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filterPrivacy="1" codeName="ThisWorkbook"/>
  <xr:revisionPtr revIDLastSave="0" documentId="13_ncr:1_{C4515BEA-F7CF-4EDE-8799-19FB60905363}" xr6:coauthVersionLast="47" xr6:coauthVersionMax="47" xr10:uidLastSave="{00000000-0000-0000-0000-000000000000}"/>
  <bookViews>
    <workbookView xWindow="28680" yWindow="0" windowWidth="29040" windowHeight="15720" activeTab="1" xr2:uid="{38728B3C-6E10-490B-A31B-73F062BB067D}"/>
    <workbookView xWindow="-120" yWindow="-120" windowWidth="29040" windowHeight="15720" xr2:uid="{2963A1A6-A416-4D35-ADDC-7915B9AA04D3}"/>
  </bookViews>
  <sheets>
    <sheet name="GK Pricer" sheetId="3" r:id="rId1"/>
    <sheet name="GK Bulk" sheetId="8" r:id="rId2"/>
    <sheet name="MonteCarlo" sheetId="7" r:id="rId3"/>
    <sheet name="Data Validation" sheetId="2" r:id="rId4"/>
  </sheets>
  <definedNames>
    <definedName name="CP">'GK Pricer'!$G$4</definedName>
    <definedName name="Domestic_Ccy_Notional">'GK Pricer'!$G$16</definedName>
    <definedName name="F">'GK Pricer'!$G$11</definedName>
    <definedName name="Foreign_Ccy_Notional">'GK Pricer'!$G$15</definedName>
    <definedName name="H">'GK Pricer'!$G$47</definedName>
    <definedName name="K">'GK Pricer'!$G$6</definedName>
    <definedName name="Monte_Carlo_Runtime">MonteCarlo!$S$7</definedName>
    <definedName name="Notional_amount">'GK Pricer'!$C$14</definedName>
    <definedName name="Notional_Ccy">'GK Pricer'!$C$15</definedName>
    <definedName name="Number_Of_Refreshes">MonteCarlo!$S$5</definedName>
    <definedName name="r_d">'GK Pricer'!$G$7</definedName>
    <definedName name="r_d_basis_adj">'GK Pricer'!$G$14</definedName>
    <definedName name="r_f">'GK Pricer'!$G$8</definedName>
    <definedName name="S0">'GK Pricer'!$G$5</definedName>
    <definedName name="T">'GK Pricer'!$G$10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9" i="3" l="1"/>
  <c r="M9" i="3" s="1"/>
  <c r="G20" i="3"/>
  <c r="O34" i="8" a="1"/>
  <c r="O34" i="8" s="1"/>
  <c r="P34" i="8"/>
  <c r="R34" i="8" s="1"/>
  <c r="S34" i="8" s="1"/>
  <c r="Q34" i="8"/>
  <c r="T34" i="8" a="1"/>
  <c r="T34" i="8" s="1"/>
  <c r="U34" i="8" a="1"/>
  <c r="U34" i="8" s="1"/>
  <c r="U4" i="8" a="1"/>
  <c r="U4" i="8" s="1"/>
  <c r="U5" i="8" a="1"/>
  <c r="U5" i="8" s="1"/>
  <c r="U6" i="8" a="1"/>
  <c r="U6" i="8" s="1"/>
  <c r="U7" i="8" a="1"/>
  <c r="U7" i="8" s="1"/>
  <c r="U8" i="8" a="1"/>
  <c r="U8" i="8" s="1"/>
  <c r="U9" i="8" a="1"/>
  <c r="U9" i="8" s="1"/>
  <c r="U10" i="8" a="1"/>
  <c r="U10" i="8" s="1"/>
  <c r="U11" i="8" a="1"/>
  <c r="U11" i="8" s="1"/>
  <c r="U12" i="8" a="1"/>
  <c r="U12" i="8" s="1"/>
  <c r="U13" i="8" a="1"/>
  <c r="U13" i="8" s="1"/>
  <c r="U14" i="8" a="1"/>
  <c r="U14" i="8" s="1"/>
  <c r="U15" i="8" a="1"/>
  <c r="U15" i="8" s="1"/>
  <c r="U16" i="8" a="1"/>
  <c r="U16" i="8" s="1"/>
  <c r="U17" i="8" a="1"/>
  <c r="U17" i="8" s="1"/>
  <c r="U18" i="8" a="1"/>
  <c r="U18" i="8" s="1"/>
  <c r="U19" i="8" a="1"/>
  <c r="U19" i="8" s="1"/>
  <c r="U20" i="8" a="1"/>
  <c r="U20" i="8" s="1"/>
  <c r="U21" i="8" a="1"/>
  <c r="U21" i="8" s="1"/>
  <c r="U22" i="8" a="1"/>
  <c r="U22" i="8" s="1"/>
  <c r="U23" i="8" a="1"/>
  <c r="U23" i="8" s="1"/>
  <c r="U24" i="8" a="1"/>
  <c r="U24" i="8" s="1"/>
  <c r="U25" i="8" a="1"/>
  <c r="U25" i="8" s="1"/>
  <c r="U26" i="8" a="1"/>
  <c r="U26" i="8" s="1"/>
  <c r="U27" i="8" a="1"/>
  <c r="U27" i="8" s="1"/>
  <c r="U28" i="8" a="1"/>
  <c r="U28" i="8" s="1"/>
  <c r="U29" i="8" a="1"/>
  <c r="U29" i="8" s="1"/>
  <c r="U30" i="8" a="1"/>
  <c r="U30" i="8" s="1"/>
  <c r="U31" i="8" a="1"/>
  <c r="U31" i="8" s="1"/>
  <c r="U32" i="8" a="1"/>
  <c r="U32" i="8" s="1"/>
  <c r="U33" i="8" a="1"/>
  <c r="U33" i="8" s="1"/>
  <c r="T4" i="8" a="1"/>
  <c r="T4" i="8" s="1"/>
  <c r="T5" i="8" a="1"/>
  <c r="T5" i="8" s="1"/>
  <c r="T6" i="8" a="1"/>
  <c r="T6" i="8" s="1"/>
  <c r="T7" i="8" a="1"/>
  <c r="T7" i="8" s="1"/>
  <c r="T8" i="8" a="1"/>
  <c r="T8" i="8" s="1"/>
  <c r="T9" i="8" a="1"/>
  <c r="T9" i="8" s="1"/>
  <c r="T10" i="8" a="1"/>
  <c r="T10" i="8" s="1"/>
  <c r="T11" i="8" a="1"/>
  <c r="T11" i="8" s="1"/>
  <c r="T12" i="8" a="1"/>
  <c r="T12" i="8" s="1"/>
  <c r="T13" i="8" a="1"/>
  <c r="T13" i="8" s="1"/>
  <c r="T14" i="8" a="1"/>
  <c r="T14" i="8" s="1"/>
  <c r="T15" i="8" a="1"/>
  <c r="T15" i="8" s="1"/>
  <c r="T16" i="8" a="1"/>
  <c r="T16" i="8" s="1"/>
  <c r="T17" i="8" a="1"/>
  <c r="T17" i="8" s="1"/>
  <c r="T18" i="8" a="1"/>
  <c r="T18" i="8" s="1"/>
  <c r="T19" i="8" a="1"/>
  <c r="T19" i="8" s="1"/>
  <c r="T20" i="8" a="1"/>
  <c r="T20" i="8" s="1"/>
  <c r="T21" i="8" a="1"/>
  <c r="T21" i="8" s="1"/>
  <c r="T22" i="8" a="1"/>
  <c r="T22" i="8" s="1"/>
  <c r="T23" i="8" a="1"/>
  <c r="T23" i="8" s="1"/>
  <c r="T24" i="8" a="1"/>
  <c r="T24" i="8" s="1"/>
  <c r="T25" i="8" a="1"/>
  <c r="T25" i="8" s="1"/>
  <c r="T26" i="8" a="1"/>
  <c r="T26" i="8" s="1"/>
  <c r="T27" i="8" a="1"/>
  <c r="T27" i="8" s="1"/>
  <c r="T28" i="8" a="1"/>
  <c r="T28" i="8" s="1"/>
  <c r="T29" i="8" a="1"/>
  <c r="T29" i="8" s="1"/>
  <c r="T30" i="8" a="1"/>
  <c r="T30" i="8" s="1"/>
  <c r="T31" i="8" a="1"/>
  <c r="T31" i="8" s="1"/>
  <c r="T32" i="8" a="1"/>
  <c r="T32" i="8" s="1"/>
  <c r="T33" i="8" a="1"/>
  <c r="T33" i="8" s="1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V32" i="8" s="1" a="1"/>
  <c r="V32" i="8" s="1"/>
  <c r="AA32" i="8" s="1"/>
  <c r="Q33" i="8"/>
  <c r="O33" i="8" a="1"/>
  <c r="O33" i="8" s="1"/>
  <c r="P33" i="8"/>
  <c r="R33" i="8" s="1"/>
  <c r="S33" i="8" s="1"/>
  <c r="O31" i="8" a="1"/>
  <c r="O31" i="8" s="1"/>
  <c r="P31" i="8"/>
  <c r="R31" i="8" s="1"/>
  <c r="S31" i="8" s="1"/>
  <c r="O32" i="8" a="1"/>
  <c r="O32" i="8" s="1"/>
  <c r="P32" i="8"/>
  <c r="R32" i="8" s="1"/>
  <c r="S32" i="8" s="1"/>
  <c r="O4" i="8" a="1"/>
  <c r="O4" i="8" s="1"/>
  <c r="O5" i="8" a="1"/>
  <c r="O5" i="8" s="1"/>
  <c r="O6" i="8" a="1"/>
  <c r="O6" i="8" s="1"/>
  <c r="O7" i="8" a="1"/>
  <c r="O7" i="8" s="1"/>
  <c r="O8" i="8" a="1"/>
  <c r="O8" i="8" s="1"/>
  <c r="O9" i="8" a="1"/>
  <c r="O9" i="8" s="1"/>
  <c r="O10" i="8" a="1"/>
  <c r="O10" i="8" s="1"/>
  <c r="O11" i="8" a="1"/>
  <c r="O11" i="8" s="1"/>
  <c r="O12" i="8" a="1"/>
  <c r="O12" i="8" s="1"/>
  <c r="O13" i="8" a="1"/>
  <c r="O13" i="8" s="1"/>
  <c r="O14" i="8" a="1"/>
  <c r="O14" i="8" s="1"/>
  <c r="O15" i="8" a="1"/>
  <c r="O15" i="8" s="1"/>
  <c r="O16" i="8" a="1"/>
  <c r="O16" i="8" s="1"/>
  <c r="O17" i="8" a="1"/>
  <c r="O17" i="8" s="1"/>
  <c r="O18" i="8" a="1"/>
  <c r="O18" i="8" s="1"/>
  <c r="O19" i="8" a="1"/>
  <c r="O19" i="8" s="1"/>
  <c r="O20" i="8" a="1"/>
  <c r="O20" i="8" s="1"/>
  <c r="O21" i="8" a="1"/>
  <c r="O21" i="8" s="1"/>
  <c r="O22" i="8" a="1"/>
  <c r="O22" i="8" s="1"/>
  <c r="O23" i="8" a="1"/>
  <c r="O23" i="8" s="1"/>
  <c r="O24" i="8" a="1"/>
  <c r="O24" i="8" s="1"/>
  <c r="O25" i="8" a="1"/>
  <c r="O25" i="8" s="1"/>
  <c r="O26" i="8" a="1"/>
  <c r="O26" i="8" s="1"/>
  <c r="O27" i="8" a="1"/>
  <c r="O27" i="8" s="1"/>
  <c r="O28" i="8" a="1"/>
  <c r="O28" i="8" s="1"/>
  <c r="O29" i="8" a="1"/>
  <c r="O29" i="8" s="1"/>
  <c r="O30" i="8" a="1"/>
  <c r="O30" i="8" s="1"/>
  <c r="P4" i="8"/>
  <c r="R4" i="8" s="1"/>
  <c r="S4" i="8" s="1"/>
  <c r="P5" i="8"/>
  <c r="R5" i="8" s="1"/>
  <c r="S5" i="8" s="1"/>
  <c r="P6" i="8"/>
  <c r="R6" i="8" s="1"/>
  <c r="S6" i="8" s="1"/>
  <c r="P7" i="8"/>
  <c r="R7" i="8" s="1"/>
  <c r="S7" i="8" s="1"/>
  <c r="P8" i="8"/>
  <c r="R8" i="8" s="1"/>
  <c r="S8" i="8" s="1"/>
  <c r="P9" i="8"/>
  <c r="R9" i="8" s="1"/>
  <c r="S9" i="8" s="1"/>
  <c r="P10" i="8"/>
  <c r="R10" i="8" s="1"/>
  <c r="S10" i="8" s="1"/>
  <c r="P11" i="8"/>
  <c r="R11" i="8" s="1"/>
  <c r="S11" i="8" s="1"/>
  <c r="P12" i="8"/>
  <c r="R12" i="8" s="1"/>
  <c r="S12" i="8" s="1"/>
  <c r="P13" i="8"/>
  <c r="R13" i="8" s="1"/>
  <c r="S13" i="8" s="1"/>
  <c r="P14" i="8"/>
  <c r="R14" i="8" s="1"/>
  <c r="S14" i="8" s="1"/>
  <c r="P15" i="8"/>
  <c r="R15" i="8" s="1"/>
  <c r="S15" i="8" s="1"/>
  <c r="P16" i="8"/>
  <c r="R16" i="8" s="1"/>
  <c r="S16" i="8" s="1"/>
  <c r="P17" i="8"/>
  <c r="R17" i="8" s="1"/>
  <c r="S17" i="8" s="1"/>
  <c r="P18" i="8"/>
  <c r="R18" i="8" s="1"/>
  <c r="S18" i="8" s="1"/>
  <c r="P19" i="8"/>
  <c r="R19" i="8" s="1"/>
  <c r="S19" i="8" s="1"/>
  <c r="P20" i="8"/>
  <c r="R20" i="8" s="1"/>
  <c r="S20" i="8" s="1"/>
  <c r="P21" i="8"/>
  <c r="R21" i="8" s="1"/>
  <c r="S21" i="8" s="1"/>
  <c r="P22" i="8"/>
  <c r="R22" i="8" s="1"/>
  <c r="S22" i="8" s="1"/>
  <c r="P23" i="8"/>
  <c r="R23" i="8" s="1"/>
  <c r="S23" i="8" s="1"/>
  <c r="P24" i="8"/>
  <c r="R24" i="8" s="1"/>
  <c r="S24" i="8" s="1"/>
  <c r="P25" i="8"/>
  <c r="R25" i="8" s="1"/>
  <c r="S25" i="8" s="1"/>
  <c r="P26" i="8"/>
  <c r="R26" i="8" s="1"/>
  <c r="S26" i="8" s="1"/>
  <c r="P27" i="8"/>
  <c r="R27" i="8" s="1"/>
  <c r="S27" i="8" s="1"/>
  <c r="P28" i="8"/>
  <c r="R28" i="8" s="1"/>
  <c r="S28" i="8" s="1"/>
  <c r="P29" i="8"/>
  <c r="R29" i="8" s="1"/>
  <c r="S29" i="8" s="1"/>
  <c r="P30" i="8"/>
  <c r="R30" i="8" s="1"/>
  <c r="S30" i="8" s="1"/>
  <c r="V34" i="8" l="1" a="1"/>
  <c r="V34" i="8" s="1"/>
  <c r="Z34" i="8" s="1"/>
  <c r="Y32" i="8"/>
  <c r="AC32" i="8"/>
  <c r="Z32" i="8"/>
  <c r="V29" i="8" a="1"/>
  <c r="V29" i="8" s="1"/>
  <c r="AA29" i="8" s="1"/>
  <c r="V10" i="8" a="1"/>
  <c r="V10" i="8" s="1"/>
  <c r="Z10" i="8" s="1"/>
  <c r="V33" i="8" a="1"/>
  <c r="V33" i="8" s="1"/>
  <c r="AA33" i="8" s="1"/>
  <c r="V25" i="8" a="1"/>
  <c r="V25" i="8" s="1"/>
  <c r="Z25" i="8" s="1"/>
  <c r="V17" i="8" a="1"/>
  <c r="V17" i="8" s="1"/>
  <c r="Z17" i="8" s="1"/>
  <c r="V9" i="8" a="1"/>
  <c r="V9" i="8" s="1"/>
  <c r="AA9" i="8" s="1"/>
  <c r="V24" i="8" a="1"/>
  <c r="V24" i="8" s="1"/>
  <c r="AA24" i="8" s="1"/>
  <c r="V8" i="8" a="1"/>
  <c r="V8" i="8" s="1"/>
  <c r="AA8" i="8" s="1"/>
  <c r="V27" i="8" a="1"/>
  <c r="V27" i="8" s="1"/>
  <c r="Z27" i="8" s="1"/>
  <c r="V19" i="8" a="1"/>
  <c r="V19" i="8" s="1"/>
  <c r="AC19" i="8" s="1"/>
  <c r="V26" i="8" a="1"/>
  <c r="V26" i="8" s="1"/>
  <c r="Z26" i="8" s="1"/>
  <c r="V18" i="8" a="1"/>
  <c r="V18" i="8" s="1"/>
  <c r="Z18" i="8" s="1"/>
  <c r="V31" i="8" a="1"/>
  <c r="V31" i="8" s="1"/>
  <c r="Z31" i="8" s="1"/>
  <c r="V23" i="8" a="1"/>
  <c r="V23" i="8" s="1"/>
  <c r="AA23" i="8" s="1"/>
  <c r="V15" i="8" a="1"/>
  <c r="V15" i="8" s="1"/>
  <c r="V7" i="8" a="1"/>
  <c r="V7" i="8" s="1"/>
  <c r="AC7" i="8" s="1"/>
  <c r="V30" i="8" a="1"/>
  <c r="V30" i="8" s="1"/>
  <c r="AC30" i="8" s="1"/>
  <c r="V22" i="8" a="1"/>
  <c r="V22" i="8" s="1"/>
  <c r="V14" i="8" a="1"/>
  <c r="V14" i="8" s="1"/>
  <c r="AC14" i="8" s="1"/>
  <c r="V6" i="8" a="1"/>
  <c r="V6" i="8" s="1"/>
  <c r="AC6" i="8" s="1"/>
  <c r="V21" i="8" a="1"/>
  <c r="V21" i="8" s="1"/>
  <c r="W21" i="8" s="1"/>
  <c r="X21" i="8" s="1" a="1"/>
  <c r="X21" i="8" s="1"/>
  <c r="V13" i="8" a="1"/>
  <c r="V13" i="8" s="1"/>
  <c r="V5" i="8" a="1"/>
  <c r="V5" i="8" s="1"/>
  <c r="AA5" i="8" s="1"/>
  <c r="V28" i="8" a="1"/>
  <c r="V28" i="8" s="1"/>
  <c r="W28" i="8" s="1"/>
  <c r="X28" i="8" s="1" a="1"/>
  <c r="X28" i="8" s="1"/>
  <c r="V20" i="8" a="1"/>
  <c r="V20" i="8" s="1"/>
  <c r="Z20" i="8" s="1"/>
  <c r="V12" i="8" a="1"/>
  <c r="V12" i="8" s="1"/>
  <c r="W12" i="8" s="1"/>
  <c r="X12" i="8" s="1" a="1"/>
  <c r="X12" i="8" s="1"/>
  <c r="V4" i="8" a="1"/>
  <c r="V4" i="8" s="1"/>
  <c r="W4" i="8" s="1"/>
  <c r="X4" i="8" s="1" a="1"/>
  <c r="X4" i="8" s="1"/>
  <c r="V16" i="8" a="1"/>
  <c r="V16" i="8" s="1"/>
  <c r="AA16" i="8" s="1"/>
  <c r="V11" i="8" a="1"/>
  <c r="V11" i="8" s="1"/>
  <c r="AA11" i="8" s="1"/>
  <c r="W32" i="8"/>
  <c r="X32" i="8" s="1" a="1"/>
  <c r="X32" i="8" s="1"/>
  <c r="W24" i="8"/>
  <c r="X24" i="8" s="1" a="1"/>
  <c r="X24" i="8" s="1"/>
  <c r="W29" i="8"/>
  <c r="X29" i="8" s="1" a="1"/>
  <c r="X29" i="8" s="1"/>
  <c r="AA34" i="8" l="1"/>
  <c r="W34" i="8"/>
  <c r="X34" i="8" s="1" a="1"/>
  <c r="X34" i="8" s="1"/>
  <c r="AC34" i="8"/>
  <c r="Y34" i="8"/>
  <c r="W10" i="8"/>
  <c r="X10" i="8" s="1" a="1"/>
  <c r="X10" i="8" s="1"/>
  <c r="W8" i="8"/>
  <c r="X8" i="8" s="1" a="1"/>
  <c r="X8" i="8" s="1"/>
  <c r="W17" i="8"/>
  <c r="X17" i="8" s="1" a="1"/>
  <c r="X17" i="8" s="1"/>
  <c r="W6" i="8"/>
  <c r="X6" i="8" s="1" a="1"/>
  <c r="X6" i="8" s="1"/>
  <c r="W31" i="8"/>
  <c r="X31" i="8" s="1" a="1"/>
  <c r="X31" i="8" s="1"/>
  <c r="Y27" i="8"/>
  <c r="AA28" i="8"/>
  <c r="AC31" i="8"/>
  <c r="AC11" i="8"/>
  <c r="Z11" i="8"/>
  <c r="W20" i="8"/>
  <c r="X20" i="8" s="1" a="1"/>
  <c r="X20" i="8" s="1"/>
  <c r="W30" i="8"/>
  <c r="X30" i="8" s="1" a="1"/>
  <c r="X30" i="8" s="1"/>
  <c r="AC27" i="8"/>
  <c r="Y17" i="8"/>
  <c r="AC17" i="8"/>
  <c r="AA20" i="8"/>
  <c r="AA30" i="8"/>
  <c r="AC8" i="8"/>
  <c r="Z8" i="8"/>
  <c r="W22" i="8"/>
  <c r="X22" i="8" s="1" a="1"/>
  <c r="X22" i="8" s="1"/>
  <c r="AC22" i="8"/>
  <c r="AC4" i="8"/>
  <c r="AA10" i="8"/>
  <c r="Y14" i="8"/>
  <c r="Y29" i="8"/>
  <c r="Z23" i="8"/>
  <c r="W16" i="8"/>
  <c r="X16" i="8" s="1" a="1"/>
  <c r="X16" i="8" s="1"/>
  <c r="W27" i="8"/>
  <c r="X27" i="8" s="1" a="1"/>
  <c r="X27" i="8" s="1"/>
  <c r="AA27" i="8"/>
  <c r="AC10" i="8"/>
  <c r="AC12" i="8"/>
  <c r="Z16" i="8"/>
  <c r="AA17" i="8"/>
  <c r="AC25" i="8"/>
  <c r="AA18" i="8"/>
  <c r="Y22" i="8"/>
  <c r="Y4" i="8"/>
  <c r="Y33" i="8"/>
  <c r="Y25" i="8"/>
  <c r="W19" i="8"/>
  <c r="X19" i="8" s="1" a="1"/>
  <c r="X19" i="8" s="1"/>
  <c r="AA19" i="8"/>
  <c r="W25" i="8"/>
  <c r="X25" i="8" s="1" a="1"/>
  <c r="X25" i="8" s="1"/>
  <c r="W7" i="8"/>
  <c r="X7" i="8" s="1" a="1"/>
  <c r="X7" i="8" s="1"/>
  <c r="AA7" i="8"/>
  <c r="AC18" i="8"/>
  <c r="AC20" i="8"/>
  <c r="Z24" i="8"/>
  <c r="AA25" i="8"/>
  <c r="AC33" i="8"/>
  <c r="AA26" i="8"/>
  <c r="Y30" i="8"/>
  <c r="Y12" i="8"/>
  <c r="Z6" i="8"/>
  <c r="Y8" i="8"/>
  <c r="W15" i="8"/>
  <c r="X15" i="8" s="1" a="1"/>
  <c r="X15" i="8" s="1"/>
  <c r="AA15" i="8"/>
  <c r="AC26" i="8"/>
  <c r="AC28" i="8"/>
  <c r="Y23" i="8"/>
  <c r="Z4" i="8"/>
  <c r="Y7" i="8"/>
  <c r="Y20" i="8"/>
  <c r="Z14" i="8"/>
  <c r="Y16" i="8"/>
  <c r="W13" i="8"/>
  <c r="X13" i="8" s="1" a="1"/>
  <c r="X13" i="8" s="1"/>
  <c r="AC13" i="8"/>
  <c r="Z13" i="8"/>
  <c r="Z12" i="8"/>
  <c r="Y15" i="8"/>
  <c r="Y28" i="8"/>
  <c r="Z22" i="8"/>
  <c r="Y24" i="8"/>
  <c r="AC5" i="8"/>
  <c r="Z5" i="8"/>
  <c r="W18" i="8"/>
  <c r="W9" i="8"/>
  <c r="X9" i="8" s="1" a="1"/>
  <c r="X9" i="8" s="1"/>
  <c r="Z9" i="8"/>
  <c r="AA4" i="8"/>
  <c r="AA13" i="8"/>
  <c r="AA6" i="8"/>
  <c r="W23" i="8"/>
  <c r="X23" i="8" s="1" a="1"/>
  <c r="X23" i="8" s="1"/>
  <c r="AC21" i="8"/>
  <c r="Z21" i="8"/>
  <c r="AA31" i="8"/>
  <c r="Y31" i="8"/>
  <c r="AA12" i="8"/>
  <c r="AA21" i="8"/>
  <c r="AA14" i="8"/>
  <c r="AC15" i="8"/>
  <c r="Z19" i="8"/>
  <c r="AC16" i="8"/>
  <c r="Y5" i="8"/>
  <c r="Z30" i="8"/>
  <c r="Y10" i="8"/>
  <c r="AA22" i="8"/>
  <c r="AC23" i="8"/>
  <c r="AC24" i="8"/>
  <c r="Z28" i="8"/>
  <c r="Y11" i="8"/>
  <c r="Y13" i="8"/>
  <c r="Z7" i="8"/>
  <c r="Y18" i="8"/>
  <c r="W26" i="8"/>
  <c r="X26" i="8" s="1" a="1"/>
  <c r="X26" i="8" s="1"/>
  <c r="W33" i="8"/>
  <c r="X33" i="8" s="1" a="1"/>
  <c r="X33" i="8" s="1"/>
  <c r="Z33" i="8"/>
  <c r="AC29" i="8"/>
  <c r="Z29" i="8"/>
  <c r="AC9" i="8"/>
  <c r="Y6" i="8"/>
  <c r="Y19" i="8"/>
  <c r="Y21" i="8"/>
  <c r="Z15" i="8"/>
  <c r="Y9" i="8"/>
  <c r="Y26" i="8"/>
  <c r="W14" i="8"/>
  <c r="X14" i="8" s="1" a="1"/>
  <c r="X14" i="8" s="1"/>
  <c r="X18" i="8" a="1"/>
  <c r="X18" i="8" s="1"/>
  <c r="W5" i="8"/>
  <c r="X5" i="8" s="1" a="1"/>
  <c r="X5" i="8" s="1"/>
  <c r="W11" i="8"/>
  <c r="X11" i="8" s="1" a="1"/>
  <c r="X11" i="8" s="1"/>
  <c r="I38" i="3" l="1"/>
  <c r="G15" i="3"/>
  <c r="G16" i="3"/>
  <c r="N9" i="7"/>
  <c r="O9" i="7"/>
  <c r="M9" i="7"/>
  <c r="L9" i="7"/>
  <c r="S6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B4010" i="7"/>
  <c r="B4011" i="7" s="1"/>
  <c r="B4012" i="7" s="1"/>
  <c r="B4013" i="7" s="1"/>
  <c r="B4014" i="7" s="1"/>
  <c r="B4015" i="7" s="1"/>
  <c r="B4016" i="7" s="1"/>
  <c r="B4017" i="7" s="1"/>
  <c r="B4018" i="7" s="1"/>
  <c r="B4019" i="7" s="1"/>
  <c r="B4020" i="7" s="1"/>
  <c r="B4021" i="7" s="1"/>
  <c r="B4022" i="7" s="1"/>
  <c r="B4023" i="7" s="1"/>
  <c r="B4024" i="7" s="1"/>
  <c r="B4025" i="7" s="1"/>
  <c r="B4026" i="7" s="1"/>
  <c r="B4027" i="7" s="1"/>
  <c r="B4028" i="7" s="1"/>
  <c r="B4029" i="7" s="1"/>
  <c r="B4030" i="7" s="1"/>
  <c r="B4031" i="7" s="1"/>
  <c r="B4032" i="7" s="1"/>
  <c r="B4033" i="7" s="1"/>
  <c r="B4034" i="7" s="1"/>
  <c r="B4035" i="7" s="1"/>
  <c r="B4036" i="7" s="1"/>
  <c r="B4037" i="7" s="1"/>
  <c r="B4038" i="7" s="1"/>
  <c r="B4039" i="7" s="1"/>
  <c r="B4040" i="7" s="1"/>
  <c r="B4041" i="7" s="1"/>
  <c r="B4042" i="7" s="1"/>
  <c r="B4043" i="7" s="1"/>
  <c r="B4044" i="7" s="1"/>
  <c r="B4045" i="7" s="1"/>
  <c r="B4046" i="7" s="1"/>
  <c r="B4047" i="7" s="1"/>
  <c r="B4048" i="7" s="1"/>
  <c r="B4049" i="7" s="1"/>
  <c r="B4050" i="7" s="1"/>
  <c r="B4051" i="7" s="1"/>
  <c r="B4052" i="7" s="1"/>
  <c r="B4053" i="7" s="1"/>
  <c r="B4054" i="7" s="1"/>
  <c r="B4055" i="7" s="1"/>
  <c r="B4056" i="7" s="1"/>
  <c r="B4057" i="7" s="1"/>
  <c r="B4058" i="7" s="1"/>
  <c r="B4059" i="7" s="1"/>
  <c r="B4060" i="7" s="1"/>
  <c r="B4061" i="7" s="1"/>
  <c r="B4062" i="7" s="1"/>
  <c r="B4063" i="7" s="1"/>
  <c r="B4064" i="7" s="1"/>
  <c r="B4065" i="7" s="1"/>
  <c r="B4066" i="7" s="1"/>
  <c r="B4067" i="7" s="1"/>
  <c r="B4068" i="7" s="1"/>
  <c r="B4069" i="7" s="1"/>
  <c r="B4070" i="7" s="1"/>
  <c r="B4071" i="7" s="1"/>
  <c r="B4072" i="7" s="1"/>
  <c r="B4073" i="7" s="1"/>
  <c r="B4074" i="7" s="1"/>
  <c r="B4075" i="7" s="1"/>
  <c r="B4076" i="7" s="1"/>
  <c r="B4077" i="7" s="1"/>
  <c r="B4078" i="7" s="1"/>
  <c r="B4079" i="7" s="1"/>
  <c r="B4080" i="7" s="1"/>
  <c r="B4081" i="7" s="1"/>
  <c r="B4082" i="7" s="1"/>
  <c r="B4083" i="7" s="1"/>
  <c r="B4084" i="7" s="1"/>
  <c r="B4085" i="7" s="1"/>
  <c r="B4086" i="7" s="1"/>
  <c r="B4087" i="7" s="1"/>
  <c r="B4088" i="7" s="1"/>
  <c r="B4089" i="7" s="1"/>
  <c r="B4090" i="7" s="1"/>
  <c r="B4091" i="7" s="1"/>
  <c r="B4092" i="7" s="1"/>
  <c r="B4093" i="7" s="1"/>
  <c r="B4094" i="7" s="1"/>
  <c r="B4095" i="7" s="1"/>
  <c r="B4096" i="7" s="1"/>
  <c r="B4097" i="7" s="1"/>
  <c r="B4098" i="7" s="1"/>
  <c r="B4099" i="7" s="1"/>
  <c r="B4100" i="7" s="1"/>
  <c r="B4101" i="7" s="1"/>
  <c r="B4102" i="7" s="1"/>
  <c r="B4103" i="7" s="1"/>
  <c r="B4104" i="7" s="1"/>
  <c r="B4105" i="7" s="1"/>
  <c r="B4106" i="7" s="1"/>
  <c r="B4107" i="7" s="1"/>
  <c r="B4108" i="7" s="1"/>
  <c r="B4109" i="7" s="1"/>
  <c r="B4110" i="7" s="1"/>
  <c r="B4111" i="7" s="1"/>
  <c r="B4112" i="7" s="1"/>
  <c r="B4113" i="7" s="1"/>
  <c r="B4114" i="7" s="1"/>
  <c r="B4115" i="7" s="1"/>
  <c r="B4116" i="7" s="1"/>
  <c r="B4117" i="7" s="1"/>
  <c r="B4118" i="7" s="1"/>
  <c r="B4119" i="7" s="1"/>
  <c r="B4120" i="7" s="1"/>
  <c r="B4121" i="7" s="1"/>
  <c r="B4122" i="7" s="1"/>
  <c r="B4123" i="7" s="1"/>
  <c r="B4124" i="7" s="1"/>
  <c r="B4125" i="7" s="1"/>
  <c r="B4126" i="7" s="1"/>
  <c r="B4127" i="7" s="1"/>
  <c r="B4128" i="7" s="1"/>
  <c r="B4129" i="7" s="1"/>
  <c r="B4130" i="7" s="1"/>
  <c r="B4131" i="7" s="1"/>
  <c r="B4132" i="7" s="1"/>
  <c r="B4133" i="7" s="1"/>
  <c r="B4134" i="7" s="1"/>
  <c r="B4135" i="7" s="1"/>
  <c r="B4136" i="7" s="1"/>
  <c r="B4137" i="7" s="1"/>
  <c r="B4138" i="7" s="1"/>
  <c r="B4139" i="7" s="1"/>
  <c r="B4140" i="7" s="1"/>
  <c r="B4141" i="7" s="1"/>
  <c r="B4142" i="7" s="1"/>
  <c r="B4143" i="7" s="1"/>
  <c r="B4144" i="7" s="1"/>
  <c r="B4145" i="7" s="1"/>
  <c r="B4146" i="7" s="1"/>
  <c r="B4147" i="7" s="1"/>
  <c r="B4148" i="7" s="1"/>
  <c r="B4149" i="7" s="1"/>
  <c r="B4150" i="7" s="1"/>
  <c r="B4151" i="7" s="1"/>
  <c r="B4152" i="7" s="1"/>
  <c r="B4153" i="7" s="1"/>
  <c r="B4154" i="7" s="1"/>
  <c r="B4155" i="7" s="1"/>
  <c r="B4156" i="7" s="1"/>
  <c r="B4157" i="7" s="1"/>
  <c r="B4158" i="7" s="1"/>
  <c r="B4159" i="7" s="1"/>
  <c r="B4160" i="7" s="1"/>
  <c r="B4161" i="7" s="1"/>
  <c r="B4162" i="7" s="1"/>
  <c r="B4163" i="7" s="1"/>
  <c r="B4164" i="7" s="1"/>
  <c r="B4165" i="7" s="1"/>
  <c r="B4166" i="7" s="1"/>
  <c r="B4167" i="7" s="1"/>
  <c r="B4168" i="7" s="1"/>
  <c r="B4169" i="7" s="1"/>
  <c r="B4170" i="7" s="1"/>
  <c r="B4171" i="7" s="1"/>
  <c r="B4172" i="7" s="1"/>
  <c r="B4173" i="7" s="1"/>
  <c r="B4174" i="7" s="1"/>
  <c r="B4175" i="7" s="1"/>
  <c r="B4176" i="7" s="1"/>
  <c r="B4177" i="7" s="1"/>
  <c r="B4178" i="7" s="1"/>
  <c r="B4179" i="7" s="1"/>
  <c r="B4180" i="7" s="1"/>
  <c r="B4181" i="7" s="1"/>
  <c r="B4182" i="7" s="1"/>
  <c r="B4183" i="7" s="1"/>
  <c r="B4184" i="7" s="1"/>
  <c r="B4185" i="7" s="1"/>
  <c r="B4186" i="7" s="1"/>
  <c r="B4187" i="7" s="1"/>
  <c r="B4188" i="7" s="1"/>
  <c r="B4189" i="7" s="1"/>
  <c r="B4190" i="7" s="1"/>
  <c r="B4191" i="7" s="1"/>
  <c r="B4192" i="7" s="1"/>
  <c r="B4193" i="7" s="1"/>
  <c r="B4194" i="7" s="1"/>
  <c r="B4195" i="7" s="1"/>
  <c r="B4196" i="7" s="1"/>
  <c r="B4197" i="7" s="1"/>
  <c r="B4198" i="7" s="1"/>
  <c r="B4199" i="7" s="1"/>
  <c r="B4200" i="7" s="1"/>
  <c r="B4201" i="7" s="1"/>
  <c r="B4202" i="7" s="1"/>
  <c r="B4203" i="7" s="1"/>
  <c r="B4204" i="7" s="1"/>
  <c r="B4205" i="7" s="1"/>
  <c r="B4206" i="7" s="1"/>
  <c r="B4207" i="7" s="1"/>
  <c r="B4208" i="7" s="1"/>
  <c r="B4209" i="7" s="1"/>
  <c r="B4210" i="7" s="1"/>
  <c r="B4211" i="7" s="1"/>
  <c r="B4212" i="7" s="1"/>
  <c r="B4213" i="7" s="1"/>
  <c r="B4214" i="7" s="1"/>
  <c r="B4215" i="7" s="1"/>
  <c r="B4216" i="7" s="1"/>
  <c r="B4217" i="7" s="1"/>
  <c r="B4218" i="7" s="1"/>
  <c r="B4219" i="7" s="1"/>
  <c r="B4220" i="7" s="1"/>
  <c r="B4221" i="7" s="1"/>
  <c r="B4222" i="7" s="1"/>
  <c r="B4223" i="7" s="1"/>
  <c r="B4224" i="7" s="1"/>
  <c r="B4225" i="7" s="1"/>
  <c r="B4226" i="7" s="1"/>
  <c r="B4227" i="7" s="1"/>
  <c r="B4228" i="7" s="1"/>
  <c r="B4229" i="7" s="1"/>
  <c r="B4230" i="7" s="1"/>
  <c r="B4231" i="7" s="1"/>
  <c r="B4232" i="7" s="1"/>
  <c r="B4233" i="7" s="1"/>
  <c r="B4234" i="7" s="1"/>
  <c r="B4235" i="7" s="1"/>
  <c r="B4236" i="7" s="1"/>
  <c r="B4237" i="7" s="1"/>
  <c r="B4238" i="7" s="1"/>
  <c r="B4239" i="7" s="1"/>
  <c r="B4240" i="7" s="1"/>
  <c r="B4241" i="7" s="1"/>
  <c r="B4242" i="7" s="1"/>
  <c r="B4243" i="7" s="1"/>
  <c r="B4244" i="7" s="1"/>
  <c r="B4245" i="7" s="1"/>
  <c r="B4246" i="7" s="1"/>
  <c r="B4247" i="7" s="1"/>
  <c r="B4248" i="7" s="1"/>
  <c r="B4249" i="7" s="1"/>
  <c r="B4250" i="7" s="1"/>
  <c r="B4251" i="7" s="1"/>
  <c r="B4252" i="7" s="1"/>
  <c r="B4253" i="7" s="1"/>
  <c r="B4254" i="7" s="1"/>
  <c r="B4255" i="7" s="1"/>
  <c r="B4256" i="7" s="1"/>
  <c r="B4257" i="7" s="1"/>
  <c r="B4258" i="7" s="1"/>
  <c r="B4259" i="7" s="1"/>
  <c r="B4260" i="7" s="1"/>
  <c r="B4261" i="7" s="1"/>
  <c r="B4262" i="7" s="1"/>
  <c r="B4263" i="7" s="1"/>
  <c r="B4264" i="7" s="1"/>
  <c r="B4265" i="7" s="1"/>
  <c r="B4266" i="7" s="1"/>
  <c r="B4267" i="7" s="1"/>
  <c r="B4268" i="7" s="1"/>
  <c r="B4269" i="7" s="1"/>
  <c r="B4270" i="7" s="1"/>
  <c r="B4271" i="7" s="1"/>
  <c r="B4272" i="7" s="1"/>
  <c r="B4273" i="7" s="1"/>
  <c r="B4274" i="7" s="1"/>
  <c r="B4275" i="7" s="1"/>
  <c r="B4276" i="7" s="1"/>
  <c r="B4277" i="7" s="1"/>
  <c r="B4278" i="7" s="1"/>
  <c r="B4279" i="7" s="1"/>
  <c r="B4280" i="7" s="1"/>
  <c r="B4281" i="7" s="1"/>
  <c r="B4282" i="7" s="1"/>
  <c r="B4283" i="7" s="1"/>
  <c r="B4284" i="7" s="1"/>
  <c r="B4285" i="7" s="1"/>
  <c r="B4286" i="7" s="1"/>
  <c r="B4287" i="7" s="1"/>
  <c r="B4288" i="7" s="1"/>
  <c r="B4289" i="7" s="1"/>
  <c r="B4290" i="7" s="1"/>
  <c r="B4291" i="7" s="1"/>
  <c r="B4292" i="7" s="1"/>
  <c r="B4293" i="7" s="1"/>
  <c r="B4294" i="7" s="1"/>
  <c r="B4295" i="7" s="1"/>
  <c r="B4296" i="7" s="1"/>
  <c r="B4297" i="7" s="1"/>
  <c r="B4298" i="7" s="1"/>
  <c r="B4299" i="7" s="1"/>
  <c r="B4300" i="7" s="1"/>
  <c r="B4301" i="7" s="1"/>
  <c r="B4302" i="7" s="1"/>
  <c r="B4303" i="7" s="1"/>
  <c r="B4304" i="7" s="1"/>
  <c r="B4305" i="7" s="1"/>
  <c r="B4306" i="7" s="1"/>
  <c r="B4307" i="7" s="1"/>
  <c r="B4308" i="7" s="1"/>
  <c r="B4309" i="7" s="1"/>
  <c r="B4310" i="7" s="1"/>
  <c r="B4311" i="7" s="1"/>
  <c r="B4312" i="7" s="1"/>
  <c r="B4313" i="7" s="1"/>
  <c r="B4314" i="7" s="1"/>
  <c r="B4315" i="7" s="1"/>
  <c r="B4316" i="7" s="1"/>
  <c r="B4317" i="7" s="1"/>
  <c r="B4318" i="7" s="1"/>
  <c r="B4319" i="7" s="1"/>
  <c r="B4320" i="7" s="1"/>
  <c r="B4321" i="7" s="1"/>
  <c r="B4322" i="7" s="1"/>
  <c r="B4323" i="7" s="1"/>
  <c r="B4324" i="7" s="1"/>
  <c r="B4325" i="7" s="1"/>
  <c r="B4326" i="7" s="1"/>
  <c r="B4327" i="7" s="1"/>
  <c r="B4328" i="7" s="1"/>
  <c r="B4329" i="7" s="1"/>
  <c r="B4330" i="7" s="1"/>
  <c r="B4331" i="7" s="1"/>
  <c r="B4332" i="7" s="1"/>
  <c r="B4333" i="7" s="1"/>
  <c r="B4334" i="7" s="1"/>
  <c r="B4335" i="7" s="1"/>
  <c r="B4336" i="7" s="1"/>
  <c r="B4337" i="7" s="1"/>
  <c r="B4338" i="7" s="1"/>
  <c r="B4339" i="7" s="1"/>
  <c r="B4340" i="7" s="1"/>
  <c r="B4341" i="7" s="1"/>
  <c r="B4342" i="7" s="1"/>
  <c r="B4343" i="7" s="1"/>
  <c r="B4344" i="7" s="1"/>
  <c r="B4345" i="7" s="1"/>
  <c r="B4346" i="7" s="1"/>
  <c r="B4347" i="7" s="1"/>
  <c r="B4348" i="7" s="1"/>
  <c r="B4349" i="7" s="1"/>
  <c r="B4350" i="7" s="1"/>
  <c r="B4351" i="7" s="1"/>
  <c r="B4352" i="7" s="1"/>
  <c r="B4353" i="7" s="1"/>
  <c r="B4354" i="7" s="1"/>
  <c r="B4355" i="7" s="1"/>
  <c r="B4356" i="7" s="1"/>
  <c r="B4357" i="7" s="1"/>
  <c r="B4358" i="7" s="1"/>
  <c r="B4359" i="7" s="1"/>
  <c r="B4360" i="7" s="1"/>
  <c r="B4361" i="7" s="1"/>
  <c r="B4362" i="7" s="1"/>
  <c r="B4363" i="7" s="1"/>
  <c r="B4364" i="7" s="1"/>
  <c r="B4365" i="7" s="1"/>
  <c r="B4366" i="7" s="1"/>
  <c r="B4367" i="7" s="1"/>
  <c r="B4368" i="7" s="1"/>
  <c r="B4369" i="7" s="1"/>
  <c r="B4370" i="7" s="1"/>
  <c r="B4371" i="7" s="1"/>
  <c r="B4372" i="7" s="1"/>
  <c r="B4373" i="7" s="1"/>
  <c r="B4374" i="7" s="1"/>
  <c r="B4375" i="7" s="1"/>
  <c r="B4376" i="7" s="1"/>
  <c r="B4377" i="7" s="1"/>
  <c r="B4378" i="7" s="1"/>
  <c r="B4379" i="7" s="1"/>
  <c r="B4380" i="7" s="1"/>
  <c r="B4381" i="7" s="1"/>
  <c r="B4382" i="7" s="1"/>
  <c r="B4383" i="7" s="1"/>
  <c r="B4384" i="7" s="1"/>
  <c r="B4385" i="7" s="1"/>
  <c r="B4386" i="7" s="1"/>
  <c r="B4387" i="7" s="1"/>
  <c r="B4388" i="7" s="1"/>
  <c r="B4389" i="7" s="1"/>
  <c r="B4390" i="7" s="1"/>
  <c r="B4391" i="7" s="1"/>
  <c r="B4392" i="7" s="1"/>
  <c r="B4393" i="7" s="1"/>
  <c r="B4394" i="7" s="1"/>
  <c r="B4395" i="7" s="1"/>
  <c r="B4396" i="7" s="1"/>
  <c r="B4397" i="7" s="1"/>
  <c r="B4398" i="7" s="1"/>
  <c r="B4399" i="7" s="1"/>
  <c r="B4400" i="7" s="1"/>
  <c r="B4401" i="7" s="1"/>
  <c r="B4402" i="7" s="1"/>
  <c r="B4403" i="7" s="1"/>
  <c r="B4404" i="7" s="1"/>
  <c r="B4405" i="7" s="1"/>
  <c r="B4406" i="7" s="1"/>
  <c r="B4407" i="7" s="1"/>
  <c r="B4408" i="7" s="1"/>
  <c r="B4409" i="7" s="1"/>
  <c r="B4410" i="7" s="1"/>
  <c r="B4411" i="7" s="1"/>
  <c r="B4412" i="7" s="1"/>
  <c r="B4413" i="7" s="1"/>
  <c r="B4414" i="7" s="1"/>
  <c r="B4415" i="7" s="1"/>
  <c r="B4416" i="7" s="1"/>
  <c r="B4417" i="7" s="1"/>
  <c r="B4418" i="7" s="1"/>
  <c r="B4419" i="7" s="1"/>
  <c r="B4420" i="7" s="1"/>
  <c r="B4421" i="7" s="1"/>
  <c r="B4422" i="7" s="1"/>
  <c r="B4423" i="7" s="1"/>
  <c r="B4424" i="7" s="1"/>
  <c r="B4425" i="7" s="1"/>
  <c r="B4426" i="7" s="1"/>
  <c r="B4427" i="7" s="1"/>
  <c r="B4428" i="7" s="1"/>
  <c r="B4429" i="7" s="1"/>
  <c r="B4430" i="7" s="1"/>
  <c r="B4431" i="7" s="1"/>
  <c r="B4432" i="7" s="1"/>
  <c r="B4433" i="7" s="1"/>
  <c r="B4434" i="7" s="1"/>
  <c r="B4435" i="7" s="1"/>
  <c r="B4436" i="7" s="1"/>
  <c r="B4437" i="7" s="1"/>
  <c r="B4438" i="7" s="1"/>
  <c r="B4439" i="7" s="1"/>
  <c r="B4440" i="7" s="1"/>
  <c r="B4441" i="7" s="1"/>
  <c r="B4442" i="7" s="1"/>
  <c r="B4443" i="7" s="1"/>
  <c r="B4444" i="7" s="1"/>
  <c r="B4445" i="7" s="1"/>
  <c r="B4446" i="7" s="1"/>
  <c r="B4447" i="7" s="1"/>
  <c r="B4448" i="7" s="1"/>
  <c r="B4449" i="7" s="1"/>
  <c r="B4450" i="7" s="1"/>
  <c r="B4451" i="7" s="1"/>
  <c r="B4452" i="7" s="1"/>
  <c r="B4453" i="7" s="1"/>
  <c r="B4454" i="7" s="1"/>
  <c r="B4455" i="7" s="1"/>
  <c r="B4456" i="7" s="1"/>
  <c r="B4457" i="7" s="1"/>
  <c r="B4458" i="7" s="1"/>
  <c r="B4459" i="7" s="1"/>
  <c r="B4460" i="7" s="1"/>
  <c r="B4461" i="7" s="1"/>
  <c r="B4462" i="7" s="1"/>
  <c r="B4463" i="7" s="1"/>
  <c r="B4464" i="7" s="1"/>
  <c r="B4465" i="7" s="1"/>
  <c r="B4466" i="7" s="1"/>
  <c r="B4467" i="7" s="1"/>
  <c r="B4468" i="7" s="1"/>
  <c r="B4469" i="7" s="1"/>
  <c r="B4470" i="7" s="1"/>
  <c r="B4471" i="7" s="1"/>
  <c r="B4472" i="7" s="1"/>
  <c r="B4473" i="7" s="1"/>
  <c r="B4474" i="7" s="1"/>
  <c r="B4475" i="7" s="1"/>
  <c r="B4476" i="7" s="1"/>
  <c r="B4477" i="7" s="1"/>
  <c r="B4478" i="7" s="1"/>
  <c r="B4479" i="7" s="1"/>
  <c r="B4480" i="7" s="1"/>
  <c r="B4481" i="7" s="1"/>
  <c r="B4482" i="7" s="1"/>
  <c r="B4483" i="7" s="1"/>
  <c r="B4484" i="7" s="1"/>
  <c r="B4485" i="7" s="1"/>
  <c r="B4486" i="7" s="1"/>
  <c r="B4487" i="7" s="1"/>
  <c r="B4488" i="7" s="1"/>
  <c r="B4489" i="7" s="1"/>
  <c r="B4490" i="7" s="1"/>
  <c r="B4491" i="7" s="1"/>
  <c r="B4492" i="7" s="1"/>
  <c r="B4493" i="7" s="1"/>
  <c r="B4494" i="7" s="1"/>
  <c r="B4495" i="7" s="1"/>
  <c r="B4496" i="7" s="1"/>
  <c r="B4497" i="7" s="1"/>
  <c r="B4498" i="7" s="1"/>
  <c r="B4499" i="7" s="1"/>
  <c r="B4500" i="7" s="1"/>
  <c r="B4501" i="7" s="1"/>
  <c r="B4502" i="7" s="1"/>
  <c r="B4503" i="7" s="1"/>
  <c r="B4504" i="7" s="1"/>
  <c r="B4505" i="7" s="1"/>
  <c r="B4506" i="7" s="1"/>
  <c r="B4507" i="7" s="1"/>
  <c r="B4508" i="7" s="1"/>
  <c r="B4509" i="7" s="1"/>
  <c r="B4510" i="7" s="1"/>
  <c r="B4511" i="7" s="1"/>
  <c r="B4512" i="7" s="1"/>
  <c r="B4513" i="7" s="1"/>
  <c r="B4514" i="7" s="1"/>
  <c r="B4515" i="7" s="1"/>
  <c r="B4516" i="7" s="1"/>
  <c r="B4517" i="7" s="1"/>
  <c r="B4518" i="7" s="1"/>
  <c r="B4519" i="7" s="1"/>
  <c r="B4520" i="7" s="1"/>
  <c r="B4521" i="7" s="1"/>
  <c r="B4522" i="7" s="1"/>
  <c r="B4523" i="7" s="1"/>
  <c r="B4524" i="7" s="1"/>
  <c r="B4525" i="7" s="1"/>
  <c r="B4526" i="7" s="1"/>
  <c r="B4527" i="7" s="1"/>
  <c r="B4528" i="7" s="1"/>
  <c r="B4529" i="7" s="1"/>
  <c r="B4530" i="7" s="1"/>
  <c r="B4531" i="7" s="1"/>
  <c r="B4532" i="7" s="1"/>
  <c r="B4533" i="7" s="1"/>
  <c r="B4534" i="7" s="1"/>
  <c r="B4535" i="7" s="1"/>
  <c r="B4536" i="7" s="1"/>
  <c r="B4537" i="7" s="1"/>
  <c r="B4538" i="7" s="1"/>
  <c r="B4539" i="7" s="1"/>
  <c r="B4540" i="7" s="1"/>
  <c r="B4541" i="7" s="1"/>
  <c r="B4542" i="7" s="1"/>
  <c r="B4543" i="7" s="1"/>
  <c r="B4544" i="7" s="1"/>
  <c r="B4545" i="7" s="1"/>
  <c r="B4546" i="7" s="1"/>
  <c r="B4547" i="7" s="1"/>
  <c r="B4548" i="7" s="1"/>
  <c r="B4549" i="7" s="1"/>
  <c r="B4550" i="7" s="1"/>
  <c r="B4551" i="7" s="1"/>
  <c r="B4552" i="7" s="1"/>
  <c r="B4553" i="7" s="1"/>
  <c r="B4554" i="7" s="1"/>
  <c r="B4555" i="7" s="1"/>
  <c r="B4556" i="7" s="1"/>
  <c r="B4557" i="7" s="1"/>
  <c r="B4558" i="7" s="1"/>
  <c r="B4559" i="7" s="1"/>
  <c r="B4560" i="7" s="1"/>
  <c r="B4561" i="7" s="1"/>
  <c r="B4562" i="7" s="1"/>
  <c r="B4563" i="7" s="1"/>
  <c r="B4564" i="7" s="1"/>
  <c r="B4565" i="7" s="1"/>
  <c r="B4566" i="7" s="1"/>
  <c r="B4567" i="7" s="1"/>
  <c r="B4568" i="7" s="1"/>
  <c r="B4569" i="7" s="1"/>
  <c r="B4570" i="7" s="1"/>
  <c r="B4571" i="7" s="1"/>
  <c r="B4572" i="7" s="1"/>
  <c r="B4573" i="7" s="1"/>
  <c r="B4574" i="7" s="1"/>
  <c r="B4575" i="7" s="1"/>
  <c r="B4576" i="7" s="1"/>
  <c r="B4577" i="7" s="1"/>
  <c r="B4578" i="7" s="1"/>
  <c r="B4579" i="7" s="1"/>
  <c r="B4580" i="7" s="1"/>
  <c r="B4581" i="7" s="1"/>
  <c r="B4582" i="7" s="1"/>
  <c r="B4583" i="7" s="1"/>
  <c r="B4584" i="7" s="1"/>
  <c r="B4585" i="7" s="1"/>
  <c r="B4586" i="7" s="1"/>
  <c r="B4587" i="7" s="1"/>
  <c r="B4588" i="7" s="1"/>
  <c r="B4589" i="7" s="1"/>
  <c r="B4590" i="7" s="1"/>
  <c r="B4591" i="7" s="1"/>
  <c r="B4592" i="7" s="1"/>
  <c r="B4593" i="7" s="1"/>
  <c r="B4594" i="7" s="1"/>
  <c r="B4595" i="7" s="1"/>
  <c r="B4596" i="7" s="1"/>
  <c r="B4597" i="7" s="1"/>
  <c r="B4598" i="7" s="1"/>
  <c r="B4599" i="7" s="1"/>
  <c r="B4600" i="7" s="1"/>
  <c r="B4601" i="7" s="1"/>
  <c r="B4602" i="7" s="1"/>
  <c r="B4603" i="7" s="1"/>
  <c r="B4604" i="7" s="1"/>
  <c r="B4605" i="7" s="1"/>
  <c r="B4606" i="7" s="1"/>
  <c r="B4607" i="7" s="1"/>
  <c r="B4608" i="7" s="1"/>
  <c r="B4609" i="7" s="1"/>
  <c r="B4610" i="7" s="1"/>
  <c r="B4611" i="7" s="1"/>
  <c r="B4612" i="7" s="1"/>
  <c r="B4613" i="7" s="1"/>
  <c r="B4614" i="7" s="1"/>
  <c r="B4615" i="7" s="1"/>
  <c r="B4616" i="7" s="1"/>
  <c r="B4617" i="7" s="1"/>
  <c r="B4618" i="7" s="1"/>
  <c r="B4619" i="7" s="1"/>
  <c r="B4620" i="7" s="1"/>
  <c r="B4621" i="7" s="1"/>
  <c r="B4622" i="7" s="1"/>
  <c r="B4623" i="7" s="1"/>
  <c r="B4624" i="7" s="1"/>
  <c r="B4625" i="7" s="1"/>
  <c r="B4626" i="7" s="1"/>
  <c r="B4627" i="7" s="1"/>
  <c r="B4628" i="7" s="1"/>
  <c r="B4629" i="7" s="1"/>
  <c r="B4630" i="7" s="1"/>
  <c r="B4631" i="7" s="1"/>
  <c r="B4632" i="7" s="1"/>
  <c r="B4633" i="7" s="1"/>
  <c r="B4634" i="7" s="1"/>
  <c r="B4635" i="7" s="1"/>
  <c r="B4636" i="7" s="1"/>
  <c r="B4637" i="7" s="1"/>
  <c r="B4638" i="7" s="1"/>
  <c r="B4639" i="7" s="1"/>
  <c r="B4640" i="7" s="1"/>
  <c r="B4641" i="7" s="1"/>
  <c r="B4642" i="7" s="1"/>
  <c r="B4643" i="7" s="1"/>
  <c r="B4644" i="7" s="1"/>
  <c r="B4645" i="7" s="1"/>
  <c r="B4646" i="7" s="1"/>
  <c r="B4647" i="7" s="1"/>
  <c r="B4648" i="7" s="1"/>
  <c r="B4649" i="7" s="1"/>
  <c r="B4650" i="7" s="1"/>
  <c r="B4651" i="7" s="1"/>
  <c r="B4652" i="7" s="1"/>
  <c r="B4653" i="7" s="1"/>
  <c r="B4654" i="7" s="1"/>
  <c r="B4655" i="7" s="1"/>
  <c r="B4656" i="7" s="1"/>
  <c r="B4657" i="7" s="1"/>
  <c r="B4658" i="7" s="1"/>
  <c r="B4659" i="7" s="1"/>
  <c r="B4660" i="7" s="1"/>
  <c r="B4661" i="7" s="1"/>
  <c r="B4662" i="7" s="1"/>
  <c r="B4663" i="7" s="1"/>
  <c r="B4664" i="7" s="1"/>
  <c r="B4665" i="7" s="1"/>
  <c r="B4666" i="7" s="1"/>
  <c r="B4667" i="7" s="1"/>
  <c r="B4668" i="7" s="1"/>
  <c r="B4669" i="7" s="1"/>
  <c r="B4670" i="7" s="1"/>
  <c r="B4671" i="7" s="1"/>
  <c r="B4672" i="7" s="1"/>
  <c r="B4673" i="7" s="1"/>
  <c r="B4674" i="7" s="1"/>
  <c r="B4675" i="7" s="1"/>
  <c r="B4676" i="7" s="1"/>
  <c r="B4677" i="7" s="1"/>
  <c r="B4678" i="7" s="1"/>
  <c r="B4679" i="7" s="1"/>
  <c r="B4680" i="7" s="1"/>
  <c r="B4681" i="7" s="1"/>
  <c r="B4682" i="7" s="1"/>
  <c r="B4683" i="7" s="1"/>
  <c r="B4684" i="7" s="1"/>
  <c r="B4685" i="7" s="1"/>
  <c r="B4686" i="7" s="1"/>
  <c r="B4687" i="7" s="1"/>
  <c r="B4688" i="7" s="1"/>
  <c r="B4689" i="7" s="1"/>
  <c r="B4690" i="7" s="1"/>
  <c r="B4691" i="7" s="1"/>
  <c r="B4692" i="7" s="1"/>
  <c r="B4693" i="7" s="1"/>
  <c r="B4694" i="7" s="1"/>
  <c r="B4695" i="7" s="1"/>
  <c r="B4696" i="7" s="1"/>
  <c r="B4697" i="7" s="1"/>
  <c r="B4698" i="7" s="1"/>
  <c r="B4699" i="7" s="1"/>
  <c r="B4700" i="7" s="1"/>
  <c r="B4701" i="7" s="1"/>
  <c r="B4702" i="7" s="1"/>
  <c r="B4703" i="7" s="1"/>
  <c r="B4704" i="7" s="1"/>
  <c r="B4705" i="7" s="1"/>
  <c r="B4706" i="7" s="1"/>
  <c r="B4707" i="7" s="1"/>
  <c r="B4708" i="7" s="1"/>
  <c r="B4709" i="7" s="1"/>
  <c r="B4710" i="7" s="1"/>
  <c r="B4711" i="7" s="1"/>
  <c r="B4712" i="7" s="1"/>
  <c r="B4713" i="7" s="1"/>
  <c r="B4714" i="7" s="1"/>
  <c r="B4715" i="7" s="1"/>
  <c r="B4716" i="7" s="1"/>
  <c r="B4717" i="7" s="1"/>
  <c r="B4718" i="7" s="1"/>
  <c r="B4719" i="7" s="1"/>
  <c r="B4720" i="7" s="1"/>
  <c r="B4721" i="7" s="1"/>
  <c r="B4722" i="7" s="1"/>
  <c r="B4723" i="7" s="1"/>
  <c r="B4724" i="7" s="1"/>
  <c r="B4725" i="7" s="1"/>
  <c r="B4726" i="7" s="1"/>
  <c r="B4727" i="7" s="1"/>
  <c r="B4728" i="7" s="1"/>
  <c r="B4729" i="7" s="1"/>
  <c r="B4730" i="7" s="1"/>
  <c r="B4731" i="7" s="1"/>
  <c r="B4732" i="7" s="1"/>
  <c r="B4733" i="7" s="1"/>
  <c r="B4734" i="7" s="1"/>
  <c r="B4735" i="7" s="1"/>
  <c r="B4736" i="7" s="1"/>
  <c r="B4737" i="7" s="1"/>
  <c r="B4738" i="7" s="1"/>
  <c r="B4739" i="7" s="1"/>
  <c r="B4740" i="7" s="1"/>
  <c r="B4741" i="7" s="1"/>
  <c r="B4742" i="7" s="1"/>
  <c r="B4743" i="7" s="1"/>
  <c r="B4744" i="7" s="1"/>
  <c r="B4745" i="7" s="1"/>
  <c r="B4746" i="7" s="1"/>
  <c r="B4747" i="7" s="1"/>
  <c r="B4748" i="7" s="1"/>
  <c r="B4749" i="7" s="1"/>
  <c r="B4750" i="7" s="1"/>
  <c r="B4751" i="7" s="1"/>
  <c r="B4752" i="7" s="1"/>
  <c r="B4753" i="7" s="1"/>
  <c r="B4754" i="7" s="1"/>
  <c r="B4755" i="7" s="1"/>
  <c r="B4756" i="7" s="1"/>
  <c r="B4757" i="7" s="1"/>
  <c r="B4758" i="7" s="1"/>
  <c r="B4759" i="7" s="1"/>
  <c r="B4760" i="7" s="1"/>
  <c r="B4761" i="7" s="1"/>
  <c r="B4762" i="7" s="1"/>
  <c r="B4763" i="7" s="1"/>
  <c r="B4764" i="7" s="1"/>
  <c r="B4765" i="7" s="1"/>
  <c r="B4766" i="7" s="1"/>
  <c r="B4767" i="7" s="1"/>
  <c r="B4768" i="7" s="1"/>
  <c r="B4769" i="7" s="1"/>
  <c r="B4770" i="7" s="1"/>
  <c r="B4771" i="7" s="1"/>
  <c r="B4772" i="7" s="1"/>
  <c r="B4773" i="7" s="1"/>
  <c r="B4774" i="7" s="1"/>
  <c r="B4775" i="7" s="1"/>
  <c r="B4776" i="7" s="1"/>
  <c r="B4777" i="7" s="1"/>
  <c r="B4778" i="7" s="1"/>
  <c r="B4779" i="7" s="1"/>
  <c r="B4780" i="7" s="1"/>
  <c r="B4781" i="7" s="1"/>
  <c r="B4782" i="7" s="1"/>
  <c r="B4783" i="7" s="1"/>
  <c r="B4784" i="7" s="1"/>
  <c r="B4785" i="7" s="1"/>
  <c r="B4786" i="7" s="1"/>
  <c r="B4787" i="7" s="1"/>
  <c r="B4788" i="7" s="1"/>
  <c r="B4789" i="7" s="1"/>
  <c r="B4790" i="7" s="1"/>
  <c r="B4791" i="7" s="1"/>
  <c r="B4792" i="7" s="1"/>
  <c r="B4793" i="7" s="1"/>
  <c r="B4794" i="7" s="1"/>
  <c r="B4795" i="7" s="1"/>
  <c r="B4796" i="7" s="1"/>
  <c r="B4797" i="7" s="1"/>
  <c r="B4798" i="7" s="1"/>
  <c r="B4799" i="7" s="1"/>
  <c r="B4800" i="7" s="1"/>
  <c r="B4801" i="7" s="1"/>
  <c r="B4802" i="7" s="1"/>
  <c r="B4803" i="7" s="1"/>
  <c r="B4804" i="7" s="1"/>
  <c r="B4805" i="7" s="1"/>
  <c r="B4806" i="7" s="1"/>
  <c r="B4807" i="7" s="1"/>
  <c r="B4808" i="7" s="1"/>
  <c r="B4809" i="7" s="1"/>
  <c r="B4810" i="7" s="1"/>
  <c r="B4811" i="7" s="1"/>
  <c r="B4812" i="7" s="1"/>
  <c r="B4813" i="7" s="1"/>
  <c r="B4814" i="7" s="1"/>
  <c r="B4815" i="7" s="1"/>
  <c r="B4816" i="7" s="1"/>
  <c r="B4817" i="7" s="1"/>
  <c r="B4818" i="7" s="1"/>
  <c r="B4819" i="7" s="1"/>
  <c r="B4820" i="7" s="1"/>
  <c r="B4821" i="7" s="1"/>
  <c r="B4822" i="7" s="1"/>
  <c r="B4823" i="7" s="1"/>
  <c r="B4824" i="7" s="1"/>
  <c r="B4825" i="7" s="1"/>
  <c r="B4826" i="7" s="1"/>
  <c r="B4827" i="7" s="1"/>
  <c r="B4828" i="7" s="1"/>
  <c r="B4829" i="7" s="1"/>
  <c r="B4830" i="7" s="1"/>
  <c r="B4831" i="7" s="1"/>
  <c r="B4832" i="7" s="1"/>
  <c r="B4833" i="7" s="1"/>
  <c r="B4834" i="7" s="1"/>
  <c r="B4835" i="7" s="1"/>
  <c r="B4836" i="7" s="1"/>
  <c r="B4837" i="7" s="1"/>
  <c r="B4838" i="7" s="1"/>
  <c r="B4839" i="7" s="1"/>
  <c r="B4840" i="7" s="1"/>
  <c r="B4841" i="7" s="1"/>
  <c r="B4842" i="7" s="1"/>
  <c r="B4843" i="7" s="1"/>
  <c r="B4844" i="7" s="1"/>
  <c r="B4845" i="7" s="1"/>
  <c r="B4846" i="7" s="1"/>
  <c r="B4847" i="7" s="1"/>
  <c r="B4848" i="7" s="1"/>
  <c r="B4849" i="7" s="1"/>
  <c r="B4850" i="7" s="1"/>
  <c r="B4851" i="7" s="1"/>
  <c r="B4852" i="7" s="1"/>
  <c r="B4853" i="7" s="1"/>
  <c r="B4854" i="7" s="1"/>
  <c r="B4855" i="7" s="1"/>
  <c r="B4856" i="7" s="1"/>
  <c r="B4857" i="7" s="1"/>
  <c r="B4858" i="7" s="1"/>
  <c r="B4859" i="7" s="1"/>
  <c r="B4860" i="7" s="1"/>
  <c r="B4861" i="7" s="1"/>
  <c r="B4862" i="7" s="1"/>
  <c r="B4863" i="7" s="1"/>
  <c r="B4864" i="7" s="1"/>
  <c r="B4865" i="7" s="1"/>
  <c r="B4866" i="7" s="1"/>
  <c r="B4867" i="7" s="1"/>
  <c r="B4868" i="7" s="1"/>
  <c r="B4869" i="7" s="1"/>
  <c r="B4870" i="7" s="1"/>
  <c r="B4871" i="7" s="1"/>
  <c r="B4872" i="7" s="1"/>
  <c r="B4873" i="7" s="1"/>
  <c r="B4874" i="7" s="1"/>
  <c r="B4875" i="7" s="1"/>
  <c r="B4876" i="7" s="1"/>
  <c r="B4877" i="7" s="1"/>
  <c r="B4878" i="7" s="1"/>
  <c r="B4879" i="7" s="1"/>
  <c r="B4880" i="7" s="1"/>
  <c r="B4881" i="7" s="1"/>
  <c r="B4882" i="7" s="1"/>
  <c r="B4883" i="7" s="1"/>
  <c r="B4884" i="7" s="1"/>
  <c r="B4885" i="7" s="1"/>
  <c r="B4886" i="7" s="1"/>
  <c r="B4887" i="7" s="1"/>
  <c r="B4888" i="7" s="1"/>
  <c r="B4889" i="7" s="1"/>
  <c r="B4890" i="7" s="1"/>
  <c r="B4891" i="7" s="1"/>
  <c r="B4892" i="7" s="1"/>
  <c r="B4893" i="7" s="1"/>
  <c r="B4894" i="7" s="1"/>
  <c r="B4895" i="7" s="1"/>
  <c r="B4896" i="7" s="1"/>
  <c r="B4897" i="7" s="1"/>
  <c r="B4898" i="7" s="1"/>
  <c r="B4899" i="7" s="1"/>
  <c r="B4900" i="7" s="1"/>
  <c r="B4901" i="7" s="1"/>
  <c r="B4902" i="7" s="1"/>
  <c r="B4903" i="7" s="1"/>
  <c r="B4904" i="7" s="1"/>
  <c r="B4905" i="7" s="1"/>
  <c r="B4906" i="7" s="1"/>
  <c r="B4907" i="7" s="1"/>
  <c r="B4908" i="7" s="1"/>
  <c r="B4909" i="7" s="1"/>
  <c r="B4910" i="7" s="1"/>
  <c r="B4911" i="7" s="1"/>
  <c r="B4912" i="7" s="1"/>
  <c r="B4913" i="7" s="1"/>
  <c r="B4914" i="7" s="1"/>
  <c r="B4915" i="7" s="1"/>
  <c r="B4916" i="7" s="1"/>
  <c r="B4917" i="7" s="1"/>
  <c r="B4918" i="7" s="1"/>
  <c r="B4919" i="7" s="1"/>
  <c r="B4920" i="7" s="1"/>
  <c r="B4921" i="7" s="1"/>
  <c r="B4922" i="7" s="1"/>
  <c r="B4923" i="7" s="1"/>
  <c r="B4924" i="7" s="1"/>
  <c r="B4925" i="7" s="1"/>
  <c r="B4926" i="7" s="1"/>
  <c r="B4927" i="7" s="1"/>
  <c r="B4928" i="7" s="1"/>
  <c r="B4929" i="7" s="1"/>
  <c r="B4930" i="7" s="1"/>
  <c r="B4931" i="7" s="1"/>
  <c r="B4932" i="7" s="1"/>
  <c r="B4933" i="7" s="1"/>
  <c r="B4934" i="7" s="1"/>
  <c r="B4935" i="7" s="1"/>
  <c r="B4936" i="7" s="1"/>
  <c r="B4937" i="7" s="1"/>
  <c r="B4938" i="7" s="1"/>
  <c r="B4939" i="7" s="1"/>
  <c r="B4940" i="7" s="1"/>
  <c r="B4941" i="7" s="1"/>
  <c r="B4942" i="7" s="1"/>
  <c r="B4943" i="7" s="1"/>
  <c r="B4944" i="7" s="1"/>
  <c r="B4945" i="7" s="1"/>
  <c r="B4946" i="7" s="1"/>
  <c r="B4947" i="7" s="1"/>
  <c r="B4948" i="7" s="1"/>
  <c r="B4949" i="7" s="1"/>
  <c r="B4950" i="7" s="1"/>
  <c r="B4951" i="7" s="1"/>
  <c r="B4952" i="7" s="1"/>
  <c r="B4953" i="7" s="1"/>
  <c r="B4954" i="7" s="1"/>
  <c r="B4955" i="7" s="1"/>
  <c r="B4956" i="7" s="1"/>
  <c r="B4957" i="7" s="1"/>
  <c r="B4958" i="7" s="1"/>
  <c r="B4959" i="7" s="1"/>
  <c r="B4960" i="7" s="1"/>
  <c r="B4961" i="7" s="1"/>
  <c r="B4962" i="7" s="1"/>
  <c r="B4963" i="7" s="1"/>
  <c r="B4964" i="7" s="1"/>
  <c r="B4965" i="7" s="1"/>
  <c r="B4966" i="7" s="1"/>
  <c r="B4967" i="7" s="1"/>
  <c r="B4968" i="7" s="1"/>
  <c r="B4969" i="7" s="1"/>
  <c r="B4970" i="7" s="1"/>
  <c r="B4971" i="7" s="1"/>
  <c r="B4972" i="7" s="1"/>
  <c r="B4973" i="7" s="1"/>
  <c r="B4974" i="7" s="1"/>
  <c r="B4975" i="7" s="1"/>
  <c r="B4976" i="7" s="1"/>
  <c r="B4977" i="7" s="1"/>
  <c r="B4978" i="7" s="1"/>
  <c r="B4979" i="7" s="1"/>
  <c r="B4980" i="7" s="1"/>
  <c r="B4981" i="7" s="1"/>
  <c r="B4982" i="7" s="1"/>
  <c r="B4983" i="7" s="1"/>
  <c r="B4984" i="7" s="1"/>
  <c r="B4985" i="7" s="1"/>
  <c r="B4986" i="7" s="1"/>
  <c r="B4987" i="7" s="1"/>
  <c r="B4988" i="7" s="1"/>
  <c r="B4989" i="7" s="1"/>
  <c r="B4990" i="7" s="1"/>
  <c r="B4991" i="7" s="1"/>
  <c r="B4992" i="7" s="1"/>
  <c r="B4993" i="7" s="1"/>
  <c r="B4994" i="7" s="1"/>
  <c r="B4995" i="7" s="1"/>
  <c r="B4996" i="7" s="1"/>
  <c r="B4997" i="7" s="1"/>
  <c r="B4998" i="7" s="1"/>
  <c r="B4999" i="7" s="1"/>
  <c r="B5000" i="7" s="1"/>
  <c r="B5001" i="7" s="1"/>
  <c r="B5002" i="7" s="1"/>
  <c r="B5003" i="7" s="1"/>
  <c r="B5004" i="7" s="1"/>
  <c r="B5005" i="7" s="1"/>
  <c r="B5006" i="7" s="1"/>
  <c r="B5007" i="7" s="1"/>
  <c r="B5008" i="7" s="1"/>
  <c r="B5009" i="7" s="1"/>
  <c r="C2009" i="7"/>
  <c r="C2008" i="7"/>
  <c r="C2007" i="7"/>
  <c r="C2006" i="7"/>
  <c r="C2005" i="7"/>
  <c r="C2004" i="7"/>
  <c r="C2003" i="7"/>
  <c r="C2002" i="7"/>
  <c r="C2001" i="7"/>
  <c r="C2000" i="7"/>
  <c r="C1999" i="7"/>
  <c r="C1998" i="7"/>
  <c r="C1997" i="7"/>
  <c r="C1996" i="7"/>
  <c r="C1995" i="7"/>
  <c r="C1994" i="7"/>
  <c r="C1993" i="7"/>
  <c r="C1992" i="7"/>
  <c r="C1991" i="7"/>
  <c r="C1990" i="7"/>
  <c r="C1989" i="7"/>
  <c r="C1988" i="7"/>
  <c r="C1987" i="7"/>
  <c r="C1986" i="7"/>
  <c r="C1985" i="7"/>
  <c r="C1984" i="7"/>
  <c r="C1983" i="7"/>
  <c r="C1982" i="7"/>
  <c r="C1981" i="7"/>
  <c r="C1980" i="7"/>
  <c r="C1979" i="7"/>
  <c r="C1978" i="7"/>
  <c r="C1977" i="7"/>
  <c r="C1976" i="7"/>
  <c r="C1975" i="7"/>
  <c r="C1974" i="7"/>
  <c r="C1973" i="7"/>
  <c r="C1972" i="7"/>
  <c r="C1971" i="7"/>
  <c r="C1970" i="7"/>
  <c r="C1969" i="7"/>
  <c r="C1968" i="7"/>
  <c r="C1967" i="7"/>
  <c r="C1966" i="7"/>
  <c r="C1965" i="7"/>
  <c r="C1964" i="7"/>
  <c r="C1963" i="7"/>
  <c r="C1962" i="7"/>
  <c r="C1961" i="7"/>
  <c r="C1960" i="7"/>
  <c r="C1959" i="7"/>
  <c r="C1958" i="7"/>
  <c r="C1957" i="7"/>
  <c r="C1956" i="7"/>
  <c r="C1955" i="7"/>
  <c r="C1954" i="7"/>
  <c r="C1953" i="7"/>
  <c r="C1952" i="7"/>
  <c r="C1951" i="7"/>
  <c r="C1950" i="7"/>
  <c r="C1949" i="7"/>
  <c r="C1948" i="7"/>
  <c r="C1947" i="7"/>
  <c r="C1946" i="7"/>
  <c r="C1945" i="7"/>
  <c r="C1944" i="7"/>
  <c r="C1943" i="7"/>
  <c r="C1942" i="7"/>
  <c r="C1941" i="7"/>
  <c r="C1940" i="7"/>
  <c r="C1939" i="7"/>
  <c r="C1938" i="7"/>
  <c r="C1937" i="7"/>
  <c r="C1936" i="7"/>
  <c r="C1935" i="7"/>
  <c r="C1934" i="7"/>
  <c r="C1933" i="7"/>
  <c r="C1932" i="7"/>
  <c r="C1931" i="7"/>
  <c r="C1930" i="7"/>
  <c r="C1929" i="7"/>
  <c r="C1928" i="7"/>
  <c r="C1927" i="7"/>
  <c r="C1926" i="7"/>
  <c r="C1925" i="7"/>
  <c r="C1924" i="7"/>
  <c r="C1923" i="7"/>
  <c r="C1922" i="7"/>
  <c r="C1921" i="7"/>
  <c r="C1920" i="7"/>
  <c r="C1919" i="7"/>
  <c r="C1918" i="7"/>
  <c r="C1917" i="7"/>
  <c r="C1916" i="7"/>
  <c r="C1915" i="7"/>
  <c r="C1914" i="7"/>
  <c r="C1913" i="7"/>
  <c r="C1912" i="7"/>
  <c r="C1911" i="7"/>
  <c r="C1910" i="7"/>
  <c r="C1909" i="7"/>
  <c r="C1908" i="7"/>
  <c r="C1907" i="7"/>
  <c r="C1906" i="7"/>
  <c r="C1905" i="7"/>
  <c r="C1904" i="7"/>
  <c r="C1903" i="7"/>
  <c r="C1902" i="7"/>
  <c r="C1901" i="7"/>
  <c r="C1900" i="7"/>
  <c r="C1899" i="7"/>
  <c r="C1898" i="7"/>
  <c r="C1897" i="7"/>
  <c r="C1896" i="7"/>
  <c r="C1895" i="7"/>
  <c r="C1894" i="7"/>
  <c r="C1893" i="7"/>
  <c r="C1892" i="7"/>
  <c r="C1891" i="7"/>
  <c r="C1890" i="7"/>
  <c r="C1889" i="7"/>
  <c r="C1888" i="7"/>
  <c r="C1887" i="7"/>
  <c r="C1886" i="7"/>
  <c r="C1885" i="7"/>
  <c r="C1884" i="7"/>
  <c r="C1883" i="7"/>
  <c r="C1882" i="7"/>
  <c r="C1881" i="7"/>
  <c r="C1880" i="7"/>
  <c r="C1879" i="7"/>
  <c r="C1878" i="7"/>
  <c r="C1877" i="7"/>
  <c r="C1876" i="7"/>
  <c r="C1875" i="7"/>
  <c r="C1874" i="7"/>
  <c r="C1873" i="7"/>
  <c r="C1872" i="7"/>
  <c r="C1871" i="7"/>
  <c r="C1870" i="7"/>
  <c r="C1869" i="7"/>
  <c r="C1868" i="7"/>
  <c r="C1867" i="7"/>
  <c r="C1866" i="7"/>
  <c r="C1865" i="7"/>
  <c r="C1864" i="7"/>
  <c r="C1863" i="7"/>
  <c r="C1862" i="7"/>
  <c r="C1861" i="7"/>
  <c r="C1860" i="7"/>
  <c r="C1859" i="7"/>
  <c r="C1858" i="7"/>
  <c r="C1857" i="7"/>
  <c r="C1856" i="7"/>
  <c r="C1855" i="7"/>
  <c r="C1854" i="7"/>
  <c r="C1853" i="7"/>
  <c r="C1852" i="7"/>
  <c r="C1851" i="7"/>
  <c r="C1850" i="7"/>
  <c r="C1849" i="7"/>
  <c r="C1848" i="7"/>
  <c r="C1847" i="7"/>
  <c r="C1846" i="7"/>
  <c r="C1845" i="7"/>
  <c r="C1844" i="7"/>
  <c r="C1843" i="7"/>
  <c r="C1842" i="7"/>
  <c r="C1841" i="7"/>
  <c r="C1840" i="7"/>
  <c r="C1839" i="7"/>
  <c r="C1838" i="7"/>
  <c r="C1837" i="7"/>
  <c r="C1836" i="7"/>
  <c r="C1835" i="7"/>
  <c r="C1834" i="7"/>
  <c r="C1833" i="7"/>
  <c r="C1832" i="7"/>
  <c r="C1831" i="7"/>
  <c r="C1830" i="7"/>
  <c r="C1829" i="7"/>
  <c r="C1828" i="7"/>
  <c r="C1827" i="7"/>
  <c r="C1826" i="7"/>
  <c r="C1825" i="7"/>
  <c r="C1824" i="7"/>
  <c r="C1823" i="7"/>
  <c r="C1822" i="7"/>
  <c r="C1821" i="7"/>
  <c r="C1820" i="7"/>
  <c r="C1819" i="7"/>
  <c r="C1818" i="7"/>
  <c r="C1817" i="7"/>
  <c r="C1816" i="7"/>
  <c r="C1815" i="7"/>
  <c r="C1814" i="7"/>
  <c r="C1813" i="7"/>
  <c r="C1812" i="7"/>
  <c r="C1811" i="7"/>
  <c r="C1810" i="7"/>
  <c r="C1809" i="7"/>
  <c r="C1808" i="7"/>
  <c r="C1807" i="7"/>
  <c r="C1806" i="7"/>
  <c r="C1805" i="7"/>
  <c r="C1804" i="7"/>
  <c r="C1803" i="7"/>
  <c r="C1802" i="7"/>
  <c r="C1801" i="7"/>
  <c r="C1800" i="7"/>
  <c r="C1799" i="7"/>
  <c r="C1798" i="7"/>
  <c r="C1797" i="7"/>
  <c r="C1796" i="7"/>
  <c r="C1795" i="7"/>
  <c r="C1794" i="7"/>
  <c r="C1793" i="7"/>
  <c r="C1792" i="7"/>
  <c r="C1791" i="7"/>
  <c r="C1790" i="7"/>
  <c r="C1789" i="7"/>
  <c r="C1788" i="7"/>
  <c r="C1787" i="7"/>
  <c r="C1786" i="7"/>
  <c r="C1785" i="7"/>
  <c r="C1784" i="7"/>
  <c r="C1783" i="7"/>
  <c r="C1782" i="7"/>
  <c r="C1781" i="7"/>
  <c r="C1780" i="7"/>
  <c r="C1779" i="7"/>
  <c r="C1778" i="7"/>
  <c r="C1777" i="7"/>
  <c r="C1776" i="7"/>
  <c r="C1775" i="7"/>
  <c r="C1774" i="7"/>
  <c r="C1773" i="7"/>
  <c r="C1772" i="7"/>
  <c r="C1771" i="7"/>
  <c r="C1770" i="7"/>
  <c r="C1769" i="7"/>
  <c r="C1768" i="7"/>
  <c r="C1767" i="7"/>
  <c r="C1766" i="7"/>
  <c r="C1765" i="7"/>
  <c r="C1764" i="7"/>
  <c r="C1763" i="7"/>
  <c r="C1762" i="7"/>
  <c r="C1761" i="7"/>
  <c r="C1760" i="7"/>
  <c r="C1759" i="7"/>
  <c r="C1758" i="7"/>
  <c r="C1757" i="7"/>
  <c r="C1756" i="7"/>
  <c r="C1755" i="7"/>
  <c r="C1754" i="7"/>
  <c r="C1753" i="7"/>
  <c r="C1752" i="7"/>
  <c r="C1751" i="7"/>
  <c r="C1750" i="7"/>
  <c r="C1749" i="7"/>
  <c r="C1748" i="7"/>
  <c r="C1747" i="7"/>
  <c r="C1746" i="7"/>
  <c r="C1745" i="7"/>
  <c r="C1744" i="7"/>
  <c r="C1743" i="7"/>
  <c r="C1742" i="7"/>
  <c r="C1741" i="7"/>
  <c r="C1740" i="7"/>
  <c r="C1739" i="7"/>
  <c r="C1738" i="7"/>
  <c r="C1737" i="7"/>
  <c r="C1736" i="7"/>
  <c r="C1735" i="7"/>
  <c r="C1734" i="7"/>
  <c r="C1733" i="7"/>
  <c r="C1732" i="7"/>
  <c r="C1731" i="7"/>
  <c r="C1730" i="7"/>
  <c r="C1729" i="7"/>
  <c r="C1728" i="7"/>
  <c r="C1727" i="7"/>
  <c r="C1726" i="7"/>
  <c r="C1725" i="7"/>
  <c r="C1724" i="7"/>
  <c r="C1723" i="7"/>
  <c r="C1722" i="7"/>
  <c r="C1721" i="7"/>
  <c r="C1720" i="7"/>
  <c r="C1719" i="7"/>
  <c r="C1718" i="7"/>
  <c r="C1717" i="7"/>
  <c r="C1716" i="7"/>
  <c r="C1715" i="7"/>
  <c r="C1714" i="7"/>
  <c r="C1713" i="7"/>
  <c r="C1712" i="7"/>
  <c r="C1711" i="7"/>
  <c r="C1710" i="7"/>
  <c r="C1709" i="7"/>
  <c r="C1708" i="7"/>
  <c r="C1707" i="7"/>
  <c r="C1706" i="7"/>
  <c r="C1705" i="7"/>
  <c r="C1704" i="7"/>
  <c r="C1703" i="7"/>
  <c r="C1702" i="7"/>
  <c r="C1701" i="7"/>
  <c r="C1700" i="7"/>
  <c r="C1699" i="7"/>
  <c r="C1698" i="7"/>
  <c r="C1697" i="7"/>
  <c r="C1696" i="7"/>
  <c r="C1695" i="7"/>
  <c r="C1694" i="7"/>
  <c r="C1693" i="7"/>
  <c r="C1692" i="7"/>
  <c r="C1691" i="7"/>
  <c r="C1690" i="7"/>
  <c r="C1689" i="7"/>
  <c r="C1688" i="7"/>
  <c r="C1687" i="7"/>
  <c r="C1686" i="7"/>
  <c r="C1685" i="7"/>
  <c r="C1684" i="7"/>
  <c r="C1683" i="7"/>
  <c r="C1682" i="7"/>
  <c r="C1681" i="7"/>
  <c r="C1680" i="7"/>
  <c r="C1679" i="7"/>
  <c r="C1678" i="7"/>
  <c r="C1677" i="7"/>
  <c r="C1676" i="7"/>
  <c r="C1675" i="7"/>
  <c r="C1674" i="7"/>
  <c r="C1673" i="7"/>
  <c r="C1672" i="7"/>
  <c r="C1671" i="7"/>
  <c r="C1670" i="7"/>
  <c r="C1669" i="7"/>
  <c r="C1668" i="7"/>
  <c r="C1667" i="7"/>
  <c r="C1666" i="7"/>
  <c r="C1665" i="7"/>
  <c r="C1664" i="7"/>
  <c r="C1663" i="7"/>
  <c r="C1662" i="7"/>
  <c r="C1661" i="7"/>
  <c r="C1660" i="7"/>
  <c r="C1659" i="7"/>
  <c r="C1658" i="7"/>
  <c r="C1657" i="7"/>
  <c r="C1656" i="7"/>
  <c r="C1655" i="7"/>
  <c r="C1654" i="7"/>
  <c r="C1653" i="7"/>
  <c r="C1652" i="7"/>
  <c r="C1651" i="7"/>
  <c r="C1650" i="7"/>
  <c r="C1649" i="7"/>
  <c r="C1648" i="7"/>
  <c r="C1647" i="7"/>
  <c r="C1646" i="7"/>
  <c r="C1645" i="7"/>
  <c r="C1644" i="7"/>
  <c r="C1643" i="7"/>
  <c r="C1642" i="7"/>
  <c r="C1641" i="7"/>
  <c r="C1640" i="7"/>
  <c r="C1639" i="7"/>
  <c r="C1638" i="7"/>
  <c r="C1637" i="7"/>
  <c r="C1636" i="7"/>
  <c r="C1635" i="7"/>
  <c r="C1634" i="7"/>
  <c r="C1633" i="7"/>
  <c r="C1632" i="7"/>
  <c r="C1631" i="7"/>
  <c r="C1630" i="7"/>
  <c r="C1629" i="7"/>
  <c r="C1628" i="7"/>
  <c r="C1627" i="7"/>
  <c r="C1626" i="7"/>
  <c r="C1625" i="7"/>
  <c r="C1624" i="7"/>
  <c r="C1623" i="7"/>
  <c r="C1622" i="7"/>
  <c r="C1621" i="7"/>
  <c r="C1620" i="7"/>
  <c r="C1619" i="7"/>
  <c r="C1618" i="7"/>
  <c r="C1617" i="7"/>
  <c r="C1616" i="7"/>
  <c r="C1615" i="7"/>
  <c r="C1614" i="7"/>
  <c r="C1613" i="7"/>
  <c r="C1612" i="7"/>
  <c r="C1611" i="7"/>
  <c r="C1610" i="7"/>
  <c r="C1609" i="7"/>
  <c r="C1608" i="7"/>
  <c r="C1607" i="7"/>
  <c r="C1606" i="7"/>
  <c r="C1605" i="7"/>
  <c r="C1604" i="7"/>
  <c r="C1603" i="7"/>
  <c r="C1602" i="7"/>
  <c r="C1601" i="7"/>
  <c r="C1600" i="7"/>
  <c r="C1599" i="7"/>
  <c r="C1598" i="7"/>
  <c r="C1597" i="7"/>
  <c r="C1596" i="7"/>
  <c r="C1595" i="7"/>
  <c r="C1594" i="7"/>
  <c r="C1593" i="7"/>
  <c r="C1592" i="7"/>
  <c r="C1591" i="7"/>
  <c r="C1590" i="7"/>
  <c r="C1589" i="7"/>
  <c r="C1588" i="7"/>
  <c r="C1587" i="7"/>
  <c r="C1586" i="7"/>
  <c r="C1585" i="7"/>
  <c r="C1584" i="7"/>
  <c r="C1583" i="7"/>
  <c r="C1582" i="7"/>
  <c r="C1581" i="7"/>
  <c r="C1580" i="7"/>
  <c r="C1579" i="7"/>
  <c r="C1578" i="7"/>
  <c r="C1577" i="7"/>
  <c r="C1576" i="7"/>
  <c r="C1575" i="7"/>
  <c r="C1574" i="7"/>
  <c r="C1573" i="7"/>
  <c r="C1572" i="7"/>
  <c r="C1571" i="7"/>
  <c r="C1570" i="7"/>
  <c r="C1569" i="7"/>
  <c r="C1568" i="7"/>
  <c r="C1567" i="7"/>
  <c r="C1566" i="7"/>
  <c r="C1565" i="7"/>
  <c r="C1564" i="7"/>
  <c r="C1563" i="7"/>
  <c r="C1562" i="7"/>
  <c r="C1561" i="7"/>
  <c r="C1560" i="7"/>
  <c r="C1559" i="7"/>
  <c r="C1558" i="7"/>
  <c r="C1557" i="7"/>
  <c r="C1556" i="7"/>
  <c r="C1555" i="7"/>
  <c r="C1554" i="7"/>
  <c r="C1553" i="7"/>
  <c r="C1552" i="7"/>
  <c r="C1551" i="7"/>
  <c r="C1550" i="7"/>
  <c r="C1549" i="7"/>
  <c r="C1548" i="7"/>
  <c r="C1547" i="7"/>
  <c r="C1546" i="7"/>
  <c r="C1545" i="7"/>
  <c r="C1544" i="7"/>
  <c r="C1543" i="7"/>
  <c r="C1542" i="7"/>
  <c r="C1541" i="7"/>
  <c r="C1540" i="7"/>
  <c r="C1539" i="7"/>
  <c r="C1538" i="7"/>
  <c r="C1537" i="7"/>
  <c r="C1536" i="7"/>
  <c r="C1535" i="7"/>
  <c r="C1534" i="7"/>
  <c r="C1533" i="7"/>
  <c r="C1532" i="7"/>
  <c r="C1531" i="7"/>
  <c r="C1530" i="7"/>
  <c r="C1529" i="7"/>
  <c r="C1528" i="7"/>
  <c r="C1527" i="7"/>
  <c r="C1526" i="7"/>
  <c r="C1525" i="7"/>
  <c r="C1524" i="7"/>
  <c r="C1523" i="7"/>
  <c r="C1522" i="7"/>
  <c r="C1521" i="7"/>
  <c r="C1520" i="7"/>
  <c r="C1519" i="7"/>
  <c r="C1518" i="7"/>
  <c r="C1517" i="7"/>
  <c r="C1516" i="7"/>
  <c r="C1515" i="7"/>
  <c r="C1514" i="7"/>
  <c r="C1513" i="7"/>
  <c r="C1512" i="7"/>
  <c r="C1511" i="7"/>
  <c r="C1510" i="7"/>
  <c r="C1509" i="7"/>
  <c r="C1508" i="7"/>
  <c r="C1507" i="7"/>
  <c r="C1506" i="7"/>
  <c r="C1505" i="7"/>
  <c r="C1504" i="7"/>
  <c r="C1503" i="7"/>
  <c r="C1502" i="7"/>
  <c r="C1501" i="7"/>
  <c r="C1500" i="7"/>
  <c r="C1499" i="7"/>
  <c r="C1498" i="7"/>
  <c r="C1497" i="7"/>
  <c r="C1496" i="7"/>
  <c r="C1495" i="7"/>
  <c r="C1494" i="7"/>
  <c r="C1493" i="7"/>
  <c r="C1492" i="7"/>
  <c r="C1491" i="7"/>
  <c r="C1490" i="7"/>
  <c r="C1489" i="7"/>
  <c r="C1488" i="7"/>
  <c r="C1487" i="7"/>
  <c r="C1486" i="7"/>
  <c r="C1485" i="7"/>
  <c r="C1484" i="7"/>
  <c r="C1483" i="7"/>
  <c r="C1482" i="7"/>
  <c r="C1481" i="7"/>
  <c r="C1480" i="7"/>
  <c r="C1479" i="7"/>
  <c r="C1478" i="7"/>
  <c r="C1477" i="7"/>
  <c r="C1476" i="7"/>
  <c r="C1475" i="7"/>
  <c r="C1474" i="7"/>
  <c r="C1473" i="7"/>
  <c r="C1472" i="7"/>
  <c r="C1471" i="7"/>
  <c r="C1470" i="7"/>
  <c r="C1469" i="7"/>
  <c r="C1468" i="7"/>
  <c r="C1467" i="7"/>
  <c r="C1466" i="7"/>
  <c r="C1465" i="7"/>
  <c r="C1464" i="7"/>
  <c r="C1463" i="7"/>
  <c r="C1462" i="7"/>
  <c r="C1461" i="7"/>
  <c r="C1460" i="7"/>
  <c r="C1459" i="7"/>
  <c r="C1458" i="7"/>
  <c r="C1457" i="7"/>
  <c r="C1456" i="7"/>
  <c r="C1455" i="7"/>
  <c r="C1454" i="7"/>
  <c r="C1453" i="7"/>
  <c r="C1452" i="7"/>
  <c r="C1451" i="7"/>
  <c r="C1450" i="7"/>
  <c r="C1449" i="7"/>
  <c r="C1448" i="7"/>
  <c r="C1447" i="7"/>
  <c r="C1446" i="7"/>
  <c r="C1445" i="7"/>
  <c r="C1444" i="7"/>
  <c r="C1443" i="7"/>
  <c r="C1442" i="7"/>
  <c r="C1441" i="7"/>
  <c r="C1440" i="7"/>
  <c r="C1439" i="7"/>
  <c r="C1438" i="7"/>
  <c r="C1437" i="7"/>
  <c r="C1436" i="7"/>
  <c r="C1435" i="7"/>
  <c r="C1434" i="7"/>
  <c r="C1433" i="7"/>
  <c r="C1432" i="7"/>
  <c r="C1431" i="7"/>
  <c r="C1430" i="7"/>
  <c r="C1429" i="7"/>
  <c r="C1428" i="7"/>
  <c r="C1427" i="7"/>
  <c r="C1426" i="7"/>
  <c r="C1425" i="7"/>
  <c r="C1424" i="7"/>
  <c r="C1423" i="7"/>
  <c r="C1422" i="7"/>
  <c r="C1421" i="7"/>
  <c r="C1420" i="7"/>
  <c r="C1419" i="7"/>
  <c r="C1418" i="7"/>
  <c r="C1417" i="7"/>
  <c r="C1416" i="7"/>
  <c r="C1415" i="7"/>
  <c r="C1414" i="7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1" i="7" l="1"/>
  <c r="C12" i="7"/>
  <c r="C13" i="7"/>
  <c r="C14" i="7"/>
  <c r="C10" i="7"/>
  <c r="G9" i="3"/>
  <c r="C26" i="3"/>
  <c r="G5" i="3" s="1"/>
  <c r="G4" i="3" a="1"/>
  <c r="G4" i="3" s="1"/>
  <c r="G6" i="3"/>
  <c r="G7" i="3"/>
  <c r="G8" i="3"/>
  <c r="G10" i="3"/>
  <c r="G11" i="3"/>
  <c r="G37" i="3" l="1" a="1"/>
  <c r="G37" i="3" s="1"/>
  <c r="M5" i="7"/>
  <c r="G12" i="3"/>
  <c r="D5" i="7" s="1"/>
  <c r="D941" i="7" s="1"/>
  <c r="L5" i="7"/>
  <c r="G13" i="3"/>
  <c r="E5" i="7" s="1"/>
  <c r="E45" i="7" s="1"/>
  <c r="M4" i="7"/>
  <c r="L4" i="7"/>
  <c r="C2510" i="7" a="1"/>
  <c r="C2510" i="7" s="1"/>
  <c r="C9" i="7" s="1"/>
  <c r="D443" i="7"/>
  <c r="E123" i="7"/>
  <c r="D75" i="7"/>
  <c r="D1253" i="7"/>
  <c r="D1141" i="7"/>
  <c r="E1085" i="7"/>
  <c r="E541" i="7"/>
  <c r="E493" i="7"/>
  <c r="E317" i="7"/>
  <c r="E213" i="7"/>
  <c r="E173" i="7"/>
  <c r="E141" i="7"/>
  <c r="E1970" i="7"/>
  <c r="E1962" i="7"/>
  <c r="D1954" i="7"/>
  <c r="E1930" i="7"/>
  <c r="E1898" i="7"/>
  <c r="D1890" i="7"/>
  <c r="E1874" i="7"/>
  <c r="E1866" i="7"/>
  <c r="E1842" i="7"/>
  <c r="E1810" i="7"/>
  <c r="E1802" i="7"/>
  <c r="D1794" i="7"/>
  <c r="E1778" i="7"/>
  <c r="D1762" i="7"/>
  <c r="E1714" i="7"/>
  <c r="E1706" i="7"/>
  <c r="E1674" i="7"/>
  <c r="E1642" i="7"/>
  <c r="E1618" i="7"/>
  <c r="E1610" i="7"/>
  <c r="E1586" i="7"/>
  <c r="E1554" i="7"/>
  <c r="E1546" i="7"/>
  <c r="D1538" i="7"/>
  <c r="E1522" i="7"/>
  <c r="D1474" i="7"/>
  <c r="E1458" i="7"/>
  <c r="E1450" i="7"/>
  <c r="E1418" i="7"/>
  <c r="E1386" i="7"/>
  <c r="D1378" i="7"/>
  <c r="E1362" i="7"/>
  <c r="E1354" i="7"/>
  <c r="E1330" i="7"/>
  <c r="E1298" i="7"/>
  <c r="E1290" i="7"/>
  <c r="E1266" i="7"/>
  <c r="D1250" i="7"/>
  <c r="E1202" i="7"/>
  <c r="E1194" i="7"/>
  <c r="D1186" i="7"/>
  <c r="E1162" i="7"/>
  <c r="E1130" i="7"/>
  <c r="D1122" i="7"/>
  <c r="E1106" i="7"/>
  <c r="E1098" i="7"/>
  <c r="E1074" i="7"/>
  <c r="E1042" i="7"/>
  <c r="E1034" i="7"/>
  <c r="E1010" i="7"/>
  <c r="D994" i="7"/>
  <c r="D962" i="7"/>
  <c r="E946" i="7"/>
  <c r="E938" i="7"/>
  <c r="E906" i="7"/>
  <c r="E874" i="7"/>
  <c r="D866" i="7"/>
  <c r="E850" i="7"/>
  <c r="E842" i="7"/>
  <c r="D818" i="7"/>
  <c r="E810" i="7"/>
  <c r="D802" i="7"/>
  <c r="E786" i="7"/>
  <c r="E778" i="7"/>
  <c r="D754" i="7"/>
  <c r="E746" i="7"/>
  <c r="E722" i="7"/>
  <c r="E714" i="7"/>
  <c r="D690" i="7"/>
  <c r="E682" i="7"/>
  <c r="E666" i="7"/>
  <c r="E658" i="7"/>
  <c r="E642" i="7"/>
  <c r="E634" i="7"/>
  <c r="E626" i="7"/>
  <c r="E610" i="7"/>
  <c r="D610" i="7"/>
  <c r="E602" i="7"/>
  <c r="E594" i="7"/>
  <c r="E578" i="7"/>
  <c r="E570" i="7"/>
  <c r="E562" i="7"/>
  <c r="D554" i="7"/>
  <c r="E546" i="7"/>
  <c r="D546" i="7"/>
  <c r="E538" i="7"/>
  <c r="D538" i="7"/>
  <c r="E530" i="7"/>
  <c r="D522" i="7"/>
  <c r="E514" i="7"/>
  <c r="E506" i="7"/>
  <c r="E498" i="7"/>
  <c r="E490" i="7"/>
  <c r="D490" i="7"/>
  <c r="E482" i="7"/>
  <c r="E474" i="7"/>
  <c r="E466" i="7"/>
  <c r="E458" i="7"/>
  <c r="D458" i="7"/>
  <c r="E450" i="7"/>
  <c r="E442" i="7"/>
  <c r="E434" i="7"/>
  <c r="E426" i="7"/>
  <c r="D426" i="7"/>
  <c r="E418" i="7"/>
  <c r="E410" i="7"/>
  <c r="E402" i="7"/>
  <c r="E394" i="7"/>
  <c r="D394" i="7"/>
  <c r="E386" i="7"/>
  <c r="E378" i="7"/>
  <c r="E370" i="7"/>
  <c r="E362" i="7"/>
  <c r="D362" i="7"/>
  <c r="E354" i="7"/>
  <c r="E346" i="7"/>
  <c r="E338" i="7"/>
  <c r="E330" i="7"/>
  <c r="D330" i="7"/>
  <c r="E322" i="7"/>
  <c r="E314" i="7"/>
  <c r="E306" i="7"/>
  <c r="E298" i="7"/>
  <c r="D298" i="7"/>
  <c r="E290" i="7"/>
  <c r="E282" i="7"/>
  <c r="E274" i="7"/>
  <c r="E266" i="7"/>
  <c r="D266" i="7"/>
  <c r="E258" i="7"/>
  <c r="E250" i="7"/>
  <c r="E242" i="7"/>
  <c r="E234" i="7"/>
  <c r="D234" i="7"/>
  <c r="E226" i="7"/>
  <c r="E218" i="7"/>
  <c r="E210" i="7"/>
  <c r="E202" i="7"/>
  <c r="D202" i="7"/>
  <c r="E194" i="7"/>
  <c r="E186" i="7"/>
  <c r="E178" i="7"/>
  <c r="E170" i="7"/>
  <c r="D170" i="7"/>
  <c r="E162" i="7"/>
  <c r="E154" i="7"/>
  <c r="E146" i="7"/>
  <c r="E138" i="7"/>
  <c r="D138" i="7"/>
  <c r="E130" i="7"/>
  <c r="E122" i="7"/>
  <c r="E114" i="7"/>
  <c r="E106" i="7"/>
  <c r="D106" i="7"/>
  <c r="E98" i="7"/>
  <c r="E90" i="7"/>
  <c r="E82" i="7"/>
  <c r="E74" i="7"/>
  <c r="D74" i="7"/>
  <c r="E66" i="7"/>
  <c r="E58" i="7"/>
  <c r="E50" i="7"/>
  <c r="E42" i="7"/>
  <c r="D42" i="7"/>
  <c r="E34" i="7"/>
  <c r="E26" i="7"/>
  <c r="E18" i="7"/>
  <c r="E1997" i="7"/>
  <c r="D1997" i="7"/>
  <c r="E1933" i="7"/>
  <c r="E1877" i="7"/>
  <c r="E1821" i="7"/>
  <c r="E1765" i="7"/>
  <c r="D1765" i="7"/>
  <c r="E1717" i="7"/>
  <c r="E1661" i="7"/>
  <c r="E1605" i="7"/>
  <c r="E1541" i="7"/>
  <c r="D1541" i="7"/>
  <c r="E1485" i="7"/>
  <c r="E1421" i="7"/>
  <c r="E1373" i="7"/>
  <c r="E1333" i="7"/>
  <c r="D1333" i="7"/>
  <c r="E1277" i="7"/>
  <c r="E1221" i="7"/>
  <c r="E1165" i="7"/>
  <c r="E1117" i="7"/>
  <c r="D1117" i="7"/>
  <c r="E1061" i="7"/>
  <c r="E1005" i="7"/>
  <c r="E949" i="7"/>
  <c r="E885" i="7"/>
  <c r="D885" i="7"/>
  <c r="E829" i="7"/>
  <c r="E781" i="7"/>
  <c r="E725" i="7"/>
  <c r="E669" i="7"/>
  <c r="D669" i="7"/>
  <c r="E629" i="7"/>
  <c r="E581" i="7"/>
  <c r="E549" i="7"/>
  <c r="E501" i="7"/>
  <c r="D501" i="7"/>
  <c r="E453" i="7"/>
  <c r="E421" i="7"/>
  <c r="E373" i="7"/>
  <c r="E325" i="7"/>
  <c r="D325" i="7"/>
  <c r="E261" i="7"/>
  <c r="E69" i="7"/>
  <c r="E2009" i="7"/>
  <c r="E2001" i="7"/>
  <c r="D2001" i="7"/>
  <c r="E1993" i="7"/>
  <c r="E1977" i="7"/>
  <c r="E1961" i="7"/>
  <c r="E1945" i="7"/>
  <c r="D1945" i="7"/>
  <c r="E1929" i="7"/>
  <c r="E1913" i="7"/>
  <c r="E1905" i="7"/>
  <c r="E1897" i="7"/>
  <c r="D1897" i="7"/>
  <c r="E1889" i="7"/>
  <c r="E1873" i="7"/>
  <c r="E1865" i="7"/>
  <c r="E1857" i="7"/>
  <c r="D1857" i="7"/>
  <c r="E1849" i="7"/>
  <c r="E1841" i="7"/>
  <c r="E1833" i="7"/>
  <c r="E1825" i="7"/>
  <c r="D1825" i="7"/>
  <c r="E1817" i="7"/>
  <c r="E1809" i="7"/>
  <c r="E1801" i="7"/>
  <c r="E1793" i="7"/>
  <c r="D1793" i="7"/>
  <c r="E1785" i="7"/>
  <c r="E1777" i="7"/>
  <c r="E1769" i="7"/>
  <c r="E1761" i="7"/>
  <c r="D1761" i="7"/>
  <c r="E1753" i="7"/>
  <c r="E1745" i="7"/>
  <c r="E1737" i="7"/>
  <c r="E1729" i="7"/>
  <c r="D1729" i="7"/>
  <c r="E1721" i="7"/>
  <c r="E1713" i="7"/>
  <c r="E1705" i="7"/>
  <c r="E1697" i="7"/>
  <c r="D1697" i="7"/>
  <c r="E1689" i="7"/>
  <c r="E1681" i="7"/>
  <c r="E1673" i="7"/>
  <c r="E1665" i="7"/>
  <c r="D1665" i="7"/>
  <c r="E1657" i="7"/>
  <c r="E1649" i="7"/>
  <c r="E1641" i="7"/>
  <c r="E1633" i="7"/>
  <c r="D1633" i="7"/>
  <c r="E1625" i="7"/>
  <c r="E1617" i="7"/>
  <c r="D1617" i="7"/>
  <c r="E1609" i="7"/>
  <c r="D1609" i="7"/>
  <c r="E1601" i="7"/>
  <c r="D1601" i="7"/>
  <c r="E1593" i="7"/>
  <c r="E1585" i="7"/>
  <c r="D1585" i="7"/>
  <c r="E1577" i="7"/>
  <c r="D1577" i="7"/>
  <c r="E1569" i="7"/>
  <c r="D1569" i="7"/>
  <c r="E1561" i="7"/>
  <c r="E1553" i="7"/>
  <c r="D1553" i="7"/>
  <c r="E1545" i="7"/>
  <c r="D1545" i="7"/>
  <c r="E1537" i="7"/>
  <c r="D1537" i="7"/>
  <c r="E1529" i="7"/>
  <c r="E1521" i="7"/>
  <c r="D1521" i="7"/>
  <c r="E1513" i="7"/>
  <c r="D1513" i="7"/>
  <c r="E1505" i="7"/>
  <c r="D1505" i="7"/>
  <c r="E1497" i="7"/>
  <c r="E1489" i="7"/>
  <c r="D1489" i="7"/>
  <c r="E1481" i="7"/>
  <c r="D1481" i="7"/>
  <c r="E1473" i="7"/>
  <c r="D1473" i="7"/>
  <c r="E1465" i="7"/>
  <c r="E1457" i="7"/>
  <c r="D1457" i="7"/>
  <c r="E1449" i="7"/>
  <c r="D1449" i="7"/>
  <c r="E1441" i="7"/>
  <c r="D1441" i="7"/>
  <c r="E1433" i="7"/>
  <c r="D1433" i="7"/>
  <c r="E1425" i="7"/>
  <c r="D1425" i="7"/>
  <c r="E1417" i="7"/>
  <c r="D1417" i="7"/>
  <c r="E1409" i="7"/>
  <c r="D1409" i="7"/>
  <c r="E1401" i="7"/>
  <c r="D1401" i="7"/>
  <c r="E1393" i="7"/>
  <c r="D1393" i="7"/>
  <c r="E1385" i="7"/>
  <c r="D1385" i="7"/>
  <c r="E1377" i="7"/>
  <c r="D1377" i="7"/>
  <c r="E1369" i="7"/>
  <c r="D1369" i="7"/>
  <c r="E1361" i="7"/>
  <c r="D1361" i="7"/>
  <c r="E1353" i="7"/>
  <c r="D1353" i="7"/>
  <c r="E1345" i="7"/>
  <c r="D1345" i="7"/>
  <c r="E1337" i="7"/>
  <c r="D1337" i="7"/>
  <c r="E1329" i="7"/>
  <c r="D1329" i="7"/>
  <c r="E1321" i="7"/>
  <c r="D1321" i="7"/>
  <c r="E1313" i="7"/>
  <c r="D1313" i="7"/>
  <c r="E1305" i="7"/>
  <c r="D1305" i="7"/>
  <c r="E1297" i="7"/>
  <c r="D1297" i="7"/>
  <c r="E1289" i="7"/>
  <c r="D1289" i="7"/>
  <c r="E1281" i="7"/>
  <c r="D1281" i="7"/>
  <c r="E1273" i="7"/>
  <c r="D1273" i="7"/>
  <c r="E1265" i="7"/>
  <c r="D1265" i="7"/>
  <c r="E1257" i="7"/>
  <c r="D1257" i="7"/>
  <c r="E1249" i="7"/>
  <c r="D1249" i="7"/>
  <c r="E1241" i="7"/>
  <c r="D1241" i="7"/>
  <c r="E1233" i="7"/>
  <c r="D1233" i="7"/>
  <c r="E1225" i="7"/>
  <c r="D1225" i="7"/>
  <c r="E1217" i="7"/>
  <c r="D1217" i="7"/>
  <c r="E1209" i="7"/>
  <c r="D1209" i="7"/>
  <c r="E1201" i="7"/>
  <c r="D1201" i="7"/>
  <c r="E1193" i="7"/>
  <c r="D1193" i="7"/>
  <c r="E1185" i="7"/>
  <c r="D1185" i="7"/>
  <c r="E1177" i="7"/>
  <c r="D1177" i="7"/>
  <c r="E1169" i="7"/>
  <c r="D1169" i="7"/>
  <c r="E1161" i="7"/>
  <c r="D1161" i="7"/>
  <c r="E1153" i="7"/>
  <c r="D1153" i="7"/>
  <c r="E1145" i="7"/>
  <c r="D1145" i="7"/>
  <c r="E1137" i="7"/>
  <c r="D1137" i="7"/>
  <c r="E1129" i="7"/>
  <c r="D1129" i="7"/>
  <c r="E1121" i="7"/>
  <c r="D1121" i="7"/>
  <c r="E1113" i="7"/>
  <c r="D1113" i="7"/>
  <c r="E1105" i="7"/>
  <c r="D1105" i="7"/>
  <c r="E1097" i="7"/>
  <c r="D1097" i="7"/>
  <c r="E1089" i="7"/>
  <c r="D1089" i="7"/>
  <c r="E1081" i="7"/>
  <c r="D1081" i="7"/>
  <c r="E1073" i="7"/>
  <c r="D1073" i="7"/>
  <c r="E1065" i="7"/>
  <c r="D1065" i="7"/>
  <c r="E1057" i="7"/>
  <c r="D1057" i="7"/>
  <c r="E1049" i="7"/>
  <c r="D1049" i="7"/>
  <c r="E1041" i="7"/>
  <c r="D1041" i="7"/>
  <c r="E1033" i="7"/>
  <c r="D1033" i="7"/>
  <c r="E1025" i="7"/>
  <c r="D1025" i="7"/>
  <c r="E1017" i="7"/>
  <c r="D1017" i="7"/>
  <c r="E1009" i="7"/>
  <c r="D1009" i="7"/>
  <c r="E1001" i="7"/>
  <c r="D1001" i="7"/>
  <c r="E993" i="7"/>
  <c r="D993" i="7"/>
  <c r="E985" i="7"/>
  <c r="D985" i="7"/>
  <c r="E977" i="7"/>
  <c r="D977" i="7"/>
  <c r="E969" i="7"/>
  <c r="D969" i="7"/>
  <c r="E961" i="7"/>
  <c r="D961" i="7"/>
  <c r="E953" i="7"/>
  <c r="D953" i="7"/>
  <c r="E945" i="7"/>
  <c r="D945" i="7"/>
  <c r="E937" i="7"/>
  <c r="D937" i="7"/>
  <c r="E929" i="7"/>
  <c r="D929" i="7"/>
  <c r="E921" i="7"/>
  <c r="D921" i="7"/>
  <c r="E913" i="7"/>
  <c r="D913" i="7"/>
  <c r="E905" i="7"/>
  <c r="D905" i="7"/>
  <c r="E897" i="7"/>
  <c r="D897" i="7"/>
  <c r="E889" i="7"/>
  <c r="D889" i="7"/>
  <c r="E881" i="7"/>
  <c r="D881" i="7"/>
  <c r="E873" i="7"/>
  <c r="D873" i="7"/>
  <c r="E865" i="7"/>
  <c r="D865" i="7"/>
  <c r="E857" i="7"/>
  <c r="D857" i="7"/>
  <c r="E849" i="7"/>
  <c r="D849" i="7"/>
  <c r="E841" i="7"/>
  <c r="D841" i="7"/>
  <c r="E833" i="7"/>
  <c r="D833" i="7"/>
  <c r="E825" i="7"/>
  <c r="D825" i="7"/>
  <c r="E817" i="7"/>
  <c r="D817" i="7"/>
  <c r="E809" i="7"/>
  <c r="D809" i="7"/>
  <c r="E801" i="7"/>
  <c r="D801" i="7"/>
  <c r="E793" i="7"/>
  <c r="D793" i="7"/>
  <c r="E785" i="7"/>
  <c r="D785" i="7"/>
  <c r="E777" i="7"/>
  <c r="D777" i="7"/>
  <c r="E769" i="7"/>
  <c r="D769" i="7"/>
  <c r="E761" i="7"/>
  <c r="D761" i="7"/>
  <c r="E753" i="7"/>
  <c r="D753" i="7"/>
  <c r="E745" i="7"/>
  <c r="D745" i="7"/>
  <c r="E737" i="7"/>
  <c r="D737" i="7"/>
  <c r="E729" i="7"/>
  <c r="D729" i="7"/>
  <c r="E721" i="7"/>
  <c r="D721" i="7"/>
  <c r="E713" i="7"/>
  <c r="D713" i="7"/>
  <c r="E705" i="7"/>
  <c r="D705" i="7"/>
  <c r="E697" i="7"/>
  <c r="D697" i="7"/>
  <c r="E689" i="7"/>
  <c r="D689" i="7"/>
  <c r="E681" i="7"/>
  <c r="D681" i="7"/>
  <c r="E673" i="7"/>
  <c r="D673" i="7"/>
  <c r="E665" i="7"/>
  <c r="D665" i="7"/>
  <c r="E657" i="7"/>
  <c r="D657" i="7"/>
  <c r="E649" i="7"/>
  <c r="D649" i="7"/>
  <c r="E641" i="7"/>
  <c r="D641" i="7"/>
  <c r="E633" i="7"/>
  <c r="D633" i="7"/>
  <c r="E625" i="7"/>
  <c r="D625" i="7"/>
  <c r="E617" i="7"/>
  <c r="D617" i="7"/>
  <c r="E609" i="7"/>
  <c r="D609" i="7"/>
  <c r="E601" i="7"/>
  <c r="D601" i="7"/>
  <c r="E593" i="7"/>
  <c r="D593" i="7"/>
  <c r="E585" i="7"/>
  <c r="D585" i="7"/>
  <c r="E577" i="7"/>
  <c r="D577" i="7"/>
  <c r="E569" i="7"/>
  <c r="D569" i="7"/>
  <c r="E561" i="7"/>
  <c r="D561" i="7"/>
  <c r="E553" i="7"/>
  <c r="D553" i="7"/>
  <c r="E545" i="7"/>
  <c r="D545" i="7"/>
  <c r="E537" i="7"/>
  <c r="D537" i="7"/>
  <c r="E529" i="7"/>
  <c r="D529" i="7"/>
  <c r="E521" i="7"/>
  <c r="D521" i="7"/>
  <c r="E513" i="7"/>
  <c r="D513" i="7"/>
  <c r="E505" i="7"/>
  <c r="D505" i="7"/>
  <c r="E497" i="7"/>
  <c r="D497" i="7"/>
  <c r="E489" i="7"/>
  <c r="D489" i="7"/>
  <c r="E481" i="7"/>
  <c r="D481" i="7"/>
  <c r="E473" i="7"/>
  <c r="D473" i="7"/>
  <c r="E465" i="7"/>
  <c r="D465" i="7"/>
  <c r="E457" i="7"/>
  <c r="D457" i="7"/>
  <c r="E449" i="7"/>
  <c r="D449" i="7"/>
  <c r="E441" i="7"/>
  <c r="D441" i="7"/>
  <c r="E433" i="7"/>
  <c r="D433" i="7"/>
  <c r="E425" i="7"/>
  <c r="D425" i="7"/>
  <c r="E417" i="7"/>
  <c r="D417" i="7"/>
  <c r="E409" i="7"/>
  <c r="D409" i="7"/>
  <c r="E401" i="7"/>
  <c r="D401" i="7"/>
  <c r="E393" i="7"/>
  <c r="D393" i="7"/>
  <c r="E385" i="7"/>
  <c r="D385" i="7"/>
  <c r="E377" i="7"/>
  <c r="D377" i="7"/>
  <c r="E369" i="7"/>
  <c r="D369" i="7"/>
  <c r="E361" i="7"/>
  <c r="D361" i="7"/>
  <c r="E353" i="7"/>
  <c r="D353" i="7"/>
  <c r="E345" i="7"/>
  <c r="D345" i="7"/>
  <c r="E337" i="7"/>
  <c r="D337" i="7"/>
  <c r="E329" i="7"/>
  <c r="D329" i="7"/>
  <c r="E321" i="7"/>
  <c r="D321" i="7"/>
  <c r="E313" i="7"/>
  <c r="D313" i="7"/>
  <c r="E305" i="7"/>
  <c r="D305" i="7"/>
  <c r="E297" i="7"/>
  <c r="D297" i="7"/>
  <c r="E289" i="7"/>
  <c r="D289" i="7"/>
  <c r="E281" i="7"/>
  <c r="D281" i="7"/>
  <c r="E273" i="7"/>
  <c r="D273" i="7"/>
  <c r="E265" i="7"/>
  <c r="D265" i="7"/>
  <c r="E257" i="7"/>
  <c r="D257" i="7"/>
  <c r="E249" i="7"/>
  <c r="D249" i="7"/>
  <c r="E241" i="7"/>
  <c r="D241" i="7"/>
  <c r="E233" i="7"/>
  <c r="D233" i="7"/>
  <c r="E225" i="7"/>
  <c r="D225" i="7"/>
  <c r="E217" i="7"/>
  <c r="D217" i="7"/>
  <c r="E209" i="7"/>
  <c r="D209" i="7"/>
  <c r="E201" i="7"/>
  <c r="D201" i="7"/>
  <c r="E193" i="7"/>
  <c r="D193" i="7"/>
  <c r="E185" i="7"/>
  <c r="D185" i="7"/>
  <c r="E177" i="7"/>
  <c r="D177" i="7"/>
  <c r="E169" i="7"/>
  <c r="D169" i="7"/>
  <c r="E161" i="7"/>
  <c r="D161" i="7"/>
  <c r="E153" i="7"/>
  <c r="D153" i="7"/>
  <c r="E145" i="7"/>
  <c r="D145" i="7"/>
  <c r="E137" i="7"/>
  <c r="D137" i="7"/>
  <c r="E129" i="7"/>
  <c r="D129" i="7"/>
  <c r="E121" i="7"/>
  <c r="D121" i="7"/>
  <c r="E113" i="7"/>
  <c r="D113" i="7"/>
  <c r="E105" i="7"/>
  <c r="D105" i="7"/>
  <c r="E97" i="7"/>
  <c r="D97" i="7"/>
  <c r="E89" i="7"/>
  <c r="D89" i="7"/>
  <c r="E81" i="7"/>
  <c r="D81" i="7"/>
  <c r="E73" i="7"/>
  <c r="D73" i="7"/>
  <c r="E65" i="7"/>
  <c r="D65" i="7"/>
  <c r="E57" i="7"/>
  <c r="D57" i="7"/>
  <c r="E49" i="7"/>
  <c r="D49" i="7"/>
  <c r="E41" i="7"/>
  <c r="D41" i="7"/>
  <c r="E33" i="7"/>
  <c r="D33" i="7"/>
  <c r="E25" i="7"/>
  <c r="D25" i="7"/>
  <c r="E17" i="7"/>
  <c r="D17" i="7"/>
  <c r="E1957" i="7"/>
  <c r="D1957" i="7"/>
  <c r="E1901" i="7"/>
  <c r="D1901" i="7"/>
  <c r="E1845" i="7"/>
  <c r="D1845" i="7"/>
  <c r="E1789" i="7"/>
  <c r="D1789" i="7"/>
  <c r="E1725" i="7"/>
  <c r="D1725" i="7"/>
  <c r="E1669" i="7"/>
  <c r="D1669" i="7"/>
  <c r="E1613" i="7"/>
  <c r="D1613" i="7"/>
  <c r="E1557" i="7"/>
  <c r="D1557" i="7"/>
  <c r="E1509" i="7"/>
  <c r="D1509" i="7"/>
  <c r="E1469" i="7"/>
  <c r="D1469" i="7"/>
  <c r="E1413" i="7"/>
  <c r="D1413" i="7"/>
  <c r="E1357" i="7"/>
  <c r="D1357" i="7"/>
  <c r="E1301" i="7"/>
  <c r="D1301" i="7"/>
  <c r="E1245" i="7"/>
  <c r="D1245" i="7"/>
  <c r="E1197" i="7"/>
  <c r="D1197" i="7"/>
  <c r="E1149" i="7"/>
  <c r="D1149" i="7"/>
  <c r="E1093" i="7"/>
  <c r="D1093" i="7"/>
  <c r="E1045" i="7"/>
  <c r="D1045" i="7"/>
  <c r="E989" i="7"/>
  <c r="D989" i="7"/>
  <c r="E933" i="7"/>
  <c r="D933" i="7"/>
  <c r="E877" i="7"/>
  <c r="D877" i="7"/>
  <c r="E821" i="7"/>
  <c r="D821" i="7"/>
  <c r="E765" i="7"/>
  <c r="D765" i="7"/>
  <c r="E709" i="7"/>
  <c r="D709" i="7"/>
  <c r="E653" i="7"/>
  <c r="D653" i="7"/>
  <c r="E613" i="7"/>
  <c r="D613" i="7"/>
  <c r="E557" i="7"/>
  <c r="D557" i="7"/>
  <c r="E517" i="7"/>
  <c r="D517" i="7"/>
  <c r="E461" i="7"/>
  <c r="D461" i="7"/>
  <c r="E429" i="7"/>
  <c r="D429" i="7"/>
  <c r="E405" i="7"/>
  <c r="D405" i="7"/>
  <c r="E365" i="7"/>
  <c r="D365" i="7"/>
  <c r="E341" i="7"/>
  <c r="D341" i="7"/>
  <c r="E285" i="7"/>
  <c r="D285" i="7"/>
  <c r="E77" i="7"/>
  <c r="D77" i="7"/>
  <c r="E1985" i="7"/>
  <c r="D1985" i="7"/>
  <c r="E1969" i="7"/>
  <c r="D1969" i="7"/>
  <c r="E1953" i="7"/>
  <c r="D1953" i="7"/>
  <c r="E1937" i="7"/>
  <c r="D1937" i="7"/>
  <c r="E1921" i="7"/>
  <c r="D1921" i="7"/>
  <c r="E1881" i="7"/>
  <c r="D1881" i="7"/>
  <c r="E2008" i="7"/>
  <c r="D2008" i="7"/>
  <c r="E2000" i="7"/>
  <c r="D2000" i="7"/>
  <c r="E1992" i="7"/>
  <c r="D1992" i="7"/>
  <c r="E1984" i="7"/>
  <c r="D1984" i="7"/>
  <c r="E1976" i="7"/>
  <c r="D1976" i="7"/>
  <c r="E1968" i="7"/>
  <c r="D1968" i="7"/>
  <c r="E1960" i="7"/>
  <c r="D1960" i="7"/>
  <c r="E1952" i="7"/>
  <c r="D1952" i="7"/>
  <c r="E1944" i="7"/>
  <c r="D1944" i="7"/>
  <c r="E1936" i="7"/>
  <c r="D1936" i="7"/>
  <c r="E1928" i="7"/>
  <c r="D1928" i="7"/>
  <c r="E1920" i="7"/>
  <c r="D1920" i="7"/>
  <c r="E1912" i="7"/>
  <c r="D1912" i="7"/>
  <c r="E1904" i="7"/>
  <c r="D1904" i="7"/>
  <c r="E1896" i="7"/>
  <c r="D1896" i="7"/>
  <c r="E1888" i="7"/>
  <c r="D1888" i="7"/>
  <c r="E1880" i="7"/>
  <c r="D1880" i="7"/>
  <c r="E1872" i="7"/>
  <c r="D1872" i="7"/>
  <c r="E1864" i="7"/>
  <c r="D1864" i="7"/>
  <c r="E1856" i="7"/>
  <c r="D1856" i="7"/>
  <c r="E1848" i="7"/>
  <c r="D1848" i="7"/>
  <c r="E1840" i="7"/>
  <c r="D1840" i="7"/>
  <c r="E1832" i="7"/>
  <c r="D1832" i="7"/>
  <c r="E1824" i="7"/>
  <c r="D1824" i="7"/>
  <c r="E1816" i="7"/>
  <c r="D1816" i="7"/>
  <c r="E1808" i="7"/>
  <c r="D1808" i="7"/>
  <c r="E1800" i="7"/>
  <c r="D1800" i="7"/>
  <c r="E1792" i="7"/>
  <c r="D1792" i="7"/>
  <c r="E1784" i="7"/>
  <c r="D1784" i="7"/>
  <c r="E1776" i="7"/>
  <c r="D1776" i="7"/>
  <c r="E1768" i="7"/>
  <c r="D1768" i="7"/>
  <c r="E1760" i="7"/>
  <c r="D1760" i="7"/>
  <c r="E1752" i="7"/>
  <c r="D1752" i="7"/>
  <c r="E1744" i="7"/>
  <c r="D1744" i="7"/>
  <c r="E1736" i="7"/>
  <c r="D1736" i="7"/>
  <c r="E1728" i="7"/>
  <c r="D1728" i="7"/>
  <c r="E1720" i="7"/>
  <c r="D1720" i="7"/>
  <c r="E1712" i="7"/>
  <c r="D1712" i="7"/>
  <c r="E1704" i="7"/>
  <c r="D1704" i="7"/>
  <c r="E1696" i="7"/>
  <c r="D1696" i="7"/>
  <c r="E1688" i="7"/>
  <c r="D1688" i="7"/>
  <c r="E1680" i="7"/>
  <c r="D1680" i="7"/>
  <c r="E1672" i="7"/>
  <c r="D1672" i="7"/>
  <c r="E1664" i="7"/>
  <c r="D1664" i="7"/>
  <c r="E1656" i="7"/>
  <c r="D1656" i="7"/>
  <c r="E1648" i="7"/>
  <c r="D1648" i="7"/>
  <c r="E1640" i="7"/>
  <c r="D1640" i="7"/>
  <c r="E1632" i="7"/>
  <c r="D1632" i="7"/>
  <c r="E1624" i="7"/>
  <c r="D1624" i="7"/>
  <c r="E1616" i="7"/>
  <c r="D1616" i="7"/>
  <c r="E1608" i="7"/>
  <c r="D1608" i="7"/>
  <c r="E1600" i="7"/>
  <c r="D1600" i="7"/>
  <c r="E1592" i="7"/>
  <c r="D1592" i="7"/>
  <c r="E1584" i="7"/>
  <c r="D1584" i="7"/>
  <c r="E1576" i="7"/>
  <c r="D1576" i="7"/>
  <c r="E1568" i="7"/>
  <c r="D1568" i="7"/>
  <c r="E1560" i="7"/>
  <c r="D1560" i="7"/>
  <c r="E1552" i="7"/>
  <c r="D1552" i="7"/>
  <c r="E1544" i="7"/>
  <c r="D1544" i="7"/>
  <c r="E1536" i="7"/>
  <c r="D1536" i="7"/>
  <c r="E1528" i="7"/>
  <c r="D1528" i="7"/>
  <c r="E1520" i="7"/>
  <c r="D1520" i="7"/>
  <c r="E1512" i="7"/>
  <c r="D1512" i="7"/>
  <c r="E1504" i="7"/>
  <c r="D1504" i="7"/>
  <c r="E1496" i="7"/>
  <c r="D1496" i="7"/>
  <c r="E1488" i="7"/>
  <c r="D1488" i="7"/>
  <c r="E1480" i="7"/>
  <c r="D1480" i="7"/>
  <c r="E1472" i="7"/>
  <c r="D1472" i="7"/>
  <c r="E1464" i="7"/>
  <c r="D1464" i="7"/>
  <c r="E1456" i="7"/>
  <c r="D1456" i="7"/>
  <c r="E1448" i="7"/>
  <c r="D1448" i="7"/>
  <c r="E1440" i="7"/>
  <c r="D1440" i="7"/>
  <c r="E1432" i="7"/>
  <c r="D1432" i="7"/>
  <c r="E1424" i="7"/>
  <c r="D1424" i="7"/>
  <c r="E1416" i="7"/>
  <c r="D1416" i="7"/>
  <c r="E1408" i="7"/>
  <c r="D1408" i="7"/>
  <c r="E1400" i="7"/>
  <c r="D1400" i="7"/>
  <c r="E1392" i="7"/>
  <c r="D1392" i="7"/>
  <c r="E1384" i="7"/>
  <c r="D1384" i="7"/>
  <c r="E1376" i="7"/>
  <c r="D1376" i="7"/>
  <c r="E1368" i="7"/>
  <c r="D1368" i="7"/>
  <c r="E1360" i="7"/>
  <c r="D1360" i="7"/>
  <c r="E1352" i="7"/>
  <c r="D1352" i="7"/>
  <c r="E1344" i="7"/>
  <c r="D1344" i="7"/>
  <c r="E1336" i="7"/>
  <c r="D1336" i="7"/>
  <c r="E1328" i="7"/>
  <c r="D1328" i="7"/>
  <c r="E1320" i="7"/>
  <c r="D1320" i="7"/>
  <c r="E1312" i="7"/>
  <c r="D1312" i="7"/>
  <c r="E1304" i="7"/>
  <c r="D1304" i="7"/>
  <c r="E1296" i="7"/>
  <c r="D1296" i="7"/>
  <c r="E1288" i="7"/>
  <c r="D1288" i="7"/>
  <c r="E1280" i="7"/>
  <c r="D1280" i="7"/>
  <c r="E1272" i="7"/>
  <c r="D1272" i="7"/>
  <c r="E1264" i="7"/>
  <c r="D1264" i="7"/>
  <c r="E1256" i="7"/>
  <c r="D1256" i="7"/>
  <c r="E1248" i="7"/>
  <c r="D1248" i="7"/>
  <c r="E1240" i="7"/>
  <c r="D1240" i="7"/>
  <c r="E1232" i="7"/>
  <c r="D1232" i="7"/>
  <c r="E1224" i="7"/>
  <c r="D1224" i="7"/>
  <c r="E1216" i="7"/>
  <c r="D1216" i="7"/>
  <c r="E1208" i="7"/>
  <c r="D1208" i="7"/>
  <c r="E1200" i="7"/>
  <c r="D1200" i="7"/>
  <c r="E1192" i="7"/>
  <c r="D1192" i="7"/>
  <c r="E1184" i="7"/>
  <c r="D1184" i="7"/>
  <c r="E1176" i="7"/>
  <c r="D1176" i="7"/>
  <c r="E1168" i="7"/>
  <c r="D1168" i="7"/>
  <c r="E1160" i="7"/>
  <c r="D1160" i="7"/>
  <c r="E1152" i="7"/>
  <c r="D1152" i="7"/>
  <c r="E1144" i="7"/>
  <c r="D1144" i="7"/>
  <c r="E1136" i="7"/>
  <c r="D1136" i="7"/>
  <c r="E1128" i="7"/>
  <c r="D1128" i="7"/>
  <c r="E1120" i="7"/>
  <c r="D1120" i="7"/>
  <c r="E1112" i="7"/>
  <c r="D1112" i="7"/>
  <c r="E1104" i="7"/>
  <c r="D1104" i="7"/>
  <c r="E1096" i="7"/>
  <c r="D1096" i="7"/>
  <c r="E1088" i="7"/>
  <c r="D1088" i="7"/>
  <c r="E1080" i="7"/>
  <c r="D1080" i="7"/>
  <c r="E1072" i="7"/>
  <c r="D1072" i="7"/>
  <c r="E1064" i="7"/>
  <c r="D1064" i="7"/>
  <c r="E1056" i="7"/>
  <c r="D1056" i="7"/>
  <c r="E1048" i="7"/>
  <c r="D1048" i="7"/>
  <c r="E1040" i="7"/>
  <c r="D1040" i="7"/>
  <c r="E1032" i="7"/>
  <c r="D1032" i="7"/>
  <c r="E1024" i="7"/>
  <c r="D1024" i="7"/>
  <c r="E1016" i="7"/>
  <c r="D1016" i="7"/>
  <c r="E1008" i="7"/>
  <c r="D1008" i="7"/>
  <c r="E1000" i="7"/>
  <c r="D1000" i="7"/>
  <c r="E992" i="7"/>
  <c r="D992" i="7"/>
  <c r="E984" i="7"/>
  <c r="D984" i="7"/>
  <c r="E976" i="7"/>
  <c r="D976" i="7"/>
  <c r="E968" i="7"/>
  <c r="D968" i="7"/>
  <c r="E960" i="7"/>
  <c r="D960" i="7"/>
  <c r="E952" i="7"/>
  <c r="D952" i="7"/>
  <c r="E944" i="7"/>
  <c r="D944" i="7"/>
  <c r="E936" i="7"/>
  <c r="D936" i="7"/>
  <c r="E928" i="7"/>
  <c r="D928" i="7"/>
  <c r="E920" i="7"/>
  <c r="D920" i="7"/>
  <c r="E912" i="7"/>
  <c r="D912" i="7"/>
  <c r="E904" i="7"/>
  <c r="D904" i="7"/>
  <c r="E896" i="7"/>
  <c r="D896" i="7"/>
  <c r="E888" i="7"/>
  <c r="D888" i="7"/>
  <c r="E880" i="7"/>
  <c r="D880" i="7"/>
  <c r="E872" i="7"/>
  <c r="D872" i="7"/>
  <c r="E864" i="7"/>
  <c r="D864" i="7"/>
  <c r="E856" i="7"/>
  <c r="D856" i="7"/>
  <c r="E848" i="7"/>
  <c r="D848" i="7"/>
  <c r="E840" i="7"/>
  <c r="D840" i="7"/>
  <c r="E832" i="7"/>
  <c r="D832" i="7"/>
  <c r="E824" i="7"/>
  <c r="D824" i="7"/>
  <c r="E816" i="7"/>
  <c r="D816" i="7"/>
  <c r="E808" i="7"/>
  <c r="D808" i="7"/>
  <c r="E800" i="7"/>
  <c r="D800" i="7"/>
  <c r="E792" i="7"/>
  <c r="D792" i="7"/>
  <c r="E784" i="7"/>
  <c r="D784" i="7"/>
  <c r="E776" i="7"/>
  <c r="D776" i="7"/>
  <c r="E768" i="7"/>
  <c r="D768" i="7"/>
  <c r="E760" i="7"/>
  <c r="D760" i="7"/>
  <c r="E752" i="7"/>
  <c r="D752" i="7"/>
  <c r="E744" i="7"/>
  <c r="D744" i="7"/>
  <c r="E736" i="7"/>
  <c r="D736" i="7"/>
  <c r="E728" i="7"/>
  <c r="D728" i="7"/>
  <c r="E720" i="7"/>
  <c r="D720" i="7"/>
  <c r="E712" i="7"/>
  <c r="D712" i="7"/>
  <c r="E704" i="7"/>
  <c r="D704" i="7"/>
  <c r="E696" i="7"/>
  <c r="D696" i="7"/>
  <c r="E688" i="7"/>
  <c r="D688" i="7"/>
  <c r="E680" i="7"/>
  <c r="D680" i="7"/>
  <c r="E672" i="7"/>
  <c r="D672" i="7"/>
  <c r="E664" i="7"/>
  <c r="D664" i="7"/>
  <c r="E656" i="7"/>
  <c r="D656" i="7"/>
  <c r="E648" i="7"/>
  <c r="D648" i="7"/>
  <c r="E640" i="7"/>
  <c r="D640" i="7"/>
  <c r="E632" i="7"/>
  <c r="D632" i="7"/>
  <c r="E624" i="7"/>
  <c r="D624" i="7"/>
  <c r="E616" i="7"/>
  <c r="D616" i="7"/>
  <c r="E608" i="7"/>
  <c r="D608" i="7"/>
  <c r="E600" i="7"/>
  <c r="D600" i="7"/>
  <c r="E592" i="7"/>
  <c r="D592" i="7"/>
  <c r="E584" i="7"/>
  <c r="D584" i="7"/>
  <c r="E576" i="7"/>
  <c r="D576" i="7"/>
  <c r="E568" i="7"/>
  <c r="D568" i="7"/>
  <c r="E560" i="7"/>
  <c r="D560" i="7"/>
  <c r="E552" i="7"/>
  <c r="D552" i="7"/>
  <c r="E544" i="7"/>
  <c r="D544" i="7"/>
  <c r="E536" i="7"/>
  <c r="D536" i="7"/>
  <c r="E528" i="7"/>
  <c r="D528" i="7"/>
  <c r="E520" i="7"/>
  <c r="D520" i="7"/>
  <c r="E512" i="7"/>
  <c r="D512" i="7"/>
  <c r="E504" i="7"/>
  <c r="D504" i="7"/>
  <c r="E496" i="7"/>
  <c r="D496" i="7"/>
  <c r="E488" i="7"/>
  <c r="D488" i="7"/>
  <c r="E480" i="7"/>
  <c r="D480" i="7"/>
  <c r="E472" i="7"/>
  <c r="D472" i="7"/>
  <c r="E464" i="7"/>
  <c r="D464" i="7"/>
  <c r="E456" i="7"/>
  <c r="D456" i="7"/>
  <c r="E448" i="7"/>
  <c r="D448" i="7"/>
  <c r="E440" i="7"/>
  <c r="D440" i="7"/>
  <c r="E432" i="7"/>
  <c r="D432" i="7"/>
  <c r="E424" i="7"/>
  <c r="D424" i="7"/>
  <c r="E416" i="7"/>
  <c r="D416" i="7"/>
  <c r="E408" i="7"/>
  <c r="D408" i="7"/>
  <c r="E400" i="7"/>
  <c r="D400" i="7"/>
  <c r="E392" i="7"/>
  <c r="D392" i="7"/>
  <c r="E384" i="7"/>
  <c r="D384" i="7"/>
  <c r="E376" i="7"/>
  <c r="D376" i="7"/>
  <c r="E368" i="7"/>
  <c r="D368" i="7"/>
  <c r="E360" i="7"/>
  <c r="D360" i="7"/>
  <c r="E352" i="7"/>
  <c r="D352" i="7"/>
  <c r="E344" i="7"/>
  <c r="D344" i="7"/>
  <c r="E336" i="7"/>
  <c r="D336" i="7"/>
  <c r="E328" i="7"/>
  <c r="D328" i="7"/>
  <c r="E320" i="7"/>
  <c r="D320" i="7"/>
  <c r="E312" i="7"/>
  <c r="D312" i="7"/>
  <c r="E304" i="7"/>
  <c r="D304" i="7"/>
  <c r="E296" i="7"/>
  <c r="D296" i="7"/>
  <c r="E288" i="7"/>
  <c r="D288" i="7"/>
  <c r="E280" i="7"/>
  <c r="D280" i="7"/>
  <c r="E272" i="7"/>
  <c r="D272" i="7"/>
  <c r="E264" i="7"/>
  <c r="D264" i="7"/>
  <c r="E256" i="7"/>
  <c r="D256" i="7"/>
  <c r="E248" i="7"/>
  <c r="D248" i="7"/>
  <c r="E240" i="7"/>
  <c r="D240" i="7"/>
  <c r="E232" i="7"/>
  <c r="D232" i="7"/>
  <c r="E224" i="7"/>
  <c r="D224" i="7"/>
  <c r="E216" i="7"/>
  <c r="D216" i="7"/>
  <c r="E208" i="7"/>
  <c r="D208" i="7"/>
  <c r="E200" i="7"/>
  <c r="D200" i="7"/>
  <c r="E192" i="7"/>
  <c r="D192" i="7"/>
  <c r="E184" i="7"/>
  <c r="D184" i="7"/>
  <c r="E176" i="7"/>
  <c r="D176" i="7"/>
  <c r="E168" i="7"/>
  <c r="D168" i="7"/>
  <c r="E160" i="7"/>
  <c r="D160" i="7"/>
  <c r="E152" i="7"/>
  <c r="D152" i="7"/>
  <c r="E144" i="7"/>
  <c r="D144" i="7"/>
  <c r="E136" i="7"/>
  <c r="D136" i="7"/>
  <c r="E128" i="7"/>
  <c r="D128" i="7"/>
  <c r="E120" i="7"/>
  <c r="D120" i="7"/>
  <c r="E112" i="7"/>
  <c r="D112" i="7"/>
  <c r="E104" i="7"/>
  <c r="D104" i="7"/>
  <c r="E96" i="7"/>
  <c r="D96" i="7"/>
  <c r="E88" i="7"/>
  <c r="D88" i="7"/>
  <c r="E80" i="7"/>
  <c r="D80" i="7"/>
  <c r="E72" i="7"/>
  <c r="D72" i="7"/>
  <c r="E64" i="7"/>
  <c r="D64" i="7"/>
  <c r="E1965" i="7"/>
  <c r="D1965" i="7"/>
  <c r="E1909" i="7"/>
  <c r="D1909" i="7"/>
  <c r="E1853" i="7"/>
  <c r="D1853" i="7"/>
  <c r="E1805" i="7"/>
  <c r="D1805" i="7"/>
  <c r="E1741" i="7"/>
  <c r="D1741" i="7"/>
  <c r="E1677" i="7"/>
  <c r="D1677" i="7"/>
  <c r="E1621" i="7"/>
  <c r="D1621" i="7"/>
  <c r="E1573" i="7"/>
  <c r="D1573" i="7"/>
  <c r="E1533" i="7"/>
  <c r="D1533" i="7"/>
  <c r="E1477" i="7"/>
  <c r="D1477" i="7"/>
  <c r="E1429" i="7"/>
  <c r="D1429" i="7"/>
  <c r="E1389" i="7"/>
  <c r="D1389" i="7"/>
  <c r="E1341" i="7"/>
  <c r="D1341" i="7"/>
  <c r="E1293" i="7"/>
  <c r="D1293" i="7"/>
  <c r="E1237" i="7"/>
  <c r="D1237" i="7"/>
  <c r="E1181" i="7"/>
  <c r="D1181" i="7"/>
  <c r="E1125" i="7"/>
  <c r="D1125" i="7"/>
  <c r="E1069" i="7"/>
  <c r="D1069" i="7"/>
  <c r="E1013" i="7"/>
  <c r="D1013" i="7"/>
  <c r="E965" i="7"/>
  <c r="D965" i="7"/>
  <c r="E901" i="7"/>
  <c r="D901" i="7"/>
  <c r="E837" i="7"/>
  <c r="D837" i="7"/>
  <c r="E773" i="7"/>
  <c r="D773" i="7"/>
  <c r="E717" i="7"/>
  <c r="D717" i="7"/>
  <c r="E661" i="7"/>
  <c r="D661" i="7"/>
  <c r="E597" i="7"/>
  <c r="D597" i="7"/>
  <c r="E485" i="7"/>
  <c r="D485" i="7"/>
  <c r="E109" i="7"/>
  <c r="D109" i="7"/>
  <c r="E1999" i="7"/>
  <c r="D1999" i="7"/>
  <c r="E1983" i="7"/>
  <c r="D1983" i="7"/>
  <c r="E1967" i="7"/>
  <c r="D1967" i="7"/>
  <c r="E1959" i="7"/>
  <c r="D1959" i="7"/>
  <c r="E1943" i="7"/>
  <c r="D1943" i="7"/>
  <c r="E1927" i="7"/>
  <c r="D1927" i="7"/>
  <c r="E1911" i="7"/>
  <c r="D1911" i="7"/>
  <c r="E1895" i="7"/>
  <c r="D1895" i="7"/>
  <c r="E1879" i="7"/>
  <c r="D1879" i="7"/>
  <c r="E1831" i="7"/>
  <c r="D1831" i="7"/>
  <c r="E1815" i="7"/>
  <c r="D1815" i="7"/>
  <c r="E1807" i="7"/>
  <c r="D1807" i="7"/>
  <c r="E1791" i="7"/>
  <c r="D1791" i="7"/>
  <c r="E1783" i="7"/>
  <c r="D1783" i="7"/>
  <c r="E1775" i="7"/>
  <c r="D1775" i="7"/>
  <c r="E1767" i="7"/>
  <c r="D1767" i="7"/>
  <c r="E1759" i="7"/>
  <c r="D1759" i="7"/>
  <c r="E1751" i="7"/>
  <c r="D1751" i="7"/>
  <c r="E1735" i="7"/>
  <c r="D1735" i="7"/>
  <c r="E1727" i="7"/>
  <c r="D1727" i="7"/>
  <c r="E1719" i="7"/>
  <c r="D1719" i="7"/>
  <c r="E1711" i="7"/>
  <c r="D1711" i="7"/>
  <c r="E1703" i="7"/>
  <c r="D1703" i="7"/>
  <c r="E1695" i="7"/>
  <c r="D1695" i="7"/>
  <c r="E1687" i="7"/>
  <c r="D1687" i="7"/>
  <c r="E1679" i="7"/>
  <c r="D1679" i="7"/>
  <c r="E1671" i="7"/>
  <c r="D1671" i="7"/>
  <c r="E1663" i="7"/>
  <c r="D1663" i="7"/>
  <c r="E1655" i="7"/>
  <c r="D1655" i="7"/>
  <c r="E1647" i="7"/>
  <c r="D1647" i="7"/>
  <c r="E1639" i="7"/>
  <c r="D1639" i="7"/>
  <c r="E1631" i="7"/>
  <c r="D1631" i="7"/>
  <c r="E1623" i="7"/>
  <c r="D1623" i="7"/>
  <c r="E1615" i="7"/>
  <c r="D1615" i="7"/>
  <c r="E1607" i="7"/>
  <c r="D1607" i="7"/>
  <c r="E1599" i="7"/>
  <c r="D1599" i="7"/>
  <c r="E1591" i="7"/>
  <c r="D1591" i="7"/>
  <c r="E1583" i="7"/>
  <c r="D1583" i="7"/>
  <c r="E1575" i="7"/>
  <c r="D1575" i="7"/>
  <c r="E1567" i="7"/>
  <c r="D1567" i="7"/>
  <c r="E1559" i="7"/>
  <c r="D1559" i="7"/>
  <c r="E1551" i="7"/>
  <c r="D1551" i="7"/>
  <c r="E1543" i="7"/>
  <c r="D1543" i="7"/>
  <c r="E1535" i="7"/>
  <c r="D1535" i="7"/>
  <c r="E1527" i="7"/>
  <c r="D1527" i="7"/>
  <c r="E1519" i="7"/>
  <c r="D1519" i="7"/>
  <c r="E1511" i="7"/>
  <c r="D1511" i="7"/>
  <c r="E1503" i="7"/>
  <c r="D1503" i="7"/>
  <c r="E1495" i="7"/>
  <c r="D1495" i="7"/>
  <c r="E1487" i="7"/>
  <c r="D1487" i="7"/>
  <c r="E1479" i="7"/>
  <c r="D1479" i="7"/>
  <c r="E1471" i="7"/>
  <c r="D1471" i="7"/>
  <c r="E1463" i="7"/>
  <c r="D1463" i="7"/>
  <c r="E1455" i="7"/>
  <c r="D1455" i="7"/>
  <c r="E1447" i="7"/>
  <c r="D1447" i="7"/>
  <c r="E1439" i="7"/>
  <c r="D1439" i="7"/>
  <c r="E1431" i="7"/>
  <c r="D1431" i="7"/>
  <c r="E1423" i="7"/>
  <c r="D1423" i="7"/>
  <c r="E1415" i="7"/>
  <c r="D1415" i="7"/>
  <c r="E1407" i="7"/>
  <c r="D1407" i="7"/>
  <c r="E1399" i="7"/>
  <c r="D1399" i="7"/>
  <c r="E1391" i="7"/>
  <c r="D1391" i="7"/>
  <c r="E1383" i="7"/>
  <c r="D1383" i="7"/>
  <c r="E1375" i="7"/>
  <c r="D1375" i="7"/>
  <c r="E1367" i="7"/>
  <c r="D1367" i="7"/>
  <c r="E1359" i="7"/>
  <c r="D1359" i="7"/>
  <c r="E1351" i="7"/>
  <c r="D1351" i="7"/>
  <c r="E1343" i="7"/>
  <c r="D1343" i="7"/>
  <c r="E1335" i="7"/>
  <c r="D1335" i="7"/>
  <c r="E1327" i="7"/>
  <c r="D1327" i="7"/>
  <c r="E1319" i="7"/>
  <c r="D1319" i="7"/>
  <c r="E1311" i="7"/>
  <c r="D1311" i="7"/>
  <c r="E1303" i="7"/>
  <c r="D1303" i="7"/>
  <c r="E1295" i="7"/>
  <c r="D1295" i="7"/>
  <c r="E1287" i="7"/>
  <c r="D1287" i="7"/>
  <c r="E1279" i="7"/>
  <c r="D1279" i="7"/>
  <c r="E1271" i="7"/>
  <c r="D1271" i="7"/>
  <c r="E1263" i="7"/>
  <c r="D1263" i="7"/>
  <c r="E1255" i="7"/>
  <c r="D1255" i="7"/>
  <c r="E1247" i="7"/>
  <c r="D1247" i="7"/>
  <c r="E1239" i="7"/>
  <c r="D1239" i="7"/>
  <c r="E1231" i="7"/>
  <c r="D1231" i="7"/>
  <c r="E1223" i="7"/>
  <c r="D1223" i="7"/>
  <c r="E1215" i="7"/>
  <c r="D1215" i="7"/>
  <c r="E1207" i="7"/>
  <c r="D1207" i="7"/>
  <c r="E1199" i="7"/>
  <c r="D1199" i="7"/>
  <c r="E1191" i="7"/>
  <c r="D1191" i="7"/>
  <c r="E1183" i="7"/>
  <c r="D1183" i="7"/>
  <c r="E1175" i="7"/>
  <c r="D1175" i="7"/>
  <c r="E1167" i="7"/>
  <c r="D1167" i="7"/>
  <c r="E1159" i="7"/>
  <c r="D1159" i="7"/>
  <c r="E1151" i="7"/>
  <c r="D1151" i="7"/>
  <c r="E1143" i="7"/>
  <c r="D1143" i="7"/>
  <c r="E1135" i="7"/>
  <c r="D1135" i="7"/>
  <c r="E1127" i="7"/>
  <c r="D1127" i="7"/>
  <c r="E1119" i="7"/>
  <c r="D1119" i="7"/>
  <c r="E1111" i="7"/>
  <c r="D1111" i="7"/>
  <c r="E1103" i="7"/>
  <c r="D1103" i="7"/>
  <c r="E1095" i="7"/>
  <c r="D1095" i="7"/>
  <c r="E1087" i="7"/>
  <c r="D1087" i="7"/>
  <c r="E1079" i="7"/>
  <c r="D1079" i="7"/>
  <c r="E1071" i="7"/>
  <c r="D1071" i="7"/>
  <c r="E1063" i="7"/>
  <c r="D1063" i="7"/>
  <c r="E1055" i="7"/>
  <c r="D1055" i="7"/>
  <c r="E1047" i="7"/>
  <c r="D1047" i="7"/>
  <c r="E1039" i="7"/>
  <c r="D1039" i="7"/>
  <c r="E1031" i="7"/>
  <c r="D1031" i="7"/>
  <c r="E1023" i="7"/>
  <c r="D1023" i="7"/>
  <c r="E1015" i="7"/>
  <c r="D1015" i="7"/>
  <c r="E1007" i="7"/>
  <c r="D1007" i="7"/>
  <c r="E999" i="7"/>
  <c r="D999" i="7"/>
  <c r="E991" i="7"/>
  <c r="D991" i="7"/>
  <c r="E983" i="7"/>
  <c r="D983" i="7"/>
  <c r="E975" i="7"/>
  <c r="D975" i="7"/>
  <c r="E967" i="7"/>
  <c r="D967" i="7"/>
  <c r="E959" i="7"/>
  <c r="D959" i="7"/>
  <c r="E951" i="7"/>
  <c r="D951" i="7"/>
  <c r="E943" i="7"/>
  <c r="D943" i="7"/>
  <c r="E935" i="7"/>
  <c r="D935" i="7"/>
  <c r="E927" i="7"/>
  <c r="D927" i="7"/>
  <c r="E919" i="7"/>
  <c r="D919" i="7"/>
  <c r="E911" i="7"/>
  <c r="D911" i="7"/>
  <c r="E903" i="7"/>
  <c r="D903" i="7"/>
  <c r="E895" i="7"/>
  <c r="D895" i="7"/>
  <c r="E887" i="7"/>
  <c r="D887" i="7"/>
  <c r="E879" i="7"/>
  <c r="D879" i="7"/>
  <c r="E871" i="7"/>
  <c r="D871" i="7"/>
  <c r="E863" i="7"/>
  <c r="D863" i="7"/>
  <c r="E855" i="7"/>
  <c r="D855" i="7"/>
  <c r="E847" i="7"/>
  <c r="D847" i="7"/>
  <c r="E839" i="7"/>
  <c r="D839" i="7"/>
  <c r="E831" i="7"/>
  <c r="D831" i="7"/>
  <c r="E823" i="7"/>
  <c r="D823" i="7"/>
  <c r="E815" i="7"/>
  <c r="D815" i="7"/>
  <c r="E807" i="7"/>
  <c r="D807" i="7"/>
  <c r="E799" i="7"/>
  <c r="D799" i="7"/>
  <c r="E791" i="7"/>
  <c r="D791" i="7"/>
  <c r="E783" i="7"/>
  <c r="D783" i="7"/>
  <c r="E775" i="7"/>
  <c r="D775" i="7"/>
  <c r="E767" i="7"/>
  <c r="D767" i="7"/>
  <c r="E759" i="7"/>
  <c r="D759" i="7"/>
  <c r="E751" i="7"/>
  <c r="D751" i="7"/>
  <c r="E743" i="7"/>
  <c r="D743" i="7"/>
  <c r="E735" i="7"/>
  <c r="D735" i="7"/>
  <c r="E727" i="7"/>
  <c r="D727" i="7"/>
  <c r="E719" i="7"/>
  <c r="D719" i="7"/>
  <c r="E711" i="7"/>
  <c r="D711" i="7"/>
  <c r="E703" i="7"/>
  <c r="D703" i="7"/>
  <c r="E695" i="7"/>
  <c r="D695" i="7"/>
  <c r="E687" i="7"/>
  <c r="D687" i="7"/>
  <c r="E679" i="7"/>
  <c r="D679" i="7"/>
  <c r="E671" i="7"/>
  <c r="D671" i="7"/>
  <c r="E663" i="7"/>
  <c r="D663" i="7"/>
  <c r="E655" i="7"/>
  <c r="D655" i="7"/>
  <c r="E647" i="7"/>
  <c r="D647" i="7"/>
  <c r="E639" i="7"/>
  <c r="D639" i="7"/>
  <c r="E631" i="7"/>
  <c r="D631" i="7"/>
  <c r="E623" i="7"/>
  <c r="D623" i="7"/>
  <c r="E615" i="7"/>
  <c r="D615" i="7"/>
  <c r="E607" i="7"/>
  <c r="D607" i="7"/>
  <c r="E599" i="7"/>
  <c r="D599" i="7"/>
  <c r="E591" i="7"/>
  <c r="D591" i="7"/>
  <c r="E583" i="7"/>
  <c r="D583" i="7"/>
  <c r="E575" i="7"/>
  <c r="D575" i="7"/>
  <c r="E567" i="7"/>
  <c r="D567" i="7"/>
  <c r="E559" i="7"/>
  <c r="D559" i="7"/>
  <c r="E551" i="7"/>
  <c r="D551" i="7"/>
  <c r="E543" i="7"/>
  <c r="D543" i="7"/>
  <c r="E535" i="7"/>
  <c r="D535" i="7"/>
  <c r="E527" i="7"/>
  <c r="D527" i="7"/>
  <c r="E519" i="7"/>
  <c r="D519" i="7"/>
  <c r="E511" i="7"/>
  <c r="D511" i="7"/>
  <c r="E503" i="7"/>
  <c r="D503" i="7"/>
  <c r="E495" i="7"/>
  <c r="D495" i="7"/>
  <c r="E487" i="7"/>
  <c r="D487" i="7"/>
  <c r="E479" i="7"/>
  <c r="D479" i="7"/>
  <c r="E471" i="7"/>
  <c r="D471" i="7"/>
  <c r="E463" i="7"/>
  <c r="D463" i="7"/>
  <c r="E455" i="7"/>
  <c r="D455" i="7"/>
  <c r="E447" i="7"/>
  <c r="D447" i="7"/>
  <c r="E439" i="7"/>
  <c r="D439" i="7"/>
  <c r="E431" i="7"/>
  <c r="D431" i="7"/>
  <c r="E423" i="7"/>
  <c r="D423" i="7"/>
  <c r="E415" i="7"/>
  <c r="D415" i="7"/>
  <c r="E407" i="7"/>
  <c r="D407" i="7"/>
  <c r="E399" i="7"/>
  <c r="D399" i="7"/>
  <c r="E391" i="7"/>
  <c r="D391" i="7"/>
  <c r="E383" i="7"/>
  <c r="D383" i="7"/>
  <c r="E375" i="7"/>
  <c r="D375" i="7"/>
  <c r="E367" i="7"/>
  <c r="D367" i="7"/>
  <c r="E359" i="7"/>
  <c r="D359" i="7"/>
  <c r="E351" i="7"/>
  <c r="D351" i="7"/>
  <c r="E343" i="7"/>
  <c r="D343" i="7"/>
  <c r="E335" i="7"/>
  <c r="D335" i="7"/>
  <c r="E327" i="7"/>
  <c r="D327" i="7"/>
  <c r="E319" i="7"/>
  <c r="D319" i="7"/>
  <c r="E311" i="7"/>
  <c r="D311" i="7"/>
  <c r="E303" i="7"/>
  <c r="D303" i="7"/>
  <c r="E295" i="7"/>
  <c r="D295" i="7"/>
  <c r="E287" i="7"/>
  <c r="D287" i="7"/>
  <c r="E279" i="7"/>
  <c r="D279" i="7"/>
  <c r="E271" i="7"/>
  <c r="D271" i="7"/>
  <c r="E263" i="7"/>
  <c r="D263" i="7"/>
  <c r="E255" i="7"/>
  <c r="D255" i="7"/>
  <c r="E247" i="7"/>
  <c r="D247" i="7"/>
  <c r="E239" i="7"/>
  <c r="D239" i="7"/>
  <c r="E231" i="7"/>
  <c r="D231" i="7"/>
  <c r="E223" i="7"/>
  <c r="D223" i="7"/>
  <c r="E215" i="7"/>
  <c r="D215" i="7"/>
  <c r="E207" i="7"/>
  <c r="D207" i="7"/>
  <c r="E199" i="7"/>
  <c r="D199" i="7"/>
  <c r="E191" i="7"/>
  <c r="D191" i="7"/>
  <c r="E183" i="7"/>
  <c r="D183" i="7"/>
  <c r="E175" i="7"/>
  <c r="D175" i="7"/>
  <c r="E167" i="7"/>
  <c r="D167" i="7"/>
  <c r="E159" i="7"/>
  <c r="D159" i="7"/>
  <c r="E151" i="7"/>
  <c r="D151" i="7"/>
  <c r="E143" i="7"/>
  <c r="D143" i="7"/>
  <c r="E135" i="7"/>
  <c r="D135" i="7"/>
  <c r="E127" i="7"/>
  <c r="D127" i="7"/>
  <c r="E119" i="7"/>
  <c r="D119" i="7"/>
  <c r="E111" i="7"/>
  <c r="D111" i="7"/>
  <c r="E103" i="7"/>
  <c r="D103" i="7"/>
  <c r="E95" i="7"/>
  <c r="D95" i="7"/>
  <c r="E87" i="7"/>
  <c r="D87" i="7"/>
  <c r="E79" i="7"/>
  <c r="D79" i="7"/>
  <c r="E71" i="7"/>
  <c r="D71" i="7"/>
  <c r="E63" i="7"/>
  <c r="D63" i="7"/>
  <c r="E55" i="7"/>
  <c r="D55" i="7"/>
  <c r="E47" i="7"/>
  <c r="D47" i="7"/>
  <c r="E39" i="7"/>
  <c r="D39" i="7"/>
  <c r="E31" i="7"/>
  <c r="D31" i="7"/>
  <c r="E23" i="7"/>
  <c r="D23" i="7"/>
  <c r="E1989" i="7"/>
  <c r="D1989" i="7"/>
  <c r="E1949" i="7"/>
  <c r="D1949" i="7"/>
  <c r="E1893" i="7"/>
  <c r="D1893" i="7"/>
  <c r="E1837" i="7"/>
  <c r="D1837" i="7"/>
  <c r="E1781" i="7"/>
  <c r="D1781" i="7"/>
  <c r="E1733" i="7"/>
  <c r="D1733" i="7"/>
  <c r="E1685" i="7"/>
  <c r="D1685" i="7"/>
  <c r="E1629" i="7"/>
  <c r="D1629" i="7"/>
  <c r="E1565" i="7"/>
  <c r="D1565" i="7"/>
  <c r="E1493" i="7"/>
  <c r="D1493" i="7"/>
  <c r="E1445" i="7"/>
  <c r="D1445" i="7"/>
  <c r="E1405" i="7"/>
  <c r="D1405" i="7"/>
  <c r="E1349" i="7"/>
  <c r="D1349" i="7"/>
  <c r="E1285" i="7"/>
  <c r="D1285" i="7"/>
  <c r="E1229" i="7"/>
  <c r="D1229" i="7"/>
  <c r="E1173" i="7"/>
  <c r="D1173" i="7"/>
  <c r="E1109" i="7"/>
  <c r="D1109" i="7"/>
  <c r="E1037" i="7"/>
  <c r="D1037" i="7"/>
  <c r="E981" i="7"/>
  <c r="D981" i="7"/>
  <c r="E925" i="7"/>
  <c r="D925" i="7"/>
  <c r="E869" i="7"/>
  <c r="D869" i="7"/>
  <c r="E805" i="7"/>
  <c r="D805" i="7"/>
  <c r="E749" i="7"/>
  <c r="D749" i="7"/>
  <c r="E693" i="7"/>
  <c r="D693" i="7"/>
  <c r="E637" i="7"/>
  <c r="D637" i="7"/>
  <c r="E573" i="7"/>
  <c r="D573" i="7"/>
  <c r="E533" i="7"/>
  <c r="D533" i="7"/>
  <c r="E469" i="7"/>
  <c r="D469" i="7"/>
  <c r="E389" i="7"/>
  <c r="D389" i="7"/>
  <c r="E101" i="7"/>
  <c r="D101" i="7"/>
  <c r="E2007" i="7"/>
  <c r="D2007" i="7"/>
  <c r="E1991" i="7"/>
  <c r="D1991" i="7"/>
  <c r="E1975" i="7"/>
  <c r="D1975" i="7"/>
  <c r="E1951" i="7"/>
  <c r="D1951" i="7"/>
  <c r="E1935" i="7"/>
  <c r="D1935" i="7"/>
  <c r="E1919" i="7"/>
  <c r="D1919" i="7"/>
  <c r="E1903" i="7"/>
  <c r="D1903" i="7"/>
  <c r="E1887" i="7"/>
  <c r="D1887" i="7"/>
  <c r="E1871" i="7"/>
  <c r="D1871" i="7"/>
  <c r="E1863" i="7"/>
  <c r="D1863" i="7"/>
  <c r="E1855" i="7"/>
  <c r="D1855" i="7"/>
  <c r="E1847" i="7"/>
  <c r="D1847" i="7"/>
  <c r="E1839" i="7"/>
  <c r="D1839" i="7"/>
  <c r="E1823" i="7"/>
  <c r="D1823" i="7"/>
  <c r="E1799" i="7"/>
  <c r="D1799" i="7"/>
  <c r="E1743" i="7"/>
  <c r="D1743" i="7"/>
  <c r="E2006" i="7"/>
  <c r="D2006" i="7"/>
  <c r="E1998" i="7"/>
  <c r="D1998" i="7"/>
  <c r="E1990" i="7"/>
  <c r="D1990" i="7"/>
  <c r="E1982" i="7"/>
  <c r="D1982" i="7"/>
  <c r="E1974" i="7"/>
  <c r="D1974" i="7"/>
  <c r="E1966" i="7"/>
  <c r="D1966" i="7"/>
  <c r="E1958" i="7"/>
  <c r="D1958" i="7"/>
  <c r="E1950" i="7"/>
  <c r="D1950" i="7"/>
  <c r="E1942" i="7"/>
  <c r="D1942" i="7"/>
  <c r="E1934" i="7"/>
  <c r="D1934" i="7"/>
  <c r="E1926" i="7"/>
  <c r="D1926" i="7"/>
  <c r="E1918" i="7"/>
  <c r="D1918" i="7"/>
  <c r="E1910" i="7"/>
  <c r="D1910" i="7"/>
  <c r="E1902" i="7"/>
  <c r="D1902" i="7"/>
  <c r="E1894" i="7"/>
  <c r="D1894" i="7"/>
  <c r="E1886" i="7"/>
  <c r="D1886" i="7"/>
  <c r="E1878" i="7"/>
  <c r="D1878" i="7"/>
  <c r="E1870" i="7"/>
  <c r="D1870" i="7"/>
  <c r="E1862" i="7"/>
  <c r="D1862" i="7"/>
  <c r="E1854" i="7"/>
  <c r="D1854" i="7"/>
  <c r="E1846" i="7"/>
  <c r="D1846" i="7"/>
  <c r="E1838" i="7"/>
  <c r="D1838" i="7"/>
  <c r="E1830" i="7"/>
  <c r="D1830" i="7"/>
  <c r="E1822" i="7"/>
  <c r="D1822" i="7"/>
  <c r="E1814" i="7"/>
  <c r="D1814" i="7"/>
  <c r="E1806" i="7"/>
  <c r="D1806" i="7"/>
  <c r="E1798" i="7"/>
  <c r="D1798" i="7"/>
  <c r="E1790" i="7"/>
  <c r="D1790" i="7"/>
  <c r="E1782" i="7"/>
  <c r="D1782" i="7"/>
  <c r="E1774" i="7"/>
  <c r="D1774" i="7"/>
  <c r="E1766" i="7"/>
  <c r="D1766" i="7"/>
  <c r="E1758" i="7"/>
  <c r="D1758" i="7"/>
  <c r="E1750" i="7"/>
  <c r="D1750" i="7"/>
  <c r="E1742" i="7"/>
  <c r="D1742" i="7"/>
  <c r="E1734" i="7"/>
  <c r="D1734" i="7"/>
  <c r="E1726" i="7"/>
  <c r="D1726" i="7"/>
  <c r="E1718" i="7"/>
  <c r="D1718" i="7"/>
  <c r="E1710" i="7"/>
  <c r="D1710" i="7"/>
  <c r="E1702" i="7"/>
  <c r="D1702" i="7"/>
  <c r="E1694" i="7"/>
  <c r="D1694" i="7"/>
  <c r="E1686" i="7"/>
  <c r="D1686" i="7"/>
  <c r="E1678" i="7"/>
  <c r="D1678" i="7"/>
  <c r="E1670" i="7"/>
  <c r="D1670" i="7"/>
  <c r="E1662" i="7"/>
  <c r="D1662" i="7"/>
  <c r="E1654" i="7"/>
  <c r="D1654" i="7"/>
  <c r="E1646" i="7"/>
  <c r="D1646" i="7"/>
  <c r="E1638" i="7"/>
  <c r="D1638" i="7"/>
  <c r="E1630" i="7"/>
  <c r="D1630" i="7"/>
  <c r="E1622" i="7"/>
  <c r="D1622" i="7"/>
  <c r="E1614" i="7"/>
  <c r="D1614" i="7"/>
  <c r="E1606" i="7"/>
  <c r="D1606" i="7"/>
  <c r="E1598" i="7"/>
  <c r="D1598" i="7"/>
  <c r="E1590" i="7"/>
  <c r="D1590" i="7"/>
  <c r="E1582" i="7"/>
  <c r="D1582" i="7"/>
  <c r="E1574" i="7"/>
  <c r="D1574" i="7"/>
  <c r="E1566" i="7"/>
  <c r="D1566" i="7"/>
  <c r="E1558" i="7"/>
  <c r="D1558" i="7"/>
  <c r="E1550" i="7"/>
  <c r="D1550" i="7"/>
  <c r="E1542" i="7"/>
  <c r="D1542" i="7"/>
  <c r="E1534" i="7"/>
  <c r="D1534" i="7"/>
  <c r="E1526" i="7"/>
  <c r="D1526" i="7"/>
  <c r="E1518" i="7"/>
  <c r="D1518" i="7"/>
  <c r="E1510" i="7"/>
  <c r="D1510" i="7"/>
  <c r="E1502" i="7"/>
  <c r="D1502" i="7"/>
  <c r="E1494" i="7"/>
  <c r="D1494" i="7"/>
  <c r="E1486" i="7"/>
  <c r="D1486" i="7"/>
  <c r="E1478" i="7"/>
  <c r="D1478" i="7"/>
  <c r="E1470" i="7"/>
  <c r="D1470" i="7"/>
  <c r="E1462" i="7"/>
  <c r="D1462" i="7"/>
  <c r="E1454" i="7"/>
  <c r="D1454" i="7"/>
  <c r="E1446" i="7"/>
  <c r="D1446" i="7"/>
  <c r="E1438" i="7"/>
  <c r="D1438" i="7"/>
  <c r="E1430" i="7"/>
  <c r="D1430" i="7"/>
  <c r="E1422" i="7"/>
  <c r="D1422" i="7"/>
  <c r="E1414" i="7"/>
  <c r="D1414" i="7"/>
  <c r="E1406" i="7"/>
  <c r="D1406" i="7"/>
  <c r="E1398" i="7"/>
  <c r="D1398" i="7"/>
  <c r="E1390" i="7"/>
  <c r="D1390" i="7"/>
  <c r="E1382" i="7"/>
  <c r="D1382" i="7"/>
  <c r="E1374" i="7"/>
  <c r="D1374" i="7"/>
  <c r="E1366" i="7"/>
  <c r="D1366" i="7"/>
  <c r="E1358" i="7"/>
  <c r="D1358" i="7"/>
  <c r="E1350" i="7"/>
  <c r="D1350" i="7"/>
  <c r="E1342" i="7"/>
  <c r="D1342" i="7"/>
  <c r="E1334" i="7"/>
  <c r="D1334" i="7"/>
  <c r="E1326" i="7"/>
  <c r="D1326" i="7"/>
  <c r="E1318" i="7"/>
  <c r="D1318" i="7"/>
  <c r="E1310" i="7"/>
  <c r="D1310" i="7"/>
  <c r="E1302" i="7"/>
  <c r="D1302" i="7"/>
  <c r="E1294" i="7"/>
  <c r="D1294" i="7"/>
  <c r="E1286" i="7"/>
  <c r="D1286" i="7"/>
  <c r="E1278" i="7"/>
  <c r="D1278" i="7"/>
  <c r="E1270" i="7"/>
  <c r="D1270" i="7"/>
  <c r="E1262" i="7"/>
  <c r="D1262" i="7"/>
  <c r="E1254" i="7"/>
  <c r="D1254" i="7"/>
  <c r="E1246" i="7"/>
  <c r="D1246" i="7"/>
  <c r="E1238" i="7"/>
  <c r="D1238" i="7"/>
  <c r="E1230" i="7"/>
  <c r="D1230" i="7"/>
  <c r="E1222" i="7"/>
  <c r="D1222" i="7"/>
  <c r="E1214" i="7"/>
  <c r="D1214" i="7"/>
  <c r="E1206" i="7"/>
  <c r="D1206" i="7"/>
  <c r="E1198" i="7"/>
  <c r="D1198" i="7"/>
  <c r="E1190" i="7"/>
  <c r="D1190" i="7"/>
  <c r="E1182" i="7"/>
  <c r="D1182" i="7"/>
  <c r="E1174" i="7"/>
  <c r="D1174" i="7"/>
  <c r="E1166" i="7"/>
  <c r="D1166" i="7"/>
  <c r="E1158" i="7"/>
  <c r="D1158" i="7"/>
  <c r="E1150" i="7"/>
  <c r="D1150" i="7"/>
  <c r="E1142" i="7"/>
  <c r="D1142" i="7"/>
  <c r="E1134" i="7"/>
  <c r="D1134" i="7"/>
  <c r="E1126" i="7"/>
  <c r="D1126" i="7"/>
  <c r="E1118" i="7"/>
  <c r="D1118" i="7"/>
  <c r="E1110" i="7"/>
  <c r="D1110" i="7"/>
  <c r="E1102" i="7"/>
  <c r="D1102" i="7"/>
  <c r="E1094" i="7"/>
  <c r="D1094" i="7"/>
  <c r="E1086" i="7"/>
  <c r="D1086" i="7"/>
  <c r="E1078" i="7"/>
  <c r="D1078" i="7"/>
  <c r="E1070" i="7"/>
  <c r="D1070" i="7"/>
  <c r="E1062" i="7"/>
  <c r="D1062" i="7"/>
  <c r="E1054" i="7"/>
  <c r="D1054" i="7"/>
  <c r="E1046" i="7"/>
  <c r="D1046" i="7"/>
  <c r="E1038" i="7"/>
  <c r="D1038" i="7"/>
  <c r="E1030" i="7"/>
  <c r="D1030" i="7"/>
  <c r="E1022" i="7"/>
  <c r="D1022" i="7"/>
  <c r="E1014" i="7"/>
  <c r="D1014" i="7"/>
  <c r="E1006" i="7"/>
  <c r="D1006" i="7"/>
  <c r="E998" i="7"/>
  <c r="D998" i="7"/>
  <c r="E990" i="7"/>
  <c r="D990" i="7"/>
  <c r="E982" i="7"/>
  <c r="D982" i="7"/>
  <c r="E974" i="7"/>
  <c r="D974" i="7"/>
  <c r="E966" i="7"/>
  <c r="D966" i="7"/>
  <c r="E958" i="7"/>
  <c r="D958" i="7"/>
  <c r="E950" i="7"/>
  <c r="D950" i="7"/>
  <c r="E942" i="7"/>
  <c r="D942" i="7"/>
  <c r="E934" i="7"/>
  <c r="D934" i="7"/>
  <c r="E926" i="7"/>
  <c r="D926" i="7"/>
  <c r="E918" i="7"/>
  <c r="D918" i="7"/>
  <c r="E910" i="7"/>
  <c r="D910" i="7"/>
  <c r="E902" i="7"/>
  <c r="D902" i="7"/>
  <c r="E894" i="7"/>
  <c r="D894" i="7"/>
  <c r="E886" i="7"/>
  <c r="D886" i="7"/>
  <c r="E878" i="7"/>
  <c r="D878" i="7"/>
  <c r="E870" i="7"/>
  <c r="D870" i="7"/>
  <c r="E862" i="7"/>
  <c r="D862" i="7"/>
  <c r="E854" i="7"/>
  <c r="D854" i="7"/>
  <c r="E846" i="7"/>
  <c r="D846" i="7"/>
  <c r="E838" i="7"/>
  <c r="D838" i="7"/>
  <c r="E830" i="7"/>
  <c r="D830" i="7"/>
  <c r="E822" i="7"/>
  <c r="D822" i="7"/>
  <c r="E814" i="7"/>
  <c r="D814" i="7"/>
  <c r="E806" i="7"/>
  <c r="D806" i="7"/>
  <c r="E798" i="7"/>
  <c r="D798" i="7"/>
  <c r="E790" i="7"/>
  <c r="D790" i="7"/>
  <c r="E782" i="7"/>
  <c r="D782" i="7"/>
  <c r="E774" i="7"/>
  <c r="D774" i="7"/>
  <c r="E766" i="7"/>
  <c r="D766" i="7"/>
  <c r="E758" i="7"/>
  <c r="D758" i="7"/>
  <c r="E750" i="7"/>
  <c r="D750" i="7"/>
  <c r="E742" i="7"/>
  <c r="D742" i="7"/>
  <c r="E734" i="7"/>
  <c r="D734" i="7"/>
  <c r="E726" i="7"/>
  <c r="D726" i="7"/>
  <c r="E718" i="7"/>
  <c r="D718" i="7"/>
  <c r="E710" i="7"/>
  <c r="D710" i="7"/>
  <c r="E702" i="7"/>
  <c r="D702" i="7"/>
  <c r="E694" i="7"/>
  <c r="D694" i="7"/>
  <c r="E686" i="7"/>
  <c r="D686" i="7"/>
  <c r="E678" i="7"/>
  <c r="D678" i="7"/>
  <c r="E670" i="7"/>
  <c r="D670" i="7"/>
  <c r="E662" i="7"/>
  <c r="D662" i="7"/>
  <c r="E654" i="7"/>
  <c r="D654" i="7"/>
  <c r="E646" i="7"/>
  <c r="D646" i="7"/>
  <c r="E638" i="7"/>
  <c r="D638" i="7"/>
  <c r="E630" i="7"/>
  <c r="D630" i="7"/>
  <c r="E622" i="7"/>
  <c r="D622" i="7"/>
  <c r="E614" i="7"/>
  <c r="D614" i="7"/>
  <c r="E606" i="7"/>
  <c r="D606" i="7"/>
  <c r="E598" i="7"/>
  <c r="D598" i="7"/>
  <c r="E590" i="7"/>
  <c r="D590" i="7"/>
  <c r="E582" i="7"/>
  <c r="D582" i="7"/>
  <c r="E574" i="7"/>
  <c r="D574" i="7"/>
  <c r="E566" i="7"/>
  <c r="D566" i="7"/>
  <c r="E558" i="7"/>
  <c r="D558" i="7"/>
  <c r="E550" i="7"/>
  <c r="D550" i="7"/>
  <c r="E542" i="7"/>
  <c r="D542" i="7"/>
  <c r="E534" i="7"/>
  <c r="D534" i="7"/>
  <c r="E526" i="7"/>
  <c r="D526" i="7"/>
  <c r="E518" i="7"/>
  <c r="D518" i="7"/>
  <c r="E510" i="7"/>
  <c r="D510" i="7"/>
  <c r="E502" i="7"/>
  <c r="D502" i="7"/>
  <c r="E494" i="7"/>
  <c r="D494" i="7"/>
  <c r="E486" i="7"/>
  <c r="D486" i="7"/>
  <c r="E478" i="7"/>
  <c r="D478" i="7"/>
  <c r="E470" i="7"/>
  <c r="D470" i="7"/>
  <c r="E462" i="7"/>
  <c r="D462" i="7"/>
  <c r="E454" i="7"/>
  <c r="D454" i="7"/>
  <c r="E446" i="7"/>
  <c r="D446" i="7"/>
  <c r="E438" i="7"/>
  <c r="D438" i="7"/>
  <c r="E430" i="7"/>
  <c r="D430" i="7"/>
  <c r="E422" i="7"/>
  <c r="D422" i="7"/>
  <c r="E414" i="7"/>
  <c r="D414" i="7"/>
  <c r="E406" i="7"/>
  <c r="D406" i="7"/>
  <c r="E398" i="7"/>
  <c r="D398" i="7"/>
  <c r="E390" i="7"/>
  <c r="D390" i="7"/>
  <c r="E382" i="7"/>
  <c r="D382" i="7"/>
  <c r="E374" i="7"/>
  <c r="D374" i="7"/>
  <c r="E366" i="7"/>
  <c r="D366" i="7"/>
  <c r="E358" i="7"/>
  <c r="D358" i="7"/>
  <c r="E350" i="7"/>
  <c r="D350" i="7"/>
  <c r="E342" i="7"/>
  <c r="D342" i="7"/>
  <c r="E334" i="7"/>
  <c r="D334" i="7"/>
  <c r="E326" i="7"/>
  <c r="D326" i="7"/>
  <c r="E318" i="7"/>
  <c r="D318" i="7"/>
  <c r="E310" i="7"/>
  <c r="D310" i="7"/>
  <c r="E302" i="7"/>
  <c r="D302" i="7"/>
  <c r="E294" i="7"/>
  <c r="D294" i="7"/>
  <c r="E286" i="7"/>
  <c r="D286" i="7"/>
  <c r="E278" i="7"/>
  <c r="D278" i="7"/>
  <c r="E270" i="7"/>
  <c r="D270" i="7"/>
  <c r="E262" i="7"/>
  <c r="D262" i="7"/>
  <c r="E254" i="7"/>
  <c r="D254" i="7"/>
  <c r="E246" i="7"/>
  <c r="D246" i="7"/>
  <c r="E238" i="7"/>
  <c r="D238" i="7"/>
  <c r="E230" i="7"/>
  <c r="D230" i="7"/>
  <c r="E222" i="7"/>
  <c r="D222" i="7"/>
  <c r="E214" i="7"/>
  <c r="D214" i="7"/>
  <c r="E206" i="7"/>
  <c r="D206" i="7"/>
  <c r="E198" i="7"/>
  <c r="D198" i="7"/>
  <c r="E190" i="7"/>
  <c r="D190" i="7"/>
  <c r="E182" i="7"/>
  <c r="D182" i="7"/>
  <c r="E174" i="7"/>
  <c r="D174" i="7"/>
  <c r="E166" i="7"/>
  <c r="D166" i="7"/>
  <c r="E158" i="7"/>
  <c r="D158" i="7"/>
  <c r="E150" i="7"/>
  <c r="D150" i="7"/>
  <c r="E142" i="7"/>
  <c r="D142" i="7"/>
  <c r="E134" i="7"/>
  <c r="D134" i="7"/>
  <c r="E126" i="7"/>
  <c r="D126" i="7"/>
  <c r="E118" i="7"/>
  <c r="D118" i="7"/>
  <c r="E110" i="7"/>
  <c r="D110" i="7"/>
  <c r="E102" i="7"/>
  <c r="D102" i="7"/>
  <c r="E94" i="7"/>
  <c r="D94" i="7"/>
  <c r="E86" i="7"/>
  <c r="D86" i="7"/>
  <c r="E78" i="7"/>
  <c r="D78" i="7"/>
  <c r="E70" i="7"/>
  <c r="D70" i="7"/>
  <c r="E62" i="7"/>
  <c r="D62" i="7"/>
  <c r="E54" i="7"/>
  <c r="D54" i="7"/>
  <c r="E46" i="7"/>
  <c r="D46" i="7"/>
  <c r="E38" i="7"/>
  <c r="D38" i="7"/>
  <c r="E30" i="7"/>
  <c r="D30" i="7"/>
  <c r="E22" i="7"/>
  <c r="D22" i="7"/>
  <c r="E14" i="7"/>
  <c r="D14" i="7"/>
  <c r="E37" i="7"/>
  <c r="D37" i="7"/>
  <c r="E29" i="7"/>
  <c r="D29" i="7"/>
  <c r="E21" i="7"/>
  <c r="D21" i="7"/>
  <c r="E13" i="7"/>
  <c r="D13" i="7"/>
  <c r="E44" i="7"/>
  <c r="D44" i="7"/>
  <c r="E36" i="7"/>
  <c r="D36" i="7"/>
  <c r="E28" i="7"/>
  <c r="D28" i="7"/>
  <c r="E20" i="7"/>
  <c r="D20" i="7"/>
  <c r="E12" i="7"/>
  <c r="D12" i="7"/>
  <c r="E27" i="7"/>
  <c r="D27" i="7"/>
  <c r="E19" i="7"/>
  <c r="D19" i="7"/>
  <c r="E11" i="7"/>
  <c r="D11" i="7"/>
  <c r="E56" i="7"/>
  <c r="D56" i="7"/>
  <c r="E48" i="7"/>
  <c r="D48" i="7"/>
  <c r="E40" i="7"/>
  <c r="D40" i="7"/>
  <c r="E32" i="7"/>
  <c r="D32" i="7"/>
  <c r="E24" i="7"/>
  <c r="D24" i="7"/>
  <c r="E16" i="7"/>
  <c r="D16" i="7"/>
  <c r="E15" i="7"/>
  <c r="D15" i="7"/>
  <c r="D10" i="7"/>
  <c r="E10" i="7"/>
  <c r="C19" i="3"/>
  <c r="G47" i="3" s="1"/>
  <c r="G43" i="3" s="1"/>
  <c r="G44" i="3" s="1"/>
  <c r="H20" i="3"/>
  <c r="G14" i="3"/>
  <c r="H37" i="3" s="1" a="1"/>
  <c r="H37" i="3" s="1"/>
  <c r="E931" i="7" l="1"/>
  <c r="E221" i="7"/>
  <c r="E1365" i="7"/>
  <c r="D1986" i="7"/>
  <c r="H1986" i="7" s="1"/>
  <c r="E917" i="7"/>
  <c r="G917" i="7" s="1"/>
  <c r="D523" i="7"/>
  <c r="H523" i="7" s="1"/>
  <c r="E35" i="7"/>
  <c r="G35" i="7" s="1"/>
  <c r="E155" i="7"/>
  <c r="G155" i="7" s="1"/>
  <c r="E243" i="7"/>
  <c r="G243" i="7" s="1"/>
  <c r="H31" i="3"/>
  <c r="H30" i="3"/>
  <c r="E267" i="7"/>
  <c r="G267" i="7" s="1"/>
  <c r="G31" i="3"/>
  <c r="G30" i="3"/>
  <c r="E507" i="7"/>
  <c r="G507" i="7" s="1"/>
  <c r="E99" i="7"/>
  <c r="G99" i="7" s="1"/>
  <c r="E643" i="7"/>
  <c r="G643" i="7" s="1"/>
  <c r="H36" i="3"/>
  <c r="H28" i="3"/>
  <c r="G36" i="3"/>
  <c r="G38" i="3" s="1"/>
  <c r="G39" i="3" s="1"/>
  <c r="L16" i="3" s="1"/>
  <c r="G28" i="3"/>
  <c r="E355" i="7"/>
  <c r="G355" i="7" s="1"/>
  <c r="E907" i="7"/>
  <c r="G907" i="7" s="1"/>
  <c r="D1465" i="7"/>
  <c r="F1465" i="7" s="1"/>
  <c r="D1497" i="7"/>
  <c r="H1497" i="7" s="1"/>
  <c r="D1529" i="7"/>
  <c r="D1561" i="7"/>
  <c r="D1593" i="7"/>
  <c r="F1593" i="7" s="1"/>
  <c r="D1625" i="7"/>
  <c r="H1625" i="7" s="1"/>
  <c r="D1657" i="7"/>
  <c r="F1657" i="7" s="1"/>
  <c r="D1689" i="7"/>
  <c r="F1689" i="7" s="1"/>
  <c r="D1721" i="7"/>
  <c r="F1721" i="7" s="1"/>
  <c r="D1753" i="7"/>
  <c r="F1753" i="7" s="1"/>
  <c r="D1785" i="7"/>
  <c r="D1817" i="7"/>
  <c r="D1849" i="7"/>
  <c r="F1849" i="7" s="1"/>
  <c r="D1889" i="7"/>
  <c r="H1889" i="7" s="1"/>
  <c r="D1929" i="7"/>
  <c r="F1929" i="7" s="1"/>
  <c r="D1993" i="7"/>
  <c r="F1993" i="7" s="1"/>
  <c r="D261" i="7"/>
  <c r="F261" i="7" s="1"/>
  <c r="D453" i="7"/>
  <c r="H453" i="7" s="1"/>
  <c r="D629" i="7"/>
  <c r="D829" i="7"/>
  <c r="D1061" i="7"/>
  <c r="F1061" i="7" s="1"/>
  <c r="D1277" i="7"/>
  <c r="F1277" i="7" s="1"/>
  <c r="D1485" i="7"/>
  <c r="F1485" i="7" s="1"/>
  <c r="D1717" i="7"/>
  <c r="F1717" i="7" s="1"/>
  <c r="D1933" i="7"/>
  <c r="F1933" i="7" s="1"/>
  <c r="D34" i="7"/>
  <c r="F34" i="7" s="1"/>
  <c r="D66" i="7"/>
  <c r="D98" i="7"/>
  <c r="D130" i="7"/>
  <c r="F130" i="7" s="1"/>
  <c r="D162" i="7"/>
  <c r="F162" i="7" s="1"/>
  <c r="D194" i="7"/>
  <c r="F194" i="7" s="1"/>
  <c r="D226" i="7"/>
  <c r="F226" i="7" s="1"/>
  <c r="D258" i="7"/>
  <c r="H258" i="7" s="1"/>
  <c r="D290" i="7"/>
  <c r="H290" i="7" s="1"/>
  <c r="D322" i="7"/>
  <c r="D354" i="7"/>
  <c r="D386" i="7"/>
  <c r="F386" i="7" s="1"/>
  <c r="D418" i="7"/>
  <c r="H418" i="7" s="1"/>
  <c r="D450" i="7"/>
  <c r="F450" i="7" s="1"/>
  <c r="D482" i="7"/>
  <c r="F482" i="7" s="1"/>
  <c r="D514" i="7"/>
  <c r="F514" i="7" s="1"/>
  <c r="D650" i="7"/>
  <c r="F650" i="7" s="1"/>
  <c r="D738" i="7"/>
  <c r="D1218" i="7"/>
  <c r="D1506" i="7"/>
  <c r="F1506" i="7" s="1"/>
  <c r="D1634" i="7"/>
  <c r="F1634" i="7" s="1"/>
  <c r="D530" i="7"/>
  <c r="H530" i="7" s="1"/>
  <c r="D618" i="7"/>
  <c r="F618" i="7" s="1"/>
  <c r="D674" i="7"/>
  <c r="F674" i="7" s="1"/>
  <c r="D1282" i="7"/>
  <c r="F1282" i="7" s="1"/>
  <c r="D1698" i="7"/>
  <c r="D331" i="7"/>
  <c r="D1003" i="7"/>
  <c r="F1003" i="7" s="1"/>
  <c r="D1641" i="7"/>
  <c r="F1641" i="7" s="1"/>
  <c r="D1673" i="7"/>
  <c r="F1673" i="7" s="1"/>
  <c r="D1705" i="7"/>
  <c r="F1705" i="7" s="1"/>
  <c r="D1737" i="7"/>
  <c r="F1737" i="7" s="1"/>
  <c r="D1769" i="7"/>
  <c r="F1769" i="7" s="1"/>
  <c r="D1801" i="7"/>
  <c r="D1833" i="7"/>
  <c r="D1865" i="7"/>
  <c r="H1865" i="7" s="1"/>
  <c r="D1905" i="7"/>
  <c r="F1905" i="7" s="1"/>
  <c r="D1961" i="7"/>
  <c r="F1961" i="7" s="1"/>
  <c r="D2009" i="7"/>
  <c r="F2009" i="7" s="1"/>
  <c r="D373" i="7"/>
  <c r="F373" i="7" s="1"/>
  <c r="D549" i="7"/>
  <c r="F549" i="7" s="1"/>
  <c r="D725" i="7"/>
  <c r="D949" i="7"/>
  <c r="D1165" i="7"/>
  <c r="H1165" i="7" s="1"/>
  <c r="D1373" i="7"/>
  <c r="H1373" i="7" s="1"/>
  <c r="D1605" i="7"/>
  <c r="F1605" i="7" s="1"/>
  <c r="D1821" i="7"/>
  <c r="F1821" i="7" s="1"/>
  <c r="D18" i="7"/>
  <c r="F18" i="7" s="1"/>
  <c r="D50" i="7"/>
  <c r="F50" i="7" s="1"/>
  <c r="D82" i="7"/>
  <c r="D114" i="7"/>
  <c r="D146" i="7"/>
  <c r="H146" i="7" s="1"/>
  <c r="D178" i="7"/>
  <c r="H178" i="7" s="1"/>
  <c r="D210" i="7"/>
  <c r="F210" i="7" s="1"/>
  <c r="D242" i="7"/>
  <c r="F242" i="7" s="1"/>
  <c r="D274" i="7"/>
  <c r="F274" i="7" s="1"/>
  <c r="D306" i="7"/>
  <c r="F306" i="7" s="1"/>
  <c r="D338" i="7"/>
  <c r="D370" i="7"/>
  <c r="D402" i="7"/>
  <c r="H402" i="7" s="1"/>
  <c r="D434" i="7"/>
  <c r="F434" i="7" s="1"/>
  <c r="D466" i="7"/>
  <c r="F466" i="7" s="1"/>
  <c r="D498" i="7"/>
  <c r="F498" i="7" s="1"/>
  <c r="D578" i="7"/>
  <c r="F578" i="7" s="1"/>
  <c r="D882" i="7"/>
  <c r="F882" i="7" s="1"/>
  <c r="D1026" i="7"/>
  <c r="D1442" i="7"/>
  <c r="D493" i="7"/>
  <c r="F493" i="7" s="1"/>
  <c r="D204" i="7"/>
  <c r="H204" i="7" s="1"/>
  <c r="D1649" i="7"/>
  <c r="F1649" i="7" s="1"/>
  <c r="D1681" i="7"/>
  <c r="F1681" i="7" s="1"/>
  <c r="D1713" i="7"/>
  <c r="F1713" i="7" s="1"/>
  <c r="D1745" i="7"/>
  <c r="F1745" i="7" s="1"/>
  <c r="D1777" i="7"/>
  <c r="D1809" i="7"/>
  <c r="F1809" i="7" s="1"/>
  <c r="D1841" i="7"/>
  <c r="H1841" i="7" s="1"/>
  <c r="D1873" i="7"/>
  <c r="F1873" i="7" s="1"/>
  <c r="D1913" i="7"/>
  <c r="F1913" i="7" s="1"/>
  <c r="D1977" i="7"/>
  <c r="F1977" i="7" s="1"/>
  <c r="D69" i="7"/>
  <c r="F69" i="7" s="1"/>
  <c r="D421" i="7"/>
  <c r="H421" i="7" s="1"/>
  <c r="D581" i="7"/>
  <c r="D781" i="7"/>
  <c r="F781" i="7" s="1"/>
  <c r="D1005" i="7"/>
  <c r="F1005" i="7" s="1"/>
  <c r="D1221" i="7"/>
  <c r="H1221" i="7" s="1"/>
  <c r="D1421" i="7"/>
  <c r="F1421" i="7" s="1"/>
  <c r="D1661" i="7"/>
  <c r="F1661" i="7" s="1"/>
  <c r="D1877" i="7"/>
  <c r="F1877" i="7" s="1"/>
  <c r="D26" i="7"/>
  <c r="F26" i="7" s="1"/>
  <c r="D58" i="7"/>
  <c r="D90" i="7"/>
  <c r="F90" i="7" s="1"/>
  <c r="D122" i="7"/>
  <c r="F122" i="7" s="1"/>
  <c r="D154" i="7"/>
  <c r="F154" i="7" s="1"/>
  <c r="D186" i="7"/>
  <c r="F186" i="7" s="1"/>
  <c r="D218" i="7"/>
  <c r="F218" i="7" s="1"/>
  <c r="D250" i="7"/>
  <c r="F250" i="7" s="1"/>
  <c r="D282" i="7"/>
  <c r="F282" i="7" s="1"/>
  <c r="D314" i="7"/>
  <c r="D346" i="7"/>
  <c r="F346" i="7" s="1"/>
  <c r="D378" i="7"/>
  <c r="F378" i="7" s="1"/>
  <c r="D410" i="7"/>
  <c r="H410" i="7" s="1"/>
  <c r="D442" i="7"/>
  <c r="F442" i="7" s="1"/>
  <c r="D474" i="7"/>
  <c r="F474" i="7" s="1"/>
  <c r="D506" i="7"/>
  <c r="F506" i="7" s="1"/>
  <c r="D586" i="7"/>
  <c r="H586" i="7" s="1"/>
  <c r="D642" i="7"/>
  <c r="D930" i="7"/>
  <c r="F930" i="7" s="1"/>
  <c r="D1730" i="7"/>
  <c r="F1730" i="7" s="1"/>
  <c r="D85" i="7"/>
  <c r="F85" i="7" s="1"/>
  <c r="E139" i="7"/>
  <c r="G139" i="7" s="1"/>
  <c r="E339" i="7"/>
  <c r="G339" i="7" s="1"/>
  <c r="E611" i="7"/>
  <c r="G611" i="7" s="1"/>
  <c r="E947" i="7"/>
  <c r="G947" i="7" s="1"/>
  <c r="E1701" i="7"/>
  <c r="E163" i="7"/>
  <c r="I163" i="7" s="1"/>
  <c r="E379" i="7"/>
  <c r="G379" i="7" s="1"/>
  <c r="E659" i="7"/>
  <c r="I659" i="7" s="1"/>
  <c r="E957" i="7"/>
  <c r="G957" i="7" s="1"/>
  <c r="E1861" i="7"/>
  <c r="I1861" i="7" s="1"/>
  <c r="E227" i="7"/>
  <c r="G227" i="7" s="1"/>
  <c r="E419" i="7"/>
  <c r="G419" i="7" s="1"/>
  <c r="E723" i="7"/>
  <c r="E180" i="7"/>
  <c r="G180" i="7" s="1"/>
  <c r="E747" i="7"/>
  <c r="G747" i="7" s="1"/>
  <c r="E251" i="7"/>
  <c r="G251" i="7" s="1"/>
  <c r="E459" i="7"/>
  <c r="G459" i="7" s="1"/>
  <c r="E859" i="7"/>
  <c r="I859" i="7" s="1"/>
  <c r="E532" i="7"/>
  <c r="I532" i="7" s="1"/>
  <c r="E396" i="7"/>
  <c r="I396" i="7" s="1"/>
  <c r="E771" i="7"/>
  <c r="E1099" i="7"/>
  <c r="G1099" i="7" s="1"/>
  <c r="E652" i="7"/>
  <c r="G652" i="7" s="1"/>
  <c r="E803" i="7"/>
  <c r="G803" i="7" s="1"/>
  <c r="D181" i="7"/>
  <c r="F181" i="7" s="1"/>
  <c r="E852" i="7"/>
  <c r="G852" i="7" s="1"/>
  <c r="E645" i="7"/>
  <c r="G645" i="7" s="1"/>
  <c r="E1981" i="7"/>
  <c r="G1981" i="7" s="1"/>
  <c r="E203" i="7"/>
  <c r="E371" i="7"/>
  <c r="G371" i="7" s="1"/>
  <c r="E619" i="7"/>
  <c r="G619" i="7" s="1"/>
  <c r="E891" i="7"/>
  <c r="G891" i="7" s="1"/>
  <c r="D140" i="7"/>
  <c r="H140" i="7" s="1"/>
  <c r="E684" i="7"/>
  <c r="G684" i="7" s="1"/>
  <c r="E980" i="7"/>
  <c r="G980" i="7" s="1"/>
  <c r="H38" i="3"/>
  <c r="H39" i="3" s="1"/>
  <c r="M16" i="3" s="1"/>
  <c r="O6" i="7"/>
  <c r="E571" i="7"/>
  <c r="I571" i="7" s="1"/>
  <c r="E779" i="7"/>
  <c r="I779" i="7" s="1"/>
  <c r="E1075" i="7"/>
  <c r="I1075" i="7" s="1"/>
  <c r="E236" i="7"/>
  <c r="G236" i="7" s="1"/>
  <c r="E733" i="7"/>
  <c r="G733" i="7" s="1"/>
  <c r="E1219" i="7"/>
  <c r="G1219" i="7" s="1"/>
  <c r="E500" i="7"/>
  <c r="G500" i="7" s="1"/>
  <c r="N6" i="7"/>
  <c r="L17" i="3" s="1"/>
  <c r="E522" i="7"/>
  <c r="G522" i="7" s="1"/>
  <c r="E554" i="7"/>
  <c r="G554" i="7" s="1"/>
  <c r="E586" i="7"/>
  <c r="G586" i="7" s="1"/>
  <c r="E618" i="7"/>
  <c r="G618" i="7" s="1"/>
  <c r="E650" i="7"/>
  <c r="G650" i="7" s="1"/>
  <c r="E690" i="7"/>
  <c r="G690" i="7" s="1"/>
  <c r="E754" i="7"/>
  <c r="I754" i="7" s="1"/>
  <c r="E818" i="7"/>
  <c r="G818" i="7" s="1"/>
  <c r="E882" i="7"/>
  <c r="G882" i="7" s="1"/>
  <c r="E970" i="7"/>
  <c r="I970" i="7" s="1"/>
  <c r="D1058" i="7"/>
  <c r="H1058" i="7" s="1"/>
  <c r="E1138" i="7"/>
  <c r="G1138" i="7" s="1"/>
  <c r="E1226" i="7"/>
  <c r="G1226" i="7" s="1"/>
  <c r="D1314" i="7"/>
  <c r="F1314" i="7" s="1"/>
  <c r="E1394" i="7"/>
  <c r="G1394" i="7" s="1"/>
  <c r="E1482" i="7"/>
  <c r="I1482" i="7" s="1"/>
  <c r="D1570" i="7"/>
  <c r="F1570" i="7" s="1"/>
  <c r="E1650" i="7"/>
  <c r="G1650" i="7" s="1"/>
  <c r="E1738" i="7"/>
  <c r="I1738" i="7" s="1"/>
  <c r="D1826" i="7"/>
  <c r="F1826" i="7" s="1"/>
  <c r="E1906" i="7"/>
  <c r="G1906" i="7" s="1"/>
  <c r="E1994" i="7"/>
  <c r="G1994" i="7" s="1"/>
  <c r="E253" i="7"/>
  <c r="G253" i="7" s="1"/>
  <c r="E757" i="7"/>
  <c r="G757" i="7" s="1"/>
  <c r="E1453" i="7"/>
  <c r="G1453" i="7" s="1"/>
  <c r="E75" i="7"/>
  <c r="I75" i="7" s="1"/>
  <c r="D171" i="7"/>
  <c r="F171" i="7" s="1"/>
  <c r="E283" i="7"/>
  <c r="G283" i="7" s="1"/>
  <c r="E395" i="7"/>
  <c r="G395" i="7" s="1"/>
  <c r="E539" i="7"/>
  <c r="G539" i="7" s="1"/>
  <c r="E675" i="7"/>
  <c r="G675" i="7" s="1"/>
  <c r="E827" i="7"/>
  <c r="G827" i="7" s="1"/>
  <c r="E971" i="7"/>
  <c r="G971" i="7" s="1"/>
  <c r="D309" i="7"/>
  <c r="F309" i="7" s="1"/>
  <c r="E300" i="7"/>
  <c r="G300" i="7" s="1"/>
  <c r="E780" i="7"/>
  <c r="G780" i="7" s="1"/>
  <c r="D562" i="7"/>
  <c r="F562" i="7" s="1"/>
  <c r="D594" i="7"/>
  <c r="F594" i="7" s="1"/>
  <c r="D626" i="7"/>
  <c r="F626" i="7" s="1"/>
  <c r="D658" i="7"/>
  <c r="F658" i="7" s="1"/>
  <c r="D706" i="7"/>
  <c r="F706" i="7" s="1"/>
  <c r="D770" i="7"/>
  <c r="F770" i="7" s="1"/>
  <c r="D834" i="7"/>
  <c r="F834" i="7" s="1"/>
  <c r="D898" i="7"/>
  <c r="F898" i="7" s="1"/>
  <c r="E978" i="7"/>
  <c r="G978" i="7" s="1"/>
  <c r="E1066" i="7"/>
  <c r="G1066" i="7" s="1"/>
  <c r="D1154" i="7"/>
  <c r="F1154" i="7" s="1"/>
  <c r="E1234" i="7"/>
  <c r="G1234" i="7" s="1"/>
  <c r="E1322" i="7"/>
  <c r="G1322" i="7" s="1"/>
  <c r="D1410" i="7"/>
  <c r="F1410" i="7" s="1"/>
  <c r="E1490" i="7"/>
  <c r="G1490" i="7" s="1"/>
  <c r="E1578" i="7"/>
  <c r="G1578" i="7" s="1"/>
  <c r="D1666" i="7"/>
  <c r="H1666" i="7" s="1"/>
  <c r="E1746" i="7"/>
  <c r="G1746" i="7" s="1"/>
  <c r="E1834" i="7"/>
  <c r="G1834" i="7" s="1"/>
  <c r="D1922" i="7"/>
  <c r="F1922" i="7" s="1"/>
  <c r="E2002" i="7"/>
  <c r="G2002" i="7" s="1"/>
  <c r="E301" i="7"/>
  <c r="G301" i="7" s="1"/>
  <c r="E813" i="7"/>
  <c r="G813" i="7" s="1"/>
  <c r="E1589" i="7"/>
  <c r="G1589" i="7" s="1"/>
  <c r="E83" i="7"/>
  <c r="G83" i="7" s="1"/>
  <c r="D187" i="7"/>
  <c r="F187" i="7" s="1"/>
  <c r="E291" i="7"/>
  <c r="G291" i="7" s="1"/>
  <c r="E411" i="7"/>
  <c r="G411" i="7" s="1"/>
  <c r="E555" i="7"/>
  <c r="G555" i="7" s="1"/>
  <c r="E699" i="7"/>
  <c r="G699" i="7" s="1"/>
  <c r="E843" i="7"/>
  <c r="I843" i="7" s="1"/>
  <c r="E987" i="7"/>
  <c r="G987" i="7" s="1"/>
  <c r="E525" i="7"/>
  <c r="G525" i="7" s="1"/>
  <c r="E372" i="7"/>
  <c r="G372" i="7" s="1"/>
  <c r="E812" i="7"/>
  <c r="G812" i="7" s="1"/>
  <c r="D570" i="7"/>
  <c r="F570" i="7" s="1"/>
  <c r="D602" i="7"/>
  <c r="F602" i="7" s="1"/>
  <c r="D634" i="7"/>
  <c r="F634" i="7" s="1"/>
  <c r="D666" i="7"/>
  <c r="F666" i="7" s="1"/>
  <c r="D722" i="7"/>
  <c r="H722" i="7" s="1"/>
  <c r="D786" i="7"/>
  <c r="F786" i="7" s="1"/>
  <c r="D850" i="7"/>
  <c r="H850" i="7" s="1"/>
  <c r="E914" i="7"/>
  <c r="I914" i="7" s="1"/>
  <c r="E1002" i="7"/>
  <c r="G1002" i="7" s="1"/>
  <c r="D1090" i="7"/>
  <c r="F1090" i="7" s="1"/>
  <c r="E1170" i="7"/>
  <c r="G1170" i="7" s="1"/>
  <c r="E1258" i="7"/>
  <c r="I1258" i="7" s="1"/>
  <c r="D1346" i="7"/>
  <c r="F1346" i="7" s="1"/>
  <c r="E1426" i="7"/>
  <c r="G1426" i="7" s="1"/>
  <c r="E1514" i="7"/>
  <c r="G1514" i="7" s="1"/>
  <c r="D1602" i="7"/>
  <c r="F1602" i="7" s="1"/>
  <c r="E1682" i="7"/>
  <c r="G1682" i="7" s="1"/>
  <c r="E1770" i="7"/>
  <c r="G1770" i="7" s="1"/>
  <c r="D1858" i="7"/>
  <c r="H1858" i="7" s="1"/>
  <c r="E1938" i="7"/>
  <c r="G1938" i="7" s="1"/>
  <c r="E125" i="7"/>
  <c r="G125" i="7" s="1"/>
  <c r="D413" i="7"/>
  <c r="F413" i="7" s="1"/>
  <c r="E1029" i="7"/>
  <c r="I1029" i="7" s="1"/>
  <c r="E1749" i="7"/>
  <c r="G1749" i="7" s="1"/>
  <c r="E115" i="7"/>
  <c r="I115" i="7" s="1"/>
  <c r="E211" i="7"/>
  <c r="G211" i="7" s="1"/>
  <c r="E331" i="7"/>
  <c r="I331" i="7" s="1"/>
  <c r="D427" i="7"/>
  <c r="F427" i="7" s="1"/>
  <c r="E595" i="7"/>
  <c r="G595" i="7" s="1"/>
  <c r="E731" i="7"/>
  <c r="G731" i="7" s="1"/>
  <c r="E875" i="7"/>
  <c r="G875" i="7" s="1"/>
  <c r="E1043" i="7"/>
  <c r="G1043" i="7" s="1"/>
  <c r="E84" i="7"/>
  <c r="G84" i="7" s="1"/>
  <c r="D476" i="7"/>
  <c r="F476" i="7" s="1"/>
  <c r="E908" i="7"/>
  <c r="G908" i="7" s="1"/>
  <c r="E133" i="7"/>
  <c r="I133" i="7" s="1"/>
  <c r="D1365" i="7"/>
  <c r="H1365" i="7" s="1"/>
  <c r="D203" i="7"/>
  <c r="H203" i="7" s="1"/>
  <c r="D741" i="7"/>
  <c r="H741" i="7" s="1"/>
  <c r="D268" i="7"/>
  <c r="F268" i="7" s="1"/>
  <c r="D946" i="7"/>
  <c r="H946" i="7" s="1"/>
  <c r="D1010" i="7"/>
  <c r="F1010" i="7" s="1"/>
  <c r="D1074" i="7"/>
  <c r="F1074" i="7" s="1"/>
  <c r="D1138" i="7"/>
  <c r="F1138" i="7" s="1"/>
  <c r="D1202" i="7"/>
  <c r="F1202" i="7" s="1"/>
  <c r="D1266" i="7"/>
  <c r="F1266" i="7" s="1"/>
  <c r="D1330" i="7"/>
  <c r="F1330" i="7" s="1"/>
  <c r="D1394" i="7"/>
  <c r="F1394" i="7" s="1"/>
  <c r="D1458" i="7"/>
  <c r="F1458" i="7" s="1"/>
  <c r="D1522" i="7"/>
  <c r="F1522" i="7" s="1"/>
  <c r="D1586" i="7"/>
  <c r="F1586" i="7" s="1"/>
  <c r="D1650" i="7"/>
  <c r="F1650" i="7" s="1"/>
  <c r="D1714" i="7"/>
  <c r="F1714" i="7" s="1"/>
  <c r="D1778" i="7"/>
  <c r="F1778" i="7" s="1"/>
  <c r="D1842" i="7"/>
  <c r="H1842" i="7" s="1"/>
  <c r="D1906" i="7"/>
  <c r="F1906" i="7" s="1"/>
  <c r="D1970" i="7"/>
  <c r="F1970" i="7" s="1"/>
  <c r="D141" i="7"/>
  <c r="F141" i="7" s="1"/>
  <c r="D813" i="7"/>
  <c r="F813" i="7" s="1"/>
  <c r="D123" i="7"/>
  <c r="F123" i="7" s="1"/>
  <c r="D379" i="7"/>
  <c r="F379" i="7" s="1"/>
  <c r="D475" i="7"/>
  <c r="F475" i="7" s="1"/>
  <c r="D588" i="7"/>
  <c r="F588" i="7" s="1"/>
  <c r="E876" i="7"/>
  <c r="I876" i="7" s="1"/>
  <c r="D349" i="7"/>
  <c r="F349" i="7" s="1"/>
  <c r="D43" i="7"/>
  <c r="H43" i="7" s="1"/>
  <c r="D299" i="7"/>
  <c r="F299" i="7" s="1"/>
  <c r="D491" i="7"/>
  <c r="F491" i="7" s="1"/>
  <c r="D68" i="7"/>
  <c r="F68" i="7" s="1"/>
  <c r="D332" i="7"/>
  <c r="H332" i="7" s="1"/>
  <c r="D612" i="7"/>
  <c r="H612" i="7" s="1"/>
  <c r="D59" i="7"/>
  <c r="F59" i="7" s="1"/>
  <c r="D315" i="7"/>
  <c r="F315" i="7" s="1"/>
  <c r="D932" i="7"/>
  <c r="F932" i="7" s="1"/>
  <c r="D914" i="7"/>
  <c r="F914" i="7" s="1"/>
  <c r="D978" i="7"/>
  <c r="H978" i="7" s="1"/>
  <c r="D1042" i="7"/>
  <c r="F1042" i="7" s="1"/>
  <c r="D1106" i="7"/>
  <c r="F1106" i="7" s="1"/>
  <c r="D1170" i="7"/>
  <c r="F1170" i="7" s="1"/>
  <c r="D1234" i="7"/>
  <c r="F1234" i="7" s="1"/>
  <c r="D1298" i="7"/>
  <c r="F1298" i="7" s="1"/>
  <c r="D1362" i="7"/>
  <c r="F1362" i="7" s="1"/>
  <c r="D1426" i="7"/>
  <c r="F1426" i="7" s="1"/>
  <c r="D1490" i="7"/>
  <c r="H1490" i="7" s="1"/>
  <c r="D1554" i="7"/>
  <c r="H1554" i="7" s="1"/>
  <c r="D1618" i="7"/>
  <c r="H1618" i="7" s="1"/>
  <c r="D1682" i="7"/>
  <c r="H1682" i="7" s="1"/>
  <c r="D1746" i="7"/>
  <c r="F1746" i="7" s="1"/>
  <c r="D1810" i="7"/>
  <c r="H1810" i="7" s="1"/>
  <c r="D1874" i="7"/>
  <c r="F1874" i="7" s="1"/>
  <c r="D1938" i="7"/>
  <c r="F1938" i="7" s="1"/>
  <c r="D2002" i="7"/>
  <c r="H2002" i="7" s="1"/>
  <c r="D221" i="7"/>
  <c r="H221" i="7" s="1"/>
  <c r="D1749" i="7"/>
  <c r="H1749" i="7" s="1"/>
  <c r="D251" i="7"/>
  <c r="H251" i="7" s="1"/>
  <c r="D205" i="7"/>
  <c r="F205" i="7" s="1"/>
  <c r="D452" i="7"/>
  <c r="F452" i="7" s="1"/>
  <c r="D732" i="7"/>
  <c r="F732" i="7" s="1"/>
  <c r="M17" i="3"/>
  <c r="E467" i="7"/>
  <c r="G467" i="7" s="1"/>
  <c r="E515" i="7"/>
  <c r="G515" i="7" s="1"/>
  <c r="E563" i="7"/>
  <c r="G563" i="7" s="1"/>
  <c r="D619" i="7"/>
  <c r="F619" i="7" s="1"/>
  <c r="E667" i="7"/>
  <c r="G667" i="7" s="1"/>
  <c r="D731" i="7"/>
  <c r="F731" i="7" s="1"/>
  <c r="D779" i="7"/>
  <c r="F779" i="7" s="1"/>
  <c r="E835" i="7"/>
  <c r="I835" i="7" s="1"/>
  <c r="E883" i="7"/>
  <c r="G883" i="7" s="1"/>
  <c r="E939" i="7"/>
  <c r="G939" i="7" s="1"/>
  <c r="E995" i="7"/>
  <c r="I995" i="7" s="1"/>
  <c r="E1083" i="7"/>
  <c r="G1083" i="7" s="1"/>
  <c r="E189" i="7"/>
  <c r="G189" i="7" s="1"/>
  <c r="E565" i="7"/>
  <c r="G565" i="7" s="1"/>
  <c r="E76" i="7"/>
  <c r="I76" i="7" s="1"/>
  <c r="D188" i="7"/>
  <c r="F188" i="7" s="1"/>
  <c r="E276" i="7"/>
  <c r="I276" i="7" s="1"/>
  <c r="D388" i="7"/>
  <c r="F388" i="7" s="1"/>
  <c r="E492" i="7"/>
  <c r="G492" i="7" s="1"/>
  <c r="E596" i="7"/>
  <c r="G596" i="7" s="1"/>
  <c r="E724" i="7"/>
  <c r="G724" i="7" s="1"/>
  <c r="D820" i="7"/>
  <c r="F820" i="7" s="1"/>
  <c r="E916" i="7"/>
  <c r="G916" i="7" s="1"/>
  <c r="E677" i="7"/>
  <c r="G677" i="7" s="1"/>
  <c r="D698" i="7"/>
  <c r="F698" i="7" s="1"/>
  <c r="D730" i="7"/>
  <c r="F730" i="7" s="1"/>
  <c r="D762" i="7"/>
  <c r="F762" i="7" s="1"/>
  <c r="D794" i="7"/>
  <c r="F794" i="7" s="1"/>
  <c r="D826" i="7"/>
  <c r="F826" i="7" s="1"/>
  <c r="D858" i="7"/>
  <c r="F858" i="7" s="1"/>
  <c r="D890" i="7"/>
  <c r="F890" i="7" s="1"/>
  <c r="D922" i="7"/>
  <c r="F922" i="7" s="1"/>
  <c r="D954" i="7"/>
  <c r="F954" i="7" s="1"/>
  <c r="D986" i="7"/>
  <c r="H986" i="7" s="1"/>
  <c r="D1018" i="7"/>
  <c r="F1018" i="7" s="1"/>
  <c r="D1050" i="7"/>
  <c r="F1050" i="7" s="1"/>
  <c r="D1082" i="7"/>
  <c r="F1082" i="7" s="1"/>
  <c r="D1114" i="7"/>
  <c r="F1114" i="7" s="1"/>
  <c r="D1146" i="7"/>
  <c r="F1146" i="7" s="1"/>
  <c r="D1178" i="7"/>
  <c r="F1178" i="7" s="1"/>
  <c r="D1210" i="7"/>
  <c r="F1210" i="7" s="1"/>
  <c r="D1242" i="7"/>
  <c r="F1242" i="7" s="1"/>
  <c r="D1274" i="7"/>
  <c r="F1274" i="7" s="1"/>
  <c r="D1306" i="7"/>
  <c r="F1306" i="7" s="1"/>
  <c r="D1338" i="7"/>
  <c r="F1338" i="7" s="1"/>
  <c r="D1370" i="7"/>
  <c r="F1370" i="7" s="1"/>
  <c r="D1402" i="7"/>
  <c r="F1402" i="7" s="1"/>
  <c r="D1434" i="7"/>
  <c r="F1434" i="7" s="1"/>
  <c r="D1466" i="7"/>
  <c r="F1466" i="7" s="1"/>
  <c r="D1498" i="7"/>
  <c r="F1498" i="7" s="1"/>
  <c r="D1530" i="7"/>
  <c r="F1530" i="7" s="1"/>
  <c r="D1562" i="7"/>
  <c r="F1562" i="7" s="1"/>
  <c r="D1594" i="7"/>
  <c r="F1594" i="7" s="1"/>
  <c r="D1626" i="7"/>
  <c r="F1626" i="7" s="1"/>
  <c r="D1658" i="7"/>
  <c r="F1658" i="7" s="1"/>
  <c r="D1690" i="7"/>
  <c r="H1690" i="7" s="1"/>
  <c r="D1722" i="7"/>
  <c r="F1722" i="7" s="1"/>
  <c r="D1754" i="7"/>
  <c r="F1754" i="7" s="1"/>
  <c r="D1786" i="7"/>
  <c r="H1786" i="7" s="1"/>
  <c r="D1818" i="7"/>
  <c r="H1818" i="7" s="1"/>
  <c r="D1850" i="7"/>
  <c r="F1850" i="7" s="1"/>
  <c r="D1882" i="7"/>
  <c r="F1882" i="7" s="1"/>
  <c r="D1914" i="7"/>
  <c r="F1914" i="7" s="1"/>
  <c r="D1946" i="7"/>
  <c r="F1946" i="7" s="1"/>
  <c r="D1978" i="7"/>
  <c r="H1978" i="7" s="1"/>
  <c r="D53" i="7"/>
  <c r="F53" i="7" s="1"/>
  <c r="D157" i="7"/>
  <c r="F157" i="7" s="1"/>
  <c r="E237" i="7"/>
  <c r="G237" i="7" s="1"/>
  <c r="E349" i="7"/>
  <c r="G349" i="7" s="1"/>
  <c r="D589" i="7"/>
  <c r="F589" i="7" s="1"/>
  <c r="E861" i="7"/>
  <c r="I861" i="7" s="1"/>
  <c r="E1141" i="7"/>
  <c r="G1141" i="7" s="1"/>
  <c r="D1525" i="7"/>
  <c r="F1525" i="7" s="1"/>
  <c r="E1797" i="7"/>
  <c r="I1797" i="7" s="1"/>
  <c r="E43" i="7"/>
  <c r="G43" i="7" s="1"/>
  <c r="D91" i="7"/>
  <c r="F91" i="7" s="1"/>
  <c r="E131" i="7"/>
  <c r="G131" i="7" s="1"/>
  <c r="E171" i="7"/>
  <c r="G171" i="7" s="1"/>
  <c r="D219" i="7"/>
  <c r="F219" i="7" s="1"/>
  <c r="E259" i="7"/>
  <c r="G259" i="7" s="1"/>
  <c r="E299" i="7"/>
  <c r="G299" i="7" s="1"/>
  <c r="D347" i="7"/>
  <c r="H347" i="7" s="1"/>
  <c r="E387" i="7"/>
  <c r="G387" i="7" s="1"/>
  <c r="E427" i="7"/>
  <c r="I427" i="7" s="1"/>
  <c r="E475" i="7"/>
  <c r="I475" i="7" s="1"/>
  <c r="E523" i="7"/>
  <c r="G523" i="7" s="1"/>
  <c r="E579" i="7"/>
  <c r="I579" i="7" s="1"/>
  <c r="E627" i="7"/>
  <c r="G627" i="7" s="1"/>
  <c r="E683" i="7"/>
  <c r="G683" i="7" s="1"/>
  <c r="E739" i="7"/>
  <c r="I739" i="7" s="1"/>
  <c r="E787" i="7"/>
  <c r="G787" i="7" s="1"/>
  <c r="E851" i="7"/>
  <c r="G851" i="7" s="1"/>
  <c r="E899" i="7"/>
  <c r="G899" i="7" s="1"/>
  <c r="E955" i="7"/>
  <c r="G955" i="7" s="1"/>
  <c r="E1003" i="7"/>
  <c r="G1003" i="7" s="1"/>
  <c r="D1115" i="7"/>
  <c r="F1115" i="7" s="1"/>
  <c r="E205" i="7"/>
  <c r="I205" i="7" s="1"/>
  <c r="E741" i="7"/>
  <c r="G741" i="7" s="1"/>
  <c r="E108" i="7"/>
  <c r="G108" i="7" s="1"/>
  <c r="E204" i="7"/>
  <c r="G204" i="7" s="1"/>
  <c r="E308" i="7"/>
  <c r="G308" i="7" s="1"/>
  <c r="E404" i="7"/>
  <c r="G404" i="7" s="1"/>
  <c r="E524" i="7"/>
  <c r="G524" i="7" s="1"/>
  <c r="E620" i="7"/>
  <c r="G620" i="7" s="1"/>
  <c r="E748" i="7"/>
  <c r="G748" i="7" s="1"/>
  <c r="D860" i="7"/>
  <c r="F860" i="7" s="1"/>
  <c r="E940" i="7"/>
  <c r="G940" i="7" s="1"/>
  <c r="E893" i="7"/>
  <c r="G893" i="7" s="1"/>
  <c r="E698" i="7"/>
  <c r="G698" i="7" s="1"/>
  <c r="E730" i="7"/>
  <c r="G730" i="7" s="1"/>
  <c r="E762" i="7"/>
  <c r="G762" i="7" s="1"/>
  <c r="E794" i="7"/>
  <c r="G794" i="7" s="1"/>
  <c r="E826" i="7"/>
  <c r="G826" i="7" s="1"/>
  <c r="E858" i="7"/>
  <c r="G858" i="7" s="1"/>
  <c r="E890" i="7"/>
  <c r="G890" i="7" s="1"/>
  <c r="E922" i="7"/>
  <c r="G922" i="7" s="1"/>
  <c r="E954" i="7"/>
  <c r="G954" i="7" s="1"/>
  <c r="E986" i="7"/>
  <c r="G986" i="7" s="1"/>
  <c r="E1018" i="7"/>
  <c r="G1018" i="7" s="1"/>
  <c r="E1050" i="7"/>
  <c r="I1050" i="7" s="1"/>
  <c r="E1082" i="7"/>
  <c r="G1082" i="7" s="1"/>
  <c r="E1114" i="7"/>
  <c r="I1114" i="7" s="1"/>
  <c r="E1146" i="7"/>
  <c r="G1146" i="7" s="1"/>
  <c r="E1178" i="7"/>
  <c r="G1178" i="7" s="1"/>
  <c r="E1210" i="7"/>
  <c r="I1210" i="7" s="1"/>
  <c r="E1242" i="7"/>
  <c r="G1242" i="7" s="1"/>
  <c r="E1274" i="7"/>
  <c r="G1274" i="7" s="1"/>
  <c r="E1306" i="7"/>
  <c r="G1306" i="7" s="1"/>
  <c r="E1338" i="7"/>
  <c r="I1338" i="7" s="1"/>
  <c r="E1370" i="7"/>
  <c r="G1370" i="7" s="1"/>
  <c r="E1402" i="7"/>
  <c r="I1402" i="7" s="1"/>
  <c r="E1434" i="7"/>
  <c r="G1434" i="7" s="1"/>
  <c r="E1466" i="7"/>
  <c r="G1466" i="7" s="1"/>
  <c r="E1498" i="7"/>
  <c r="G1498" i="7" s="1"/>
  <c r="E1530" i="7"/>
  <c r="G1530" i="7" s="1"/>
  <c r="E1562" i="7"/>
  <c r="G1562" i="7" s="1"/>
  <c r="E1594" i="7"/>
  <c r="G1594" i="7" s="1"/>
  <c r="E1626" i="7"/>
  <c r="G1626" i="7" s="1"/>
  <c r="E1658" i="7"/>
  <c r="I1658" i="7" s="1"/>
  <c r="E1690" i="7"/>
  <c r="G1690" i="7" s="1"/>
  <c r="E1722" i="7"/>
  <c r="I1722" i="7" s="1"/>
  <c r="E1754" i="7"/>
  <c r="G1754" i="7" s="1"/>
  <c r="E1786" i="7"/>
  <c r="G1786" i="7" s="1"/>
  <c r="E1818" i="7"/>
  <c r="G1818" i="7" s="1"/>
  <c r="E1850" i="7"/>
  <c r="I1850" i="7" s="1"/>
  <c r="E1882" i="7"/>
  <c r="G1882" i="7" s="1"/>
  <c r="E1914" i="7"/>
  <c r="G1914" i="7" s="1"/>
  <c r="E1946" i="7"/>
  <c r="G1946" i="7" s="1"/>
  <c r="E1978" i="7"/>
  <c r="G1978" i="7" s="1"/>
  <c r="E53" i="7"/>
  <c r="G53" i="7" s="1"/>
  <c r="E157" i="7"/>
  <c r="G157" i="7" s="1"/>
  <c r="D253" i="7"/>
  <c r="F253" i="7" s="1"/>
  <c r="E381" i="7"/>
  <c r="G381" i="7" s="1"/>
  <c r="E589" i="7"/>
  <c r="G589" i="7" s="1"/>
  <c r="D917" i="7"/>
  <c r="F917" i="7" s="1"/>
  <c r="E1189" i="7"/>
  <c r="I1189" i="7" s="1"/>
  <c r="E1525" i="7"/>
  <c r="G1525" i="7" s="1"/>
  <c r="D1861" i="7"/>
  <c r="F1861" i="7" s="1"/>
  <c r="E51" i="7"/>
  <c r="G51" i="7" s="1"/>
  <c r="E91" i="7"/>
  <c r="G91" i="7" s="1"/>
  <c r="D139" i="7"/>
  <c r="F139" i="7" s="1"/>
  <c r="E179" i="7"/>
  <c r="I179" i="7" s="1"/>
  <c r="E219" i="7"/>
  <c r="I219" i="7" s="1"/>
  <c r="D267" i="7"/>
  <c r="H267" i="7" s="1"/>
  <c r="E307" i="7"/>
  <c r="G307" i="7" s="1"/>
  <c r="E347" i="7"/>
  <c r="G347" i="7" s="1"/>
  <c r="D395" i="7"/>
  <c r="H395" i="7" s="1"/>
  <c r="E435" i="7"/>
  <c r="I435" i="7" s="1"/>
  <c r="E483" i="7"/>
  <c r="G483" i="7" s="1"/>
  <c r="E531" i="7"/>
  <c r="G531" i="7" s="1"/>
  <c r="E587" i="7"/>
  <c r="G587" i="7" s="1"/>
  <c r="E635" i="7"/>
  <c r="G635" i="7" s="1"/>
  <c r="E691" i="7"/>
  <c r="G691" i="7" s="1"/>
  <c r="D747" i="7"/>
  <c r="F747" i="7" s="1"/>
  <c r="E795" i="7"/>
  <c r="G795" i="7" s="1"/>
  <c r="D859" i="7"/>
  <c r="H859" i="7" s="1"/>
  <c r="D907" i="7"/>
  <c r="H907" i="7" s="1"/>
  <c r="E963" i="7"/>
  <c r="I963" i="7" s="1"/>
  <c r="E1027" i="7"/>
  <c r="G1027" i="7" s="1"/>
  <c r="E1179" i="7"/>
  <c r="G1179" i="7" s="1"/>
  <c r="E269" i="7"/>
  <c r="G269" i="7" s="1"/>
  <c r="D797" i="7"/>
  <c r="F797" i="7" s="1"/>
  <c r="D132" i="7"/>
  <c r="H132" i="7" s="1"/>
  <c r="E212" i="7"/>
  <c r="I212" i="7" s="1"/>
  <c r="D324" i="7"/>
  <c r="H324" i="7" s="1"/>
  <c r="E428" i="7"/>
  <c r="I428" i="7" s="1"/>
  <c r="D532" i="7"/>
  <c r="H532" i="7" s="1"/>
  <c r="E628" i="7"/>
  <c r="G628" i="7" s="1"/>
  <c r="E756" i="7"/>
  <c r="G756" i="7" s="1"/>
  <c r="D868" i="7"/>
  <c r="F868" i="7" s="1"/>
  <c r="D956" i="7"/>
  <c r="F956" i="7" s="1"/>
  <c r="E941" i="7"/>
  <c r="G941" i="7" s="1"/>
  <c r="E674" i="7"/>
  <c r="I674" i="7" s="1"/>
  <c r="E706" i="7"/>
  <c r="G706" i="7" s="1"/>
  <c r="E738" i="7"/>
  <c r="I738" i="7" s="1"/>
  <c r="E770" i="7"/>
  <c r="G770" i="7" s="1"/>
  <c r="E802" i="7"/>
  <c r="G802" i="7" s="1"/>
  <c r="E834" i="7"/>
  <c r="G834" i="7" s="1"/>
  <c r="E866" i="7"/>
  <c r="G866" i="7" s="1"/>
  <c r="E898" i="7"/>
  <c r="I898" i="7" s="1"/>
  <c r="E930" i="7"/>
  <c r="I930" i="7" s="1"/>
  <c r="E962" i="7"/>
  <c r="G962" i="7" s="1"/>
  <c r="E994" i="7"/>
  <c r="I994" i="7" s="1"/>
  <c r="E1026" i="7"/>
  <c r="G1026" i="7" s="1"/>
  <c r="E1058" i="7"/>
  <c r="G1058" i="7" s="1"/>
  <c r="E1090" i="7"/>
  <c r="G1090" i="7" s="1"/>
  <c r="E1122" i="7"/>
  <c r="I1122" i="7" s="1"/>
  <c r="E1154" i="7"/>
  <c r="G1154" i="7" s="1"/>
  <c r="E1186" i="7"/>
  <c r="G1186" i="7" s="1"/>
  <c r="E1218" i="7"/>
  <c r="I1218" i="7" s="1"/>
  <c r="E1250" i="7"/>
  <c r="G1250" i="7" s="1"/>
  <c r="E1282" i="7"/>
  <c r="G1282" i="7" s="1"/>
  <c r="E1314" i="7"/>
  <c r="G1314" i="7" s="1"/>
  <c r="E1346" i="7"/>
  <c r="G1346" i="7" s="1"/>
  <c r="E1378" i="7"/>
  <c r="G1378" i="7" s="1"/>
  <c r="E1410" i="7"/>
  <c r="G1410" i="7" s="1"/>
  <c r="E1442" i="7"/>
  <c r="I1442" i="7" s="1"/>
  <c r="E1474" i="7"/>
  <c r="I1474" i="7" s="1"/>
  <c r="E1506" i="7"/>
  <c r="G1506" i="7" s="1"/>
  <c r="E1538" i="7"/>
  <c r="G1538" i="7" s="1"/>
  <c r="E1570" i="7"/>
  <c r="G1570" i="7" s="1"/>
  <c r="E1602" i="7"/>
  <c r="G1602" i="7" s="1"/>
  <c r="E1634" i="7"/>
  <c r="G1634" i="7" s="1"/>
  <c r="E1666" i="7"/>
  <c r="G1666" i="7" s="1"/>
  <c r="E1698" i="7"/>
  <c r="G1698" i="7" s="1"/>
  <c r="E1730" i="7"/>
  <c r="G1730" i="7" s="1"/>
  <c r="E1762" i="7"/>
  <c r="G1762" i="7" s="1"/>
  <c r="E1794" i="7"/>
  <c r="I1794" i="7" s="1"/>
  <c r="E1826" i="7"/>
  <c r="G1826" i="7" s="1"/>
  <c r="E1858" i="7"/>
  <c r="G1858" i="7" s="1"/>
  <c r="E1890" i="7"/>
  <c r="G1890" i="7" s="1"/>
  <c r="E1922" i="7"/>
  <c r="G1922" i="7" s="1"/>
  <c r="E1954" i="7"/>
  <c r="G1954" i="7" s="1"/>
  <c r="E1986" i="7"/>
  <c r="I1986" i="7" s="1"/>
  <c r="E85" i="7"/>
  <c r="G85" i="7" s="1"/>
  <c r="D197" i="7"/>
  <c r="F197" i="7" s="1"/>
  <c r="E277" i="7"/>
  <c r="G277" i="7" s="1"/>
  <c r="E413" i="7"/>
  <c r="G413" i="7" s="1"/>
  <c r="D701" i="7"/>
  <c r="F701" i="7" s="1"/>
  <c r="E973" i="7"/>
  <c r="I973" i="7" s="1"/>
  <c r="E1253" i="7"/>
  <c r="G1253" i="7" s="1"/>
  <c r="D1645" i="7"/>
  <c r="F1645" i="7" s="1"/>
  <c r="E1917" i="7"/>
  <c r="G1917" i="7" s="1"/>
  <c r="E59" i="7"/>
  <c r="G59" i="7" s="1"/>
  <c r="D107" i="7"/>
  <c r="F107" i="7" s="1"/>
  <c r="E147" i="7"/>
  <c r="G147" i="7" s="1"/>
  <c r="E187" i="7"/>
  <c r="G187" i="7" s="1"/>
  <c r="D235" i="7"/>
  <c r="F235" i="7" s="1"/>
  <c r="E275" i="7"/>
  <c r="G275" i="7" s="1"/>
  <c r="E315" i="7"/>
  <c r="G315" i="7" s="1"/>
  <c r="D363" i="7"/>
  <c r="F363" i="7" s="1"/>
  <c r="E403" i="7"/>
  <c r="G403" i="7" s="1"/>
  <c r="E443" i="7"/>
  <c r="G443" i="7" s="1"/>
  <c r="E491" i="7"/>
  <c r="G491" i="7" s="1"/>
  <c r="E547" i="7"/>
  <c r="I547" i="7" s="1"/>
  <c r="D603" i="7"/>
  <c r="F603" i="7" s="1"/>
  <c r="D651" i="7"/>
  <c r="F651" i="7" s="1"/>
  <c r="E707" i="7"/>
  <c r="I707" i="7" s="1"/>
  <c r="E755" i="7"/>
  <c r="G755" i="7" s="1"/>
  <c r="E811" i="7"/>
  <c r="G811" i="7" s="1"/>
  <c r="E867" i="7"/>
  <c r="I867" i="7" s="1"/>
  <c r="E915" i="7"/>
  <c r="G915" i="7" s="1"/>
  <c r="E979" i="7"/>
  <c r="G979" i="7" s="1"/>
  <c r="D1051" i="7"/>
  <c r="F1051" i="7" s="1"/>
  <c r="E1227" i="7"/>
  <c r="G1227" i="7" s="1"/>
  <c r="D333" i="7"/>
  <c r="H333" i="7" s="1"/>
  <c r="E52" i="7"/>
  <c r="I52" i="7" s="1"/>
  <c r="E140" i="7"/>
  <c r="G140" i="7" s="1"/>
  <c r="E244" i="7"/>
  <c r="G244" i="7" s="1"/>
  <c r="E332" i="7"/>
  <c r="G332" i="7" s="1"/>
  <c r="D460" i="7"/>
  <c r="F460" i="7" s="1"/>
  <c r="D548" i="7"/>
  <c r="F548" i="7" s="1"/>
  <c r="D660" i="7"/>
  <c r="F660" i="7" s="1"/>
  <c r="E788" i="7"/>
  <c r="G788" i="7" s="1"/>
  <c r="D884" i="7"/>
  <c r="F884" i="7" s="1"/>
  <c r="D996" i="7"/>
  <c r="F996" i="7" s="1"/>
  <c r="D682" i="7"/>
  <c r="H682" i="7" s="1"/>
  <c r="D714" i="7"/>
  <c r="F714" i="7" s="1"/>
  <c r="D746" i="7"/>
  <c r="H746" i="7" s="1"/>
  <c r="D778" i="7"/>
  <c r="F778" i="7" s="1"/>
  <c r="D810" i="7"/>
  <c r="H810" i="7" s="1"/>
  <c r="D842" i="7"/>
  <c r="F842" i="7" s="1"/>
  <c r="D874" i="7"/>
  <c r="H874" i="7" s="1"/>
  <c r="D906" i="7"/>
  <c r="H906" i="7" s="1"/>
  <c r="D938" i="7"/>
  <c r="F938" i="7" s="1"/>
  <c r="D970" i="7"/>
  <c r="F970" i="7" s="1"/>
  <c r="D1002" i="7"/>
  <c r="H1002" i="7" s="1"/>
  <c r="D1034" i="7"/>
  <c r="H1034" i="7" s="1"/>
  <c r="D1066" i="7"/>
  <c r="H1066" i="7" s="1"/>
  <c r="D1098" i="7"/>
  <c r="H1098" i="7" s="1"/>
  <c r="D1130" i="7"/>
  <c r="H1130" i="7" s="1"/>
  <c r="D1162" i="7"/>
  <c r="F1162" i="7" s="1"/>
  <c r="D1194" i="7"/>
  <c r="F1194" i="7" s="1"/>
  <c r="D1226" i="7"/>
  <c r="F1226" i="7" s="1"/>
  <c r="D1258" i="7"/>
  <c r="F1258" i="7" s="1"/>
  <c r="D1290" i="7"/>
  <c r="F1290" i="7" s="1"/>
  <c r="D1322" i="7"/>
  <c r="F1322" i="7" s="1"/>
  <c r="D1354" i="7"/>
  <c r="F1354" i="7" s="1"/>
  <c r="D1386" i="7"/>
  <c r="H1386" i="7" s="1"/>
  <c r="D1418" i="7"/>
  <c r="F1418" i="7" s="1"/>
  <c r="D1450" i="7"/>
  <c r="F1450" i="7" s="1"/>
  <c r="D1482" i="7"/>
  <c r="F1482" i="7" s="1"/>
  <c r="D1514" i="7"/>
  <c r="F1514" i="7" s="1"/>
  <c r="D1546" i="7"/>
  <c r="F1546" i="7" s="1"/>
  <c r="D1578" i="7"/>
  <c r="H1578" i="7" s="1"/>
  <c r="D1610" i="7"/>
  <c r="H1610" i="7" s="1"/>
  <c r="D1642" i="7"/>
  <c r="H1642" i="7" s="1"/>
  <c r="D1674" i="7"/>
  <c r="H1674" i="7" s="1"/>
  <c r="D1706" i="7"/>
  <c r="F1706" i="7" s="1"/>
  <c r="D1738" i="7"/>
  <c r="F1738" i="7" s="1"/>
  <c r="D1770" i="7"/>
  <c r="H1770" i="7" s="1"/>
  <c r="D1802" i="7"/>
  <c r="F1802" i="7" s="1"/>
  <c r="D1834" i="7"/>
  <c r="H1834" i="7" s="1"/>
  <c r="D1866" i="7"/>
  <c r="F1866" i="7" s="1"/>
  <c r="D1898" i="7"/>
  <c r="F1898" i="7" s="1"/>
  <c r="D1930" i="7"/>
  <c r="F1930" i="7" s="1"/>
  <c r="D1962" i="7"/>
  <c r="F1962" i="7" s="1"/>
  <c r="D1994" i="7"/>
  <c r="F1994" i="7" s="1"/>
  <c r="D125" i="7"/>
  <c r="H125" i="7" s="1"/>
  <c r="E197" i="7"/>
  <c r="G197" i="7" s="1"/>
  <c r="D301" i="7"/>
  <c r="F301" i="7" s="1"/>
  <c r="E445" i="7"/>
  <c r="I445" i="7" s="1"/>
  <c r="E701" i="7"/>
  <c r="G701" i="7" s="1"/>
  <c r="D1029" i="7"/>
  <c r="H1029" i="7" s="1"/>
  <c r="E1309" i="7"/>
  <c r="G1309" i="7" s="1"/>
  <c r="E1645" i="7"/>
  <c r="G1645" i="7" s="1"/>
  <c r="D1981" i="7"/>
  <c r="F1981" i="7" s="1"/>
  <c r="E67" i="7"/>
  <c r="G67" i="7" s="1"/>
  <c r="E107" i="7"/>
  <c r="G107" i="7" s="1"/>
  <c r="D155" i="7"/>
  <c r="F155" i="7" s="1"/>
  <c r="E195" i="7"/>
  <c r="G195" i="7" s="1"/>
  <c r="E235" i="7"/>
  <c r="G235" i="7" s="1"/>
  <c r="D283" i="7"/>
  <c r="F283" i="7" s="1"/>
  <c r="E323" i="7"/>
  <c r="G323" i="7" s="1"/>
  <c r="E363" i="7"/>
  <c r="G363" i="7" s="1"/>
  <c r="D411" i="7"/>
  <c r="F411" i="7" s="1"/>
  <c r="E451" i="7"/>
  <c r="G451" i="7" s="1"/>
  <c r="E499" i="7"/>
  <c r="I499" i="7" s="1"/>
  <c r="D555" i="7"/>
  <c r="F555" i="7" s="1"/>
  <c r="E603" i="7"/>
  <c r="G603" i="7" s="1"/>
  <c r="E651" i="7"/>
  <c r="G651" i="7" s="1"/>
  <c r="E715" i="7"/>
  <c r="I715" i="7" s="1"/>
  <c r="E763" i="7"/>
  <c r="G763" i="7" s="1"/>
  <c r="E819" i="7"/>
  <c r="I819" i="7" s="1"/>
  <c r="D875" i="7"/>
  <c r="F875" i="7" s="1"/>
  <c r="E923" i="7"/>
  <c r="G923" i="7" s="1"/>
  <c r="D987" i="7"/>
  <c r="F987" i="7" s="1"/>
  <c r="E1051" i="7"/>
  <c r="G1051" i="7" s="1"/>
  <c r="E149" i="7"/>
  <c r="G149" i="7" s="1"/>
  <c r="E397" i="7"/>
  <c r="G397" i="7" s="1"/>
  <c r="D60" i="7"/>
  <c r="F60" i="7" s="1"/>
  <c r="E148" i="7"/>
  <c r="I148" i="7" s="1"/>
  <c r="D260" i="7"/>
  <c r="F260" i="7" s="1"/>
  <c r="D348" i="7"/>
  <c r="F348" i="7" s="1"/>
  <c r="E468" i="7"/>
  <c r="G468" i="7" s="1"/>
  <c r="E556" i="7"/>
  <c r="G556" i="7" s="1"/>
  <c r="E660" i="7"/>
  <c r="G660" i="7" s="1"/>
  <c r="D804" i="7"/>
  <c r="F804" i="7" s="1"/>
  <c r="E884" i="7"/>
  <c r="G884" i="7" s="1"/>
  <c r="E1004" i="7"/>
  <c r="G1004" i="7" s="1"/>
  <c r="D539" i="7"/>
  <c r="H539" i="7" s="1"/>
  <c r="D667" i="7"/>
  <c r="H667" i="7" s="1"/>
  <c r="D795" i="7"/>
  <c r="F795" i="7" s="1"/>
  <c r="D923" i="7"/>
  <c r="F923" i="7" s="1"/>
  <c r="D1083" i="7"/>
  <c r="F1083" i="7" s="1"/>
  <c r="D61" i="7"/>
  <c r="F61" i="7" s="1"/>
  <c r="D437" i="7"/>
  <c r="F437" i="7" s="1"/>
  <c r="D853" i="7"/>
  <c r="F853" i="7" s="1"/>
  <c r="D92" i="7"/>
  <c r="F92" i="7" s="1"/>
  <c r="D156" i="7"/>
  <c r="H156" i="7" s="1"/>
  <c r="D228" i="7"/>
  <c r="F228" i="7" s="1"/>
  <c r="D284" i="7"/>
  <c r="F284" i="7" s="1"/>
  <c r="D356" i="7"/>
  <c r="F356" i="7" s="1"/>
  <c r="D420" i="7"/>
  <c r="F420" i="7" s="1"/>
  <c r="D484" i="7"/>
  <c r="F484" i="7" s="1"/>
  <c r="D692" i="7"/>
  <c r="F692" i="7" s="1"/>
  <c r="D756" i="7"/>
  <c r="F756" i="7" s="1"/>
  <c r="D828" i="7"/>
  <c r="F828" i="7" s="1"/>
  <c r="D964" i="7"/>
  <c r="F964" i="7" s="1"/>
  <c r="D459" i="7"/>
  <c r="F459" i="7" s="1"/>
  <c r="D587" i="7"/>
  <c r="F587" i="7" s="1"/>
  <c r="D715" i="7"/>
  <c r="F715" i="7" s="1"/>
  <c r="D843" i="7"/>
  <c r="H843" i="7" s="1"/>
  <c r="D971" i="7"/>
  <c r="H971" i="7" s="1"/>
  <c r="D1019" i="7"/>
  <c r="H1019" i="7" s="1"/>
  <c r="D93" i="7"/>
  <c r="F93" i="7" s="1"/>
  <c r="D245" i="7"/>
  <c r="F245" i="7" s="1"/>
  <c r="D477" i="7"/>
  <c r="F477" i="7" s="1"/>
  <c r="D909" i="7"/>
  <c r="F909" i="7" s="1"/>
  <c r="D108" i="7"/>
  <c r="F108" i="7" s="1"/>
  <c r="D164" i="7"/>
  <c r="F164" i="7" s="1"/>
  <c r="D236" i="7"/>
  <c r="H236" i="7" s="1"/>
  <c r="D364" i="7"/>
  <c r="F364" i="7" s="1"/>
  <c r="D564" i="7"/>
  <c r="H564" i="7" s="1"/>
  <c r="D628" i="7"/>
  <c r="F628" i="7" s="1"/>
  <c r="D700" i="7"/>
  <c r="F700" i="7" s="1"/>
  <c r="D836" i="7"/>
  <c r="F836" i="7" s="1"/>
  <c r="D972" i="7"/>
  <c r="F972" i="7" s="1"/>
  <c r="D733" i="7"/>
  <c r="H733" i="7" s="1"/>
  <c r="D507" i="7"/>
  <c r="F507" i="7" s="1"/>
  <c r="D635" i="7"/>
  <c r="F635" i="7" s="1"/>
  <c r="D763" i="7"/>
  <c r="H763" i="7" s="1"/>
  <c r="D891" i="7"/>
  <c r="F891" i="7" s="1"/>
  <c r="D1099" i="7"/>
  <c r="F1099" i="7" s="1"/>
  <c r="D117" i="7"/>
  <c r="F117" i="7" s="1"/>
  <c r="D180" i="7"/>
  <c r="F180" i="7" s="1"/>
  <c r="D308" i="7"/>
  <c r="F308" i="7" s="1"/>
  <c r="D372" i="7"/>
  <c r="F372" i="7" s="1"/>
  <c r="D436" i="7"/>
  <c r="H436" i="7" s="1"/>
  <c r="D500" i="7"/>
  <c r="F500" i="7" s="1"/>
  <c r="D572" i="7"/>
  <c r="F572" i="7" s="1"/>
  <c r="D708" i="7"/>
  <c r="F708" i="7" s="1"/>
  <c r="D844" i="7"/>
  <c r="F844" i="7" s="1"/>
  <c r="D916" i="7"/>
  <c r="F916" i="7" s="1"/>
  <c r="D683" i="7"/>
  <c r="H683" i="7" s="1"/>
  <c r="D811" i="7"/>
  <c r="H811" i="7" s="1"/>
  <c r="D939" i="7"/>
  <c r="F939" i="7" s="1"/>
  <c r="D1035" i="7"/>
  <c r="F1035" i="7" s="1"/>
  <c r="D149" i="7"/>
  <c r="F149" i="7" s="1"/>
  <c r="D293" i="7"/>
  <c r="F293" i="7" s="1"/>
  <c r="D565" i="7"/>
  <c r="F565" i="7" s="1"/>
  <c r="D116" i="7"/>
  <c r="F116" i="7" s="1"/>
  <c r="D444" i="7"/>
  <c r="F444" i="7" s="1"/>
  <c r="D580" i="7"/>
  <c r="H580" i="7" s="1"/>
  <c r="D716" i="7"/>
  <c r="F716" i="7" s="1"/>
  <c r="D788" i="7"/>
  <c r="F788" i="7" s="1"/>
  <c r="D988" i="7"/>
  <c r="H988" i="7" s="1"/>
  <c r="D845" i="7"/>
  <c r="F845" i="7" s="1"/>
  <c r="D571" i="7"/>
  <c r="F571" i="7" s="1"/>
  <c r="D699" i="7"/>
  <c r="F699" i="7" s="1"/>
  <c r="D827" i="7"/>
  <c r="H827" i="7" s="1"/>
  <c r="D955" i="7"/>
  <c r="F955" i="7" s="1"/>
  <c r="D357" i="7"/>
  <c r="F357" i="7" s="1"/>
  <c r="D276" i="7"/>
  <c r="F276" i="7" s="1"/>
  <c r="D404" i="7"/>
  <c r="F404" i="7" s="1"/>
  <c r="D604" i="7"/>
  <c r="F604" i="7" s="1"/>
  <c r="D676" i="7"/>
  <c r="F676" i="7" s="1"/>
  <c r="D740" i="7"/>
  <c r="F740" i="7" s="1"/>
  <c r="D948" i="7"/>
  <c r="F948" i="7" s="1"/>
  <c r="D133" i="7"/>
  <c r="F133" i="7" s="1"/>
  <c r="D45" i="7"/>
  <c r="H45" i="7" s="1"/>
  <c r="F20" i="7"/>
  <c r="H20" i="7"/>
  <c r="F206" i="7"/>
  <c r="H206" i="7"/>
  <c r="F366" i="7"/>
  <c r="H366" i="7"/>
  <c r="F622" i="7"/>
  <c r="H622" i="7"/>
  <c r="F846" i="7"/>
  <c r="H846" i="7"/>
  <c r="F1070" i="7"/>
  <c r="H1070" i="7"/>
  <c r="F1326" i="7"/>
  <c r="H1326" i="7"/>
  <c r="F1550" i="7"/>
  <c r="H1550" i="7"/>
  <c r="F1774" i="7"/>
  <c r="H1774" i="7"/>
  <c r="F1934" i="7"/>
  <c r="H1934" i="7"/>
  <c r="F469" i="7"/>
  <c r="H469" i="7"/>
  <c r="F23" i="7"/>
  <c r="H23" i="7"/>
  <c r="F311" i="7"/>
  <c r="H311" i="7"/>
  <c r="F567" i="7"/>
  <c r="H567" i="7"/>
  <c r="F791" i="7"/>
  <c r="H791" i="7"/>
  <c r="F1015" i="7"/>
  <c r="H1015" i="7"/>
  <c r="F1271" i="7"/>
  <c r="H1271" i="7"/>
  <c r="F1495" i="7"/>
  <c r="H1495" i="7"/>
  <c r="F1791" i="7"/>
  <c r="H1791" i="7"/>
  <c r="F1341" i="7"/>
  <c r="H1341" i="7"/>
  <c r="F216" i="7"/>
  <c r="H216" i="7"/>
  <c r="F440" i="7"/>
  <c r="H440" i="7"/>
  <c r="F632" i="7"/>
  <c r="H632" i="7"/>
  <c r="F824" i="7"/>
  <c r="H824" i="7"/>
  <c r="F1208" i="7"/>
  <c r="H1208" i="7"/>
  <c r="G11" i="7"/>
  <c r="I11" i="7"/>
  <c r="G142" i="7"/>
  <c r="I142" i="7"/>
  <c r="G334" i="7"/>
  <c r="I334" i="7"/>
  <c r="G590" i="7"/>
  <c r="I590" i="7"/>
  <c r="G782" i="7"/>
  <c r="I782" i="7"/>
  <c r="G1006" i="7"/>
  <c r="I1006" i="7"/>
  <c r="G1198" i="7"/>
  <c r="I1198" i="7"/>
  <c r="G1390" i="7"/>
  <c r="I1390" i="7"/>
  <c r="G1582" i="7"/>
  <c r="I1582" i="7"/>
  <c r="G1806" i="7"/>
  <c r="I1806" i="7"/>
  <c r="G1998" i="7"/>
  <c r="I1998" i="7"/>
  <c r="G693" i="7"/>
  <c r="I693" i="7"/>
  <c r="G23" i="7"/>
  <c r="I23" i="7"/>
  <c r="G215" i="7"/>
  <c r="I215" i="7"/>
  <c r="G471" i="7"/>
  <c r="I471" i="7"/>
  <c r="G663" i="7"/>
  <c r="I663" i="7"/>
  <c r="G855" i="7"/>
  <c r="I855" i="7"/>
  <c r="G1047" i="7"/>
  <c r="I1047" i="7"/>
  <c r="G1239" i="7"/>
  <c r="I1239" i="7"/>
  <c r="G1431" i="7"/>
  <c r="I1431" i="7"/>
  <c r="G1719" i="7"/>
  <c r="I1719" i="7"/>
  <c r="G901" i="7"/>
  <c r="I901" i="7"/>
  <c r="G88" i="7"/>
  <c r="I88" i="7"/>
  <c r="G280" i="7"/>
  <c r="I280" i="7"/>
  <c r="G472" i="7"/>
  <c r="I472" i="7"/>
  <c r="G632" i="7"/>
  <c r="I632" i="7"/>
  <c r="G824" i="7"/>
  <c r="I824" i="7"/>
  <c r="G1112" i="7"/>
  <c r="I1112" i="7"/>
  <c r="G1272" i="7"/>
  <c r="I1272" i="7"/>
  <c r="G1464" i="7"/>
  <c r="I1464" i="7"/>
  <c r="G1656" i="7"/>
  <c r="I1656" i="7"/>
  <c r="G1848" i="7"/>
  <c r="I1848" i="7"/>
  <c r="G1953" i="7"/>
  <c r="I1953" i="7"/>
  <c r="G1045" i="7"/>
  <c r="I1045" i="7"/>
  <c r="G65" i="7"/>
  <c r="I65" i="7"/>
  <c r="G449" i="7"/>
  <c r="I449" i="7"/>
  <c r="G577" i="7"/>
  <c r="I577" i="7"/>
  <c r="G1089" i="7"/>
  <c r="I1089" i="7"/>
  <c r="F16" i="7"/>
  <c r="H16" i="7"/>
  <c r="F29" i="7"/>
  <c r="H29" i="7"/>
  <c r="F126" i="7"/>
  <c r="H126" i="7"/>
  <c r="F222" i="7"/>
  <c r="H222" i="7"/>
  <c r="F350" i="7"/>
  <c r="H350" i="7"/>
  <c r="F478" i="7"/>
  <c r="H478" i="7"/>
  <c r="F606" i="7"/>
  <c r="H606" i="7"/>
  <c r="F766" i="7"/>
  <c r="H766" i="7"/>
  <c r="F894" i="7"/>
  <c r="H894" i="7"/>
  <c r="F1022" i="7"/>
  <c r="H1022" i="7"/>
  <c r="F1150" i="7"/>
  <c r="H1150" i="7"/>
  <c r="F1278" i="7"/>
  <c r="H1278" i="7"/>
  <c r="F1406" i="7"/>
  <c r="H1406" i="7"/>
  <c r="F1534" i="7"/>
  <c r="H1534" i="7"/>
  <c r="F1694" i="7"/>
  <c r="H1694" i="7"/>
  <c r="F1822" i="7"/>
  <c r="H1822" i="7"/>
  <c r="F1950" i="7"/>
  <c r="H1950" i="7"/>
  <c r="F1951" i="7"/>
  <c r="H1951" i="7"/>
  <c r="F805" i="7"/>
  <c r="H805" i="7"/>
  <c r="F1493" i="7"/>
  <c r="H1493" i="7"/>
  <c r="F71" i="7"/>
  <c r="H71" i="7"/>
  <c r="F231" i="7"/>
  <c r="H231" i="7"/>
  <c r="F455" i="7"/>
  <c r="H455" i="7"/>
  <c r="G36" i="7"/>
  <c r="I36" i="7"/>
  <c r="G62" i="7"/>
  <c r="I62" i="7"/>
  <c r="G158" i="7"/>
  <c r="I158" i="7"/>
  <c r="G254" i="7"/>
  <c r="I254" i="7"/>
  <c r="G350" i="7"/>
  <c r="I350" i="7"/>
  <c r="G446" i="7"/>
  <c r="I446" i="7"/>
  <c r="G542" i="7"/>
  <c r="I542" i="7"/>
  <c r="G638" i="7"/>
  <c r="I638" i="7"/>
  <c r="G734" i="7"/>
  <c r="I734" i="7"/>
  <c r="G862" i="7"/>
  <c r="I862" i="7"/>
  <c r="G958" i="7"/>
  <c r="I958" i="7"/>
  <c r="G1054" i="7"/>
  <c r="I1054" i="7"/>
  <c r="G1150" i="7"/>
  <c r="I1150" i="7"/>
  <c r="G1278" i="7"/>
  <c r="I1278" i="7"/>
  <c r="G1374" i="7"/>
  <c r="I1374" i="7"/>
  <c r="G1470" i="7"/>
  <c r="I1470" i="7"/>
  <c r="G1566" i="7"/>
  <c r="I1566" i="7"/>
  <c r="G1662" i="7"/>
  <c r="I1662" i="7"/>
  <c r="G1758" i="7"/>
  <c r="I1758" i="7"/>
  <c r="G1854" i="7"/>
  <c r="I1854" i="7"/>
  <c r="G1950" i="7"/>
  <c r="I1950" i="7"/>
  <c r="G1847" i="7"/>
  <c r="I1847" i="7"/>
  <c r="G101" i="7"/>
  <c r="I101" i="7"/>
  <c r="G1285" i="7"/>
  <c r="I1285" i="7"/>
  <c r="G1949" i="7"/>
  <c r="I1949" i="7"/>
  <c r="G103" i="7"/>
  <c r="I103" i="7"/>
  <c r="G199" i="7"/>
  <c r="I199" i="7"/>
  <c r="G295" i="7"/>
  <c r="I295" i="7"/>
  <c r="G391" i="7"/>
  <c r="I391" i="7"/>
  <c r="G487" i="7"/>
  <c r="I487" i="7"/>
  <c r="G583" i="7"/>
  <c r="I583" i="7"/>
  <c r="G679" i="7"/>
  <c r="I679" i="7"/>
  <c r="G775" i="7"/>
  <c r="I775" i="7"/>
  <c r="G871" i="7"/>
  <c r="I871" i="7"/>
  <c r="G967" i="7"/>
  <c r="I967" i="7"/>
  <c r="G1063" i="7"/>
  <c r="I1063" i="7"/>
  <c r="G1127" i="7"/>
  <c r="I1127" i="7"/>
  <c r="G1191" i="7"/>
  <c r="I1191" i="7"/>
  <c r="G1287" i="7"/>
  <c r="I1287" i="7"/>
  <c r="G1319" i="7"/>
  <c r="I1319" i="7"/>
  <c r="G1383" i="7"/>
  <c r="I1383" i="7"/>
  <c r="G1447" i="7"/>
  <c r="I1447" i="7"/>
  <c r="G1511" i="7"/>
  <c r="I1511" i="7"/>
  <c r="G1575" i="7"/>
  <c r="I1575" i="7"/>
  <c r="G1639" i="7"/>
  <c r="I1639" i="7"/>
  <c r="G1703" i="7"/>
  <c r="I1703" i="7"/>
  <c r="G1775" i="7"/>
  <c r="I1775" i="7"/>
  <c r="G1911" i="7"/>
  <c r="I1911" i="7"/>
  <c r="G485" i="7"/>
  <c r="I485" i="7"/>
  <c r="G1013" i="7"/>
  <c r="I1013" i="7"/>
  <c r="G1429" i="7"/>
  <c r="I1429" i="7"/>
  <c r="G1853" i="7"/>
  <c r="I1853" i="7"/>
  <c r="G72" i="7"/>
  <c r="I72" i="7"/>
  <c r="G136" i="7"/>
  <c r="I136" i="7"/>
  <c r="G200" i="7"/>
  <c r="I200" i="7"/>
  <c r="G264" i="7"/>
  <c r="I264" i="7"/>
  <c r="G328" i="7"/>
  <c r="I328" i="7"/>
  <c r="G392" i="7"/>
  <c r="I392" i="7"/>
  <c r="G456" i="7"/>
  <c r="I456" i="7"/>
  <c r="G520" i="7"/>
  <c r="I520" i="7"/>
  <c r="G584" i="7"/>
  <c r="I584" i="7"/>
  <c r="G648" i="7"/>
  <c r="I648" i="7"/>
  <c r="G712" i="7"/>
  <c r="I712" i="7"/>
  <c r="G776" i="7"/>
  <c r="I776" i="7"/>
  <c r="G840" i="7"/>
  <c r="I840" i="7"/>
  <c r="G904" i="7"/>
  <c r="I904" i="7"/>
  <c r="G968" i="7"/>
  <c r="I968" i="7"/>
  <c r="G1032" i="7"/>
  <c r="I1032" i="7"/>
  <c r="G1096" i="7"/>
  <c r="I1096" i="7"/>
  <c r="G1160" i="7"/>
  <c r="I1160" i="7"/>
  <c r="G1192" i="7"/>
  <c r="I1192" i="7"/>
  <c r="G1256" i="7"/>
  <c r="I1256" i="7"/>
  <c r="G1320" i="7"/>
  <c r="I1320" i="7"/>
  <c r="G1384" i="7"/>
  <c r="I1384" i="7"/>
  <c r="G1448" i="7"/>
  <c r="I1448" i="7"/>
  <c r="G1512" i="7"/>
  <c r="I1512" i="7"/>
  <c r="G1576" i="7"/>
  <c r="I1576" i="7"/>
  <c r="G1640" i="7"/>
  <c r="I1640" i="7"/>
  <c r="G1704" i="7"/>
  <c r="I1704" i="7"/>
  <c r="G1768" i="7"/>
  <c r="I1768" i="7"/>
  <c r="G1800" i="7"/>
  <c r="I1800" i="7"/>
  <c r="G1864" i="7"/>
  <c r="I1864" i="7"/>
  <c r="G1928" i="7"/>
  <c r="I1928" i="7"/>
  <c r="G1992" i="7"/>
  <c r="I1992" i="7"/>
  <c r="G1985" i="7"/>
  <c r="I1985" i="7"/>
  <c r="G517" i="7"/>
  <c r="I517" i="7"/>
  <c r="G933" i="7"/>
  <c r="I933" i="7"/>
  <c r="G1357" i="7"/>
  <c r="I1357" i="7"/>
  <c r="G1789" i="7"/>
  <c r="I1789" i="7"/>
  <c r="G49" i="7"/>
  <c r="I49" i="7"/>
  <c r="G113" i="7"/>
  <c r="I113" i="7"/>
  <c r="G177" i="7"/>
  <c r="I177" i="7"/>
  <c r="G433" i="7"/>
  <c r="I433" i="7"/>
  <c r="F24" i="7"/>
  <c r="H24" i="7"/>
  <c r="F56" i="7"/>
  <c r="H56" i="7"/>
  <c r="F12" i="7"/>
  <c r="H12" i="7"/>
  <c r="F44" i="7"/>
  <c r="H44" i="7"/>
  <c r="F37" i="7"/>
  <c r="H37" i="7"/>
  <c r="F38" i="7"/>
  <c r="H38" i="7"/>
  <c r="F70" i="7"/>
  <c r="H70" i="7"/>
  <c r="F102" i="7"/>
  <c r="H102" i="7"/>
  <c r="F134" i="7"/>
  <c r="H134" i="7"/>
  <c r="F166" i="7"/>
  <c r="H166" i="7"/>
  <c r="F198" i="7"/>
  <c r="H198" i="7"/>
  <c r="F230" i="7"/>
  <c r="H230" i="7"/>
  <c r="F262" i="7"/>
  <c r="H262" i="7"/>
  <c r="F294" i="7"/>
  <c r="H294" i="7"/>
  <c r="F326" i="7"/>
  <c r="H326" i="7"/>
  <c r="F358" i="7"/>
  <c r="H358" i="7"/>
  <c r="F390" i="7"/>
  <c r="H390" i="7"/>
  <c r="F422" i="7"/>
  <c r="H422" i="7"/>
  <c r="F454" i="7"/>
  <c r="H454" i="7"/>
  <c r="F486" i="7"/>
  <c r="H486" i="7"/>
  <c r="F518" i="7"/>
  <c r="H518" i="7"/>
  <c r="F550" i="7"/>
  <c r="H550" i="7"/>
  <c r="F582" i="7"/>
  <c r="H582" i="7"/>
  <c r="F614" i="7"/>
  <c r="H614" i="7"/>
  <c r="F646" i="7"/>
  <c r="H646" i="7"/>
  <c r="F678" i="7"/>
  <c r="H678" i="7"/>
  <c r="F710" i="7"/>
  <c r="H710" i="7"/>
  <c r="F742" i="7"/>
  <c r="H742" i="7"/>
  <c r="F774" i="7"/>
  <c r="H774" i="7"/>
  <c r="F806" i="7"/>
  <c r="H806" i="7"/>
  <c r="F838" i="7"/>
  <c r="H838" i="7"/>
  <c r="F870" i="7"/>
  <c r="H870" i="7"/>
  <c r="F902" i="7"/>
  <c r="H902" i="7"/>
  <c r="F934" i="7"/>
  <c r="H934" i="7"/>
  <c r="F966" i="7"/>
  <c r="H966" i="7"/>
  <c r="F998" i="7"/>
  <c r="H998" i="7"/>
  <c r="F1030" i="7"/>
  <c r="H1030" i="7"/>
  <c r="F1062" i="7"/>
  <c r="H1062" i="7"/>
  <c r="F1094" i="7"/>
  <c r="H1094" i="7"/>
  <c r="F1126" i="7"/>
  <c r="H1126" i="7"/>
  <c r="F1158" i="7"/>
  <c r="H1158" i="7"/>
  <c r="F1190" i="7"/>
  <c r="H1190" i="7"/>
  <c r="F1222" i="7"/>
  <c r="H1222" i="7"/>
  <c r="F1254" i="7"/>
  <c r="H1254" i="7"/>
  <c r="F1286" i="7"/>
  <c r="H1286" i="7"/>
  <c r="F1318" i="7"/>
  <c r="H1318" i="7"/>
  <c r="F1350" i="7"/>
  <c r="H1350" i="7"/>
  <c r="F1382" i="7"/>
  <c r="H1382" i="7"/>
  <c r="F1414" i="7"/>
  <c r="H1414" i="7"/>
  <c r="F1446" i="7"/>
  <c r="H1446" i="7"/>
  <c r="F1478" i="7"/>
  <c r="H1478" i="7"/>
  <c r="F1510" i="7"/>
  <c r="H1510" i="7"/>
  <c r="F1542" i="7"/>
  <c r="H1542" i="7"/>
  <c r="F1574" i="7"/>
  <c r="H1574" i="7"/>
  <c r="F1606" i="7"/>
  <c r="H1606" i="7"/>
  <c r="F1638" i="7"/>
  <c r="H1638" i="7"/>
  <c r="F1670" i="7"/>
  <c r="H1670" i="7"/>
  <c r="F1702" i="7"/>
  <c r="H1702" i="7"/>
  <c r="F1734" i="7"/>
  <c r="H1734" i="7"/>
  <c r="F1766" i="7"/>
  <c r="H1766" i="7"/>
  <c r="F1798" i="7"/>
  <c r="H1798" i="7"/>
  <c r="F1830" i="7"/>
  <c r="H1830" i="7"/>
  <c r="F1862" i="7"/>
  <c r="H1862" i="7"/>
  <c r="F1894" i="7"/>
  <c r="H1894" i="7"/>
  <c r="F1926" i="7"/>
  <c r="H1926" i="7"/>
  <c r="F1958" i="7"/>
  <c r="H1958" i="7"/>
  <c r="F1990" i="7"/>
  <c r="H1990" i="7"/>
  <c r="F1799" i="7"/>
  <c r="H1799" i="7"/>
  <c r="F1855" i="7"/>
  <c r="H1855" i="7"/>
  <c r="F1903" i="7"/>
  <c r="H1903" i="7"/>
  <c r="F1975" i="7"/>
  <c r="H1975" i="7"/>
  <c r="F389" i="7"/>
  <c r="H389" i="7"/>
  <c r="F637" i="7"/>
  <c r="H637" i="7"/>
  <c r="F869" i="7"/>
  <c r="H869" i="7"/>
  <c r="F1109" i="7"/>
  <c r="H1109" i="7"/>
  <c r="F1349" i="7"/>
  <c r="H1349" i="7"/>
  <c r="F1565" i="7"/>
  <c r="H1565" i="7"/>
  <c r="F1781" i="7"/>
  <c r="H1781" i="7"/>
  <c r="F1989" i="7"/>
  <c r="H1989" i="7"/>
  <c r="F47" i="7"/>
  <c r="H47" i="7"/>
  <c r="F79" i="7"/>
  <c r="H79" i="7"/>
  <c r="F111" i="7"/>
  <c r="H111" i="7"/>
  <c r="F143" i="7"/>
  <c r="H143" i="7"/>
  <c r="F175" i="7"/>
  <c r="H175" i="7"/>
  <c r="F207" i="7"/>
  <c r="H207" i="7"/>
  <c r="F239" i="7"/>
  <c r="H239" i="7"/>
  <c r="F271" i="7"/>
  <c r="H271" i="7"/>
  <c r="F303" i="7"/>
  <c r="H303" i="7"/>
  <c r="F335" i="7"/>
  <c r="H335" i="7"/>
  <c r="F367" i="7"/>
  <c r="H367" i="7"/>
  <c r="F399" i="7"/>
  <c r="H399" i="7"/>
  <c r="F431" i="7"/>
  <c r="H431" i="7"/>
  <c r="F463" i="7"/>
  <c r="H463" i="7"/>
  <c r="F495" i="7"/>
  <c r="H495" i="7"/>
  <c r="F527" i="7"/>
  <c r="H527" i="7"/>
  <c r="F559" i="7"/>
  <c r="H559" i="7"/>
  <c r="F591" i="7"/>
  <c r="H591" i="7"/>
  <c r="F623" i="7"/>
  <c r="H623" i="7"/>
  <c r="F655" i="7"/>
  <c r="H655" i="7"/>
  <c r="F687" i="7"/>
  <c r="H687" i="7"/>
  <c r="F719" i="7"/>
  <c r="H719" i="7"/>
  <c r="F751" i="7"/>
  <c r="H751" i="7"/>
  <c r="F783" i="7"/>
  <c r="H783" i="7"/>
  <c r="F815" i="7"/>
  <c r="H815" i="7"/>
  <c r="F847" i="7"/>
  <c r="H847" i="7"/>
  <c r="F879" i="7"/>
  <c r="H879" i="7"/>
  <c r="F911" i="7"/>
  <c r="H911" i="7"/>
  <c r="F943" i="7"/>
  <c r="H943" i="7"/>
  <c r="F975" i="7"/>
  <c r="H975" i="7"/>
  <c r="F1007" i="7"/>
  <c r="H1007" i="7"/>
  <c r="F1039" i="7"/>
  <c r="H1039" i="7"/>
  <c r="F1071" i="7"/>
  <c r="H1071" i="7"/>
  <c r="F1103" i="7"/>
  <c r="H1103" i="7"/>
  <c r="F1135" i="7"/>
  <c r="H1135" i="7"/>
  <c r="F1167" i="7"/>
  <c r="H1167" i="7"/>
  <c r="F1199" i="7"/>
  <c r="H1199" i="7"/>
  <c r="F1231" i="7"/>
  <c r="H1231" i="7"/>
  <c r="F1263" i="7"/>
  <c r="H1263" i="7"/>
  <c r="F1295" i="7"/>
  <c r="H1295" i="7"/>
  <c r="F1327" i="7"/>
  <c r="H1327" i="7"/>
  <c r="F1359" i="7"/>
  <c r="H1359" i="7"/>
  <c r="F1391" i="7"/>
  <c r="H1391" i="7"/>
  <c r="F1423" i="7"/>
  <c r="H1423" i="7"/>
  <c r="F1455" i="7"/>
  <c r="H1455" i="7"/>
  <c r="F1487" i="7"/>
  <c r="H1487" i="7"/>
  <c r="F1519" i="7"/>
  <c r="H1519" i="7"/>
  <c r="F1551" i="7"/>
  <c r="H1551" i="7"/>
  <c r="F1583" i="7"/>
  <c r="H1583" i="7"/>
  <c r="F1615" i="7"/>
  <c r="H1615" i="7"/>
  <c r="F1647" i="7"/>
  <c r="H1647" i="7"/>
  <c r="F1679" i="7"/>
  <c r="H1679" i="7"/>
  <c r="F1711" i="7"/>
  <c r="H1711" i="7"/>
  <c r="F1751" i="7"/>
  <c r="H1751" i="7"/>
  <c r="F1783" i="7"/>
  <c r="H1783" i="7"/>
  <c r="F1831" i="7"/>
  <c r="H1831" i="7"/>
  <c r="F1927" i="7"/>
  <c r="H1927" i="7"/>
  <c r="F1983" i="7"/>
  <c r="H1983" i="7"/>
  <c r="F597" i="7"/>
  <c r="H597" i="7"/>
  <c r="F837" i="7"/>
  <c r="H837" i="7"/>
  <c r="F1069" i="7"/>
  <c r="H1069" i="7"/>
  <c r="F1293" i="7"/>
  <c r="H1293" i="7"/>
  <c r="F1477" i="7"/>
  <c r="H1477" i="7"/>
  <c r="F1677" i="7"/>
  <c r="H1677" i="7"/>
  <c r="F1909" i="7"/>
  <c r="H1909" i="7"/>
  <c r="F80" i="7"/>
  <c r="H80" i="7"/>
  <c r="F112" i="7"/>
  <c r="H112" i="7"/>
  <c r="F144" i="7"/>
  <c r="H144" i="7"/>
  <c r="F176" i="7"/>
  <c r="H176" i="7"/>
  <c r="F208" i="7"/>
  <c r="H208" i="7"/>
  <c r="F240" i="7"/>
  <c r="H240" i="7"/>
  <c r="F272" i="7"/>
  <c r="H272" i="7"/>
  <c r="F304" i="7"/>
  <c r="H304" i="7"/>
  <c r="F336" i="7"/>
  <c r="H336" i="7"/>
  <c r="F368" i="7"/>
  <c r="H368" i="7"/>
  <c r="F400" i="7"/>
  <c r="H400" i="7"/>
  <c r="F432" i="7"/>
  <c r="H432" i="7"/>
  <c r="F464" i="7"/>
  <c r="H464" i="7"/>
  <c r="F496" i="7"/>
  <c r="H496" i="7"/>
  <c r="F528" i="7"/>
  <c r="H528" i="7"/>
  <c r="F560" i="7"/>
  <c r="H560" i="7"/>
  <c r="F592" i="7"/>
  <c r="H592" i="7"/>
  <c r="F624" i="7"/>
  <c r="H624" i="7"/>
  <c r="F656" i="7"/>
  <c r="H656" i="7"/>
  <c r="F688" i="7"/>
  <c r="H688" i="7"/>
  <c r="F720" i="7"/>
  <c r="H720" i="7"/>
  <c r="F752" i="7"/>
  <c r="H752" i="7"/>
  <c r="F784" i="7"/>
  <c r="H784" i="7"/>
  <c r="F816" i="7"/>
  <c r="H816" i="7"/>
  <c r="F848" i="7"/>
  <c r="H848" i="7"/>
  <c r="F880" i="7"/>
  <c r="H880" i="7"/>
  <c r="F912" i="7"/>
  <c r="H912" i="7"/>
  <c r="F944" i="7"/>
  <c r="H944" i="7"/>
  <c r="F976" i="7"/>
  <c r="H976" i="7"/>
  <c r="F1008" i="7"/>
  <c r="H1008" i="7"/>
  <c r="F1040" i="7"/>
  <c r="H1040" i="7"/>
  <c r="F1072" i="7"/>
  <c r="H1072" i="7"/>
  <c r="F1104" i="7"/>
  <c r="H1104" i="7"/>
  <c r="F1136" i="7"/>
  <c r="H1136" i="7"/>
  <c r="F1168" i="7"/>
  <c r="H1168" i="7"/>
  <c r="F1200" i="7"/>
  <c r="H1200" i="7"/>
  <c r="F1232" i="7"/>
  <c r="H1232" i="7"/>
  <c r="F1264" i="7"/>
  <c r="H1264" i="7"/>
  <c r="F1296" i="7"/>
  <c r="H1296" i="7"/>
  <c r="F1328" i="7"/>
  <c r="H1328" i="7"/>
  <c r="F1360" i="7"/>
  <c r="H1360" i="7"/>
  <c r="F1392" i="7"/>
  <c r="H1392" i="7"/>
  <c r="F1424" i="7"/>
  <c r="H1424" i="7"/>
  <c r="F1456" i="7"/>
  <c r="H1456" i="7"/>
  <c r="F1488" i="7"/>
  <c r="H1488" i="7"/>
  <c r="F1520" i="7"/>
  <c r="H1520" i="7"/>
  <c r="F1552" i="7"/>
  <c r="H1552" i="7"/>
  <c r="F1584" i="7"/>
  <c r="H1584" i="7"/>
  <c r="F1616" i="7"/>
  <c r="H1616" i="7"/>
  <c r="F1648" i="7"/>
  <c r="H1648" i="7"/>
  <c r="F1680" i="7"/>
  <c r="H1680" i="7"/>
  <c r="F1712" i="7"/>
  <c r="H1712" i="7"/>
  <c r="F1744" i="7"/>
  <c r="H1744" i="7"/>
  <c r="F1776" i="7"/>
  <c r="H1776" i="7"/>
  <c r="F1808" i="7"/>
  <c r="H1808" i="7"/>
  <c r="F1840" i="7"/>
  <c r="H1840" i="7"/>
  <c r="F1872" i="7"/>
  <c r="H1872" i="7"/>
  <c r="F1904" i="7"/>
  <c r="H1904" i="7"/>
  <c r="F1936" i="7"/>
  <c r="H1936" i="7"/>
  <c r="F1968" i="7"/>
  <c r="H1968" i="7"/>
  <c r="F2000" i="7"/>
  <c r="H2000" i="7"/>
  <c r="F1937" i="7"/>
  <c r="H1937" i="7"/>
  <c r="F77" i="7"/>
  <c r="H77" i="7"/>
  <c r="F405" i="7"/>
  <c r="H405" i="7"/>
  <c r="F557" i="7"/>
  <c r="H557" i="7"/>
  <c r="F765" i="7"/>
  <c r="H765" i="7"/>
  <c r="F989" i="7"/>
  <c r="H989" i="7"/>
  <c r="F1197" i="7"/>
  <c r="H1197" i="7"/>
  <c r="F1413" i="7"/>
  <c r="H1413" i="7"/>
  <c r="F1613" i="7"/>
  <c r="H1613" i="7"/>
  <c r="F1845" i="7"/>
  <c r="H1845" i="7"/>
  <c r="F25" i="7"/>
  <c r="H25" i="7"/>
  <c r="F57" i="7"/>
  <c r="H57" i="7"/>
  <c r="F89" i="7"/>
  <c r="H89" i="7"/>
  <c r="F121" i="7"/>
  <c r="H121" i="7"/>
  <c r="F153" i="7"/>
  <c r="H153" i="7"/>
  <c r="F185" i="7"/>
  <c r="H185" i="7"/>
  <c r="F217" i="7"/>
  <c r="H217" i="7"/>
  <c r="F249" i="7"/>
  <c r="H249" i="7"/>
  <c r="F281" i="7"/>
  <c r="H281" i="7"/>
  <c r="F313" i="7"/>
  <c r="H313" i="7"/>
  <c r="F345" i="7"/>
  <c r="H345" i="7"/>
  <c r="F377" i="7"/>
  <c r="H377" i="7"/>
  <c r="F409" i="7"/>
  <c r="H409" i="7"/>
  <c r="F441" i="7"/>
  <c r="H441" i="7"/>
  <c r="F473" i="7"/>
  <c r="H473" i="7"/>
  <c r="F505" i="7"/>
  <c r="H505" i="7"/>
  <c r="F537" i="7"/>
  <c r="H537" i="7"/>
  <c r="F569" i="7"/>
  <c r="H569" i="7"/>
  <c r="F601" i="7"/>
  <c r="H601" i="7"/>
  <c r="F633" i="7"/>
  <c r="H633" i="7"/>
  <c r="F665" i="7"/>
  <c r="H665" i="7"/>
  <c r="F697" i="7"/>
  <c r="H697" i="7"/>
  <c r="F729" i="7"/>
  <c r="H729" i="7"/>
  <c r="F761" i="7"/>
  <c r="H761" i="7"/>
  <c r="F793" i="7"/>
  <c r="H793" i="7"/>
  <c r="F825" i="7"/>
  <c r="H825" i="7"/>
  <c r="F857" i="7"/>
  <c r="H857" i="7"/>
  <c r="F889" i="7"/>
  <c r="H889" i="7"/>
  <c r="F921" i="7"/>
  <c r="H921" i="7"/>
  <c r="F953" i="7"/>
  <c r="H953" i="7"/>
  <c r="F985" i="7"/>
  <c r="H985" i="7"/>
  <c r="F1017" i="7"/>
  <c r="H1017" i="7"/>
  <c r="F1049" i="7"/>
  <c r="H1049" i="7"/>
  <c r="F1081" i="7"/>
  <c r="H1081" i="7"/>
  <c r="F1113" i="7"/>
  <c r="H1113" i="7"/>
  <c r="F1145" i="7"/>
  <c r="H1145" i="7"/>
  <c r="F1177" i="7"/>
  <c r="H1177" i="7"/>
  <c r="F1209" i="7"/>
  <c r="H1209" i="7"/>
  <c r="F1241" i="7"/>
  <c r="H1241" i="7"/>
  <c r="F1273" i="7"/>
  <c r="H1273" i="7"/>
  <c r="F1305" i="7"/>
  <c r="H1305" i="7"/>
  <c r="F1337" i="7"/>
  <c r="H1337" i="7"/>
  <c r="F1369" i="7"/>
  <c r="H1369" i="7"/>
  <c r="F1401" i="7"/>
  <c r="H1401" i="7"/>
  <c r="F1433" i="7"/>
  <c r="H1433" i="7"/>
  <c r="F1529" i="7"/>
  <c r="H1529" i="7"/>
  <c r="F1561" i="7"/>
  <c r="H1561" i="7"/>
  <c r="F1785" i="7"/>
  <c r="H1785" i="7"/>
  <c r="F1817" i="7"/>
  <c r="H1817" i="7"/>
  <c r="F629" i="7"/>
  <c r="H629" i="7"/>
  <c r="F829" i="7"/>
  <c r="H829" i="7"/>
  <c r="F66" i="7"/>
  <c r="H66" i="7"/>
  <c r="F98" i="7"/>
  <c r="H98" i="7"/>
  <c r="F322" i="7"/>
  <c r="H322" i="7"/>
  <c r="F354" i="7"/>
  <c r="H354" i="7"/>
  <c r="F546" i="7"/>
  <c r="H546" i="7"/>
  <c r="F610" i="7"/>
  <c r="H610" i="7"/>
  <c r="F642" i="7"/>
  <c r="H642" i="7"/>
  <c r="F738" i="7"/>
  <c r="H738" i="7"/>
  <c r="F802" i="7"/>
  <c r="H802" i="7"/>
  <c r="F866" i="7"/>
  <c r="H866" i="7"/>
  <c r="F962" i="7"/>
  <c r="H962" i="7"/>
  <c r="F994" i="7"/>
  <c r="H994" i="7"/>
  <c r="F1026" i="7"/>
  <c r="H1026" i="7"/>
  <c r="F1122" i="7"/>
  <c r="H1122" i="7"/>
  <c r="F1186" i="7"/>
  <c r="H1186" i="7"/>
  <c r="F1218" i="7"/>
  <c r="H1218" i="7"/>
  <c r="F1250" i="7"/>
  <c r="H1250" i="7"/>
  <c r="F1378" i="7"/>
  <c r="H1378" i="7"/>
  <c r="F1442" i="7"/>
  <c r="H1442" i="7"/>
  <c r="F1474" i="7"/>
  <c r="H1474" i="7"/>
  <c r="F1538" i="7"/>
  <c r="H1538" i="7"/>
  <c r="F1698" i="7"/>
  <c r="H1698" i="7"/>
  <c r="F1762" i="7"/>
  <c r="H1762" i="7"/>
  <c r="F1794" i="7"/>
  <c r="H1794" i="7"/>
  <c r="F1890" i="7"/>
  <c r="H1890" i="7"/>
  <c r="F1954" i="7"/>
  <c r="H1954" i="7"/>
  <c r="D173" i="7"/>
  <c r="D237" i="7"/>
  <c r="D317" i="7"/>
  <c r="D445" i="7"/>
  <c r="D645" i="7"/>
  <c r="D861" i="7"/>
  <c r="D1085" i="7"/>
  <c r="D1309" i="7"/>
  <c r="D1589" i="7"/>
  <c r="D1797" i="7"/>
  <c r="D35" i="7"/>
  <c r="D67" i="7"/>
  <c r="D99" i="7"/>
  <c r="D131" i="7"/>
  <c r="D163" i="7"/>
  <c r="D195" i="7"/>
  <c r="D227" i="7"/>
  <c r="D259" i="7"/>
  <c r="D291" i="7"/>
  <c r="D323" i="7"/>
  <c r="D355" i="7"/>
  <c r="D387" i="7"/>
  <c r="D419" i="7"/>
  <c r="D451" i="7"/>
  <c r="D483" i="7"/>
  <c r="D515" i="7"/>
  <c r="D547" i="7"/>
  <c r="D579" i="7"/>
  <c r="D611" i="7"/>
  <c r="D643" i="7"/>
  <c r="D675" i="7"/>
  <c r="D707" i="7"/>
  <c r="D739" i="7"/>
  <c r="D771" i="7"/>
  <c r="D803" i="7"/>
  <c r="D835" i="7"/>
  <c r="D867" i="7"/>
  <c r="D899" i="7"/>
  <c r="D931" i="7"/>
  <c r="D963" i="7"/>
  <c r="D995" i="7"/>
  <c r="E1035" i="7"/>
  <c r="E1091" i="7"/>
  <c r="E1291" i="7"/>
  <c r="D189" i="7"/>
  <c r="E293" i="7"/>
  <c r="D525" i="7"/>
  <c r="E797" i="7"/>
  <c r="D76" i="7"/>
  <c r="E116" i="7"/>
  <c r="E172" i="7"/>
  <c r="D220" i="7"/>
  <c r="E268" i="7"/>
  <c r="D316" i="7"/>
  <c r="E364" i="7"/>
  <c r="D412" i="7"/>
  <c r="E460" i="7"/>
  <c r="D524" i="7"/>
  <c r="E564" i="7"/>
  <c r="D620" i="7"/>
  <c r="D668" i="7"/>
  <c r="E716" i="7"/>
  <c r="D780" i="7"/>
  <c r="E820" i="7"/>
  <c r="D876" i="7"/>
  <c r="D924" i="7"/>
  <c r="E972" i="7"/>
  <c r="D677" i="7"/>
  <c r="D997" i="7"/>
  <c r="F11" i="7"/>
  <c r="H11" i="7"/>
  <c r="F78" i="7"/>
  <c r="H78" i="7"/>
  <c r="F270" i="7"/>
  <c r="H270" i="7"/>
  <c r="F494" i="7"/>
  <c r="H494" i="7"/>
  <c r="F654" i="7"/>
  <c r="H654" i="7"/>
  <c r="F910" i="7"/>
  <c r="H910" i="7"/>
  <c r="F1102" i="7"/>
  <c r="H1102" i="7"/>
  <c r="F1262" i="7"/>
  <c r="H1262" i="7"/>
  <c r="F1486" i="7"/>
  <c r="H1486" i="7"/>
  <c r="F1710" i="7"/>
  <c r="H1710" i="7"/>
  <c r="F1870" i="7"/>
  <c r="H1870" i="7"/>
  <c r="F1823" i="7"/>
  <c r="H1823" i="7"/>
  <c r="F1173" i="7"/>
  <c r="H1173" i="7"/>
  <c r="F55" i="7"/>
  <c r="H55" i="7"/>
  <c r="F247" i="7"/>
  <c r="H247" i="7"/>
  <c r="F471" i="7"/>
  <c r="H471" i="7"/>
  <c r="F663" i="7"/>
  <c r="H663" i="7"/>
  <c r="F823" i="7"/>
  <c r="H823" i="7"/>
  <c r="F1047" i="7"/>
  <c r="H1047" i="7"/>
  <c r="F1239" i="7"/>
  <c r="H1239" i="7"/>
  <c r="F1431" i="7"/>
  <c r="H1431" i="7"/>
  <c r="F1623" i="7"/>
  <c r="H1623" i="7"/>
  <c r="F1943" i="7"/>
  <c r="H1943" i="7"/>
  <c r="F1965" i="7"/>
  <c r="H1965" i="7"/>
  <c r="F248" i="7"/>
  <c r="H248" i="7"/>
  <c r="F472" i="7"/>
  <c r="H472" i="7"/>
  <c r="F728" i="7"/>
  <c r="H728" i="7"/>
  <c r="F920" i="7"/>
  <c r="H920" i="7"/>
  <c r="F1080" i="7"/>
  <c r="H1080" i="7"/>
  <c r="F10" i="7"/>
  <c r="H10" i="7"/>
  <c r="G46" i="7"/>
  <c r="I46" i="7"/>
  <c r="G206" i="7"/>
  <c r="I206" i="7"/>
  <c r="G398" i="7"/>
  <c r="I398" i="7"/>
  <c r="G526" i="7"/>
  <c r="I526" i="7"/>
  <c r="G718" i="7"/>
  <c r="I718" i="7"/>
  <c r="G878" i="7"/>
  <c r="I878" i="7"/>
  <c r="G1038" i="7"/>
  <c r="I1038" i="7"/>
  <c r="G1230" i="7"/>
  <c r="I1230" i="7"/>
  <c r="G1422" i="7"/>
  <c r="I1422" i="7"/>
  <c r="G1614" i="7"/>
  <c r="I1614" i="7"/>
  <c r="G1742" i="7"/>
  <c r="I1742" i="7"/>
  <c r="G1934" i="7"/>
  <c r="I1934" i="7"/>
  <c r="G1919" i="7"/>
  <c r="I1919" i="7"/>
  <c r="G1173" i="7"/>
  <c r="I1173" i="7"/>
  <c r="G87" i="7"/>
  <c r="I87" i="7"/>
  <c r="G247" i="7"/>
  <c r="I247" i="7"/>
  <c r="G407" i="7"/>
  <c r="I407" i="7"/>
  <c r="G599" i="7"/>
  <c r="I599" i="7"/>
  <c r="G823" i="7"/>
  <c r="I823" i="7"/>
  <c r="G1015" i="7"/>
  <c r="I1015" i="7"/>
  <c r="G1207" i="7"/>
  <c r="I1207" i="7"/>
  <c r="G1367" i="7"/>
  <c r="I1367" i="7"/>
  <c r="G1495" i="7"/>
  <c r="I1495" i="7"/>
  <c r="G1623" i="7"/>
  <c r="I1623" i="7"/>
  <c r="G1943" i="7"/>
  <c r="I1943" i="7"/>
  <c r="G1533" i="7"/>
  <c r="I1533" i="7"/>
  <c r="G184" i="7"/>
  <c r="I184" i="7"/>
  <c r="G376" i="7"/>
  <c r="I376" i="7"/>
  <c r="G536" i="7"/>
  <c r="I536" i="7"/>
  <c r="G728" i="7"/>
  <c r="I728" i="7"/>
  <c r="G888" i="7"/>
  <c r="I888" i="7"/>
  <c r="G1016" i="7"/>
  <c r="I1016" i="7"/>
  <c r="G1240" i="7"/>
  <c r="I1240" i="7"/>
  <c r="G1368" i="7"/>
  <c r="I1368" i="7"/>
  <c r="G1528" i="7"/>
  <c r="I1528" i="7"/>
  <c r="G1720" i="7"/>
  <c r="I1720" i="7"/>
  <c r="G1944" i="7"/>
  <c r="I1944" i="7"/>
  <c r="G429" i="7"/>
  <c r="I429" i="7"/>
  <c r="G1901" i="7"/>
  <c r="I1901" i="7"/>
  <c r="G193" i="7"/>
  <c r="I193" i="7"/>
  <c r="G289" i="7"/>
  <c r="I289" i="7"/>
  <c r="G481" i="7"/>
  <c r="I481" i="7"/>
  <c r="G673" i="7"/>
  <c r="I673" i="7"/>
  <c r="G1249" i="7"/>
  <c r="I1249" i="7"/>
  <c r="F27" i="7"/>
  <c r="H27" i="7"/>
  <c r="F62" i="7"/>
  <c r="H62" i="7"/>
  <c r="F190" i="7"/>
  <c r="H190" i="7"/>
  <c r="F318" i="7"/>
  <c r="H318" i="7"/>
  <c r="F414" i="7"/>
  <c r="H414" i="7"/>
  <c r="F510" i="7"/>
  <c r="H510" i="7"/>
  <c r="F638" i="7"/>
  <c r="H638" i="7"/>
  <c r="F734" i="7"/>
  <c r="H734" i="7"/>
  <c r="F862" i="7"/>
  <c r="H862" i="7"/>
  <c r="F990" i="7"/>
  <c r="H990" i="7"/>
  <c r="F1086" i="7"/>
  <c r="H1086" i="7"/>
  <c r="F1214" i="7"/>
  <c r="H1214" i="7"/>
  <c r="F1342" i="7"/>
  <c r="H1342" i="7"/>
  <c r="F1470" i="7"/>
  <c r="H1470" i="7"/>
  <c r="F1566" i="7"/>
  <c r="H1566" i="7"/>
  <c r="F1662" i="7"/>
  <c r="H1662" i="7"/>
  <c r="F1758" i="7"/>
  <c r="H1758" i="7"/>
  <c r="F1886" i="7"/>
  <c r="H1886" i="7"/>
  <c r="F1743" i="7"/>
  <c r="H1743" i="7"/>
  <c r="F101" i="7"/>
  <c r="H101" i="7"/>
  <c r="F1285" i="7"/>
  <c r="H1285" i="7"/>
  <c r="F1949" i="7"/>
  <c r="H1949" i="7"/>
  <c r="F103" i="7"/>
  <c r="H103" i="7"/>
  <c r="F199" i="7"/>
  <c r="H199" i="7"/>
  <c r="F359" i="7"/>
  <c r="H359" i="7"/>
  <c r="G16" i="7"/>
  <c r="I16" i="7"/>
  <c r="G27" i="7"/>
  <c r="I27" i="7"/>
  <c r="G30" i="7"/>
  <c r="I30" i="7"/>
  <c r="G126" i="7"/>
  <c r="I126" i="7"/>
  <c r="G222" i="7"/>
  <c r="I222" i="7"/>
  <c r="G286" i="7"/>
  <c r="I286" i="7"/>
  <c r="G382" i="7"/>
  <c r="I382" i="7"/>
  <c r="G478" i="7"/>
  <c r="I478" i="7"/>
  <c r="G574" i="7"/>
  <c r="I574" i="7"/>
  <c r="G670" i="7"/>
  <c r="I670" i="7"/>
  <c r="G766" i="7"/>
  <c r="I766" i="7"/>
  <c r="G830" i="7"/>
  <c r="I830" i="7"/>
  <c r="G894" i="7"/>
  <c r="I894" i="7"/>
  <c r="G990" i="7"/>
  <c r="I990" i="7"/>
  <c r="G1086" i="7"/>
  <c r="I1086" i="7"/>
  <c r="G1182" i="7"/>
  <c r="I1182" i="7"/>
  <c r="G1246" i="7"/>
  <c r="I1246" i="7"/>
  <c r="G1310" i="7"/>
  <c r="I1310" i="7"/>
  <c r="G1406" i="7"/>
  <c r="I1406" i="7"/>
  <c r="G1502" i="7"/>
  <c r="I1502" i="7"/>
  <c r="G1598" i="7"/>
  <c r="I1598" i="7"/>
  <c r="G1694" i="7"/>
  <c r="I1694" i="7"/>
  <c r="G1726" i="7"/>
  <c r="I1726" i="7"/>
  <c r="G1822" i="7"/>
  <c r="I1822" i="7"/>
  <c r="G1918" i="7"/>
  <c r="I1918" i="7"/>
  <c r="G1743" i="7"/>
  <c r="I1743" i="7"/>
  <c r="G1887" i="7"/>
  <c r="I1887" i="7"/>
  <c r="G573" i="7"/>
  <c r="I573" i="7"/>
  <c r="G1037" i="7"/>
  <c r="I1037" i="7"/>
  <c r="G1733" i="7"/>
  <c r="I1733" i="7"/>
  <c r="G39" i="7"/>
  <c r="I39" i="7"/>
  <c r="G135" i="7"/>
  <c r="I135" i="7"/>
  <c r="G231" i="7"/>
  <c r="I231" i="7"/>
  <c r="G327" i="7"/>
  <c r="I327" i="7"/>
  <c r="G423" i="7"/>
  <c r="I423" i="7"/>
  <c r="G455" i="7"/>
  <c r="I455" i="7"/>
  <c r="G551" i="7"/>
  <c r="I551" i="7"/>
  <c r="G647" i="7"/>
  <c r="I647" i="7"/>
  <c r="G743" i="7"/>
  <c r="I743" i="7"/>
  <c r="G839" i="7"/>
  <c r="I839" i="7"/>
  <c r="G903" i="7"/>
  <c r="I903" i="7"/>
  <c r="G999" i="7"/>
  <c r="I999" i="7"/>
  <c r="G1223" i="7"/>
  <c r="I1223" i="7"/>
  <c r="G24" i="7"/>
  <c r="I24" i="7"/>
  <c r="G56" i="7"/>
  <c r="I56" i="7"/>
  <c r="G12" i="7"/>
  <c r="I12" i="7"/>
  <c r="G44" i="7"/>
  <c r="I44" i="7"/>
  <c r="G37" i="7"/>
  <c r="I37" i="7"/>
  <c r="G38" i="7"/>
  <c r="I38" i="7"/>
  <c r="G70" i="7"/>
  <c r="I70" i="7"/>
  <c r="G102" i="7"/>
  <c r="I102" i="7"/>
  <c r="G134" i="7"/>
  <c r="I134" i="7"/>
  <c r="G166" i="7"/>
  <c r="I166" i="7"/>
  <c r="G198" i="7"/>
  <c r="I198" i="7"/>
  <c r="G230" i="7"/>
  <c r="I230" i="7"/>
  <c r="G262" i="7"/>
  <c r="I262" i="7"/>
  <c r="G294" i="7"/>
  <c r="I294" i="7"/>
  <c r="G326" i="7"/>
  <c r="I326" i="7"/>
  <c r="G358" i="7"/>
  <c r="I358" i="7"/>
  <c r="G390" i="7"/>
  <c r="I390" i="7"/>
  <c r="G422" i="7"/>
  <c r="I422" i="7"/>
  <c r="G454" i="7"/>
  <c r="I454" i="7"/>
  <c r="G486" i="7"/>
  <c r="I486" i="7"/>
  <c r="G518" i="7"/>
  <c r="I518" i="7"/>
  <c r="G550" i="7"/>
  <c r="I550" i="7"/>
  <c r="G582" i="7"/>
  <c r="I582" i="7"/>
  <c r="G614" i="7"/>
  <c r="I614" i="7"/>
  <c r="G646" i="7"/>
  <c r="I646" i="7"/>
  <c r="G678" i="7"/>
  <c r="I678" i="7"/>
  <c r="G710" i="7"/>
  <c r="I710" i="7"/>
  <c r="G742" i="7"/>
  <c r="I742" i="7"/>
  <c r="G774" i="7"/>
  <c r="I774" i="7"/>
  <c r="G806" i="7"/>
  <c r="I806" i="7"/>
  <c r="G838" i="7"/>
  <c r="I838" i="7"/>
  <c r="G870" i="7"/>
  <c r="I870" i="7"/>
  <c r="G902" i="7"/>
  <c r="I902" i="7"/>
  <c r="G934" i="7"/>
  <c r="I934" i="7"/>
  <c r="G966" i="7"/>
  <c r="I966" i="7"/>
  <c r="G998" i="7"/>
  <c r="I998" i="7"/>
  <c r="G1030" i="7"/>
  <c r="I1030" i="7"/>
  <c r="G1062" i="7"/>
  <c r="I1062" i="7"/>
  <c r="G1094" i="7"/>
  <c r="I1094" i="7"/>
  <c r="G1126" i="7"/>
  <c r="I1126" i="7"/>
  <c r="G1158" i="7"/>
  <c r="I1158" i="7"/>
  <c r="G1190" i="7"/>
  <c r="I1190" i="7"/>
  <c r="G1222" i="7"/>
  <c r="I1222" i="7"/>
  <c r="G1254" i="7"/>
  <c r="I1254" i="7"/>
  <c r="G1286" i="7"/>
  <c r="I1286" i="7"/>
  <c r="G1318" i="7"/>
  <c r="I1318" i="7"/>
  <c r="G1350" i="7"/>
  <c r="I1350" i="7"/>
  <c r="G1382" i="7"/>
  <c r="I1382" i="7"/>
  <c r="G1414" i="7"/>
  <c r="I1414" i="7"/>
  <c r="G1446" i="7"/>
  <c r="I1446" i="7"/>
  <c r="G1478" i="7"/>
  <c r="I1478" i="7"/>
  <c r="G1510" i="7"/>
  <c r="I1510" i="7"/>
  <c r="G1542" i="7"/>
  <c r="I1542" i="7"/>
  <c r="G1574" i="7"/>
  <c r="I1574" i="7"/>
  <c r="G1606" i="7"/>
  <c r="I1606" i="7"/>
  <c r="G1638" i="7"/>
  <c r="I1638" i="7"/>
  <c r="G1670" i="7"/>
  <c r="I1670" i="7"/>
  <c r="G1702" i="7"/>
  <c r="I1702" i="7"/>
  <c r="G1734" i="7"/>
  <c r="I1734" i="7"/>
  <c r="G1766" i="7"/>
  <c r="I1766" i="7"/>
  <c r="G1798" i="7"/>
  <c r="I1798" i="7"/>
  <c r="G1830" i="7"/>
  <c r="I1830" i="7"/>
  <c r="G1862" i="7"/>
  <c r="I1862" i="7"/>
  <c r="G1894" i="7"/>
  <c r="I1894" i="7"/>
  <c r="G1926" i="7"/>
  <c r="I1926" i="7"/>
  <c r="G1958" i="7"/>
  <c r="I1958" i="7"/>
  <c r="G1990" i="7"/>
  <c r="I1990" i="7"/>
  <c r="G1799" i="7"/>
  <c r="I1799" i="7"/>
  <c r="G1855" i="7"/>
  <c r="I1855" i="7"/>
  <c r="G1903" i="7"/>
  <c r="I1903" i="7"/>
  <c r="G1975" i="7"/>
  <c r="I1975" i="7"/>
  <c r="G389" i="7"/>
  <c r="I389" i="7"/>
  <c r="G637" i="7"/>
  <c r="I637" i="7"/>
  <c r="G869" i="7"/>
  <c r="I869" i="7"/>
  <c r="G1109" i="7"/>
  <c r="I1109" i="7"/>
  <c r="G1349" i="7"/>
  <c r="I1349" i="7"/>
  <c r="G1565" i="7"/>
  <c r="I1565" i="7"/>
  <c r="G1781" i="7"/>
  <c r="I1781" i="7"/>
  <c r="G1989" i="7"/>
  <c r="I1989" i="7"/>
  <c r="G47" i="7"/>
  <c r="I47" i="7"/>
  <c r="G79" i="7"/>
  <c r="I79" i="7"/>
  <c r="G111" i="7"/>
  <c r="I111" i="7"/>
  <c r="G143" i="7"/>
  <c r="I143" i="7"/>
  <c r="G175" i="7"/>
  <c r="I175" i="7"/>
  <c r="G207" i="7"/>
  <c r="I207" i="7"/>
  <c r="G239" i="7"/>
  <c r="I239" i="7"/>
  <c r="G271" i="7"/>
  <c r="I271" i="7"/>
  <c r="G303" i="7"/>
  <c r="I303" i="7"/>
  <c r="G335" i="7"/>
  <c r="I335" i="7"/>
  <c r="G367" i="7"/>
  <c r="I367" i="7"/>
  <c r="G399" i="7"/>
  <c r="I399" i="7"/>
  <c r="G431" i="7"/>
  <c r="I431" i="7"/>
  <c r="G463" i="7"/>
  <c r="I463" i="7"/>
  <c r="G495" i="7"/>
  <c r="I495" i="7"/>
  <c r="G527" i="7"/>
  <c r="I527" i="7"/>
  <c r="G559" i="7"/>
  <c r="I559" i="7"/>
  <c r="G591" i="7"/>
  <c r="I591" i="7"/>
  <c r="G623" i="7"/>
  <c r="I623" i="7"/>
  <c r="G655" i="7"/>
  <c r="I655" i="7"/>
  <c r="G687" i="7"/>
  <c r="I687" i="7"/>
  <c r="G719" i="7"/>
  <c r="I719" i="7"/>
  <c r="G751" i="7"/>
  <c r="I751" i="7"/>
  <c r="G783" i="7"/>
  <c r="I783" i="7"/>
  <c r="G815" i="7"/>
  <c r="I815" i="7"/>
  <c r="G847" i="7"/>
  <c r="I847" i="7"/>
  <c r="G879" i="7"/>
  <c r="I879" i="7"/>
  <c r="G911" i="7"/>
  <c r="I911" i="7"/>
  <c r="G943" i="7"/>
  <c r="I943" i="7"/>
  <c r="G975" i="7"/>
  <c r="I975" i="7"/>
  <c r="G1007" i="7"/>
  <c r="I1007" i="7"/>
  <c r="G1039" i="7"/>
  <c r="I1039" i="7"/>
  <c r="G1071" i="7"/>
  <c r="I1071" i="7"/>
  <c r="G1103" i="7"/>
  <c r="I1103" i="7"/>
  <c r="G1135" i="7"/>
  <c r="I1135" i="7"/>
  <c r="G1167" i="7"/>
  <c r="I1167" i="7"/>
  <c r="G1199" i="7"/>
  <c r="I1199" i="7"/>
  <c r="G1231" i="7"/>
  <c r="I1231" i="7"/>
  <c r="G1263" i="7"/>
  <c r="I1263" i="7"/>
  <c r="G1295" i="7"/>
  <c r="I1295" i="7"/>
  <c r="G1327" i="7"/>
  <c r="I1327" i="7"/>
  <c r="G1359" i="7"/>
  <c r="I1359" i="7"/>
  <c r="G1391" i="7"/>
  <c r="I1391" i="7"/>
  <c r="G1423" i="7"/>
  <c r="I1423" i="7"/>
  <c r="G1455" i="7"/>
  <c r="I1455" i="7"/>
  <c r="G1487" i="7"/>
  <c r="I1487" i="7"/>
  <c r="G1519" i="7"/>
  <c r="I1519" i="7"/>
  <c r="G1551" i="7"/>
  <c r="I1551" i="7"/>
  <c r="G1583" i="7"/>
  <c r="I1583" i="7"/>
  <c r="G1615" i="7"/>
  <c r="I1615" i="7"/>
  <c r="G1647" i="7"/>
  <c r="I1647" i="7"/>
  <c r="G1679" i="7"/>
  <c r="I1679" i="7"/>
  <c r="G1711" i="7"/>
  <c r="I1711" i="7"/>
  <c r="G1751" i="7"/>
  <c r="I1751" i="7"/>
  <c r="G1783" i="7"/>
  <c r="I1783" i="7"/>
  <c r="G1831" i="7"/>
  <c r="I1831" i="7"/>
  <c r="G1927" i="7"/>
  <c r="I1927" i="7"/>
  <c r="G1983" i="7"/>
  <c r="I1983" i="7"/>
  <c r="G597" i="7"/>
  <c r="I597" i="7"/>
  <c r="G837" i="7"/>
  <c r="I837" i="7"/>
  <c r="G1069" i="7"/>
  <c r="I1069" i="7"/>
  <c r="G1293" i="7"/>
  <c r="I1293" i="7"/>
  <c r="G1477" i="7"/>
  <c r="I1477" i="7"/>
  <c r="G1677" i="7"/>
  <c r="I1677" i="7"/>
  <c r="G1909" i="7"/>
  <c r="I1909" i="7"/>
  <c r="G80" i="7"/>
  <c r="I80" i="7"/>
  <c r="G112" i="7"/>
  <c r="I112" i="7"/>
  <c r="G144" i="7"/>
  <c r="I144" i="7"/>
  <c r="G176" i="7"/>
  <c r="I176" i="7"/>
  <c r="G208" i="7"/>
  <c r="I208" i="7"/>
  <c r="G240" i="7"/>
  <c r="I240" i="7"/>
  <c r="G272" i="7"/>
  <c r="I272" i="7"/>
  <c r="G304" i="7"/>
  <c r="I304" i="7"/>
  <c r="G336" i="7"/>
  <c r="I336" i="7"/>
  <c r="G368" i="7"/>
  <c r="I368" i="7"/>
  <c r="G400" i="7"/>
  <c r="I400" i="7"/>
  <c r="G432" i="7"/>
  <c r="I432" i="7"/>
  <c r="G464" i="7"/>
  <c r="I464" i="7"/>
  <c r="G496" i="7"/>
  <c r="I496" i="7"/>
  <c r="G528" i="7"/>
  <c r="I528" i="7"/>
  <c r="G560" i="7"/>
  <c r="I560" i="7"/>
  <c r="G592" i="7"/>
  <c r="I592" i="7"/>
  <c r="G624" i="7"/>
  <c r="I624" i="7"/>
  <c r="G656" i="7"/>
  <c r="I656" i="7"/>
  <c r="G688" i="7"/>
  <c r="I688" i="7"/>
  <c r="G720" i="7"/>
  <c r="I720" i="7"/>
  <c r="G752" i="7"/>
  <c r="I752" i="7"/>
  <c r="G784" i="7"/>
  <c r="I784" i="7"/>
  <c r="G816" i="7"/>
  <c r="I816" i="7"/>
  <c r="G848" i="7"/>
  <c r="I848" i="7"/>
  <c r="G880" i="7"/>
  <c r="I880" i="7"/>
  <c r="G912" i="7"/>
  <c r="I912" i="7"/>
  <c r="G944" i="7"/>
  <c r="I944" i="7"/>
  <c r="G976" i="7"/>
  <c r="I976" i="7"/>
  <c r="G1008" i="7"/>
  <c r="I1008" i="7"/>
  <c r="G1040" i="7"/>
  <c r="I1040" i="7"/>
  <c r="G1072" i="7"/>
  <c r="I1072" i="7"/>
  <c r="G1104" i="7"/>
  <c r="I1104" i="7"/>
  <c r="G1136" i="7"/>
  <c r="I1136" i="7"/>
  <c r="G1168" i="7"/>
  <c r="I1168" i="7"/>
  <c r="G1200" i="7"/>
  <c r="I1200" i="7"/>
  <c r="G1232" i="7"/>
  <c r="I1232" i="7"/>
  <c r="G1264" i="7"/>
  <c r="I1264" i="7"/>
  <c r="G1296" i="7"/>
  <c r="I1296" i="7"/>
  <c r="G1328" i="7"/>
  <c r="I1328" i="7"/>
  <c r="G1360" i="7"/>
  <c r="I1360" i="7"/>
  <c r="G1392" i="7"/>
  <c r="I1392" i="7"/>
  <c r="G1424" i="7"/>
  <c r="I1424" i="7"/>
  <c r="G1456" i="7"/>
  <c r="I1456" i="7"/>
  <c r="G1488" i="7"/>
  <c r="I1488" i="7"/>
  <c r="G1520" i="7"/>
  <c r="I1520" i="7"/>
  <c r="G1552" i="7"/>
  <c r="I1552" i="7"/>
  <c r="G1584" i="7"/>
  <c r="I1584" i="7"/>
  <c r="G1616" i="7"/>
  <c r="I1616" i="7"/>
  <c r="G1648" i="7"/>
  <c r="I1648" i="7"/>
  <c r="G1680" i="7"/>
  <c r="I1680" i="7"/>
  <c r="G1712" i="7"/>
  <c r="I1712" i="7"/>
  <c r="G1744" i="7"/>
  <c r="I1744" i="7"/>
  <c r="G1776" i="7"/>
  <c r="I1776" i="7"/>
  <c r="G1808" i="7"/>
  <c r="I1808" i="7"/>
  <c r="G1840" i="7"/>
  <c r="I1840" i="7"/>
  <c r="G1872" i="7"/>
  <c r="I1872" i="7"/>
  <c r="G1904" i="7"/>
  <c r="I1904" i="7"/>
  <c r="G1936" i="7"/>
  <c r="I1936" i="7"/>
  <c r="G1968" i="7"/>
  <c r="I1968" i="7"/>
  <c r="G2000" i="7"/>
  <c r="I2000" i="7"/>
  <c r="G1937" i="7"/>
  <c r="I1937" i="7"/>
  <c r="G77" i="7"/>
  <c r="I77" i="7"/>
  <c r="G405" i="7"/>
  <c r="I405" i="7"/>
  <c r="G557" i="7"/>
  <c r="I557" i="7"/>
  <c r="G765" i="7"/>
  <c r="I765" i="7"/>
  <c r="G989" i="7"/>
  <c r="I989" i="7"/>
  <c r="G1197" i="7"/>
  <c r="I1197" i="7"/>
  <c r="G1413" i="7"/>
  <c r="I1413" i="7"/>
  <c r="G1613" i="7"/>
  <c r="I1613" i="7"/>
  <c r="G1845" i="7"/>
  <c r="I1845" i="7"/>
  <c r="G25" i="7"/>
  <c r="I25" i="7"/>
  <c r="G57" i="7"/>
  <c r="I57" i="7"/>
  <c r="G89" i="7"/>
  <c r="I89" i="7"/>
  <c r="G121" i="7"/>
  <c r="I121" i="7"/>
  <c r="G153" i="7"/>
  <c r="I153" i="7"/>
  <c r="G185" i="7"/>
  <c r="I185" i="7"/>
  <c r="G217" i="7"/>
  <c r="I217" i="7"/>
  <c r="G249" i="7"/>
  <c r="I249" i="7"/>
  <c r="G281" i="7"/>
  <c r="I281" i="7"/>
  <c r="G313" i="7"/>
  <c r="I313" i="7"/>
  <c r="G345" i="7"/>
  <c r="I345" i="7"/>
  <c r="G377" i="7"/>
  <c r="I377" i="7"/>
  <c r="G409" i="7"/>
  <c r="I409" i="7"/>
  <c r="G441" i="7"/>
  <c r="I441" i="7"/>
  <c r="G473" i="7"/>
  <c r="I473" i="7"/>
  <c r="G505" i="7"/>
  <c r="I505" i="7"/>
  <c r="G537" i="7"/>
  <c r="I537" i="7"/>
  <c r="G569" i="7"/>
  <c r="I569" i="7"/>
  <c r="G601" i="7"/>
  <c r="I601" i="7"/>
  <c r="G633" i="7"/>
  <c r="I633" i="7"/>
  <c r="G665" i="7"/>
  <c r="I665" i="7"/>
  <c r="G697" i="7"/>
  <c r="I697" i="7"/>
  <c r="G729" i="7"/>
  <c r="I729" i="7"/>
  <c r="G761" i="7"/>
  <c r="I761" i="7"/>
  <c r="G793" i="7"/>
  <c r="I793" i="7"/>
  <c r="G825" i="7"/>
  <c r="I825" i="7"/>
  <c r="G857" i="7"/>
  <c r="I857" i="7"/>
  <c r="G889" i="7"/>
  <c r="I889" i="7"/>
  <c r="G921" i="7"/>
  <c r="I921" i="7"/>
  <c r="G953" i="7"/>
  <c r="I953" i="7"/>
  <c r="G985" i="7"/>
  <c r="I985" i="7"/>
  <c r="G1017" i="7"/>
  <c r="I1017" i="7"/>
  <c r="G1049" i="7"/>
  <c r="I1049" i="7"/>
  <c r="G1081" i="7"/>
  <c r="I1081" i="7"/>
  <c r="G1113" i="7"/>
  <c r="I1113" i="7"/>
  <c r="G1145" i="7"/>
  <c r="I1145" i="7"/>
  <c r="G1177" i="7"/>
  <c r="I1177" i="7"/>
  <c r="G1209" i="7"/>
  <c r="I1209" i="7"/>
  <c r="G1241" i="7"/>
  <c r="I1241" i="7"/>
  <c r="G1273" i="7"/>
  <c r="I1273" i="7"/>
  <c r="G1305" i="7"/>
  <c r="I1305" i="7"/>
  <c r="G1337" i="7"/>
  <c r="I1337" i="7"/>
  <c r="G1369" i="7"/>
  <c r="I1369" i="7"/>
  <c r="G1401" i="7"/>
  <c r="I1401" i="7"/>
  <c r="G1433" i="7"/>
  <c r="I1433" i="7"/>
  <c r="G1465" i="7"/>
  <c r="I1465" i="7"/>
  <c r="G1497" i="7"/>
  <c r="I1497" i="7"/>
  <c r="G1529" i="7"/>
  <c r="I1529" i="7"/>
  <c r="G1561" i="7"/>
  <c r="I1561" i="7"/>
  <c r="G1593" i="7"/>
  <c r="I1593" i="7"/>
  <c r="G1625" i="7"/>
  <c r="I1625" i="7"/>
  <c r="G1657" i="7"/>
  <c r="I1657" i="7"/>
  <c r="G1689" i="7"/>
  <c r="I1689" i="7"/>
  <c r="G1721" i="7"/>
  <c r="I1721" i="7"/>
  <c r="G1753" i="7"/>
  <c r="I1753" i="7"/>
  <c r="G1785" i="7"/>
  <c r="I1785" i="7"/>
  <c r="G1817" i="7"/>
  <c r="I1817" i="7"/>
  <c r="G1849" i="7"/>
  <c r="I1849" i="7"/>
  <c r="G1889" i="7"/>
  <c r="I1889" i="7"/>
  <c r="G1929" i="7"/>
  <c r="I1929" i="7"/>
  <c r="G1993" i="7"/>
  <c r="I1993" i="7"/>
  <c r="G261" i="7"/>
  <c r="I261" i="7"/>
  <c r="G453" i="7"/>
  <c r="I453" i="7"/>
  <c r="G629" i="7"/>
  <c r="I629" i="7"/>
  <c r="G829" i="7"/>
  <c r="I829" i="7"/>
  <c r="G1061" i="7"/>
  <c r="I1061" i="7"/>
  <c r="G1277" i="7"/>
  <c r="I1277" i="7"/>
  <c r="G1485" i="7"/>
  <c r="I1485" i="7"/>
  <c r="G1717" i="7"/>
  <c r="I1717" i="7"/>
  <c r="G1933" i="7"/>
  <c r="I1933" i="7"/>
  <c r="G34" i="7"/>
  <c r="I34" i="7"/>
  <c r="G66" i="7"/>
  <c r="I66" i="7"/>
  <c r="G98" i="7"/>
  <c r="I98" i="7"/>
  <c r="G130" i="7"/>
  <c r="I130" i="7"/>
  <c r="G162" i="7"/>
  <c r="I162" i="7"/>
  <c r="G194" i="7"/>
  <c r="I194" i="7"/>
  <c r="G226" i="7"/>
  <c r="I226" i="7"/>
  <c r="G258" i="7"/>
  <c r="I258" i="7"/>
  <c r="G290" i="7"/>
  <c r="I290" i="7"/>
  <c r="G322" i="7"/>
  <c r="I322" i="7"/>
  <c r="G354" i="7"/>
  <c r="I354" i="7"/>
  <c r="G386" i="7"/>
  <c r="I386" i="7"/>
  <c r="G418" i="7"/>
  <c r="I418" i="7"/>
  <c r="G450" i="7"/>
  <c r="I450" i="7"/>
  <c r="G482" i="7"/>
  <c r="I482" i="7"/>
  <c r="G514" i="7"/>
  <c r="I514" i="7"/>
  <c r="G546" i="7"/>
  <c r="I546" i="7"/>
  <c r="G578" i="7"/>
  <c r="I578" i="7"/>
  <c r="G610" i="7"/>
  <c r="I610" i="7"/>
  <c r="G642" i="7"/>
  <c r="I642" i="7"/>
  <c r="G173" i="7"/>
  <c r="I173" i="7"/>
  <c r="G317" i="7"/>
  <c r="I317" i="7"/>
  <c r="G1085" i="7"/>
  <c r="I1085" i="7"/>
  <c r="G163" i="7"/>
  <c r="G771" i="7"/>
  <c r="I771" i="7"/>
  <c r="G931" i="7"/>
  <c r="I931" i="7"/>
  <c r="F46" i="7"/>
  <c r="H46" i="7"/>
  <c r="F302" i="7"/>
  <c r="H302" i="7"/>
  <c r="F526" i="7"/>
  <c r="H526" i="7"/>
  <c r="F718" i="7"/>
  <c r="H718" i="7"/>
  <c r="F942" i="7"/>
  <c r="H942" i="7"/>
  <c r="F1166" i="7"/>
  <c r="H1166" i="7"/>
  <c r="F1390" i="7"/>
  <c r="H1390" i="7"/>
  <c r="F1614" i="7"/>
  <c r="H1614" i="7"/>
  <c r="F1806" i="7"/>
  <c r="H1806" i="7"/>
  <c r="F1863" i="7"/>
  <c r="H1863" i="7"/>
  <c r="F1629" i="7"/>
  <c r="H1629" i="7"/>
  <c r="F183" i="7"/>
  <c r="H183" i="7"/>
  <c r="F375" i="7"/>
  <c r="H375" i="7"/>
  <c r="F631" i="7"/>
  <c r="H631" i="7"/>
  <c r="F855" i="7"/>
  <c r="H855" i="7"/>
  <c r="F1111" i="7"/>
  <c r="H1111" i="7"/>
  <c r="F1303" i="7"/>
  <c r="H1303" i="7"/>
  <c r="F1527" i="7"/>
  <c r="H1527" i="7"/>
  <c r="F1719" i="7"/>
  <c r="H1719" i="7"/>
  <c r="F901" i="7"/>
  <c r="H901" i="7"/>
  <c r="F88" i="7"/>
  <c r="H88" i="7"/>
  <c r="F312" i="7"/>
  <c r="H312" i="7"/>
  <c r="F536" i="7"/>
  <c r="H536" i="7"/>
  <c r="F760" i="7"/>
  <c r="H760" i="7"/>
  <c r="F888" i="7"/>
  <c r="H888" i="7"/>
  <c r="F984" i="7"/>
  <c r="H984" i="7"/>
  <c r="F1016" i="7"/>
  <c r="H1016" i="7"/>
  <c r="F1048" i="7"/>
  <c r="H1048" i="7"/>
  <c r="F1112" i="7"/>
  <c r="H1112" i="7"/>
  <c r="F1304" i="7"/>
  <c r="H1304" i="7"/>
  <c r="F1336" i="7"/>
  <c r="H1336" i="7"/>
  <c r="F1368" i="7"/>
  <c r="H1368" i="7"/>
  <c r="F1400" i="7"/>
  <c r="H1400" i="7"/>
  <c r="F1432" i="7"/>
  <c r="H1432" i="7"/>
  <c r="F1464" i="7"/>
  <c r="H1464" i="7"/>
  <c r="F1496" i="7"/>
  <c r="H1496" i="7"/>
  <c r="F1528" i="7"/>
  <c r="H1528" i="7"/>
  <c r="F1560" i="7"/>
  <c r="H1560" i="7"/>
  <c r="F1592" i="7"/>
  <c r="H1592" i="7"/>
  <c r="F1624" i="7"/>
  <c r="H1624" i="7"/>
  <c r="F1656" i="7"/>
  <c r="H1656" i="7"/>
  <c r="F1688" i="7"/>
  <c r="H1688" i="7"/>
  <c r="F1720" i="7"/>
  <c r="H1720" i="7"/>
  <c r="F1752" i="7"/>
  <c r="H1752" i="7"/>
  <c r="F1784" i="7"/>
  <c r="H1784" i="7"/>
  <c r="F1816" i="7"/>
  <c r="H1816" i="7"/>
  <c r="F1848" i="7"/>
  <c r="H1848" i="7"/>
  <c r="F1880" i="7"/>
  <c r="H1880" i="7"/>
  <c r="F1912" i="7"/>
  <c r="H1912" i="7"/>
  <c r="F1944" i="7"/>
  <c r="H1944" i="7"/>
  <c r="F1976" i="7"/>
  <c r="H1976" i="7"/>
  <c r="F2008" i="7"/>
  <c r="H2008" i="7"/>
  <c r="F1953" i="7"/>
  <c r="H1953" i="7"/>
  <c r="F285" i="7"/>
  <c r="H285" i="7"/>
  <c r="F429" i="7"/>
  <c r="H429" i="7"/>
  <c r="F613" i="7"/>
  <c r="H613" i="7"/>
  <c r="F821" i="7"/>
  <c r="H821" i="7"/>
  <c r="F1045" i="7"/>
  <c r="H1045" i="7"/>
  <c r="F1245" i="7"/>
  <c r="H1245" i="7"/>
  <c r="F1469" i="7"/>
  <c r="H1469" i="7"/>
  <c r="F1669" i="7"/>
  <c r="H1669" i="7"/>
  <c r="F1901" i="7"/>
  <c r="H1901" i="7"/>
  <c r="F33" i="7"/>
  <c r="H33" i="7"/>
  <c r="F65" i="7"/>
  <c r="H65" i="7"/>
  <c r="F97" i="7"/>
  <c r="H97" i="7"/>
  <c r="F129" i="7"/>
  <c r="H129" i="7"/>
  <c r="F161" i="7"/>
  <c r="H161" i="7"/>
  <c r="F193" i="7"/>
  <c r="H193" i="7"/>
  <c r="F225" i="7"/>
  <c r="H225" i="7"/>
  <c r="F257" i="7"/>
  <c r="H257" i="7"/>
  <c r="F289" i="7"/>
  <c r="H289" i="7"/>
  <c r="F321" i="7"/>
  <c r="H321" i="7"/>
  <c r="F353" i="7"/>
  <c r="H353" i="7"/>
  <c r="F385" i="7"/>
  <c r="H385" i="7"/>
  <c r="F417" i="7"/>
  <c r="H417" i="7"/>
  <c r="F449" i="7"/>
  <c r="H449" i="7"/>
  <c r="F481" i="7"/>
  <c r="H481" i="7"/>
  <c r="F513" i="7"/>
  <c r="H513" i="7"/>
  <c r="F545" i="7"/>
  <c r="H545" i="7"/>
  <c r="F577" i="7"/>
  <c r="H577" i="7"/>
  <c r="F609" i="7"/>
  <c r="H609" i="7"/>
  <c r="F641" i="7"/>
  <c r="H641" i="7"/>
  <c r="F673" i="7"/>
  <c r="H673" i="7"/>
  <c r="F705" i="7"/>
  <c r="H705" i="7"/>
  <c r="F737" i="7"/>
  <c r="H737" i="7"/>
  <c r="F769" i="7"/>
  <c r="H769" i="7"/>
  <c r="F801" i="7"/>
  <c r="H801" i="7"/>
  <c r="F833" i="7"/>
  <c r="H833" i="7"/>
  <c r="F865" i="7"/>
  <c r="H865" i="7"/>
  <c r="F897" i="7"/>
  <c r="H897" i="7"/>
  <c r="F929" i="7"/>
  <c r="H929" i="7"/>
  <c r="F961" i="7"/>
  <c r="H961" i="7"/>
  <c r="F993" i="7"/>
  <c r="H993" i="7"/>
  <c r="F1025" i="7"/>
  <c r="H1025" i="7"/>
  <c r="F1057" i="7"/>
  <c r="H1057" i="7"/>
  <c r="F1089" i="7"/>
  <c r="H1089" i="7"/>
  <c r="F1121" i="7"/>
  <c r="H1121" i="7"/>
  <c r="F1153" i="7"/>
  <c r="H1153" i="7"/>
  <c r="F1185" i="7"/>
  <c r="H1185" i="7"/>
  <c r="F1217" i="7"/>
  <c r="H1217" i="7"/>
  <c r="F1249" i="7"/>
  <c r="H1249" i="7"/>
  <c r="F1281" i="7"/>
  <c r="H1281" i="7"/>
  <c r="F1313" i="7"/>
  <c r="H1313" i="7"/>
  <c r="F1345" i="7"/>
  <c r="H1345" i="7"/>
  <c r="F1377" i="7"/>
  <c r="H1377" i="7"/>
  <c r="F1409" i="7"/>
  <c r="H1409" i="7"/>
  <c r="F1441" i="7"/>
  <c r="H1441" i="7"/>
  <c r="F1473" i="7"/>
  <c r="H1473" i="7"/>
  <c r="F1505" i="7"/>
  <c r="H1505" i="7"/>
  <c r="F1537" i="7"/>
  <c r="H1537" i="7"/>
  <c r="F1569" i="7"/>
  <c r="H1569" i="7"/>
  <c r="F1601" i="7"/>
  <c r="H1601" i="7"/>
  <c r="F1633" i="7"/>
  <c r="H1633" i="7"/>
  <c r="F1665" i="7"/>
  <c r="H1665" i="7"/>
  <c r="F1697" i="7"/>
  <c r="H1697" i="7"/>
  <c r="F1729" i="7"/>
  <c r="H1729" i="7"/>
  <c r="F1761" i="7"/>
  <c r="H1761" i="7"/>
  <c r="F1793" i="7"/>
  <c r="H1793" i="7"/>
  <c r="F1825" i="7"/>
  <c r="H1825" i="7"/>
  <c r="F1857" i="7"/>
  <c r="H1857" i="7"/>
  <c r="F1897" i="7"/>
  <c r="H1897" i="7"/>
  <c r="F1945" i="7"/>
  <c r="H1945" i="7"/>
  <c r="F2001" i="7"/>
  <c r="H2001" i="7"/>
  <c r="F325" i="7"/>
  <c r="H325" i="7"/>
  <c r="F501" i="7"/>
  <c r="H501" i="7"/>
  <c r="F669" i="7"/>
  <c r="H669" i="7"/>
  <c r="F885" i="7"/>
  <c r="H885" i="7"/>
  <c r="F1117" i="7"/>
  <c r="H1117" i="7"/>
  <c r="F1333" i="7"/>
  <c r="H1333" i="7"/>
  <c r="F1541" i="7"/>
  <c r="H1541" i="7"/>
  <c r="F1765" i="7"/>
  <c r="H1765" i="7"/>
  <c r="F1997" i="7"/>
  <c r="H1997" i="7"/>
  <c r="F42" i="7"/>
  <c r="H42" i="7"/>
  <c r="F74" i="7"/>
  <c r="H74" i="7"/>
  <c r="F106" i="7"/>
  <c r="H106" i="7"/>
  <c r="F138" i="7"/>
  <c r="H138" i="7"/>
  <c r="F170" i="7"/>
  <c r="H170" i="7"/>
  <c r="F202" i="7"/>
  <c r="H202" i="7"/>
  <c r="F234" i="7"/>
  <c r="H234" i="7"/>
  <c r="F266" i="7"/>
  <c r="H266" i="7"/>
  <c r="F298" i="7"/>
  <c r="H298" i="7"/>
  <c r="F330" i="7"/>
  <c r="H330" i="7"/>
  <c r="F362" i="7"/>
  <c r="H362" i="7"/>
  <c r="F394" i="7"/>
  <c r="H394" i="7"/>
  <c r="F426" i="7"/>
  <c r="H426" i="7"/>
  <c r="F458" i="7"/>
  <c r="H458" i="7"/>
  <c r="F490" i="7"/>
  <c r="H490" i="7"/>
  <c r="F522" i="7"/>
  <c r="H522" i="7"/>
  <c r="F554" i="7"/>
  <c r="H554" i="7"/>
  <c r="F1141" i="7"/>
  <c r="H1141" i="7"/>
  <c r="F75" i="7"/>
  <c r="H75" i="7"/>
  <c r="F331" i="7"/>
  <c r="H331" i="7"/>
  <c r="L6" i="7"/>
  <c r="L5" i="3" s="1"/>
  <c r="F13" i="7"/>
  <c r="H13" i="7"/>
  <c r="F174" i="7"/>
  <c r="H174" i="7"/>
  <c r="F398" i="7"/>
  <c r="H398" i="7"/>
  <c r="F590" i="7"/>
  <c r="H590" i="7"/>
  <c r="F814" i="7"/>
  <c r="H814" i="7"/>
  <c r="F1038" i="7"/>
  <c r="H1038" i="7"/>
  <c r="F1294" i="7"/>
  <c r="H1294" i="7"/>
  <c r="F1582" i="7"/>
  <c r="H1582" i="7"/>
  <c r="F1998" i="7"/>
  <c r="H1998" i="7"/>
  <c r="F693" i="7"/>
  <c r="H693" i="7"/>
  <c r="F87" i="7"/>
  <c r="H87" i="7"/>
  <c r="F279" i="7"/>
  <c r="H279" i="7"/>
  <c r="F503" i="7"/>
  <c r="H503" i="7"/>
  <c r="F759" i="7"/>
  <c r="H759" i="7"/>
  <c r="F983" i="7"/>
  <c r="H983" i="7"/>
  <c r="F1207" i="7"/>
  <c r="H1207" i="7"/>
  <c r="F1463" i="7"/>
  <c r="H1463" i="7"/>
  <c r="F1759" i="7"/>
  <c r="H1759" i="7"/>
  <c r="F1125" i="7"/>
  <c r="H1125" i="7"/>
  <c r="F152" i="7"/>
  <c r="H152" i="7"/>
  <c r="F408" i="7"/>
  <c r="H408" i="7"/>
  <c r="F600" i="7"/>
  <c r="H600" i="7"/>
  <c r="F856" i="7"/>
  <c r="H856" i="7"/>
  <c r="F1176" i="7"/>
  <c r="H1176" i="7"/>
  <c r="G13" i="7"/>
  <c r="I13" i="7"/>
  <c r="G174" i="7"/>
  <c r="I174" i="7"/>
  <c r="G366" i="7"/>
  <c r="I366" i="7"/>
  <c r="G558" i="7"/>
  <c r="I558" i="7"/>
  <c r="G750" i="7"/>
  <c r="I750" i="7"/>
  <c r="G974" i="7"/>
  <c r="I974" i="7"/>
  <c r="G1166" i="7"/>
  <c r="I1166" i="7"/>
  <c r="G1358" i="7"/>
  <c r="I1358" i="7"/>
  <c r="G1550" i="7"/>
  <c r="I1550" i="7"/>
  <c r="G1838" i="7"/>
  <c r="I1838" i="7"/>
  <c r="G1823" i="7"/>
  <c r="I1823" i="7"/>
  <c r="G925" i="7"/>
  <c r="I925" i="7"/>
  <c r="G55" i="7"/>
  <c r="I55" i="7"/>
  <c r="G279" i="7"/>
  <c r="I279" i="7"/>
  <c r="G439" i="7"/>
  <c r="I439" i="7"/>
  <c r="G695" i="7"/>
  <c r="I695" i="7"/>
  <c r="G887" i="7"/>
  <c r="I887" i="7"/>
  <c r="G1079" i="7"/>
  <c r="I1079" i="7"/>
  <c r="G1271" i="7"/>
  <c r="I1271" i="7"/>
  <c r="G1463" i="7"/>
  <c r="I1463" i="7"/>
  <c r="G1687" i="7"/>
  <c r="I1687" i="7"/>
  <c r="G661" i="7"/>
  <c r="I661" i="7"/>
  <c r="G1965" i="7"/>
  <c r="I1965" i="7"/>
  <c r="G248" i="7"/>
  <c r="I248" i="7"/>
  <c r="G440" i="7"/>
  <c r="I440" i="7"/>
  <c r="G664" i="7"/>
  <c r="I664" i="7"/>
  <c r="G856" i="7"/>
  <c r="I856" i="7"/>
  <c r="G1080" i="7"/>
  <c r="I1080" i="7"/>
  <c r="G1304" i="7"/>
  <c r="I1304" i="7"/>
  <c r="G1496" i="7"/>
  <c r="I1496" i="7"/>
  <c r="G1688" i="7"/>
  <c r="I1688" i="7"/>
  <c r="G1880" i="7"/>
  <c r="I1880" i="7"/>
  <c r="G285" i="7"/>
  <c r="I285" i="7"/>
  <c r="G1469" i="7"/>
  <c r="I1469" i="7"/>
  <c r="G161" i="7"/>
  <c r="I161" i="7"/>
  <c r="G321" i="7"/>
  <c r="I321" i="7"/>
  <c r="G513" i="7"/>
  <c r="I513" i="7"/>
  <c r="G641" i="7"/>
  <c r="I641" i="7"/>
  <c r="G737" i="7"/>
  <c r="I737" i="7"/>
  <c r="G801" i="7"/>
  <c r="I801" i="7"/>
  <c r="G897" i="7"/>
  <c r="I897" i="7"/>
  <c r="G961" i="7"/>
  <c r="I961" i="7"/>
  <c r="G1025" i="7"/>
  <c r="I1025" i="7"/>
  <c r="G1153" i="7"/>
  <c r="I1153" i="7"/>
  <c r="G1281" i="7"/>
  <c r="I1281" i="7"/>
  <c r="G1345" i="7"/>
  <c r="I1345" i="7"/>
  <c r="G1409" i="7"/>
  <c r="I1409" i="7"/>
  <c r="G1473" i="7"/>
  <c r="I1473" i="7"/>
  <c r="G1569" i="7"/>
  <c r="I1569" i="7"/>
  <c r="G1633" i="7"/>
  <c r="I1633" i="7"/>
  <c r="G1697" i="7"/>
  <c r="I1697" i="7"/>
  <c r="G1761" i="7"/>
  <c r="I1761" i="7"/>
  <c r="G1857" i="7"/>
  <c r="I1857" i="7"/>
  <c r="G1945" i="7"/>
  <c r="I1945" i="7"/>
  <c r="G325" i="7"/>
  <c r="I325" i="7"/>
  <c r="G669" i="7"/>
  <c r="I669" i="7"/>
  <c r="G1117" i="7"/>
  <c r="I1117" i="7"/>
  <c r="G1765" i="7"/>
  <c r="I1765" i="7"/>
  <c r="G42" i="7"/>
  <c r="I42" i="7"/>
  <c r="G106" i="7"/>
  <c r="I106" i="7"/>
  <c r="G170" i="7"/>
  <c r="I170" i="7"/>
  <c r="G234" i="7"/>
  <c r="I234" i="7"/>
  <c r="G298" i="7"/>
  <c r="I298" i="7"/>
  <c r="G362" i="7"/>
  <c r="I362" i="7"/>
  <c r="G426" i="7"/>
  <c r="I426" i="7"/>
  <c r="G714" i="7"/>
  <c r="I714" i="7"/>
  <c r="G778" i="7"/>
  <c r="I778" i="7"/>
  <c r="G810" i="7"/>
  <c r="I810" i="7"/>
  <c r="G842" i="7"/>
  <c r="I842" i="7"/>
  <c r="G874" i="7"/>
  <c r="I874" i="7"/>
  <c r="G906" i="7"/>
  <c r="I906" i="7"/>
  <c r="G938" i="7"/>
  <c r="I938" i="7"/>
  <c r="G1034" i="7"/>
  <c r="I1034" i="7"/>
  <c r="G1130" i="7"/>
  <c r="I1130" i="7"/>
  <c r="G1162" i="7"/>
  <c r="I1162" i="7"/>
  <c r="G1194" i="7"/>
  <c r="I1194" i="7"/>
  <c r="G1290" i="7"/>
  <c r="I1290" i="7"/>
  <c r="G1354" i="7"/>
  <c r="I1354" i="7"/>
  <c r="G1386" i="7"/>
  <c r="I1386" i="7"/>
  <c r="G1418" i="7"/>
  <c r="I1418" i="7"/>
  <c r="G1450" i="7"/>
  <c r="I1450" i="7"/>
  <c r="G1546" i="7"/>
  <c r="I1546" i="7"/>
  <c r="G1610" i="7"/>
  <c r="I1610" i="7"/>
  <c r="G1642" i="7"/>
  <c r="I1642" i="7"/>
  <c r="G1674" i="7"/>
  <c r="I1674" i="7"/>
  <c r="G1706" i="7"/>
  <c r="I1706" i="7"/>
  <c r="G1802" i="7"/>
  <c r="I1802" i="7"/>
  <c r="G1866" i="7"/>
  <c r="I1866" i="7"/>
  <c r="G1898" i="7"/>
  <c r="I1898" i="7"/>
  <c r="G1930" i="7"/>
  <c r="I1930" i="7"/>
  <c r="G1962" i="7"/>
  <c r="I1962" i="7"/>
  <c r="G493" i="7"/>
  <c r="I493" i="7"/>
  <c r="G1365" i="7"/>
  <c r="I1365" i="7"/>
  <c r="G203" i="7"/>
  <c r="I203" i="7"/>
  <c r="F15" i="7"/>
  <c r="H15" i="7"/>
  <c r="F40" i="7"/>
  <c r="H40" i="7"/>
  <c r="F19" i="7"/>
  <c r="H19" i="7"/>
  <c r="F28" i="7"/>
  <c r="H28" i="7"/>
  <c r="F21" i="7"/>
  <c r="H21" i="7"/>
  <c r="F22" i="7"/>
  <c r="H22" i="7"/>
  <c r="F54" i="7"/>
  <c r="H54" i="7"/>
  <c r="F86" i="7"/>
  <c r="H86" i="7"/>
  <c r="F118" i="7"/>
  <c r="H118" i="7"/>
  <c r="F150" i="7"/>
  <c r="H150" i="7"/>
  <c r="F182" i="7"/>
  <c r="H182" i="7"/>
  <c r="F214" i="7"/>
  <c r="H214" i="7"/>
  <c r="F246" i="7"/>
  <c r="H246" i="7"/>
  <c r="F278" i="7"/>
  <c r="H278" i="7"/>
  <c r="F310" i="7"/>
  <c r="H310" i="7"/>
  <c r="F342" i="7"/>
  <c r="H342" i="7"/>
  <c r="F374" i="7"/>
  <c r="H374" i="7"/>
  <c r="F406" i="7"/>
  <c r="H406" i="7"/>
  <c r="F438" i="7"/>
  <c r="H438" i="7"/>
  <c r="F470" i="7"/>
  <c r="H470" i="7"/>
  <c r="F502" i="7"/>
  <c r="H502" i="7"/>
  <c r="F534" i="7"/>
  <c r="H534" i="7"/>
  <c r="F566" i="7"/>
  <c r="H566" i="7"/>
  <c r="F598" i="7"/>
  <c r="H598" i="7"/>
  <c r="F630" i="7"/>
  <c r="H630" i="7"/>
  <c r="F662" i="7"/>
  <c r="H662" i="7"/>
  <c r="F694" i="7"/>
  <c r="H694" i="7"/>
  <c r="F726" i="7"/>
  <c r="H726" i="7"/>
  <c r="F758" i="7"/>
  <c r="H758" i="7"/>
  <c r="F790" i="7"/>
  <c r="H790" i="7"/>
  <c r="F822" i="7"/>
  <c r="H822" i="7"/>
  <c r="F854" i="7"/>
  <c r="H854" i="7"/>
  <c r="F886" i="7"/>
  <c r="H886" i="7"/>
  <c r="F918" i="7"/>
  <c r="H918" i="7"/>
  <c r="F950" i="7"/>
  <c r="H950" i="7"/>
  <c r="F982" i="7"/>
  <c r="H982" i="7"/>
  <c r="F1014" i="7"/>
  <c r="H1014" i="7"/>
  <c r="F1046" i="7"/>
  <c r="H1046" i="7"/>
  <c r="F1078" i="7"/>
  <c r="H1078" i="7"/>
  <c r="F1110" i="7"/>
  <c r="H1110" i="7"/>
  <c r="F1142" i="7"/>
  <c r="H1142" i="7"/>
  <c r="F1174" i="7"/>
  <c r="H1174" i="7"/>
  <c r="F1206" i="7"/>
  <c r="H1206" i="7"/>
  <c r="F1238" i="7"/>
  <c r="H1238" i="7"/>
  <c r="F1270" i="7"/>
  <c r="H1270" i="7"/>
  <c r="F1302" i="7"/>
  <c r="H1302" i="7"/>
  <c r="F1334" i="7"/>
  <c r="H1334" i="7"/>
  <c r="F1366" i="7"/>
  <c r="H1366" i="7"/>
  <c r="F1398" i="7"/>
  <c r="H1398" i="7"/>
  <c r="F1430" i="7"/>
  <c r="H1430" i="7"/>
  <c r="F1462" i="7"/>
  <c r="H1462" i="7"/>
  <c r="F1494" i="7"/>
  <c r="H1494" i="7"/>
  <c r="F1526" i="7"/>
  <c r="H1526" i="7"/>
  <c r="F1558" i="7"/>
  <c r="H1558" i="7"/>
  <c r="F1590" i="7"/>
  <c r="H1590" i="7"/>
  <c r="F1622" i="7"/>
  <c r="H1622" i="7"/>
  <c r="F1654" i="7"/>
  <c r="H1654" i="7"/>
  <c r="F1686" i="7"/>
  <c r="H1686" i="7"/>
  <c r="F1718" i="7"/>
  <c r="H1718" i="7"/>
  <c r="F1750" i="7"/>
  <c r="H1750" i="7"/>
  <c r="F1782" i="7"/>
  <c r="H1782" i="7"/>
  <c r="F1814" i="7"/>
  <c r="H1814" i="7"/>
  <c r="F1846" i="7"/>
  <c r="H1846" i="7"/>
  <c r="F1878" i="7"/>
  <c r="H1878" i="7"/>
  <c r="F1910" i="7"/>
  <c r="H1910" i="7"/>
  <c r="F1942" i="7"/>
  <c r="H1942" i="7"/>
  <c r="F1974" i="7"/>
  <c r="H1974" i="7"/>
  <c r="F2006" i="7"/>
  <c r="H2006" i="7"/>
  <c r="F1839" i="7"/>
  <c r="H1839" i="7"/>
  <c r="F1871" i="7"/>
  <c r="H1871" i="7"/>
  <c r="F1935" i="7"/>
  <c r="H1935" i="7"/>
  <c r="F2007" i="7"/>
  <c r="H2007" i="7"/>
  <c r="F533" i="7"/>
  <c r="H533" i="7"/>
  <c r="F749" i="7"/>
  <c r="H749" i="7"/>
  <c r="F981" i="7"/>
  <c r="H981" i="7"/>
  <c r="F1229" i="7"/>
  <c r="H1229" i="7"/>
  <c r="F1445" i="7"/>
  <c r="H1445" i="7"/>
  <c r="F1685" i="7"/>
  <c r="H1685" i="7"/>
  <c r="F1893" i="7"/>
  <c r="H1893" i="7"/>
  <c r="F31" i="7"/>
  <c r="H31" i="7"/>
  <c r="F63" i="7"/>
  <c r="H63" i="7"/>
  <c r="F95" i="7"/>
  <c r="H95" i="7"/>
  <c r="F127" i="7"/>
  <c r="H127" i="7"/>
  <c r="F159" i="7"/>
  <c r="H159" i="7"/>
  <c r="F191" i="7"/>
  <c r="H191" i="7"/>
  <c r="F223" i="7"/>
  <c r="H223" i="7"/>
  <c r="F255" i="7"/>
  <c r="H255" i="7"/>
  <c r="F287" i="7"/>
  <c r="H287" i="7"/>
  <c r="F319" i="7"/>
  <c r="H319" i="7"/>
  <c r="F351" i="7"/>
  <c r="H351" i="7"/>
  <c r="F383" i="7"/>
  <c r="H383" i="7"/>
  <c r="F415" i="7"/>
  <c r="H415" i="7"/>
  <c r="F447" i="7"/>
  <c r="H447" i="7"/>
  <c r="F479" i="7"/>
  <c r="H479" i="7"/>
  <c r="F511" i="7"/>
  <c r="H511" i="7"/>
  <c r="F543" i="7"/>
  <c r="H543" i="7"/>
  <c r="F575" i="7"/>
  <c r="H575" i="7"/>
  <c r="F607" i="7"/>
  <c r="H607" i="7"/>
  <c r="F639" i="7"/>
  <c r="H639" i="7"/>
  <c r="F671" i="7"/>
  <c r="H671" i="7"/>
  <c r="F703" i="7"/>
  <c r="H703" i="7"/>
  <c r="F735" i="7"/>
  <c r="H735" i="7"/>
  <c r="F767" i="7"/>
  <c r="H767" i="7"/>
  <c r="F799" i="7"/>
  <c r="H799" i="7"/>
  <c r="F831" i="7"/>
  <c r="H831" i="7"/>
  <c r="F863" i="7"/>
  <c r="H863" i="7"/>
  <c r="F895" i="7"/>
  <c r="H895" i="7"/>
  <c r="F927" i="7"/>
  <c r="H927" i="7"/>
  <c r="F959" i="7"/>
  <c r="H959" i="7"/>
  <c r="F991" i="7"/>
  <c r="H991" i="7"/>
  <c r="F1023" i="7"/>
  <c r="H1023" i="7"/>
  <c r="F1055" i="7"/>
  <c r="H1055" i="7"/>
  <c r="F1087" i="7"/>
  <c r="H1087" i="7"/>
  <c r="F1119" i="7"/>
  <c r="H1119" i="7"/>
  <c r="F1151" i="7"/>
  <c r="H1151" i="7"/>
  <c r="F1183" i="7"/>
  <c r="H1183" i="7"/>
  <c r="F1215" i="7"/>
  <c r="H1215" i="7"/>
  <c r="F1247" i="7"/>
  <c r="H1247" i="7"/>
  <c r="F1279" i="7"/>
  <c r="H1279" i="7"/>
  <c r="F1311" i="7"/>
  <c r="H1311" i="7"/>
  <c r="F1343" i="7"/>
  <c r="H1343" i="7"/>
  <c r="F1375" i="7"/>
  <c r="H1375" i="7"/>
  <c r="F1407" i="7"/>
  <c r="H1407" i="7"/>
  <c r="F1439" i="7"/>
  <c r="H1439" i="7"/>
  <c r="F1471" i="7"/>
  <c r="H1471" i="7"/>
  <c r="F1503" i="7"/>
  <c r="H1503" i="7"/>
  <c r="F1535" i="7"/>
  <c r="H1535" i="7"/>
  <c r="F1567" i="7"/>
  <c r="H1567" i="7"/>
  <c r="F1599" i="7"/>
  <c r="H1599" i="7"/>
  <c r="F1631" i="7"/>
  <c r="H1631" i="7"/>
  <c r="F1663" i="7"/>
  <c r="H1663" i="7"/>
  <c r="F1695" i="7"/>
  <c r="H1695" i="7"/>
  <c r="F1727" i="7"/>
  <c r="H1727" i="7"/>
  <c r="F1767" i="7"/>
  <c r="H1767" i="7"/>
  <c r="F1807" i="7"/>
  <c r="H1807" i="7"/>
  <c r="F1895" i="7"/>
  <c r="H1895" i="7"/>
  <c r="F1959" i="7"/>
  <c r="H1959" i="7"/>
  <c r="F109" i="7"/>
  <c r="H109" i="7"/>
  <c r="F717" i="7"/>
  <c r="H717" i="7"/>
  <c r="F965" i="7"/>
  <c r="H965" i="7"/>
  <c r="F1181" i="7"/>
  <c r="H1181" i="7"/>
  <c r="F1389" i="7"/>
  <c r="H1389" i="7"/>
  <c r="F1573" i="7"/>
  <c r="H1573" i="7"/>
  <c r="F1805" i="7"/>
  <c r="H1805" i="7"/>
  <c r="F64" i="7"/>
  <c r="H64" i="7"/>
  <c r="F96" i="7"/>
  <c r="H96" i="7"/>
  <c r="F128" i="7"/>
  <c r="H128" i="7"/>
  <c r="F160" i="7"/>
  <c r="H160" i="7"/>
  <c r="F192" i="7"/>
  <c r="H192" i="7"/>
  <c r="F224" i="7"/>
  <c r="H224" i="7"/>
  <c r="F256" i="7"/>
  <c r="H256" i="7"/>
  <c r="F288" i="7"/>
  <c r="H288" i="7"/>
  <c r="F320" i="7"/>
  <c r="H320" i="7"/>
  <c r="F352" i="7"/>
  <c r="H352" i="7"/>
  <c r="F384" i="7"/>
  <c r="H384" i="7"/>
  <c r="F416" i="7"/>
  <c r="H416" i="7"/>
  <c r="F448" i="7"/>
  <c r="H448" i="7"/>
  <c r="F480" i="7"/>
  <c r="H480" i="7"/>
  <c r="F512" i="7"/>
  <c r="H512" i="7"/>
  <c r="F544" i="7"/>
  <c r="H544" i="7"/>
  <c r="F576" i="7"/>
  <c r="H576" i="7"/>
  <c r="F608" i="7"/>
  <c r="H608" i="7"/>
  <c r="F640" i="7"/>
  <c r="H640" i="7"/>
  <c r="F672" i="7"/>
  <c r="H672" i="7"/>
  <c r="F704" i="7"/>
  <c r="H704" i="7"/>
  <c r="F736" i="7"/>
  <c r="H736" i="7"/>
  <c r="F768" i="7"/>
  <c r="H768" i="7"/>
  <c r="F800" i="7"/>
  <c r="H800" i="7"/>
  <c r="F832" i="7"/>
  <c r="H832" i="7"/>
  <c r="F864" i="7"/>
  <c r="H864" i="7"/>
  <c r="F896" i="7"/>
  <c r="H896" i="7"/>
  <c r="F928" i="7"/>
  <c r="H928" i="7"/>
  <c r="F960" i="7"/>
  <c r="H960" i="7"/>
  <c r="F992" i="7"/>
  <c r="H992" i="7"/>
  <c r="F1024" i="7"/>
  <c r="H1024" i="7"/>
  <c r="F1056" i="7"/>
  <c r="H1056" i="7"/>
  <c r="F1088" i="7"/>
  <c r="H1088" i="7"/>
  <c r="F1120" i="7"/>
  <c r="H1120" i="7"/>
  <c r="F1152" i="7"/>
  <c r="H1152" i="7"/>
  <c r="F1184" i="7"/>
  <c r="H1184" i="7"/>
  <c r="F1216" i="7"/>
  <c r="H1216" i="7"/>
  <c r="F1248" i="7"/>
  <c r="H1248" i="7"/>
  <c r="F1280" i="7"/>
  <c r="H1280" i="7"/>
  <c r="F1312" i="7"/>
  <c r="H1312" i="7"/>
  <c r="F1344" i="7"/>
  <c r="H1344" i="7"/>
  <c r="F1376" i="7"/>
  <c r="H1376" i="7"/>
  <c r="F1408" i="7"/>
  <c r="H1408" i="7"/>
  <c r="F1440" i="7"/>
  <c r="H1440" i="7"/>
  <c r="F1472" i="7"/>
  <c r="H1472" i="7"/>
  <c r="F1504" i="7"/>
  <c r="H1504" i="7"/>
  <c r="F1536" i="7"/>
  <c r="H1536" i="7"/>
  <c r="F1568" i="7"/>
  <c r="H1568" i="7"/>
  <c r="F1600" i="7"/>
  <c r="H1600" i="7"/>
  <c r="F1632" i="7"/>
  <c r="H1632" i="7"/>
  <c r="F1664" i="7"/>
  <c r="H1664" i="7"/>
  <c r="F1696" i="7"/>
  <c r="H1696" i="7"/>
  <c r="F1728" i="7"/>
  <c r="H1728" i="7"/>
  <c r="F1760" i="7"/>
  <c r="H1760" i="7"/>
  <c r="F1792" i="7"/>
  <c r="H1792" i="7"/>
  <c r="F1824" i="7"/>
  <c r="H1824" i="7"/>
  <c r="F1856" i="7"/>
  <c r="H1856" i="7"/>
  <c r="F1888" i="7"/>
  <c r="H1888" i="7"/>
  <c r="F1920" i="7"/>
  <c r="H1920" i="7"/>
  <c r="F1952" i="7"/>
  <c r="H1952" i="7"/>
  <c r="F1984" i="7"/>
  <c r="H1984" i="7"/>
  <c r="F1881" i="7"/>
  <c r="H1881" i="7"/>
  <c r="F1969" i="7"/>
  <c r="H1969" i="7"/>
  <c r="F341" i="7"/>
  <c r="H341" i="7"/>
  <c r="F461" i="7"/>
  <c r="H461" i="7"/>
  <c r="F653" i="7"/>
  <c r="H653" i="7"/>
  <c r="F877" i="7"/>
  <c r="H877" i="7"/>
  <c r="F1093" i="7"/>
  <c r="H1093" i="7"/>
  <c r="F1301" i="7"/>
  <c r="H1301" i="7"/>
  <c r="F1509" i="7"/>
  <c r="H1509" i="7"/>
  <c r="F1725" i="7"/>
  <c r="H1725" i="7"/>
  <c r="F1957" i="7"/>
  <c r="H1957" i="7"/>
  <c r="F41" i="7"/>
  <c r="H41" i="7"/>
  <c r="F73" i="7"/>
  <c r="H73" i="7"/>
  <c r="F105" i="7"/>
  <c r="H105" i="7"/>
  <c r="F137" i="7"/>
  <c r="H137" i="7"/>
  <c r="F169" i="7"/>
  <c r="H169" i="7"/>
  <c r="F201" i="7"/>
  <c r="H201" i="7"/>
  <c r="F233" i="7"/>
  <c r="H233" i="7"/>
  <c r="F265" i="7"/>
  <c r="H265" i="7"/>
  <c r="F297" i="7"/>
  <c r="H297" i="7"/>
  <c r="F329" i="7"/>
  <c r="H329" i="7"/>
  <c r="F361" i="7"/>
  <c r="H361" i="7"/>
  <c r="F393" i="7"/>
  <c r="H393" i="7"/>
  <c r="F425" i="7"/>
  <c r="H425" i="7"/>
  <c r="F457" i="7"/>
  <c r="H457" i="7"/>
  <c r="F489" i="7"/>
  <c r="H489" i="7"/>
  <c r="F521" i="7"/>
  <c r="H521" i="7"/>
  <c r="F553" i="7"/>
  <c r="H553" i="7"/>
  <c r="F585" i="7"/>
  <c r="H585" i="7"/>
  <c r="F617" i="7"/>
  <c r="H617" i="7"/>
  <c r="F649" i="7"/>
  <c r="H649" i="7"/>
  <c r="F681" i="7"/>
  <c r="H681" i="7"/>
  <c r="F713" i="7"/>
  <c r="H713" i="7"/>
  <c r="F745" i="7"/>
  <c r="H745" i="7"/>
  <c r="F777" i="7"/>
  <c r="H777" i="7"/>
  <c r="F809" i="7"/>
  <c r="H809" i="7"/>
  <c r="F841" i="7"/>
  <c r="H841" i="7"/>
  <c r="F873" i="7"/>
  <c r="H873" i="7"/>
  <c r="F905" i="7"/>
  <c r="H905" i="7"/>
  <c r="F937" i="7"/>
  <c r="H937" i="7"/>
  <c r="F969" i="7"/>
  <c r="H969" i="7"/>
  <c r="F1001" i="7"/>
  <c r="H1001" i="7"/>
  <c r="F1033" i="7"/>
  <c r="H1033" i="7"/>
  <c r="F1065" i="7"/>
  <c r="H1065" i="7"/>
  <c r="F1097" i="7"/>
  <c r="H1097" i="7"/>
  <c r="F1129" i="7"/>
  <c r="H1129" i="7"/>
  <c r="F1161" i="7"/>
  <c r="H1161" i="7"/>
  <c r="F1193" i="7"/>
  <c r="H1193" i="7"/>
  <c r="F1225" i="7"/>
  <c r="H1225" i="7"/>
  <c r="F1257" i="7"/>
  <c r="H1257" i="7"/>
  <c r="F1289" i="7"/>
  <c r="H1289" i="7"/>
  <c r="F1321" i="7"/>
  <c r="H1321" i="7"/>
  <c r="F1353" i="7"/>
  <c r="H1353" i="7"/>
  <c r="F1385" i="7"/>
  <c r="H1385" i="7"/>
  <c r="F1417" i="7"/>
  <c r="H1417" i="7"/>
  <c r="F1449" i="7"/>
  <c r="H1449" i="7"/>
  <c r="F1481" i="7"/>
  <c r="H1481" i="7"/>
  <c r="F1513" i="7"/>
  <c r="H1513" i="7"/>
  <c r="F1545" i="7"/>
  <c r="H1545" i="7"/>
  <c r="F1577" i="7"/>
  <c r="H1577" i="7"/>
  <c r="F1609" i="7"/>
  <c r="H1609" i="7"/>
  <c r="F1801" i="7"/>
  <c r="H1801" i="7"/>
  <c r="F1833" i="7"/>
  <c r="H1833" i="7"/>
  <c r="F725" i="7"/>
  <c r="H725" i="7"/>
  <c r="F949" i="7"/>
  <c r="H949" i="7"/>
  <c r="F82" i="7"/>
  <c r="H82" i="7"/>
  <c r="F114" i="7"/>
  <c r="H114" i="7"/>
  <c r="F338" i="7"/>
  <c r="H338" i="7"/>
  <c r="F370" i="7"/>
  <c r="H370" i="7"/>
  <c r="F690" i="7"/>
  <c r="H690" i="7"/>
  <c r="F754" i="7"/>
  <c r="H754" i="7"/>
  <c r="F818" i="7"/>
  <c r="H818" i="7"/>
  <c r="D213" i="7"/>
  <c r="D277" i="7"/>
  <c r="D381" i="7"/>
  <c r="D541" i="7"/>
  <c r="D757" i="7"/>
  <c r="D973" i="7"/>
  <c r="D1189" i="7"/>
  <c r="D1453" i="7"/>
  <c r="D1701" i="7"/>
  <c r="D1917" i="7"/>
  <c r="D51" i="7"/>
  <c r="D83" i="7"/>
  <c r="D115" i="7"/>
  <c r="D147" i="7"/>
  <c r="D179" i="7"/>
  <c r="D211" i="7"/>
  <c r="D243" i="7"/>
  <c r="D275" i="7"/>
  <c r="D307" i="7"/>
  <c r="D339" i="7"/>
  <c r="D371" i="7"/>
  <c r="D403" i="7"/>
  <c r="D435" i="7"/>
  <c r="D467" i="7"/>
  <c r="D499" i="7"/>
  <c r="D531" i="7"/>
  <c r="D563" i="7"/>
  <c r="D595" i="7"/>
  <c r="D627" i="7"/>
  <c r="D659" i="7"/>
  <c r="D691" i="7"/>
  <c r="D723" i="7"/>
  <c r="D755" i="7"/>
  <c r="D787" i="7"/>
  <c r="D819" i="7"/>
  <c r="D851" i="7"/>
  <c r="D883" i="7"/>
  <c r="D915" i="7"/>
  <c r="D947" i="7"/>
  <c r="D979" i="7"/>
  <c r="E1011" i="7"/>
  <c r="E1059" i="7"/>
  <c r="D1131" i="7"/>
  <c r="E117" i="7"/>
  <c r="D229" i="7"/>
  <c r="E357" i="7"/>
  <c r="D685" i="7"/>
  <c r="D52" i="7"/>
  <c r="D100" i="7"/>
  <c r="D148" i="7"/>
  <c r="D196" i="7"/>
  <c r="D244" i="7"/>
  <c r="D292" i="7"/>
  <c r="E340" i="7"/>
  <c r="D396" i="7"/>
  <c r="E436" i="7"/>
  <c r="D492" i="7"/>
  <c r="D540" i="7"/>
  <c r="E588" i="7"/>
  <c r="D652" i="7"/>
  <c r="E692" i="7"/>
  <c r="D748" i="7"/>
  <c r="D796" i="7"/>
  <c r="E844" i="7"/>
  <c r="D908" i="7"/>
  <c r="E948" i="7"/>
  <c r="D1004" i="7"/>
  <c r="D789" i="7"/>
  <c r="F32" i="7"/>
  <c r="H32" i="7"/>
  <c r="F142" i="7"/>
  <c r="H142" i="7"/>
  <c r="F462" i="7"/>
  <c r="H462" i="7"/>
  <c r="F686" i="7"/>
  <c r="H686" i="7"/>
  <c r="F878" i="7"/>
  <c r="H878" i="7"/>
  <c r="F1134" i="7"/>
  <c r="H1134" i="7"/>
  <c r="F1358" i="7"/>
  <c r="H1358" i="7"/>
  <c r="F1518" i="7"/>
  <c r="H1518" i="7"/>
  <c r="F1678" i="7"/>
  <c r="H1678" i="7"/>
  <c r="F1902" i="7"/>
  <c r="H1902" i="7"/>
  <c r="F1991" i="7"/>
  <c r="H1991" i="7"/>
  <c r="F1405" i="7"/>
  <c r="H1405" i="7"/>
  <c r="F119" i="7"/>
  <c r="H119" i="7"/>
  <c r="F343" i="7"/>
  <c r="H343" i="7"/>
  <c r="F535" i="7"/>
  <c r="H535" i="7"/>
  <c r="F727" i="7"/>
  <c r="H727" i="7"/>
  <c r="F951" i="7"/>
  <c r="H951" i="7"/>
  <c r="F1175" i="7"/>
  <c r="H1175" i="7"/>
  <c r="F1367" i="7"/>
  <c r="H1367" i="7"/>
  <c r="F1559" i="7"/>
  <c r="H1559" i="7"/>
  <c r="F1687" i="7"/>
  <c r="H1687" i="7"/>
  <c r="F1999" i="7"/>
  <c r="H1999" i="7"/>
  <c r="F1741" i="7"/>
  <c r="H1741" i="7"/>
  <c r="F280" i="7"/>
  <c r="H280" i="7"/>
  <c r="F504" i="7"/>
  <c r="H504" i="7"/>
  <c r="F696" i="7"/>
  <c r="H696" i="7"/>
  <c r="F952" i="7"/>
  <c r="H952" i="7"/>
  <c r="F1240" i="7"/>
  <c r="H1240" i="7"/>
  <c r="G20" i="7"/>
  <c r="I20" i="7"/>
  <c r="G110" i="7"/>
  <c r="I110" i="7"/>
  <c r="G302" i="7"/>
  <c r="I302" i="7"/>
  <c r="G462" i="7"/>
  <c r="I462" i="7"/>
  <c r="G622" i="7"/>
  <c r="I622" i="7"/>
  <c r="G814" i="7"/>
  <c r="I814" i="7"/>
  <c r="G942" i="7"/>
  <c r="I942" i="7"/>
  <c r="G1134" i="7"/>
  <c r="I1134" i="7"/>
  <c r="G1294" i="7"/>
  <c r="I1294" i="7"/>
  <c r="G1454" i="7"/>
  <c r="I1454" i="7"/>
  <c r="G1646" i="7"/>
  <c r="I1646" i="7"/>
  <c r="G1774" i="7"/>
  <c r="I1774" i="7"/>
  <c r="G1966" i="7"/>
  <c r="I1966" i="7"/>
  <c r="G469" i="7"/>
  <c r="I469" i="7"/>
  <c r="G1837" i="7"/>
  <c r="I1837" i="7"/>
  <c r="G151" i="7"/>
  <c r="I151" i="7"/>
  <c r="G311" i="7"/>
  <c r="I311" i="7"/>
  <c r="G503" i="7"/>
  <c r="I503" i="7"/>
  <c r="G631" i="7"/>
  <c r="I631" i="7"/>
  <c r="G791" i="7"/>
  <c r="I791" i="7"/>
  <c r="G983" i="7"/>
  <c r="I983" i="7"/>
  <c r="G1143" i="7"/>
  <c r="I1143" i="7"/>
  <c r="G1335" i="7"/>
  <c r="I1335" i="7"/>
  <c r="G1527" i="7"/>
  <c r="I1527" i="7"/>
  <c r="G1655" i="7"/>
  <c r="I1655" i="7"/>
  <c r="G1879" i="7"/>
  <c r="I1879" i="7"/>
  <c r="G1341" i="7"/>
  <c r="I1341" i="7"/>
  <c r="G152" i="7"/>
  <c r="I152" i="7"/>
  <c r="G312" i="7"/>
  <c r="I312" i="7"/>
  <c r="G504" i="7"/>
  <c r="I504" i="7"/>
  <c r="G696" i="7"/>
  <c r="I696" i="7"/>
  <c r="G920" i="7"/>
  <c r="I920" i="7"/>
  <c r="G1048" i="7"/>
  <c r="I1048" i="7"/>
  <c r="G1176" i="7"/>
  <c r="I1176" i="7"/>
  <c r="G1400" i="7"/>
  <c r="I1400" i="7"/>
  <c r="G1560" i="7"/>
  <c r="I1560" i="7"/>
  <c r="G1752" i="7"/>
  <c r="I1752" i="7"/>
  <c r="G1912" i="7"/>
  <c r="I1912" i="7"/>
  <c r="G613" i="7"/>
  <c r="I613" i="7"/>
  <c r="G1669" i="7"/>
  <c r="I1669" i="7"/>
  <c r="G97" i="7"/>
  <c r="I97" i="7"/>
  <c r="G257" i="7"/>
  <c r="I257" i="7"/>
  <c r="G385" i="7"/>
  <c r="I385" i="7"/>
  <c r="G545" i="7"/>
  <c r="I545" i="7"/>
  <c r="G705" i="7"/>
  <c r="I705" i="7"/>
  <c r="G769" i="7"/>
  <c r="I769" i="7"/>
  <c r="G833" i="7"/>
  <c r="I833" i="7"/>
  <c r="G865" i="7"/>
  <c r="I865" i="7"/>
  <c r="G929" i="7"/>
  <c r="I929" i="7"/>
  <c r="G993" i="7"/>
  <c r="I993" i="7"/>
  <c r="G1057" i="7"/>
  <c r="I1057" i="7"/>
  <c r="G1217" i="7"/>
  <c r="I1217" i="7"/>
  <c r="G1313" i="7"/>
  <c r="I1313" i="7"/>
  <c r="G1377" i="7"/>
  <c r="I1377" i="7"/>
  <c r="G1441" i="7"/>
  <c r="I1441" i="7"/>
  <c r="G1505" i="7"/>
  <c r="I1505" i="7"/>
  <c r="G1537" i="7"/>
  <c r="I1537" i="7"/>
  <c r="G1601" i="7"/>
  <c r="I1601" i="7"/>
  <c r="G1665" i="7"/>
  <c r="I1665" i="7"/>
  <c r="G1729" i="7"/>
  <c r="I1729" i="7"/>
  <c r="G1793" i="7"/>
  <c r="I1793" i="7"/>
  <c r="G1825" i="7"/>
  <c r="I1825" i="7"/>
  <c r="G1897" i="7"/>
  <c r="I1897" i="7"/>
  <c r="G2001" i="7"/>
  <c r="I2001" i="7"/>
  <c r="G501" i="7"/>
  <c r="I501" i="7"/>
  <c r="G885" i="7"/>
  <c r="I885" i="7"/>
  <c r="G1333" i="7"/>
  <c r="I1333" i="7"/>
  <c r="G1541" i="7"/>
  <c r="I1541" i="7"/>
  <c r="G1997" i="7"/>
  <c r="I1997" i="7"/>
  <c r="G74" i="7"/>
  <c r="I74" i="7"/>
  <c r="G138" i="7"/>
  <c r="I138" i="7"/>
  <c r="G202" i="7"/>
  <c r="I202" i="7"/>
  <c r="G266" i="7"/>
  <c r="I266" i="7"/>
  <c r="G330" i="7"/>
  <c r="I330" i="7"/>
  <c r="G394" i="7"/>
  <c r="I394" i="7"/>
  <c r="G458" i="7"/>
  <c r="I458" i="7"/>
  <c r="G490" i="7"/>
  <c r="I490" i="7"/>
  <c r="G682" i="7"/>
  <c r="I682" i="7"/>
  <c r="G746" i="7"/>
  <c r="I746" i="7"/>
  <c r="G1098" i="7"/>
  <c r="I1098" i="7"/>
  <c r="G15" i="7"/>
  <c r="I15" i="7"/>
  <c r="G40" i="7"/>
  <c r="I40" i="7"/>
  <c r="G19" i="7"/>
  <c r="I19" i="7"/>
  <c r="G28" i="7"/>
  <c r="I28" i="7"/>
  <c r="G21" i="7"/>
  <c r="I21" i="7"/>
  <c r="G22" i="7"/>
  <c r="I22" i="7"/>
  <c r="G54" i="7"/>
  <c r="I54" i="7"/>
  <c r="G86" i="7"/>
  <c r="I86" i="7"/>
  <c r="G118" i="7"/>
  <c r="I118" i="7"/>
  <c r="G150" i="7"/>
  <c r="I150" i="7"/>
  <c r="G182" i="7"/>
  <c r="I182" i="7"/>
  <c r="G214" i="7"/>
  <c r="I214" i="7"/>
  <c r="G246" i="7"/>
  <c r="I246" i="7"/>
  <c r="G278" i="7"/>
  <c r="I278" i="7"/>
  <c r="G310" i="7"/>
  <c r="I310" i="7"/>
  <c r="G342" i="7"/>
  <c r="I342" i="7"/>
  <c r="G374" i="7"/>
  <c r="I374" i="7"/>
  <c r="G406" i="7"/>
  <c r="I406" i="7"/>
  <c r="G438" i="7"/>
  <c r="I438" i="7"/>
  <c r="G470" i="7"/>
  <c r="I470" i="7"/>
  <c r="G502" i="7"/>
  <c r="I502" i="7"/>
  <c r="G534" i="7"/>
  <c r="I534" i="7"/>
  <c r="G566" i="7"/>
  <c r="I566" i="7"/>
  <c r="G598" i="7"/>
  <c r="I598" i="7"/>
  <c r="G630" i="7"/>
  <c r="I630" i="7"/>
  <c r="G662" i="7"/>
  <c r="I662" i="7"/>
  <c r="G694" i="7"/>
  <c r="I694" i="7"/>
  <c r="G726" i="7"/>
  <c r="I726" i="7"/>
  <c r="G758" i="7"/>
  <c r="I758" i="7"/>
  <c r="G790" i="7"/>
  <c r="I790" i="7"/>
  <c r="G822" i="7"/>
  <c r="I822" i="7"/>
  <c r="G854" i="7"/>
  <c r="I854" i="7"/>
  <c r="G886" i="7"/>
  <c r="I886" i="7"/>
  <c r="G918" i="7"/>
  <c r="I918" i="7"/>
  <c r="G950" i="7"/>
  <c r="I950" i="7"/>
  <c r="G982" i="7"/>
  <c r="I982" i="7"/>
  <c r="G1014" i="7"/>
  <c r="I1014" i="7"/>
  <c r="G1046" i="7"/>
  <c r="I1046" i="7"/>
  <c r="G1078" i="7"/>
  <c r="I1078" i="7"/>
  <c r="G1110" i="7"/>
  <c r="I1110" i="7"/>
  <c r="G1142" i="7"/>
  <c r="I1142" i="7"/>
  <c r="G1174" i="7"/>
  <c r="I1174" i="7"/>
  <c r="G1206" i="7"/>
  <c r="I1206" i="7"/>
  <c r="G1238" i="7"/>
  <c r="I1238" i="7"/>
  <c r="G1270" i="7"/>
  <c r="I1270" i="7"/>
  <c r="G1302" i="7"/>
  <c r="I1302" i="7"/>
  <c r="G1334" i="7"/>
  <c r="I1334" i="7"/>
  <c r="G1366" i="7"/>
  <c r="I1366" i="7"/>
  <c r="G1398" i="7"/>
  <c r="I1398" i="7"/>
  <c r="G1430" i="7"/>
  <c r="I1430" i="7"/>
  <c r="G1462" i="7"/>
  <c r="I1462" i="7"/>
  <c r="G1494" i="7"/>
  <c r="I1494" i="7"/>
  <c r="G1526" i="7"/>
  <c r="I1526" i="7"/>
  <c r="G1558" i="7"/>
  <c r="I1558" i="7"/>
  <c r="G1590" i="7"/>
  <c r="I1590" i="7"/>
  <c r="G1622" i="7"/>
  <c r="I1622" i="7"/>
  <c r="G1654" i="7"/>
  <c r="I1654" i="7"/>
  <c r="G1686" i="7"/>
  <c r="I1686" i="7"/>
  <c r="G1718" i="7"/>
  <c r="I1718" i="7"/>
  <c r="G1750" i="7"/>
  <c r="I1750" i="7"/>
  <c r="G1782" i="7"/>
  <c r="I1782" i="7"/>
  <c r="G1814" i="7"/>
  <c r="I1814" i="7"/>
  <c r="G1846" i="7"/>
  <c r="I1846" i="7"/>
  <c r="G1878" i="7"/>
  <c r="I1878" i="7"/>
  <c r="G1910" i="7"/>
  <c r="I1910" i="7"/>
  <c r="G1942" i="7"/>
  <c r="I1942" i="7"/>
  <c r="G1974" i="7"/>
  <c r="I1974" i="7"/>
  <c r="G2006" i="7"/>
  <c r="I2006" i="7"/>
  <c r="G1839" i="7"/>
  <c r="I1839" i="7"/>
  <c r="G1871" i="7"/>
  <c r="I1871" i="7"/>
  <c r="G1935" i="7"/>
  <c r="I1935" i="7"/>
  <c r="G2007" i="7"/>
  <c r="I2007" i="7"/>
  <c r="G533" i="7"/>
  <c r="I533" i="7"/>
  <c r="G749" i="7"/>
  <c r="I749" i="7"/>
  <c r="G981" i="7"/>
  <c r="I981" i="7"/>
  <c r="G1229" i="7"/>
  <c r="I1229" i="7"/>
  <c r="G1445" i="7"/>
  <c r="I1445" i="7"/>
  <c r="G1685" i="7"/>
  <c r="I1685" i="7"/>
  <c r="G1893" i="7"/>
  <c r="I1893" i="7"/>
  <c r="G31" i="7"/>
  <c r="I31" i="7"/>
  <c r="G63" i="7"/>
  <c r="I63" i="7"/>
  <c r="G95" i="7"/>
  <c r="I95" i="7"/>
  <c r="G127" i="7"/>
  <c r="I127" i="7"/>
  <c r="G159" i="7"/>
  <c r="I159" i="7"/>
  <c r="G191" i="7"/>
  <c r="I191" i="7"/>
  <c r="G223" i="7"/>
  <c r="I223" i="7"/>
  <c r="G255" i="7"/>
  <c r="I255" i="7"/>
  <c r="G287" i="7"/>
  <c r="I287" i="7"/>
  <c r="G319" i="7"/>
  <c r="I319" i="7"/>
  <c r="G351" i="7"/>
  <c r="I351" i="7"/>
  <c r="G383" i="7"/>
  <c r="I383" i="7"/>
  <c r="G415" i="7"/>
  <c r="I415" i="7"/>
  <c r="G447" i="7"/>
  <c r="I447" i="7"/>
  <c r="G479" i="7"/>
  <c r="I479" i="7"/>
  <c r="G511" i="7"/>
  <c r="I511" i="7"/>
  <c r="G543" i="7"/>
  <c r="I543" i="7"/>
  <c r="G575" i="7"/>
  <c r="I575" i="7"/>
  <c r="G607" i="7"/>
  <c r="I607" i="7"/>
  <c r="G639" i="7"/>
  <c r="I639" i="7"/>
  <c r="G671" i="7"/>
  <c r="I671" i="7"/>
  <c r="G703" i="7"/>
  <c r="I703" i="7"/>
  <c r="G735" i="7"/>
  <c r="I735" i="7"/>
  <c r="G767" i="7"/>
  <c r="I767" i="7"/>
  <c r="G799" i="7"/>
  <c r="I799" i="7"/>
  <c r="G831" i="7"/>
  <c r="I831" i="7"/>
  <c r="G863" i="7"/>
  <c r="I863" i="7"/>
  <c r="G895" i="7"/>
  <c r="I895" i="7"/>
  <c r="G927" i="7"/>
  <c r="I927" i="7"/>
  <c r="G959" i="7"/>
  <c r="I959" i="7"/>
  <c r="G991" i="7"/>
  <c r="I991" i="7"/>
  <c r="G1023" i="7"/>
  <c r="I1023" i="7"/>
  <c r="G1055" i="7"/>
  <c r="I1055" i="7"/>
  <c r="G1087" i="7"/>
  <c r="I1087" i="7"/>
  <c r="G1119" i="7"/>
  <c r="I1119" i="7"/>
  <c r="G1151" i="7"/>
  <c r="I1151" i="7"/>
  <c r="G1183" i="7"/>
  <c r="I1183" i="7"/>
  <c r="G1215" i="7"/>
  <c r="I1215" i="7"/>
  <c r="G1247" i="7"/>
  <c r="I1247" i="7"/>
  <c r="G1279" i="7"/>
  <c r="I1279" i="7"/>
  <c r="G1311" i="7"/>
  <c r="I1311" i="7"/>
  <c r="G1343" i="7"/>
  <c r="I1343" i="7"/>
  <c r="G1375" i="7"/>
  <c r="I1375" i="7"/>
  <c r="G1407" i="7"/>
  <c r="I1407" i="7"/>
  <c r="G1439" i="7"/>
  <c r="I1439" i="7"/>
  <c r="G1471" i="7"/>
  <c r="I1471" i="7"/>
  <c r="G1503" i="7"/>
  <c r="I1503" i="7"/>
  <c r="G1535" i="7"/>
  <c r="I1535" i="7"/>
  <c r="G1567" i="7"/>
  <c r="I1567" i="7"/>
  <c r="G1599" i="7"/>
  <c r="I1599" i="7"/>
  <c r="G1631" i="7"/>
  <c r="I1631" i="7"/>
  <c r="G1663" i="7"/>
  <c r="I1663" i="7"/>
  <c r="G1695" i="7"/>
  <c r="I1695" i="7"/>
  <c r="G1727" i="7"/>
  <c r="I1727" i="7"/>
  <c r="G1767" i="7"/>
  <c r="I1767" i="7"/>
  <c r="G1807" i="7"/>
  <c r="I1807" i="7"/>
  <c r="G1895" i="7"/>
  <c r="I1895" i="7"/>
  <c r="G1959" i="7"/>
  <c r="I1959" i="7"/>
  <c r="G109" i="7"/>
  <c r="I109" i="7"/>
  <c r="G717" i="7"/>
  <c r="I717" i="7"/>
  <c r="G965" i="7"/>
  <c r="I965" i="7"/>
  <c r="G1181" i="7"/>
  <c r="I1181" i="7"/>
  <c r="G1389" i="7"/>
  <c r="I1389" i="7"/>
  <c r="G1573" i="7"/>
  <c r="I1573" i="7"/>
  <c r="G1805" i="7"/>
  <c r="I1805" i="7"/>
  <c r="G64" i="7"/>
  <c r="I64" i="7"/>
  <c r="G96" i="7"/>
  <c r="I96" i="7"/>
  <c r="G128" i="7"/>
  <c r="I128" i="7"/>
  <c r="G160" i="7"/>
  <c r="I160" i="7"/>
  <c r="G192" i="7"/>
  <c r="I192" i="7"/>
  <c r="G224" i="7"/>
  <c r="I224" i="7"/>
  <c r="G256" i="7"/>
  <c r="I256" i="7"/>
  <c r="G288" i="7"/>
  <c r="I288" i="7"/>
  <c r="G320" i="7"/>
  <c r="I320" i="7"/>
  <c r="G352" i="7"/>
  <c r="I352" i="7"/>
  <c r="G384" i="7"/>
  <c r="I384" i="7"/>
  <c r="G416" i="7"/>
  <c r="I416" i="7"/>
  <c r="G448" i="7"/>
  <c r="I448" i="7"/>
  <c r="G480" i="7"/>
  <c r="I480" i="7"/>
  <c r="G512" i="7"/>
  <c r="I512" i="7"/>
  <c r="G544" i="7"/>
  <c r="I544" i="7"/>
  <c r="G576" i="7"/>
  <c r="I576" i="7"/>
  <c r="G608" i="7"/>
  <c r="I608" i="7"/>
  <c r="G640" i="7"/>
  <c r="I640" i="7"/>
  <c r="G672" i="7"/>
  <c r="I672" i="7"/>
  <c r="G704" i="7"/>
  <c r="I704" i="7"/>
  <c r="G736" i="7"/>
  <c r="I736" i="7"/>
  <c r="G768" i="7"/>
  <c r="I768" i="7"/>
  <c r="G800" i="7"/>
  <c r="I800" i="7"/>
  <c r="G832" i="7"/>
  <c r="I832" i="7"/>
  <c r="G864" i="7"/>
  <c r="I864" i="7"/>
  <c r="G896" i="7"/>
  <c r="I896" i="7"/>
  <c r="G928" i="7"/>
  <c r="I928" i="7"/>
  <c r="G960" i="7"/>
  <c r="I960" i="7"/>
  <c r="G992" i="7"/>
  <c r="I992" i="7"/>
  <c r="G1024" i="7"/>
  <c r="I1024" i="7"/>
  <c r="G1056" i="7"/>
  <c r="I1056" i="7"/>
  <c r="G1088" i="7"/>
  <c r="I1088" i="7"/>
  <c r="G1120" i="7"/>
  <c r="I1120" i="7"/>
  <c r="G1152" i="7"/>
  <c r="I1152" i="7"/>
  <c r="G1184" i="7"/>
  <c r="I1184" i="7"/>
  <c r="G1216" i="7"/>
  <c r="I1216" i="7"/>
  <c r="G1248" i="7"/>
  <c r="I1248" i="7"/>
  <c r="G1280" i="7"/>
  <c r="I1280" i="7"/>
  <c r="G1312" i="7"/>
  <c r="I1312" i="7"/>
  <c r="G1344" i="7"/>
  <c r="I1344" i="7"/>
  <c r="G1376" i="7"/>
  <c r="I1376" i="7"/>
  <c r="G1408" i="7"/>
  <c r="I1408" i="7"/>
  <c r="G1440" i="7"/>
  <c r="I1440" i="7"/>
  <c r="G1472" i="7"/>
  <c r="I1472" i="7"/>
  <c r="G1504" i="7"/>
  <c r="I1504" i="7"/>
  <c r="G1536" i="7"/>
  <c r="I1536" i="7"/>
  <c r="G1568" i="7"/>
  <c r="I1568" i="7"/>
  <c r="G1600" i="7"/>
  <c r="I1600" i="7"/>
  <c r="G1632" i="7"/>
  <c r="I1632" i="7"/>
  <c r="G1664" i="7"/>
  <c r="I1664" i="7"/>
  <c r="G1696" i="7"/>
  <c r="I1696" i="7"/>
  <c r="G1728" i="7"/>
  <c r="I1728" i="7"/>
  <c r="G1760" i="7"/>
  <c r="I1760" i="7"/>
  <c r="G1792" i="7"/>
  <c r="I1792" i="7"/>
  <c r="G1824" i="7"/>
  <c r="I1824" i="7"/>
  <c r="G1856" i="7"/>
  <c r="I1856" i="7"/>
  <c r="G1888" i="7"/>
  <c r="I1888" i="7"/>
  <c r="G1920" i="7"/>
  <c r="I1920" i="7"/>
  <c r="G1952" i="7"/>
  <c r="I1952" i="7"/>
  <c r="G1984" i="7"/>
  <c r="I1984" i="7"/>
  <c r="G1881" i="7"/>
  <c r="I1881" i="7"/>
  <c r="G1969" i="7"/>
  <c r="I1969" i="7"/>
  <c r="G341" i="7"/>
  <c r="I341" i="7"/>
  <c r="G461" i="7"/>
  <c r="I461" i="7"/>
  <c r="G653" i="7"/>
  <c r="I653" i="7"/>
  <c r="G877" i="7"/>
  <c r="I877" i="7"/>
  <c r="G1093" i="7"/>
  <c r="I1093" i="7"/>
  <c r="G1301" i="7"/>
  <c r="I1301" i="7"/>
  <c r="G1509" i="7"/>
  <c r="I1509" i="7"/>
  <c r="G1725" i="7"/>
  <c r="I1725" i="7"/>
  <c r="G1957" i="7"/>
  <c r="I1957" i="7"/>
  <c r="G41" i="7"/>
  <c r="I41" i="7"/>
  <c r="G73" i="7"/>
  <c r="I73" i="7"/>
  <c r="G105" i="7"/>
  <c r="I105" i="7"/>
  <c r="G137" i="7"/>
  <c r="I137" i="7"/>
  <c r="G169" i="7"/>
  <c r="I169" i="7"/>
  <c r="G201" i="7"/>
  <c r="I201" i="7"/>
  <c r="G233" i="7"/>
  <c r="I233" i="7"/>
  <c r="G265" i="7"/>
  <c r="I265" i="7"/>
  <c r="G297" i="7"/>
  <c r="I297" i="7"/>
  <c r="G329" i="7"/>
  <c r="I329" i="7"/>
  <c r="G361" i="7"/>
  <c r="I361" i="7"/>
  <c r="G393" i="7"/>
  <c r="I393" i="7"/>
  <c r="G425" i="7"/>
  <c r="I425" i="7"/>
  <c r="G457" i="7"/>
  <c r="I457" i="7"/>
  <c r="G489" i="7"/>
  <c r="I489" i="7"/>
  <c r="G521" i="7"/>
  <c r="I521" i="7"/>
  <c r="G553" i="7"/>
  <c r="I553" i="7"/>
  <c r="G585" i="7"/>
  <c r="I585" i="7"/>
  <c r="G617" i="7"/>
  <c r="I617" i="7"/>
  <c r="G649" i="7"/>
  <c r="I649" i="7"/>
  <c r="G681" i="7"/>
  <c r="I681" i="7"/>
  <c r="G713" i="7"/>
  <c r="I713" i="7"/>
  <c r="G745" i="7"/>
  <c r="I745" i="7"/>
  <c r="G777" i="7"/>
  <c r="I777" i="7"/>
  <c r="G809" i="7"/>
  <c r="I809" i="7"/>
  <c r="G841" i="7"/>
  <c r="I841" i="7"/>
  <c r="G873" i="7"/>
  <c r="I873" i="7"/>
  <c r="G905" i="7"/>
  <c r="I905" i="7"/>
  <c r="G937" i="7"/>
  <c r="I937" i="7"/>
  <c r="G969" i="7"/>
  <c r="I969" i="7"/>
  <c r="G1001" i="7"/>
  <c r="I1001" i="7"/>
  <c r="G1033" i="7"/>
  <c r="I1033" i="7"/>
  <c r="G1065" i="7"/>
  <c r="I1065" i="7"/>
  <c r="G1097" i="7"/>
  <c r="I1097" i="7"/>
  <c r="G1129" i="7"/>
  <c r="I1129" i="7"/>
  <c r="G1161" i="7"/>
  <c r="I1161" i="7"/>
  <c r="G1193" i="7"/>
  <c r="I1193" i="7"/>
  <c r="G1225" i="7"/>
  <c r="I1225" i="7"/>
  <c r="G1257" i="7"/>
  <c r="I1257" i="7"/>
  <c r="G1289" i="7"/>
  <c r="I1289" i="7"/>
  <c r="G1321" i="7"/>
  <c r="I1321" i="7"/>
  <c r="G1353" i="7"/>
  <c r="I1353" i="7"/>
  <c r="G1385" i="7"/>
  <c r="I1385" i="7"/>
  <c r="G1417" i="7"/>
  <c r="I1417" i="7"/>
  <c r="G1449" i="7"/>
  <c r="I1449" i="7"/>
  <c r="G1481" i="7"/>
  <c r="I1481" i="7"/>
  <c r="G1513" i="7"/>
  <c r="I1513" i="7"/>
  <c r="G1545" i="7"/>
  <c r="I1545" i="7"/>
  <c r="G1577" i="7"/>
  <c r="I1577" i="7"/>
  <c r="G1609" i="7"/>
  <c r="I1609" i="7"/>
  <c r="G1641" i="7"/>
  <c r="I1641" i="7"/>
  <c r="G1673" i="7"/>
  <c r="I1673" i="7"/>
  <c r="G1705" i="7"/>
  <c r="I1705" i="7"/>
  <c r="G1737" i="7"/>
  <c r="I1737" i="7"/>
  <c r="G1769" i="7"/>
  <c r="I1769" i="7"/>
  <c r="G1801" i="7"/>
  <c r="I1801" i="7"/>
  <c r="G1833" i="7"/>
  <c r="I1833" i="7"/>
  <c r="G1865" i="7"/>
  <c r="I1865" i="7"/>
  <c r="G1905" i="7"/>
  <c r="I1905" i="7"/>
  <c r="G1961" i="7"/>
  <c r="I1961" i="7"/>
  <c r="G2009" i="7"/>
  <c r="I2009" i="7"/>
  <c r="G373" i="7"/>
  <c r="I373" i="7"/>
  <c r="G549" i="7"/>
  <c r="I549" i="7"/>
  <c r="G725" i="7"/>
  <c r="I725" i="7"/>
  <c r="G949" i="7"/>
  <c r="I949" i="7"/>
  <c r="G1165" i="7"/>
  <c r="I1165" i="7"/>
  <c r="G1373" i="7"/>
  <c r="I1373" i="7"/>
  <c r="G1605" i="7"/>
  <c r="I1605" i="7"/>
  <c r="G1821" i="7"/>
  <c r="I1821" i="7"/>
  <c r="G18" i="7"/>
  <c r="I18" i="7"/>
  <c r="G50" i="7"/>
  <c r="I50" i="7"/>
  <c r="G82" i="7"/>
  <c r="I82" i="7"/>
  <c r="G114" i="7"/>
  <c r="I114" i="7"/>
  <c r="G146" i="7"/>
  <c r="I146" i="7"/>
  <c r="G178" i="7"/>
  <c r="I178" i="7"/>
  <c r="G210" i="7"/>
  <c r="I210" i="7"/>
  <c r="G242" i="7"/>
  <c r="I242" i="7"/>
  <c r="G274" i="7"/>
  <c r="I274" i="7"/>
  <c r="G306" i="7"/>
  <c r="I306" i="7"/>
  <c r="G338" i="7"/>
  <c r="I338" i="7"/>
  <c r="G370" i="7"/>
  <c r="I370" i="7"/>
  <c r="G402" i="7"/>
  <c r="I402" i="7"/>
  <c r="G434" i="7"/>
  <c r="I434" i="7"/>
  <c r="G466" i="7"/>
  <c r="I466" i="7"/>
  <c r="G498" i="7"/>
  <c r="I498" i="7"/>
  <c r="G530" i="7"/>
  <c r="I530" i="7"/>
  <c r="G562" i="7"/>
  <c r="I562" i="7"/>
  <c r="G594" i="7"/>
  <c r="I594" i="7"/>
  <c r="G626" i="7"/>
  <c r="I626" i="7"/>
  <c r="G658" i="7"/>
  <c r="I658" i="7"/>
  <c r="G722" i="7"/>
  <c r="I722" i="7"/>
  <c r="G786" i="7"/>
  <c r="I786" i="7"/>
  <c r="G850" i="7"/>
  <c r="I850" i="7"/>
  <c r="G946" i="7"/>
  <c r="I946" i="7"/>
  <c r="G1010" i="7"/>
  <c r="I1010" i="7"/>
  <c r="G1042" i="7"/>
  <c r="I1042" i="7"/>
  <c r="G1074" i="7"/>
  <c r="I1074" i="7"/>
  <c r="G1106" i="7"/>
  <c r="I1106" i="7"/>
  <c r="G1202" i="7"/>
  <c r="I1202" i="7"/>
  <c r="G1266" i="7"/>
  <c r="I1266" i="7"/>
  <c r="G1298" i="7"/>
  <c r="I1298" i="7"/>
  <c r="G1330" i="7"/>
  <c r="I1330" i="7"/>
  <c r="G1362" i="7"/>
  <c r="I1362" i="7"/>
  <c r="G1458" i="7"/>
  <c r="I1458" i="7"/>
  <c r="G1522" i="7"/>
  <c r="I1522" i="7"/>
  <c r="G1554" i="7"/>
  <c r="I1554" i="7"/>
  <c r="G1586" i="7"/>
  <c r="I1586" i="7"/>
  <c r="G1618" i="7"/>
  <c r="I1618" i="7"/>
  <c r="G1714" i="7"/>
  <c r="I1714" i="7"/>
  <c r="G1778" i="7"/>
  <c r="I1778" i="7"/>
  <c r="G1810" i="7"/>
  <c r="I1810" i="7"/>
  <c r="G1842" i="7"/>
  <c r="I1842" i="7"/>
  <c r="G1874" i="7"/>
  <c r="I1874" i="7"/>
  <c r="G1970" i="7"/>
  <c r="I1970" i="7"/>
  <c r="G141" i="7"/>
  <c r="I141" i="7"/>
  <c r="G213" i="7"/>
  <c r="I213" i="7"/>
  <c r="G541" i="7"/>
  <c r="I541" i="7"/>
  <c r="G1701" i="7"/>
  <c r="I1701" i="7"/>
  <c r="G723" i="7"/>
  <c r="I723" i="7"/>
  <c r="G45" i="7"/>
  <c r="I45" i="7"/>
  <c r="G10" i="7"/>
  <c r="I10" i="7"/>
  <c r="F110" i="7"/>
  <c r="H110" i="7"/>
  <c r="F334" i="7"/>
  <c r="H334" i="7"/>
  <c r="F558" i="7"/>
  <c r="H558" i="7"/>
  <c r="F782" i="7"/>
  <c r="H782" i="7"/>
  <c r="F974" i="7"/>
  <c r="H974" i="7"/>
  <c r="F1198" i="7"/>
  <c r="H1198" i="7"/>
  <c r="F1422" i="7"/>
  <c r="H1422" i="7"/>
  <c r="F1646" i="7"/>
  <c r="H1646" i="7"/>
  <c r="F1838" i="7"/>
  <c r="H1838" i="7"/>
  <c r="F1919" i="7"/>
  <c r="H1919" i="7"/>
  <c r="F1837" i="7"/>
  <c r="H1837" i="7"/>
  <c r="F215" i="7"/>
  <c r="H215" i="7"/>
  <c r="F407" i="7"/>
  <c r="H407" i="7"/>
  <c r="F599" i="7"/>
  <c r="H599" i="7"/>
  <c r="F887" i="7"/>
  <c r="H887" i="7"/>
  <c r="F1079" i="7"/>
  <c r="H1079" i="7"/>
  <c r="F1335" i="7"/>
  <c r="H1335" i="7"/>
  <c r="F1591" i="7"/>
  <c r="H1591" i="7"/>
  <c r="F1879" i="7"/>
  <c r="H1879" i="7"/>
  <c r="F1533" i="7"/>
  <c r="H1533" i="7"/>
  <c r="F184" i="7"/>
  <c r="H184" i="7"/>
  <c r="F376" i="7"/>
  <c r="H376" i="7"/>
  <c r="F568" i="7"/>
  <c r="H568" i="7"/>
  <c r="F792" i="7"/>
  <c r="H792" i="7"/>
  <c r="F1144" i="7"/>
  <c r="H1144" i="7"/>
  <c r="G32" i="7"/>
  <c r="I32" i="7"/>
  <c r="G78" i="7"/>
  <c r="I78" i="7"/>
  <c r="G270" i="7"/>
  <c r="I270" i="7"/>
  <c r="G494" i="7"/>
  <c r="I494" i="7"/>
  <c r="G686" i="7"/>
  <c r="I686" i="7"/>
  <c r="G910" i="7"/>
  <c r="I910" i="7"/>
  <c r="G1102" i="7"/>
  <c r="I1102" i="7"/>
  <c r="G1326" i="7"/>
  <c r="I1326" i="7"/>
  <c r="G1518" i="7"/>
  <c r="I1518" i="7"/>
  <c r="G1710" i="7"/>
  <c r="I1710" i="7"/>
  <c r="G1902" i="7"/>
  <c r="I1902" i="7"/>
  <c r="G1991" i="7"/>
  <c r="I1991" i="7"/>
  <c r="G1629" i="7"/>
  <c r="I1629" i="7"/>
  <c r="G183" i="7"/>
  <c r="I183" i="7"/>
  <c r="G375" i="7"/>
  <c r="I375" i="7"/>
  <c r="G535" i="7"/>
  <c r="I535" i="7"/>
  <c r="G727" i="7"/>
  <c r="I727" i="7"/>
  <c r="G919" i="7"/>
  <c r="I919" i="7"/>
  <c r="G1111" i="7"/>
  <c r="I1111" i="7"/>
  <c r="G1303" i="7"/>
  <c r="I1303" i="7"/>
  <c r="G1559" i="7"/>
  <c r="I1559" i="7"/>
  <c r="G1759" i="7"/>
  <c r="I1759" i="7"/>
  <c r="G1999" i="7"/>
  <c r="I1999" i="7"/>
  <c r="G1741" i="7"/>
  <c r="I1741" i="7"/>
  <c r="G216" i="7"/>
  <c r="I216" i="7"/>
  <c r="G408" i="7"/>
  <c r="I408" i="7"/>
  <c r="G600" i="7"/>
  <c r="I600" i="7"/>
  <c r="G792" i="7"/>
  <c r="I792" i="7"/>
  <c r="G984" i="7"/>
  <c r="I984" i="7"/>
  <c r="G1208" i="7"/>
  <c r="I1208" i="7"/>
  <c r="G1432" i="7"/>
  <c r="I1432" i="7"/>
  <c r="G1624" i="7"/>
  <c r="I1624" i="7"/>
  <c r="G1816" i="7"/>
  <c r="I1816" i="7"/>
  <c r="G1976" i="7"/>
  <c r="I1976" i="7"/>
  <c r="G821" i="7"/>
  <c r="I821" i="7"/>
  <c r="G33" i="7"/>
  <c r="I33" i="7"/>
  <c r="G225" i="7"/>
  <c r="I225" i="7"/>
  <c r="G417" i="7"/>
  <c r="I417" i="7"/>
  <c r="G609" i="7"/>
  <c r="I609" i="7"/>
  <c r="G1121" i="7"/>
  <c r="I1121" i="7"/>
  <c r="F48" i="7"/>
  <c r="H48" i="7"/>
  <c r="F30" i="7"/>
  <c r="H30" i="7"/>
  <c r="F158" i="7"/>
  <c r="H158" i="7"/>
  <c r="F286" i="7"/>
  <c r="H286" i="7"/>
  <c r="F446" i="7"/>
  <c r="H446" i="7"/>
  <c r="F574" i="7"/>
  <c r="H574" i="7"/>
  <c r="F702" i="7"/>
  <c r="H702" i="7"/>
  <c r="F830" i="7"/>
  <c r="H830" i="7"/>
  <c r="F958" i="7"/>
  <c r="H958" i="7"/>
  <c r="F1118" i="7"/>
  <c r="H1118" i="7"/>
  <c r="F1246" i="7"/>
  <c r="H1246" i="7"/>
  <c r="F1374" i="7"/>
  <c r="H1374" i="7"/>
  <c r="F1502" i="7"/>
  <c r="H1502" i="7"/>
  <c r="F1630" i="7"/>
  <c r="H1630" i="7"/>
  <c r="F1790" i="7"/>
  <c r="H1790" i="7"/>
  <c r="F1918" i="7"/>
  <c r="H1918" i="7"/>
  <c r="F1887" i="7"/>
  <c r="H1887" i="7"/>
  <c r="F1037" i="7"/>
  <c r="H1037" i="7"/>
  <c r="F39" i="7"/>
  <c r="H39" i="7"/>
  <c r="F167" i="7"/>
  <c r="H167" i="7"/>
  <c r="F263" i="7"/>
  <c r="H263" i="7"/>
  <c r="F295" i="7"/>
  <c r="H295" i="7"/>
  <c r="F327" i="7"/>
  <c r="H327" i="7"/>
  <c r="F423" i="7"/>
  <c r="H423" i="7"/>
  <c r="F487" i="7"/>
  <c r="H487" i="7"/>
  <c r="F519" i="7"/>
  <c r="H519" i="7"/>
  <c r="F551" i="7"/>
  <c r="H551" i="7"/>
  <c r="F583" i="7"/>
  <c r="H583" i="7"/>
  <c r="F615" i="7"/>
  <c r="H615" i="7"/>
  <c r="F647" i="7"/>
  <c r="H647" i="7"/>
  <c r="F679" i="7"/>
  <c r="H679" i="7"/>
  <c r="F711" i="7"/>
  <c r="H711" i="7"/>
  <c r="F743" i="7"/>
  <c r="H743" i="7"/>
  <c r="F775" i="7"/>
  <c r="H775" i="7"/>
  <c r="F807" i="7"/>
  <c r="H807" i="7"/>
  <c r="F839" i="7"/>
  <c r="H839" i="7"/>
  <c r="F871" i="7"/>
  <c r="H871" i="7"/>
  <c r="F903" i="7"/>
  <c r="H903" i="7"/>
  <c r="F935" i="7"/>
  <c r="H935" i="7"/>
  <c r="F967" i="7"/>
  <c r="H967" i="7"/>
  <c r="F999" i="7"/>
  <c r="H999" i="7"/>
  <c r="F1031" i="7"/>
  <c r="H1031" i="7"/>
  <c r="F1063" i="7"/>
  <c r="H1063" i="7"/>
  <c r="F1095" i="7"/>
  <c r="H1095" i="7"/>
  <c r="F1127" i="7"/>
  <c r="H1127" i="7"/>
  <c r="F1159" i="7"/>
  <c r="H1159" i="7"/>
  <c r="F1191" i="7"/>
  <c r="H1191" i="7"/>
  <c r="F1223" i="7"/>
  <c r="H1223" i="7"/>
  <c r="F1255" i="7"/>
  <c r="H1255" i="7"/>
  <c r="F1287" i="7"/>
  <c r="H1287" i="7"/>
  <c r="F1319" i="7"/>
  <c r="H1319" i="7"/>
  <c r="F1351" i="7"/>
  <c r="H1351" i="7"/>
  <c r="F1383" i="7"/>
  <c r="H1383" i="7"/>
  <c r="F1415" i="7"/>
  <c r="H1415" i="7"/>
  <c r="F1447" i="7"/>
  <c r="H1447" i="7"/>
  <c r="F1479" i="7"/>
  <c r="H1479" i="7"/>
  <c r="F1511" i="7"/>
  <c r="H1511" i="7"/>
  <c r="F1543" i="7"/>
  <c r="H1543" i="7"/>
  <c r="F1575" i="7"/>
  <c r="H1575" i="7"/>
  <c r="F1607" i="7"/>
  <c r="H1607" i="7"/>
  <c r="F1639" i="7"/>
  <c r="H1639" i="7"/>
  <c r="F1671" i="7"/>
  <c r="H1671" i="7"/>
  <c r="F1703" i="7"/>
  <c r="H1703" i="7"/>
  <c r="F1735" i="7"/>
  <c r="H1735" i="7"/>
  <c r="F1775" i="7"/>
  <c r="H1775" i="7"/>
  <c r="F1815" i="7"/>
  <c r="H1815" i="7"/>
  <c r="F1911" i="7"/>
  <c r="H1911" i="7"/>
  <c r="F1967" i="7"/>
  <c r="H1967" i="7"/>
  <c r="F485" i="7"/>
  <c r="H485" i="7"/>
  <c r="F773" i="7"/>
  <c r="H773" i="7"/>
  <c r="F1013" i="7"/>
  <c r="H1013" i="7"/>
  <c r="F1237" i="7"/>
  <c r="H1237" i="7"/>
  <c r="F1429" i="7"/>
  <c r="H1429" i="7"/>
  <c r="F1621" i="7"/>
  <c r="H1621" i="7"/>
  <c r="F1853" i="7"/>
  <c r="H1853" i="7"/>
  <c r="F72" i="7"/>
  <c r="H72" i="7"/>
  <c r="F104" i="7"/>
  <c r="H104" i="7"/>
  <c r="F136" i="7"/>
  <c r="H136" i="7"/>
  <c r="F168" i="7"/>
  <c r="H168" i="7"/>
  <c r="F200" i="7"/>
  <c r="H200" i="7"/>
  <c r="F232" i="7"/>
  <c r="H232" i="7"/>
  <c r="F264" i="7"/>
  <c r="H264" i="7"/>
  <c r="F296" i="7"/>
  <c r="H296" i="7"/>
  <c r="F328" i="7"/>
  <c r="H328" i="7"/>
  <c r="F360" i="7"/>
  <c r="H360" i="7"/>
  <c r="F392" i="7"/>
  <c r="H392" i="7"/>
  <c r="F424" i="7"/>
  <c r="H424" i="7"/>
  <c r="F456" i="7"/>
  <c r="H456" i="7"/>
  <c r="F488" i="7"/>
  <c r="H488" i="7"/>
  <c r="F520" i="7"/>
  <c r="H520" i="7"/>
  <c r="F552" i="7"/>
  <c r="H552" i="7"/>
  <c r="F584" i="7"/>
  <c r="H584" i="7"/>
  <c r="F616" i="7"/>
  <c r="H616" i="7"/>
  <c r="F648" i="7"/>
  <c r="H648" i="7"/>
  <c r="F680" i="7"/>
  <c r="H680" i="7"/>
  <c r="F712" i="7"/>
  <c r="H712" i="7"/>
  <c r="F744" i="7"/>
  <c r="H744" i="7"/>
  <c r="F776" i="7"/>
  <c r="H776" i="7"/>
  <c r="F808" i="7"/>
  <c r="H808" i="7"/>
  <c r="F840" i="7"/>
  <c r="H840" i="7"/>
  <c r="F872" i="7"/>
  <c r="H872" i="7"/>
  <c r="F904" i="7"/>
  <c r="H904" i="7"/>
  <c r="F936" i="7"/>
  <c r="H936" i="7"/>
  <c r="F968" i="7"/>
  <c r="H968" i="7"/>
  <c r="F1000" i="7"/>
  <c r="H1000" i="7"/>
  <c r="F1032" i="7"/>
  <c r="H1032" i="7"/>
  <c r="F1064" i="7"/>
  <c r="H1064" i="7"/>
  <c r="F1096" i="7"/>
  <c r="H1096" i="7"/>
  <c r="F1128" i="7"/>
  <c r="H1128" i="7"/>
  <c r="F1160" i="7"/>
  <c r="H1160" i="7"/>
  <c r="F1192" i="7"/>
  <c r="H1192" i="7"/>
  <c r="F1224" i="7"/>
  <c r="H1224" i="7"/>
  <c r="F1256" i="7"/>
  <c r="H1256" i="7"/>
  <c r="F1288" i="7"/>
  <c r="H1288" i="7"/>
  <c r="F1320" i="7"/>
  <c r="H1320" i="7"/>
  <c r="F1352" i="7"/>
  <c r="H1352" i="7"/>
  <c r="F1384" i="7"/>
  <c r="H1384" i="7"/>
  <c r="F1416" i="7"/>
  <c r="H1416" i="7"/>
  <c r="F1448" i="7"/>
  <c r="H1448" i="7"/>
  <c r="F1480" i="7"/>
  <c r="H1480" i="7"/>
  <c r="F1512" i="7"/>
  <c r="H1512" i="7"/>
  <c r="F1544" i="7"/>
  <c r="H1544" i="7"/>
  <c r="F1576" i="7"/>
  <c r="H1576" i="7"/>
  <c r="F1608" i="7"/>
  <c r="H1608" i="7"/>
  <c r="F1640" i="7"/>
  <c r="H1640" i="7"/>
  <c r="F1672" i="7"/>
  <c r="H1672" i="7"/>
  <c r="F1704" i="7"/>
  <c r="H1704" i="7"/>
  <c r="F1736" i="7"/>
  <c r="H1736" i="7"/>
  <c r="F1768" i="7"/>
  <c r="H1768" i="7"/>
  <c r="F1800" i="7"/>
  <c r="H1800" i="7"/>
  <c r="F1832" i="7"/>
  <c r="H1832" i="7"/>
  <c r="F1864" i="7"/>
  <c r="H1864" i="7"/>
  <c r="F1896" i="7"/>
  <c r="H1896" i="7"/>
  <c r="F1928" i="7"/>
  <c r="H1928" i="7"/>
  <c r="F1960" i="7"/>
  <c r="H1960" i="7"/>
  <c r="F1992" i="7"/>
  <c r="H1992" i="7"/>
  <c r="F1921" i="7"/>
  <c r="H1921" i="7"/>
  <c r="F1985" i="7"/>
  <c r="H1985" i="7"/>
  <c r="F365" i="7"/>
  <c r="H365" i="7"/>
  <c r="F517" i="7"/>
  <c r="H517" i="7"/>
  <c r="F709" i="7"/>
  <c r="H709" i="7"/>
  <c r="F933" i="7"/>
  <c r="H933" i="7"/>
  <c r="F1149" i="7"/>
  <c r="H1149" i="7"/>
  <c r="F1357" i="7"/>
  <c r="H1357" i="7"/>
  <c r="F1557" i="7"/>
  <c r="H1557" i="7"/>
  <c r="F1789" i="7"/>
  <c r="H1789" i="7"/>
  <c r="F17" i="7"/>
  <c r="H17" i="7"/>
  <c r="F49" i="7"/>
  <c r="H49" i="7"/>
  <c r="F81" i="7"/>
  <c r="H81" i="7"/>
  <c r="F113" i="7"/>
  <c r="H113" i="7"/>
  <c r="F145" i="7"/>
  <c r="H145" i="7"/>
  <c r="F177" i="7"/>
  <c r="H177" i="7"/>
  <c r="F209" i="7"/>
  <c r="H209" i="7"/>
  <c r="F241" i="7"/>
  <c r="H241" i="7"/>
  <c r="F273" i="7"/>
  <c r="H273" i="7"/>
  <c r="F305" i="7"/>
  <c r="H305" i="7"/>
  <c r="F337" i="7"/>
  <c r="H337" i="7"/>
  <c r="F369" i="7"/>
  <c r="H369" i="7"/>
  <c r="F401" i="7"/>
  <c r="H401" i="7"/>
  <c r="F433" i="7"/>
  <c r="H433" i="7"/>
  <c r="F465" i="7"/>
  <c r="H465" i="7"/>
  <c r="F497" i="7"/>
  <c r="H497" i="7"/>
  <c r="F529" i="7"/>
  <c r="H529" i="7"/>
  <c r="F561" i="7"/>
  <c r="H561" i="7"/>
  <c r="F593" i="7"/>
  <c r="H593" i="7"/>
  <c r="F625" i="7"/>
  <c r="H625" i="7"/>
  <c r="F657" i="7"/>
  <c r="H657" i="7"/>
  <c r="F689" i="7"/>
  <c r="H689" i="7"/>
  <c r="F721" i="7"/>
  <c r="H721" i="7"/>
  <c r="F753" i="7"/>
  <c r="H753" i="7"/>
  <c r="F785" i="7"/>
  <c r="H785" i="7"/>
  <c r="F817" i="7"/>
  <c r="H817" i="7"/>
  <c r="F849" i="7"/>
  <c r="H849" i="7"/>
  <c r="F881" i="7"/>
  <c r="H881" i="7"/>
  <c r="F913" i="7"/>
  <c r="H913" i="7"/>
  <c r="F945" i="7"/>
  <c r="H945" i="7"/>
  <c r="F977" i="7"/>
  <c r="H977" i="7"/>
  <c r="F1009" i="7"/>
  <c r="H1009" i="7"/>
  <c r="F1041" i="7"/>
  <c r="H1041" i="7"/>
  <c r="F1073" i="7"/>
  <c r="H1073" i="7"/>
  <c r="F1105" i="7"/>
  <c r="H1105" i="7"/>
  <c r="F1137" i="7"/>
  <c r="H1137" i="7"/>
  <c r="F1169" i="7"/>
  <c r="H1169" i="7"/>
  <c r="F1201" i="7"/>
  <c r="H1201" i="7"/>
  <c r="F1233" i="7"/>
  <c r="H1233" i="7"/>
  <c r="F1265" i="7"/>
  <c r="H1265" i="7"/>
  <c r="F1297" i="7"/>
  <c r="H1297" i="7"/>
  <c r="F1329" i="7"/>
  <c r="H1329" i="7"/>
  <c r="F1361" i="7"/>
  <c r="H1361" i="7"/>
  <c r="F1393" i="7"/>
  <c r="H1393" i="7"/>
  <c r="F1425" i="7"/>
  <c r="H1425" i="7"/>
  <c r="F1457" i="7"/>
  <c r="H1457" i="7"/>
  <c r="F1489" i="7"/>
  <c r="H1489" i="7"/>
  <c r="F1521" i="7"/>
  <c r="H1521" i="7"/>
  <c r="F1553" i="7"/>
  <c r="H1553" i="7"/>
  <c r="F1585" i="7"/>
  <c r="H1585" i="7"/>
  <c r="F1617" i="7"/>
  <c r="H1617" i="7"/>
  <c r="F1777" i="7"/>
  <c r="H1777" i="7"/>
  <c r="F581" i="7"/>
  <c r="H581" i="7"/>
  <c r="F1221" i="7"/>
  <c r="F58" i="7"/>
  <c r="H58" i="7"/>
  <c r="F314" i="7"/>
  <c r="H314" i="7"/>
  <c r="F538" i="7"/>
  <c r="H538" i="7"/>
  <c r="F1253" i="7"/>
  <c r="H1253" i="7"/>
  <c r="F443" i="7"/>
  <c r="H443" i="7"/>
  <c r="F14" i="7"/>
  <c r="H14" i="7"/>
  <c r="F238" i="7"/>
  <c r="H238" i="7"/>
  <c r="F430" i="7"/>
  <c r="H430" i="7"/>
  <c r="F750" i="7"/>
  <c r="H750" i="7"/>
  <c r="F1006" i="7"/>
  <c r="H1006" i="7"/>
  <c r="F1230" i="7"/>
  <c r="H1230" i="7"/>
  <c r="F1454" i="7"/>
  <c r="H1454" i="7"/>
  <c r="F1742" i="7"/>
  <c r="H1742" i="7"/>
  <c r="F1966" i="7"/>
  <c r="H1966" i="7"/>
  <c r="F925" i="7"/>
  <c r="H925" i="7"/>
  <c r="F151" i="7"/>
  <c r="H151" i="7"/>
  <c r="F439" i="7"/>
  <c r="H439" i="7"/>
  <c r="F695" i="7"/>
  <c r="H695" i="7"/>
  <c r="F919" i="7"/>
  <c r="H919" i="7"/>
  <c r="F1143" i="7"/>
  <c r="H1143" i="7"/>
  <c r="F1399" i="7"/>
  <c r="H1399" i="7"/>
  <c r="F1655" i="7"/>
  <c r="H1655" i="7"/>
  <c r="F661" i="7"/>
  <c r="H661" i="7"/>
  <c r="F120" i="7"/>
  <c r="H120" i="7"/>
  <c r="F344" i="7"/>
  <c r="H344" i="7"/>
  <c r="F664" i="7"/>
  <c r="H664" i="7"/>
  <c r="F1272" i="7"/>
  <c r="H1272" i="7"/>
  <c r="G14" i="7"/>
  <c r="I14" i="7"/>
  <c r="G238" i="7"/>
  <c r="I238" i="7"/>
  <c r="G430" i="7"/>
  <c r="I430" i="7"/>
  <c r="G654" i="7"/>
  <c r="I654" i="7"/>
  <c r="G846" i="7"/>
  <c r="I846" i="7"/>
  <c r="G1070" i="7"/>
  <c r="I1070" i="7"/>
  <c r="G1262" i="7"/>
  <c r="I1262" i="7"/>
  <c r="G1486" i="7"/>
  <c r="I1486" i="7"/>
  <c r="G1678" i="7"/>
  <c r="I1678" i="7"/>
  <c r="G1870" i="7"/>
  <c r="I1870" i="7"/>
  <c r="G1863" i="7"/>
  <c r="I1863" i="7"/>
  <c r="G1405" i="7"/>
  <c r="I1405" i="7"/>
  <c r="G119" i="7"/>
  <c r="I119" i="7"/>
  <c r="G343" i="7"/>
  <c r="I343" i="7"/>
  <c r="G567" i="7"/>
  <c r="I567" i="7"/>
  <c r="G759" i="7"/>
  <c r="I759" i="7"/>
  <c r="G951" i="7"/>
  <c r="I951" i="7"/>
  <c r="G1175" i="7"/>
  <c r="I1175" i="7"/>
  <c r="G1399" i="7"/>
  <c r="I1399" i="7"/>
  <c r="G1591" i="7"/>
  <c r="I1591" i="7"/>
  <c r="G1791" i="7"/>
  <c r="I1791" i="7"/>
  <c r="G1125" i="7"/>
  <c r="I1125" i="7"/>
  <c r="G120" i="7"/>
  <c r="I120" i="7"/>
  <c r="G344" i="7"/>
  <c r="I344" i="7"/>
  <c r="G568" i="7"/>
  <c r="I568" i="7"/>
  <c r="G760" i="7"/>
  <c r="I760" i="7"/>
  <c r="G952" i="7"/>
  <c r="I952" i="7"/>
  <c r="G1144" i="7"/>
  <c r="I1144" i="7"/>
  <c r="G1336" i="7"/>
  <c r="I1336" i="7"/>
  <c r="G1592" i="7"/>
  <c r="I1592" i="7"/>
  <c r="G1784" i="7"/>
  <c r="I1784" i="7"/>
  <c r="G2008" i="7"/>
  <c r="I2008" i="7"/>
  <c r="G1245" i="7"/>
  <c r="I1245" i="7"/>
  <c r="G129" i="7"/>
  <c r="I129" i="7"/>
  <c r="G353" i="7"/>
  <c r="I353" i="7"/>
  <c r="G1185" i="7"/>
  <c r="I1185" i="7"/>
  <c r="F36" i="7"/>
  <c r="H36" i="7"/>
  <c r="F94" i="7"/>
  <c r="H94" i="7"/>
  <c r="F254" i="7"/>
  <c r="H254" i="7"/>
  <c r="F382" i="7"/>
  <c r="H382" i="7"/>
  <c r="F542" i="7"/>
  <c r="H542" i="7"/>
  <c r="F670" i="7"/>
  <c r="H670" i="7"/>
  <c r="F798" i="7"/>
  <c r="H798" i="7"/>
  <c r="F926" i="7"/>
  <c r="H926" i="7"/>
  <c r="F1054" i="7"/>
  <c r="H1054" i="7"/>
  <c r="F1182" i="7"/>
  <c r="H1182" i="7"/>
  <c r="F1310" i="7"/>
  <c r="H1310" i="7"/>
  <c r="F1438" i="7"/>
  <c r="H1438" i="7"/>
  <c r="F1598" i="7"/>
  <c r="H1598" i="7"/>
  <c r="F1726" i="7"/>
  <c r="H1726" i="7"/>
  <c r="F1854" i="7"/>
  <c r="H1854" i="7"/>
  <c r="F1982" i="7"/>
  <c r="H1982" i="7"/>
  <c r="F1847" i="7"/>
  <c r="H1847" i="7"/>
  <c r="F573" i="7"/>
  <c r="H573" i="7"/>
  <c r="F1733" i="7"/>
  <c r="H1733" i="7"/>
  <c r="F135" i="7"/>
  <c r="H135" i="7"/>
  <c r="F391" i="7"/>
  <c r="H391" i="7"/>
  <c r="G48" i="7"/>
  <c r="I48" i="7"/>
  <c r="G29" i="7"/>
  <c r="I29" i="7"/>
  <c r="G94" i="7"/>
  <c r="I94" i="7"/>
  <c r="G190" i="7"/>
  <c r="I190" i="7"/>
  <c r="G318" i="7"/>
  <c r="I318" i="7"/>
  <c r="G414" i="7"/>
  <c r="I414" i="7"/>
  <c r="G510" i="7"/>
  <c r="I510" i="7"/>
  <c r="G606" i="7"/>
  <c r="I606" i="7"/>
  <c r="G702" i="7"/>
  <c r="I702" i="7"/>
  <c r="G798" i="7"/>
  <c r="I798" i="7"/>
  <c r="G926" i="7"/>
  <c r="I926" i="7"/>
  <c r="G1022" i="7"/>
  <c r="I1022" i="7"/>
  <c r="G1118" i="7"/>
  <c r="I1118" i="7"/>
  <c r="G1214" i="7"/>
  <c r="I1214" i="7"/>
  <c r="G1342" i="7"/>
  <c r="I1342" i="7"/>
  <c r="G1438" i="7"/>
  <c r="I1438" i="7"/>
  <c r="G1534" i="7"/>
  <c r="I1534" i="7"/>
  <c r="G1630" i="7"/>
  <c r="I1630" i="7"/>
  <c r="G1790" i="7"/>
  <c r="I1790" i="7"/>
  <c r="G1886" i="7"/>
  <c r="I1886" i="7"/>
  <c r="G1982" i="7"/>
  <c r="I1982" i="7"/>
  <c r="G1951" i="7"/>
  <c r="I1951" i="7"/>
  <c r="G805" i="7"/>
  <c r="I805" i="7"/>
  <c r="G1493" i="7"/>
  <c r="I1493" i="7"/>
  <c r="G71" i="7"/>
  <c r="I71" i="7"/>
  <c r="G167" i="7"/>
  <c r="I167" i="7"/>
  <c r="G263" i="7"/>
  <c r="I263" i="7"/>
  <c r="G359" i="7"/>
  <c r="I359" i="7"/>
  <c r="G519" i="7"/>
  <c r="I519" i="7"/>
  <c r="G615" i="7"/>
  <c r="I615" i="7"/>
  <c r="G711" i="7"/>
  <c r="I711" i="7"/>
  <c r="G807" i="7"/>
  <c r="I807" i="7"/>
  <c r="G935" i="7"/>
  <c r="I935" i="7"/>
  <c r="G1031" i="7"/>
  <c r="I1031" i="7"/>
  <c r="G1095" i="7"/>
  <c r="I1095" i="7"/>
  <c r="G1159" i="7"/>
  <c r="I1159" i="7"/>
  <c r="G1255" i="7"/>
  <c r="I1255" i="7"/>
  <c r="G1351" i="7"/>
  <c r="I1351" i="7"/>
  <c r="G1415" i="7"/>
  <c r="I1415" i="7"/>
  <c r="G1479" i="7"/>
  <c r="I1479" i="7"/>
  <c r="G1543" i="7"/>
  <c r="I1543" i="7"/>
  <c r="G1607" i="7"/>
  <c r="I1607" i="7"/>
  <c r="G1671" i="7"/>
  <c r="I1671" i="7"/>
  <c r="G1735" i="7"/>
  <c r="I1735" i="7"/>
  <c r="G1815" i="7"/>
  <c r="I1815" i="7"/>
  <c r="G1967" i="7"/>
  <c r="I1967" i="7"/>
  <c r="G773" i="7"/>
  <c r="I773" i="7"/>
  <c r="G1237" i="7"/>
  <c r="I1237" i="7"/>
  <c r="G1621" i="7"/>
  <c r="I1621" i="7"/>
  <c r="G104" i="7"/>
  <c r="I104" i="7"/>
  <c r="G168" i="7"/>
  <c r="I168" i="7"/>
  <c r="G232" i="7"/>
  <c r="I232" i="7"/>
  <c r="G296" i="7"/>
  <c r="I296" i="7"/>
  <c r="G360" i="7"/>
  <c r="I360" i="7"/>
  <c r="G424" i="7"/>
  <c r="I424" i="7"/>
  <c r="G488" i="7"/>
  <c r="I488" i="7"/>
  <c r="G552" i="7"/>
  <c r="I552" i="7"/>
  <c r="G616" i="7"/>
  <c r="I616" i="7"/>
  <c r="G680" i="7"/>
  <c r="I680" i="7"/>
  <c r="G744" i="7"/>
  <c r="I744" i="7"/>
  <c r="G808" i="7"/>
  <c r="I808" i="7"/>
  <c r="G872" i="7"/>
  <c r="I872" i="7"/>
  <c r="G936" i="7"/>
  <c r="I936" i="7"/>
  <c r="G1000" i="7"/>
  <c r="I1000" i="7"/>
  <c r="G1064" i="7"/>
  <c r="I1064" i="7"/>
  <c r="G1128" i="7"/>
  <c r="I1128" i="7"/>
  <c r="G1224" i="7"/>
  <c r="I1224" i="7"/>
  <c r="G1288" i="7"/>
  <c r="I1288" i="7"/>
  <c r="G1352" i="7"/>
  <c r="I1352" i="7"/>
  <c r="G1416" i="7"/>
  <c r="I1416" i="7"/>
  <c r="G1480" i="7"/>
  <c r="I1480" i="7"/>
  <c r="G1544" i="7"/>
  <c r="I1544" i="7"/>
  <c r="G1608" i="7"/>
  <c r="I1608" i="7"/>
  <c r="G1672" i="7"/>
  <c r="I1672" i="7"/>
  <c r="G1736" i="7"/>
  <c r="I1736" i="7"/>
  <c r="G1832" i="7"/>
  <c r="I1832" i="7"/>
  <c r="G1896" i="7"/>
  <c r="I1896" i="7"/>
  <c r="G1960" i="7"/>
  <c r="I1960" i="7"/>
  <c r="G1921" i="7"/>
  <c r="I1921" i="7"/>
  <c r="G365" i="7"/>
  <c r="I365" i="7"/>
  <c r="G709" i="7"/>
  <c r="I709" i="7"/>
  <c r="G1149" i="7"/>
  <c r="I1149" i="7"/>
  <c r="G1557" i="7"/>
  <c r="I1557" i="7"/>
  <c r="G17" i="7"/>
  <c r="I17" i="7"/>
  <c r="G81" i="7"/>
  <c r="I81" i="7"/>
  <c r="G145" i="7"/>
  <c r="I145" i="7"/>
  <c r="G209" i="7"/>
  <c r="I209" i="7"/>
  <c r="G241" i="7"/>
  <c r="I241" i="7"/>
  <c r="G273" i="7"/>
  <c r="I273" i="7"/>
  <c r="G305" i="7"/>
  <c r="I305" i="7"/>
  <c r="G337" i="7"/>
  <c r="I337" i="7"/>
  <c r="G369" i="7"/>
  <c r="I369" i="7"/>
  <c r="G401" i="7"/>
  <c r="I401" i="7"/>
  <c r="G465" i="7"/>
  <c r="I465" i="7"/>
  <c r="G497" i="7"/>
  <c r="I497" i="7"/>
  <c r="G529" i="7"/>
  <c r="I529" i="7"/>
  <c r="G561" i="7"/>
  <c r="I561" i="7"/>
  <c r="G593" i="7"/>
  <c r="I593" i="7"/>
  <c r="G625" i="7"/>
  <c r="I625" i="7"/>
  <c r="G657" i="7"/>
  <c r="I657" i="7"/>
  <c r="G689" i="7"/>
  <c r="I689" i="7"/>
  <c r="G721" i="7"/>
  <c r="I721" i="7"/>
  <c r="G753" i="7"/>
  <c r="I753" i="7"/>
  <c r="G785" i="7"/>
  <c r="I785" i="7"/>
  <c r="G817" i="7"/>
  <c r="I817" i="7"/>
  <c r="G849" i="7"/>
  <c r="I849" i="7"/>
  <c r="G881" i="7"/>
  <c r="I881" i="7"/>
  <c r="G913" i="7"/>
  <c r="I913" i="7"/>
  <c r="G945" i="7"/>
  <c r="I945" i="7"/>
  <c r="G977" i="7"/>
  <c r="I977" i="7"/>
  <c r="G1009" i="7"/>
  <c r="I1009" i="7"/>
  <c r="G1041" i="7"/>
  <c r="I1041" i="7"/>
  <c r="G1073" i="7"/>
  <c r="I1073" i="7"/>
  <c r="G1105" i="7"/>
  <c r="I1105" i="7"/>
  <c r="G1137" i="7"/>
  <c r="I1137" i="7"/>
  <c r="G1169" i="7"/>
  <c r="I1169" i="7"/>
  <c r="G1201" i="7"/>
  <c r="I1201" i="7"/>
  <c r="G1233" i="7"/>
  <c r="I1233" i="7"/>
  <c r="G1265" i="7"/>
  <c r="I1265" i="7"/>
  <c r="G1297" i="7"/>
  <c r="I1297" i="7"/>
  <c r="G1329" i="7"/>
  <c r="I1329" i="7"/>
  <c r="G1361" i="7"/>
  <c r="I1361" i="7"/>
  <c r="G1393" i="7"/>
  <c r="I1393" i="7"/>
  <c r="G1425" i="7"/>
  <c r="I1425" i="7"/>
  <c r="G1457" i="7"/>
  <c r="I1457" i="7"/>
  <c r="G1489" i="7"/>
  <c r="I1489" i="7"/>
  <c r="G1521" i="7"/>
  <c r="I1521" i="7"/>
  <c r="G1553" i="7"/>
  <c r="I1553" i="7"/>
  <c r="G1585" i="7"/>
  <c r="I1585" i="7"/>
  <c r="G1617" i="7"/>
  <c r="I1617" i="7"/>
  <c r="G1649" i="7"/>
  <c r="I1649" i="7"/>
  <c r="G1681" i="7"/>
  <c r="I1681" i="7"/>
  <c r="G1713" i="7"/>
  <c r="I1713" i="7"/>
  <c r="G1745" i="7"/>
  <c r="I1745" i="7"/>
  <c r="G1777" i="7"/>
  <c r="I1777" i="7"/>
  <c r="G1809" i="7"/>
  <c r="I1809" i="7"/>
  <c r="G1841" i="7"/>
  <c r="I1841" i="7"/>
  <c r="G1873" i="7"/>
  <c r="I1873" i="7"/>
  <c r="G1913" i="7"/>
  <c r="I1913" i="7"/>
  <c r="G1977" i="7"/>
  <c r="I1977" i="7"/>
  <c r="G69" i="7"/>
  <c r="I69" i="7"/>
  <c r="G421" i="7"/>
  <c r="I421" i="7"/>
  <c r="G581" i="7"/>
  <c r="I581" i="7"/>
  <c r="G781" i="7"/>
  <c r="I781" i="7"/>
  <c r="G1005" i="7"/>
  <c r="I1005" i="7"/>
  <c r="G1221" i="7"/>
  <c r="I1221" i="7"/>
  <c r="G1421" i="7"/>
  <c r="I1421" i="7"/>
  <c r="G1661" i="7"/>
  <c r="I1661" i="7"/>
  <c r="G1877" i="7"/>
  <c r="I1877" i="7"/>
  <c r="G26" i="7"/>
  <c r="I26" i="7"/>
  <c r="G58" i="7"/>
  <c r="I58" i="7"/>
  <c r="G90" i="7"/>
  <c r="I90" i="7"/>
  <c r="G122" i="7"/>
  <c r="I122" i="7"/>
  <c r="G154" i="7"/>
  <c r="I154" i="7"/>
  <c r="G186" i="7"/>
  <c r="I186" i="7"/>
  <c r="G218" i="7"/>
  <c r="I218" i="7"/>
  <c r="G250" i="7"/>
  <c r="I250" i="7"/>
  <c r="G282" i="7"/>
  <c r="I282" i="7"/>
  <c r="G314" i="7"/>
  <c r="I314" i="7"/>
  <c r="G346" i="7"/>
  <c r="I346" i="7"/>
  <c r="G378" i="7"/>
  <c r="I378" i="7"/>
  <c r="G410" i="7"/>
  <c r="I410" i="7"/>
  <c r="G442" i="7"/>
  <c r="I442" i="7"/>
  <c r="G474" i="7"/>
  <c r="I474" i="7"/>
  <c r="G506" i="7"/>
  <c r="I506" i="7"/>
  <c r="G538" i="7"/>
  <c r="I538" i="7"/>
  <c r="G570" i="7"/>
  <c r="I570" i="7"/>
  <c r="G602" i="7"/>
  <c r="I602" i="7"/>
  <c r="G634" i="7"/>
  <c r="I634" i="7"/>
  <c r="G666" i="7"/>
  <c r="I666" i="7"/>
  <c r="G221" i="7"/>
  <c r="I221" i="7"/>
  <c r="G123" i="7"/>
  <c r="I123" i="7"/>
  <c r="G571" i="7"/>
  <c r="F941" i="7"/>
  <c r="H941" i="7"/>
  <c r="D165" i="7"/>
  <c r="D269" i="7"/>
  <c r="D397" i="7"/>
  <c r="D621" i="7"/>
  <c r="D957" i="7"/>
  <c r="D84" i="7"/>
  <c r="D124" i="7"/>
  <c r="D172" i="7"/>
  <c r="D212" i="7"/>
  <c r="D252" i="7"/>
  <c r="D300" i="7"/>
  <c r="D340" i="7"/>
  <c r="D380" i="7"/>
  <c r="D428" i="7"/>
  <c r="D468" i="7"/>
  <c r="D508" i="7"/>
  <c r="D556" i="7"/>
  <c r="D596" i="7"/>
  <c r="D636" i="7"/>
  <c r="D684" i="7"/>
  <c r="D724" i="7"/>
  <c r="D764" i="7"/>
  <c r="D812" i="7"/>
  <c r="D852" i="7"/>
  <c r="D892" i="7"/>
  <c r="D940" i="7"/>
  <c r="D980" i="7"/>
  <c r="D509" i="7"/>
  <c r="D893" i="7"/>
  <c r="D516" i="7"/>
  <c r="D644" i="7"/>
  <c r="D772" i="7"/>
  <c r="D900" i="7"/>
  <c r="D605" i="7"/>
  <c r="E1019" i="7"/>
  <c r="E1067" i="7"/>
  <c r="E1123" i="7"/>
  <c r="E61" i="7"/>
  <c r="E165" i="7"/>
  <c r="E229" i="7"/>
  <c r="E309" i="7"/>
  <c r="E437" i="7"/>
  <c r="E621" i="7"/>
  <c r="E853" i="7"/>
  <c r="E60" i="7"/>
  <c r="E92" i="7"/>
  <c r="E124" i="7"/>
  <c r="E156" i="7"/>
  <c r="E188" i="7"/>
  <c r="E220" i="7"/>
  <c r="E252" i="7"/>
  <c r="E284" i="7"/>
  <c r="E316" i="7"/>
  <c r="E348" i="7"/>
  <c r="E380" i="7"/>
  <c r="E412" i="7"/>
  <c r="E444" i="7"/>
  <c r="E476" i="7"/>
  <c r="E508" i="7"/>
  <c r="E540" i="7"/>
  <c r="E572" i="7"/>
  <c r="E604" i="7"/>
  <c r="E636" i="7"/>
  <c r="E668" i="7"/>
  <c r="E700" i="7"/>
  <c r="E732" i="7"/>
  <c r="E764" i="7"/>
  <c r="E796" i="7"/>
  <c r="E828" i="7"/>
  <c r="E860" i="7"/>
  <c r="E892" i="7"/>
  <c r="E924" i="7"/>
  <c r="E956" i="7"/>
  <c r="E988" i="7"/>
  <c r="E509" i="7"/>
  <c r="E789" i="7"/>
  <c r="E997" i="7"/>
  <c r="E1139" i="7"/>
  <c r="E93" i="7"/>
  <c r="E181" i="7"/>
  <c r="E245" i="7"/>
  <c r="E333" i="7"/>
  <c r="E477" i="7"/>
  <c r="E685" i="7"/>
  <c r="E909" i="7"/>
  <c r="E68" i="7"/>
  <c r="E100" i="7"/>
  <c r="E132" i="7"/>
  <c r="E164" i="7"/>
  <c r="E196" i="7"/>
  <c r="E228" i="7"/>
  <c r="E260" i="7"/>
  <c r="E292" i="7"/>
  <c r="E324" i="7"/>
  <c r="E356" i="7"/>
  <c r="E388" i="7"/>
  <c r="E420" i="7"/>
  <c r="E452" i="7"/>
  <c r="E484" i="7"/>
  <c r="E516" i="7"/>
  <c r="E548" i="7"/>
  <c r="E580" i="7"/>
  <c r="E612" i="7"/>
  <c r="E644" i="7"/>
  <c r="E676" i="7"/>
  <c r="E708" i="7"/>
  <c r="E740" i="7"/>
  <c r="E772" i="7"/>
  <c r="E804" i="7"/>
  <c r="E836" i="7"/>
  <c r="E868" i="7"/>
  <c r="E900" i="7"/>
  <c r="E932" i="7"/>
  <c r="E964" i="7"/>
  <c r="E996" i="7"/>
  <c r="E605" i="7"/>
  <c r="E845" i="7"/>
  <c r="M6" i="7"/>
  <c r="M5" i="3" s="1"/>
  <c r="D4983" i="7"/>
  <c r="D4842" i="7"/>
  <c r="E4945" i="7"/>
  <c r="D4436" i="7"/>
  <c r="E4891" i="7"/>
  <c r="D5004" i="7"/>
  <c r="E4756" i="7"/>
  <c r="E4979" i="7"/>
  <c r="D4967" i="7"/>
  <c r="D4807" i="7"/>
  <c r="E4787" i="7"/>
  <c r="E4937" i="7"/>
  <c r="E4978" i="7"/>
  <c r="D4962" i="7"/>
  <c r="D4561" i="7"/>
  <c r="E4875" i="7"/>
  <c r="D4951" i="7"/>
  <c r="D4775" i="7"/>
  <c r="E4839" i="7"/>
  <c r="E4767" i="7"/>
  <c r="E4938" i="7"/>
  <c r="D4916" i="7"/>
  <c r="E4858" i="7"/>
  <c r="D4731" i="7"/>
  <c r="D4935" i="7"/>
  <c r="D4743" i="7"/>
  <c r="E4806" i="7"/>
  <c r="D4839" i="7"/>
  <c r="E4896" i="7"/>
  <c r="D4876" i="7"/>
  <c r="D4772" i="7"/>
  <c r="E4720" i="7"/>
  <c r="D4919" i="7"/>
  <c r="D4699" i="7"/>
  <c r="E4774" i="7"/>
  <c r="D4802" i="7"/>
  <c r="E4834" i="7"/>
  <c r="D4805" i="7"/>
  <c r="E4435" i="7"/>
  <c r="D4525" i="7"/>
  <c r="D4903" i="7"/>
  <c r="D4571" i="7"/>
  <c r="E4742" i="7"/>
  <c r="D4758" i="7"/>
  <c r="E4753" i="7"/>
  <c r="D4706" i="7"/>
  <c r="E4614" i="7"/>
  <c r="D4493" i="7"/>
  <c r="D4887" i="7"/>
  <c r="D4416" i="7"/>
  <c r="D4697" i="7"/>
  <c r="D4713" i="7"/>
  <c r="D4533" i="7"/>
  <c r="E5009" i="7"/>
  <c r="D4652" i="7"/>
  <c r="D4999" i="7"/>
  <c r="D4871" i="7"/>
  <c r="E4388" i="7"/>
  <c r="D4569" i="7"/>
  <c r="D4519" i="7"/>
  <c r="D4824" i="7"/>
  <c r="E4847" i="7"/>
  <c r="E4244" i="7"/>
  <c r="E4969" i="7"/>
  <c r="E4842" i="7"/>
  <c r="D4997" i="7"/>
  <c r="D4981" i="7"/>
  <c r="D4965" i="7"/>
  <c r="D4949" i="7"/>
  <c r="D4933" i="7"/>
  <c r="D4917" i="7"/>
  <c r="D4901" i="7"/>
  <c r="D4885" i="7"/>
  <c r="D4869" i="7"/>
  <c r="E4837" i="7"/>
  <c r="D4803" i="7"/>
  <c r="D4771" i="7"/>
  <c r="D4739" i="7"/>
  <c r="D4683" i="7"/>
  <c r="D4555" i="7"/>
  <c r="E4933" i="7"/>
  <c r="D4441" i="7"/>
  <c r="D4837" i="7"/>
  <c r="E4802" i="7"/>
  <c r="E4770" i="7"/>
  <c r="E4738" i="7"/>
  <c r="D4681" i="7"/>
  <c r="D4553" i="7"/>
  <c r="E4384" i="7"/>
  <c r="E4923" i="7"/>
  <c r="E4392" i="7"/>
  <c r="E4832" i="7"/>
  <c r="D4794" i="7"/>
  <c r="D4754" i="7"/>
  <c r="D4695" i="7"/>
  <c r="D4487" i="7"/>
  <c r="E4873" i="7"/>
  <c r="E4976" i="7"/>
  <c r="E4930" i="7"/>
  <c r="E4890" i="7"/>
  <c r="D4832" i="7"/>
  <c r="E4737" i="7"/>
  <c r="D4485" i="7"/>
  <c r="E4811" i="7"/>
  <c r="D4996" i="7"/>
  <c r="D4956" i="7"/>
  <c r="D4914" i="7"/>
  <c r="D4868" i="7"/>
  <c r="D4793" i="7"/>
  <c r="D4691" i="7"/>
  <c r="E4961" i="7"/>
  <c r="D4836" i="7"/>
  <c r="E4752" i="7"/>
  <c r="D4497" i="7"/>
  <c r="E4865" i="7"/>
  <c r="D4768" i="7"/>
  <c r="E4399" i="7"/>
  <c r="E4582" i="7"/>
  <c r="D4620" i="7"/>
  <c r="D4193" i="7"/>
  <c r="E4955" i="7"/>
  <c r="E4807" i="7"/>
  <c r="D4710" i="7"/>
  <c r="E4347" i="7"/>
  <c r="D4995" i="7"/>
  <c r="D4979" i="7"/>
  <c r="D4963" i="7"/>
  <c r="D4947" i="7"/>
  <c r="D4931" i="7"/>
  <c r="D4915" i="7"/>
  <c r="D4899" i="7"/>
  <c r="D4883" i="7"/>
  <c r="D4867" i="7"/>
  <c r="D4835" i="7"/>
  <c r="D4799" i="7"/>
  <c r="D4767" i="7"/>
  <c r="D4735" i="7"/>
  <c r="D4667" i="7"/>
  <c r="D4539" i="7"/>
  <c r="E4339" i="7"/>
  <c r="E4921" i="7"/>
  <c r="E4862" i="7"/>
  <c r="E4830" i="7"/>
  <c r="E4798" i="7"/>
  <c r="E4766" i="7"/>
  <c r="E4734" i="7"/>
  <c r="D4665" i="7"/>
  <c r="D4537" i="7"/>
  <c r="E4331" i="7"/>
  <c r="E4907" i="7"/>
  <c r="E4864" i="7"/>
  <c r="D4830" i="7"/>
  <c r="D4790" i="7"/>
  <c r="D4750" i="7"/>
  <c r="D4679" i="7"/>
  <c r="D4471" i="7"/>
  <c r="D4419" i="7"/>
  <c r="E4970" i="7"/>
  <c r="E4928" i="7"/>
  <c r="E4882" i="7"/>
  <c r="D4820" i="7"/>
  <c r="E4733" i="7"/>
  <c r="E4375" i="7"/>
  <c r="E4763" i="7"/>
  <c r="D4994" i="7"/>
  <c r="D4948" i="7"/>
  <c r="D4908" i="7"/>
  <c r="D4866" i="7"/>
  <c r="D4777" i="7"/>
  <c r="D4643" i="7"/>
  <c r="E4947" i="7"/>
  <c r="D4819" i="7"/>
  <c r="E4740" i="7"/>
  <c r="D4481" i="7"/>
  <c r="E4849" i="7"/>
  <c r="D4752" i="7"/>
  <c r="D4180" i="7"/>
  <c r="E4550" i="7"/>
  <c r="D4588" i="7"/>
  <c r="E4257" i="7"/>
  <c r="E4941" i="7"/>
  <c r="E4791" i="7"/>
  <c r="D4685" i="7"/>
  <c r="D5009" i="7"/>
  <c r="D4993" i="7"/>
  <c r="D4977" i="7"/>
  <c r="D4961" i="7"/>
  <c r="D4945" i="7"/>
  <c r="D4929" i="7"/>
  <c r="D4913" i="7"/>
  <c r="D4897" i="7"/>
  <c r="D4881" i="7"/>
  <c r="E4860" i="7"/>
  <c r="E4828" i="7"/>
  <c r="D4795" i="7"/>
  <c r="D4763" i="7"/>
  <c r="E4730" i="7"/>
  <c r="D4651" i="7"/>
  <c r="D4523" i="7"/>
  <c r="E5005" i="7"/>
  <c r="E4911" i="7"/>
  <c r="D4860" i="7"/>
  <c r="D4828" i="7"/>
  <c r="E4794" i="7"/>
  <c r="E4762" i="7"/>
  <c r="D4730" i="7"/>
  <c r="D4649" i="7"/>
  <c r="D4521" i="7"/>
  <c r="D4209" i="7"/>
  <c r="E4893" i="7"/>
  <c r="D4862" i="7"/>
  <c r="D4823" i="7"/>
  <c r="D4786" i="7"/>
  <c r="D4742" i="7"/>
  <c r="D4647" i="7"/>
  <c r="E4409" i="7"/>
  <c r="E5008" i="7"/>
  <c r="E4962" i="7"/>
  <c r="E4922" i="7"/>
  <c r="E4880" i="7"/>
  <c r="E4801" i="7"/>
  <c r="D4718" i="7"/>
  <c r="E4315" i="7"/>
  <c r="D4726" i="7"/>
  <c r="D4988" i="7"/>
  <c r="D4946" i="7"/>
  <c r="D4900" i="7"/>
  <c r="E4852" i="7"/>
  <c r="D4773" i="7"/>
  <c r="D4579" i="7"/>
  <c r="E4909" i="7"/>
  <c r="D4816" i="7"/>
  <c r="D4722" i="7"/>
  <c r="D4400" i="7"/>
  <c r="D4847" i="7"/>
  <c r="D4732" i="7"/>
  <c r="D4443" i="7"/>
  <c r="E4518" i="7"/>
  <c r="D4556" i="7"/>
  <c r="E4635" i="7"/>
  <c r="E4927" i="7"/>
  <c r="E4775" i="7"/>
  <c r="D4653" i="7"/>
  <c r="D5007" i="7"/>
  <c r="D4991" i="7"/>
  <c r="D4975" i="7"/>
  <c r="D4959" i="7"/>
  <c r="D4943" i="7"/>
  <c r="D4927" i="7"/>
  <c r="D4911" i="7"/>
  <c r="D4895" i="7"/>
  <c r="D4879" i="7"/>
  <c r="D4858" i="7"/>
  <c r="D4826" i="7"/>
  <c r="D4791" i="7"/>
  <c r="D4759" i="7"/>
  <c r="D4725" i="7"/>
  <c r="D4635" i="7"/>
  <c r="D4507" i="7"/>
  <c r="E4995" i="7"/>
  <c r="E4897" i="7"/>
  <c r="E4855" i="7"/>
  <c r="E4823" i="7"/>
  <c r="E4790" i="7"/>
  <c r="E4758" i="7"/>
  <c r="E4724" i="7"/>
  <c r="D4633" i="7"/>
  <c r="D4505" i="7"/>
  <c r="E4999" i="7"/>
  <c r="E4879" i="7"/>
  <c r="D4855" i="7"/>
  <c r="E4820" i="7"/>
  <c r="D4782" i="7"/>
  <c r="D4738" i="7"/>
  <c r="D4615" i="7"/>
  <c r="E4380" i="7"/>
  <c r="E5002" i="7"/>
  <c r="E4960" i="7"/>
  <c r="E4914" i="7"/>
  <c r="E4874" i="7"/>
  <c r="E4797" i="7"/>
  <c r="D4677" i="7"/>
  <c r="E4989" i="7"/>
  <c r="D4715" i="7"/>
  <c r="D4980" i="7"/>
  <c r="D4940" i="7"/>
  <c r="D4898" i="7"/>
  <c r="E4836" i="7"/>
  <c r="D4761" i="7"/>
  <c r="D4563" i="7"/>
  <c r="D4856" i="7"/>
  <c r="E4804" i="7"/>
  <c r="E4716" i="7"/>
  <c r="E4993" i="7"/>
  <c r="E4833" i="7"/>
  <c r="D4671" i="7"/>
  <c r="D4379" i="7"/>
  <c r="E4486" i="7"/>
  <c r="D4524" i="7"/>
  <c r="E4529" i="7"/>
  <c r="E4915" i="7"/>
  <c r="E4755" i="7"/>
  <c r="D4621" i="7"/>
  <c r="D5005" i="7"/>
  <c r="D4989" i="7"/>
  <c r="D4973" i="7"/>
  <c r="D4957" i="7"/>
  <c r="D4941" i="7"/>
  <c r="D4925" i="7"/>
  <c r="D4909" i="7"/>
  <c r="D4893" i="7"/>
  <c r="D4877" i="7"/>
  <c r="E4853" i="7"/>
  <c r="D4821" i="7"/>
  <c r="D4787" i="7"/>
  <c r="D4755" i="7"/>
  <c r="D4720" i="7"/>
  <c r="D4619" i="7"/>
  <c r="D4491" i="7"/>
  <c r="E4985" i="7"/>
  <c r="E4881" i="7"/>
  <c r="D4853" i="7"/>
  <c r="E4817" i="7"/>
  <c r="E4786" i="7"/>
  <c r="E4754" i="7"/>
  <c r="D4719" i="7"/>
  <c r="D4617" i="7"/>
  <c r="D4489" i="7"/>
  <c r="E4987" i="7"/>
  <c r="D4849" i="7"/>
  <c r="E4848" i="7"/>
  <c r="D4817" i="7"/>
  <c r="D4774" i="7"/>
  <c r="D4729" i="7"/>
  <c r="D4599" i="7"/>
  <c r="E4183" i="7"/>
  <c r="E4994" i="7"/>
  <c r="E4954" i="7"/>
  <c r="E4912" i="7"/>
  <c r="E4866" i="7"/>
  <c r="E4785" i="7"/>
  <c r="D4661" i="7"/>
  <c r="E4943" i="7"/>
  <c r="D4637" i="7"/>
  <c r="D4978" i="7"/>
  <c r="D4932" i="7"/>
  <c r="D4892" i="7"/>
  <c r="D4834" i="7"/>
  <c r="D4745" i="7"/>
  <c r="D4515" i="7"/>
  <c r="D4840" i="7"/>
  <c r="E4788" i="7"/>
  <c r="D4689" i="7"/>
  <c r="E4981" i="7"/>
  <c r="D4812" i="7"/>
  <c r="D4559" i="7"/>
  <c r="E4149" i="7"/>
  <c r="E4445" i="7"/>
  <c r="D4492" i="7"/>
  <c r="D4249" i="7"/>
  <c r="E5003" i="7"/>
  <c r="E4901" i="7"/>
  <c r="E4747" i="7"/>
  <c r="D4589" i="7"/>
  <c r="D5003" i="7"/>
  <c r="D4987" i="7"/>
  <c r="D4971" i="7"/>
  <c r="D4955" i="7"/>
  <c r="D4939" i="7"/>
  <c r="D4923" i="7"/>
  <c r="D4907" i="7"/>
  <c r="D4891" i="7"/>
  <c r="D4875" i="7"/>
  <c r="D4851" i="7"/>
  <c r="D4818" i="7"/>
  <c r="D4783" i="7"/>
  <c r="D4751" i="7"/>
  <c r="E4714" i="7"/>
  <c r="D4603" i="7"/>
  <c r="D4475" i="7"/>
  <c r="E4973" i="7"/>
  <c r="E4867" i="7"/>
  <c r="E4846" i="7"/>
  <c r="E4814" i="7"/>
  <c r="E4782" i="7"/>
  <c r="E4750" i="7"/>
  <c r="D4714" i="7"/>
  <c r="D4601" i="7"/>
  <c r="D4473" i="7"/>
  <c r="E4963" i="7"/>
  <c r="D4833" i="7"/>
  <c r="D4846" i="7"/>
  <c r="D4814" i="7"/>
  <c r="D4770" i="7"/>
  <c r="D4724" i="7"/>
  <c r="D4567" i="7"/>
  <c r="E4935" i="7"/>
  <c r="E4992" i="7"/>
  <c r="E4946" i="7"/>
  <c r="E4906" i="7"/>
  <c r="D4864" i="7"/>
  <c r="E4769" i="7"/>
  <c r="D4613" i="7"/>
  <c r="E4929" i="7"/>
  <c r="D4509" i="7"/>
  <c r="D4972" i="7"/>
  <c r="D4930" i="7"/>
  <c r="D4884" i="7"/>
  <c r="E4822" i="7"/>
  <c r="D4741" i="7"/>
  <c r="D4449" i="7"/>
  <c r="D4477" i="7"/>
  <c r="E4784" i="7"/>
  <c r="D4625" i="7"/>
  <c r="E4939" i="7"/>
  <c r="D4808" i="7"/>
  <c r="E4422" i="7"/>
  <c r="E4678" i="7"/>
  <c r="E4263" i="7"/>
  <c r="D4457" i="7"/>
  <c r="D3990" i="7"/>
  <c r="E4991" i="7"/>
  <c r="E4887" i="7"/>
  <c r="E4739" i="7"/>
  <c r="D4557" i="7"/>
  <c r="D5001" i="7"/>
  <c r="D4985" i="7"/>
  <c r="D4969" i="7"/>
  <c r="D4953" i="7"/>
  <c r="D4937" i="7"/>
  <c r="D4921" i="7"/>
  <c r="D4905" i="7"/>
  <c r="D4889" i="7"/>
  <c r="D4873" i="7"/>
  <c r="E4844" i="7"/>
  <c r="D4811" i="7"/>
  <c r="D4779" i="7"/>
  <c r="D4747" i="7"/>
  <c r="D4709" i="7"/>
  <c r="D4587" i="7"/>
  <c r="E4458" i="7"/>
  <c r="E4959" i="7"/>
  <c r="E4821" i="7"/>
  <c r="D4844" i="7"/>
  <c r="E4810" i="7"/>
  <c r="E4778" i="7"/>
  <c r="E4746" i="7"/>
  <c r="E4708" i="7"/>
  <c r="D4585" i="7"/>
  <c r="D4456" i="7"/>
  <c r="E4951" i="7"/>
  <c r="D4815" i="7"/>
  <c r="E4841" i="7"/>
  <c r="D4806" i="7"/>
  <c r="D4762" i="7"/>
  <c r="E4718" i="7"/>
  <c r="D4551" i="7"/>
  <c r="E4917" i="7"/>
  <c r="E4986" i="7"/>
  <c r="E4944" i="7"/>
  <c r="E4898" i="7"/>
  <c r="E4850" i="7"/>
  <c r="E4765" i="7"/>
  <c r="D4549" i="7"/>
  <c r="E4885" i="7"/>
  <c r="E4253" i="7"/>
  <c r="D4964" i="7"/>
  <c r="D4924" i="7"/>
  <c r="D4882" i="7"/>
  <c r="D4809" i="7"/>
  <c r="D4728" i="7"/>
  <c r="D4428" i="7"/>
  <c r="D4852" i="7"/>
  <c r="E4772" i="7"/>
  <c r="D4609" i="7"/>
  <c r="E4877" i="7"/>
  <c r="D4796" i="7"/>
  <c r="D3977" i="7"/>
  <c r="E4646" i="7"/>
  <c r="D4684" i="7"/>
  <c r="E4390" i="7"/>
  <c r="D4358" i="7"/>
  <c r="E4803" i="7"/>
  <c r="E4998" i="7"/>
  <c r="E4982" i="7"/>
  <c r="E4966" i="7"/>
  <c r="E4950" i="7"/>
  <c r="E4934" i="7"/>
  <c r="E4918" i="7"/>
  <c r="E4902" i="7"/>
  <c r="E4886" i="7"/>
  <c r="E4870" i="7"/>
  <c r="E4843" i="7"/>
  <c r="E4809" i="7"/>
  <c r="E4777" i="7"/>
  <c r="E4745" i="7"/>
  <c r="D4707" i="7"/>
  <c r="D4581" i="7"/>
  <c r="E4451" i="7"/>
  <c r="E4967" i="7"/>
  <c r="E4851" i="7"/>
  <c r="E4743" i="7"/>
  <c r="D4573" i="7"/>
  <c r="D5000" i="7"/>
  <c r="D4984" i="7"/>
  <c r="D4968" i="7"/>
  <c r="D4952" i="7"/>
  <c r="D4936" i="7"/>
  <c r="D4920" i="7"/>
  <c r="D4904" i="7"/>
  <c r="D4888" i="7"/>
  <c r="D4872" i="7"/>
  <c r="E4845" i="7"/>
  <c r="E4816" i="7"/>
  <c r="D4785" i="7"/>
  <c r="D4753" i="7"/>
  <c r="D4717" i="7"/>
  <c r="D4611" i="7"/>
  <c r="D4483" i="7"/>
  <c r="E4983" i="7"/>
  <c r="E4883" i="7"/>
  <c r="D4861" i="7"/>
  <c r="D4829" i="7"/>
  <c r="E4796" i="7"/>
  <c r="E4764" i="7"/>
  <c r="E4732" i="7"/>
  <c r="D4657" i="7"/>
  <c r="D4529" i="7"/>
  <c r="E4285" i="7"/>
  <c r="E4905" i="7"/>
  <c r="E4856" i="7"/>
  <c r="E4824" i="7"/>
  <c r="D4784" i="7"/>
  <c r="D4740" i="7"/>
  <c r="D4639" i="7"/>
  <c r="E4355" i="7"/>
  <c r="E4412" i="7"/>
  <c r="E3963" i="7"/>
  <c r="E4313" i="7"/>
  <c r="E4662" i="7"/>
  <c r="E4598" i="7"/>
  <c r="E4534" i="7"/>
  <c r="E4470" i="7"/>
  <c r="D4700" i="7"/>
  <c r="D4636" i="7"/>
  <c r="D4572" i="7"/>
  <c r="D4508" i="7"/>
  <c r="D4424" i="7"/>
  <c r="E4447" i="7"/>
  <c r="D4442" i="7"/>
  <c r="E4713" i="7"/>
  <c r="E4613" i="7"/>
  <c r="E4485" i="7"/>
  <c r="D4088" i="7"/>
  <c r="E4332" i="7"/>
  <c r="D4294" i="7"/>
  <c r="D4631" i="7"/>
  <c r="D4503" i="7"/>
  <c r="E4949" i="7"/>
  <c r="E4771" i="7"/>
  <c r="E4996" i="7"/>
  <c r="E4980" i="7"/>
  <c r="E4964" i="7"/>
  <c r="E4948" i="7"/>
  <c r="E4932" i="7"/>
  <c r="E4916" i="7"/>
  <c r="E4900" i="7"/>
  <c r="E4884" i="7"/>
  <c r="E4868" i="7"/>
  <c r="D4841" i="7"/>
  <c r="E4805" i="7"/>
  <c r="E4773" i="7"/>
  <c r="E4741" i="7"/>
  <c r="D4693" i="7"/>
  <c r="D4565" i="7"/>
  <c r="E4406" i="7"/>
  <c r="E4957" i="7"/>
  <c r="E4835" i="7"/>
  <c r="E4735" i="7"/>
  <c r="D4541" i="7"/>
  <c r="D4998" i="7"/>
  <c r="D4982" i="7"/>
  <c r="D4966" i="7"/>
  <c r="D4950" i="7"/>
  <c r="D4934" i="7"/>
  <c r="D4918" i="7"/>
  <c r="D4902" i="7"/>
  <c r="D4886" i="7"/>
  <c r="D4870" i="7"/>
  <c r="D4843" i="7"/>
  <c r="D4813" i="7"/>
  <c r="D4781" i="7"/>
  <c r="D4749" i="7"/>
  <c r="D4712" i="7"/>
  <c r="D4595" i="7"/>
  <c r="D4467" i="7"/>
  <c r="E4971" i="7"/>
  <c r="E4871" i="7"/>
  <c r="E4854" i="7"/>
  <c r="D4822" i="7"/>
  <c r="E4792" i="7"/>
  <c r="E4760" i="7"/>
  <c r="D4727" i="7"/>
  <c r="D4641" i="7"/>
  <c r="D4513" i="7"/>
  <c r="E5007" i="7"/>
  <c r="E4889" i="7"/>
  <c r="D4854" i="7"/>
  <c r="E4815" i="7"/>
  <c r="D4776" i="7"/>
  <c r="D4736" i="7"/>
  <c r="D4575" i="7"/>
  <c r="E4269" i="7"/>
  <c r="D4409" i="7"/>
  <c r="E4462" i="7"/>
  <c r="E4265" i="7"/>
  <c r="E4656" i="7"/>
  <c r="E4592" i="7"/>
  <c r="E4528" i="7"/>
  <c r="E4464" i="7"/>
  <c r="D4694" i="7"/>
  <c r="D4630" i="7"/>
  <c r="D4566" i="7"/>
  <c r="D4502" i="7"/>
  <c r="D4411" i="7"/>
  <c r="E4434" i="7"/>
  <c r="D4431" i="7"/>
  <c r="E4705" i="7"/>
  <c r="E4601" i="7"/>
  <c r="E4444" i="7"/>
  <c r="E3960" i="7"/>
  <c r="E4302" i="7"/>
  <c r="D4264" i="7"/>
  <c r="D4417" i="7"/>
  <c r="D4407" i="7"/>
  <c r="E4689" i="7"/>
  <c r="E4585" i="7"/>
  <c r="E4236" i="7"/>
  <c r="D4208" i="7"/>
  <c r="E4268" i="7"/>
  <c r="E4213" i="7"/>
  <c r="E4726" i="7"/>
  <c r="D4543" i="7"/>
  <c r="D4451" i="7"/>
  <c r="E4379" i="7"/>
  <c r="D4430" i="7"/>
  <c r="E4704" i="7"/>
  <c r="E4640" i="7"/>
  <c r="E4576" i="7"/>
  <c r="E4512" i="7"/>
  <c r="E4432" i="7"/>
  <c r="D4678" i="7"/>
  <c r="D4614" i="7"/>
  <c r="D4550" i="7"/>
  <c r="D4486" i="7"/>
  <c r="E4378" i="7"/>
  <c r="E4404" i="7"/>
  <c r="D4393" i="7"/>
  <c r="E4679" i="7"/>
  <c r="E4577" i="7"/>
  <c r="D4347" i="7"/>
  <c r="D4148" i="7"/>
  <c r="E4226" i="7"/>
  <c r="D4147" i="7"/>
  <c r="D4810" i="7"/>
  <c r="D4778" i="7"/>
  <c r="D4746" i="7"/>
  <c r="D4708" i="7"/>
  <c r="D4583" i="7"/>
  <c r="D4433" i="7"/>
  <c r="E4903" i="7"/>
  <c r="E5006" i="7"/>
  <c r="E4990" i="7"/>
  <c r="E4974" i="7"/>
  <c r="E4958" i="7"/>
  <c r="E4942" i="7"/>
  <c r="E4926" i="7"/>
  <c r="E4910" i="7"/>
  <c r="E4894" i="7"/>
  <c r="E4878" i="7"/>
  <c r="E4859" i="7"/>
  <c r="E4827" i="7"/>
  <c r="E4793" i="7"/>
  <c r="E4761" i="7"/>
  <c r="E4728" i="7"/>
  <c r="D4645" i="7"/>
  <c r="D4517" i="7"/>
  <c r="E4157" i="7"/>
  <c r="E4913" i="7"/>
  <c r="E4795" i="7"/>
  <c r="D4701" i="7"/>
  <c r="D5008" i="7"/>
  <c r="D4992" i="7"/>
  <c r="D4976" i="7"/>
  <c r="D4960" i="7"/>
  <c r="D4944" i="7"/>
  <c r="D4928" i="7"/>
  <c r="D4912" i="7"/>
  <c r="D4896" i="7"/>
  <c r="D4880" i="7"/>
  <c r="E4861" i="7"/>
  <c r="E4829" i="7"/>
  <c r="D4801" i="7"/>
  <c r="D4769" i="7"/>
  <c r="D4737" i="7"/>
  <c r="D4675" i="7"/>
  <c r="D4547" i="7"/>
  <c r="D4403" i="7"/>
  <c r="E4931" i="7"/>
  <c r="E4818" i="7"/>
  <c r="D4845" i="7"/>
  <c r="E4812" i="7"/>
  <c r="E4780" i="7"/>
  <c r="E4748" i="7"/>
  <c r="D4711" i="7"/>
  <c r="D4593" i="7"/>
  <c r="D4465" i="7"/>
  <c r="E4965" i="7"/>
  <c r="E4799" i="7"/>
  <c r="E4840" i="7"/>
  <c r="D4804" i="7"/>
  <c r="D4764" i="7"/>
  <c r="D4703" i="7"/>
  <c r="D4527" i="7"/>
  <c r="E4446" i="7"/>
  <c r="D4375" i="7"/>
  <c r="D4412" i="7"/>
  <c r="E4694" i="7"/>
  <c r="E4630" i="7"/>
  <c r="E4566" i="7"/>
  <c r="E4502" i="7"/>
  <c r="E4411" i="7"/>
  <c r="D4668" i="7"/>
  <c r="D4604" i="7"/>
  <c r="D4540" i="7"/>
  <c r="D4476" i="7"/>
  <c r="E4343" i="7"/>
  <c r="E4385" i="7"/>
  <c r="E4365" i="7"/>
  <c r="E4663" i="7"/>
  <c r="E4561" i="7"/>
  <c r="D4313" i="7"/>
  <c r="D4211" i="7"/>
  <c r="E4159" i="7"/>
  <c r="E4171" i="7"/>
  <c r="E5004" i="7"/>
  <c r="E4988" i="7"/>
  <c r="E4972" i="7"/>
  <c r="E4956" i="7"/>
  <c r="E4940" i="7"/>
  <c r="E4924" i="7"/>
  <c r="E4908" i="7"/>
  <c r="E4892" i="7"/>
  <c r="E4876" i="7"/>
  <c r="D4857" i="7"/>
  <c r="D4825" i="7"/>
  <c r="E4789" i="7"/>
  <c r="E4757" i="7"/>
  <c r="D4723" i="7"/>
  <c r="D4629" i="7"/>
  <c r="D4501" i="7"/>
  <c r="E5001" i="7"/>
  <c r="E4899" i="7"/>
  <c r="E4783" i="7"/>
  <c r="D4669" i="7"/>
  <c r="D5006" i="7"/>
  <c r="D4990" i="7"/>
  <c r="D4974" i="7"/>
  <c r="D4958" i="7"/>
  <c r="D4942" i="7"/>
  <c r="D4926" i="7"/>
  <c r="D4910" i="7"/>
  <c r="D4894" i="7"/>
  <c r="D4878" i="7"/>
  <c r="D4859" i="7"/>
  <c r="D4827" i="7"/>
  <c r="D4797" i="7"/>
  <c r="D4765" i="7"/>
  <c r="D4733" i="7"/>
  <c r="D4659" i="7"/>
  <c r="D4531" i="7"/>
  <c r="E4301" i="7"/>
  <c r="E4919" i="7"/>
  <c r="E4779" i="7"/>
  <c r="E4838" i="7"/>
  <c r="E4808" i="7"/>
  <c r="E4776" i="7"/>
  <c r="E4744" i="7"/>
  <c r="D4705" i="7"/>
  <c r="D4577" i="7"/>
  <c r="D4425" i="7"/>
  <c r="E4953" i="7"/>
  <c r="E4759" i="7"/>
  <c r="D4838" i="7"/>
  <c r="D4800" i="7"/>
  <c r="D4760" i="7"/>
  <c r="D4687" i="7"/>
  <c r="D4511" i="7"/>
  <c r="E4443" i="7"/>
  <c r="E4299" i="7"/>
  <c r="D4399" i="7"/>
  <c r="E4688" i="7"/>
  <c r="E4624" i="7"/>
  <c r="E4560" i="7"/>
  <c r="E4496" i="7"/>
  <c r="D4402" i="7"/>
  <c r="D4662" i="7"/>
  <c r="D4598" i="7"/>
  <c r="D4534" i="7"/>
  <c r="D4470" i="7"/>
  <c r="E4319" i="7"/>
  <c r="E4307" i="7"/>
  <c r="E4341" i="7"/>
  <c r="E4651" i="7"/>
  <c r="E4551" i="7"/>
  <c r="D4283" i="7"/>
  <c r="D4126" i="7"/>
  <c r="D4392" i="7"/>
  <c r="D4113" i="7"/>
  <c r="E4975" i="7"/>
  <c r="D4865" i="7"/>
  <c r="E4857" i="7"/>
  <c r="E4825" i="7"/>
  <c r="D4798" i="7"/>
  <c r="D4766" i="7"/>
  <c r="D4734" i="7"/>
  <c r="D4663" i="7"/>
  <c r="D4535" i="7"/>
  <c r="E4323" i="7"/>
  <c r="E4826" i="7"/>
  <c r="E5000" i="7"/>
  <c r="E4984" i="7"/>
  <c r="E4968" i="7"/>
  <c r="E4952" i="7"/>
  <c r="E4936" i="7"/>
  <c r="E4920" i="7"/>
  <c r="E4904" i="7"/>
  <c r="E4888" i="7"/>
  <c r="E4872" i="7"/>
  <c r="D4848" i="7"/>
  <c r="E4813" i="7"/>
  <c r="E4781" i="7"/>
  <c r="E4749" i="7"/>
  <c r="E4712" i="7"/>
  <c r="D4597" i="7"/>
  <c r="D4469" i="7"/>
  <c r="E4977" i="7"/>
  <c r="E4869" i="7"/>
  <c r="E4751" i="7"/>
  <c r="D4605" i="7"/>
  <c r="D5002" i="7"/>
  <c r="D4986" i="7"/>
  <c r="D4970" i="7"/>
  <c r="D4954" i="7"/>
  <c r="D4938" i="7"/>
  <c r="D4922" i="7"/>
  <c r="D4906" i="7"/>
  <c r="D4890" i="7"/>
  <c r="D4874" i="7"/>
  <c r="D4850" i="7"/>
  <c r="E4819" i="7"/>
  <c r="D4789" i="7"/>
  <c r="D4757" i="7"/>
  <c r="E4722" i="7"/>
  <c r="D4627" i="7"/>
  <c r="D4499" i="7"/>
  <c r="E4997" i="7"/>
  <c r="E4895" i="7"/>
  <c r="E4863" i="7"/>
  <c r="E4831" i="7"/>
  <c r="E4800" i="7"/>
  <c r="E4768" i="7"/>
  <c r="E4736" i="7"/>
  <c r="D4673" i="7"/>
  <c r="D4545" i="7"/>
  <c r="E4363" i="7"/>
  <c r="E4925" i="7"/>
  <c r="D4863" i="7"/>
  <c r="D4831" i="7"/>
  <c r="D4792" i="7"/>
  <c r="D4744" i="7"/>
  <c r="D4655" i="7"/>
  <c r="E4396" i="7"/>
  <c r="E4415" i="7"/>
  <c r="E4153" i="7"/>
  <c r="E4353" i="7"/>
  <c r="E4672" i="7"/>
  <c r="E4608" i="7"/>
  <c r="E4544" i="7"/>
  <c r="E4480" i="7"/>
  <c r="E4199" i="7"/>
  <c r="D4646" i="7"/>
  <c r="D4582" i="7"/>
  <c r="D4518" i="7"/>
  <c r="D4445" i="7"/>
  <c r="D3915" i="7"/>
  <c r="E4463" i="7"/>
  <c r="E4729" i="7"/>
  <c r="E4629" i="7"/>
  <c r="E4513" i="7"/>
  <c r="D4186" i="7"/>
  <c r="E4366" i="7"/>
  <c r="D4328" i="7"/>
  <c r="D4438" i="7"/>
  <c r="E4405" i="7"/>
  <c r="D4369" i="7"/>
  <c r="E4297" i="7"/>
  <c r="E3947" i="7"/>
  <c r="E4692" i="7"/>
  <c r="E4676" i="7"/>
  <c r="E4660" i="7"/>
  <c r="E4644" i="7"/>
  <c r="E4628" i="7"/>
  <c r="E4612" i="7"/>
  <c r="E4596" i="7"/>
  <c r="E4580" i="7"/>
  <c r="E4564" i="7"/>
  <c r="E4548" i="7"/>
  <c r="E4532" i="7"/>
  <c r="E4516" i="7"/>
  <c r="E4500" i="7"/>
  <c r="E4484" i="7"/>
  <c r="E4468" i="7"/>
  <c r="E4440" i="7"/>
  <c r="E4408" i="7"/>
  <c r="D4247" i="7"/>
  <c r="D4698" i="7"/>
  <c r="D4682" i="7"/>
  <c r="D4666" i="7"/>
  <c r="D4650" i="7"/>
  <c r="D4634" i="7"/>
  <c r="D4618" i="7"/>
  <c r="D4602" i="7"/>
  <c r="D4586" i="7"/>
  <c r="D4570" i="7"/>
  <c r="D4554" i="7"/>
  <c r="D4538" i="7"/>
  <c r="D4522" i="7"/>
  <c r="D4506" i="7"/>
  <c r="D4490" i="7"/>
  <c r="D4474" i="7"/>
  <c r="E4450" i="7"/>
  <c r="E4417" i="7"/>
  <c r="E4386" i="7"/>
  <c r="E4335" i="7"/>
  <c r="D4196" i="7"/>
  <c r="E4442" i="7"/>
  <c r="D4414" i="7"/>
  <c r="E4381" i="7"/>
  <c r="E4167" i="7"/>
  <c r="D4439" i="7"/>
  <c r="D4404" i="7"/>
  <c r="E4357" i="7"/>
  <c r="E4215" i="7"/>
  <c r="E4711" i="7"/>
  <c r="E4683" i="7"/>
  <c r="E4661" i="7"/>
  <c r="E4633" i="7"/>
  <c r="E4609" i="7"/>
  <c r="E4583" i="7"/>
  <c r="E4555" i="7"/>
  <c r="E4519" i="7"/>
  <c r="E4471" i="7"/>
  <c r="D4363" i="7"/>
  <c r="D4299" i="7"/>
  <c r="D4218" i="7"/>
  <c r="D4032" i="7"/>
  <c r="E4179" i="7"/>
  <c r="D4182" i="7"/>
  <c r="E3842" i="7"/>
  <c r="E4318" i="7"/>
  <c r="E4254" i="7"/>
  <c r="E3923" i="7"/>
  <c r="D4344" i="7"/>
  <c r="D4280" i="7"/>
  <c r="E4181" i="7"/>
  <c r="D4130" i="7"/>
  <c r="D4001" i="7"/>
  <c r="E4438" i="7"/>
  <c r="D4406" i="7"/>
  <c r="E4369" i="7"/>
  <c r="D4435" i="7"/>
  <c r="E4402" i="7"/>
  <c r="E4361" i="7"/>
  <c r="E4281" i="7"/>
  <c r="E4706" i="7"/>
  <c r="E4690" i="7"/>
  <c r="E4674" i="7"/>
  <c r="E4658" i="7"/>
  <c r="E4642" i="7"/>
  <c r="E4626" i="7"/>
  <c r="E4610" i="7"/>
  <c r="E4594" i="7"/>
  <c r="E4578" i="7"/>
  <c r="E4562" i="7"/>
  <c r="E4546" i="7"/>
  <c r="E4530" i="7"/>
  <c r="E4514" i="7"/>
  <c r="E4498" i="7"/>
  <c r="E4482" i="7"/>
  <c r="E4466" i="7"/>
  <c r="E4437" i="7"/>
  <c r="D4405" i="7"/>
  <c r="D4225" i="7"/>
  <c r="D4696" i="7"/>
  <c r="D4680" i="7"/>
  <c r="D4664" i="7"/>
  <c r="D4648" i="7"/>
  <c r="D4632" i="7"/>
  <c r="D4616" i="7"/>
  <c r="D4600" i="7"/>
  <c r="D4584" i="7"/>
  <c r="D4568" i="7"/>
  <c r="D4552" i="7"/>
  <c r="D4536" i="7"/>
  <c r="D4520" i="7"/>
  <c r="D4504" i="7"/>
  <c r="D4488" i="7"/>
  <c r="D4472" i="7"/>
  <c r="D4448" i="7"/>
  <c r="E4414" i="7"/>
  <c r="E4382" i="7"/>
  <c r="E4327" i="7"/>
  <c r="E4170" i="7"/>
  <c r="E4439" i="7"/>
  <c r="E4407" i="7"/>
  <c r="E4377" i="7"/>
  <c r="E3870" i="7"/>
  <c r="D4434" i="7"/>
  <c r="D4397" i="7"/>
  <c r="E4349" i="7"/>
  <c r="E4731" i="7"/>
  <c r="E4709" i="7"/>
  <c r="E4681" i="7"/>
  <c r="E4657" i="7"/>
  <c r="E4631" i="7"/>
  <c r="E4603" i="7"/>
  <c r="E4581" i="7"/>
  <c r="E4553" i="7"/>
  <c r="E4517" i="7"/>
  <c r="E4469" i="7"/>
  <c r="D4361" i="7"/>
  <c r="D4297" i="7"/>
  <c r="D4215" i="7"/>
  <c r="D4024" i="7"/>
  <c r="D4176" i="7"/>
  <c r="D4179" i="7"/>
  <c r="E3778" i="7"/>
  <c r="E4316" i="7"/>
  <c r="E4252" i="7"/>
  <c r="E3902" i="7"/>
  <c r="D4342" i="7"/>
  <c r="D4278" i="7"/>
  <c r="D4178" i="7"/>
  <c r="D4066" i="7"/>
  <c r="D3985" i="7"/>
  <c r="D3655" i="7"/>
  <c r="E3848" i="7"/>
  <c r="D4788" i="7"/>
  <c r="D4756" i="7"/>
  <c r="D4721" i="7"/>
  <c r="D4623" i="7"/>
  <c r="D4495" i="7"/>
  <c r="E4460" i="7"/>
  <c r="E4430" i="7"/>
  <c r="E4395" i="7"/>
  <c r="E4283" i="7"/>
  <c r="D4460" i="7"/>
  <c r="D4427" i="7"/>
  <c r="D4395" i="7"/>
  <c r="E4345" i="7"/>
  <c r="E4249" i="7"/>
  <c r="E4702" i="7"/>
  <c r="E4686" i="7"/>
  <c r="E4670" i="7"/>
  <c r="E4654" i="7"/>
  <c r="E4638" i="7"/>
  <c r="E4622" i="7"/>
  <c r="E4606" i="7"/>
  <c r="E4590" i="7"/>
  <c r="E4574" i="7"/>
  <c r="E4558" i="7"/>
  <c r="E4542" i="7"/>
  <c r="E4526" i="7"/>
  <c r="E4510" i="7"/>
  <c r="E4494" i="7"/>
  <c r="E4478" i="7"/>
  <c r="D4462" i="7"/>
  <c r="E4429" i="7"/>
  <c r="E4373" i="7"/>
  <c r="D4145" i="7"/>
  <c r="D4692" i="7"/>
  <c r="D4676" i="7"/>
  <c r="D4660" i="7"/>
  <c r="D4644" i="7"/>
  <c r="D4628" i="7"/>
  <c r="D4612" i="7"/>
  <c r="D4596" i="7"/>
  <c r="D4580" i="7"/>
  <c r="D4564" i="7"/>
  <c r="D4548" i="7"/>
  <c r="D4532" i="7"/>
  <c r="D4516" i="7"/>
  <c r="D4500" i="7"/>
  <c r="D4484" i="7"/>
  <c r="D4468" i="7"/>
  <c r="D4440" i="7"/>
  <c r="D4408" i="7"/>
  <c r="D4373" i="7"/>
  <c r="E4309" i="7"/>
  <c r="E4461" i="7"/>
  <c r="E4431" i="7"/>
  <c r="D4401" i="7"/>
  <c r="E4291" i="7"/>
  <c r="D4461" i="7"/>
  <c r="D4426" i="7"/>
  <c r="D4389" i="7"/>
  <c r="E4333" i="7"/>
  <c r="E4727" i="7"/>
  <c r="E4699" i="7"/>
  <c r="E4677" i="7"/>
  <c r="E4649" i="7"/>
  <c r="E4625" i="7"/>
  <c r="E4599" i="7"/>
  <c r="E4571" i="7"/>
  <c r="E4549" i="7"/>
  <c r="E4503" i="7"/>
  <c r="E4441" i="7"/>
  <c r="D4345" i="7"/>
  <c r="D4281" i="7"/>
  <c r="D4183" i="7"/>
  <c r="E3944" i="7"/>
  <c r="E3959" i="7"/>
  <c r="D4118" i="7"/>
  <c r="E4364" i="7"/>
  <c r="E4300" i="7"/>
  <c r="E4223" i="7"/>
  <c r="D4390" i="7"/>
  <c r="D4326" i="7"/>
  <c r="D4262" i="7"/>
  <c r="D4140" i="7"/>
  <c r="E4135" i="7"/>
  <c r="E3720" i="7"/>
  <c r="D4716" i="7"/>
  <c r="D4607" i="7"/>
  <c r="D4479" i="7"/>
  <c r="D4458" i="7"/>
  <c r="E4427" i="7"/>
  <c r="E4391" i="7"/>
  <c r="E4267" i="7"/>
  <c r="E4455" i="7"/>
  <c r="E4421" i="7"/>
  <c r="D4391" i="7"/>
  <c r="E4337" i="7"/>
  <c r="D4228" i="7"/>
  <c r="E4700" i="7"/>
  <c r="E4684" i="7"/>
  <c r="E4668" i="7"/>
  <c r="E4652" i="7"/>
  <c r="E4636" i="7"/>
  <c r="E4620" i="7"/>
  <c r="E4604" i="7"/>
  <c r="E4588" i="7"/>
  <c r="E4572" i="7"/>
  <c r="E4556" i="7"/>
  <c r="E4540" i="7"/>
  <c r="E4524" i="7"/>
  <c r="E4508" i="7"/>
  <c r="E4492" i="7"/>
  <c r="E4476" i="7"/>
  <c r="E4457" i="7"/>
  <c r="E4424" i="7"/>
  <c r="E4311" i="7"/>
  <c r="E3931" i="7"/>
  <c r="D4690" i="7"/>
  <c r="D4674" i="7"/>
  <c r="D4658" i="7"/>
  <c r="D4642" i="7"/>
  <c r="D4626" i="7"/>
  <c r="D4610" i="7"/>
  <c r="D4594" i="7"/>
  <c r="D4578" i="7"/>
  <c r="D4562" i="7"/>
  <c r="D4546" i="7"/>
  <c r="D4530" i="7"/>
  <c r="D4514" i="7"/>
  <c r="D4498" i="7"/>
  <c r="D4482" i="7"/>
  <c r="D4466" i="7"/>
  <c r="D4437" i="7"/>
  <c r="E4401" i="7"/>
  <c r="E4367" i="7"/>
  <c r="E4293" i="7"/>
  <c r="D4459" i="7"/>
  <c r="E4426" i="7"/>
  <c r="E4397" i="7"/>
  <c r="E4275" i="7"/>
  <c r="E4454" i="7"/>
  <c r="D4423" i="7"/>
  <c r="D4385" i="7"/>
  <c r="E4305" i="7"/>
  <c r="E4725" i="7"/>
  <c r="E4697" i="7"/>
  <c r="E4673" i="7"/>
  <c r="E4647" i="7"/>
  <c r="E4619" i="7"/>
  <c r="E4597" i="7"/>
  <c r="E4569" i="7"/>
  <c r="E4545" i="7"/>
  <c r="E4501" i="7"/>
  <c r="D4413" i="7"/>
  <c r="D4331" i="7"/>
  <c r="D4267" i="7"/>
  <c r="D4153" i="7"/>
  <c r="D4241" i="7"/>
  <c r="D4246" i="7"/>
  <c r="D4062" i="7"/>
  <c r="E4350" i="7"/>
  <c r="E4286" i="7"/>
  <c r="E4194" i="7"/>
  <c r="D4376" i="7"/>
  <c r="D4312" i="7"/>
  <c r="D4248" i="7"/>
  <c r="D4076" i="7"/>
  <c r="E4023" i="7"/>
  <c r="E4082" i="7"/>
  <c r="D4780" i="7"/>
  <c r="D4748" i="7"/>
  <c r="E4710" i="7"/>
  <c r="D4591" i="7"/>
  <c r="D4444" i="7"/>
  <c r="E4453" i="7"/>
  <c r="D4422" i="7"/>
  <c r="E4387" i="7"/>
  <c r="E4251" i="7"/>
  <c r="D4453" i="7"/>
  <c r="E4418" i="7"/>
  <c r="D4387" i="7"/>
  <c r="E4329" i="7"/>
  <c r="E4202" i="7"/>
  <c r="E4698" i="7"/>
  <c r="E4682" i="7"/>
  <c r="E4666" i="7"/>
  <c r="E4650" i="7"/>
  <c r="E4634" i="7"/>
  <c r="E4618" i="7"/>
  <c r="E4602" i="7"/>
  <c r="E4586" i="7"/>
  <c r="E4570" i="7"/>
  <c r="E4554" i="7"/>
  <c r="E4538" i="7"/>
  <c r="E4522" i="7"/>
  <c r="E4506" i="7"/>
  <c r="E4490" i="7"/>
  <c r="E4474" i="7"/>
  <c r="D4455" i="7"/>
  <c r="D4421" i="7"/>
  <c r="E4295" i="7"/>
  <c r="D4704" i="7"/>
  <c r="D4688" i="7"/>
  <c r="D4672" i="7"/>
  <c r="D4656" i="7"/>
  <c r="D4640" i="7"/>
  <c r="D4624" i="7"/>
  <c r="D4608" i="7"/>
  <c r="D4592" i="7"/>
  <c r="D4576" i="7"/>
  <c r="D4560" i="7"/>
  <c r="D4544" i="7"/>
  <c r="D4528" i="7"/>
  <c r="D4512" i="7"/>
  <c r="D4496" i="7"/>
  <c r="D4480" i="7"/>
  <c r="D4464" i="7"/>
  <c r="D4432" i="7"/>
  <c r="E4398" i="7"/>
  <c r="E4359" i="7"/>
  <c r="E4277" i="7"/>
  <c r="E4452" i="7"/>
  <c r="E4423" i="7"/>
  <c r="E4393" i="7"/>
  <c r="E4259" i="7"/>
  <c r="D4452" i="7"/>
  <c r="D4420" i="7"/>
  <c r="D4377" i="7"/>
  <c r="E4289" i="7"/>
  <c r="E4721" i="7"/>
  <c r="E4695" i="7"/>
  <c r="E4667" i="7"/>
  <c r="E4645" i="7"/>
  <c r="E4617" i="7"/>
  <c r="E4593" i="7"/>
  <c r="E4567" i="7"/>
  <c r="E4535" i="7"/>
  <c r="E4497" i="7"/>
  <c r="D4410" i="7"/>
  <c r="D4329" i="7"/>
  <c r="D4265" i="7"/>
  <c r="D4149" i="7"/>
  <c r="E4238" i="7"/>
  <c r="E4243" i="7"/>
  <c r="D4054" i="7"/>
  <c r="E4348" i="7"/>
  <c r="E4284" i="7"/>
  <c r="E4191" i="7"/>
  <c r="D4374" i="7"/>
  <c r="D4310" i="7"/>
  <c r="E4245" i="7"/>
  <c r="D4020" i="7"/>
  <c r="E4007" i="7"/>
  <c r="D3866" i="7"/>
  <c r="E4383" i="7"/>
  <c r="D4231" i="7"/>
  <c r="D4446" i="7"/>
  <c r="D4415" i="7"/>
  <c r="D4383" i="7"/>
  <c r="E4321" i="7"/>
  <c r="D4177" i="7"/>
  <c r="E4696" i="7"/>
  <c r="E4680" i="7"/>
  <c r="E4664" i="7"/>
  <c r="E4648" i="7"/>
  <c r="E4632" i="7"/>
  <c r="E4616" i="7"/>
  <c r="E4600" i="7"/>
  <c r="E4584" i="7"/>
  <c r="E4568" i="7"/>
  <c r="E4552" i="7"/>
  <c r="E4536" i="7"/>
  <c r="E4520" i="7"/>
  <c r="E4504" i="7"/>
  <c r="E4488" i="7"/>
  <c r="E4472" i="7"/>
  <c r="E4448" i="7"/>
  <c r="D4418" i="7"/>
  <c r="E4279" i="7"/>
  <c r="D4702" i="7"/>
  <c r="D4686" i="7"/>
  <c r="D4670" i="7"/>
  <c r="D4654" i="7"/>
  <c r="D4638" i="7"/>
  <c r="D4622" i="7"/>
  <c r="D4606" i="7"/>
  <c r="D4590" i="7"/>
  <c r="D4574" i="7"/>
  <c r="D4558" i="7"/>
  <c r="D4542" i="7"/>
  <c r="D4526" i="7"/>
  <c r="D4510" i="7"/>
  <c r="D4494" i="7"/>
  <c r="D4478" i="7"/>
  <c r="E4459" i="7"/>
  <c r="D4429" i="7"/>
  <c r="E4394" i="7"/>
  <c r="E4351" i="7"/>
  <c r="E4261" i="7"/>
  <c r="D4450" i="7"/>
  <c r="E4420" i="7"/>
  <c r="E4389" i="7"/>
  <c r="E4218" i="7"/>
  <c r="D4447" i="7"/>
  <c r="E4410" i="7"/>
  <c r="E4371" i="7"/>
  <c r="E4273" i="7"/>
  <c r="E4715" i="7"/>
  <c r="E4693" i="7"/>
  <c r="E4665" i="7"/>
  <c r="E4641" i="7"/>
  <c r="E4615" i="7"/>
  <c r="E4587" i="7"/>
  <c r="E4565" i="7"/>
  <c r="E4533" i="7"/>
  <c r="E4487" i="7"/>
  <c r="E4255" i="7"/>
  <c r="D4315" i="7"/>
  <c r="D4251" i="7"/>
  <c r="D4096" i="7"/>
  <c r="E4211" i="7"/>
  <c r="D4214" i="7"/>
  <c r="D3998" i="7"/>
  <c r="E4334" i="7"/>
  <c r="E4270" i="7"/>
  <c r="E4162" i="7"/>
  <c r="D4360" i="7"/>
  <c r="D4296" i="7"/>
  <c r="E4216" i="7"/>
  <c r="D4200" i="7"/>
  <c r="D4129" i="7"/>
  <c r="D3540" i="7"/>
  <c r="E4054" i="7"/>
  <c r="D3834" i="7"/>
  <c r="E3867" i="7"/>
  <c r="D4239" i="7"/>
  <c r="E4723" i="7"/>
  <c r="E4707" i="7"/>
  <c r="E4691" i="7"/>
  <c r="E4675" i="7"/>
  <c r="E4659" i="7"/>
  <c r="E4643" i="7"/>
  <c r="E4627" i="7"/>
  <c r="E4611" i="7"/>
  <c r="E4595" i="7"/>
  <c r="E4579" i="7"/>
  <c r="E4563" i="7"/>
  <c r="E4547" i="7"/>
  <c r="E4531" i="7"/>
  <c r="E4515" i="7"/>
  <c r="E4499" i="7"/>
  <c r="E4483" i="7"/>
  <c r="E4467" i="7"/>
  <c r="E4436" i="7"/>
  <c r="E4403" i="7"/>
  <c r="D4212" i="7"/>
  <c r="D4359" i="7"/>
  <c r="D4343" i="7"/>
  <c r="D4327" i="7"/>
  <c r="D4311" i="7"/>
  <c r="D4295" i="7"/>
  <c r="D4279" i="7"/>
  <c r="D4263" i="7"/>
  <c r="D4244" i="7"/>
  <c r="E4208" i="7"/>
  <c r="E4176" i="7"/>
  <c r="D4144" i="7"/>
  <c r="D4080" i="7"/>
  <c r="D4016" i="7"/>
  <c r="E3928" i="7"/>
  <c r="D4233" i="7"/>
  <c r="D4205" i="7"/>
  <c r="D4173" i="7"/>
  <c r="E3943" i="7"/>
  <c r="D4238" i="7"/>
  <c r="E4204" i="7"/>
  <c r="E4172" i="7"/>
  <c r="D4110" i="7"/>
  <c r="D4046" i="7"/>
  <c r="D3982" i="7"/>
  <c r="E3710" i="7"/>
  <c r="E4362" i="7"/>
  <c r="E4346" i="7"/>
  <c r="E4330" i="7"/>
  <c r="E4314" i="7"/>
  <c r="E4298" i="7"/>
  <c r="E4282" i="7"/>
  <c r="E4266" i="7"/>
  <c r="E4250" i="7"/>
  <c r="D4220" i="7"/>
  <c r="D4188" i="7"/>
  <c r="E4155" i="7"/>
  <c r="E3838" i="7"/>
  <c r="D4388" i="7"/>
  <c r="D4372" i="7"/>
  <c r="D4356" i="7"/>
  <c r="D4340" i="7"/>
  <c r="D4324" i="7"/>
  <c r="D4308" i="7"/>
  <c r="D4292" i="7"/>
  <c r="D4276" i="7"/>
  <c r="D4260" i="7"/>
  <c r="D4240" i="7"/>
  <c r="D4210" i="7"/>
  <c r="D4175" i="7"/>
  <c r="D4124" i="7"/>
  <c r="D4012" i="7"/>
  <c r="D4168" i="7"/>
  <c r="D4002" i="7"/>
  <c r="E4119" i="7"/>
  <c r="E3991" i="7"/>
  <c r="D4097" i="7"/>
  <c r="E3954" i="7"/>
  <c r="D3973" i="7"/>
  <c r="E4028" i="7"/>
  <c r="D3802" i="7"/>
  <c r="E3803" i="7"/>
  <c r="E4481" i="7"/>
  <c r="E4465" i="7"/>
  <c r="E4433" i="7"/>
  <c r="E4400" i="7"/>
  <c r="E4186" i="7"/>
  <c r="D4357" i="7"/>
  <c r="D4341" i="7"/>
  <c r="D4325" i="7"/>
  <c r="D4309" i="7"/>
  <c r="D4293" i="7"/>
  <c r="D4277" i="7"/>
  <c r="D4261" i="7"/>
  <c r="E4241" i="7"/>
  <c r="E4205" i="7"/>
  <c r="E4173" i="7"/>
  <c r="D4136" i="7"/>
  <c r="D4072" i="7"/>
  <c r="D4008" i="7"/>
  <c r="D3911" i="7"/>
  <c r="E4230" i="7"/>
  <c r="E4198" i="7"/>
  <c r="E4166" i="7"/>
  <c r="E3927" i="7"/>
  <c r="E4235" i="7"/>
  <c r="E4201" i="7"/>
  <c r="E4169" i="7"/>
  <c r="D4102" i="7"/>
  <c r="D4038" i="7"/>
  <c r="E3972" i="7"/>
  <c r="E4376" i="7"/>
  <c r="E4360" i="7"/>
  <c r="E4344" i="7"/>
  <c r="E4328" i="7"/>
  <c r="E4312" i="7"/>
  <c r="E4296" i="7"/>
  <c r="E4280" i="7"/>
  <c r="E4264" i="7"/>
  <c r="E4248" i="7"/>
  <c r="D4217" i="7"/>
  <c r="D4185" i="7"/>
  <c r="E4151" i="7"/>
  <c r="E3774" i="7"/>
  <c r="D4386" i="7"/>
  <c r="D4370" i="7"/>
  <c r="D4354" i="7"/>
  <c r="D4338" i="7"/>
  <c r="D4322" i="7"/>
  <c r="D4306" i="7"/>
  <c r="D4290" i="7"/>
  <c r="D4274" i="7"/>
  <c r="D4258" i="7"/>
  <c r="E4237" i="7"/>
  <c r="D4207" i="7"/>
  <c r="E4165" i="7"/>
  <c r="D4116" i="7"/>
  <c r="E3936" i="7"/>
  <c r="E3967" i="7"/>
  <c r="E3810" i="7"/>
  <c r="E4103" i="7"/>
  <c r="D3971" i="7"/>
  <c r="D4081" i="7"/>
  <c r="E3922" i="7"/>
  <c r="E3941" i="7"/>
  <c r="E4004" i="7"/>
  <c r="D3770" i="7"/>
  <c r="E3739" i="7"/>
  <c r="E4413" i="7"/>
  <c r="D4381" i="7"/>
  <c r="E4325" i="7"/>
  <c r="D4164" i="7"/>
  <c r="E4719" i="7"/>
  <c r="E4703" i="7"/>
  <c r="E4687" i="7"/>
  <c r="E4671" i="7"/>
  <c r="E4655" i="7"/>
  <c r="E4639" i="7"/>
  <c r="E4623" i="7"/>
  <c r="E4607" i="7"/>
  <c r="E4591" i="7"/>
  <c r="E4575" i="7"/>
  <c r="E4559" i="7"/>
  <c r="E4543" i="7"/>
  <c r="E4527" i="7"/>
  <c r="E4511" i="7"/>
  <c r="E4495" i="7"/>
  <c r="E4479" i="7"/>
  <c r="D4463" i="7"/>
  <c r="E4428" i="7"/>
  <c r="D4371" i="7"/>
  <c r="D4161" i="7"/>
  <c r="D4355" i="7"/>
  <c r="D4339" i="7"/>
  <c r="D4323" i="7"/>
  <c r="D4307" i="7"/>
  <c r="D4291" i="7"/>
  <c r="D4275" i="7"/>
  <c r="D4259" i="7"/>
  <c r="D4236" i="7"/>
  <c r="D4202" i="7"/>
  <c r="D4170" i="7"/>
  <c r="D4128" i="7"/>
  <c r="D4064" i="7"/>
  <c r="D4000" i="7"/>
  <c r="E3858" i="7"/>
  <c r="E4227" i="7"/>
  <c r="E4195" i="7"/>
  <c r="E4163" i="7"/>
  <c r="D3910" i="7"/>
  <c r="D4230" i="7"/>
  <c r="D4198" i="7"/>
  <c r="D4166" i="7"/>
  <c r="D4094" i="7"/>
  <c r="D4030" i="7"/>
  <c r="E3956" i="7"/>
  <c r="E4374" i="7"/>
  <c r="E4358" i="7"/>
  <c r="E4342" i="7"/>
  <c r="E4326" i="7"/>
  <c r="E4310" i="7"/>
  <c r="E4294" i="7"/>
  <c r="E4278" i="7"/>
  <c r="E4262" i="7"/>
  <c r="D4243" i="7"/>
  <c r="E4210" i="7"/>
  <c r="E4178" i="7"/>
  <c r="E4147" i="7"/>
  <c r="D3683" i="7"/>
  <c r="D4384" i="7"/>
  <c r="D4368" i="7"/>
  <c r="D4352" i="7"/>
  <c r="D4336" i="7"/>
  <c r="D4320" i="7"/>
  <c r="D4304" i="7"/>
  <c r="D4288" i="7"/>
  <c r="D4272" i="7"/>
  <c r="D4256" i="7"/>
  <c r="D4232" i="7"/>
  <c r="E4197" i="7"/>
  <c r="D4162" i="7"/>
  <c r="D4108" i="7"/>
  <c r="E3920" i="7"/>
  <c r="E3951" i="7"/>
  <c r="E3977" i="7"/>
  <c r="E4087" i="7"/>
  <c r="D3939" i="7"/>
  <c r="D4065" i="7"/>
  <c r="E3834" i="7"/>
  <c r="E3814" i="7"/>
  <c r="D3969" i="7"/>
  <c r="D3726" i="7"/>
  <c r="D3645" i="7"/>
  <c r="E4317" i="7"/>
  <c r="E3806" i="7"/>
  <c r="E4717" i="7"/>
  <c r="E4701" i="7"/>
  <c r="E4685" i="7"/>
  <c r="E4669" i="7"/>
  <c r="E4653" i="7"/>
  <c r="E4637" i="7"/>
  <c r="E4621" i="7"/>
  <c r="E4605" i="7"/>
  <c r="E4589" i="7"/>
  <c r="E4573" i="7"/>
  <c r="E4557" i="7"/>
  <c r="E4541" i="7"/>
  <c r="E4525" i="7"/>
  <c r="E4509" i="7"/>
  <c r="E4493" i="7"/>
  <c r="E4477" i="7"/>
  <c r="E4456" i="7"/>
  <c r="E4425" i="7"/>
  <c r="E4303" i="7"/>
  <c r="E3742" i="7"/>
  <c r="D4353" i="7"/>
  <c r="D4337" i="7"/>
  <c r="D4321" i="7"/>
  <c r="D4305" i="7"/>
  <c r="D4289" i="7"/>
  <c r="D4273" i="7"/>
  <c r="D4257" i="7"/>
  <c r="E4233" i="7"/>
  <c r="D4199" i="7"/>
  <c r="D4167" i="7"/>
  <c r="D4120" i="7"/>
  <c r="D4056" i="7"/>
  <c r="D3992" i="7"/>
  <c r="E3794" i="7"/>
  <c r="D4224" i="7"/>
  <c r="D4192" i="7"/>
  <c r="D4160" i="7"/>
  <c r="E3854" i="7"/>
  <c r="D4227" i="7"/>
  <c r="D4195" i="7"/>
  <c r="D4163" i="7"/>
  <c r="D4086" i="7"/>
  <c r="D4022" i="7"/>
  <c r="E3940" i="7"/>
  <c r="E4372" i="7"/>
  <c r="E4356" i="7"/>
  <c r="E4340" i="7"/>
  <c r="E4324" i="7"/>
  <c r="E4308" i="7"/>
  <c r="E4292" i="7"/>
  <c r="E4276" i="7"/>
  <c r="E4260" i="7"/>
  <c r="E4240" i="7"/>
  <c r="E4207" i="7"/>
  <c r="E4175" i="7"/>
  <c r="E3971" i="7"/>
  <c r="D4398" i="7"/>
  <c r="D4382" i="7"/>
  <c r="D4366" i="7"/>
  <c r="D4350" i="7"/>
  <c r="D4334" i="7"/>
  <c r="D4318" i="7"/>
  <c r="D4302" i="7"/>
  <c r="D4286" i="7"/>
  <c r="D4270" i="7"/>
  <c r="D4254" i="7"/>
  <c r="E4229" i="7"/>
  <c r="D4194" i="7"/>
  <c r="D4159" i="7"/>
  <c r="D4100" i="7"/>
  <c r="D4237" i="7"/>
  <c r="E4247" i="7"/>
  <c r="D3948" i="7"/>
  <c r="E4071" i="7"/>
  <c r="E3900" i="7"/>
  <c r="D4049" i="7"/>
  <c r="D3675" i="7"/>
  <c r="E4156" i="7"/>
  <c r="D3925" i="7"/>
  <c r="E3654" i="7"/>
  <c r="D3851" i="7"/>
  <c r="E4539" i="7"/>
  <c r="E4523" i="7"/>
  <c r="E4507" i="7"/>
  <c r="E4491" i="7"/>
  <c r="E4475" i="7"/>
  <c r="D4454" i="7"/>
  <c r="E4419" i="7"/>
  <c r="E4287" i="7"/>
  <c r="D4367" i="7"/>
  <c r="D4351" i="7"/>
  <c r="D4335" i="7"/>
  <c r="D4319" i="7"/>
  <c r="D4303" i="7"/>
  <c r="D4287" i="7"/>
  <c r="D4271" i="7"/>
  <c r="D4255" i="7"/>
  <c r="E4224" i="7"/>
  <c r="E4192" i="7"/>
  <c r="E4160" i="7"/>
  <c r="D4112" i="7"/>
  <c r="D4048" i="7"/>
  <c r="D3984" i="7"/>
  <c r="E3730" i="7"/>
  <c r="D4221" i="7"/>
  <c r="D4189" i="7"/>
  <c r="D4156" i="7"/>
  <c r="E3790" i="7"/>
  <c r="E4220" i="7"/>
  <c r="E4188" i="7"/>
  <c r="D4142" i="7"/>
  <c r="D4078" i="7"/>
  <c r="D4014" i="7"/>
  <c r="E3924" i="7"/>
  <c r="E4370" i="7"/>
  <c r="E4354" i="7"/>
  <c r="E4338" i="7"/>
  <c r="E4322" i="7"/>
  <c r="E4306" i="7"/>
  <c r="E4290" i="7"/>
  <c r="E4274" i="7"/>
  <c r="E4258" i="7"/>
  <c r="D4235" i="7"/>
  <c r="D4204" i="7"/>
  <c r="D4172" i="7"/>
  <c r="E3955" i="7"/>
  <c r="D4396" i="7"/>
  <c r="D4380" i="7"/>
  <c r="D4364" i="7"/>
  <c r="D4348" i="7"/>
  <c r="D4332" i="7"/>
  <c r="D4316" i="7"/>
  <c r="D4300" i="7"/>
  <c r="D4284" i="7"/>
  <c r="D4268" i="7"/>
  <c r="D4252" i="7"/>
  <c r="D4226" i="7"/>
  <c r="D4191" i="7"/>
  <c r="D4155" i="7"/>
  <c r="D4092" i="7"/>
  <c r="E4234" i="7"/>
  <c r="D4219" i="7"/>
  <c r="D3916" i="7"/>
  <c r="E4055" i="7"/>
  <c r="E3772" i="7"/>
  <c r="D4033" i="7"/>
  <c r="D3958" i="7"/>
  <c r="E4132" i="7"/>
  <c r="E3748" i="7"/>
  <c r="E3705" i="7"/>
  <c r="D3644" i="7"/>
  <c r="E4537" i="7"/>
  <c r="E4521" i="7"/>
  <c r="E4505" i="7"/>
  <c r="E4489" i="7"/>
  <c r="E4473" i="7"/>
  <c r="E4449" i="7"/>
  <c r="E4416" i="7"/>
  <c r="E4271" i="7"/>
  <c r="D4365" i="7"/>
  <c r="D4349" i="7"/>
  <c r="D4333" i="7"/>
  <c r="D4317" i="7"/>
  <c r="D4301" i="7"/>
  <c r="D4285" i="7"/>
  <c r="D4269" i="7"/>
  <c r="D4253" i="7"/>
  <c r="E4221" i="7"/>
  <c r="E4189" i="7"/>
  <c r="D4157" i="7"/>
  <c r="D4104" i="7"/>
  <c r="D4040" i="7"/>
  <c r="E3975" i="7"/>
  <c r="E4246" i="7"/>
  <c r="E4214" i="7"/>
  <c r="E4182" i="7"/>
  <c r="D4152" i="7"/>
  <c r="E3726" i="7"/>
  <c r="E4217" i="7"/>
  <c r="E4185" i="7"/>
  <c r="D4134" i="7"/>
  <c r="D4070" i="7"/>
  <c r="D4006" i="7"/>
  <c r="D3906" i="7"/>
  <c r="E4368" i="7"/>
  <c r="E4352" i="7"/>
  <c r="E4336" i="7"/>
  <c r="E4320" i="7"/>
  <c r="E4304" i="7"/>
  <c r="E4288" i="7"/>
  <c r="E4272" i="7"/>
  <c r="E4256" i="7"/>
  <c r="E4232" i="7"/>
  <c r="D4201" i="7"/>
  <c r="D4169" i="7"/>
  <c r="E3939" i="7"/>
  <c r="D4394" i="7"/>
  <c r="D4378" i="7"/>
  <c r="D4362" i="7"/>
  <c r="D4346" i="7"/>
  <c r="D4330" i="7"/>
  <c r="D4314" i="7"/>
  <c r="D4298" i="7"/>
  <c r="D4282" i="7"/>
  <c r="D4266" i="7"/>
  <c r="D4250" i="7"/>
  <c r="D4223" i="7"/>
  <c r="E4184" i="7"/>
  <c r="D4151" i="7"/>
  <c r="D4084" i="7"/>
  <c r="E4203" i="7"/>
  <c r="D4187" i="7"/>
  <c r="E3808" i="7"/>
  <c r="E4039" i="7"/>
  <c r="E3440" i="7"/>
  <c r="D4017" i="7"/>
  <c r="D3926" i="7"/>
  <c r="E4104" i="7"/>
  <c r="D3892" i="7"/>
  <c r="D3510" i="7"/>
  <c r="E3481" i="7"/>
  <c r="D4242" i="7"/>
  <c r="E4212" i="7"/>
  <c r="E4180" i="7"/>
  <c r="D4122" i="7"/>
  <c r="D4058" i="7"/>
  <c r="D3994" i="7"/>
  <c r="E3746" i="7"/>
  <c r="D3975" i="7"/>
  <c r="D3944" i="7"/>
  <c r="E3910" i="7"/>
  <c r="E3792" i="7"/>
  <c r="D3610" i="7"/>
  <c r="E4133" i="7"/>
  <c r="E4117" i="7"/>
  <c r="E4101" i="7"/>
  <c r="E4085" i="7"/>
  <c r="E4069" i="7"/>
  <c r="E4053" i="7"/>
  <c r="E4037" i="7"/>
  <c r="E4021" i="7"/>
  <c r="E4005" i="7"/>
  <c r="E3989" i="7"/>
  <c r="D3967" i="7"/>
  <c r="D3935" i="7"/>
  <c r="E3884" i="7"/>
  <c r="E3756" i="7"/>
  <c r="D4143" i="7"/>
  <c r="D4127" i="7"/>
  <c r="D4111" i="7"/>
  <c r="D4095" i="7"/>
  <c r="D4079" i="7"/>
  <c r="D4063" i="7"/>
  <c r="D4047" i="7"/>
  <c r="D4031" i="7"/>
  <c r="D4015" i="7"/>
  <c r="D3999" i="7"/>
  <c r="D3983" i="7"/>
  <c r="E3950" i="7"/>
  <c r="E3918" i="7"/>
  <c r="E3818" i="7"/>
  <c r="D3643" i="7"/>
  <c r="D3954" i="7"/>
  <c r="D3922" i="7"/>
  <c r="E3832" i="7"/>
  <c r="D3703" i="7"/>
  <c r="E3969" i="7"/>
  <c r="E3929" i="7"/>
  <c r="E3798" i="7"/>
  <c r="E4152" i="7"/>
  <c r="E4130" i="7"/>
  <c r="E4102" i="7"/>
  <c r="E4076" i="7"/>
  <c r="E4052" i="7"/>
  <c r="E4024" i="7"/>
  <c r="E4002" i="7"/>
  <c r="D3965" i="7"/>
  <c r="D3912" i="7"/>
  <c r="E3732" i="7"/>
  <c r="D3888" i="7"/>
  <c r="D3860" i="7"/>
  <c r="D3828" i="7"/>
  <c r="D3796" i="7"/>
  <c r="D3764" i="7"/>
  <c r="D3722" i="7"/>
  <c r="E3642" i="7"/>
  <c r="D3694" i="7"/>
  <c r="E3459" i="7"/>
  <c r="D3492" i="7"/>
  <c r="E3861" i="7"/>
  <c r="E3797" i="7"/>
  <c r="E3733" i="7"/>
  <c r="D3632" i="7"/>
  <c r="D3839" i="7"/>
  <c r="E3699" i="7"/>
  <c r="E3362" i="7"/>
  <c r="E4200" i="7"/>
  <c r="E4168" i="7"/>
  <c r="D4132" i="7"/>
  <c r="D4068" i="7"/>
  <c r="D4004" i="7"/>
  <c r="E3890" i="7"/>
  <c r="D4229" i="7"/>
  <c r="D4197" i="7"/>
  <c r="D4165" i="7"/>
  <c r="E3935" i="7"/>
  <c r="E4239" i="7"/>
  <c r="E4209" i="7"/>
  <c r="E4177" i="7"/>
  <c r="D4114" i="7"/>
  <c r="D4050" i="7"/>
  <c r="D3986" i="7"/>
  <c r="E3465" i="7"/>
  <c r="D3972" i="7"/>
  <c r="D3940" i="7"/>
  <c r="E3904" i="7"/>
  <c r="E3776" i="7"/>
  <c r="D3482" i="7"/>
  <c r="E4131" i="7"/>
  <c r="E4115" i="7"/>
  <c r="E4099" i="7"/>
  <c r="E4083" i="7"/>
  <c r="E4067" i="7"/>
  <c r="E4051" i="7"/>
  <c r="E4035" i="7"/>
  <c r="E4019" i="7"/>
  <c r="E4003" i="7"/>
  <c r="E3987" i="7"/>
  <c r="D3963" i="7"/>
  <c r="D3931" i="7"/>
  <c r="E3868" i="7"/>
  <c r="E3740" i="7"/>
  <c r="D4141" i="7"/>
  <c r="D4125" i="7"/>
  <c r="D4109" i="7"/>
  <c r="D4093" i="7"/>
  <c r="D4077" i="7"/>
  <c r="D4061" i="7"/>
  <c r="D4045" i="7"/>
  <c r="D4029" i="7"/>
  <c r="D4013" i="7"/>
  <c r="D3997" i="7"/>
  <c r="D3981" i="7"/>
  <c r="E3946" i="7"/>
  <c r="D3914" i="7"/>
  <c r="E3802" i="7"/>
  <c r="D3562" i="7"/>
  <c r="D3950" i="7"/>
  <c r="D3918" i="7"/>
  <c r="E3816" i="7"/>
  <c r="D3671" i="7"/>
  <c r="E3965" i="7"/>
  <c r="E3921" i="7"/>
  <c r="E3782" i="7"/>
  <c r="E4150" i="7"/>
  <c r="E4124" i="7"/>
  <c r="E4100" i="7"/>
  <c r="E4072" i="7"/>
  <c r="E4050" i="7"/>
  <c r="E4022" i="7"/>
  <c r="E3996" i="7"/>
  <c r="D3961" i="7"/>
  <c r="E3892" i="7"/>
  <c r="E3716" i="7"/>
  <c r="D3886" i="7"/>
  <c r="D3854" i="7"/>
  <c r="D3822" i="7"/>
  <c r="D3790" i="7"/>
  <c r="D3758" i="7"/>
  <c r="D3716" i="7"/>
  <c r="D3634" i="7"/>
  <c r="D3682" i="7"/>
  <c r="E3701" i="7"/>
  <c r="E3915" i="7"/>
  <c r="E3851" i="7"/>
  <c r="E3787" i="7"/>
  <c r="E3723" i="7"/>
  <c r="D3570" i="7"/>
  <c r="D3819" i="7"/>
  <c r="D3612" i="7"/>
  <c r="D3577" i="7"/>
  <c r="D4060" i="7"/>
  <c r="D3996" i="7"/>
  <c r="E3826" i="7"/>
  <c r="E4222" i="7"/>
  <c r="E4190" i="7"/>
  <c r="D4158" i="7"/>
  <c r="E3919" i="7"/>
  <c r="D4234" i="7"/>
  <c r="D4206" i="7"/>
  <c r="D4174" i="7"/>
  <c r="D4106" i="7"/>
  <c r="D4042" i="7"/>
  <c r="E3964" i="7"/>
  <c r="E3714" i="7"/>
  <c r="D3968" i="7"/>
  <c r="D3936" i="7"/>
  <c r="E3888" i="7"/>
  <c r="E3760" i="7"/>
  <c r="E4145" i="7"/>
  <c r="E4129" i="7"/>
  <c r="E4113" i="7"/>
  <c r="E4097" i="7"/>
  <c r="E4081" i="7"/>
  <c r="E4065" i="7"/>
  <c r="E4049" i="7"/>
  <c r="E4033" i="7"/>
  <c r="E4017" i="7"/>
  <c r="E4001" i="7"/>
  <c r="E3985" i="7"/>
  <c r="D3959" i="7"/>
  <c r="D3927" i="7"/>
  <c r="E3852" i="7"/>
  <c r="E3724" i="7"/>
  <c r="D4139" i="7"/>
  <c r="D4123" i="7"/>
  <c r="D4107" i="7"/>
  <c r="D4091" i="7"/>
  <c r="D4075" i="7"/>
  <c r="D4059" i="7"/>
  <c r="D4043" i="7"/>
  <c r="D4027" i="7"/>
  <c r="D4011" i="7"/>
  <c r="D3995" i="7"/>
  <c r="D3974" i="7"/>
  <c r="E3942" i="7"/>
  <c r="E3908" i="7"/>
  <c r="E3786" i="7"/>
  <c r="E3976" i="7"/>
  <c r="D3946" i="7"/>
  <c r="D3913" i="7"/>
  <c r="E3800" i="7"/>
  <c r="D3639" i="7"/>
  <c r="E3961" i="7"/>
  <c r="E3917" i="7"/>
  <c r="E3734" i="7"/>
  <c r="E4148" i="7"/>
  <c r="E4120" i="7"/>
  <c r="E4098" i="7"/>
  <c r="E4070" i="7"/>
  <c r="E4044" i="7"/>
  <c r="E4020" i="7"/>
  <c r="E3992" i="7"/>
  <c r="D3957" i="7"/>
  <c r="E3876" i="7"/>
  <c r="E3629" i="7"/>
  <c r="D3884" i="7"/>
  <c r="D3852" i="7"/>
  <c r="D3820" i="7"/>
  <c r="D3788" i="7"/>
  <c r="D3754" i="7"/>
  <c r="D3710" i="7"/>
  <c r="D3608" i="7"/>
  <c r="D3674" i="7"/>
  <c r="E3689" i="7"/>
  <c r="E3909" i="7"/>
  <c r="E3845" i="7"/>
  <c r="E3781" i="7"/>
  <c r="E3717" i="7"/>
  <c r="D3522" i="7"/>
  <c r="D3807" i="7"/>
  <c r="E3430" i="7"/>
  <c r="D3513" i="7"/>
  <c r="D4052" i="7"/>
  <c r="D3988" i="7"/>
  <c r="E3762" i="7"/>
  <c r="E4219" i="7"/>
  <c r="E4187" i="7"/>
  <c r="D4154" i="7"/>
  <c r="E3886" i="7"/>
  <c r="E4231" i="7"/>
  <c r="D4203" i="7"/>
  <c r="D4171" i="7"/>
  <c r="D4098" i="7"/>
  <c r="D4034" i="7"/>
  <c r="E3948" i="7"/>
  <c r="D3691" i="7"/>
  <c r="D3964" i="7"/>
  <c r="D3932" i="7"/>
  <c r="E3872" i="7"/>
  <c r="E3744" i="7"/>
  <c r="E4143" i="7"/>
  <c r="E4127" i="7"/>
  <c r="E4111" i="7"/>
  <c r="E4095" i="7"/>
  <c r="E4079" i="7"/>
  <c r="E4063" i="7"/>
  <c r="E4047" i="7"/>
  <c r="E4031" i="7"/>
  <c r="E4015" i="7"/>
  <c r="E3999" i="7"/>
  <c r="E3983" i="7"/>
  <c r="D3955" i="7"/>
  <c r="D3923" i="7"/>
  <c r="E3836" i="7"/>
  <c r="D3708" i="7"/>
  <c r="D4137" i="7"/>
  <c r="D4121" i="7"/>
  <c r="D4105" i="7"/>
  <c r="D4089" i="7"/>
  <c r="D4073" i="7"/>
  <c r="D4057" i="7"/>
  <c r="D4041" i="7"/>
  <c r="D4025" i="7"/>
  <c r="D4009" i="7"/>
  <c r="D3993" i="7"/>
  <c r="E3970" i="7"/>
  <c r="E3938" i="7"/>
  <c r="E3898" i="7"/>
  <c r="E3770" i="7"/>
  <c r="E3973" i="7"/>
  <c r="D3942" i="7"/>
  <c r="D3908" i="7"/>
  <c r="E3784" i="7"/>
  <c r="D3546" i="7"/>
  <c r="E3957" i="7"/>
  <c r="E3912" i="7"/>
  <c r="D3699" i="7"/>
  <c r="E4146" i="7"/>
  <c r="E4118" i="7"/>
  <c r="E4092" i="7"/>
  <c r="E4068" i="7"/>
  <c r="E4040" i="7"/>
  <c r="E4018" i="7"/>
  <c r="E3990" i="7"/>
  <c r="D3945" i="7"/>
  <c r="E3860" i="7"/>
  <c r="D3904" i="7"/>
  <c r="D3882" i="7"/>
  <c r="D3850" i="7"/>
  <c r="D3818" i="7"/>
  <c r="D3786" i="7"/>
  <c r="D3748" i="7"/>
  <c r="E3698" i="7"/>
  <c r="D3560" i="7"/>
  <c r="D3662" i="7"/>
  <c r="E3669" i="7"/>
  <c r="E3899" i="7"/>
  <c r="E3835" i="7"/>
  <c r="E3771" i="7"/>
  <c r="D3707" i="7"/>
  <c r="E3427" i="7"/>
  <c r="D3785" i="7"/>
  <c r="D3462" i="7"/>
  <c r="D3426" i="7"/>
  <c r="D4044" i="7"/>
  <c r="D3980" i="7"/>
  <c r="D3651" i="7"/>
  <c r="D4216" i="7"/>
  <c r="D4184" i="7"/>
  <c r="D4150" i="7"/>
  <c r="E3822" i="7"/>
  <c r="E4228" i="7"/>
  <c r="E4196" i="7"/>
  <c r="E4164" i="7"/>
  <c r="D4090" i="7"/>
  <c r="D4026" i="7"/>
  <c r="E3932" i="7"/>
  <c r="D3659" i="7"/>
  <c r="D3960" i="7"/>
  <c r="D3928" i="7"/>
  <c r="E3856" i="7"/>
  <c r="E3728" i="7"/>
  <c r="E4141" i="7"/>
  <c r="E4125" i="7"/>
  <c r="E4109" i="7"/>
  <c r="E4093" i="7"/>
  <c r="E4077" i="7"/>
  <c r="E4061" i="7"/>
  <c r="E4045" i="7"/>
  <c r="E4029" i="7"/>
  <c r="E4013" i="7"/>
  <c r="E3997" i="7"/>
  <c r="E3981" i="7"/>
  <c r="D3951" i="7"/>
  <c r="D3919" i="7"/>
  <c r="E3820" i="7"/>
  <c r="D3679" i="7"/>
  <c r="D4135" i="7"/>
  <c r="D4119" i="7"/>
  <c r="D4103" i="7"/>
  <c r="D4087" i="7"/>
  <c r="D4071" i="7"/>
  <c r="D4055" i="7"/>
  <c r="D4039" i="7"/>
  <c r="D4023" i="7"/>
  <c r="D4007" i="7"/>
  <c r="D3991" i="7"/>
  <c r="E3966" i="7"/>
  <c r="E3934" i="7"/>
  <c r="E3882" i="7"/>
  <c r="E3754" i="7"/>
  <c r="D3970" i="7"/>
  <c r="D3938" i="7"/>
  <c r="E3896" i="7"/>
  <c r="E3768" i="7"/>
  <c r="D3389" i="7"/>
  <c r="E3953" i="7"/>
  <c r="D3907" i="7"/>
  <c r="D3667" i="7"/>
  <c r="E4140" i="7"/>
  <c r="E4116" i="7"/>
  <c r="E4088" i="7"/>
  <c r="E4066" i="7"/>
  <c r="E4038" i="7"/>
  <c r="E4012" i="7"/>
  <c r="E3988" i="7"/>
  <c r="D3937" i="7"/>
  <c r="E3844" i="7"/>
  <c r="D3902" i="7"/>
  <c r="D3876" i="7"/>
  <c r="D3844" i="7"/>
  <c r="D3812" i="7"/>
  <c r="D3780" i="7"/>
  <c r="D3742" i="7"/>
  <c r="E3686" i="7"/>
  <c r="D3528" i="7"/>
  <c r="D3650" i="7"/>
  <c r="E3657" i="7"/>
  <c r="E3893" i="7"/>
  <c r="E3829" i="7"/>
  <c r="E3765" i="7"/>
  <c r="D3697" i="7"/>
  <c r="D3899" i="7"/>
  <c r="D3739" i="7"/>
  <c r="D3385" i="7"/>
  <c r="D3416" i="7"/>
  <c r="D4036" i="7"/>
  <c r="E3968" i="7"/>
  <c r="D4245" i="7"/>
  <c r="D4213" i="7"/>
  <c r="D4181" i="7"/>
  <c r="D4146" i="7"/>
  <c r="E3758" i="7"/>
  <c r="E4225" i="7"/>
  <c r="E4193" i="7"/>
  <c r="E4161" i="7"/>
  <c r="D4082" i="7"/>
  <c r="D4018" i="7"/>
  <c r="E3916" i="7"/>
  <c r="D3624" i="7"/>
  <c r="D3956" i="7"/>
  <c r="D3924" i="7"/>
  <c r="E3840" i="7"/>
  <c r="E3712" i="7"/>
  <c r="E4139" i="7"/>
  <c r="E4123" i="7"/>
  <c r="E4107" i="7"/>
  <c r="E4091" i="7"/>
  <c r="E4075" i="7"/>
  <c r="E4059" i="7"/>
  <c r="E4043" i="7"/>
  <c r="E4027" i="7"/>
  <c r="E4011" i="7"/>
  <c r="E3995" i="7"/>
  <c r="D3979" i="7"/>
  <c r="D3947" i="7"/>
  <c r="E3914" i="7"/>
  <c r="E3804" i="7"/>
  <c r="D3647" i="7"/>
  <c r="D4133" i="7"/>
  <c r="D4117" i="7"/>
  <c r="D4101" i="7"/>
  <c r="D4085" i="7"/>
  <c r="D4069" i="7"/>
  <c r="D4053" i="7"/>
  <c r="D4037" i="7"/>
  <c r="D4021" i="7"/>
  <c r="D4005" i="7"/>
  <c r="D3989" i="7"/>
  <c r="E3962" i="7"/>
  <c r="E3930" i="7"/>
  <c r="E3866" i="7"/>
  <c r="E3738" i="7"/>
  <c r="D3966" i="7"/>
  <c r="D3934" i="7"/>
  <c r="E3880" i="7"/>
  <c r="E3752" i="7"/>
  <c r="E3978" i="7"/>
  <c r="E3949" i="7"/>
  <c r="E3862" i="7"/>
  <c r="E3634" i="7"/>
  <c r="E4136" i="7"/>
  <c r="E4114" i="7"/>
  <c r="E4086" i="7"/>
  <c r="E4060" i="7"/>
  <c r="E4036" i="7"/>
  <c r="E4008" i="7"/>
  <c r="E3986" i="7"/>
  <c r="D3933" i="7"/>
  <c r="E3796" i="7"/>
  <c r="D3900" i="7"/>
  <c r="D3870" i="7"/>
  <c r="D3838" i="7"/>
  <c r="D3806" i="7"/>
  <c r="D3774" i="7"/>
  <c r="D3738" i="7"/>
  <c r="E3674" i="7"/>
  <c r="D3480" i="7"/>
  <c r="D3628" i="7"/>
  <c r="E3637" i="7"/>
  <c r="E3883" i="7"/>
  <c r="E3819" i="7"/>
  <c r="E3755" i="7"/>
  <c r="D3677" i="7"/>
  <c r="D3883" i="7"/>
  <c r="E3680" i="7"/>
  <c r="E3593" i="7"/>
  <c r="E3494" i="7"/>
  <c r="D4028" i="7"/>
  <c r="E3952" i="7"/>
  <c r="E4242" i="7"/>
  <c r="E4206" i="7"/>
  <c r="E4174" i="7"/>
  <c r="E3979" i="7"/>
  <c r="D3594" i="7"/>
  <c r="D4222" i="7"/>
  <c r="D4190" i="7"/>
  <c r="D4138" i="7"/>
  <c r="D4074" i="7"/>
  <c r="D4010" i="7"/>
  <c r="E3874" i="7"/>
  <c r="D3498" i="7"/>
  <c r="D3952" i="7"/>
  <c r="D3920" i="7"/>
  <c r="E3824" i="7"/>
  <c r="D3687" i="7"/>
  <c r="E4137" i="7"/>
  <c r="E4121" i="7"/>
  <c r="E4105" i="7"/>
  <c r="E4089" i="7"/>
  <c r="E4073" i="7"/>
  <c r="E4057" i="7"/>
  <c r="E4041" i="7"/>
  <c r="E4025" i="7"/>
  <c r="E4009" i="7"/>
  <c r="E3993" i="7"/>
  <c r="E3974" i="7"/>
  <c r="D3943" i="7"/>
  <c r="D3909" i="7"/>
  <c r="E3788" i="7"/>
  <c r="D3578" i="7"/>
  <c r="D4131" i="7"/>
  <c r="D4115" i="7"/>
  <c r="D4099" i="7"/>
  <c r="D4083" i="7"/>
  <c r="D4067" i="7"/>
  <c r="D4051" i="7"/>
  <c r="D4035" i="7"/>
  <c r="D4019" i="7"/>
  <c r="D4003" i="7"/>
  <c r="D3987" i="7"/>
  <c r="E3958" i="7"/>
  <c r="E3926" i="7"/>
  <c r="E3850" i="7"/>
  <c r="E3722" i="7"/>
  <c r="D3962" i="7"/>
  <c r="D3930" i="7"/>
  <c r="E3864" i="7"/>
  <c r="E3736" i="7"/>
  <c r="D3976" i="7"/>
  <c r="E3945" i="7"/>
  <c r="E3830" i="7"/>
  <c r="D3530" i="7"/>
  <c r="E4134" i="7"/>
  <c r="E4108" i="7"/>
  <c r="E4084" i="7"/>
  <c r="E4056" i="7"/>
  <c r="E4034" i="7"/>
  <c r="E4006" i="7"/>
  <c r="E3980" i="7"/>
  <c r="D3929" i="7"/>
  <c r="E3764" i="7"/>
  <c r="D3898" i="7"/>
  <c r="D3868" i="7"/>
  <c r="D3836" i="7"/>
  <c r="D3804" i="7"/>
  <c r="D3772" i="7"/>
  <c r="D3732" i="7"/>
  <c r="E3666" i="7"/>
  <c r="D3386" i="7"/>
  <c r="D3590" i="7"/>
  <c r="D3620" i="7"/>
  <c r="E3877" i="7"/>
  <c r="E3813" i="7"/>
  <c r="E3749" i="7"/>
  <c r="D3665" i="7"/>
  <c r="D3871" i="7"/>
  <c r="D3536" i="7"/>
  <c r="E3545" i="7"/>
  <c r="D3356" i="7"/>
  <c r="E3925" i="7"/>
  <c r="E3846" i="7"/>
  <c r="E3718" i="7"/>
  <c r="E4154" i="7"/>
  <c r="E4138" i="7"/>
  <c r="E4122" i="7"/>
  <c r="E4106" i="7"/>
  <c r="E4090" i="7"/>
  <c r="E4074" i="7"/>
  <c r="E4058" i="7"/>
  <c r="E4042" i="7"/>
  <c r="E4026" i="7"/>
  <c r="E4010" i="7"/>
  <c r="E3994" i="7"/>
  <c r="D3978" i="7"/>
  <c r="D3941" i="7"/>
  <c r="E3906" i="7"/>
  <c r="E3780" i="7"/>
  <c r="D3514" i="7"/>
  <c r="D3890" i="7"/>
  <c r="D3874" i="7"/>
  <c r="D3858" i="7"/>
  <c r="D3842" i="7"/>
  <c r="D3826" i="7"/>
  <c r="D3810" i="7"/>
  <c r="D3794" i="7"/>
  <c r="D3778" i="7"/>
  <c r="D3762" i="7"/>
  <c r="D3746" i="7"/>
  <c r="D3730" i="7"/>
  <c r="D3714" i="7"/>
  <c r="E3682" i="7"/>
  <c r="E3650" i="7"/>
  <c r="D3592" i="7"/>
  <c r="D3437" i="7"/>
  <c r="D3690" i="7"/>
  <c r="D3658" i="7"/>
  <c r="D3622" i="7"/>
  <c r="D3494" i="7"/>
  <c r="E3697" i="7"/>
  <c r="E3665" i="7"/>
  <c r="E3632" i="7"/>
  <c r="D3524" i="7"/>
  <c r="E3913" i="7"/>
  <c r="E3897" i="7"/>
  <c r="E3881" i="7"/>
  <c r="E3865" i="7"/>
  <c r="E3849" i="7"/>
  <c r="E3833" i="7"/>
  <c r="E3817" i="7"/>
  <c r="E3801" i="7"/>
  <c r="E3785" i="7"/>
  <c r="E3769" i="7"/>
  <c r="E3753" i="7"/>
  <c r="E3737" i="7"/>
  <c r="E3721" i="7"/>
  <c r="E3704" i="7"/>
  <c r="D3673" i="7"/>
  <c r="D3641" i="7"/>
  <c r="D3554" i="7"/>
  <c r="E3376" i="7"/>
  <c r="D3881" i="7"/>
  <c r="D3849" i="7"/>
  <c r="D3817" i="7"/>
  <c r="D3775" i="7"/>
  <c r="D3737" i="7"/>
  <c r="E3672" i="7"/>
  <c r="D3450" i="7"/>
  <c r="D3640" i="7"/>
  <c r="E3691" i="7"/>
  <c r="D3532" i="7"/>
  <c r="D3427" i="7"/>
  <c r="E3452" i="7"/>
  <c r="D3366" i="7"/>
  <c r="E3591" i="7"/>
  <c r="E3533" i="7"/>
  <c r="D3469" i="7"/>
  <c r="D3629" i="7"/>
  <c r="D3565" i="7"/>
  <c r="D3501" i="7"/>
  <c r="E3400" i="7"/>
  <c r="E3374" i="7"/>
  <c r="E3453" i="7"/>
  <c r="D3294" i="7"/>
  <c r="D3872" i="7"/>
  <c r="D3856" i="7"/>
  <c r="D3840" i="7"/>
  <c r="D3824" i="7"/>
  <c r="D3808" i="7"/>
  <c r="D3792" i="7"/>
  <c r="D3776" i="7"/>
  <c r="D3760" i="7"/>
  <c r="D3744" i="7"/>
  <c r="D3728" i="7"/>
  <c r="D3712" i="7"/>
  <c r="E3678" i="7"/>
  <c r="E3646" i="7"/>
  <c r="D3576" i="7"/>
  <c r="E3411" i="7"/>
  <c r="D3686" i="7"/>
  <c r="D3654" i="7"/>
  <c r="D3606" i="7"/>
  <c r="D3478" i="7"/>
  <c r="E3693" i="7"/>
  <c r="E3661" i="7"/>
  <c r="E3627" i="7"/>
  <c r="D3508" i="7"/>
  <c r="E3911" i="7"/>
  <c r="E3895" i="7"/>
  <c r="E3879" i="7"/>
  <c r="E3863" i="7"/>
  <c r="E3847" i="7"/>
  <c r="E3831" i="7"/>
  <c r="E3815" i="7"/>
  <c r="E3799" i="7"/>
  <c r="E3783" i="7"/>
  <c r="E3767" i="7"/>
  <c r="E3751" i="7"/>
  <c r="E3735" i="7"/>
  <c r="E3719" i="7"/>
  <c r="D3701" i="7"/>
  <c r="D3669" i="7"/>
  <c r="D3637" i="7"/>
  <c r="D3538" i="7"/>
  <c r="D3903" i="7"/>
  <c r="D3879" i="7"/>
  <c r="D3847" i="7"/>
  <c r="D3815" i="7"/>
  <c r="D3771" i="7"/>
  <c r="D3727" i="7"/>
  <c r="E3668" i="7"/>
  <c r="D3373" i="7"/>
  <c r="D3598" i="7"/>
  <c r="E3687" i="7"/>
  <c r="D3500" i="7"/>
  <c r="D3408" i="7"/>
  <c r="D3449" i="7"/>
  <c r="E3154" i="7"/>
  <c r="E3581" i="7"/>
  <c r="E3529" i="7"/>
  <c r="E3458" i="7"/>
  <c r="D3625" i="7"/>
  <c r="D3561" i="7"/>
  <c r="D3497" i="7"/>
  <c r="D3394" i="7"/>
  <c r="E3028" i="7"/>
  <c r="E3389" i="7"/>
  <c r="D3230" i="7"/>
  <c r="D3769" i="7"/>
  <c r="D3723" i="7"/>
  <c r="E3648" i="7"/>
  <c r="E3706" i="7"/>
  <c r="D3566" i="7"/>
  <c r="E3667" i="7"/>
  <c r="D3484" i="7"/>
  <c r="E3398" i="7"/>
  <c r="D3430" i="7"/>
  <c r="E3090" i="7"/>
  <c r="E3577" i="7"/>
  <c r="E3517" i="7"/>
  <c r="D3436" i="7"/>
  <c r="D3613" i="7"/>
  <c r="D3549" i="7"/>
  <c r="D3485" i="7"/>
  <c r="E3368" i="7"/>
  <c r="E3412" i="7"/>
  <c r="E3342" i="7"/>
  <c r="D3166" i="7"/>
  <c r="D3756" i="7"/>
  <c r="D3740" i="7"/>
  <c r="D3724" i="7"/>
  <c r="E3702" i="7"/>
  <c r="E3670" i="7"/>
  <c r="E3638" i="7"/>
  <c r="D3544" i="7"/>
  <c r="E3360" i="7"/>
  <c r="D3678" i="7"/>
  <c r="D3646" i="7"/>
  <c r="D3574" i="7"/>
  <c r="D3434" i="7"/>
  <c r="E3685" i="7"/>
  <c r="E3653" i="7"/>
  <c r="D3604" i="7"/>
  <c r="D3476" i="7"/>
  <c r="E3907" i="7"/>
  <c r="E3891" i="7"/>
  <c r="E3875" i="7"/>
  <c r="E3859" i="7"/>
  <c r="E3843" i="7"/>
  <c r="E3827" i="7"/>
  <c r="E3811" i="7"/>
  <c r="E3795" i="7"/>
  <c r="E3779" i="7"/>
  <c r="E3763" i="7"/>
  <c r="E3747" i="7"/>
  <c r="E3731" i="7"/>
  <c r="E3715" i="7"/>
  <c r="D3693" i="7"/>
  <c r="D3661" i="7"/>
  <c r="E3626" i="7"/>
  <c r="D3506" i="7"/>
  <c r="D3897" i="7"/>
  <c r="D3867" i="7"/>
  <c r="D3835" i="7"/>
  <c r="D3803" i="7"/>
  <c r="D3759" i="7"/>
  <c r="D3721" i="7"/>
  <c r="E3640" i="7"/>
  <c r="D3684" i="7"/>
  <c r="D3550" i="7"/>
  <c r="E3659" i="7"/>
  <c r="E3467" i="7"/>
  <c r="D3395" i="7"/>
  <c r="E3420" i="7"/>
  <c r="E3613" i="7"/>
  <c r="E3575" i="7"/>
  <c r="E3513" i="7"/>
  <c r="E3426" i="7"/>
  <c r="D3609" i="7"/>
  <c r="D3545" i="7"/>
  <c r="D3481" i="7"/>
  <c r="D3362" i="7"/>
  <c r="E3622" i="7"/>
  <c r="E3298" i="7"/>
  <c r="E3261" i="7"/>
  <c r="D3642" i="7"/>
  <c r="D3558" i="7"/>
  <c r="E3408" i="7"/>
  <c r="E3681" i="7"/>
  <c r="E3649" i="7"/>
  <c r="D3588" i="7"/>
  <c r="E3456" i="7"/>
  <c r="E3905" i="7"/>
  <c r="E3889" i="7"/>
  <c r="E3873" i="7"/>
  <c r="E3857" i="7"/>
  <c r="E3841" i="7"/>
  <c r="E3825" i="7"/>
  <c r="E3809" i="7"/>
  <c r="E3793" i="7"/>
  <c r="E3777" i="7"/>
  <c r="E3761" i="7"/>
  <c r="E3745" i="7"/>
  <c r="E3729" i="7"/>
  <c r="E3713" i="7"/>
  <c r="D3689" i="7"/>
  <c r="D3657" i="7"/>
  <c r="D3618" i="7"/>
  <c r="D3490" i="7"/>
  <c r="D3895" i="7"/>
  <c r="D3865" i="7"/>
  <c r="D3833" i="7"/>
  <c r="D3801" i="7"/>
  <c r="D3755" i="7"/>
  <c r="D3711" i="7"/>
  <c r="E3636" i="7"/>
  <c r="D3676" i="7"/>
  <c r="D3470" i="7"/>
  <c r="E3655" i="7"/>
  <c r="E3462" i="7"/>
  <c r="D3376" i="7"/>
  <c r="D3417" i="7"/>
  <c r="E3609" i="7"/>
  <c r="E3565" i="7"/>
  <c r="E3501" i="7"/>
  <c r="D3404" i="7"/>
  <c r="D3597" i="7"/>
  <c r="D3533" i="7"/>
  <c r="E3464" i="7"/>
  <c r="E3454" i="7"/>
  <c r="E3590" i="7"/>
  <c r="E3260" i="7"/>
  <c r="D3277" i="7"/>
  <c r="E3937" i="7"/>
  <c r="E3894" i="7"/>
  <c r="E3766" i="7"/>
  <c r="E3363" i="7"/>
  <c r="E4144" i="7"/>
  <c r="E4128" i="7"/>
  <c r="E4112" i="7"/>
  <c r="E4096" i="7"/>
  <c r="E4080" i="7"/>
  <c r="E4064" i="7"/>
  <c r="E4048" i="7"/>
  <c r="E4032" i="7"/>
  <c r="E4016" i="7"/>
  <c r="E4000" i="7"/>
  <c r="E3984" i="7"/>
  <c r="D3953" i="7"/>
  <c r="D3921" i="7"/>
  <c r="E3828" i="7"/>
  <c r="D3695" i="7"/>
  <c r="D3896" i="7"/>
  <c r="D3880" i="7"/>
  <c r="D3864" i="7"/>
  <c r="D3848" i="7"/>
  <c r="D3832" i="7"/>
  <c r="D3816" i="7"/>
  <c r="D3800" i="7"/>
  <c r="D3784" i="7"/>
  <c r="D3768" i="7"/>
  <c r="D3752" i="7"/>
  <c r="D3736" i="7"/>
  <c r="D3720" i="7"/>
  <c r="E3694" i="7"/>
  <c r="E3662" i="7"/>
  <c r="E3628" i="7"/>
  <c r="D3512" i="7"/>
  <c r="D3702" i="7"/>
  <c r="D3670" i="7"/>
  <c r="D3638" i="7"/>
  <c r="D3542" i="7"/>
  <c r="E3707" i="7"/>
  <c r="E3677" i="7"/>
  <c r="E3645" i="7"/>
  <c r="D3572" i="7"/>
  <c r="D3405" i="7"/>
  <c r="E3903" i="7"/>
  <c r="E3887" i="7"/>
  <c r="E3871" i="7"/>
  <c r="E3855" i="7"/>
  <c r="E3839" i="7"/>
  <c r="E3823" i="7"/>
  <c r="E3807" i="7"/>
  <c r="E3791" i="7"/>
  <c r="E3775" i="7"/>
  <c r="E3759" i="7"/>
  <c r="E3743" i="7"/>
  <c r="E3727" i="7"/>
  <c r="E3711" i="7"/>
  <c r="D3685" i="7"/>
  <c r="D3653" i="7"/>
  <c r="D3602" i="7"/>
  <c r="D3474" i="7"/>
  <c r="D3891" i="7"/>
  <c r="D3863" i="7"/>
  <c r="D3831" i="7"/>
  <c r="D3791" i="7"/>
  <c r="D3753" i="7"/>
  <c r="D3704" i="7"/>
  <c r="D3584" i="7"/>
  <c r="D3672" i="7"/>
  <c r="E3395" i="7"/>
  <c r="E3635" i="7"/>
  <c r="D3459" i="7"/>
  <c r="E3366" i="7"/>
  <c r="D3398" i="7"/>
  <c r="E3607" i="7"/>
  <c r="E3561" i="7"/>
  <c r="E3497" i="7"/>
  <c r="E3394" i="7"/>
  <c r="D3593" i="7"/>
  <c r="D3529" i="7"/>
  <c r="D3458" i="7"/>
  <c r="D3448" i="7"/>
  <c r="E3558" i="7"/>
  <c r="E3214" i="7"/>
  <c r="D3100" i="7"/>
  <c r="E3933" i="7"/>
  <c r="E3878" i="7"/>
  <c r="E3750" i="7"/>
  <c r="E4158" i="7"/>
  <c r="E4142" i="7"/>
  <c r="E4126" i="7"/>
  <c r="E4110" i="7"/>
  <c r="E4094" i="7"/>
  <c r="E4078" i="7"/>
  <c r="E4062" i="7"/>
  <c r="E4046" i="7"/>
  <c r="E4030" i="7"/>
  <c r="E4014" i="7"/>
  <c r="E3998" i="7"/>
  <c r="E3982" i="7"/>
  <c r="D3949" i="7"/>
  <c r="D3917" i="7"/>
  <c r="E3812" i="7"/>
  <c r="D3663" i="7"/>
  <c r="D3894" i="7"/>
  <c r="D3878" i="7"/>
  <c r="D3862" i="7"/>
  <c r="D3846" i="7"/>
  <c r="D3830" i="7"/>
  <c r="D3814" i="7"/>
  <c r="D3798" i="7"/>
  <c r="D3782" i="7"/>
  <c r="D3766" i="7"/>
  <c r="D3750" i="7"/>
  <c r="D3734" i="7"/>
  <c r="D3718" i="7"/>
  <c r="E3690" i="7"/>
  <c r="E3658" i="7"/>
  <c r="E3623" i="7"/>
  <c r="D3496" i="7"/>
  <c r="D3698" i="7"/>
  <c r="D3666" i="7"/>
  <c r="E3633" i="7"/>
  <c r="D3526" i="7"/>
  <c r="D3705" i="7"/>
  <c r="E3673" i="7"/>
  <c r="E3641" i="7"/>
  <c r="D3556" i="7"/>
  <c r="E3379" i="7"/>
  <c r="E3901" i="7"/>
  <c r="E3885" i="7"/>
  <c r="E3869" i="7"/>
  <c r="E3853" i="7"/>
  <c r="E3837" i="7"/>
  <c r="E3821" i="7"/>
  <c r="E3805" i="7"/>
  <c r="E3789" i="7"/>
  <c r="E3773" i="7"/>
  <c r="E3757" i="7"/>
  <c r="E3741" i="7"/>
  <c r="E3725" i="7"/>
  <c r="E3709" i="7"/>
  <c r="D3681" i="7"/>
  <c r="D3649" i="7"/>
  <c r="D3586" i="7"/>
  <c r="D3453" i="7"/>
  <c r="D3887" i="7"/>
  <c r="D3855" i="7"/>
  <c r="D3823" i="7"/>
  <c r="D3787" i="7"/>
  <c r="D3743" i="7"/>
  <c r="E3700" i="7"/>
  <c r="D3552" i="7"/>
  <c r="D3652" i="7"/>
  <c r="D3370" i="7"/>
  <c r="E3624" i="7"/>
  <c r="D3440" i="7"/>
  <c r="D3363" i="7"/>
  <c r="E3388" i="7"/>
  <c r="E3597" i="7"/>
  <c r="E3549" i="7"/>
  <c r="E3485" i="7"/>
  <c r="D3372" i="7"/>
  <c r="D3581" i="7"/>
  <c r="D3517" i="7"/>
  <c r="E3432" i="7"/>
  <c r="E3422" i="7"/>
  <c r="E3526" i="7"/>
  <c r="E3170" i="7"/>
  <c r="D2825" i="7"/>
  <c r="E3559" i="7"/>
  <c r="E3543" i="7"/>
  <c r="E3527" i="7"/>
  <c r="E3511" i="7"/>
  <c r="E3495" i="7"/>
  <c r="E3479" i="7"/>
  <c r="D3455" i="7"/>
  <c r="D3423" i="7"/>
  <c r="D3391" i="7"/>
  <c r="E3151" i="7"/>
  <c r="D3623" i="7"/>
  <c r="D3607" i="7"/>
  <c r="D3591" i="7"/>
  <c r="D3575" i="7"/>
  <c r="D3559" i="7"/>
  <c r="D3543" i="7"/>
  <c r="D3527" i="7"/>
  <c r="D3511" i="7"/>
  <c r="D3495" i="7"/>
  <c r="D3479" i="7"/>
  <c r="E3451" i="7"/>
  <c r="E3419" i="7"/>
  <c r="E3387" i="7"/>
  <c r="E3358" i="7"/>
  <c r="E3441" i="7"/>
  <c r="E3409" i="7"/>
  <c r="E3468" i="7"/>
  <c r="D3409" i="7"/>
  <c r="E3620" i="7"/>
  <c r="E3588" i="7"/>
  <c r="E3556" i="7"/>
  <c r="E3524" i="7"/>
  <c r="E3492" i="7"/>
  <c r="E3450" i="7"/>
  <c r="E3386" i="7"/>
  <c r="E3340" i="7"/>
  <c r="E3294" i="7"/>
  <c r="E3250" i="7"/>
  <c r="E3212" i="7"/>
  <c r="E3166" i="7"/>
  <c r="D3346" i="7"/>
  <c r="D3282" i="7"/>
  <c r="D3218" i="7"/>
  <c r="E3118" i="7"/>
  <c r="E3235" i="7"/>
  <c r="D3255" i="7"/>
  <c r="D3076" i="7"/>
  <c r="D3077" i="7"/>
  <c r="D3799" i="7"/>
  <c r="D3783" i="7"/>
  <c r="D3767" i="7"/>
  <c r="D3751" i="7"/>
  <c r="D3735" i="7"/>
  <c r="D3719" i="7"/>
  <c r="E3696" i="7"/>
  <c r="E3664" i="7"/>
  <c r="E3631" i="7"/>
  <c r="D3520" i="7"/>
  <c r="D3700" i="7"/>
  <c r="D3668" i="7"/>
  <c r="D3636" i="7"/>
  <c r="D3534" i="7"/>
  <c r="D3161" i="7"/>
  <c r="E3683" i="7"/>
  <c r="E3651" i="7"/>
  <c r="D3596" i="7"/>
  <c r="E3443" i="7"/>
  <c r="D3456" i="7"/>
  <c r="D3424" i="7"/>
  <c r="D3392" i="7"/>
  <c r="E3359" i="7"/>
  <c r="D3446" i="7"/>
  <c r="D3414" i="7"/>
  <c r="D3382" i="7"/>
  <c r="E3621" i="7"/>
  <c r="E3605" i="7"/>
  <c r="E3589" i="7"/>
  <c r="E3573" i="7"/>
  <c r="E3557" i="7"/>
  <c r="E3541" i="7"/>
  <c r="E3525" i="7"/>
  <c r="E3509" i="7"/>
  <c r="E3493" i="7"/>
  <c r="E3477" i="7"/>
  <c r="D3452" i="7"/>
  <c r="D3420" i="7"/>
  <c r="D3388" i="7"/>
  <c r="D3074" i="7"/>
  <c r="D3621" i="7"/>
  <c r="D3605" i="7"/>
  <c r="D3589" i="7"/>
  <c r="D3573" i="7"/>
  <c r="D3557" i="7"/>
  <c r="D3541" i="7"/>
  <c r="D3525" i="7"/>
  <c r="D3509" i="7"/>
  <c r="D3493" i="7"/>
  <c r="D3477" i="7"/>
  <c r="E3448" i="7"/>
  <c r="E3416" i="7"/>
  <c r="E3384" i="7"/>
  <c r="D3148" i="7"/>
  <c r="E3438" i="7"/>
  <c r="E3406" i="7"/>
  <c r="D3466" i="7"/>
  <c r="D3406" i="7"/>
  <c r="E3618" i="7"/>
  <c r="E3586" i="7"/>
  <c r="E3554" i="7"/>
  <c r="E3522" i="7"/>
  <c r="E3490" i="7"/>
  <c r="D3447" i="7"/>
  <c r="D3383" i="7"/>
  <c r="E3330" i="7"/>
  <c r="E3292" i="7"/>
  <c r="E3246" i="7"/>
  <c r="E3202" i="7"/>
  <c r="E3160" i="7"/>
  <c r="D3342" i="7"/>
  <c r="D3278" i="7"/>
  <c r="D3214" i="7"/>
  <c r="D3150" i="7"/>
  <c r="E3211" i="7"/>
  <c r="D3227" i="7"/>
  <c r="E3018" i="7"/>
  <c r="D3042" i="7"/>
  <c r="D3402" i="7"/>
  <c r="D3893" i="7"/>
  <c r="D3877" i="7"/>
  <c r="D3861" i="7"/>
  <c r="D3845" i="7"/>
  <c r="D3829" i="7"/>
  <c r="D3813" i="7"/>
  <c r="D3797" i="7"/>
  <c r="D3781" i="7"/>
  <c r="D3765" i="7"/>
  <c r="D3749" i="7"/>
  <c r="D3733" i="7"/>
  <c r="D3717" i="7"/>
  <c r="E3692" i="7"/>
  <c r="E3660" i="7"/>
  <c r="D3626" i="7"/>
  <c r="D3504" i="7"/>
  <c r="D3696" i="7"/>
  <c r="D3664" i="7"/>
  <c r="E3630" i="7"/>
  <c r="D3518" i="7"/>
  <c r="E3708" i="7"/>
  <c r="E3679" i="7"/>
  <c r="E3647" i="7"/>
  <c r="D3580" i="7"/>
  <c r="D3418" i="7"/>
  <c r="E3449" i="7"/>
  <c r="E3417" i="7"/>
  <c r="E3385" i="7"/>
  <c r="E3106" i="7"/>
  <c r="E3439" i="7"/>
  <c r="E3407" i="7"/>
  <c r="E3375" i="7"/>
  <c r="E3619" i="7"/>
  <c r="E3603" i="7"/>
  <c r="E3587" i="7"/>
  <c r="E3571" i="7"/>
  <c r="E3555" i="7"/>
  <c r="E3539" i="7"/>
  <c r="E3523" i="7"/>
  <c r="E3507" i="7"/>
  <c r="E3491" i="7"/>
  <c r="E3475" i="7"/>
  <c r="E3445" i="7"/>
  <c r="E3413" i="7"/>
  <c r="E3381" i="7"/>
  <c r="D3635" i="7"/>
  <c r="D3619" i="7"/>
  <c r="D3603" i="7"/>
  <c r="D3587" i="7"/>
  <c r="D3571" i="7"/>
  <c r="D3555" i="7"/>
  <c r="D3539" i="7"/>
  <c r="D3523" i="7"/>
  <c r="D3507" i="7"/>
  <c r="D3491" i="7"/>
  <c r="D3475" i="7"/>
  <c r="D3445" i="7"/>
  <c r="D3413" i="7"/>
  <c r="D3381" i="7"/>
  <c r="E3466" i="7"/>
  <c r="D3435" i="7"/>
  <c r="E3390" i="7"/>
  <c r="D3454" i="7"/>
  <c r="D3390" i="7"/>
  <c r="E3610" i="7"/>
  <c r="E3578" i="7"/>
  <c r="E3546" i="7"/>
  <c r="E3514" i="7"/>
  <c r="E3482" i="7"/>
  <c r="D3431" i="7"/>
  <c r="D3367" i="7"/>
  <c r="E3326" i="7"/>
  <c r="E3282" i="7"/>
  <c r="E3244" i="7"/>
  <c r="E3198" i="7"/>
  <c r="E3140" i="7"/>
  <c r="D3330" i="7"/>
  <c r="D3266" i="7"/>
  <c r="D3202" i="7"/>
  <c r="E3162" i="7"/>
  <c r="E3183" i="7"/>
  <c r="D3201" i="7"/>
  <c r="E3060" i="7"/>
  <c r="D2828" i="7"/>
  <c r="D3875" i="7"/>
  <c r="D3859" i="7"/>
  <c r="D3843" i="7"/>
  <c r="D3827" i="7"/>
  <c r="D3811" i="7"/>
  <c r="D3795" i="7"/>
  <c r="D3779" i="7"/>
  <c r="D3763" i="7"/>
  <c r="D3747" i="7"/>
  <c r="D3731" i="7"/>
  <c r="D3715" i="7"/>
  <c r="E3688" i="7"/>
  <c r="E3656" i="7"/>
  <c r="D3616" i="7"/>
  <c r="D3488" i="7"/>
  <c r="D3692" i="7"/>
  <c r="D3660" i="7"/>
  <c r="E3625" i="7"/>
  <c r="D3502" i="7"/>
  <c r="D3706" i="7"/>
  <c r="E3675" i="7"/>
  <c r="E3643" i="7"/>
  <c r="D3564" i="7"/>
  <c r="E3392" i="7"/>
  <c r="E3446" i="7"/>
  <c r="E3414" i="7"/>
  <c r="E3382" i="7"/>
  <c r="E3469" i="7"/>
  <c r="E3436" i="7"/>
  <c r="E3404" i="7"/>
  <c r="E3372" i="7"/>
  <c r="E3617" i="7"/>
  <c r="E3601" i="7"/>
  <c r="E3585" i="7"/>
  <c r="E3569" i="7"/>
  <c r="E3553" i="7"/>
  <c r="E3537" i="7"/>
  <c r="E3521" i="7"/>
  <c r="E3505" i="7"/>
  <c r="E3489" i="7"/>
  <c r="E3473" i="7"/>
  <c r="E3442" i="7"/>
  <c r="E3410" i="7"/>
  <c r="E3378" i="7"/>
  <c r="D3633" i="7"/>
  <c r="D3617" i="7"/>
  <c r="D3601" i="7"/>
  <c r="D3585" i="7"/>
  <c r="D3569" i="7"/>
  <c r="D3553" i="7"/>
  <c r="D3537" i="7"/>
  <c r="D3521" i="7"/>
  <c r="D3505" i="7"/>
  <c r="D3489" i="7"/>
  <c r="D3473" i="7"/>
  <c r="D3442" i="7"/>
  <c r="D3410" i="7"/>
  <c r="D3378" i="7"/>
  <c r="D3464" i="7"/>
  <c r="D3432" i="7"/>
  <c r="D3384" i="7"/>
  <c r="E3444" i="7"/>
  <c r="E3380" i="7"/>
  <c r="E3606" i="7"/>
  <c r="E3574" i="7"/>
  <c r="E3542" i="7"/>
  <c r="E3510" i="7"/>
  <c r="E3478" i="7"/>
  <c r="E3421" i="7"/>
  <c r="D3164" i="7"/>
  <c r="E3324" i="7"/>
  <c r="E3278" i="7"/>
  <c r="E3234" i="7"/>
  <c r="E3196" i="7"/>
  <c r="E3120" i="7"/>
  <c r="D3326" i="7"/>
  <c r="D3262" i="7"/>
  <c r="D3198" i="7"/>
  <c r="E3063" i="7"/>
  <c r="D3159" i="7"/>
  <c r="D3177" i="7"/>
  <c r="E2995" i="7"/>
  <c r="D2956" i="7"/>
  <c r="D3905" i="7"/>
  <c r="D3889" i="7"/>
  <c r="D3873" i="7"/>
  <c r="D3857" i="7"/>
  <c r="D3841" i="7"/>
  <c r="D3825" i="7"/>
  <c r="D3809" i="7"/>
  <c r="D3793" i="7"/>
  <c r="D3777" i="7"/>
  <c r="D3761" i="7"/>
  <c r="D3745" i="7"/>
  <c r="D3729" i="7"/>
  <c r="D3713" i="7"/>
  <c r="E3684" i="7"/>
  <c r="E3652" i="7"/>
  <c r="D3600" i="7"/>
  <c r="D3472" i="7"/>
  <c r="D3688" i="7"/>
  <c r="D3656" i="7"/>
  <c r="D3614" i="7"/>
  <c r="D3486" i="7"/>
  <c r="E3703" i="7"/>
  <c r="E3671" i="7"/>
  <c r="E3639" i="7"/>
  <c r="D3548" i="7"/>
  <c r="E3122" i="7"/>
  <c r="D3443" i="7"/>
  <c r="D3411" i="7"/>
  <c r="D3379" i="7"/>
  <c r="D3467" i="7"/>
  <c r="D3433" i="7"/>
  <c r="D3401" i="7"/>
  <c r="D3369" i="7"/>
  <c r="E3615" i="7"/>
  <c r="E3599" i="7"/>
  <c r="E3583" i="7"/>
  <c r="E3567" i="7"/>
  <c r="E3551" i="7"/>
  <c r="E3535" i="7"/>
  <c r="E3519" i="7"/>
  <c r="E3503" i="7"/>
  <c r="E3487" i="7"/>
  <c r="E3471" i="7"/>
  <c r="D3439" i="7"/>
  <c r="D3407" i="7"/>
  <c r="D3375" i="7"/>
  <c r="D3631" i="7"/>
  <c r="D3615" i="7"/>
  <c r="D3599" i="7"/>
  <c r="D3583" i="7"/>
  <c r="D3567" i="7"/>
  <c r="D3551" i="7"/>
  <c r="D3535" i="7"/>
  <c r="D3519" i="7"/>
  <c r="D3503" i="7"/>
  <c r="D3487" i="7"/>
  <c r="D3471" i="7"/>
  <c r="E3435" i="7"/>
  <c r="E3403" i="7"/>
  <c r="E3371" i="7"/>
  <c r="E3457" i="7"/>
  <c r="E3425" i="7"/>
  <c r="E3377" i="7"/>
  <c r="D3441" i="7"/>
  <c r="D3377" i="7"/>
  <c r="E3604" i="7"/>
  <c r="E3572" i="7"/>
  <c r="E3540" i="7"/>
  <c r="E3508" i="7"/>
  <c r="E3476" i="7"/>
  <c r="E3418" i="7"/>
  <c r="E3356" i="7"/>
  <c r="E3314" i="7"/>
  <c r="E3276" i="7"/>
  <c r="E3230" i="7"/>
  <c r="E3186" i="7"/>
  <c r="E3104" i="7"/>
  <c r="D3314" i="7"/>
  <c r="D3250" i="7"/>
  <c r="D3186" i="7"/>
  <c r="E3339" i="7"/>
  <c r="D3355" i="7"/>
  <c r="E3094" i="7"/>
  <c r="E3033" i="7"/>
  <c r="E2925" i="7"/>
  <c r="D3438" i="7"/>
  <c r="D3374" i="7"/>
  <c r="E3602" i="7"/>
  <c r="E3570" i="7"/>
  <c r="E3538" i="7"/>
  <c r="E3506" i="7"/>
  <c r="E3474" i="7"/>
  <c r="D3415" i="7"/>
  <c r="E3354" i="7"/>
  <c r="E3310" i="7"/>
  <c r="E3266" i="7"/>
  <c r="E3228" i="7"/>
  <c r="E3182" i="7"/>
  <c r="E2999" i="7"/>
  <c r="D3310" i="7"/>
  <c r="D3246" i="7"/>
  <c r="D3182" i="7"/>
  <c r="E3311" i="7"/>
  <c r="D3329" i="7"/>
  <c r="E3136" i="7"/>
  <c r="E3133" i="7"/>
  <c r="D2780" i="7"/>
  <c r="D3901" i="7"/>
  <c r="D3885" i="7"/>
  <c r="D3869" i="7"/>
  <c r="D3853" i="7"/>
  <c r="D3837" i="7"/>
  <c r="D3821" i="7"/>
  <c r="D3805" i="7"/>
  <c r="D3789" i="7"/>
  <c r="D3773" i="7"/>
  <c r="D3757" i="7"/>
  <c r="D3741" i="7"/>
  <c r="D3725" i="7"/>
  <c r="D3709" i="7"/>
  <c r="E3676" i="7"/>
  <c r="E3644" i="7"/>
  <c r="D3568" i="7"/>
  <c r="E3424" i="7"/>
  <c r="D3680" i="7"/>
  <c r="D3648" i="7"/>
  <c r="D3582" i="7"/>
  <c r="D3421" i="7"/>
  <c r="E3695" i="7"/>
  <c r="E3663" i="7"/>
  <c r="D3630" i="7"/>
  <c r="D3516" i="7"/>
  <c r="D3465" i="7"/>
  <c r="E3433" i="7"/>
  <c r="E3401" i="7"/>
  <c r="E3369" i="7"/>
  <c r="E3455" i="7"/>
  <c r="E3423" i="7"/>
  <c r="E3391" i="7"/>
  <c r="D3359" i="7"/>
  <c r="E3611" i="7"/>
  <c r="E3595" i="7"/>
  <c r="E3579" i="7"/>
  <c r="E3563" i="7"/>
  <c r="E3547" i="7"/>
  <c r="E3531" i="7"/>
  <c r="E3515" i="7"/>
  <c r="E3499" i="7"/>
  <c r="E3483" i="7"/>
  <c r="E3461" i="7"/>
  <c r="E3429" i="7"/>
  <c r="E3397" i="7"/>
  <c r="E3365" i="7"/>
  <c r="D3627" i="7"/>
  <c r="D3611" i="7"/>
  <c r="D3595" i="7"/>
  <c r="D3579" i="7"/>
  <c r="D3563" i="7"/>
  <c r="D3547" i="7"/>
  <c r="D3531" i="7"/>
  <c r="D3515" i="7"/>
  <c r="D3499" i="7"/>
  <c r="D3483" i="7"/>
  <c r="D3461" i="7"/>
  <c r="D3429" i="7"/>
  <c r="D3397" i="7"/>
  <c r="D3365" i="7"/>
  <c r="D3451" i="7"/>
  <c r="D3419" i="7"/>
  <c r="E3357" i="7"/>
  <c r="D3422" i="7"/>
  <c r="D3357" i="7"/>
  <c r="E3594" i="7"/>
  <c r="E3562" i="7"/>
  <c r="E3530" i="7"/>
  <c r="E3498" i="7"/>
  <c r="D3463" i="7"/>
  <c r="D3399" i="7"/>
  <c r="E3346" i="7"/>
  <c r="E3308" i="7"/>
  <c r="E3262" i="7"/>
  <c r="E3218" i="7"/>
  <c r="E3180" i="7"/>
  <c r="D3358" i="7"/>
  <c r="D3298" i="7"/>
  <c r="D3234" i="7"/>
  <c r="D3170" i="7"/>
  <c r="E3289" i="7"/>
  <c r="D3305" i="7"/>
  <c r="D3126" i="7"/>
  <c r="E3089" i="7"/>
  <c r="E2518" i="7"/>
  <c r="D3340" i="7"/>
  <c r="D3324" i="7"/>
  <c r="D3308" i="7"/>
  <c r="D3292" i="7"/>
  <c r="D3276" i="7"/>
  <c r="D3260" i="7"/>
  <c r="D3244" i="7"/>
  <c r="D3228" i="7"/>
  <c r="D3212" i="7"/>
  <c r="D3196" i="7"/>
  <c r="D3180" i="7"/>
  <c r="E3163" i="7"/>
  <c r="E3102" i="7"/>
  <c r="D3147" i="7"/>
  <c r="E3159" i="7"/>
  <c r="E3015" i="7"/>
  <c r="E3337" i="7"/>
  <c r="E3309" i="7"/>
  <c r="E3283" i="7"/>
  <c r="E3259" i="7"/>
  <c r="E3231" i="7"/>
  <c r="E3209" i="7"/>
  <c r="E3181" i="7"/>
  <c r="D3146" i="7"/>
  <c r="D3353" i="7"/>
  <c r="D3325" i="7"/>
  <c r="D3303" i="7"/>
  <c r="D3275" i="7"/>
  <c r="D3249" i="7"/>
  <c r="D3225" i="7"/>
  <c r="D3197" i="7"/>
  <c r="D3175" i="7"/>
  <c r="E3078" i="7"/>
  <c r="E3092" i="7"/>
  <c r="D3124" i="7"/>
  <c r="D3096" i="7"/>
  <c r="D3071" i="7"/>
  <c r="D3015" i="7"/>
  <c r="E3049" i="7"/>
  <c r="D2857" i="7"/>
  <c r="D3024" i="7"/>
  <c r="E3127" i="7"/>
  <c r="E3085" i="7"/>
  <c r="D3135" i="7"/>
  <c r="D3062" i="7"/>
  <c r="D3029" i="7"/>
  <c r="D2673" i="7"/>
  <c r="D2934" i="7"/>
  <c r="E2903" i="7"/>
  <c r="D2744" i="7"/>
  <c r="D2619" i="7"/>
  <c r="E3338" i="7"/>
  <c r="E3322" i="7"/>
  <c r="E3306" i="7"/>
  <c r="E3290" i="7"/>
  <c r="E3274" i="7"/>
  <c r="E3258" i="7"/>
  <c r="E3242" i="7"/>
  <c r="E3226" i="7"/>
  <c r="E3210" i="7"/>
  <c r="E3194" i="7"/>
  <c r="E3178" i="7"/>
  <c r="E3157" i="7"/>
  <c r="E3088" i="7"/>
  <c r="D3354" i="7"/>
  <c r="D3338" i="7"/>
  <c r="D3322" i="7"/>
  <c r="D3306" i="7"/>
  <c r="D3290" i="7"/>
  <c r="D3274" i="7"/>
  <c r="D3258" i="7"/>
  <c r="D3242" i="7"/>
  <c r="D3226" i="7"/>
  <c r="D3210" i="7"/>
  <c r="D3194" i="7"/>
  <c r="D3178" i="7"/>
  <c r="D3160" i="7"/>
  <c r="E3086" i="7"/>
  <c r="E3132" i="7"/>
  <c r="D3156" i="7"/>
  <c r="D2990" i="7"/>
  <c r="E3331" i="7"/>
  <c r="E3307" i="7"/>
  <c r="E3279" i="7"/>
  <c r="E3257" i="7"/>
  <c r="E3229" i="7"/>
  <c r="E3203" i="7"/>
  <c r="E3179" i="7"/>
  <c r="D3138" i="7"/>
  <c r="D3351" i="7"/>
  <c r="D3323" i="7"/>
  <c r="D3297" i="7"/>
  <c r="D3273" i="7"/>
  <c r="D3245" i="7"/>
  <c r="D3223" i="7"/>
  <c r="D3195" i="7"/>
  <c r="D3169" i="7"/>
  <c r="E3058" i="7"/>
  <c r="E3055" i="7"/>
  <c r="D3122" i="7"/>
  <c r="D3094" i="7"/>
  <c r="D3058" i="7"/>
  <c r="D3012" i="7"/>
  <c r="E3040" i="7"/>
  <c r="E3075" i="7"/>
  <c r="E3014" i="7"/>
  <c r="E3121" i="7"/>
  <c r="E3079" i="7"/>
  <c r="D3125" i="7"/>
  <c r="E3042" i="7"/>
  <c r="E3003" i="7"/>
  <c r="E2964" i="7"/>
  <c r="D2892" i="7"/>
  <c r="D2845" i="7"/>
  <c r="D2641" i="7"/>
  <c r="D2680" i="7"/>
  <c r="D3403" i="7"/>
  <c r="D3371" i="7"/>
  <c r="E3463" i="7"/>
  <c r="E3431" i="7"/>
  <c r="E3399" i="7"/>
  <c r="E3367" i="7"/>
  <c r="E3616" i="7"/>
  <c r="E3600" i="7"/>
  <c r="E3584" i="7"/>
  <c r="E3568" i="7"/>
  <c r="E3552" i="7"/>
  <c r="E3536" i="7"/>
  <c r="E3520" i="7"/>
  <c r="E3504" i="7"/>
  <c r="E3488" i="7"/>
  <c r="E3472" i="7"/>
  <c r="D3444" i="7"/>
  <c r="D3412" i="7"/>
  <c r="D3380" i="7"/>
  <c r="E3352" i="7"/>
  <c r="E3336" i="7"/>
  <c r="E3320" i="7"/>
  <c r="E3304" i="7"/>
  <c r="E3288" i="7"/>
  <c r="E3272" i="7"/>
  <c r="E3256" i="7"/>
  <c r="E3240" i="7"/>
  <c r="E3224" i="7"/>
  <c r="E3208" i="7"/>
  <c r="E3192" i="7"/>
  <c r="E3176" i="7"/>
  <c r="D3154" i="7"/>
  <c r="E3071" i="7"/>
  <c r="D3352" i="7"/>
  <c r="D3336" i="7"/>
  <c r="D3320" i="7"/>
  <c r="D3304" i="7"/>
  <c r="D3288" i="7"/>
  <c r="D3272" i="7"/>
  <c r="D3256" i="7"/>
  <c r="D3240" i="7"/>
  <c r="D3224" i="7"/>
  <c r="D3208" i="7"/>
  <c r="D3192" i="7"/>
  <c r="D3176" i="7"/>
  <c r="D3157" i="7"/>
  <c r="E3047" i="7"/>
  <c r="E3116" i="7"/>
  <c r="D3153" i="7"/>
  <c r="E3355" i="7"/>
  <c r="E3327" i="7"/>
  <c r="E3305" i="7"/>
  <c r="E3277" i="7"/>
  <c r="E3251" i="7"/>
  <c r="E3227" i="7"/>
  <c r="E3199" i="7"/>
  <c r="E3177" i="7"/>
  <c r="E3128" i="7"/>
  <c r="D3345" i="7"/>
  <c r="D3321" i="7"/>
  <c r="D3293" i="7"/>
  <c r="D3271" i="7"/>
  <c r="D3243" i="7"/>
  <c r="D3217" i="7"/>
  <c r="D3193" i="7"/>
  <c r="D3165" i="7"/>
  <c r="D3009" i="7"/>
  <c r="E3031" i="7"/>
  <c r="D3116" i="7"/>
  <c r="D3092" i="7"/>
  <c r="D3050" i="7"/>
  <c r="E3005" i="7"/>
  <c r="D3037" i="7"/>
  <c r="D3073" i="7"/>
  <c r="E3001" i="7"/>
  <c r="E3117" i="7"/>
  <c r="E3070" i="7"/>
  <c r="D3119" i="7"/>
  <c r="E3029" i="7"/>
  <c r="D2994" i="7"/>
  <c r="E2950" i="7"/>
  <c r="E2869" i="7"/>
  <c r="D2977" i="7"/>
  <c r="E2785" i="7"/>
  <c r="E2589" i="7"/>
  <c r="D3400" i="7"/>
  <c r="D3368" i="7"/>
  <c r="E3460" i="7"/>
  <c r="E3428" i="7"/>
  <c r="E3396" i="7"/>
  <c r="E3364" i="7"/>
  <c r="E3614" i="7"/>
  <c r="E3598" i="7"/>
  <c r="E3582" i="7"/>
  <c r="E3566" i="7"/>
  <c r="E3550" i="7"/>
  <c r="E3534" i="7"/>
  <c r="E3518" i="7"/>
  <c r="E3502" i="7"/>
  <c r="E3486" i="7"/>
  <c r="E3470" i="7"/>
  <c r="E3437" i="7"/>
  <c r="E3405" i="7"/>
  <c r="E3373" i="7"/>
  <c r="E3350" i="7"/>
  <c r="E3334" i="7"/>
  <c r="E3318" i="7"/>
  <c r="E3302" i="7"/>
  <c r="E3286" i="7"/>
  <c r="E3270" i="7"/>
  <c r="E3254" i="7"/>
  <c r="E3238" i="7"/>
  <c r="E3222" i="7"/>
  <c r="E3206" i="7"/>
  <c r="E3190" i="7"/>
  <c r="E3174" i="7"/>
  <c r="D3151" i="7"/>
  <c r="E3050" i="7"/>
  <c r="D3350" i="7"/>
  <c r="D3334" i="7"/>
  <c r="D3318" i="7"/>
  <c r="D3302" i="7"/>
  <c r="D3286" i="7"/>
  <c r="D3270" i="7"/>
  <c r="D3254" i="7"/>
  <c r="D3238" i="7"/>
  <c r="D3222" i="7"/>
  <c r="D3206" i="7"/>
  <c r="D3190" i="7"/>
  <c r="D3174" i="7"/>
  <c r="E3150" i="7"/>
  <c r="D3022" i="7"/>
  <c r="E3100" i="7"/>
  <c r="D3143" i="7"/>
  <c r="E3353" i="7"/>
  <c r="E3325" i="7"/>
  <c r="E3299" i="7"/>
  <c r="E3275" i="7"/>
  <c r="E3247" i="7"/>
  <c r="E3225" i="7"/>
  <c r="E3197" i="7"/>
  <c r="E3171" i="7"/>
  <c r="E3112" i="7"/>
  <c r="D3341" i="7"/>
  <c r="D3319" i="7"/>
  <c r="D3291" i="7"/>
  <c r="D3265" i="7"/>
  <c r="D3241" i="7"/>
  <c r="D3213" i="7"/>
  <c r="D3191" i="7"/>
  <c r="E3158" i="7"/>
  <c r="E3161" i="7"/>
  <c r="D3006" i="7"/>
  <c r="D3112" i="7"/>
  <c r="D3090" i="7"/>
  <c r="D3047" i="7"/>
  <c r="D2996" i="7"/>
  <c r="E3027" i="7"/>
  <c r="D3065" i="7"/>
  <c r="D2992" i="7"/>
  <c r="E3111" i="7"/>
  <c r="E3051" i="7"/>
  <c r="D3109" i="7"/>
  <c r="D3007" i="7"/>
  <c r="D3053" i="7"/>
  <c r="E2932" i="7"/>
  <c r="E2855" i="7"/>
  <c r="D2923" i="7"/>
  <c r="E2638" i="7"/>
  <c r="E2666" i="7"/>
  <c r="E3393" i="7"/>
  <c r="E3361" i="7"/>
  <c r="D3457" i="7"/>
  <c r="D3425" i="7"/>
  <c r="D3393" i="7"/>
  <c r="D3361" i="7"/>
  <c r="E3612" i="7"/>
  <c r="E3596" i="7"/>
  <c r="E3580" i="7"/>
  <c r="E3564" i="7"/>
  <c r="E3548" i="7"/>
  <c r="E3532" i="7"/>
  <c r="E3516" i="7"/>
  <c r="E3500" i="7"/>
  <c r="E3484" i="7"/>
  <c r="D3468" i="7"/>
  <c r="E3434" i="7"/>
  <c r="E3402" i="7"/>
  <c r="E3370" i="7"/>
  <c r="E3348" i="7"/>
  <c r="E3332" i="7"/>
  <c r="E3316" i="7"/>
  <c r="E3300" i="7"/>
  <c r="E3284" i="7"/>
  <c r="E3268" i="7"/>
  <c r="E3252" i="7"/>
  <c r="E3236" i="7"/>
  <c r="E3220" i="7"/>
  <c r="E3204" i="7"/>
  <c r="E3188" i="7"/>
  <c r="E3172" i="7"/>
  <c r="E3144" i="7"/>
  <c r="D3025" i="7"/>
  <c r="D3348" i="7"/>
  <c r="D3332" i="7"/>
  <c r="D3316" i="7"/>
  <c r="D3300" i="7"/>
  <c r="D3284" i="7"/>
  <c r="D3268" i="7"/>
  <c r="D3252" i="7"/>
  <c r="D3236" i="7"/>
  <c r="D3220" i="7"/>
  <c r="D3204" i="7"/>
  <c r="D3188" i="7"/>
  <c r="D3172" i="7"/>
  <c r="E3147" i="7"/>
  <c r="E2996" i="7"/>
  <c r="E3066" i="7"/>
  <c r="E3138" i="7"/>
  <c r="E3347" i="7"/>
  <c r="E3323" i="7"/>
  <c r="E3295" i="7"/>
  <c r="E3273" i="7"/>
  <c r="E3245" i="7"/>
  <c r="E3219" i="7"/>
  <c r="E3195" i="7"/>
  <c r="E3167" i="7"/>
  <c r="E3096" i="7"/>
  <c r="D3339" i="7"/>
  <c r="D3313" i="7"/>
  <c r="D3289" i="7"/>
  <c r="D3261" i="7"/>
  <c r="D3239" i="7"/>
  <c r="D3211" i="7"/>
  <c r="D3185" i="7"/>
  <c r="E3155" i="7"/>
  <c r="D3155" i="7"/>
  <c r="D2812" i="7"/>
  <c r="D3110" i="7"/>
  <c r="D3084" i="7"/>
  <c r="D3044" i="7"/>
  <c r="E3073" i="7"/>
  <c r="D3018" i="7"/>
  <c r="D3052" i="7"/>
  <c r="D2983" i="7"/>
  <c r="E3105" i="7"/>
  <c r="E3036" i="7"/>
  <c r="D3103" i="7"/>
  <c r="E2994" i="7"/>
  <c r="E3022" i="7"/>
  <c r="E2916" i="7"/>
  <c r="D2814" i="7"/>
  <c r="D2885" i="7"/>
  <c r="D2783" i="7"/>
  <c r="D2573" i="7"/>
  <c r="D3144" i="7"/>
  <c r="E3156" i="7"/>
  <c r="E3044" i="7"/>
  <c r="E3130" i="7"/>
  <c r="E3343" i="7"/>
  <c r="E3321" i="7"/>
  <c r="E3293" i="7"/>
  <c r="E3267" i="7"/>
  <c r="E3243" i="7"/>
  <c r="E3215" i="7"/>
  <c r="E3193" i="7"/>
  <c r="E3165" i="7"/>
  <c r="E3012" i="7"/>
  <c r="D3337" i="7"/>
  <c r="D3309" i="7"/>
  <c r="D3287" i="7"/>
  <c r="D3259" i="7"/>
  <c r="D3233" i="7"/>
  <c r="D3209" i="7"/>
  <c r="D3181" i="7"/>
  <c r="D3152" i="7"/>
  <c r="E3148" i="7"/>
  <c r="D3132" i="7"/>
  <c r="D3108" i="7"/>
  <c r="D3080" i="7"/>
  <c r="E3037" i="7"/>
  <c r="E3068" i="7"/>
  <c r="E3008" i="7"/>
  <c r="E3046" i="7"/>
  <c r="E3143" i="7"/>
  <c r="E3101" i="7"/>
  <c r="D3017" i="7"/>
  <c r="D3093" i="7"/>
  <c r="D2822" i="7"/>
  <c r="E2986" i="7"/>
  <c r="E2874" i="7"/>
  <c r="E2989" i="7"/>
  <c r="E2784" i="7"/>
  <c r="D2593" i="7"/>
  <c r="E2652" i="7"/>
  <c r="D3387" i="7"/>
  <c r="D3145" i="7"/>
  <c r="E3447" i="7"/>
  <c r="E3415" i="7"/>
  <c r="E3383" i="7"/>
  <c r="D3141" i="7"/>
  <c r="E3608" i="7"/>
  <c r="E3592" i="7"/>
  <c r="E3576" i="7"/>
  <c r="E3560" i="7"/>
  <c r="E3544" i="7"/>
  <c r="E3528" i="7"/>
  <c r="E3512" i="7"/>
  <c r="E3496" i="7"/>
  <c r="E3480" i="7"/>
  <c r="D3460" i="7"/>
  <c r="D3428" i="7"/>
  <c r="D3396" i="7"/>
  <c r="D3364" i="7"/>
  <c r="E3344" i="7"/>
  <c r="E3328" i="7"/>
  <c r="E3312" i="7"/>
  <c r="E3296" i="7"/>
  <c r="E3280" i="7"/>
  <c r="E3264" i="7"/>
  <c r="E3248" i="7"/>
  <c r="E3232" i="7"/>
  <c r="E3216" i="7"/>
  <c r="E3200" i="7"/>
  <c r="E3184" i="7"/>
  <c r="E3168" i="7"/>
  <c r="E3134" i="7"/>
  <c r="D3360" i="7"/>
  <c r="D3344" i="7"/>
  <c r="D3328" i="7"/>
  <c r="D3312" i="7"/>
  <c r="D3296" i="7"/>
  <c r="D3280" i="7"/>
  <c r="D3264" i="7"/>
  <c r="D3248" i="7"/>
  <c r="D3232" i="7"/>
  <c r="D3216" i="7"/>
  <c r="D3200" i="7"/>
  <c r="D3184" i="7"/>
  <c r="D3168" i="7"/>
  <c r="D3140" i="7"/>
  <c r="E3153" i="7"/>
  <c r="D2993" i="7"/>
  <c r="E3114" i="7"/>
  <c r="E3341" i="7"/>
  <c r="E3315" i="7"/>
  <c r="E3291" i="7"/>
  <c r="E3263" i="7"/>
  <c r="E3241" i="7"/>
  <c r="E3213" i="7"/>
  <c r="E3187" i="7"/>
  <c r="D3162" i="7"/>
  <c r="E2862" i="7"/>
  <c r="D3335" i="7"/>
  <c r="D3307" i="7"/>
  <c r="D3281" i="7"/>
  <c r="D3257" i="7"/>
  <c r="D3229" i="7"/>
  <c r="D3207" i="7"/>
  <c r="D3179" i="7"/>
  <c r="E3126" i="7"/>
  <c r="E3145" i="7"/>
  <c r="D3128" i="7"/>
  <c r="D3106" i="7"/>
  <c r="D3078" i="7"/>
  <c r="D3028" i="7"/>
  <c r="E3065" i="7"/>
  <c r="D3005" i="7"/>
  <c r="D3043" i="7"/>
  <c r="E3137" i="7"/>
  <c r="E3095" i="7"/>
  <c r="E3004" i="7"/>
  <c r="D3087" i="7"/>
  <c r="E3064" i="7"/>
  <c r="D2862" i="7"/>
  <c r="D2834" i="7"/>
  <c r="E2967" i="7"/>
  <c r="E2750" i="7"/>
  <c r="E2651" i="7"/>
  <c r="E2689" i="7"/>
  <c r="E3098" i="7"/>
  <c r="E3351" i="7"/>
  <c r="E3335" i="7"/>
  <c r="E3319" i="7"/>
  <c r="E3303" i="7"/>
  <c r="E3287" i="7"/>
  <c r="E3271" i="7"/>
  <c r="E3255" i="7"/>
  <c r="E3239" i="7"/>
  <c r="E3223" i="7"/>
  <c r="E3207" i="7"/>
  <c r="E3191" i="7"/>
  <c r="E3175" i="7"/>
  <c r="E3152" i="7"/>
  <c r="E3080" i="7"/>
  <c r="D3349" i="7"/>
  <c r="D3333" i="7"/>
  <c r="D3317" i="7"/>
  <c r="D3301" i="7"/>
  <c r="D3285" i="7"/>
  <c r="D3269" i="7"/>
  <c r="D3253" i="7"/>
  <c r="D3237" i="7"/>
  <c r="D3221" i="7"/>
  <c r="D3205" i="7"/>
  <c r="D3189" i="7"/>
  <c r="D3173" i="7"/>
  <c r="D3149" i="7"/>
  <c r="D2838" i="7"/>
  <c r="E3124" i="7"/>
  <c r="D3136" i="7"/>
  <c r="D3120" i="7"/>
  <c r="D3104" i="7"/>
  <c r="D3088" i="7"/>
  <c r="D3066" i="7"/>
  <c r="E3034" i="7"/>
  <c r="E3002" i="7"/>
  <c r="E3057" i="7"/>
  <c r="E3024" i="7"/>
  <c r="E2992" i="7"/>
  <c r="D3060" i="7"/>
  <c r="E3030" i="7"/>
  <c r="E2998" i="7"/>
  <c r="E3141" i="7"/>
  <c r="E3125" i="7"/>
  <c r="E3109" i="7"/>
  <c r="E3093" i="7"/>
  <c r="E3077" i="7"/>
  <c r="D3046" i="7"/>
  <c r="D3014" i="7"/>
  <c r="D3139" i="7"/>
  <c r="D3123" i="7"/>
  <c r="D3107" i="7"/>
  <c r="D3091" i="7"/>
  <c r="D3070" i="7"/>
  <c r="D3039" i="7"/>
  <c r="D3004" i="7"/>
  <c r="E3072" i="7"/>
  <c r="E3035" i="7"/>
  <c r="E3000" i="7"/>
  <c r="E3041" i="7"/>
  <c r="D2841" i="7"/>
  <c r="E2818" i="7"/>
  <c r="E2960" i="7"/>
  <c r="E2928" i="7"/>
  <c r="E2864" i="7"/>
  <c r="D2950" i="7"/>
  <c r="D2886" i="7"/>
  <c r="D2846" i="7"/>
  <c r="E2983" i="7"/>
  <c r="E2919" i="7"/>
  <c r="D2829" i="7"/>
  <c r="D2913" i="7"/>
  <c r="E2776" i="7"/>
  <c r="D2768" i="7"/>
  <c r="E2813" i="7"/>
  <c r="D2805" i="7"/>
  <c r="D2718" i="7"/>
  <c r="E2672" i="7"/>
  <c r="E2653" i="7"/>
  <c r="D2637" i="7"/>
  <c r="D2615" i="7"/>
  <c r="E3082" i="7"/>
  <c r="E3349" i="7"/>
  <c r="E3333" i="7"/>
  <c r="E3317" i="7"/>
  <c r="E3301" i="7"/>
  <c r="E3285" i="7"/>
  <c r="E3269" i="7"/>
  <c r="E3253" i="7"/>
  <c r="E3237" i="7"/>
  <c r="E3221" i="7"/>
  <c r="E3205" i="7"/>
  <c r="E3189" i="7"/>
  <c r="E3173" i="7"/>
  <c r="E3149" i="7"/>
  <c r="D3038" i="7"/>
  <c r="D3347" i="7"/>
  <c r="D3331" i="7"/>
  <c r="D3315" i="7"/>
  <c r="D3299" i="7"/>
  <c r="D3283" i="7"/>
  <c r="D3267" i="7"/>
  <c r="D3251" i="7"/>
  <c r="D3235" i="7"/>
  <c r="D3219" i="7"/>
  <c r="D3203" i="7"/>
  <c r="D3187" i="7"/>
  <c r="D3171" i="7"/>
  <c r="D3142" i="7"/>
  <c r="E3164" i="7"/>
  <c r="E3108" i="7"/>
  <c r="D3134" i="7"/>
  <c r="D3118" i="7"/>
  <c r="D3102" i="7"/>
  <c r="D3086" i="7"/>
  <c r="D3063" i="7"/>
  <c r="D3031" i="7"/>
  <c r="D2999" i="7"/>
  <c r="E3052" i="7"/>
  <c r="D3021" i="7"/>
  <c r="E2984" i="7"/>
  <c r="D3057" i="7"/>
  <c r="D3027" i="7"/>
  <c r="D2995" i="7"/>
  <c r="E3139" i="7"/>
  <c r="E3123" i="7"/>
  <c r="E3107" i="7"/>
  <c r="E3091" i="7"/>
  <c r="D3075" i="7"/>
  <c r="E3039" i="7"/>
  <c r="E3007" i="7"/>
  <c r="D3137" i="7"/>
  <c r="D3121" i="7"/>
  <c r="D3105" i="7"/>
  <c r="D3089" i="7"/>
  <c r="D3067" i="7"/>
  <c r="D3036" i="7"/>
  <c r="E2997" i="7"/>
  <c r="E3069" i="7"/>
  <c r="E3032" i="7"/>
  <c r="D2997" i="7"/>
  <c r="D3032" i="7"/>
  <c r="D2870" i="7"/>
  <c r="E2806" i="7"/>
  <c r="E2954" i="7"/>
  <c r="E2922" i="7"/>
  <c r="E2843" i="7"/>
  <c r="D2940" i="7"/>
  <c r="D2876" i="7"/>
  <c r="E2823" i="7"/>
  <c r="E2973" i="7"/>
  <c r="E2909" i="7"/>
  <c r="E2566" i="7"/>
  <c r="D2897" i="7"/>
  <c r="E2760" i="7"/>
  <c r="D2752" i="7"/>
  <c r="E2797" i="7"/>
  <c r="D2789" i="7"/>
  <c r="E2675" i="7"/>
  <c r="E2640" i="7"/>
  <c r="D2616" i="7"/>
  <c r="E2602" i="7"/>
  <c r="E2707" i="7"/>
  <c r="D3163" i="7"/>
  <c r="E3084" i="7"/>
  <c r="E3146" i="7"/>
  <c r="D3041" i="7"/>
  <c r="E3345" i="7"/>
  <c r="E3329" i="7"/>
  <c r="E3313" i="7"/>
  <c r="E3297" i="7"/>
  <c r="E3281" i="7"/>
  <c r="E3265" i="7"/>
  <c r="E3249" i="7"/>
  <c r="E3233" i="7"/>
  <c r="E3217" i="7"/>
  <c r="E3201" i="7"/>
  <c r="E3185" i="7"/>
  <c r="E3169" i="7"/>
  <c r="E3142" i="7"/>
  <c r="D2985" i="7"/>
  <c r="D3343" i="7"/>
  <c r="D3327" i="7"/>
  <c r="D3311" i="7"/>
  <c r="D3295" i="7"/>
  <c r="D3279" i="7"/>
  <c r="D3263" i="7"/>
  <c r="D3247" i="7"/>
  <c r="D3231" i="7"/>
  <c r="D3215" i="7"/>
  <c r="D3199" i="7"/>
  <c r="D3183" i="7"/>
  <c r="D3167" i="7"/>
  <c r="E3110" i="7"/>
  <c r="D3158" i="7"/>
  <c r="E3076" i="7"/>
  <c r="D3130" i="7"/>
  <c r="D3114" i="7"/>
  <c r="D3098" i="7"/>
  <c r="D3082" i="7"/>
  <c r="D3055" i="7"/>
  <c r="E3021" i="7"/>
  <c r="D2989" i="7"/>
  <c r="E3043" i="7"/>
  <c r="E3011" i="7"/>
  <c r="E2831" i="7"/>
  <c r="D3049" i="7"/>
  <c r="E3017" i="7"/>
  <c r="E2988" i="7"/>
  <c r="E3135" i="7"/>
  <c r="E3119" i="7"/>
  <c r="E3103" i="7"/>
  <c r="E3087" i="7"/>
  <c r="E3067" i="7"/>
  <c r="D3033" i="7"/>
  <c r="D3001" i="7"/>
  <c r="D3133" i="7"/>
  <c r="D3117" i="7"/>
  <c r="D3101" i="7"/>
  <c r="D3085" i="7"/>
  <c r="D3059" i="7"/>
  <c r="E3026" i="7"/>
  <c r="D2991" i="7"/>
  <c r="E3061" i="7"/>
  <c r="D3026" i="7"/>
  <c r="E3074" i="7"/>
  <c r="D3019" i="7"/>
  <c r="E2859" i="7"/>
  <c r="E2980" i="7"/>
  <c r="E2948" i="7"/>
  <c r="E2906" i="7"/>
  <c r="E2729" i="7"/>
  <c r="D2924" i="7"/>
  <c r="E2846" i="7"/>
  <c r="D2866" i="7"/>
  <c r="E2957" i="7"/>
  <c r="E2893" i="7"/>
  <c r="D2965" i="7"/>
  <c r="E2865" i="7"/>
  <c r="E2734" i="7"/>
  <c r="E2723" i="7"/>
  <c r="E2769" i="7"/>
  <c r="D2767" i="7"/>
  <c r="E2619" i="7"/>
  <c r="D2587" i="7"/>
  <c r="D2552" i="7"/>
  <c r="D2666" i="7"/>
  <c r="D2604" i="7"/>
  <c r="E3062" i="7"/>
  <c r="D3030" i="7"/>
  <c r="D2998" i="7"/>
  <c r="D3131" i="7"/>
  <c r="D3115" i="7"/>
  <c r="D3099" i="7"/>
  <c r="D3083" i="7"/>
  <c r="D3054" i="7"/>
  <c r="D3023" i="7"/>
  <c r="D2987" i="7"/>
  <c r="E3056" i="7"/>
  <c r="E3016" i="7"/>
  <c r="D3072" i="7"/>
  <c r="E3009" i="7"/>
  <c r="E2850" i="7"/>
  <c r="E2976" i="7"/>
  <c r="E2944" i="7"/>
  <c r="E2900" i="7"/>
  <c r="D2982" i="7"/>
  <c r="D2918" i="7"/>
  <c r="E2833" i="7"/>
  <c r="D2855" i="7"/>
  <c r="E2951" i="7"/>
  <c r="E2887" i="7"/>
  <c r="D2959" i="7"/>
  <c r="E2854" i="7"/>
  <c r="D2705" i="7"/>
  <c r="D2625" i="7"/>
  <c r="E2761" i="7"/>
  <c r="D2755" i="7"/>
  <c r="D2606" i="7"/>
  <c r="D2563" i="7"/>
  <c r="D2525" i="7"/>
  <c r="E2639" i="7"/>
  <c r="E2569" i="7"/>
  <c r="D3011" i="7"/>
  <c r="D2854" i="7"/>
  <c r="E3131" i="7"/>
  <c r="E3115" i="7"/>
  <c r="E3099" i="7"/>
  <c r="E3083" i="7"/>
  <c r="E3059" i="7"/>
  <c r="E3023" i="7"/>
  <c r="E2991" i="7"/>
  <c r="D3129" i="7"/>
  <c r="D3113" i="7"/>
  <c r="D3097" i="7"/>
  <c r="D3081" i="7"/>
  <c r="D3051" i="7"/>
  <c r="D3020" i="7"/>
  <c r="E2982" i="7"/>
  <c r="E3048" i="7"/>
  <c r="D3013" i="7"/>
  <c r="D3064" i="7"/>
  <c r="D3000" i="7"/>
  <c r="E2837" i="7"/>
  <c r="E2970" i="7"/>
  <c r="E2938" i="7"/>
  <c r="E2890" i="7"/>
  <c r="D2972" i="7"/>
  <c r="D2908" i="7"/>
  <c r="E2814" i="7"/>
  <c r="D2836" i="7"/>
  <c r="E2941" i="7"/>
  <c r="E2877" i="7"/>
  <c r="D2947" i="7"/>
  <c r="E2822" i="7"/>
  <c r="D2802" i="7"/>
  <c r="D2701" i="7"/>
  <c r="E2745" i="7"/>
  <c r="D2739" i="7"/>
  <c r="D2574" i="7"/>
  <c r="E2702" i="7"/>
  <c r="D2706" i="7"/>
  <c r="D2602" i="7"/>
  <c r="D2532" i="7"/>
  <c r="D3034" i="7"/>
  <c r="D3002" i="7"/>
  <c r="D3068" i="7"/>
  <c r="D3040" i="7"/>
  <c r="D3008" i="7"/>
  <c r="E2828" i="7"/>
  <c r="E3129" i="7"/>
  <c r="E3113" i="7"/>
  <c r="E3097" i="7"/>
  <c r="E3081" i="7"/>
  <c r="E3054" i="7"/>
  <c r="E3020" i="7"/>
  <c r="D2988" i="7"/>
  <c r="D3127" i="7"/>
  <c r="D3111" i="7"/>
  <c r="D3095" i="7"/>
  <c r="D3079" i="7"/>
  <c r="E3045" i="7"/>
  <c r="E3013" i="7"/>
  <c r="E2847" i="7"/>
  <c r="D3045" i="7"/>
  <c r="D3010" i="7"/>
  <c r="D3056" i="7"/>
  <c r="E2990" i="7"/>
  <c r="D2831" i="7"/>
  <c r="E2966" i="7"/>
  <c r="E2934" i="7"/>
  <c r="E2884" i="7"/>
  <c r="D2966" i="7"/>
  <c r="D2902" i="7"/>
  <c r="E2630" i="7"/>
  <c r="D2823" i="7"/>
  <c r="E2935" i="7"/>
  <c r="E2868" i="7"/>
  <c r="D2939" i="7"/>
  <c r="D2707" i="7"/>
  <c r="D2796" i="7"/>
  <c r="E2733" i="7"/>
  <c r="E2735" i="7"/>
  <c r="E2727" i="7"/>
  <c r="D2550" i="7"/>
  <c r="E2696" i="7"/>
  <c r="D2692" i="7"/>
  <c r="D2570" i="7"/>
  <c r="D2514" i="7"/>
  <c r="D3061" i="7"/>
  <c r="E3025" i="7"/>
  <c r="E2993" i="7"/>
  <c r="E2867" i="7"/>
  <c r="E2834" i="7"/>
  <c r="E2732" i="7"/>
  <c r="E2968" i="7"/>
  <c r="E2952" i="7"/>
  <c r="E2936" i="7"/>
  <c r="E2920" i="7"/>
  <c r="E2904" i="7"/>
  <c r="E2888" i="7"/>
  <c r="E2872" i="7"/>
  <c r="E2840" i="7"/>
  <c r="D2986" i="7"/>
  <c r="D2970" i="7"/>
  <c r="D2954" i="7"/>
  <c r="D2938" i="7"/>
  <c r="D2922" i="7"/>
  <c r="D2906" i="7"/>
  <c r="D2890" i="7"/>
  <c r="D2874" i="7"/>
  <c r="D2843" i="7"/>
  <c r="E2810" i="7"/>
  <c r="E2852" i="7"/>
  <c r="E2820" i="7"/>
  <c r="E2863" i="7"/>
  <c r="E2829" i="7"/>
  <c r="E2987" i="7"/>
  <c r="E2971" i="7"/>
  <c r="E2955" i="7"/>
  <c r="E2939" i="7"/>
  <c r="E2923" i="7"/>
  <c r="E2907" i="7"/>
  <c r="E2891" i="7"/>
  <c r="E2875" i="7"/>
  <c r="E2835" i="7"/>
  <c r="D2981" i="7"/>
  <c r="D2963" i="7"/>
  <c r="D2945" i="7"/>
  <c r="D2917" i="7"/>
  <c r="D2895" i="7"/>
  <c r="D2860" i="7"/>
  <c r="D2816" i="7"/>
  <c r="E2782" i="7"/>
  <c r="E2754" i="7"/>
  <c r="D2732" i="7"/>
  <c r="D2800" i="7"/>
  <c r="D2776" i="7"/>
  <c r="D2750" i="7"/>
  <c r="D2687" i="7"/>
  <c r="D2685" i="7"/>
  <c r="E2598" i="7"/>
  <c r="E2793" i="7"/>
  <c r="E2767" i="7"/>
  <c r="E2739" i="7"/>
  <c r="D2617" i="7"/>
  <c r="D2787" i="7"/>
  <c r="D2763" i="7"/>
  <c r="D2737" i="7"/>
  <c r="D2727" i="7"/>
  <c r="D2670" i="7"/>
  <c r="D2614" i="7"/>
  <c r="D2566" i="7"/>
  <c r="E2514" i="7"/>
  <c r="D2627" i="7"/>
  <c r="E2584" i="7"/>
  <c r="E2700" i="7"/>
  <c r="E2661" i="7"/>
  <c r="E2597" i="7"/>
  <c r="D2533" i="7"/>
  <c r="D2696" i="7"/>
  <c r="D2645" i="7"/>
  <c r="D2581" i="7"/>
  <c r="E2647" i="7"/>
  <c r="E2583" i="7"/>
  <c r="D2647" i="7"/>
  <c r="E2705" i="7"/>
  <c r="E2601" i="7"/>
  <c r="D2530" i="7"/>
  <c r="E2918" i="7"/>
  <c r="E2902" i="7"/>
  <c r="E2886" i="7"/>
  <c r="D2867" i="7"/>
  <c r="D2837" i="7"/>
  <c r="D2984" i="7"/>
  <c r="D2968" i="7"/>
  <c r="D2952" i="7"/>
  <c r="D2936" i="7"/>
  <c r="D2920" i="7"/>
  <c r="D2904" i="7"/>
  <c r="D2888" i="7"/>
  <c r="D2872" i="7"/>
  <c r="D2840" i="7"/>
  <c r="E2804" i="7"/>
  <c r="D2849" i="7"/>
  <c r="D2817" i="7"/>
  <c r="D2858" i="7"/>
  <c r="E2826" i="7"/>
  <c r="E2985" i="7"/>
  <c r="E2969" i="7"/>
  <c r="E2953" i="7"/>
  <c r="E2937" i="7"/>
  <c r="E2921" i="7"/>
  <c r="E2905" i="7"/>
  <c r="E2889" i="7"/>
  <c r="D2871" i="7"/>
  <c r="E2832" i="7"/>
  <c r="D2979" i="7"/>
  <c r="D2961" i="7"/>
  <c r="D2943" i="7"/>
  <c r="D2915" i="7"/>
  <c r="D2891" i="7"/>
  <c r="E2857" i="7"/>
  <c r="E2800" i="7"/>
  <c r="E2780" i="7"/>
  <c r="E2752" i="7"/>
  <c r="D2724" i="7"/>
  <c r="D2798" i="7"/>
  <c r="D2770" i="7"/>
  <c r="D2748" i="7"/>
  <c r="E2646" i="7"/>
  <c r="E2622" i="7"/>
  <c r="D2577" i="7"/>
  <c r="E2787" i="7"/>
  <c r="E2765" i="7"/>
  <c r="E2737" i="7"/>
  <c r="D2553" i="7"/>
  <c r="D2785" i="7"/>
  <c r="D2757" i="7"/>
  <c r="D2735" i="7"/>
  <c r="D2722" i="7"/>
  <c r="D2662" i="7"/>
  <c r="E2611" i="7"/>
  <c r="E2555" i="7"/>
  <c r="E2680" i="7"/>
  <c r="E2624" i="7"/>
  <c r="E2576" i="7"/>
  <c r="E2698" i="7"/>
  <c r="D2656" i="7"/>
  <c r="D2592" i="7"/>
  <c r="D2529" i="7"/>
  <c r="D2694" i="7"/>
  <c r="E2642" i="7"/>
  <c r="E2578" i="7"/>
  <c r="D2642" i="7"/>
  <c r="E2575" i="7"/>
  <c r="E2620" i="7"/>
  <c r="E2691" i="7"/>
  <c r="D2572" i="7"/>
  <c r="D2516" i="7"/>
  <c r="E3010" i="7"/>
  <c r="E2870" i="7"/>
  <c r="E3053" i="7"/>
  <c r="E3019" i="7"/>
  <c r="E2844" i="7"/>
  <c r="D3048" i="7"/>
  <c r="D3016" i="7"/>
  <c r="D2865" i="7"/>
  <c r="E2853" i="7"/>
  <c r="E2821" i="7"/>
  <c r="E2978" i="7"/>
  <c r="E2962" i="7"/>
  <c r="E2946" i="7"/>
  <c r="E2930" i="7"/>
  <c r="E2914" i="7"/>
  <c r="E2898" i="7"/>
  <c r="E2882" i="7"/>
  <c r="D2859" i="7"/>
  <c r="E2827" i="7"/>
  <c r="D2980" i="7"/>
  <c r="D2964" i="7"/>
  <c r="D2948" i="7"/>
  <c r="D2932" i="7"/>
  <c r="D2916" i="7"/>
  <c r="D2900" i="7"/>
  <c r="D2884" i="7"/>
  <c r="D2864" i="7"/>
  <c r="E2830" i="7"/>
  <c r="D2869" i="7"/>
  <c r="E2839" i="7"/>
  <c r="D2810" i="7"/>
  <c r="D2852" i="7"/>
  <c r="D2820" i="7"/>
  <c r="E2981" i="7"/>
  <c r="E2965" i="7"/>
  <c r="E2949" i="7"/>
  <c r="E2933" i="7"/>
  <c r="E2917" i="7"/>
  <c r="E2901" i="7"/>
  <c r="E2885" i="7"/>
  <c r="D2863" i="7"/>
  <c r="D2826" i="7"/>
  <c r="D2975" i="7"/>
  <c r="D2957" i="7"/>
  <c r="D2933" i="7"/>
  <c r="D2911" i="7"/>
  <c r="D2883" i="7"/>
  <c r="D2848" i="7"/>
  <c r="E2798" i="7"/>
  <c r="E2770" i="7"/>
  <c r="E2748" i="7"/>
  <c r="D2689" i="7"/>
  <c r="D2792" i="7"/>
  <c r="D2766" i="7"/>
  <c r="D2738" i="7"/>
  <c r="E2582" i="7"/>
  <c r="E2728" i="7"/>
  <c r="E2809" i="7"/>
  <c r="E2783" i="7"/>
  <c r="E2755" i="7"/>
  <c r="D2733" i="7"/>
  <c r="D2803" i="7"/>
  <c r="D2779" i="7"/>
  <c r="D2753" i="7"/>
  <c r="D2711" i="7"/>
  <c r="D2709" i="7"/>
  <c r="D2646" i="7"/>
  <c r="D2598" i="7"/>
  <c r="E2546" i="7"/>
  <c r="D2659" i="7"/>
  <c r="E2616" i="7"/>
  <c r="E2560" i="7"/>
  <c r="E2692" i="7"/>
  <c r="D2648" i="7"/>
  <c r="D2584" i="7"/>
  <c r="D2521" i="7"/>
  <c r="D2690" i="7"/>
  <c r="E2634" i="7"/>
  <c r="E2570" i="7"/>
  <c r="D2634" i="7"/>
  <c r="E2544" i="7"/>
  <c r="E2588" i="7"/>
  <c r="D2668" i="7"/>
  <c r="D2539" i="7"/>
  <c r="E2539" i="7"/>
  <c r="E2912" i="7"/>
  <c r="E2896" i="7"/>
  <c r="E2880" i="7"/>
  <c r="E2856" i="7"/>
  <c r="E2824" i="7"/>
  <c r="D2978" i="7"/>
  <c r="D2962" i="7"/>
  <c r="D2946" i="7"/>
  <c r="D2930" i="7"/>
  <c r="D2914" i="7"/>
  <c r="D2898" i="7"/>
  <c r="D2882" i="7"/>
  <c r="E2861" i="7"/>
  <c r="D2827" i="7"/>
  <c r="E2866" i="7"/>
  <c r="E2836" i="7"/>
  <c r="E2724" i="7"/>
  <c r="E2845" i="7"/>
  <c r="D2813" i="7"/>
  <c r="E2979" i="7"/>
  <c r="E2963" i="7"/>
  <c r="E2947" i="7"/>
  <c r="E2931" i="7"/>
  <c r="E2915" i="7"/>
  <c r="E2899" i="7"/>
  <c r="E2883" i="7"/>
  <c r="E2860" i="7"/>
  <c r="E2819" i="7"/>
  <c r="D2973" i="7"/>
  <c r="D2955" i="7"/>
  <c r="D2931" i="7"/>
  <c r="D2907" i="7"/>
  <c r="D2881" i="7"/>
  <c r="D2835" i="7"/>
  <c r="E2796" i="7"/>
  <c r="E2768" i="7"/>
  <c r="E2744" i="7"/>
  <c r="E2670" i="7"/>
  <c r="D2786" i="7"/>
  <c r="D2764" i="7"/>
  <c r="D2736" i="7"/>
  <c r="D2731" i="7"/>
  <c r="E2725" i="7"/>
  <c r="E2803" i="7"/>
  <c r="E2781" i="7"/>
  <c r="E2753" i="7"/>
  <c r="D2725" i="7"/>
  <c r="D2801" i="7"/>
  <c r="D2773" i="7"/>
  <c r="D2751" i="7"/>
  <c r="D2695" i="7"/>
  <c r="E2654" i="7"/>
  <c r="E2643" i="7"/>
  <c r="E2587" i="7"/>
  <c r="E2542" i="7"/>
  <c r="E2656" i="7"/>
  <c r="E2608" i="7"/>
  <c r="D2555" i="7"/>
  <c r="E2686" i="7"/>
  <c r="E2629" i="7"/>
  <c r="E2565" i="7"/>
  <c r="D2712" i="7"/>
  <c r="D2677" i="7"/>
  <c r="D2613" i="7"/>
  <c r="E2679" i="7"/>
  <c r="E2615" i="7"/>
  <c r="E2540" i="7"/>
  <c r="D2583" i="7"/>
  <c r="E2665" i="7"/>
  <c r="D2535" i="7"/>
  <c r="E2537" i="7"/>
  <c r="E3038" i="7"/>
  <c r="E3006" i="7"/>
  <c r="E2815" i="7"/>
  <c r="D2847" i="7"/>
  <c r="D2815" i="7"/>
  <c r="E2974" i="7"/>
  <c r="E2958" i="7"/>
  <c r="E2942" i="7"/>
  <c r="E2926" i="7"/>
  <c r="E2910" i="7"/>
  <c r="E2894" i="7"/>
  <c r="E2878" i="7"/>
  <c r="D2853" i="7"/>
  <c r="D2821" i="7"/>
  <c r="D2976" i="7"/>
  <c r="D2960" i="7"/>
  <c r="D2944" i="7"/>
  <c r="D2928" i="7"/>
  <c r="D2912" i="7"/>
  <c r="D2896" i="7"/>
  <c r="D2880" i="7"/>
  <c r="D2856" i="7"/>
  <c r="D2824" i="7"/>
  <c r="D2861" i="7"/>
  <c r="D2833" i="7"/>
  <c r="D2609" i="7"/>
  <c r="E2842" i="7"/>
  <c r="E2802" i="7"/>
  <c r="E2977" i="7"/>
  <c r="E2961" i="7"/>
  <c r="E2945" i="7"/>
  <c r="E2929" i="7"/>
  <c r="E2913" i="7"/>
  <c r="E2897" i="7"/>
  <c r="E2881" i="7"/>
  <c r="E2851" i="7"/>
  <c r="E2816" i="7"/>
  <c r="D2971" i="7"/>
  <c r="D2951" i="7"/>
  <c r="D2929" i="7"/>
  <c r="D2901" i="7"/>
  <c r="D2879" i="7"/>
  <c r="D2832" i="7"/>
  <c r="E2792" i="7"/>
  <c r="E2766" i="7"/>
  <c r="E2738" i="7"/>
  <c r="D2649" i="7"/>
  <c r="D2784" i="7"/>
  <c r="D2760" i="7"/>
  <c r="D2734" i="7"/>
  <c r="E2720" i="7"/>
  <c r="D2720" i="7"/>
  <c r="E2801" i="7"/>
  <c r="E2777" i="7"/>
  <c r="E2751" i="7"/>
  <c r="D2697" i="7"/>
  <c r="D2799" i="7"/>
  <c r="D2771" i="7"/>
  <c r="D2747" i="7"/>
  <c r="E2678" i="7"/>
  <c r="D2569" i="7"/>
  <c r="D2638" i="7"/>
  <c r="D2582" i="7"/>
  <c r="E2534" i="7"/>
  <c r="D2651" i="7"/>
  <c r="D2595" i="7"/>
  <c r="E2552" i="7"/>
  <c r="E2684" i="7"/>
  <c r="D2624" i="7"/>
  <c r="D2560" i="7"/>
  <c r="D2710" i="7"/>
  <c r="E2674" i="7"/>
  <c r="E2610" i="7"/>
  <c r="D2674" i="7"/>
  <c r="D2610" i="7"/>
  <c r="E2512" i="7"/>
  <c r="E2556" i="7"/>
  <c r="D2636" i="7"/>
  <c r="D2548" i="7"/>
  <c r="E2523" i="7"/>
  <c r="D3069" i="7"/>
  <c r="D3035" i="7"/>
  <c r="D3003" i="7"/>
  <c r="D2691" i="7"/>
  <c r="D2844" i="7"/>
  <c r="D2811" i="7"/>
  <c r="E2972" i="7"/>
  <c r="E2956" i="7"/>
  <c r="E2940" i="7"/>
  <c r="E2924" i="7"/>
  <c r="E2908" i="7"/>
  <c r="E2892" i="7"/>
  <c r="E2876" i="7"/>
  <c r="D2850" i="7"/>
  <c r="D2818" i="7"/>
  <c r="D2974" i="7"/>
  <c r="D2958" i="7"/>
  <c r="D2942" i="7"/>
  <c r="D2926" i="7"/>
  <c r="D2910" i="7"/>
  <c r="D2894" i="7"/>
  <c r="D2878" i="7"/>
  <c r="E2849" i="7"/>
  <c r="E2817" i="7"/>
  <c r="E2858" i="7"/>
  <c r="D2830" i="7"/>
  <c r="E2871" i="7"/>
  <c r="D2839" i="7"/>
  <c r="E2721" i="7"/>
  <c r="E2975" i="7"/>
  <c r="E2959" i="7"/>
  <c r="E2943" i="7"/>
  <c r="E2927" i="7"/>
  <c r="E2911" i="7"/>
  <c r="E2895" i="7"/>
  <c r="E2879" i="7"/>
  <c r="E2848" i="7"/>
  <c r="E2808" i="7"/>
  <c r="D2967" i="7"/>
  <c r="D2949" i="7"/>
  <c r="D2927" i="7"/>
  <c r="D2899" i="7"/>
  <c r="D2875" i="7"/>
  <c r="E2825" i="7"/>
  <c r="E2786" i="7"/>
  <c r="E2764" i="7"/>
  <c r="E2736" i="7"/>
  <c r="D2585" i="7"/>
  <c r="D2782" i="7"/>
  <c r="D2754" i="7"/>
  <c r="E2731" i="7"/>
  <c r="E2714" i="7"/>
  <c r="D2699" i="7"/>
  <c r="E2799" i="7"/>
  <c r="E2771" i="7"/>
  <c r="E2749" i="7"/>
  <c r="D2681" i="7"/>
  <c r="D2795" i="7"/>
  <c r="D2769" i="7"/>
  <c r="D2741" i="7"/>
  <c r="D2657" i="7"/>
  <c r="D2678" i="7"/>
  <c r="D2630" i="7"/>
  <c r="E2579" i="7"/>
  <c r="E2522" i="7"/>
  <c r="E2648" i="7"/>
  <c r="E2592" i="7"/>
  <c r="E2708" i="7"/>
  <c r="E2682" i="7"/>
  <c r="E2621" i="7"/>
  <c r="E2557" i="7"/>
  <c r="D2708" i="7"/>
  <c r="D2669" i="7"/>
  <c r="D2605" i="7"/>
  <c r="E2671" i="7"/>
  <c r="E2607" i="7"/>
  <c r="D2679" i="7"/>
  <c r="D2551" i="7"/>
  <c r="E2633" i="7"/>
  <c r="D2546" i="7"/>
  <c r="E2521" i="7"/>
  <c r="D2941" i="7"/>
  <c r="D2925" i="7"/>
  <c r="D2909" i="7"/>
  <c r="D2893" i="7"/>
  <c r="D2877" i="7"/>
  <c r="D2851" i="7"/>
  <c r="D2819" i="7"/>
  <c r="E2794" i="7"/>
  <c r="E2778" i="7"/>
  <c r="E2762" i="7"/>
  <c r="E2746" i="7"/>
  <c r="D2729" i="7"/>
  <c r="E2606" i="7"/>
  <c r="D2794" i="7"/>
  <c r="D2778" i="7"/>
  <c r="D2762" i="7"/>
  <c r="D2746" i="7"/>
  <c r="E2726" i="7"/>
  <c r="D2561" i="7"/>
  <c r="D2665" i="7"/>
  <c r="D2713" i="7"/>
  <c r="E2811" i="7"/>
  <c r="E2795" i="7"/>
  <c r="E2779" i="7"/>
  <c r="E2763" i="7"/>
  <c r="E2747" i="7"/>
  <c r="D2728" i="7"/>
  <c r="E2574" i="7"/>
  <c r="D2797" i="7"/>
  <c r="D2781" i="7"/>
  <c r="D2765" i="7"/>
  <c r="D2749" i="7"/>
  <c r="E2730" i="7"/>
  <c r="E2614" i="7"/>
  <c r="D2693" i="7"/>
  <c r="E2667" i="7"/>
  <c r="E2635" i="7"/>
  <c r="E2603" i="7"/>
  <c r="E2571" i="7"/>
  <c r="E2538" i="7"/>
  <c r="D2675" i="7"/>
  <c r="D2643" i="7"/>
  <c r="D2611" i="7"/>
  <c r="D2579" i="7"/>
  <c r="E2710" i="7"/>
  <c r="E2694" i="7"/>
  <c r="E2677" i="7"/>
  <c r="E2645" i="7"/>
  <c r="E2613" i="7"/>
  <c r="E2581" i="7"/>
  <c r="D2549" i="7"/>
  <c r="D2517" i="7"/>
  <c r="D2704" i="7"/>
  <c r="D2688" i="7"/>
  <c r="D2661" i="7"/>
  <c r="D2629" i="7"/>
  <c r="D2597" i="7"/>
  <c r="D2565" i="7"/>
  <c r="E2663" i="7"/>
  <c r="E2631" i="7"/>
  <c r="E2599" i="7"/>
  <c r="E2567" i="7"/>
  <c r="E2536" i="7"/>
  <c r="E2676" i="7"/>
  <c r="E2644" i="7"/>
  <c r="E2612" i="7"/>
  <c r="E2580" i="7"/>
  <c r="E2719" i="7"/>
  <c r="E2703" i="7"/>
  <c r="E2687" i="7"/>
  <c r="D2660" i="7"/>
  <c r="D2628" i="7"/>
  <c r="D2596" i="7"/>
  <c r="D2564" i="7"/>
  <c r="D2531" i="7"/>
  <c r="D2544" i="7"/>
  <c r="D2528" i="7"/>
  <c r="D2512" i="7"/>
  <c r="E2535" i="7"/>
  <c r="E2519" i="7"/>
  <c r="D2672" i="7"/>
  <c r="D2640" i="7"/>
  <c r="D2608" i="7"/>
  <c r="D2576" i="7"/>
  <c r="D2545" i="7"/>
  <c r="D2513" i="7"/>
  <c r="D2702" i="7"/>
  <c r="D2686" i="7"/>
  <c r="E2658" i="7"/>
  <c r="E2626" i="7"/>
  <c r="E2594" i="7"/>
  <c r="E2562" i="7"/>
  <c r="D2658" i="7"/>
  <c r="D2626" i="7"/>
  <c r="D2594" i="7"/>
  <c r="D2562" i="7"/>
  <c r="E2532" i="7"/>
  <c r="D2671" i="7"/>
  <c r="D2639" i="7"/>
  <c r="D2607" i="7"/>
  <c r="D2575" i="7"/>
  <c r="E2717" i="7"/>
  <c r="E2701" i="7"/>
  <c r="E2685" i="7"/>
  <c r="E2657" i="7"/>
  <c r="E2625" i="7"/>
  <c r="E2593" i="7"/>
  <c r="E2561" i="7"/>
  <c r="D2527" i="7"/>
  <c r="D2542" i="7"/>
  <c r="D2526" i="7"/>
  <c r="E2549" i="7"/>
  <c r="E2533" i="7"/>
  <c r="E2517" i="7"/>
  <c r="E2873" i="7"/>
  <c r="D2842" i="7"/>
  <c r="D2717" i="7"/>
  <c r="D2969" i="7"/>
  <c r="D2953" i="7"/>
  <c r="D2937" i="7"/>
  <c r="D2921" i="7"/>
  <c r="D2905" i="7"/>
  <c r="D2889" i="7"/>
  <c r="D2873" i="7"/>
  <c r="E2841" i="7"/>
  <c r="E2812" i="7"/>
  <c r="E2790" i="7"/>
  <c r="E2774" i="7"/>
  <c r="E2758" i="7"/>
  <c r="E2742" i="7"/>
  <c r="D2721" i="7"/>
  <c r="D2806" i="7"/>
  <c r="D2790" i="7"/>
  <c r="D2774" i="7"/>
  <c r="D2758" i="7"/>
  <c r="D2742" i="7"/>
  <c r="D2715" i="7"/>
  <c r="D2726" i="7"/>
  <c r="D2601" i="7"/>
  <c r="D2683" i="7"/>
  <c r="E2807" i="7"/>
  <c r="E2791" i="7"/>
  <c r="E2775" i="7"/>
  <c r="E2759" i="7"/>
  <c r="E2743" i="7"/>
  <c r="D2719" i="7"/>
  <c r="D2809" i="7"/>
  <c r="D2793" i="7"/>
  <c r="D2777" i="7"/>
  <c r="D2761" i="7"/>
  <c r="D2745" i="7"/>
  <c r="E2722" i="7"/>
  <c r="E2550" i="7"/>
  <c r="D2633" i="7"/>
  <c r="E2659" i="7"/>
  <c r="E2627" i="7"/>
  <c r="E2595" i="7"/>
  <c r="E2563" i="7"/>
  <c r="E2530" i="7"/>
  <c r="D2667" i="7"/>
  <c r="D2635" i="7"/>
  <c r="D2603" i="7"/>
  <c r="D2571" i="7"/>
  <c r="E2706" i="7"/>
  <c r="E2690" i="7"/>
  <c r="E2669" i="7"/>
  <c r="E2637" i="7"/>
  <c r="E2605" i="7"/>
  <c r="E2573" i="7"/>
  <c r="D2541" i="7"/>
  <c r="D2716" i="7"/>
  <c r="D2700" i="7"/>
  <c r="D2684" i="7"/>
  <c r="D2653" i="7"/>
  <c r="D2621" i="7"/>
  <c r="D2589" i="7"/>
  <c r="D2557" i="7"/>
  <c r="E2655" i="7"/>
  <c r="E2623" i="7"/>
  <c r="E2591" i="7"/>
  <c r="E2559" i="7"/>
  <c r="E2528" i="7"/>
  <c r="E2668" i="7"/>
  <c r="E2636" i="7"/>
  <c r="E2604" i="7"/>
  <c r="E2572" i="7"/>
  <c r="E2715" i="7"/>
  <c r="E2699" i="7"/>
  <c r="E2683" i="7"/>
  <c r="D2652" i="7"/>
  <c r="D2620" i="7"/>
  <c r="D2588" i="7"/>
  <c r="D2556" i="7"/>
  <c r="D2523" i="7"/>
  <c r="D2540" i="7"/>
  <c r="D2524" i="7"/>
  <c r="E2547" i="7"/>
  <c r="E2531" i="7"/>
  <c r="E2515" i="7"/>
  <c r="D2935" i="7"/>
  <c r="D2919" i="7"/>
  <c r="D2903" i="7"/>
  <c r="D2887" i="7"/>
  <c r="D2868" i="7"/>
  <c r="E2838" i="7"/>
  <c r="D2808" i="7"/>
  <c r="E2788" i="7"/>
  <c r="E2772" i="7"/>
  <c r="E2756" i="7"/>
  <c r="E2740" i="7"/>
  <c r="E2716" i="7"/>
  <c r="D2804" i="7"/>
  <c r="D2788" i="7"/>
  <c r="D2772" i="7"/>
  <c r="D2756" i="7"/>
  <c r="D2740" i="7"/>
  <c r="D2703" i="7"/>
  <c r="D2723" i="7"/>
  <c r="E2558" i="7"/>
  <c r="E2662" i="7"/>
  <c r="E2805" i="7"/>
  <c r="E2789" i="7"/>
  <c r="E2773" i="7"/>
  <c r="E2757" i="7"/>
  <c r="E2741" i="7"/>
  <c r="E2712" i="7"/>
  <c r="D2807" i="7"/>
  <c r="D2791" i="7"/>
  <c r="D2775" i="7"/>
  <c r="D2759" i="7"/>
  <c r="D2743" i="7"/>
  <c r="E2718" i="7"/>
  <c r="D2730" i="7"/>
  <c r="E2590" i="7"/>
  <c r="D2654" i="7"/>
  <c r="D2622" i="7"/>
  <c r="D2590" i="7"/>
  <c r="D2558" i="7"/>
  <c r="E2526" i="7"/>
  <c r="E2664" i="7"/>
  <c r="E2632" i="7"/>
  <c r="E2600" i="7"/>
  <c r="E2568" i="7"/>
  <c r="E2704" i="7"/>
  <c r="E2688" i="7"/>
  <c r="D2664" i="7"/>
  <c r="D2632" i="7"/>
  <c r="D2600" i="7"/>
  <c r="D2568" i="7"/>
  <c r="D2537" i="7"/>
  <c r="D2714" i="7"/>
  <c r="D2698" i="7"/>
  <c r="D2682" i="7"/>
  <c r="E2650" i="7"/>
  <c r="E2618" i="7"/>
  <c r="E2586" i="7"/>
  <c r="E2554" i="7"/>
  <c r="D2650" i="7"/>
  <c r="D2618" i="7"/>
  <c r="D2586" i="7"/>
  <c r="D2554" i="7"/>
  <c r="E2524" i="7"/>
  <c r="D2663" i="7"/>
  <c r="D2631" i="7"/>
  <c r="D2599" i="7"/>
  <c r="D2567" i="7"/>
  <c r="E2713" i="7"/>
  <c r="E2697" i="7"/>
  <c r="E2681" i="7"/>
  <c r="E2649" i="7"/>
  <c r="E2617" i="7"/>
  <c r="E2585" i="7"/>
  <c r="E2553" i="7"/>
  <c r="D2519" i="7"/>
  <c r="D2538" i="7"/>
  <c r="D2522" i="7"/>
  <c r="E2545" i="7"/>
  <c r="E2529" i="7"/>
  <c r="E2513" i="7"/>
  <c r="E2551" i="7"/>
  <c r="E2520" i="7"/>
  <c r="E2660" i="7"/>
  <c r="E2628" i="7"/>
  <c r="E2596" i="7"/>
  <c r="E2564" i="7"/>
  <c r="E2711" i="7"/>
  <c r="E2695" i="7"/>
  <c r="D2676" i="7"/>
  <c r="D2644" i="7"/>
  <c r="D2612" i="7"/>
  <c r="D2580" i="7"/>
  <c r="D2547" i="7"/>
  <c r="D2515" i="7"/>
  <c r="D2536" i="7"/>
  <c r="D2520" i="7"/>
  <c r="E2543" i="7"/>
  <c r="E2527" i="7"/>
  <c r="E2511" i="7"/>
  <c r="D2578" i="7"/>
  <c r="E2548" i="7"/>
  <c r="E2516" i="7"/>
  <c r="D2655" i="7"/>
  <c r="D2623" i="7"/>
  <c r="D2591" i="7"/>
  <c r="D2559" i="7"/>
  <c r="E2709" i="7"/>
  <c r="E2693" i="7"/>
  <c r="E2673" i="7"/>
  <c r="E2641" i="7"/>
  <c r="E2609" i="7"/>
  <c r="E2577" i="7"/>
  <c r="D2543" i="7"/>
  <c r="D2511" i="7"/>
  <c r="D2534" i="7"/>
  <c r="D2518" i="7"/>
  <c r="E2541" i="7"/>
  <c r="E2525" i="7"/>
  <c r="E2393" i="7"/>
  <c r="D2419" i="7"/>
  <c r="E2468" i="7"/>
  <c r="D2502" i="7"/>
  <c r="D2508" i="7"/>
  <c r="E2494" i="7"/>
  <c r="E2358" i="7"/>
  <c r="D2476" i="7"/>
  <c r="E2299" i="7"/>
  <c r="D2415" i="7"/>
  <c r="E2476" i="7"/>
  <c r="D2366" i="7"/>
  <c r="D2427" i="7"/>
  <c r="D2372" i="7"/>
  <c r="E2447" i="7"/>
  <c r="E2437" i="7"/>
  <c r="D2426" i="7"/>
  <c r="D2490" i="7"/>
  <c r="E2397" i="7"/>
  <c r="D2245" i="7"/>
  <c r="D2320" i="7"/>
  <c r="D2500" i="7"/>
  <c r="E2345" i="7"/>
  <c r="D2357" i="7"/>
  <c r="D2276" i="7"/>
  <c r="D2503" i="7"/>
  <c r="D2289" i="7"/>
  <c r="D2318" i="7"/>
  <c r="E2454" i="7"/>
  <c r="D2404" i="7"/>
  <c r="E2067" i="7"/>
  <c r="E2459" i="7"/>
  <c r="D2186" i="7"/>
  <c r="D2260" i="7"/>
  <c r="E2412" i="7"/>
  <c r="D2115" i="7"/>
  <c r="D2504" i="7"/>
  <c r="E2257" i="7"/>
  <c r="E2359" i="7"/>
  <c r="E2083" i="7"/>
  <c r="E2204" i="7"/>
  <c r="D2482" i="7"/>
  <c r="E2181" i="7"/>
  <c r="E2248" i="7"/>
  <c r="D2496" i="7"/>
  <c r="E2361" i="7"/>
  <c r="E2331" i="7"/>
  <c r="D2494" i="7"/>
  <c r="D2397" i="7"/>
  <c r="E2510" i="7"/>
  <c r="E2492" i="7"/>
  <c r="E2474" i="7"/>
  <c r="E2443" i="7"/>
  <c r="E2388" i="7"/>
  <c r="D2263" i="7"/>
  <c r="E2450" i="7"/>
  <c r="D2172" i="7"/>
  <c r="D2053" i="7"/>
  <c r="E2433" i="7"/>
  <c r="D2501" i="7"/>
  <c r="E2399" i="7"/>
  <c r="D2403" i="7"/>
  <c r="E2351" i="7"/>
  <c r="D2353" i="7"/>
  <c r="E2363" i="7"/>
  <c r="D2424" i="7"/>
  <c r="E2171" i="7"/>
  <c r="D2287" i="7"/>
  <c r="D2057" i="7"/>
  <c r="D2107" i="7"/>
  <c r="E2079" i="7"/>
  <c r="D2474" i="7"/>
  <c r="E2145" i="7"/>
  <c r="D2488" i="7"/>
  <c r="E2297" i="7"/>
  <c r="D2288" i="7"/>
  <c r="D2486" i="7"/>
  <c r="E2377" i="7"/>
  <c r="E2508" i="7"/>
  <c r="E2490" i="7"/>
  <c r="E2472" i="7"/>
  <c r="E2435" i="7"/>
  <c r="E2372" i="7"/>
  <c r="E2247" i="7"/>
  <c r="E2422" i="7"/>
  <c r="E2063" i="7"/>
  <c r="E2499" i="7"/>
  <c r="D2395" i="7"/>
  <c r="D2487" i="7"/>
  <c r="D2348" i="7"/>
  <c r="E2352" i="7"/>
  <c r="D2282" i="7"/>
  <c r="D2312" i="7"/>
  <c r="E2301" i="7"/>
  <c r="D2396" i="7"/>
  <c r="D2041" i="7"/>
  <c r="D2240" i="7"/>
  <c r="E2219" i="7"/>
  <c r="D2239" i="7"/>
  <c r="E2080" i="7"/>
  <c r="D2455" i="7"/>
  <c r="D2480" i="7"/>
  <c r="E2245" i="7"/>
  <c r="E2229" i="7"/>
  <c r="D2478" i="7"/>
  <c r="D2356" i="7"/>
  <c r="E2506" i="7"/>
  <c r="E2488" i="7"/>
  <c r="E2470" i="7"/>
  <c r="E2431" i="7"/>
  <c r="D2367" i="7"/>
  <c r="D2226" i="7"/>
  <c r="E2418" i="7"/>
  <c r="E2467" i="7"/>
  <c r="E2497" i="7"/>
  <c r="E2380" i="7"/>
  <c r="D2485" i="7"/>
  <c r="E2313" i="7"/>
  <c r="D2347" i="7"/>
  <c r="E2277" i="7"/>
  <c r="E2307" i="7"/>
  <c r="D2290" i="7"/>
  <c r="D2389" i="7"/>
  <c r="E2019" i="7"/>
  <c r="D2236" i="7"/>
  <c r="E2195" i="7"/>
  <c r="D2237" i="7"/>
  <c r="E2078" i="7"/>
  <c r="D2373" i="7"/>
  <c r="D2466" i="7"/>
  <c r="D2439" i="7"/>
  <c r="D2472" i="7"/>
  <c r="D2139" i="7"/>
  <c r="D2470" i="7"/>
  <c r="E2329" i="7"/>
  <c r="E2504" i="7"/>
  <c r="E2486" i="7"/>
  <c r="D2468" i="7"/>
  <c r="E2423" i="7"/>
  <c r="E2356" i="7"/>
  <c r="E2205" i="7"/>
  <c r="D2371" i="7"/>
  <c r="D2465" i="7"/>
  <c r="E2483" i="7"/>
  <c r="D2324" i="7"/>
  <c r="D2471" i="7"/>
  <c r="E2193" i="7"/>
  <c r="D2251" i="7"/>
  <c r="E2185" i="7"/>
  <c r="D2234" i="7"/>
  <c r="E2212" i="7"/>
  <c r="E2321" i="7"/>
  <c r="D2079" i="7"/>
  <c r="E2169" i="7"/>
  <c r="E2336" i="7"/>
  <c r="D2168" i="7"/>
  <c r="E2016" i="7"/>
  <c r="E2208" i="7"/>
  <c r="D2407" i="7"/>
  <c r="D2423" i="7"/>
  <c r="E2463" i="7"/>
  <c r="D2461" i="7"/>
  <c r="D2286" i="7"/>
  <c r="E2502" i="7"/>
  <c r="E2484" i="7"/>
  <c r="E2461" i="7"/>
  <c r="E2419" i="7"/>
  <c r="D2351" i="7"/>
  <c r="D2182" i="7"/>
  <c r="E2360" i="7"/>
  <c r="E2370" i="7"/>
  <c r="E2481" i="7"/>
  <c r="E2303" i="7"/>
  <c r="D2469" i="7"/>
  <c r="E2160" i="7"/>
  <c r="E2232" i="7"/>
  <c r="E2144" i="7"/>
  <c r="E2224" i="7"/>
  <c r="E2201" i="7"/>
  <c r="D2310" i="7"/>
  <c r="E2069" i="7"/>
  <c r="D2164" i="7"/>
  <c r="E2334" i="7"/>
  <c r="E2165" i="7"/>
  <c r="E2014" i="7"/>
  <c r="D2492" i="7"/>
  <c r="D2484" i="7"/>
  <c r="E2346" i="7"/>
  <c r="D2506" i="7"/>
  <c r="E2406" i="7"/>
  <c r="E2362" i="7"/>
  <c r="D2451" i="7"/>
  <c r="D2398" i="7"/>
  <c r="D2447" i="7"/>
  <c r="E2225" i="7"/>
  <c r="E2500" i="7"/>
  <c r="E2482" i="7"/>
  <c r="E2455" i="7"/>
  <c r="E2415" i="7"/>
  <c r="E2319" i="7"/>
  <c r="D2140" i="7"/>
  <c r="E2295" i="7"/>
  <c r="D2365" i="7"/>
  <c r="D2467" i="7"/>
  <c r="D2441" i="7"/>
  <c r="E2444" i="7"/>
  <c r="E2395" i="7"/>
  <c r="E2392" i="7"/>
  <c r="D2408" i="7"/>
  <c r="D2454" i="7"/>
  <c r="E2209" i="7"/>
  <c r="D2321" i="7"/>
  <c r="E2246" i="7"/>
  <c r="D2272" i="7"/>
  <c r="E2130" i="7"/>
  <c r="D2072" i="7"/>
  <c r="E2458" i="7"/>
  <c r="D2443" i="7"/>
  <c r="E2265" i="7"/>
  <c r="D2498" i="7"/>
  <c r="D2388" i="7"/>
  <c r="E2339" i="7"/>
  <c r="D2435" i="7"/>
  <c r="E2378" i="7"/>
  <c r="D2510" i="7"/>
  <c r="D2431" i="7"/>
  <c r="D2081" i="7"/>
  <c r="E2498" i="7"/>
  <c r="E2478" i="7"/>
  <c r="E2451" i="7"/>
  <c r="D2411" i="7"/>
  <c r="D2308" i="7"/>
  <c r="D2463" i="7"/>
  <c r="D2284" i="7"/>
  <c r="E2283" i="7"/>
  <c r="E2462" i="7"/>
  <c r="D2437" i="7"/>
  <c r="E2440" i="7"/>
  <c r="D2393" i="7"/>
  <c r="D2390" i="7"/>
  <c r="D2401" i="7"/>
  <c r="D2452" i="7"/>
  <c r="D2171" i="7"/>
  <c r="D2319" i="7"/>
  <c r="E2243" i="7"/>
  <c r="E2269" i="7"/>
  <c r="D2127" i="7"/>
  <c r="D2070" i="7"/>
  <c r="E2446" i="7"/>
  <c r="E2414" i="7"/>
  <c r="D2355" i="7"/>
  <c r="D2242" i="7"/>
  <c r="E2460" i="7"/>
  <c r="E2354" i="7"/>
  <c r="E2240" i="7"/>
  <c r="E2495" i="7"/>
  <c r="E2479" i="7"/>
  <c r="D2460" i="7"/>
  <c r="E2429" i="7"/>
  <c r="D2375" i="7"/>
  <c r="D2292" i="7"/>
  <c r="D2499" i="7"/>
  <c r="D2483" i="7"/>
  <c r="E2464" i="7"/>
  <c r="D2433" i="7"/>
  <c r="E2390" i="7"/>
  <c r="D2302" i="7"/>
  <c r="D2113" i="7"/>
  <c r="E2436" i="7"/>
  <c r="D2394" i="7"/>
  <c r="D2340" i="7"/>
  <c r="D2210" i="7"/>
  <c r="E2383" i="7"/>
  <c r="D2346" i="7"/>
  <c r="D2271" i="7"/>
  <c r="D2121" i="7"/>
  <c r="D2385" i="7"/>
  <c r="E2350" i="7"/>
  <c r="D2296" i="7"/>
  <c r="D2202" i="7"/>
  <c r="E2394" i="7"/>
  <c r="D2358" i="7"/>
  <c r="E2285" i="7"/>
  <c r="D2190" i="7"/>
  <c r="D2448" i="7"/>
  <c r="D2422" i="7"/>
  <c r="D2376" i="7"/>
  <c r="E2305" i="7"/>
  <c r="D2097" i="7"/>
  <c r="E2155" i="7"/>
  <c r="E2180" i="7"/>
  <c r="E2037" i="7"/>
  <c r="D2315" i="7"/>
  <c r="D2283" i="7"/>
  <c r="D2228" i="7"/>
  <c r="D2148" i="7"/>
  <c r="D2174" i="7"/>
  <c r="D2025" i="7"/>
  <c r="E2191" i="7"/>
  <c r="E2320" i="7"/>
  <c r="E2242" i="7"/>
  <c r="E2021" i="7"/>
  <c r="D2223" i="7"/>
  <c r="D2136" i="7"/>
  <c r="D2023" i="7"/>
  <c r="E2027" i="7"/>
  <c r="E2064" i="7"/>
  <c r="D2120" i="7"/>
  <c r="D2056" i="7"/>
  <c r="E2439" i="7"/>
  <c r="D2402" i="7"/>
  <c r="D2338" i="7"/>
  <c r="E2442" i="7"/>
  <c r="D2410" i="7"/>
  <c r="D2344" i="7"/>
  <c r="E2221" i="7"/>
  <c r="E2409" i="7"/>
  <c r="D2349" i="7"/>
  <c r="D2218" i="7"/>
  <c r="E2509" i="7"/>
  <c r="E2493" i="7"/>
  <c r="E2477" i="7"/>
  <c r="E2457" i="7"/>
  <c r="E2425" i="7"/>
  <c r="E2364" i="7"/>
  <c r="D2255" i="7"/>
  <c r="D2497" i="7"/>
  <c r="D2481" i="7"/>
  <c r="D2462" i="7"/>
  <c r="D2429" i="7"/>
  <c r="E2385" i="7"/>
  <c r="E2281" i="7"/>
  <c r="E2466" i="7"/>
  <c r="E2432" i="7"/>
  <c r="E2389" i="7"/>
  <c r="D2332" i="7"/>
  <c r="D2021" i="7"/>
  <c r="D2378" i="7"/>
  <c r="D2330" i="7"/>
  <c r="D2257" i="7"/>
  <c r="D2089" i="7"/>
  <c r="E2382" i="7"/>
  <c r="D2345" i="7"/>
  <c r="D2280" i="7"/>
  <c r="E2192" i="7"/>
  <c r="D2392" i="7"/>
  <c r="E2355" i="7"/>
  <c r="D2274" i="7"/>
  <c r="E2176" i="7"/>
  <c r="D2442" i="7"/>
  <c r="D2420" i="7"/>
  <c r="E2373" i="7"/>
  <c r="E2289" i="7"/>
  <c r="E2061" i="7"/>
  <c r="E2128" i="7"/>
  <c r="E2148" i="7"/>
  <c r="D2339" i="7"/>
  <c r="D2307" i="7"/>
  <c r="D2275" i="7"/>
  <c r="D2212" i="7"/>
  <c r="E2047" i="7"/>
  <c r="D2142" i="7"/>
  <c r="D2259" i="7"/>
  <c r="E2187" i="7"/>
  <c r="E2318" i="7"/>
  <c r="E2238" i="7"/>
  <c r="D2011" i="7"/>
  <c r="D2221" i="7"/>
  <c r="E2133" i="7"/>
  <c r="E2017" i="7"/>
  <c r="D2017" i="7"/>
  <c r="E2062" i="7"/>
  <c r="D2118" i="7"/>
  <c r="D2054" i="7"/>
  <c r="E2438" i="7"/>
  <c r="E2405" i="7"/>
  <c r="D2336" i="7"/>
  <c r="E2200" i="7"/>
  <c r="E2400" i="7"/>
  <c r="E2343" i="7"/>
  <c r="E2197" i="7"/>
  <c r="E2507" i="7"/>
  <c r="E2491" i="7"/>
  <c r="E2475" i="7"/>
  <c r="E2453" i="7"/>
  <c r="E2421" i="7"/>
  <c r="D2359" i="7"/>
  <c r="E2237" i="7"/>
  <c r="D2495" i="7"/>
  <c r="D2479" i="7"/>
  <c r="D2457" i="7"/>
  <c r="D2425" i="7"/>
  <c r="D2380" i="7"/>
  <c r="D2269" i="7"/>
  <c r="D2464" i="7"/>
  <c r="E2428" i="7"/>
  <c r="E2384" i="7"/>
  <c r="E2311" i="7"/>
  <c r="E2411" i="7"/>
  <c r="E2375" i="7"/>
  <c r="E2325" i="7"/>
  <c r="D2238" i="7"/>
  <c r="D2051" i="7"/>
  <c r="D2377" i="7"/>
  <c r="E2337" i="7"/>
  <c r="E2275" i="7"/>
  <c r="E2177" i="7"/>
  <c r="E2387" i="7"/>
  <c r="D2350" i="7"/>
  <c r="D2268" i="7"/>
  <c r="D2155" i="7"/>
  <c r="D2440" i="7"/>
  <c r="D2416" i="7"/>
  <c r="D2368" i="7"/>
  <c r="D2258" i="7"/>
  <c r="D2019" i="7"/>
  <c r="E2121" i="7"/>
  <c r="D2143" i="7"/>
  <c r="D2337" i="7"/>
  <c r="D2305" i="7"/>
  <c r="D2273" i="7"/>
  <c r="D2208" i="7"/>
  <c r="D2037" i="7"/>
  <c r="E2131" i="7"/>
  <c r="E2252" i="7"/>
  <c r="E2136" i="7"/>
  <c r="E2304" i="7"/>
  <c r="E2210" i="7"/>
  <c r="D2153" i="7"/>
  <c r="D2207" i="7"/>
  <c r="E2039" i="7"/>
  <c r="D2154" i="7"/>
  <c r="E2112" i="7"/>
  <c r="E2048" i="7"/>
  <c r="D2104" i="7"/>
  <c r="D2040" i="7"/>
  <c r="E2434" i="7"/>
  <c r="E2396" i="7"/>
  <c r="E2327" i="7"/>
  <c r="D2391" i="7"/>
  <c r="E2335" i="7"/>
  <c r="E2505" i="7"/>
  <c r="E2489" i="7"/>
  <c r="E2473" i="7"/>
  <c r="E2449" i="7"/>
  <c r="E2417" i="7"/>
  <c r="E2348" i="7"/>
  <c r="E2216" i="7"/>
  <c r="D2509" i="7"/>
  <c r="D2493" i="7"/>
  <c r="D2477" i="7"/>
  <c r="D2453" i="7"/>
  <c r="D2421" i="7"/>
  <c r="E2369" i="7"/>
  <c r="D2254" i="7"/>
  <c r="E2456" i="7"/>
  <c r="E2424" i="7"/>
  <c r="D2379" i="7"/>
  <c r="D2300" i="7"/>
  <c r="D2409" i="7"/>
  <c r="D2370" i="7"/>
  <c r="D2314" i="7"/>
  <c r="E2228" i="7"/>
  <c r="E2408" i="7"/>
  <c r="D2369" i="7"/>
  <c r="E2333" i="7"/>
  <c r="E2268" i="7"/>
  <c r="D2156" i="7"/>
  <c r="D2382" i="7"/>
  <c r="E2347" i="7"/>
  <c r="E2260" i="7"/>
  <c r="E2029" i="7"/>
  <c r="D2438" i="7"/>
  <c r="E2407" i="7"/>
  <c r="E2365" i="7"/>
  <c r="E2250" i="7"/>
  <c r="D2266" i="7"/>
  <c r="E2113" i="7"/>
  <c r="E2132" i="7"/>
  <c r="D2335" i="7"/>
  <c r="D2303" i="7"/>
  <c r="E2270" i="7"/>
  <c r="D2204" i="7"/>
  <c r="E2015" i="7"/>
  <c r="D2125" i="7"/>
  <c r="E2249" i="7"/>
  <c r="D2131" i="7"/>
  <c r="E2302" i="7"/>
  <c r="E2206" i="7"/>
  <c r="E2150" i="7"/>
  <c r="D2205" i="7"/>
  <c r="D2029" i="7"/>
  <c r="E2151" i="7"/>
  <c r="E2110" i="7"/>
  <c r="E2046" i="7"/>
  <c r="D2102" i="7"/>
  <c r="D2038" i="7"/>
  <c r="E2496" i="7"/>
  <c r="E2480" i="7"/>
  <c r="D2459" i="7"/>
  <c r="E2427" i="7"/>
  <c r="D2383" i="7"/>
  <c r="E2287" i="7"/>
  <c r="E2465" i="7"/>
  <c r="E2430" i="7"/>
  <c r="D2387" i="7"/>
  <c r="D2316" i="7"/>
  <c r="D2129" i="7"/>
  <c r="E2386" i="7"/>
  <c r="E2315" i="7"/>
  <c r="E2503" i="7"/>
  <c r="E2487" i="7"/>
  <c r="E2471" i="7"/>
  <c r="E2445" i="7"/>
  <c r="E2413" i="7"/>
  <c r="D2342" i="7"/>
  <c r="D2194" i="7"/>
  <c r="D2507" i="7"/>
  <c r="D2491" i="7"/>
  <c r="D2475" i="7"/>
  <c r="D2449" i="7"/>
  <c r="D2417" i="7"/>
  <c r="D2364" i="7"/>
  <c r="E2236" i="7"/>
  <c r="E2452" i="7"/>
  <c r="E2420" i="7"/>
  <c r="E2368" i="7"/>
  <c r="E2279" i="7"/>
  <c r="E2402" i="7"/>
  <c r="E2367" i="7"/>
  <c r="E2309" i="7"/>
  <c r="E2217" i="7"/>
  <c r="E2401" i="7"/>
  <c r="E2366" i="7"/>
  <c r="D2328" i="7"/>
  <c r="D2261" i="7"/>
  <c r="E2031" i="7"/>
  <c r="E2379" i="7"/>
  <c r="D2322" i="7"/>
  <c r="E2233" i="7"/>
  <c r="D2458" i="7"/>
  <c r="D2436" i="7"/>
  <c r="D2405" i="7"/>
  <c r="E2357" i="7"/>
  <c r="E2241" i="7"/>
  <c r="E2251" i="7"/>
  <c r="E2097" i="7"/>
  <c r="D2119" i="7"/>
  <c r="D2331" i="7"/>
  <c r="D2299" i="7"/>
  <c r="E2262" i="7"/>
  <c r="D2196" i="7"/>
  <c r="E2267" i="7"/>
  <c r="E2109" i="7"/>
  <c r="E2227" i="7"/>
  <c r="D2067" i="7"/>
  <c r="E2288" i="7"/>
  <c r="E2172" i="7"/>
  <c r="D2063" i="7"/>
  <c r="D2191" i="7"/>
  <c r="E2162" i="7"/>
  <c r="E2115" i="7"/>
  <c r="E2096" i="7"/>
  <c r="E2032" i="7"/>
  <c r="D2088" i="7"/>
  <c r="D2024" i="7"/>
  <c r="E2426" i="7"/>
  <c r="E2376" i="7"/>
  <c r="D2381" i="7"/>
  <c r="D2304" i="7"/>
  <c r="E2501" i="7"/>
  <c r="E2485" i="7"/>
  <c r="E2469" i="7"/>
  <c r="E2441" i="7"/>
  <c r="E2404" i="7"/>
  <c r="D2334" i="7"/>
  <c r="E2161" i="7"/>
  <c r="D2505" i="7"/>
  <c r="D2489" i="7"/>
  <c r="D2473" i="7"/>
  <c r="D2445" i="7"/>
  <c r="D2413" i="7"/>
  <c r="E2353" i="7"/>
  <c r="D2214" i="7"/>
  <c r="E2448" i="7"/>
  <c r="E2416" i="7"/>
  <c r="D2363" i="7"/>
  <c r="E2266" i="7"/>
  <c r="D2400" i="7"/>
  <c r="D2362" i="7"/>
  <c r="D2298" i="7"/>
  <c r="E2196" i="7"/>
  <c r="D2399" i="7"/>
  <c r="D2361" i="7"/>
  <c r="E2323" i="7"/>
  <c r="E2244" i="7"/>
  <c r="E2410" i="7"/>
  <c r="D2374" i="7"/>
  <c r="D2306" i="7"/>
  <c r="D2222" i="7"/>
  <c r="D2456" i="7"/>
  <c r="D2432" i="7"/>
  <c r="E2398" i="7"/>
  <c r="D2326" i="7"/>
  <c r="D2230" i="7"/>
  <c r="D2248" i="7"/>
  <c r="E2051" i="7"/>
  <c r="D2087" i="7"/>
  <c r="D2323" i="7"/>
  <c r="D2291" i="7"/>
  <c r="D2247" i="7"/>
  <c r="D2180" i="7"/>
  <c r="D2253" i="7"/>
  <c r="E2077" i="7"/>
  <c r="E2223" i="7"/>
  <c r="E2045" i="7"/>
  <c r="E2286" i="7"/>
  <c r="D2167" i="7"/>
  <c r="E2057" i="7"/>
  <c r="D2189" i="7"/>
  <c r="D2157" i="7"/>
  <c r="E2111" i="7"/>
  <c r="E2094" i="7"/>
  <c r="E2030" i="7"/>
  <c r="D2086" i="7"/>
  <c r="D2022" i="7"/>
  <c r="D2450" i="7"/>
  <c r="D2434" i="7"/>
  <c r="D2418" i="7"/>
  <c r="E2391" i="7"/>
  <c r="D2360" i="7"/>
  <c r="D2294" i="7"/>
  <c r="E2220" i="7"/>
  <c r="E2271" i="7"/>
  <c r="D2166" i="7"/>
  <c r="E2105" i="7"/>
  <c r="E2184" i="7"/>
  <c r="E2126" i="7"/>
  <c r="D2059" i="7"/>
  <c r="D2333" i="7"/>
  <c r="D2317" i="7"/>
  <c r="D2301" i="7"/>
  <c r="D2285" i="7"/>
  <c r="D2265" i="7"/>
  <c r="D2232" i="7"/>
  <c r="D2200" i="7"/>
  <c r="E2153" i="7"/>
  <c r="D2270" i="7"/>
  <c r="E2179" i="7"/>
  <c r="E2117" i="7"/>
  <c r="E2035" i="7"/>
  <c r="D2246" i="7"/>
  <c r="E2215" i="7"/>
  <c r="E2183" i="7"/>
  <c r="D2117" i="7"/>
  <c r="D2035" i="7"/>
  <c r="E2332" i="7"/>
  <c r="E2316" i="7"/>
  <c r="E2300" i="7"/>
  <c r="E2284" i="7"/>
  <c r="D2264" i="7"/>
  <c r="E2234" i="7"/>
  <c r="E2202" i="7"/>
  <c r="E2156" i="7"/>
  <c r="D2099" i="7"/>
  <c r="D2177" i="7"/>
  <c r="D2145" i="7"/>
  <c r="D2047" i="7"/>
  <c r="D2235" i="7"/>
  <c r="D2219" i="7"/>
  <c r="D2203" i="7"/>
  <c r="D2187" i="7"/>
  <c r="D2160" i="7"/>
  <c r="E2127" i="7"/>
  <c r="E2023" i="7"/>
  <c r="E2154" i="7"/>
  <c r="D2071" i="7"/>
  <c r="D2178" i="7"/>
  <c r="D2146" i="7"/>
  <c r="E2107" i="7"/>
  <c r="E2075" i="7"/>
  <c r="E2011" i="7"/>
  <c r="E2108" i="7"/>
  <c r="E2092" i="7"/>
  <c r="E2076" i="7"/>
  <c r="E2060" i="7"/>
  <c r="E2044" i="7"/>
  <c r="E2028" i="7"/>
  <c r="E2012" i="7"/>
  <c r="D2116" i="7"/>
  <c r="D2100" i="7"/>
  <c r="D2084" i="7"/>
  <c r="D2068" i="7"/>
  <c r="D2052" i="7"/>
  <c r="D2036" i="7"/>
  <c r="D2020" i="7"/>
  <c r="D2243" i="7"/>
  <c r="E2211" i="7"/>
  <c r="D2179" i="7"/>
  <c r="D2109" i="7"/>
  <c r="E2013" i="7"/>
  <c r="E2330" i="7"/>
  <c r="E2314" i="7"/>
  <c r="E2298" i="7"/>
  <c r="E2282" i="7"/>
  <c r="E2261" i="7"/>
  <c r="E2230" i="7"/>
  <c r="E2198" i="7"/>
  <c r="D2151" i="7"/>
  <c r="D2091" i="7"/>
  <c r="E2174" i="7"/>
  <c r="E2142" i="7"/>
  <c r="E2041" i="7"/>
  <c r="D2233" i="7"/>
  <c r="D2217" i="7"/>
  <c r="D2201" i="7"/>
  <c r="D2185" i="7"/>
  <c r="E2157" i="7"/>
  <c r="E2124" i="7"/>
  <c r="D2013" i="7"/>
  <c r="D2149" i="7"/>
  <c r="E2065" i="7"/>
  <c r="E2175" i="7"/>
  <c r="E2143" i="7"/>
  <c r="E2103" i="7"/>
  <c r="D2065" i="7"/>
  <c r="E2122" i="7"/>
  <c r="E2106" i="7"/>
  <c r="E2090" i="7"/>
  <c r="E2074" i="7"/>
  <c r="E2058" i="7"/>
  <c r="E2042" i="7"/>
  <c r="E2026" i="7"/>
  <c r="D2130" i="7"/>
  <c r="D2114" i="7"/>
  <c r="D2098" i="7"/>
  <c r="D2082" i="7"/>
  <c r="D2066" i="7"/>
  <c r="D2050" i="7"/>
  <c r="D2034" i="7"/>
  <c r="D2018" i="7"/>
  <c r="E2189" i="7"/>
  <c r="D2386" i="7"/>
  <c r="D2354" i="7"/>
  <c r="E2293" i="7"/>
  <c r="D2206" i="7"/>
  <c r="D2406" i="7"/>
  <c r="E2374" i="7"/>
  <c r="E2341" i="7"/>
  <c r="E2291" i="7"/>
  <c r="E2213" i="7"/>
  <c r="E2403" i="7"/>
  <c r="E2371" i="7"/>
  <c r="E2317" i="7"/>
  <c r="D2244" i="7"/>
  <c r="D2105" i="7"/>
  <c r="D2446" i="7"/>
  <c r="D2430" i="7"/>
  <c r="D2414" i="7"/>
  <c r="D2384" i="7"/>
  <c r="D2352" i="7"/>
  <c r="D2278" i="7"/>
  <c r="D2198" i="7"/>
  <c r="E2263" i="7"/>
  <c r="D2150" i="7"/>
  <c r="E2089" i="7"/>
  <c r="D2175" i="7"/>
  <c r="D2111" i="7"/>
  <c r="D2027" i="7"/>
  <c r="D2329" i="7"/>
  <c r="D2313" i="7"/>
  <c r="D2297" i="7"/>
  <c r="D2281" i="7"/>
  <c r="E2256" i="7"/>
  <c r="D2224" i="7"/>
  <c r="D2192" i="7"/>
  <c r="E2137" i="7"/>
  <c r="D2262" i="7"/>
  <c r="E2163" i="7"/>
  <c r="E2101" i="7"/>
  <c r="E2272" i="7"/>
  <c r="E2239" i="7"/>
  <c r="E2207" i="7"/>
  <c r="E2168" i="7"/>
  <c r="D2101" i="7"/>
  <c r="E2344" i="7"/>
  <c r="E2328" i="7"/>
  <c r="E2312" i="7"/>
  <c r="E2296" i="7"/>
  <c r="E2280" i="7"/>
  <c r="E2258" i="7"/>
  <c r="E2226" i="7"/>
  <c r="E2194" i="7"/>
  <c r="E2140" i="7"/>
  <c r="D2083" i="7"/>
  <c r="D2169" i="7"/>
  <c r="D2137" i="7"/>
  <c r="D2031" i="7"/>
  <c r="D2231" i="7"/>
  <c r="D2215" i="7"/>
  <c r="D2199" i="7"/>
  <c r="D2183" i="7"/>
  <c r="D2152" i="7"/>
  <c r="E2071" i="7"/>
  <c r="E2178" i="7"/>
  <c r="E2146" i="7"/>
  <c r="D2055" i="7"/>
  <c r="D2170" i="7"/>
  <c r="D2138" i="7"/>
  <c r="E2099" i="7"/>
  <c r="E2059" i="7"/>
  <c r="E2120" i="7"/>
  <c r="E2104" i="7"/>
  <c r="E2088" i="7"/>
  <c r="E2072" i="7"/>
  <c r="E2056" i="7"/>
  <c r="E2040" i="7"/>
  <c r="E2024" i="7"/>
  <c r="D2128" i="7"/>
  <c r="D2112" i="7"/>
  <c r="D2096" i="7"/>
  <c r="D2080" i="7"/>
  <c r="D2064" i="7"/>
  <c r="D2048" i="7"/>
  <c r="D2032" i="7"/>
  <c r="D2016" i="7"/>
  <c r="D2444" i="7"/>
  <c r="D2428" i="7"/>
  <c r="D2412" i="7"/>
  <c r="E2381" i="7"/>
  <c r="E2349" i="7"/>
  <c r="E2273" i="7"/>
  <c r="E2188" i="7"/>
  <c r="E2254" i="7"/>
  <c r="E2139" i="7"/>
  <c r="E2081" i="7"/>
  <c r="E2164" i="7"/>
  <c r="D2103" i="7"/>
  <c r="D2343" i="7"/>
  <c r="D2327" i="7"/>
  <c r="D2311" i="7"/>
  <c r="D2295" i="7"/>
  <c r="D2279" i="7"/>
  <c r="E2253" i="7"/>
  <c r="D2220" i="7"/>
  <c r="D2188" i="7"/>
  <c r="D2132" i="7"/>
  <c r="E2259" i="7"/>
  <c r="D2158" i="7"/>
  <c r="E2093" i="7"/>
  <c r="D2267" i="7"/>
  <c r="E2235" i="7"/>
  <c r="E2203" i="7"/>
  <c r="D2163" i="7"/>
  <c r="D2093" i="7"/>
  <c r="E2342" i="7"/>
  <c r="E2326" i="7"/>
  <c r="E2310" i="7"/>
  <c r="E2294" i="7"/>
  <c r="E2278" i="7"/>
  <c r="E2255" i="7"/>
  <c r="E2222" i="7"/>
  <c r="E2190" i="7"/>
  <c r="D2135" i="7"/>
  <c r="D2075" i="7"/>
  <c r="E2166" i="7"/>
  <c r="E2134" i="7"/>
  <c r="E2025" i="7"/>
  <c r="D2229" i="7"/>
  <c r="D2213" i="7"/>
  <c r="D2197" i="7"/>
  <c r="D2181" i="7"/>
  <c r="E2149" i="7"/>
  <c r="D2061" i="7"/>
  <c r="D2173" i="7"/>
  <c r="D2141" i="7"/>
  <c r="E2049" i="7"/>
  <c r="E2167" i="7"/>
  <c r="E2135" i="7"/>
  <c r="E2095" i="7"/>
  <c r="D2049" i="7"/>
  <c r="E2118" i="7"/>
  <c r="E2102" i="7"/>
  <c r="E2086" i="7"/>
  <c r="E2070" i="7"/>
  <c r="E2054" i="7"/>
  <c r="E2038" i="7"/>
  <c r="E2022" i="7"/>
  <c r="D2126" i="7"/>
  <c r="D2110" i="7"/>
  <c r="D2094" i="7"/>
  <c r="D2078" i="7"/>
  <c r="D2062" i="7"/>
  <c r="D2046" i="7"/>
  <c r="D2030" i="7"/>
  <c r="D2014" i="7"/>
  <c r="D2134" i="7"/>
  <c r="D2073" i="7"/>
  <c r="D2159" i="7"/>
  <c r="D2095" i="7"/>
  <c r="D2341" i="7"/>
  <c r="D2325" i="7"/>
  <c r="D2309" i="7"/>
  <c r="D2293" i="7"/>
  <c r="D2277" i="7"/>
  <c r="D2250" i="7"/>
  <c r="D2216" i="7"/>
  <c r="D2184" i="7"/>
  <c r="D2069" i="7"/>
  <c r="D2256" i="7"/>
  <c r="E2147" i="7"/>
  <c r="E2085" i="7"/>
  <c r="E2264" i="7"/>
  <c r="E2231" i="7"/>
  <c r="E2199" i="7"/>
  <c r="E2152" i="7"/>
  <c r="D2085" i="7"/>
  <c r="E2340" i="7"/>
  <c r="E2324" i="7"/>
  <c r="E2308" i="7"/>
  <c r="E2292" i="7"/>
  <c r="E2276" i="7"/>
  <c r="D2252" i="7"/>
  <c r="E2218" i="7"/>
  <c r="E2186" i="7"/>
  <c r="E2129" i="7"/>
  <c r="E2053" i="7"/>
  <c r="D2161" i="7"/>
  <c r="E2125" i="7"/>
  <c r="D2015" i="7"/>
  <c r="D2227" i="7"/>
  <c r="D2211" i="7"/>
  <c r="D2195" i="7"/>
  <c r="D2176" i="7"/>
  <c r="D2144" i="7"/>
  <c r="E2055" i="7"/>
  <c r="E2170" i="7"/>
  <c r="E2138" i="7"/>
  <c r="D2039" i="7"/>
  <c r="D2162" i="7"/>
  <c r="E2123" i="7"/>
  <c r="E2091" i="7"/>
  <c r="E2043" i="7"/>
  <c r="E2116" i="7"/>
  <c r="E2100" i="7"/>
  <c r="E2084" i="7"/>
  <c r="E2068" i="7"/>
  <c r="E2052" i="7"/>
  <c r="E2036" i="7"/>
  <c r="E2020" i="7"/>
  <c r="D2124" i="7"/>
  <c r="D2108" i="7"/>
  <c r="D2092" i="7"/>
  <c r="D2076" i="7"/>
  <c r="D2060" i="7"/>
  <c r="D2044" i="7"/>
  <c r="D2028" i="7"/>
  <c r="D2012" i="7"/>
  <c r="D2147" i="7"/>
  <c r="D2077" i="7"/>
  <c r="E2338" i="7"/>
  <c r="E2322" i="7"/>
  <c r="E2306" i="7"/>
  <c r="E2290" i="7"/>
  <c r="E2274" i="7"/>
  <c r="D2249" i="7"/>
  <c r="E2214" i="7"/>
  <c r="E2182" i="7"/>
  <c r="D2123" i="7"/>
  <c r="D2043" i="7"/>
  <c r="E2158" i="7"/>
  <c r="E2073" i="7"/>
  <c r="D2241" i="7"/>
  <c r="D2225" i="7"/>
  <c r="D2209" i="7"/>
  <c r="D2193" i="7"/>
  <c r="E2173" i="7"/>
  <c r="E2141" i="7"/>
  <c r="D2045" i="7"/>
  <c r="D2165" i="7"/>
  <c r="D2133" i="7"/>
  <c r="E2033" i="7"/>
  <c r="E2159" i="7"/>
  <c r="E2119" i="7"/>
  <c r="E2087" i="7"/>
  <c r="D2033" i="7"/>
  <c r="E2114" i="7"/>
  <c r="E2098" i="7"/>
  <c r="E2082" i="7"/>
  <c r="E2066" i="7"/>
  <c r="E2050" i="7"/>
  <c r="E2034" i="7"/>
  <c r="E2018" i="7"/>
  <c r="D2122" i="7"/>
  <c r="D2106" i="7"/>
  <c r="D2090" i="7"/>
  <c r="D2074" i="7"/>
  <c r="D2058" i="7"/>
  <c r="D2042" i="7"/>
  <c r="D2026" i="7"/>
  <c r="D2010" i="7"/>
  <c r="E2010" i="7"/>
  <c r="D1147" i="7"/>
  <c r="E1355" i="7"/>
  <c r="D1163" i="7"/>
  <c r="D1067" i="7"/>
  <c r="E1107" i="7"/>
  <c r="E1163" i="7"/>
  <c r="E1115" i="7"/>
  <c r="E1187" i="7"/>
  <c r="D1523" i="7"/>
  <c r="E1147" i="7"/>
  <c r="D1195" i="7"/>
  <c r="E1379" i="7"/>
  <c r="E1155" i="7"/>
  <c r="E1195" i="7"/>
  <c r="E1419" i="7"/>
  <c r="E1171" i="7"/>
  <c r="D1235" i="7"/>
  <c r="E1131" i="7"/>
  <c r="D1179" i="7"/>
  <c r="D1267" i="7"/>
  <c r="D1459" i="7"/>
  <c r="D1555" i="7"/>
  <c r="E1323" i="7"/>
  <c r="D1027" i="7"/>
  <c r="D1059" i="7"/>
  <c r="D1091" i="7"/>
  <c r="D1123" i="7"/>
  <c r="D1155" i="7"/>
  <c r="D1187" i="7"/>
  <c r="E1251" i="7"/>
  <c r="D1363" i="7"/>
  <c r="E1547" i="7"/>
  <c r="E1283" i="7"/>
  <c r="D1395" i="7"/>
  <c r="D1611" i="7"/>
  <c r="D1011" i="7"/>
  <c r="D1043" i="7"/>
  <c r="D1075" i="7"/>
  <c r="D1107" i="7"/>
  <c r="D1139" i="7"/>
  <c r="D1171" i="7"/>
  <c r="D1203" i="7"/>
  <c r="E1315" i="7"/>
  <c r="D1427" i="7"/>
  <c r="D1331" i="7"/>
  <c r="E1483" i="7"/>
  <c r="E1259" i="7"/>
  <c r="E1347" i="7"/>
  <c r="E1451" i="7"/>
  <c r="D1595" i="7"/>
  <c r="D1205" i="7"/>
  <c r="D1491" i="7"/>
  <c r="D1299" i="7"/>
  <c r="E1387" i="7"/>
  <c r="E1515" i="7"/>
  <c r="D1220" i="7"/>
  <c r="E1203" i="7"/>
  <c r="E1235" i="7"/>
  <c r="E1267" i="7"/>
  <c r="E1299" i="7"/>
  <c r="E1331" i="7"/>
  <c r="E1363" i="7"/>
  <c r="E1395" i="7"/>
  <c r="E1427" i="7"/>
  <c r="E1459" i="7"/>
  <c r="E1491" i="7"/>
  <c r="E1523" i="7"/>
  <c r="E1555" i="7"/>
  <c r="E1619" i="7"/>
  <c r="D1211" i="7"/>
  <c r="D1243" i="7"/>
  <c r="D1275" i="7"/>
  <c r="D1307" i="7"/>
  <c r="D1339" i="7"/>
  <c r="D1371" i="7"/>
  <c r="D1403" i="7"/>
  <c r="D1435" i="7"/>
  <c r="D1467" i="7"/>
  <c r="D1499" i="7"/>
  <c r="D1531" i="7"/>
  <c r="D1563" i="7"/>
  <c r="D1643" i="7"/>
  <c r="E1211" i="7"/>
  <c r="E1243" i="7"/>
  <c r="E1275" i="7"/>
  <c r="E1307" i="7"/>
  <c r="E1339" i="7"/>
  <c r="E1371" i="7"/>
  <c r="E1403" i="7"/>
  <c r="E1435" i="7"/>
  <c r="E1467" i="7"/>
  <c r="E1499" i="7"/>
  <c r="E1531" i="7"/>
  <c r="E1563" i="7"/>
  <c r="E1651" i="7"/>
  <c r="D1021" i="7"/>
  <c r="D1219" i="7"/>
  <c r="D1251" i="7"/>
  <c r="D1283" i="7"/>
  <c r="D1315" i="7"/>
  <c r="D1347" i="7"/>
  <c r="D1379" i="7"/>
  <c r="D1411" i="7"/>
  <c r="D1443" i="7"/>
  <c r="D1475" i="7"/>
  <c r="D1507" i="7"/>
  <c r="D1539" i="7"/>
  <c r="D1571" i="7"/>
  <c r="D1707" i="7"/>
  <c r="E1021" i="7"/>
  <c r="E1411" i="7"/>
  <c r="E1443" i="7"/>
  <c r="E1475" i="7"/>
  <c r="E1507" i="7"/>
  <c r="E1539" i="7"/>
  <c r="D1579" i="7"/>
  <c r="D1077" i="7"/>
  <c r="D1227" i="7"/>
  <c r="D1259" i="7"/>
  <c r="D1291" i="7"/>
  <c r="D1323" i="7"/>
  <c r="D1355" i="7"/>
  <c r="D1387" i="7"/>
  <c r="D1419" i="7"/>
  <c r="D1451" i="7"/>
  <c r="D1483" i="7"/>
  <c r="D1515" i="7"/>
  <c r="D1547" i="7"/>
  <c r="E1587" i="7"/>
  <c r="E1077" i="7"/>
  <c r="D1675" i="7"/>
  <c r="D1755" i="7"/>
  <c r="D1819" i="7"/>
  <c r="E1579" i="7"/>
  <c r="E1611" i="7"/>
  <c r="E1643" i="7"/>
  <c r="E1675" i="7"/>
  <c r="E1707" i="7"/>
  <c r="E1763" i="7"/>
  <c r="E1859" i="7"/>
  <c r="D1133" i="7"/>
  <c r="D1988" i="7"/>
  <c r="D1587" i="7"/>
  <c r="D1619" i="7"/>
  <c r="D1651" i="7"/>
  <c r="D1683" i="7"/>
  <c r="D1715" i="7"/>
  <c r="D1779" i="7"/>
  <c r="D1867" i="7"/>
  <c r="E1133" i="7"/>
  <c r="E1683" i="7"/>
  <c r="E1715" i="7"/>
  <c r="E1779" i="7"/>
  <c r="D1891" i="7"/>
  <c r="D1627" i="7"/>
  <c r="D1659" i="7"/>
  <c r="D1691" i="7"/>
  <c r="D1723" i="7"/>
  <c r="D1787" i="7"/>
  <c r="D1955" i="7"/>
  <c r="E1269" i="7"/>
  <c r="E1595" i="7"/>
  <c r="E1627" i="7"/>
  <c r="E1659" i="7"/>
  <c r="E1691" i="7"/>
  <c r="E1731" i="7"/>
  <c r="E1795" i="7"/>
  <c r="E1955" i="7"/>
  <c r="E1397" i="7"/>
  <c r="D1603" i="7"/>
  <c r="D1635" i="7"/>
  <c r="D1667" i="7"/>
  <c r="D1699" i="7"/>
  <c r="D1747" i="7"/>
  <c r="D1811" i="7"/>
  <c r="D1963" i="7"/>
  <c r="D1461" i="7"/>
  <c r="E1571" i="7"/>
  <c r="E1603" i="7"/>
  <c r="E1635" i="7"/>
  <c r="E1667" i="7"/>
  <c r="E1699" i="7"/>
  <c r="E1747" i="7"/>
  <c r="E1811" i="7"/>
  <c r="E1461" i="7"/>
  <c r="E1723" i="7"/>
  <c r="E1755" i="7"/>
  <c r="E1787" i="7"/>
  <c r="E1819" i="7"/>
  <c r="E1891" i="7"/>
  <c r="D1987" i="7"/>
  <c r="E1205" i="7"/>
  <c r="E1637" i="7"/>
  <c r="D1731" i="7"/>
  <c r="D1763" i="7"/>
  <c r="D1795" i="7"/>
  <c r="D1827" i="7"/>
  <c r="D1899" i="7"/>
  <c r="E1987" i="7"/>
  <c r="D1269" i="7"/>
  <c r="D1693" i="7"/>
  <c r="E1827" i="7"/>
  <c r="D1923" i="7"/>
  <c r="D1995" i="7"/>
  <c r="E1693" i="7"/>
  <c r="D1739" i="7"/>
  <c r="D1771" i="7"/>
  <c r="D1803" i="7"/>
  <c r="D1835" i="7"/>
  <c r="E1923" i="7"/>
  <c r="D1317" i="7"/>
  <c r="D1116" i="7"/>
  <c r="E1739" i="7"/>
  <c r="E1771" i="7"/>
  <c r="E1803" i="7"/>
  <c r="D1859" i="7"/>
  <c r="D1931" i="7"/>
  <c r="E1317" i="7"/>
  <c r="D1156" i="7"/>
  <c r="E1835" i="7"/>
  <c r="E1867" i="7"/>
  <c r="E1899" i="7"/>
  <c r="E1931" i="7"/>
  <c r="E1963" i="7"/>
  <c r="E1995" i="7"/>
  <c r="D1517" i="7"/>
  <c r="E1813" i="7"/>
  <c r="D1348" i="7"/>
  <c r="D1843" i="7"/>
  <c r="D1875" i="7"/>
  <c r="D1907" i="7"/>
  <c r="D1939" i="7"/>
  <c r="D1971" i="7"/>
  <c r="E2003" i="7"/>
  <c r="E1517" i="7"/>
  <c r="D1869" i="7"/>
  <c r="D1476" i="7"/>
  <c r="E1843" i="7"/>
  <c r="E1875" i="7"/>
  <c r="E1907" i="7"/>
  <c r="E1939" i="7"/>
  <c r="E1971" i="7"/>
  <c r="D1581" i="7"/>
  <c r="D1020" i="7"/>
  <c r="D1604" i="7"/>
  <c r="D1437" i="7"/>
  <c r="D1851" i="7"/>
  <c r="D1883" i="7"/>
  <c r="D1915" i="7"/>
  <c r="D1947" i="7"/>
  <c r="D1979" i="7"/>
  <c r="E1581" i="7"/>
  <c r="D1052" i="7"/>
  <c r="D1732" i="7"/>
  <c r="E1851" i="7"/>
  <c r="E1883" i="7"/>
  <c r="E1915" i="7"/>
  <c r="E1947" i="7"/>
  <c r="E1979" i="7"/>
  <c r="D1397" i="7"/>
  <c r="D1637" i="7"/>
  <c r="D1084" i="7"/>
  <c r="D1860" i="7"/>
  <c r="E1869" i="7"/>
  <c r="E1020" i="7"/>
  <c r="E1052" i="7"/>
  <c r="E1084" i="7"/>
  <c r="E1116" i="7"/>
  <c r="E1156" i="7"/>
  <c r="E1220" i="7"/>
  <c r="E1348" i="7"/>
  <c r="E1476" i="7"/>
  <c r="E1604" i="7"/>
  <c r="E1732" i="7"/>
  <c r="E1860" i="7"/>
  <c r="E1988" i="7"/>
  <c r="E1437" i="7"/>
  <c r="D1925" i="7"/>
  <c r="D1028" i="7"/>
  <c r="D1060" i="7"/>
  <c r="D1092" i="7"/>
  <c r="D1124" i="7"/>
  <c r="D1164" i="7"/>
  <c r="D1252" i="7"/>
  <c r="D1380" i="7"/>
  <c r="D1508" i="7"/>
  <c r="D1636" i="7"/>
  <c r="D1764" i="7"/>
  <c r="D1892" i="7"/>
  <c r="D1653" i="7"/>
  <c r="E1925" i="7"/>
  <c r="E1028" i="7"/>
  <c r="E1060" i="7"/>
  <c r="E1092" i="7"/>
  <c r="E1124" i="7"/>
  <c r="E1172" i="7"/>
  <c r="E1252" i="7"/>
  <c r="E1380" i="7"/>
  <c r="E1508" i="7"/>
  <c r="E1636" i="7"/>
  <c r="E1764" i="7"/>
  <c r="E1892" i="7"/>
  <c r="E1653" i="7"/>
  <c r="D2003" i="7"/>
  <c r="D1757" i="7"/>
  <c r="D1973" i="7"/>
  <c r="D1036" i="7"/>
  <c r="D1068" i="7"/>
  <c r="D1100" i="7"/>
  <c r="D1132" i="7"/>
  <c r="E1180" i="7"/>
  <c r="D1284" i="7"/>
  <c r="D1412" i="7"/>
  <c r="D1540" i="7"/>
  <c r="D1668" i="7"/>
  <c r="D1796" i="7"/>
  <c r="D1924" i="7"/>
  <c r="D1885" i="7"/>
  <c r="E1757" i="7"/>
  <c r="E1973" i="7"/>
  <c r="E1036" i="7"/>
  <c r="E1068" i="7"/>
  <c r="E1100" i="7"/>
  <c r="E1140" i="7"/>
  <c r="D1188" i="7"/>
  <c r="E1284" i="7"/>
  <c r="E1412" i="7"/>
  <c r="E1540" i="7"/>
  <c r="E1668" i="7"/>
  <c r="E1796" i="7"/>
  <c r="E1924" i="7"/>
  <c r="E1885" i="7"/>
  <c r="D1813" i="7"/>
  <c r="D1012" i="7"/>
  <c r="D1044" i="7"/>
  <c r="D1076" i="7"/>
  <c r="D1108" i="7"/>
  <c r="D1148" i="7"/>
  <c r="E1188" i="7"/>
  <c r="D1316" i="7"/>
  <c r="D1444" i="7"/>
  <c r="D1572" i="7"/>
  <c r="D1700" i="7"/>
  <c r="D1828" i="7"/>
  <c r="D1956" i="7"/>
  <c r="D1213" i="7"/>
  <c r="E1012" i="7"/>
  <c r="E1044" i="7"/>
  <c r="E1076" i="7"/>
  <c r="E1108" i="7"/>
  <c r="E1148" i="7"/>
  <c r="D1196" i="7"/>
  <c r="E1316" i="7"/>
  <c r="E1444" i="7"/>
  <c r="E1572" i="7"/>
  <c r="E1700" i="7"/>
  <c r="E1828" i="7"/>
  <c r="E1956" i="7"/>
  <c r="E1213" i="7"/>
  <c r="D1228" i="7"/>
  <c r="D1260" i="7"/>
  <c r="D1292" i="7"/>
  <c r="D1324" i="7"/>
  <c r="D1356" i="7"/>
  <c r="D1388" i="7"/>
  <c r="D1420" i="7"/>
  <c r="D1452" i="7"/>
  <c r="D1484" i="7"/>
  <c r="D1516" i="7"/>
  <c r="D1548" i="7"/>
  <c r="D1580" i="7"/>
  <c r="D1612" i="7"/>
  <c r="D1644" i="7"/>
  <c r="D1676" i="7"/>
  <c r="D1708" i="7"/>
  <c r="D1740" i="7"/>
  <c r="D1772" i="7"/>
  <c r="D1804" i="7"/>
  <c r="D1836" i="7"/>
  <c r="D1868" i="7"/>
  <c r="D1900" i="7"/>
  <c r="D1932" i="7"/>
  <c r="D1964" i="7"/>
  <c r="D1996" i="7"/>
  <c r="D1053" i="7"/>
  <c r="D1261" i="7"/>
  <c r="D1501" i="7"/>
  <c r="D1709" i="7"/>
  <c r="D1941" i="7"/>
  <c r="E1132" i="7"/>
  <c r="E1164" i="7"/>
  <c r="E1196" i="7"/>
  <c r="E1228" i="7"/>
  <c r="E1260" i="7"/>
  <c r="E1292" i="7"/>
  <c r="E1324" i="7"/>
  <c r="E1356" i="7"/>
  <c r="E1388" i="7"/>
  <c r="E1420" i="7"/>
  <c r="E1452" i="7"/>
  <c r="E1484" i="7"/>
  <c r="E1516" i="7"/>
  <c r="E1548" i="7"/>
  <c r="E1580" i="7"/>
  <c r="E1612" i="7"/>
  <c r="E1644" i="7"/>
  <c r="E1676" i="7"/>
  <c r="E1708" i="7"/>
  <c r="E1740" i="7"/>
  <c r="E1772" i="7"/>
  <c r="E1804" i="7"/>
  <c r="E1836" i="7"/>
  <c r="E1868" i="7"/>
  <c r="E1900" i="7"/>
  <c r="E1932" i="7"/>
  <c r="E1964" i="7"/>
  <c r="E1996" i="7"/>
  <c r="E1053" i="7"/>
  <c r="E1261" i="7"/>
  <c r="E1501" i="7"/>
  <c r="E1709" i="7"/>
  <c r="E1941" i="7"/>
  <c r="D1140" i="7"/>
  <c r="D1172" i="7"/>
  <c r="D1204" i="7"/>
  <c r="D1236" i="7"/>
  <c r="D1268" i="7"/>
  <c r="D1300" i="7"/>
  <c r="D1332" i="7"/>
  <c r="D1364" i="7"/>
  <c r="D1396" i="7"/>
  <c r="D1428" i="7"/>
  <c r="D1460" i="7"/>
  <c r="D1492" i="7"/>
  <c r="D1524" i="7"/>
  <c r="D1556" i="7"/>
  <c r="D1588" i="7"/>
  <c r="D1620" i="7"/>
  <c r="D1652" i="7"/>
  <c r="D1684" i="7"/>
  <c r="D1716" i="7"/>
  <c r="D1748" i="7"/>
  <c r="D1780" i="7"/>
  <c r="D1812" i="7"/>
  <c r="D1844" i="7"/>
  <c r="D1876" i="7"/>
  <c r="D1908" i="7"/>
  <c r="D1940" i="7"/>
  <c r="D1972" i="7"/>
  <c r="D2004" i="7"/>
  <c r="D1101" i="7"/>
  <c r="D1325" i="7"/>
  <c r="D1549" i="7"/>
  <c r="D1773" i="7"/>
  <c r="D2005" i="7"/>
  <c r="E1204" i="7"/>
  <c r="E1236" i="7"/>
  <c r="E1268" i="7"/>
  <c r="E1300" i="7"/>
  <c r="E1332" i="7"/>
  <c r="E1364" i="7"/>
  <c r="E1396" i="7"/>
  <c r="E1428" i="7"/>
  <c r="E1460" i="7"/>
  <c r="E1492" i="7"/>
  <c r="E1524" i="7"/>
  <c r="E1556" i="7"/>
  <c r="E1588" i="7"/>
  <c r="E1620" i="7"/>
  <c r="E1652" i="7"/>
  <c r="E1684" i="7"/>
  <c r="E1716" i="7"/>
  <c r="E1748" i="7"/>
  <c r="E1780" i="7"/>
  <c r="E1812" i="7"/>
  <c r="E1844" i="7"/>
  <c r="E1876" i="7"/>
  <c r="E1908" i="7"/>
  <c r="E1940" i="7"/>
  <c r="E1972" i="7"/>
  <c r="E2004" i="7"/>
  <c r="E1101" i="7"/>
  <c r="E1325" i="7"/>
  <c r="E1549" i="7"/>
  <c r="E1773" i="7"/>
  <c r="E2005" i="7"/>
  <c r="D1180" i="7"/>
  <c r="D1212" i="7"/>
  <c r="D1244" i="7"/>
  <c r="D1276" i="7"/>
  <c r="D1308" i="7"/>
  <c r="D1340" i="7"/>
  <c r="D1372" i="7"/>
  <c r="D1404" i="7"/>
  <c r="D1436" i="7"/>
  <c r="D1468" i="7"/>
  <c r="D1500" i="7"/>
  <c r="D1532" i="7"/>
  <c r="D1564" i="7"/>
  <c r="D1596" i="7"/>
  <c r="D1628" i="7"/>
  <c r="D1660" i="7"/>
  <c r="D1692" i="7"/>
  <c r="D1724" i="7"/>
  <c r="D1756" i="7"/>
  <c r="D1788" i="7"/>
  <c r="D1820" i="7"/>
  <c r="D1852" i="7"/>
  <c r="D1884" i="7"/>
  <c r="D1916" i="7"/>
  <c r="D1948" i="7"/>
  <c r="D1980" i="7"/>
  <c r="D1157" i="7"/>
  <c r="D1381" i="7"/>
  <c r="D1597" i="7"/>
  <c r="D1829" i="7"/>
  <c r="E1212" i="7"/>
  <c r="E1244" i="7"/>
  <c r="E1276" i="7"/>
  <c r="E1308" i="7"/>
  <c r="E1340" i="7"/>
  <c r="E1372" i="7"/>
  <c r="E1404" i="7"/>
  <c r="E1436" i="7"/>
  <c r="E1468" i="7"/>
  <c r="E1500" i="7"/>
  <c r="E1532" i="7"/>
  <c r="E1564" i="7"/>
  <c r="E1596" i="7"/>
  <c r="E1628" i="7"/>
  <c r="E1660" i="7"/>
  <c r="E1692" i="7"/>
  <c r="E1724" i="7"/>
  <c r="E1756" i="7"/>
  <c r="E1788" i="7"/>
  <c r="E1820" i="7"/>
  <c r="E1852" i="7"/>
  <c r="E1884" i="7"/>
  <c r="E1916" i="7"/>
  <c r="E1948" i="7"/>
  <c r="E1980" i="7"/>
  <c r="E1157" i="7"/>
  <c r="E1381" i="7"/>
  <c r="E1597" i="7"/>
  <c r="E1829" i="7"/>
  <c r="H45" i="3"/>
  <c r="H46" i="3" s="1"/>
  <c r="G45" i="3"/>
  <c r="G46" i="3" s="1"/>
  <c r="H43" i="3"/>
  <c r="H44" i="3" s="1"/>
  <c r="L10" i="3"/>
  <c r="M10" i="3"/>
  <c r="G26" i="3"/>
  <c r="L6" i="3" s="1"/>
  <c r="H26" i="3"/>
  <c r="M6" i="3" s="1"/>
  <c r="H27" i="3"/>
  <c r="M7" i="3" s="1"/>
  <c r="G27" i="3"/>
  <c r="L7" i="3" s="1"/>
  <c r="H21" i="3"/>
  <c r="H32" i="3" s="1"/>
  <c r="M8" i="3"/>
  <c r="L8" i="3"/>
  <c r="G21" i="3"/>
  <c r="G25" i="3" s="1"/>
  <c r="G32" i="3" l="1"/>
  <c r="H1641" i="7"/>
  <c r="F204" i="7"/>
  <c r="H434" i="7"/>
  <c r="F1889" i="7"/>
  <c r="H1634" i="7"/>
  <c r="F410" i="7"/>
  <c r="F178" i="7"/>
  <c r="F1986" i="7"/>
  <c r="H1277" i="7"/>
  <c r="F1373" i="7"/>
  <c r="F418" i="7"/>
  <c r="F1625" i="7"/>
  <c r="H154" i="7"/>
  <c r="H1873" i="7"/>
  <c r="H1905" i="7"/>
  <c r="I917" i="7"/>
  <c r="H162" i="7"/>
  <c r="H85" i="7"/>
  <c r="F530" i="7"/>
  <c r="F523" i="7"/>
  <c r="I35" i="7"/>
  <c r="I507" i="7"/>
  <c r="I355" i="7"/>
  <c r="H450" i="7"/>
  <c r="H194" i="7"/>
  <c r="H1485" i="7"/>
  <c r="H1929" i="7"/>
  <c r="H1657" i="7"/>
  <c r="H466" i="7"/>
  <c r="H210" i="7"/>
  <c r="H1605" i="7"/>
  <c r="H1961" i="7"/>
  <c r="H1673" i="7"/>
  <c r="I459" i="7"/>
  <c r="F140" i="7"/>
  <c r="I155" i="7"/>
  <c r="I243" i="7"/>
  <c r="I643" i="7"/>
  <c r="H1730" i="7"/>
  <c r="I267" i="7"/>
  <c r="G29" i="3"/>
  <c r="L9" i="3" s="1"/>
  <c r="H378" i="7"/>
  <c r="I99" i="7"/>
  <c r="F1841" i="7"/>
  <c r="F146" i="7"/>
  <c r="G779" i="7"/>
  <c r="H1003" i="7"/>
  <c r="H1005" i="7"/>
  <c r="F1165" i="7"/>
  <c r="I747" i="7"/>
  <c r="F1865" i="7"/>
  <c r="I379" i="7"/>
  <c r="H122" i="7"/>
  <c r="I652" i="7"/>
  <c r="I619" i="7"/>
  <c r="F402" i="7"/>
  <c r="I1219" i="7"/>
  <c r="F258" i="7"/>
  <c r="H1933" i="7"/>
  <c r="H1465" i="7"/>
  <c r="H373" i="7"/>
  <c r="H578" i="7"/>
  <c r="G532" i="7"/>
  <c r="G859" i="7"/>
  <c r="I907" i="7"/>
  <c r="F1497" i="7"/>
  <c r="G396" i="7"/>
  <c r="H274" i="7"/>
  <c r="I227" i="7"/>
  <c r="H674" i="7"/>
  <c r="H1737" i="7"/>
  <c r="F586" i="7"/>
  <c r="I645" i="7"/>
  <c r="F453" i="7"/>
  <c r="H514" i="7"/>
  <c r="H261" i="7"/>
  <c r="H506" i="7"/>
  <c r="H250" i="7"/>
  <c r="H1877" i="7"/>
  <c r="F421" i="7"/>
  <c r="H18" i="7"/>
  <c r="H69" i="7"/>
  <c r="H1713" i="7"/>
  <c r="I980" i="7"/>
  <c r="I611" i="7"/>
  <c r="F290" i="7"/>
  <c r="H1721" i="7"/>
  <c r="H1745" i="7"/>
  <c r="H882" i="7"/>
  <c r="H50" i="7"/>
  <c r="H282" i="7"/>
  <c r="I947" i="7"/>
  <c r="H1769" i="7"/>
  <c r="H34" i="7"/>
  <c r="H1753" i="7"/>
  <c r="H306" i="7"/>
  <c r="I1981" i="7"/>
  <c r="H26" i="7"/>
  <c r="H650" i="7"/>
  <c r="I419" i="7"/>
  <c r="H1282" i="7"/>
  <c r="H549" i="7"/>
  <c r="I339" i="7"/>
  <c r="H474" i="7"/>
  <c r="H1661" i="7"/>
  <c r="H1681" i="7"/>
  <c r="I852" i="7"/>
  <c r="H482" i="7"/>
  <c r="H218" i="7"/>
  <c r="H1977" i="7"/>
  <c r="G1861" i="7"/>
  <c r="I684" i="7"/>
  <c r="H1717" i="7"/>
  <c r="H1689" i="7"/>
  <c r="H226" i="7"/>
  <c r="I733" i="7"/>
  <c r="H1993" i="7"/>
  <c r="I1099" i="7"/>
  <c r="H618" i="7"/>
  <c r="I500" i="7"/>
  <c r="H346" i="7"/>
  <c r="H90" i="7"/>
  <c r="H781" i="7"/>
  <c r="H1809" i="7"/>
  <c r="I371" i="7"/>
  <c r="H498" i="7"/>
  <c r="H242" i="7"/>
  <c r="H1821" i="7"/>
  <c r="H2009" i="7"/>
  <c r="H1705" i="7"/>
  <c r="H1506" i="7"/>
  <c r="H930" i="7"/>
  <c r="I180" i="7"/>
  <c r="H493" i="7"/>
  <c r="H181" i="7"/>
  <c r="H442" i="7"/>
  <c r="H186" i="7"/>
  <c r="H1421" i="7"/>
  <c r="H1913" i="7"/>
  <c r="H1649" i="7"/>
  <c r="I957" i="7"/>
  <c r="I139" i="7"/>
  <c r="H386" i="7"/>
  <c r="H130" i="7"/>
  <c r="H1061" i="7"/>
  <c r="H1849" i="7"/>
  <c r="H1593" i="7"/>
  <c r="G659" i="7"/>
  <c r="I803" i="7"/>
  <c r="I251" i="7"/>
  <c r="G1075" i="7"/>
  <c r="I891" i="7"/>
  <c r="I236" i="7"/>
  <c r="G445" i="7"/>
  <c r="F332" i="7"/>
  <c r="G1258" i="7"/>
  <c r="G1738" i="7"/>
  <c r="I1154" i="7"/>
  <c r="F1058" i="7"/>
  <c r="G843" i="7"/>
  <c r="I979" i="7"/>
  <c r="I706" i="7"/>
  <c r="F132" i="7"/>
  <c r="I795" i="7"/>
  <c r="G331" i="7"/>
  <c r="G579" i="7"/>
  <c r="H60" i="7"/>
  <c r="H1658" i="7"/>
  <c r="F125" i="7"/>
  <c r="H634" i="7"/>
  <c r="H1586" i="7"/>
  <c r="F1002" i="7"/>
  <c r="I1003" i="7"/>
  <c r="H460" i="7"/>
  <c r="I1274" i="7"/>
  <c r="H1981" i="7"/>
  <c r="G75" i="7"/>
  <c r="H770" i="7"/>
  <c r="I763" i="7"/>
  <c r="I157" i="7"/>
  <c r="I1018" i="7"/>
  <c r="H1402" i="7"/>
  <c r="H956" i="7"/>
  <c r="I1170" i="7"/>
  <c r="H1426" i="7"/>
  <c r="G970" i="7"/>
  <c r="F395" i="7"/>
  <c r="F1770" i="7"/>
  <c r="F746" i="7"/>
  <c r="G76" i="7"/>
  <c r="G547" i="7"/>
  <c r="G861" i="7"/>
  <c r="I1890" i="7"/>
  <c r="G1122" i="7"/>
  <c r="F1858" i="7"/>
  <c r="H701" i="7"/>
  <c r="H1514" i="7"/>
  <c r="H309" i="7"/>
  <c r="I866" i="7"/>
  <c r="I916" i="7"/>
  <c r="I699" i="7"/>
  <c r="I1786" i="7"/>
  <c r="I762" i="7"/>
  <c r="H813" i="7"/>
  <c r="H1146" i="7"/>
  <c r="I908" i="7"/>
  <c r="I1650" i="7"/>
  <c r="H1074" i="7"/>
  <c r="I1634" i="7"/>
  <c r="I363" i="7"/>
  <c r="H779" i="7"/>
  <c r="H299" i="7"/>
  <c r="H1258" i="7"/>
  <c r="I524" i="7"/>
  <c r="H1410" i="7"/>
  <c r="I187" i="7"/>
  <c r="I301" i="7"/>
  <c r="I1530" i="7"/>
  <c r="H219" i="7"/>
  <c r="H1914" i="7"/>
  <c r="H890" i="7"/>
  <c r="I51" i="7"/>
  <c r="I554" i="7"/>
  <c r="H1938" i="7"/>
  <c r="H914" i="7"/>
  <c r="I884" i="7"/>
  <c r="I1378" i="7"/>
  <c r="I522" i="7"/>
  <c r="G179" i="7"/>
  <c r="I83" i="7"/>
  <c r="F667" i="7"/>
  <c r="H1466" i="7"/>
  <c r="I1138" i="7"/>
  <c r="I741" i="7"/>
  <c r="F1618" i="7"/>
  <c r="H155" i="7"/>
  <c r="F986" i="7"/>
  <c r="H475" i="7"/>
  <c r="I1226" i="7"/>
  <c r="H860" i="7"/>
  <c r="H786" i="7"/>
  <c r="H1035" i="7"/>
  <c r="G1114" i="7"/>
  <c r="F564" i="7"/>
  <c r="H476" i="7"/>
  <c r="I971" i="7"/>
  <c r="H1010" i="7"/>
  <c r="H1522" i="7"/>
  <c r="F43" i="7"/>
  <c r="F1666" i="7"/>
  <c r="G715" i="7"/>
  <c r="H1861" i="7"/>
  <c r="I1090" i="7"/>
  <c r="H706" i="7"/>
  <c r="I404" i="7"/>
  <c r="H1874" i="7"/>
  <c r="I1602" i="7"/>
  <c r="I211" i="7"/>
  <c r="I1453" i="7"/>
  <c r="I2002" i="7"/>
  <c r="I1322" i="7"/>
  <c r="H820" i="7"/>
  <c r="I882" i="7"/>
  <c r="H1362" i="7"/>
  <c r="I555" i="7"/>
  <c r="H732" i="7"/>
  <c r="I834" i="7"/>
  <c r="H602" i="7"/>
  <c r="I1346" i="7"/>
  <c r="H141" i="7"/>
  <c r="I1770" i="7"/>
  <c r="H932" i="7"/>
  <c r="H1570" i="7"/>
  <c r="H1090" i="7"/>
  <c r="I1858" i="7"/>
  <c r="G1338" i="7"/>
  <c r="I107" i="7"/>
  <c r="I748" i="7"/>
  <c r="I1698" i="7"/>
  <c r="F221" i="7"/>
  <c r="F1019" i="7"/>
  <c r="F907" i="7"/>
  <c r="F324" i="7"/>
  <c r="I315" i="7"/>
  <c r="I1626" i="7"/>
  <c r="F156" i="7"/>
  <c r="F763" i="7"/>
  <c r="F347" i="7"/>
  <c r="F1749" i="7"/>
  <c r="H53" i="7"/>
  <c r="H1498" i="7"/>
  <c r="G499" i="7"/>
  <c r="H1778" i="7"/>
  <c r="H562" i="7"/>
  <c r="I939" i="7"/>
  <c r="I395" i="7"/>
  <c r="G428" i="7"/>
  <c r="F203" i="7"/>
  <c r="F1610" i="7"/>
  <c r="G1474" i="7"/>
  <c r="I923" i="7"/>
  <c r="I589" i="7"/>
  <c r="I1882" i="7"/>
  <c r="I1370" i="7"/>
  <c r="H1754" i="7"/>
  <c r="I978" i="7"/>
  <c r="H1266" i="7"/>
  <c r="G1797" i="7"/>
  <c r="I858" i="7"/>
  <c r="H500" i="7"/>
  <c r="H413" i="7"/>
  <c r="H1242" i="7"/>
  <c r="H730" i="7"/>
  <c r="I531" i="7"/>
  <c r="I1906" i="7"/>
  <c r="I1426" i="7"/>
  <c r="I650" i="7"/>
  <c r="F1098" i="7"/>
  <c r="I525" i="7"/>
  <c r="I731" i="7"/>
  <c r="H348" i="7"/>
  <c r="H1106" i="7"/>
  <c r="H388" i="7"/>
  <c r="G707" i="7"/>
  <c r="F333" i="7"/>
  <c r="I515" i="7"/>
  <c r="I788" i="7"/>
  <c r="H1866" i="7"/>
  <c r="H1354" i="7"/>
  <c r="H842" i="7"/>
  <c r="H828" i="7"/>
  <c r="G963" i="7"/>
  <c r="G739" i="7"/>
  <c r="G1986" i="7"/>
  <c r="G1218" i="7"/>
  <c r="H788" i="7"/>
  <c r="I1730" i="7"/>
  <c r="H276" i="7"/>
  <c r="I962" i="7"/>
  <c r="H93" i="7"/>
  <c r="H1645" i="7"/>
  <c r="G133" i="7"/>
  <c r="I813" i="7"/>
  <c r="H666" i="7"/>
  <c r="G435" i="7"/>
  <c r="F1034" i="7"/>
  <c r="H834" i="7"/>
  <c r="G1050" i="7"/>
  <c r="F2002" i="7"/>
  <c r="H171" i="7"/>
  <c r="I586" i="7"/>
  <c r="G212" i="7"/>
  <c r="I300" i="7"/>
  <c r="G973" i="7"/>
  <c r="F978" i="7"/>
  <c r="G898" i="7"/>
  <c r="F859" i="7"/>
  <c r="F1690" i="7"/>
  <c r="I1938" i="7"/>
  <c r="I1490" i="7"/>
  <c r="F1490" i="7"/>
  <c r="H427" i="7"/>
  <c r="H235" i="7"/>
  <c r="G835" i="7"/>
  <c r="G148" i="7"/>
  <c r="G819" i="7"/>
  <c r="G754" i="7"/>
  <c r="G914" i="7"/>
  <c r="G1850" i="7"/>
  <c r="I826" i="7"/>
  <c r="H756" i="7"/>
  <c r="F539" i="7"/>
  <c r="F1978" i="7"/>
  <c r="H954" i="7"/>
  <c r="I595" i="7"/>
  <c r="I381" i="7"/>
  <c r="F1554" i="7"/>
  <c r="H1042" i="7"/>
  <c r="F722" i="7"/>
  <c r="F1066" i="7"/>
  <c r="I780" i="7"/>
  <c r="H716" i="7"/>
  <c r="I1227" i="7"/>
  <c r="I1253" i="7"/>
  <c r="I1082" i="7"/>
  <c r="H1525" i="7"/>
  <c r="H301" i="7"/>
  <c r="I883" i="7"/>
  <c r="H1714" i="7"/>
  <c r="F436" i="7"/>
  <c r="G205" i="7"/>
  <c r="F1834" i="7"/>
  <c r="F45" i="7"/>
  <c r="H364" i="7"/>
  <c r="H660" i="7"/>
  <c r="H1210" i="7"/>
  <c r="H1202" i="7"/>
  <c r="H939" i="7"/>
  <c r="H1322" i="7"/>
  <c r="G1442" i="7"/>
  <c r="H68" i="7"/>
  <c r="I987" i="7"/>
  <c r="I283" i="7"/>
  <c r="I1594" i="7"/>
  <c r="H635" i="7"/>
  <c r="H379" i="7"/>
  <c r="H1722" i="7"/>
  <c r="I275" i="7"/>
  <c r="I299" i="7"/>
  <c r="I1578" i="7"/>
  <c r="I1589" i="7"/>
  <c r="I1954" i="7"/>
  <c r="H898" i="7"/>
  <c r="H260" i="7"/>
  <c r="H698" i="7"/>
  <c r="I467" i="7"/>
  <c r="I618" i="7"/>
  <c r="H92" i="7"/>
  <c r="G276" i="7"/>
  <c r="F1365" i="7"/>
  <c r="F1578" i="7"/>
  <c r="F810" i="7"/>
  <c r="I483" i="7"/>
  <c r="G674" i="7"/>
  <c r="H1346" i="7"/>
  <c r="H651" i="7"/>
  <c r="G930" i="7"/>
  <c r="H293" i="7"/>
  <c r="I204" i="7"/>
  <c r="G1189" i="7"/>
  <c r="H1234" i="7"/>
  <c r="I1834" i="7"/>
  <c r="F1674" i="7"/>
  <c r="I59" i="7"/>
  <c r="H604" i="7"/>
  <c r="I1051" i="7"/>
  <c r="H268" i="7"/>
  <c r="F1818" i="7"/>
  <c r="H1562" i="7"/>
  <c r="H1306" i="7"/>
  <c r="H1050" i="7"/>
  <c r="H794" i="7"/>
  <c r="I403" i="7"/>
  <c r="G876" i="7"/>
  <c r="I812" i="7"/>
  <c r="F1029" i="7"/>
  <c r="I851" i="7"/>
  <c r="F267" i="7"/>
  <c r="F612" i="7"/>
  <c r="H891" i="7"/>
  <c r="I635" i="7"/>
  <c r="I1946" i="7"/>
  <c r="I1690" i="7"/>
  <c r="I1434" i="7"/>
  <c r="I1178" i="7"/>
  <c r="I596" i="7"/>
  <c r="H1394" i="7"/>
  <c r="I683" i="7"/>
  <c r="G427" i="7"/>
  <c r="I922" i="7"/>
  <c r="I556" i="7"/>
  <c r="H923" i="7"/>
  <c r="H91" i="7"/>
  <c r="H1746" i="7"/>
  <c r="H626" i="7"/>
  <c r="I628" i="7"/>
  <c r="H619" i="7"/>
  <c r="I603" i="7"/>
  <c r="I1749" i="7"/>
  <c r="H845" i="7"/>
  <c r="I1394" i="7"/>
  <c r="F906" i="7"/>
  <c r="I1043" i="7"/>
  <c r="I291" i="7"/>
  <c r="I1026" i="7"/>
  <c r="H1602" i="7"/>
  <c r="I893" i="7"/>
  <c r="H708" i="7"/>
  <c r="H59" i="7"/>
  <c r="I1179" i="7"/>
  <c r="H1906" i="7"/>
  <c r="H357" i="7"/>
  <c r="I253" i="7"/>
  <c r="H875" i="7"/>
  <c r="G1794" i="7"/>
  <c r="H477" i="7"/>
  <c r="I1083" i="7"/>
  <c r="H700" i="7"/>
  <c r="I125" i="7"/>
  <c r="H139" i="7"/>
  <c r="I451" i="7"/>
  <c r="I1186" i="7"/>
  <c r="H1826" i="7"/>
  <c r="H964" i="7"/>
  <c r="F741" i="7"/>
  <c r="G995" i="7"/>
  <c r="G1402" i="7"/>
  <c r="H1530" i="7"/>
  <c r="I1994" i="7"/>
  <c r="F988" i="7"/>
  <c r="F874" i="7"/>
  <c r="I1762" i="7"/>
  <c r="G738" i="7"/>
  <c r="I587" i="7"/>
  <c r="G219" i="7"/>
  <c r="G1029" i="7"/>
  <c r="G1658" i="7"/>
  <c r="F251" i="7"/>
  <c r="F1786" i="7"/>
  <c r="H762" i="7"/>
  <c r="G52" i="7"/>
  <c r="I755" i="7"/>
  <c r="I563" i="7"/>
  <c r="I690" i="7"/>
  <c r="F1842" i="7"/>
  <c r="F1682" i="7"/>
  <c r="H1330" i="7"/>
  <c r="H1170" i="7"/>
  <c r="F850" i="7"/>
  <c r="I1514" i="7"/>
  <c r="I1066" i="7"/>
  <c r="F532" i="7"/>
  <c r="F1642" i="7"/>
  <c r="F1386" i="7"/>
  <c r="F1130" i="7"/>
  <c r="I468" i="7"/>
  <c r="I387" i="7"/>
  <c r="I195" i="7"/>
  <c r="I85" i="7"/>
  <c r="G994" i="7"/>
  <c r="I539" i="7"/>
  <c r="I1146" i="7"/>
  <c r="H187" i="7"/>
  <c r="H245" i="7"/>
  <c r="I1917" i="7"/>
  <c r="I43" i="7"/>
  <c r="I701" i="7"/>
  <c r="I940" i="7"/>
  <c r="H555" i="7"/>
  <c r="H363" i="7"/>
  <c r="I1506" i="7"/>
  <c r="H404" i="7"/>
  <c r="I108" i="7"/>
  <c r="I1027" i="7"/>
  <c r="H1274" i="7"/>
  <c r="I492" i="7"/>
  <c r="I1746" i="7"/>
  <c r="H572" i="7"/>
  <c r="I1250" i="7"/>
  <c r="H1314" i="7"/>
  <c r="I1914" i="7"/>
  <c r="H795" i="7"/>
  <c r="H157" i="7"/>
  <c r="H149" i="7"/>
  <c r="H594" i="7"/>
  <c r="I875" i="7"/>
  <c r="H588" i="7"/>
  <c r="H884" i="7"/>
  <c r="H628" i="7"/>
  <c r="I372" i="7"/>
  <c r="H917" i="7"/>
  <c r="H1898" i="7"/>
  <c r="I890" i="7"/>
  <c r="H987" i="7"/>
  <c r="H1018" i="7"/>
  <c r="I787" i="7"/>
  <c r="H228" i="7"/>
  <c r="H996" i="7"/>
  <c r="H197" i="7"/>
  <c r="H1418" i="7"/>
  <c r="I675" i="7"/>
  <c r="I237" i="7"/>
  <c r="I1538" i="7"/>
  <c r="I269" i="7"/>
  <c r="H284" i="7"/>
  <c r="I235" i="7"/>
  <c r="H1162" i="7"/>
  <c r="H1154" i="7"/>
  <c r="I1282" i="7"/>
  <c r="I770" i="7"/>
  <c r="I140" i="7"/>
  <c r="I811" i="7"/>
  <c r="H205" i="7"/>
  <c r="H1930" i="7"/>
  <c r="G475" i="7"/>
  <c r="G1482" i="7"/>
  <c r="H452" i="7"/>
  <c r="G115" i="7"/>
  <c r="I1570" i="7"/>
  <c r="I698" i="7"/>
  <c r="G1210" i="7"/>
  <c r="H1082" i="7"/>
  <c r="F1810" i="7"/>
  <c r="I691" i="7"/>
  <c r="F682" i="7"/>
  <c r="G867" i="7"/>
  <c r="I131" i="7"/>
  <c r="G1722" i="7"/>
  <c r="H1594" i="7"/>
  <c r="F946" i="7"/>
  <c r="I660" i="7"/>
  <c r="I827" i="7"/>
  <c r="I443" i="7"/>
  <c r="H315" i="7"/>
  <c r="H658" i="7"/>
  <c r="I349" i="7"/>
  <c r="H107" i="7"/>
  <c r="I802" i="7"/>
  <c r="I149" i="7"/>
  <c r="I1234" i="7"/>
  <c r="H1458" i="7"/>
  <c r="I84" i="7"/>
  <c r="H1962" i="7"/>
  <c r="H1450" i="7"/>
  <c r="I1309" i="7"/>
  <c r="I667" i="7"/>
  <c r="I411" i="7"/>
  <c r="I1525" i="7"/>
  <c r="I1978" i="7"/>
  <c r="I1466" i="7"/>
  <c r="H283" i="7"/>
  <c r="H1850" i="7"/>
  <c r="I1002" i="7"/>
  <c r="H938" i="7"/>
  <c r="I189" i="7"/>
  <c r="I1826" i="7"/>
  <c r="I1058" i="7"/>
  <c r="I954" i="7"/>
  <c r="H1338" i="7"/>
  <c r="H826" i="7"/>
  <c r="H570" i="7"/>
  <c r="I277" i="7"/>
  <c r="I818" i="7"/>
  <c r="H1298" i="7"/>
  <c r="H349" i="7"/>
  <c r="H1922" i="7"/>
  <c r="I756" i="7"/>
  <c r="I307" i="7"/>
  <c r="H1970" i="7"/>
  <c r="I651" i="7"/>
  <c r="I724" i="7"/>
  <c r="I899" i="7"/>
  <c r="I1314" i="7"/>
  <c r="I308" i="7"/>
  <c r="I244" i="7"/>
  <c r="I757" i="7"/>
  <c r="I1682" i="7"/>
  <c r="H1706" i="7"/>
  <c r="H1194" i="7"/>
  <c r="I1306" i="7"/>
  <c r="H603" i="7"/>
  <c r="H411" i="7"/>
  <c r="H1946" i="7"/>
  <c r="H922" i="7"/>
  <c r="I1004" i="7"/>
  <c r="H548" i="7"/>
  <c r="I1141" i="7"/>
  <c r="H1290" i="7"/>
  <c r="I259" i="7"/>
  <c r="I1410" i="7"/>
  <c r="H1115" i="7"/>
  <c r="H491" i="7"/>
  <c r="I1666" i="7"/>
  <c r="I941" i="7"/>
  <c r="I91" i="7"/>
  <c r="I1562" i="7"/>
  <c r="H123" i="7"/>
  <c r="H1178" i="7"/>
  <c r="I627" i="7"/>
  <c r="H1546" i="7"/>
  <c r="I620" i="7"/>
  <c r="I1922" i="7"/>
  <c r="I1818" i="7"/>
  <c r="I794" i="7"/>
  <c r="H1434" i="7"/>
  <c r="H1650" i="7"/>
  <c r="H1138" i="7"/>
  <c r="I197" i="7"/>
  <c r="H253" i="7"/>
  <c r="H1802" i="7"/>
  <c r="H778" i="7"/>
  <c r="I677" i="7"/>
  <c r="I67" i="7"/>
  <c r="H188" i="7"/>
  <c r="H1051" i="7"/>
  <c r="I171" i="7"/>
  <c r="I347" i="7"/>
  <c r="H731" i="7"/>
  <c r="I397" i="7"/>
  <c r="I915" i="7"/>
  <c r="I147" i="7"/>
  <c r="H747" i="7"/>
  <c r="I565" i="7"/>
  <c r="I523" i="7"/>
  <c r="H797" i="7"/>
  <c r="I955" i="7"/>
  <c r="I413" i="7"/>
  <c r="I53" i="7"/>
  <c r="I1754" i="7"/>
  <c r="I1498" i="7"/>
  <c r="I1242" i="7"/>
  <c r="I986" i="7"/>
  <c r="I730" i="7"/>
  <c r="H589" i="7"/>
  <c r="H804" i="7"/>
  <c r="I491" i="7"/>
  <c r="I1645" i="7"/>
  <c r="H868" i="7"/>
  <c r="H1882" i="7"/>
  <c r="H1626" i="7"/>
  <c r="H1370" i="7"/>
  <c r="H1114" i="7"/>
  <c r="H858" i="7"/>
  <c r="I332" i="7"/>
  <c r="H1994" i="7"/>
  <c r="H1738" i="7"/>
  <c r="H1482" i="7"/>
  <c r="H1226" i="7"/>
  <c r="H970" i="7"/>
  <c r="H714" i="7"/>
  <c r="I323" i="7"/>
  <c r="H459" i="7"/>
  <c r="F683" i="7"/>
  <c r="F827" i="7"/>
  <c r="H1099" i="7"/>
  <c r="F733" i="7"/>
  <c r="F843" i="7"/>
  <c r="H108" i="7"/>
  <c r="H972" i="7"/>
  <c r="H116" i="7"/>
  <c r="H1083" i="7"/>
  <c r="H356" i="7"/>
  <c r="H699" i="7"/>
  <c r="H571" i="7"/>
  <c r="H587" i="7"/>
  <c r="H916" i="7"/>
  <c r="H909" i="7"/>
  <c r="H676" i="7"/>
  <c r="H565" i="7"/>
  <c r="H844" i="7"/>
  <c r="H117" i="7"/>
  <c r="H836" i="7"/>
  <c r="F971" i="7"/>
  <c r="H955" i="7"/>
  <c r="F236" i="7"/>
  <c r="H133" i="7"/>
  <c r="H180" i="7"/>
  <c r="H164" i="7"/>
  <c r="H437" i="7"/>
  <c r="F580" i="7"/>
  <c r="F811" i="7"/>
  <c r="H853" i="7"/>
  <c r="H308" i="7"/>
  <c r="H507" i="7"/>
  <c r="H444" i="7"/>
  <c r="H948" i="7"/>
  <c r="H692" i="7"/>
  <c r="H484" i="7"/>
  <c r="H372" i="7"/>
  <c r="H715" i="7"/>
  <c r="H420" i="7"/>
  <c r="H61" i="7"/>
  <c r="H740" i="7"/>
  <c r="F1404" i="7"/>
  <c r="H1404" i="7"/>
  <c r="F1364" i="7"/>
  <c r="H1364" i="7"/>
  <c r="G1956" i="7"/>
  <c r="I1956" i="7"/>
  <c r="F1925" i="7"/>
  <c r="H1925" i="7"/>
  <c r="F1739" i="7"/>
  <c r="H1739" i="7"/>
  <c r="G1579" i="7"/>
  <c r="I1579" i="7"/>
  <c r="F1884" i="7"/>
  <c r="H1884" i="7"/>
  <c r="F1549" i="7"/>
  <c r="H1549" i="7"/>
  <c r="G1612" i="7"/>
  <c r="I1612" i="7"/>
  <c r="F1813" i="7"/>
  <c r="H1813" i="7"/>
  <c r="G1437" i="7"/>
  <c r="I1437" i="7"/>
  <c r="G1867" i="7"/>
  <c r="I1867" i="7"/>
  <c r="F1867" i="7"/>
  <c r="H1867" i="7"/>
  <c r="G1531" i="7"/>
  <c r="I1531" i="7"/>
  <c r="F1043" i="7"/>
  <c r="H1043" i="7"/>
  <c r="G2050" i="7"/>
  <c r="I2050" i="7"/>
  <c r="F2144" i="7"/>
  <c r="H2144" i="7"/>
  <c r="G2135" i="7"/>
  <c r="I2135" i="7"/>
  <c r="G2072" i="7"/>
  <c r="I2072" i="7"/>
  <c r="F2414" i="7"/>
  <c r="H2414" i="7"/>
  <c r="G2314" i="7"/>
  <c r="I2314" i="7"/>
  <c r="F2117" i="7"/>
  <c r="H2117" i="7"/>
  <c r="G2051" i="7"/>
  <c r="I2051" i="7"/>
  <c r="F2063" i="7"/>
  <c r="H2063" i="7"/>
  <c r="G2287" i="7"/>
  <c r="I2287" i="7"/>
  <c r="G2348" i="7"/>
  <c r="I2348" i="7"/>
  <c r="F2457" i="7"/>
  <c r="H2457" i="7"/>
  <c r="F2345" i="7"/>
  <c r="H2345" i="7"/>
  <c r="F2228" i="7"/>
  <c r="H2228" i="7"/>
  <c r="F2393" i="7"/>
  <c r="H2393" i="7"/>
  <c r="G2334" i="7"/>
  <c r="I2334" i="7"/>
  <c r="F2347" i="7"/>
  <c r="H2347" i="7"/>
  <c r="G2331" i="7"/>
  <c r="I2331" i="7"/>
  <c r="G2673" i="7"/>
  <c r="I2673" i="7"/>
  <c r="F2698" i="7"/>
  <c r="H2698" i="7"/>
  <c r="F2524" i="7"/>
  <c r="H2524" i="7"/>
  <c r="F2683" i="7"/>
  <c r="H2683" i="7"/>
  <c r="F2576" i="7"/>
  <c r="H2576" i="7"/>
  <c r="G2574" i="7"/>
  <c r="I2574" i="7"/>
  <c r="F2699" i="7"/>
  <c r="H2699" i="7"/>
  <c r="G2556" i="7"/>
  <c r="I2556" i="7"/>
  <c r="F2880" i="7"/>
  <c r="H2880" i="7"/>
  <c r="G2768" i="7"/>
  <c r="I2768" i="7"/>
  <c r="F2711" i="7"/>
  <c r="H2711" i="7"/>
  <c r="G2642" i="7"/>
  <c r="I2642" i="7"/>
  <c r="F2952" i="7"/>
  <c r="H2952" i="7"/>
  <c r="G2939" i="7"/>
  <c r="I2939" i="7"/>
  <c r="F3045" i="7"/>
  <c r="H3045" i="7"/>
  <c r="G3083" i="7"/>
  <c r="I3083" i="7"/>
  <c r="F2924" i="7"/>
  <c r="H2924" i="7"/>
  <c r="G3201" i="7"/>
  <c r="I3201" i="7"/>
  <c r="G2984" i="7"/>
  <c r="I2984" i="7"/>
  <c r="G2776" i="7"/>
  <c r="I2776" i="7"/>
  <c r="G3223" i="7"/>
  <c r="I3223" i="7"/>
  <c r="F3264" i="7"/>
  <c r="H3264" i="7"/>
  <c r="G3101" i="7"/>
  <c r="I3101" i="7"/>
  <c r="F3313" i="7"/>
  <c r="H3313" i="7"/>
  <c r="F3425" i="7"/>
  <c r="H3425" i="7"/>
  <c r="G3270" i="7"/>
  <c r="I3270" i="7"/>
  <c r="G3504" i="7"/>
  <c r="I3504" i="7"/>
  <c r="F3338" i="7"/>
  <c r="H3338" i="7"/>
  <c r="F3196" i="7"/>
  <c r="H3196" i="7"/>
  <c r="G3531" i="7"/>
  <c r="I3531" i="7"/>
  <c r="G3538" i="7"/>
  <c r="I3538" i="7"/>
  <c r="G3615" i="7"/>
  <c r="I3615" i="7"/>
  <c r="G3421" i="7"/>
  <c r="I3421" i="7"/>
  <c r="G3675" i="7"/>
  <c r="I3675" i="7"/>
  <c r="F3587" i="7"/>
  <c r="H3587" i="7"/>
  <c r="F3278" i="7"/>
  <c r="H3278" i="7"/>
  <c r="G3683" i="7"/>
  <c r="I3683" i="7"/>
  <c r="F3423" i="7"/>
  <c r="H3423" i="7"/>
  <c r="F3666" i="7"/>
  <c r="H3666" i="7"/>
  <c r="F3685" i="7"/>
  <c r="H3685" i="7"/>
  <c r="G4064" i="7"/>
  <c r="I4064" i="7"/>
  <c r="F3558" i="7"/>
  <c r="H3558" i="7"/>
  <c r="F3724" i="7"/>
  <c r="H3724" i="7"/>
  <c r="F3508" i="7"/>
  <c r="H3508" i="7"/>
  <c r="F3641" i="7"/>
  <c r="H3641" i="7"/>
  <c r="G3718" i="7"/>
  <c r="I3718" i="7"/>
  <c r="G3974" i="7"/>
  <c r="I3974" i="7"/>
  <c r="G3634" i="7"/>
  <c r="I3634" i="7"/>
  <c r="G3758" i="7"/>
  <c r="I3758" i="7"/>
  <c r="F4023" i="7"/>
  <c r="H4023" i="7"/>
  <c r="F3850" i="7"/>
  <c r="H3850" i="7"/>
  <c r="G4143" i="7"/>
  <c r="I4143" i="7"/>
  <c r="G3942" i="7"/>
  <c r="I3942" i="7"/>
  <c r="F3716" i="7"/>
  <c r="H3716" i="7"/>
  <c r="G3935" i="7"/>
  <c r="I3935" i="7"/>
  <c r="G4005" i="7"/>
  <c r="I4005" i="7"/>
  <c r="F4201" i="7"/>
  <c r="H4201" i="7"/>
  <c r="F4191" i="7"/>
  <c r="H4191" i="7"/>
  <c r="G4539" i="7"/>
  <c r="I4539" i="7"/>
  <c r="F4273" i="7"/>
  <c r="H4273" i="7"/>
  <c r="F4243" i="7"/>
  <c r="H4243" i="7"/>
  <c r="G4655" i="7"/>
  <c r="I4655" i="7"/>
  <c r="F3911" i="7"/>
  <c r="H3911" i="7"/>
  <c r="G4266" i="7"/>
  <c r="I4266" i="7"/>
  <c r="F3540" i="7"/>
  <c r="H3540" i="7"/>
  <c r="G4472" i="7"/>
  <c r="I4472" i="7"/>
  <c r="F4377" i="7"/>
  <c r="H4377" i="7"/>
  <c r="F4376" i="7"/>
  <c r="H4376" i="7"/>
  <c r="G4311" i="7"/>
  <c r="I4311" i="7"/>
  <c r="F4389" i="7"/>
  <c r="H4389" i="7"/>
  <c r="F4278" i="7"/>
  <c r="H4278" i="7"/>
  <c r="F4696" i="7"/>
  <c r="H4696" i="7"/>
  <c r="F4474" i="7"/>
  <c r="H4474" i="7"/>
  <c r="F4582" i="7"/>
  <c r="H4582" i="7"/>
  <c r="G4904" i="7"/>
  <c r="I4904" i="7"/>
  <c r="F4531" i="7"/>
  <c r="H4531" i="7"/>
  <c r="F4668" i="7"/>
  <c r="H4668" i="7"/>
  <c r="F4583" i="7"/>
  <c r="H4583" i="7"/>
  <c r="F4694" i="7"/>
  <c r="H4694" i="7"/>
  <c r="F4631" i="7"/>
  <c r="H4631" i="7"/>
  <c r="G4851" i="7"/>
  <c r="I4851" i="7"/>
  <c r="G4810" i="7"/>
  <c r="I4810" i="7"/>
  <c r="F4473" i="7"/>
  <c r="H4473" i="7"/>
  <c r="G4785" i="7"/>
  <c r="I4785" i="7"/>
  <c r="F4980" i="7"/>
  <c r="H4980" i="7"/>
  <c r="F4773" i="7"/>
  <c r="H4773" i="7"/>
  <c r="G4941" i="7"/>
  <c r="I4941" i="7"/>
  <c r="F4995" i="7"/>
  <c r="H4995" i="7"/>
  <c r="F4771" i="7"/>
  <c r="H4771" i="7"/>
  <c r="G4896" i="7"/>
  <c r="I4896" i="7"/>
  <c r="G260" i="7"/>
  <c r="I260" i="7"/>
  <c r="G1067" i="7"/>
  <c r="I1067" i="7"/>
  <c r="G357" i="7"/>
  <c r="I357" i="7"/>
  <c r="F924" i="7"/>
  <c r="H924" i="7"/>
  <c r="F524" i="7"/>
  <c r="H524" i="7"/>
  <c r="G116" i="7"/>
  <c r="I116" i="7"/>
  <c r="G1035" i="7"/>
  <c r="I1035" i="7"/>
  <c r="F771" i="7"/>
  <c r="H771" i="7"/>
  <c r="F515" i="7"/>
  <c r="H515" i="7"/>
  <c r="F259" i="7"/>
  <c r="H259" i="7"/>
  <c r="F1797" i="7"/>
  <c r="H1797" i="7"/>
  <c r="F237" i="7"/>
  <c r="H237" i="7"/>
  <c r="G1157" i="7"/>
  <c r="I1157" i="7"/>
  <c r="G1652" i="7"/>
  <c r="I1652" i="7"/>
  <c r="G1388" i="7"/>
  <c r="I1388" i="7"/>
  <c r="F1012" i="7"/>
  <c r="H1012" i="7"/>
  <c r="G1220" i="7"/>
  <c r="I1220" i="7"/>
  <c r="F1875" i="7"/>
  <c r="H1875" i="7"/>
  <c r="G1133" i="7"/>
  <c r="I1133" i="7"/>
  <c r="F1372" i="7"/>
  <c r="H1372" i="7"/>
  <c r="F1588" i="7"/>
  <c r="H1588" i="7"/>
  <c r="F1941" i="7"/>
  <c r="H1941" i="7"/>
  <c r="F1444" i="7"/>
  <c r="H1444" i="7"/>
  <c r="G1060" i="7"/>
  <c r="I1060" i="7"/>
  <c r="F1476" i="7"/>
  <c r="H1476" i="7"/>
  <c r="F1699" i="7"/>
  <c r="H1699" i="7"/>
  <c r="F1077" i="7"/>
  <c r="H1077" i="7"/>
  <c r="G1331" i="7"/>
  <c r="I1331" i="7"/>
  <c r="G1107" i="7"/>
  <c r="I1107" i="7"/>
  <c r="F2124" i="7"/>
  <c r="H2124" i="7"/>
  <c r="F2030" i="7"/>
  <c r="H2030" i="7"/>
  <c r="G2349" i="7"/>
  <c r="I2349" i="7"/>
  <c r="F2224" i="7"/>
  <c r="H2224" i="7"/>
  <c r="G2124" i="7"/>
  <c r="I2124" i="7"/>
  <c r="G2202" i="7"/>
  <c r="I2202" i="7"/>
  <c r="F2306" i="7"/>
  <c r="H2306" i="7"/>
  <c r="F2405" i="7"/>
  <c r="H2405" i="7"/>
  <c r="F2131" i="7"/>
  <c r="H2131" i="7"/>
  <c r="F2037" i="7"/>
  <c r="H2037" i="7"/>
  <c r="F2011" i="7"/>
  <c r="H2011" i="7"/>
  <c r="F2402" i="7"/>
  <c r="H2402" i="7"/>
  <c r="G2240" i="7"/>
  <c r="I2240" i="7"/>
  <c r="G2415" i="7"/>
  <c r="I2415" i="7"/>
  <c r="F2465" i="7"/>
  <c r="H2465" i="7"/>
  <c r="G2499" i="7"/>
  <c r="I2499" i="7"/>
  <c r="G2067" i="7"/>
  <c r="I2067" i="7"/>
  <c r="G2596" i="7"/>
  <c r="I2596" i="7"/>
  <c r="G2662" i="7"/>
  <c r="I2662" i="7"/>
  <c r="G2706" i="7"/>
  <c r="I2706" i="7"/>
  <c r="G2561" i="7"/>
  <c r="I2561" i="7"/>
  <c r="G2631" i="7"/>
  <c r="I2631" i="7"/>
  <c r="F2893" i="7"/>
  <c r="H2893" i="7"/>
  <c r="G2721" i="7"/>
  <c r="I2721" i="7"/>
  <c r="F2569" i="7"/>
  <c r="H2569" i="7"/>
  <c r="F2583" i="7"/>
  <c r="H2583" i="7"/>
  <c r="G2856" i="7"/>
  <c r="I2856" i="7"/>
  <c r="F2820" i="7"/>
  <c r="H2820" i="7"/>
  <c r="F2553" i="7"/>
  <c r="H2553" i="7"/>
  <c r="F2696" i="7"/>
  <c r="H2696" i="7"/>
  <c r="F2970" i="7"/>
  <c r="H2970" i="7"/>
  <c r="F2988" i="7"/>
  <c r="H2988" i="7"/>
  <c r="F2959" i="7"/>
  <c r="H2959" i="7"/>
  <c r="G2988" i="7"/>
  <c r="I2988" i="7"/>
  <c r="F2616" i="7"/>
  <c r="H2616" i="7"/>
  <c r="F3219" i="7"/>
  <c r="H3219" i="7"/>
  <c r="G3072" i="7"/>
  <c r="I3072" i="7"/>
  <c r="G3064" i="7"/>
  <c r="I3064" i="7"/>
  <c r="G3480" i="7"/>
  <c r="I3480" i="7"/>
  <c r="F2783" i="7"/>
  <c r="H2783" i="7"/>
  <c r="G3220" i="7"/>
  <c r="I3220" i="7"/>
  <c r="G3171" i="7"/>
  <c r="I3171" i="7"/>
  <c r="F3400" i="7"/>
  <c r="H3400" i="7"/>
  <c r="F3157" i="7"/>
  <c r="H3157" i="7"/>
  <c r="G3014" i="7"/>
  <c r="I3014" i="7"/>
  <c r="F2744" i="7"/>
  <c r="H2744" i="7"/>
  <c r="F3234" i="7"/>
  <c r="H3234" i="7"/>
  <c r="G3663" i="7"/>
  <c r="I3663" i="7"/>
  <c r="G3604" i="7"/>
  <c r="I3604" i="7"/>
  <c r="F3889" i="7"/>
  <c r="H3889" i="7"/>
  <c r="G3537" i="7"/>
  <c r="I3537" i="7"/>
  <c r="G3282" i="7"/>
  <c r="I3282" i="7"/>
  <c r="F3765" i="7"/>
  <c r="H3765" i="7"/>
  <c r="G3541" i="7"/>
  <c r="I3541" i="7"/>
  <c r="G3524" i="7"/>
  <c r="I3524" i="7"/>
  <c r="F3453" i="7"/>
  <c r="H3453" i="7"/>
  <c r="G4142" i="7"/>
  <c r="I4142" i="7"/>
  <c r="F3800" i="7"/>
  <c r="H3800" i="7"/>
  <c r="G3745" i="7"/>
  <c r="I3745" i="7"/>
  <c r="G3875" i="7"/>
  <c r="I3875" i="7"/>
  <c r="G3668" i="7"/>
  <c r="I3668" i="7"/>
  <c r="G3591" i="7"/>
  <c r="I3591" i="7"/>
  <c r="F3514" i="7"/>
  <c r="H3514" i="7"/>
  <c r="F4083" i="7"/>
  <c r="H4083" i="7"/>
  <c r="G3738" i="7"/>
  <c r="I3738" i="7"/>
  <c r="F3902" i="7"/>
  <c r="H3902" i="7"/>
  <c r="G4196" i="7"/>
  <c r="I4196" i="7"/>
  <c r="G3781" i="7"/>
  <c r="I3781" i="7"/>
  <c r="G3964" i="7"/>
  <c r="I3964" i="7"/>
  <c r="F4061" i="7"/>
  <c r="H4061" i="7"/>
  <c r="F3828" i="7"/>
  <c r="H3828" i="7"/>
  <c r="F4058" i="7"/>
  <c r="H4058" i="7"/>
  <c r="F4333" i="7"/>
  <c r="H4333" i="7"/>
  <c r="G4258" i="7"/>
  <c r="I4258" i="7"/>
  <c r="F4254" i="7"/>
  <c r="H4254" i="7"/>
  <c r="G4573" i="7"/>
  <c r="I4573" i="7"/>
  <c r="G4163" i="7"/>
  <c r="I4163" i="7"/>
  <c r="G4103" i="7"/>
  <c r="I4103" i="7"/>
  <c r="F4210" i="7"/>
  <c r="H4210" i="7"/>
  <c r="F4244" i="7"/>
  <c r="H4244" i="7"/>
  <c r="G4715" i="7"/>
  <c r="I4715" i="7"/>
  <c r="G4243" i="7"/>
  <c r="I4243" i="7"/>
  <c r="G4418" i="7"/>
  <c r="I4418" i="7"/>
  <c r="F4594" i="7"/>
  <c r="H4594" i="7"/>
  <c r="G3959" i="7"/>
  <c r="I3959" i="7"/>
  <c r="G4638" i="7"/>
  <c r="I4638" i="7"/>
  <c r="F4568" i="7"/>
  <c r="H4568" i="7"/>
  <c r="G4381" i="7"/>
  <c r="I4381" i="7"/>
  <c r="G4153" i="7"/>
  <c r="I4153" i="7"/>
  <c r="G4323" i="7"/>
  <c r="I4323" i="7"/>
  <c r="G4789" i="7"/>
  <c r="I4789" i="7"/>
  <c r="F4992" i="7"/>
  <c r="H4992" i="7"/>
  <c r="G4585" i="7"/>
  <c r="I4585" i="7"/>
  <c r="F4870" i="7"/>
  <c r="H4870" i="7"/>
  <c r="F4784" i="7"/>
  <c r="H4784" i="7"/>
  <c r="F4882" i="7"/>
  <c r="H4882" i="7"/>
  <c r="F4509" i="7"/>
  <c r="H4509" i="7"/>
  <c r="F4745" i="7"/>
  <c r="H4745" i="7"/>
  <c r="G4716" i="7"/>
  <c r="I4716" i="7"/>
  <c r="F4443" i="7"/>
  <c r="H4443" i="7"/>
  <c r="G4740" i="7"/>
  <c r="I4740" i="7"/>
  <c r="F4867" i="7"/>
  <c r="H4867" i="7"/>
  <c r="G4770" i="7"/>
  <c r="I4770" i="7"/>
  <c r="G4978" i="7"/>
  <c r="I4978" i="7"/>
  <c r="G789" i="7"/>
  <c r="I789" i="7"/>
  <c r="F684" i="7"/>
  <c r="H684" i="7"/>
  <c r="F403" i="7"/>
  <c r="H403" i="7"/>
  <c r="G1948" i="7"/>
  <c r="I1948" i="7"/>
  <c r="G1692" i="7"/>
  <c r="I1692" i="7"/>
  <c r="G1436" i="7"/>
  <c r="I1436" i="7"/>
  <c r="F1829" i="7"/>
  <c r="H1829" i="7"/>
  <c r="F1852" i="7"/>
  <c r="H1852" i="7"/>
  <c r="F1596" i="7"/>
  <c r="H1596" i="7"/>
  <c r="F1340" i="7"/>
  <c r="H1340" i="7"/>
  <c r="G1549" i="7"/>
  <c r="I1549" i="7"/>
  <c r="G1844" i="7"/>
  <c r="I1844" i="7"/>
  <c r="G1588" i="7"/>
  <c r="I1588" i="7"/>
  <c r="G1332" i="7"/>
  <c r="I1332" i="7"/>
  <c r="F1325" i="7"/>
  <c r="H1325" i="7"/>
  <c r="F1812" i="7"/>
  <c r="H1812" i="7"/>
  <c r="F1556" i="7"/>
  <c r="H1556" i="7"/>
  <c r="F1300" i="7"/>
  <c r="H1300" i="7"/>
  <c r="G1501" i="7"/>
  <c r="I1501" i="7"/>
  <c r="G1836" i="7"/>
  <c r="I1836" i="7"/>
  <c r="G1580" i="7"/>
  <c r="I1580" i="7"/>
  <c r="G1324" i="7"/>
  <c r="I1324" i="7"/>
  <c r="F1709" i="7"/>
  <c r="H1709" i="7"/>
  <c r="F1868" i="7"/>
  <c r="H1868" i="7"/>
  <c r="F1612" i="7"/>
  <c r="H1612" i="7"/>
  <c r="F1356" i="7"/>
  <c r="H1356" i="7"/>
  <c r="G1700" i="7"/>
  <c r="I1700" i="7"/>
  <c r="G1044" i="7"/>
  <c r="I1044" i="7"/>
  <c r="F1316" i="7"/>
  <c r="H1316" i="7"/>
  <c r="G1885" i="7"/>
  <c r="I1885" i="7"/>
  <c r="G1140" i="7"/>
  <c r="I1140" i="7"/>
  <c r="F1796" i="7"/>
  <c r="H1796" i="7"/>
  <c r="F1068" i="7"/>
  <c r="H1068" i="7"/>
  <c r="G1636" i="7"/>
  <c r="I1636" i="7"/>
  <c r="G1028" i="7"/>
  <c r="I1028" i="7"/>
  <c r="F1252" i="7"/>
  <c r="H1252" i="7"/>
  <c r="G1988" i="7"/>
  <c r="I1988" i="7"/>
  <c r="G1116" i="7"/>
  <c r="I1116" i="7"/>
  <c r="F1397" i="7"/>
  <c r="H1397" i="7"/>
  <c r="G1581" i="7"/>
  <c r="I1581" i="7"/>
  <c r="F1020" i="7"/>
  <c r="H1020" i="7"/>
  <c r="F1869" i="7"/>
  <c r="H1869" i="7"/>
  <c r="F1348" i="7"/>
  <c r="H1348" i="7"/>
  <c r="G1835" i="7"/>
  <c r="I1835" i="7"/>
  <c r="F1116" i="7"/>
  <c r="H1116" i="7"/>
  <c r="F1995" i="7"/>
  <c r="H1995" i="7"/>
  <c r="F1795" i="7"/>
  <c r="H1795" i="7"/>
  <c r="G1787" i="7"/>
  <c r="I1787" i="7"/>
  <c r="G1635" i="7"/>
  <c r="I1635" i="7"/>
  <c r="F1667" i="7"/>
  <c r="H1667" i="7"/>
  <c r="G1659" i="7"/>
  <c r="I1659" i="7"/>
  <c r="F1659" i="7"/>
  <c r="H1659" i="7"/>
  <c r="F1779" i="7"/>
  <c r="H1779" i="7"/>
  <c r="G1859" i="7"/>
  <c r="I1859" i="7"/>
  <c r="F1755" i="7"/>
  <c r="H1755" i="7"/>
  <c r="F1419" i="7"/>
  <c r="H1419" i="7"/>
  <c r="F1579" i="7"/>
  <c r="H1579" i="7"/>
  <c r="F1571" i="7"/>
  <c r="H1571" i="7"/>
  <c r="F1315" i="7"/>
  <c r="H1315" i="7"/>
  <c r="G1499" i="7"/>
  <c r="I1499" i="7"/>
  <c r="G1243" i="7"/>
  <c r="I1243" i="7"/>
  <c r="F1403" i="7"/>
  <c r="H1403" i="7"/>
  <c r="G1555" i="7"/>
  <c r="I1555" i="7"/>
  <c r="G1299" i="7"/>
  <c r="I1299" i="7"/>
  <c r="F1491" i="7"/>
  <c r="H1491" i="7"/>
  <c r="F1427" i="7"/>
  <c r="H1427" i="7"/>
  <c r="F1011" i="7"/>
  <c r="H1011" i="7"/>
  <c r="F1155" i="7"/>
  <c r="H1155" i="7"/>
  <c r="F1267" i="7"/>
  <c r="H1267" i="7"/>
  <c r="G1379" i="7"/>
  <c r="I1379" i="7"/>
  <c r="F1067" i="7"/>
  <c r="H1067" i="7"/>
  <c r="F2058" i="7"/>
  <c r="H2058" i="7"/>
  <c r="G2066" i="7"/>
  <c r="I2066" i="7"/>
  <c r="G2033" i="7"/>
  <c r="I2033" i="7"/>
  <c r="F2225" i="7"/>
  <c r="H2225" i="7"/>
  <c r="F2249" i="7"/>
  <c r="H2249" i="7"/>
  <c r="F2012" i="7"/>
  <c r="H2012" i="7"/>
  <c r="G2020" i="7"/>
  <c r="I2020" i="7"/>
  <c r="G2091" i="7"/>
  <c r="I2091" i="7"/>
  <c r="F2176" i="7"/>
  <c r="H2176" i="7"/>
  <c r="G2129" i="7"/>
  <c r="I2129" i="7"/>
  <c r="G2340" i="7"/>
  <c r="I2340" i="7"/>
  <c r="F2256" i="7"/>
  <c r="H2256" i="7"/>
  <c r="F2325" i="7"/>
  <c r="H2325" i="7"/>
  <c r="F2046" i="7"/>
  <c r="H2046" i="7"/>
  <c r="G2054" i="7"/>
  <c r="I2054" i="7"/>
  <c r="G2167" i="7"/>
  <c r="I2167" i="7"/>
  <c r="F2213" i="7"/>
  <c r="H2213" i="7"/>
  <c r="G2222" i="7"/>
  <c r="I2222" i="7"/>
  <c r="F2163" i="7"/>
  <c r="H2163" i="7"/>
  <c r="F2188" i="7"/>
  <c r="H2188" i="7"/>
  <c r="F2103" i="7"/>
  <c r="H2103" i="7"/>
  <c r="G2381" i="7"/>
  <c r="I2381" i="7"/>
  <c r="F2080" i="7"/>
  <c r="H2080" i="7"/>
  <c r="G2088" i="7"/>
  <c r="I2088" i="7"/>
  <c r="G2146" i="7"/>
  <c r="I2146" i="7"/>
  <c r="F2031" i="7"/>
  <c r="H2031" i="7"/>
  <c r="G2280" i="7"/>
  <c r="I2280" i="7"/>
  <c r="G2239" i="7"/>
  <c r="I2239" i="7"/>
  <c r="G2256" i="7"/>
  <c r="I2256" i="7"/>
  <c r="G2089" i="7"/>
  <c r="I2089" i="7"/>
  <c r="F2430" i="7"/>
  <c r="H2430" i="7"/>
  <c r="G2291" i="7"/>
  <c r="I2291" i="7"/>
  <c r="G2189" i="7"/>
  <c r="I2189" i="7"/>
  <c r="F2130" i="7"/>
  <c r="H2130" i="7"/>
  <c r="F2065" i="7"/>
  <c r="H2065" i="7"/>
  <c r="G2157" i="7"/>
  <c r="I2157" i="7"/>
  <c r="F2091" i="7"/>
  <c r="H2091" i="7"/>
  <c r="G2330" i="7"/>
  <c r="I2330" i="7"/>
  <c r="F2052" i="7"/>
  <c r="H2052" i="7"/>
  <c r="G2060" i="7"/>
  <c r="I2060" i="7"/>
  <c r="F2178" i="7"/>
  <c r="H2178" i="7"/>
  <c r="F2219" i="7"/>
  <c r="H2219" i="7"/>
  <c r="G2234" i="7"/>
  <c r="I2234" i="7"/>
  <c r="G2183" i="7"/>
  <c r="I2183" i="7"/>
  <c r="F2200" i="7"/>
  <c r="H2200" i="7"/>
  <c r="G2126" i="7"/>
  <c r="I2126" i="7"/>
  <c r="G2391" i="7"/>
  <c r="I2391" i="7"/>
  <c r="G2111" i="7"/>
  <c r="I2111" i="7"/>
  <c r="G2077" i="7"/>
  <c r="I2077" i="7"/>
  <c r="F2248" i="7"/>
  <c r="H2248" i="7"/>
  <c r="F2374" i="7"/>
  <c r="H2374" i="7"/>
  <c r="F2362" i="7"/>
  <c r="H2362" i="7"/>
  <c r="F2413" i="7"/>
  <c r="H2413" i="7"/>
  <c r="G2441" i="7"/>
  <c r="I2441" i="7"/>
  <c r="F2024" i="7"/>
  <c r="H2024" i="7"/>
  <c r="G2172" i="7"/>
  <c r="I2172" i="7"/>
  <c r="F2299" i="7"/>
  <c r="H2299" i="7"/>
  <c r="F2436" i="7"/>
  <c r="H2436" i="7"/>
  <c r="G2366" i="7"/>
  <c r="I2366" i="7"/>
  <c r="G2420" i="7"/>
  <c r="I2420" i="7"/>
  <c r="F2507" i="7"/>
  <c r="H2507" i="7"/>
  <c r="G2315" i="7"/>
  <c r="I2315" i="7"/>
  <c r="F2383" i="7"/>
  <c r="H2383" i="7"/>
  <c r="G2110" i="7"/>
  <c r="I2110" i="7"/>
  <c r="G2249" i="7"/>
  <c r="I2249" i="7"/>
  <c r="G2113" i="7"/>
  <c r="I2113" i="7"/>
  <c r="G2347" i="7"/>
  <c r="I2347" i="7"/>
  <c r="F2314" i="7"/>
  <c r="H2314" i="7"/>
  <c r="G2369" i="7"/>
  <c r="I2369" i="7"/>
  <c r="G2417" i="7"/>
  <c r="I2417" i="7"/>
  <c r="G2396" i="7"/>
  <c r="I2396" i="7"/>
  <c r="F2207" i="7"/>
  <c r="H2207" i="7"/>
  <c r="F2208" i="7"/>
  <c r="H2208" i="7"/>
  <c r="F2368" i="7"/>
  <c r="H2368" i="7"/>
  <c r="G2275" i="7"/>
  <c r="I2275" i="7"/>
  <c r="G2311" i="7"/>
  <c r="I2311" i="7"/>
  <c r="F2479" i="7"/>
  <c r="H2479" i="7"/>
  <c r="G2507" i="7"/>
  <c r="I2507" i="7"/>
  <c r="F2054" i="7"/>
  <c r="H2054" i="7"/>
  <c r="G2238" i="7"/>
  <c r="I2238" i="7"/>
  <c r="F2307" i="7"/>
  <c r="H2307" i="7"/>
  <c r="F2442" i="7"/>
  <c r="H2442" i="7"/>
  <c r="G2382" i="7"/>
  <c r="I2382" i="7"/>
  <c r="G2432" i="7"/>
  <c r="I2432" i="7"/>
  <c r="F2255" i="7"/>
  <c r="H2255" i="7"/>
  <c r="F2349" i="7"/>
  <c r="H2349" i="7"/>
  <c r="G2439" i="7"/>
  <c r="I2439" i="7"/>
  <c r="G2021" i="7"/>
  <c r="I2021" i="7"/>
  <c r="F2283" i="7"/>
  <c r="H2283" i="7"/>
  <c r="F2422" i="7"/>
  <c r="H2422" i="7"/>
  <c r="G2350" i="7"/>
  <c r="I2350" i="7"/>
  <c r="F2394" i="7"/>
  <c r="H2394" i="7"/>
  <c r="F2499" i="7"/>
  <c r="H2499" i="7"/>
  <c r="G2354" i="7"/>
  <c r="I2354" i="7"/>
  <c r="G2269" i="7"/>
  <c r="I2269" i="7"/>
  <c r="G2440" i="7"/>
  <c r="I2440" i="7"/>
  <c r="G2451" i="7"/>
  <c r="I2451" i="7"/>
  <c r="G2339" i="7"/>
  <c r="I2339" i="7"/>
  <c r="F2272" i="7"/>
  <c r="H2272" i="7"/>
  <c r="G2444" i="7"/>
  <c r="I2444" i="7"/>
  <c r="G2455" i="7"/>
  <c r="I2455" i="7"/>
  <c r="G2406" i="7"/>
  <c r="I2406" i="7"/>
  <c r="F2164" i="7"/>
  <c r="H2164" i="7"/>
  <c r="F2469" i="7"/>
  <c r="H2469" i="7"/>
  <c r="G2461" i="7"/>
  <c r="I2461" i="7"/>
  <c r="G2208" i="7"/>
  <c r="I2208" i="7"/>
  <c r="F2234" i="7"/>
  <c r="H2234" i="7"/>
  <c r="F2371" i="7"/>
  <c r="H2371" i="7"/>
  <c r="F2470" i="7"/>
  <c r="H2470" i="7"/>
  <c r="G2195" i="7"/>
  <c r="I2195" i="7"/>
  <c r="G2313" i="7"/>
  <c r="I2313" i="7"/>
  <c r="G2431" i="7"/>
  <c r="I2431" i="7"/>
  <c r="F2480" i="7"/>
  <c r="H2480" i="7"/>
  <c r="G2301" i="7"/>
  <c r="I2301" i="7"/>
  <c r="G2063" i="7"/>
  <c r="I2063" i="7"/>
  <c r="G2377" i="7"/>
  <c r="I2377" i="7"/>
  <c r="F2107" i="7"/>
  <c r="H2107" i="7"/>
  <c r="F2403" i="7"/>
  <c r="H2403" i="7"/>
  <c r="G2388" i="7"/>
  <c r="I2388" i="7"/>
  <c r="G2361" i="7"/>
  <c r="I2361" i="7"/>
  <c r="G2257" i="7"/>
  <c r="I2257" i="7"/>
  <c r="F2404" i="7"/>
  <c r="H2404" i="7"/>
  <c r="F2500" i="7"/>
  <c r="H2500" i="7"/>
  <c r="F2372" i="7"/>
  <c r="H2372" i="7"/>
  <c r="G2494" i="7"/>
  <c r="I2494" i="7"/>
  <c r="F2518" i="7"/>
  <c r="H2518" i="7"/>
  <c r="G2693" i="7"/>
  <c r="I2693" i="7"/>
  <c r="F2578" i="7"/>
  <c r="H2578" i="7"/>
  <c r="F2580" i="7"/>
  <c r="H2580" i="7"/>
  <c r="G2628" i="7"/>
  <c r="I2628" i="7"/>
  <c r="F2538" i="7"/>
  <c r="H2538" i="7"/>
  <c r="G2713" i="7"/>
  <c r="I2713" i="7"/>
  <c r="F2618" i="7"/>
  <c r="H2618" i="7"/>
  <c r="F2714" i="7"/>
  <c r="H2714" i="7"/>
  <c r="G2568" i="7"/>
  <c r="I2568" i="7"/>
  <c r="F2654" i="7"/>
  <c r="H2654" i="7"/>
  <c r="F2807" i="7"/>
  <c r="H2807" i="7"/>
  <c r="G2558" i="7"/>
  <c r="I2558" i="7"/>
  <c r="G2716" i="7"/>
  <c r="I2716" i="7"/>
  <c r="F2887" i="7"/>
  <c r="H2887" i="7"/>
  <c r="F2540" i="7"/>
  <c r="H2540" i="7"/>
  <c r="G2715" i="7"/>
  <c r="I2715" i="7"/>
  <c r="G2623" i="7"/>
  <c r="I2623" i="7"/>
  <c r="F2716" i="7"/>
  <c r="H2716" i="7"/>
  <c r="F2571" i="7"/>
  <c r="H2571" i="7"/>
  <c r="G2659" i="7"/>
  <c r="I2659" i="7"/>
  <c r="F2809" i="7"/>
  <c r="H2809" i="7"/>
  <c r="F2601" i="7"/>
  <c r="H2601" i="7"/>
  <c r="F2721" i="7"/>
  <c r="H2721" i="7"/>
  <c r="F2889" i="7"/>
  <c r="H2889" i="7"/>
  <c r="G2873" i="7"/>
  <c r="I2873" i="7"/>
  <c r="G2593" i="7"/>
  <c r="I2593" i="7"/>
  <c r="F2639" i="7"/>
  <c r="H2639" i="7"/>
  <c r="G2594" i="7"/>
  <c r="I2594" i="7"/>
  <c r="F2608" i="7"/>
  <c r="H2608" i="7"/>
  <c r="F2531" i="7"/>
  <c r="H2531" i="7"/>
  <c r="G2580" i="7"/>
  <c r="I2580" i="7"/>
  <c r="G2663" i="7"/>
  <c r="I2663" i="7"/>
  <c r="F2549" i="7"/>
  <c r="H2549" i="7"/>
  <c r="F2611" i="7"/>
  <c r="H2611" i="7"/>
  <c r="F2693" i="7"/>
  <c r="H2693" i="7"/>
  <c r="F2728" i="7"/>
  <c r="H2728" i="7"/>
  <c r="F2561" i="7"/>
  <c r="H2561" i="7"/>
  <c r="G2746" i="7"/>
  <c r="I2746" i="7"/>
  <c r="F2909" i="7"/>
  <c r="H2909" i="7"/>
  <c r="G2607" i="7"/>
  <c r="I2607" i="7"/>
  <c r="G2708" i="7"/>
  <c r="I2708" i="7"/>
  <c r="F2741" i="7"/>
  <c r="H2741" i="7"/>
  <c r="G2714" i="7"/>
  <c r="I2714" i="7"/>
  <c r="G2825" i="7"/>
  <c r="I2825" i="7"/>
  <c r="G2879" i="7"/>
  <c r="I2879" i="7"/>
  <c r="F2839" i="7"/>
  <c r="H2839" i="7"/>
  <c r="F2910" i="7"/>
  <c r="H2910" i="7"/>
  <c r="G2892" i="7"/>
  <c r="I2892" i="7"/>
  <c r="F2691" i="7"/>
  <c r="H2691" i="7"/>
  <c r="G2512" i="7"/>
  <c r="I2512" i="7"/>
  <c r="G2684" i="7"/>
  <c r="I2684" i="7"/>
  <c r="G2678" i="7"/>
  <c r="I2678" i="7"/>
  <c r="F2720" i="7"/>
  <c r="H2720" i="7"/>
  <c r="G2792" i="7"/>
  <c r="I2792" i="7"/>
  <c r="G2851" i="7"/>
  <c r="I2851" i="7"/>
  <c r="G2802" i="7"/>
  <c r="I2802" i="7"/>
  <c r="F2896" i="7"/>
  <c r="H2896" i="7"/>
  <c r="G2878" i="7"/>
  <c r="I2878" i="7"/>
  <c r="F2847" i="7"/>
  <c r="H2847" i="7"/>
  <c r="G2540" i="7"/>
  <c r="I2540" i="7"/>
  <c r="G2686" i="7"/>
  <c r="I2686" i="7"/>
  <c r="F2695" i="7"/>
  <c r="H2695" i="7"/>
  <c r="G2725" i="7"/>
  <c r="I2725" i="7"/>
  <c r="G2796" i="7"/>
  <c r="I2796" i="7"/>
  <c r="G2860" i="7"/>
  <c r="I2860" i="7"/>
  <c r="F2813" i="7"/>
  <c r="H2813" i="7"/>
  <c r="F2898" i="7"/>
  <c r="H2898" i="7"/>
  <c r="G2880" i="7"/>
  <c r="I2880" i="7"/>
  <c r="F2634" i="7"/>
  <c r="H2634" i="7"/>
  <c r="G2560" i="7"/>
  <c r="I2560" i="7"/>
  <c r="F2753" i="7"/>
  <c r="H2753" i="7"/>
  <c r="G2582" i="7"/>
  <c r="I2582" i="7"/>
  <c r="F2848" i="7"/>
  <c r="H2848" i="7"/>
  <c r="G2885" i="7"/>
  <c r="I2885" i="7"/>
  <c r="F2852" i="7"/>
  <c r="H2852" i="7"/>
  <c r="F2916" i="7"/>
  <c r="H2916" i="7"/>
  <c r="G2898" i="7"/>
  <c r="I2898" i="7"/>
  <c r="F2865" i="7"/>
  <c r="H2865" i="7"/>
  <c r="F2516" i="7"/>
  <c r="H2516" i="7"/>
  <c r="F2694" i="7"/>
  <c r="H2694" i="7"/>
  <c r="G2555" i="7"/>
  <c r="I2555" i="7"/>
  <c r="G2737" i="7"/>
  <c r="I2737" i="7"/>
  <c r="F2798" i="7"/>
  <c r="H2798" i="7"/>
  <c r="F2943" i="7"/>
  <c r="H2943" i="7"/>
  <c r="G2937" i="7"/>
  <c r="I2937" i="7"/>
  <c r="G2804" i="7"/>
  <c r="I2804" i="7"/>
  <c r="F2968" i="7"/>
  <c r="H2968" i="7"/>
  <c r="G2601" i="7"/>
  <c r="I2601" i="7"/>
  <c r="F2533" i="7"/>
  <c r="H2533" i="7"/>
  <c r="F2614" i="7"/>
  <c r="H2614" i="7"/>
  <c r="G2767" i="7"/>
  <c r="I2767" i="7"/>
  <c r="F2732" i="7"/>
  <c r="H2732" i="7"/>
  <c r="F2963" i="7"/>
  <c r="H2963" i="7"/>
  <c r="G2955" i="7"/>
  <c r="I2955" i="7"/>
  <c r="F2843" i="7"/>
  <c r="H2843" i="7"/>
  <c r="F2986" i="7"/>
  <c r="H2986" i="7"/>
  <c r="G2968" i="7"/>
  <c r="I2968" i="7"/>
  <c r="F2570" i="7"/>
  <c r="H2570" i="7"/>
  <c r="F2707" i="7"/>
  <c r="H2707" i="7"/>
  <c r="G2884" i="7"/>
  <c r="I2884" i="7"/>
  <c r="G2847" i="7"/>
  <c r="I2847" i="7"/>
  <c r="G3020" i="7"/>
  <c r="I3020" i="7"/>
  <c r="F3040" i="7"/>
  <c r="H3040" i="7"/>
  <c r="F2574" i="7"/>
  <c r="H2574" i="7"/>
  <c r="G2941" i="7"/>
  <c r="I2941" i="7"/>
  <c r="G2837" i="7"/>
  <c r="I2837" i="7"/>
  <c r="F3081" i="7"/>
  <c r="H3081" i="7"/>
  <c r="G3099" i="7"/>
  <c r="I3099" i="7"/>
  <c r="F2563" i="7"/>
  <c r="H2563" i="7"/>
  <c r="G2887" i="7"/>
  <c r="I2887" i="7"/>
  <c r="G2976" i="7"/>
  <c r="I2976" i="7"/>
  <c r="F3054" i="7"/>
  <c r="H3054" i="7"/>
  <c r="F2604" i="7"/>
  <c r="H2604" i="7"/>
  <c r="G2734" i="7"/>
  <c r="I2734" i="7"/>
  <c r="G2729" i="7"/>
  <c r="I2729" i="7"/>
  <c r="G3061" i="7"/>
  <c r="I3061" i="7"/>
  <c r="F3001" i="7"/>
  <c r="H3001" i="7"/>
  <c r="G3017" i="7"/>
  <c r="I3017" i="7"/>
  <c r="F3082" i="7"/>
  <c r="H3082" i="7"/>
  <c r="F3183" i="7"/>
  <c r="H3183" i="7"/>
  <c r="F3311" i="7"/>
  <c r="H3311" i="7"/>
  <c r="G3217" i="7"/>
  <c r="I3217" i="7"/>
  <c r="G3345" i="7"/>
  <c r="I3345" i="7"/>
  <c r="G2640" i="7"/>
  <c r="I2640" i="7"/>
  <c r="G2909" i="7"/>
  <c r="I2909" i="7"/>
  <c r="G2806" i="7"/>
  <c r="I2806" i="7"/>
  <c r="F3067" i="7"/>
  <c r="H3067" i="7"/>
  <c r="G3091" i="7"/>
  <c r="I3091" i="7"/>
  <c r="F3021" i="7"/>
  <c r="H3021" i="7"/>
  <c r="F3134" i="7"/>
  <c r="H3134" i="7"/>
  <c r="F3235" i="7"/>
  <c r="H3235" i="7"/>
  <c r="F3038" i="7"/>
  <c r="H3038" i="7"/>
  <c r="G3269" i="7"/>
  <c r="I3269" i="7"/>
  <c r="F2637" i="7"/>
  <c r="H2637" i="7"/>
  <c r="F2913" i="7"/>
  <c r="H2913" i="7"/>
  <c r="G2928" i="7"/>
  <c r="I2928" i="7"/>
  <c r="F3004" i="7"/>
  <c r="H3004" i="7"/>
  <c r="F3046" i="7"/>
  <c r="H3046" i="7"/>
  <c r="F3060" i="7"/>
  <c r="H3060" i="7"/>
  <c r="F3104" i="7"/>
  <c r="H3104" i="7"/>
  <c r="F3205" i="7"/>
  <c r="H3205" i="7"/>
  <c r="F3333" i="7"/>
  <c r="H3333" i="7"/>
  <c r="G3239" i="7"/>
  <c r="I3239" i="7"/>
  <c r="G3098" i="7"/>
  <c r="I3098" i="7"/>
  <c r="F3087" i="7"/>
  <c r="H3087" i="7"/>
  <c r="F3078" i="7"/>
  <c r="H3078" i="7"/>
  <c r="F3257" i="7"/>
  <c r="H3257" i="7"/>
  <c r="G3241" i="7"/>
  <c r="I3241" i="7"/>
  <c r="F3140" i="7"/>
  <c r="H3140" i="7"/>
  <c r="F3280" i="7"/>
  <c r="H3280" i="7"/>
  <c r="G3184" i="7"/>
  <c r="I3184" i="7"/>
  <c r="G3312" i="7"/>
  <c r="I3312" i="7"/>
  <c r="G3496" i="7"/>
  <c r="I3496" i="7"/>
  <c r="F3141" i="7"/>
  <c r="H3141" i="7"/>
  <c r="G2784" i="7"/>
  <c r="I2784" i="7"/>
  <c r="G3143" i="7"/>
  <c r="I3143" i="7"/>
  <c r="G3148" i="7"/>
  <c r="I3148" i="7"/>
  <c r="F3337" i="7"/>
  <c r="H3337" i="7"/>
  <c r="G3321" i="7"/>
  <c r="I3321" i="7"/>
  <c r="F2885" i="7"/>
  <c r="H2885" i="7"/>
  <c r="F2983" i="7"/>
  <c r="H2983" i="7"/>
  <c r="F3155" i="7"/>
  <c r="H3155" i="7"/>
  <c r="F3339" i="7"/>
  <c r="H3339" i="7"/>
  <c r="G3323" i="7"/>
  <c r="I3323" i="7"/>
  <c r="F3204" i="7"/>
  <c r="H3204" i="7"/>
  <c r="F3332" i="7"/>
  <c r="H3332" i="7"/>
  <c r="G3236" i="7"/>
  <c r="I3236" i="7"/>
  <c r="G3370" i="7"/>
  <c r="I3370" i="7"/>
  <c r="G3548" i="7"/>
  <c r="I3548" i="7"/>
  <c r="F3457" i="7"/>
  <c r="H3457" i="7"/>
  <c r="F3053" i="7"/>
  <c r="H3053" i="7"/>
  <c r="F2996" i="7"/>
  <c r="H2996" i="7"/>
  <c r="F3213" i="7"/>
  <c r="H3213" i="7"/>
  <c r="G3197" i="7"/>
  <c r="I3197" i="7"/>
  <c r="G3100" i="7"/>
  <c r="I3100" i="7"/>
  <c r="F3254" i="7"/>
  <c r="H3254" i="7"/>
  <c r="F3151" i="7"/>
  <c r="H3151" i="7"/>
  <c r="G3286" i="7"/>
  <c r="I3286" i="7"/>
  <c r="G3470" i="7"/>
  <c r="I3470" i="7"/>
  <c r="G3598" i="7"/>
  <c r="I3598" i="7"/>
  <c r="G2589" i="7"/>
  <c r="I2589" i="7"/>
  <c r="G3070" i="7"/>
  <c r="I3070" i="7"/>
  <c r="F3116" i="7"/>
  <c r="H3116" i="7"/>
  <c r="F3293" i="7"/>
  <c r="H3293" i="7"/>
  <c r="G3277" i="7"/>
  <c r="I3277" i="7"/>
  <c r="F3176" i="7"/>
  <c r="H3176" i="7"/>
  <c r="F3304" i="7"/>
  <c r="H3304" i="7"/>
  <c r="G3208" i="7"/>
  <c r="I3208" i="7"/>
  <c r="G3336" i="7"/>
  <c r="I3336" i="7"/>
  <c r="G3520" i="7"/>
  <c r="I3520" i="7"/>
  <c r="G3399" i="7"/>
  <c r="I3399" i="7"/>
  <c r="F2892" i="7"/>
  <c r="H2892" i="7"/>
  <c r="G3075" i="7"/>
  <c r="I3075" i="7"/>
  <c r="F3169" i="7"/>
  <c r="H3169" i="7"/>
  <c r="F3138" i="7"/>
  <c r="H3138" i="7"/>
  <c r="F2990" i="7"/>
  <c r="H2990" i="7"/>
  <c r="F3226" i="7"/>
  <c r="H3226" i="7"/>
  <c r="F3354" i="7"/>
  <c r="H3354" i="7"/>
  <c r="G3258" i="7"/>
  <c r="I3258" i="7"/>
  <c r="G2903" i="7"/>
  <c r="I2903" i="7"/>
  <c r="F3024" i="7"/>
  <c r="H3024" i="7"/>
  <c r="G3078" i="7"/>
  <c r="I3078" i="7"/>
  <c r="F3353" i="7"/>
  <c r="H3353" i="7"/>
  <c r="G3337" i="7"/>
  <c r="I3337" i="7"/>
  <c r="F3212" i="7"/>
  <c r="H3212" i="7"/>
  <c r="F3340" i="7"/>
  <c r="H3340" i="7"/>
  <c r="F3298" i="7"/>
  <c r="H3298" i="7"/>
  <c r="F3463" i="7"/>
  <c r="H3463" i="7"/>
  <c r="F3419" i="7"/>
  <c r="H3419" i="7"/>
  <c r="F3515" i="7"/>
  <c r="H3515" i="7"/>
  <c r="G3365" i="7"/>
  <c r="I3365" i="7"/>
  <c r="G3547" i="7"/>
  <c r="I3547" i="7"/>
  <c r="G3455" i="7"/>
  <c r="I3455" i="7"/>
  <c r="G3695" i="7"/>
  <c r="I3695" i="7"/>
  <c r="G3676" i="7"/>
  <c r="I3676" i="7"/>
  <c r="F3821" i="7"/>
  <c r="H3821" i="7"/>
  <c r="G3136" i="7"/>
  <c r="I3136" i="7"/>
  <c r="G3228" i="7"/>
  <c r="I3228" i="7"/>
  <c r="G3570" i="7"/>
  <c r="I3570" i="7"/>
  <c r="G3339" i="7"/>
  <c r="I3339" i="7"/>
  <c r="G3314" i="7"/>
  <c r="I3314" i="7"/>
  <c r="F3377" i="7"/>
  <c r="H3377" i="7"/>
  <c r="F3471" i="7"/>
  <c r="H3471" i="7"/>
  <c r="F3599" i="7"/>
  <c r="H3599" i="7"/>
  <c r="G3503" i="7"/>
  <c r="I3503" i="7"/>
  <c r="F3369" i="7"/>
  <c r="H3369" i="7"/>
  <c r="F3548" i="7"/>
  <c r="H3548" i="7"/>
  <c r="F3472" i="7"/>
  <c r="H3472" i="7"/>
  <c r="F3777" i="7"/>
  <c r="H3777" i="7"/>
  <c r="F3905" i="7"/>
  <c r="H3905" i="7"/>
  <c r="F3326" i="7"/>
  <c r="H3326" i="7"/>
  <c r="G3478" i="7"/>
  <c r="I3478" i="7"/>
  <c r="F3432" i="7"/>
  <c r="H3432" i="7"/>
  <c r="F3521" i="7"/>
  <c r="H3521" i="7"/>
  <c r="G3378" i="7"/>
  <c r="I3378" i="7"/>
  <c r="G3553" i="7"/>
  <c r="I3553" i="7"/>
  <c r="G3469" i="7"/>
  <c r="I3469" i="7"/>
  <c r="F3706" i="7"/>
  <c r="H3706" i="7"/>
  <c r="G3688" i="7"/>
  <c r="I3688" i="7"/>
  <c r="F3827" i="7"/>
  <c r="H3827" i="7"/>
  <c r="G3162" i="7"/>
  <c r="I3162" i="7"/>
  <c r="G3326" i="7"/>
  <c r="I3326" i="7"/>
  <c r="F3390" i="7"/>
  <c r="H3390" i="7"/>
  <c r="F3475" i="7"/>
  <c r="H3475" i="7"/>
  <c r="F3603" i="7"/>
  <c r="H3603" i="7"/>
  <c r="G3507" i="7"/>
  <c r="I3507" i="7"/>
  <c r="G3375" i="7"/>
  <c r="I3375" i="7"/>
  <c r="F3580" i="7"/>
  <c r="H3580" i="7"/>
  <c r="F3504" i="7"/>
  <c r="H3504" i="7"/>
  <c r="F3781" i="7"/>
  <c r="H3781" i="7"/>
  <c r="F3402" i="7"/>
  <c r="H3402" i="7"/>
  <c r="F3342" i="7"/>
  <c r="H3342" i="7"/>
  <c r="G3490" i="7"/>
  <c r="I3490" i="7"/>
  <c r="G3438" i="7"/>
  <c r="I3438" i="7"/>
  <c r="F3525" i="7"/>
  <c r="H3525" i="7"/>
  <c r="F3388" i="7"/>
  <c r="H3388" i="7"/>
  <c r="G3557" i="7"/>
  <c r="I3557" i="7"/>
  <c r="G3359" i="7"/>
  <c r="I3359" i="7"/>
  <c r="F3161" i="7"/>
  <c r="H3161" i="7"/>
  <c r="G3696" i="7"/>
  <c r="I3696" i="7"/>
  <c r="F3076" i="7"/>
  <c r="H3076" i="7"/>
  <c r="G3212" i="7"/>
  <c r="I3212" i="7"/>
  <c r="G3556" i="7"/>
  <c r="I3556" i="7"/>
  <c r="G3387" i="7"/>
  <c r="I3387" i="7"/>
  <c r="F3559" i="7"/>
  <c r="H3559" i="7"/>
  <c r="F3455" i="7"/>
  <c r="H3455" i="7"/>
  <c r="G3170" i="7"/>
  <c r="I3170" i="7"/>
  <c r="G3549" i="7"/>
  <c r="I3549" i="7"/>
  <c r="F3552" i="7"/>
  <c r="H3552" i="7"/>
  <c r="F3586" i="7"/>
  <c r="H3586" i="7"/>
  <c r="G3789" i="7"/>
  <c r="I3789" i="7"/>
  <c r="G3379" i="7"/>
  <c r="I3379" i="7"/>
  <c r="F3698" i="7"/>
  <c r="H3698" i="7"/>
  <c r="F3766" i="7"/>
  <c r="H3766" i="7"/>
  <c r="F3894" i="7"/>
  <c r="H3894" i="7"/>
  <c r="G4030" i="7"/>
  <c r="I4030" i="7"/>
  <c r="G4158" i="7"/>
  <c r="I4158" i="7"/>
  <c r="F3458" i="7"/>
  <c r="H3458" i="7"/>
  <c r="G3366" i="7"/>
  <c r="I3366" i="7"/>
  <c r="F3791" i="7"/>
  <c r="H3791" i="7"/>
  <c r="G3711" i="7"/>
  <c r="I3711" i="7"/>
  <c r="G3839" i="7"/>
  <c r="I3839" i="7"/>
  <c r="G3677" i="7"/>
  <c r="I3677" i="7"/>
  <c r="G3662" i="7"/>
  <c r="I3662" i="7"/>
  <c r="F3816" i="7"/>
  <c r="H3816" i="7"/>
  <c r="F3921" i="7"/>
  <c r="H3921" i="7"/>
  <c r="G4080" i="7"/>
  <c r="I4080" i="7"/>
  <c r="G3937" i="7"/>
  <c r="I3937" i="7"/>
  <c r="F3404" i="7"/>
  <c r="H3404" i="7"/>
  <c r="F3470" i="7"/>
  <c r="H3470" i="7"/>
  <c r="F3895" i="7"/>
  <c r="H3895" i="7"/>
  <c r="G3761" i="7"/>
  <c r="I3761" i="7"/>
  <c r="G3889" i="7"/>
  <c r="I3889" i="7"/>
  <c r="F3642" i="7"/>
  <c r="H3642" i="7"/>
  <c r="G3426" i="7"/>
  <c r="I3426" i="7"/>
  <c r="F3550" i="7"/>
  <c r="H3550" i="7"/>
  <c r="F3897" i="7"/>
  <c r="H3897" i="7"/>
  <c r="G3763" i="7"/>
  <c r="I3763" i="7"/>
  <c r="G3891" i="7"/>
  <c r="I3891" i="7"/>
  <c r="F3646" i="7"/>
  <c r="H3646" i="7"/>
  <c r="F3740" i="7"/>
  <c r="H3740" i="7"/>
  <c r="F3613" i="7"/>
  <c r="H3613" i="7"/>
  <c r="G3667" i="7"/>
  <c r="I3667" i="7"/>
  <c r="G3028" i="7"/>
  <c r="I3028" i="7"/>
  <c r="G3154" i="7"/>
  <c r="I3154" i="7"/>
  <c r="F3727" i="7"/>
  <c r="H3727" i="7"/>
  <c r="F3669" i="7"/>
  <c r="H3669" i="7"/>
  <c r="G3815" i="7"/>
  <c r="I3815" i="7"/>
  <c r="G3627" i="7"/>
  <c r="I3627" i="7"/>
  <c r="F3576" i="7"/>
  <c r="H3576" i="7"/>
  <c r="F3792" i="7"/>
  <c r="H3792" i="7"/>
  <c r="G3374" i="7"/>
  <c r="I3374" i="7"/>
  <c r="F3366" i="7"/>
  <c r="H3366" i="7"/>
  <c r="F3737" i="7"/>
  <c r="H3737" i="7"/>
  <c r="F3673" i="7"/>
  <c r="H3673" i="7"/>
  <c r="G3817" i="7"/>
  <c r="I3817" i="7"/>
  <c r="G3632" i="7"/>
  <c r="I3632" i="7"/>
  <c r="F3592" i="7"/>
  <c r="H3592" i="7"/>
  <c r="F3794" i="7"/>
  <c r="H3794" i="7"/>
  <c r="G3780" i="7"/>
  <c r="I3780" i="7"/>
  <c r="G4058" i="7"/>
  <c r="I4058" i="7"/>
  <c r="G3846" i="7"/>
  <c r="I3846" i="7"/>
  <c r="G3813" i="7"/>
  <c r="I3813" i="7"/>
  <c r="F3804" i="7"/>
  <c r="H3804" i="7"/>
  <c r="G4034" i="7"/>
  <c r="I4034" i="7"/>
  <c r="F3976" i="7"/>
  <c r="H3976" i="7"/>
  <c r="G3958" i="7"/>
  <c r="I3958" i="7"/>
  <c r="F4099" i="7"/>
  <c r="H4099" i="7"/>
  <c r="G3993" i="7"/>
  <c r="I3993" i="7"/>
  <c r="G4121" i="7"/>
  <c r="I4121" i="7"/>
  <c r="F4010" i="7"/>
  <c r="H4010" i="7"/>
  <c r="G4206" i="7"/>
  <c r="I4206" i="7"/>
  <c r="F3677" i="7"/>
  <c r="H3677" i="7"/>
  <c r="F3738" i="7"/>
  <c r="H3738" i="7"/>
  <c r="G3986" i="7"/>
  <c r="I3986" i="7"/>
  <c r="G3862" i="7"/>
  <c r="I3862" i="7"/>
  <c r="G3866" i="7"/>
  <c r="I3866" i="7"/>
  <c r="F4069" i="7"/>
  <c r="H4069" i="7"/>
  <c r="F3947" i="7"/>
  <c r="H3947" i="7"/>
  <c r="G4091" i="7"/>
  <c r="I4091" i="7"/>
  <c r="F3624" i="7"/>
  <c r="H3624" i="7"/>
  <c r="F4146" i="7"/>
  <c r="H4146" i="7"/>
  <c r="F3739" i="7"/>
  <c r="H3739" i="7"/>
  <c r="F3528" i="7"/>
  <c r="H3528" i="7"/>
  <c r="G3844" i="7"/>
  <c r="I3844" i="7"/>
  <c r="G4140" i="7"/>
  <c r="I4140" i="7"/>
  <c r="F3970" i="7"/>
  <c r="H3970" i="7"/>
  <c r="F4039" i="7"/>
  <c r="H4039" i="7"/>
  <c r="G3820" i="7"/>
  <c r="I3820" i="7"/>
  <c r="G4061" i="7"/>
  <c r="I4061" i="7"/>
  <c r="F3928" i="7"/>
  <c r="H3928" i="7"/>
  <c r="G4228" i="7"/>
  <c r="I4228" i="7"/>
  <c r="F3426" i="7"/>
  <c r="H3426" i="7"/>
  <c r="G3669" i="7"/>
  <c r="I3669" i="7"/>
  <c r="F3882" i="7"/>
  <c r="H3882" i="7"/>
  <c r="G4092" i="7"/>
  <c r="I4092" i="7"/>
  <c r="F3908" i="7"/>
  <c r="H3908" i="7"/>
  <c r="F4009" i="7"/>
  <c r="H4009" i="7"/>
  <c r="F4137" i="7"/>
  <c r="H4137" i="7"/>
  <c r="G4031" i="7"/>
  <c r="I4031" i="7"/>
  <c r="G3744" i="7"/>
  <c r="I3744" i="7"/>
  <c r="F4171" i="7"/>
  <c r="H4171" i="7"/>
  <c r="F3988" i="7"/>
  <c r="H3988" i="7"/>
  <c r="G3845" i="7"/>
  <c r="I3845" i="7"/>
  <c r="F3820" i="7"/>
  <c r="H3820" i="7"/>
  <c r="G4044" i="7"/>
  <c r="I4044" i="7"/>
  <c r="F3639" i="7"/>
  <c r="H3639" i="7"/>
  <c r="F3974" i="7"/>
  <c r="H3974" i="7"/>
  <c r="F4107" i="7"/>
  <c r="H4107" i="7"/>
  <c r="G4001" i="7"/>
  <c r="I4001" i="7"/>
  <c r="G4129" i="7"/>
  <c r="I4129" i="7"/>
  <c r="F4042" i="7"/>
  <c r="H4042" i="7"/>
  <c r="G4222" i="7"/>
  <c r="I4222" i="7"/>
  <c r="G3723" i="7"/>
  <c r="I3723" i="7"/>
  <c r="F3758" i="7"/>
  <c r="H3758" i="7"/>
  <c r="G3996" i="7"/>
  <c r="I3996" i="7"/>
  <c r="G3921" i="7"/>
  <c r="I3921" i="7"/>
  <c r="F3914" i="7"/>
  <c r="H3914" i="7"/>
  <c r="F4077" i="7"/>
  <c r="H4077" i="7"/>
  <c r="F3963" i="7"/>
  <c r="H3963" i="7"/>
  <c r="G4099" i="7"/>
  <c r="I4099" i="7"/>
  <c r="G3465" i="7"/>
  <c r="I3465" i="7"/>
  <c r="F4165" i="7"/>
  <c r="H4165" i="7"/>
  <c r="G4200" i="7"/>
  <c r="I4200" i="7"/>
  <c r="F3492" i="7"/>
  <c r="H3492" i="7"/>
  <c r="F3860" i="7"/>
  <c r="H3860" i="7"/>
  <c r="G4076" i="7"/>
  <c r="I4076" i="7"/>
  <c r="G3832" i="7"/>
  <c r="I3832" i="7"/>
  <c r="F3999" i="7"/>
  <c r="H3999" i="7"/>
  <c r="F4127" i="7"/>
  <c r="H4127" i="7"/>
  <c r="G4021" i="7"/>
  <c r="I4021" i="7"/>
  <c r="F3610" i="7"/>
  <c r="H3610" i="7"/>
  <c r="F4122" i="7"/>
  <c r="H4122" i="7"/>
  <c r="F3926" i="7"/>
  <c r="H3926" i="7"/>
  <c r="F4151" i="7"/>
  <c r="H4151" i="7"/>
  <c r="F4330" i="7"/>
  <c r="H4330" i="7"/>
  <c r="G4232" i="7"/>
  <c r="I4232" i="7"/>
  <c r="G4368" i="7"/>
  <c r="I4368" i="7"/>
  <c r="F4152" i="7"/>
  <c r="H4152" i="7"/>
  <c r="G4189" i="7"/>
  <c r="I4189" i="7"/>
  <c r="F4349" i="7"/>
  <c r="H4349" i="7"/>
  <c r="G4521" i="7"/>
  <c r="I4521" i="7"/>
  <c r="G3772" i="7"/>
  <c r="I3772" i="7"/>
  <c r="F4226" i="7"/>
  <c r="H4226" i="7"/>
  <c r="F4364" i="7"/>
  <c r="H4364" i="7"/>
  <c r="G4274" i="7"/>
  <c r="I4274" i="7"/>
  <c r="F4014" i="7"/>
  <c r="H4014" i="7"/>
  <c r="F4221" i="7"/>
  <c r="H4221" i="7"/>
  <c r="F4255" i="7"/>
  <c r="H4255" i="7"/>
  <c r="G4287" i="7"/>
  <c r="I4287" i="7"/>
  <c r="F3851" i="7"/>
  <c r="H3851" i="7"/>
  <c r="F3948" i="7"/>
  <c r="H3948" i="7"/>
  <c r="F4270" i="7"/>
  <c r="H4270" i="7"/>
  <c r="F4398" i="7"/>
  <c r="H4398" i="7"/>
  <c r="G4308" i="7"/>
  <c r="I4308" i="7"/>
  <c r="F4163" i="7"/>
  <c r="H4163" i="7"/>
  <c r="F3992" i="7"/>
  <c r="H3992" i="7"/>
  <c r="F4289" i="7"/>
  <c r="H4289" i="7"/>
  <c r="G4456" i="7"/>
  <c r="I4456" i="7"/>
  <c r="G4589" i="7"/>
  <c r="I4589" i="7"/>
  <c r="G4717" i="7"/>
  <c r="I4717" i="7"/>
  <c r="F4065" i="7"/>
  <c r="H4065" i="7"/>
  <c r="G4197" i="7"/>
  <c r="I4197" i="7"/>
  <c r="F4352" i="7"/>
  <c r="H4352" i="7"/>
  <c r="G4262" i="7"/>
  <c r="I4262" i="7"/>
  <c r="G3956" i="7"/>
  <c r="I3956" i="7"/>
  <c r="G4195" i="7"/>
  <c r="I4195" i="7"/>
  <c r="F4236" i="7"/>
  <c r="H4236" i="7"/>
  <c r="F4161" i="7"/>
  <c r="H4161" i="7"/>
  <c r="G4543" i="7"/>
  <c r="I4543" i="7"/>
  <c r="G4671" i="7"/>
  <c r="I4671" i="7"/>
  <c r="G3739" i="7"/>
  <c r="I3739" i="7"/>
  <c r="G3810" i="7"/>
  <c r="I3810" i="7"/>
  <c r="F4274" i="7"/>
  <c r="H4274" i="7"/>
  <c r="G3774" i="7"/>
  <c r="I3774" i="7"/>
  <c r="G4312" i="7"/>
  <c r="I4312" i="7"/>
  <c r="G4169" i="7"/>
  <c r="I4169" i="7"/>
  <c r="F4008" i="7"/>
  <c r="H4008" i="7"/>
  <c r="F4293" i="7"/>
  <c r="H4293" i="7"/>
  <c r="G4465" i="7"/>
  <c r="I4465" i="7"/>
  <c r="G3991" i="7"/>
  <c r="I3991" i="7"/>
  <c r="F4240" i="7"/>
  <c r="H4240" i="7"/>
  <c r="F4372" i="7"/>
  <c r="H4372" i="7"/>
  <c r="G4282" i="7"/>
  <c r="I4282" i="7"/>
  <c r="F4046" i="7"/>
  <c r="H4046" i="7"/>
  <c r="F4233" i="7"/>
  <c r="H4233" i="7"/>
  <c r="F4263" i="7"/>
  <c r="H4263" i="7"/>
  <c r="G4403" i="7"/>
  <c r="I4403" i="7"/>
  <c r="G4563" i="7"/>
  <c r="I4563" i="7"/>
  <c r="G4691" i="7"/>
  <c r="I4691" i="7"/>
  <c r="F4129" i="7"/>
  <c r="H4129" i="7"/>
  <c r="F3998" i="7"/>
  <c r="H3998" i="7"/>
  <c r="G4533" i="7"/>
  <c r="I4533" i="7"/>
  <c r="G4273" i="7"/>
  <c r="I4273" i="7"/>
  <c r="G4261" i="7"/>
  <c r="I4261" i="7"/>
  <c r="F4526" i="7"/>
  <c r="H4526" i="7"/>
  <c r="F4654" i="7"/>
  <c r="H4654" i="7"/>
  <c r="G4488" i="7"/>
  <c r="I4488" i="7"/>
  <c r="G4616" i="7"/>
  <c r="I4616" i="7"/>
  <c r="F4383" i="7"/>
  <c r="H4383" i="7"/>
  <c r="G4245" i="7"/>
  <c r="I4245" i="7"/>
  <c r="G4238" i="7"/>
  <c r="I4238" i="7"/>
  <c r="G4593" i="7"/>
  <c r="I4593" i="7"/>
  <c r="F4420" i="7"/>
  <c r="H4420" i="7"/>
  <c r="G4398" i="7"/>
  <c r="I4398" i="7"/>
  <c r="F4560" i="7"/>
  <c r="H4560" i="7"/>
  <c r="F4688" i="7"/>
  <c r="H4688" i="7"/>
  <c r="G4522" i="7"/>
  <c r="I4522" i="7"/>
  <c r="G4650" i="7"/>
  <c r="I4650" i="7"/>
  <c r="F4453" i="7"/>
  <c r="H4453" i="7"/>
  <c r="F4748" i="7"/>
  <c r="H4748" i="7"/>
  <c r="G4194" i="7"/>
  <c r="I4194" i="7"/>
  <c r="F4331" i="7"/>
  <c r="H4331" i="7"/>
  <c r="G4673" i="7"/>
  <c r="I4673" i="7"/>
  <c r="G4397" i="7"/>
  <c r="I4397" i="7"/>
  <c r="F4482" i="7"/>
  <c r="H4482" i="7"/>
  <c r="F4610" i="7"/>
  <c r="H4610" i="7"/>
  <c r="G4424" i="7"/>
  <c r="I4424" i="7"/>
  <c r="G4572" i="7"/>
  <c r="I4572" i="7"/>
  <c r="G4700" i="7"/>
  <c r="I4700" i="7"/>
  <c r="G4427" i="7"/>
  <c r="I4427" i="7"/>
  <c r="F4262" i="7"/>
  <c r="H4262" i="7"/>
  <c r="G3944" i="7"/>
  <c r="I3944" i="7"/>
  <c r="G4599" i="7"/>
  <c r="I4599" i="7"/>
  <c r="F4426" i="7"/>
  <c r="H4426" i="7"/>
  <c r="F4408" i="7"/>
  <c r="H4408" i="7"/>
  <c r="F4564" i="7"/>
  <c r="H4564" i="7"/>
  <c r="F4692" i="7"/>
  <c r="H4692" i="7"/>
  <c r="G4526" i="7"/>
  <c r="I4526" i="7"/>
  <c r="G4654" i="7"/>
  <c r="I4654" i="7"/>
  <c r="F4460" i="7"/>
  <c r="H4460" i="7"/>
  <c r="F4756" i="7"/>
  <c r="H4756" i="7"/>
  <c r="F4342" i="7"/>
  <c r="H4342" i="7"/>
  <c r="F4215" i="7"/>
  <c r="H4215" i="7"/>
  <c r="G4631" i="7"/>
  <c r="I4631" i="7"/>
  <c r="G3870" i="7"/>
  <c r="I3870" i="7"/>
  <c r="F4448" i="7"/>
  <c r="H4448" i="7"/>
  <c r="F4584" i="7"/>
  <c r="H4584" i="7"/>
  <c r="F4225" i="7"/>
  <c r="H4225" i="7"/>
  <c r="G4546" i="7"/>
  <c r="I4546" i="7"/>
  <c r="G4674" i="7"/>
  <c r="I4674" i="7"/>
  <c r="F4406" i="7"/>
  <c r="H4406" i="7"/>
  <c r="G4254" i="7"/>
  <c r="I4254" i="7"/>
  <c r="F4363" i="7"/>
  <c r="H4363" i="7"/>
  <c r="G4683" i="7"/>
  <c r="I4683" i="7"/>
  <c r="F4414" i="7"/>
  <c r="H4414" i="7"/>
  <c r="F4490" i="7"/>
  <c r="H4490" i="7"/>
  <c r="F4618" i="7"/>
  <c r="H4618" i="7"/>
  <c r="G4440" i="7"/>
  <c r="I4440" i="7"/>
  <c r="G4580" i="7"/>
  <c r="I4580" i="7"/>
  <c r="G3947" i="7"/>
  <c r="I3947" i="7"/>
  <c r="G4513" i="7"/>
  <c r="I4513" i="7"/>
  <c r="F4646" i="7"/>
  <c r="H4646" i="7"/>
  <c r="G4415" i="7"/>
  <c r="I4415" i="7"/>
  <c r="G4363" i="7"/>
  <c r="I4363" i="7"/>
  <c r="G4895" i="7"/>
  <c r="I4895" i="7"/>
  <c r="F4850" i="7"/>
  <c r="H4850" i="7"/>
  <c r="F4986" i="7"/>
  <c r="H4986" i="7"/>
  <c r="G4712" i="7"/>
  <c r="I4712" i="7"/>
  <c r="G4920" i="7"/>
  <c r="I4920" i="7"/>
  <c r="F4535" i="7"/>
  <c r="H4535" i="7"/>
  <c r="G4975" i="7"/>
  <c r="I4975" i="7"/>
  <c r="G4307" i="7"/>
  <c r="I4307" i="7"/>
  <c r="G4560" i="7"/>
  <c r="I4560" i="7"/>
  <c r="F4760" i="7"/>
  <c r="H4760" i="7"/>
  <c r="G4744" i="7"/>
  <c r="I4744" i="7"/>
  <c r="F4659" i="7"/>
  <c r="H4659" i="7"/>
  <c r="F4910" i="7"/>
  <c r="H4910" i="7"/>
  <c r="G4783" i="7"/>
  <c r="I4783" i="7"/>
  <c r="F4825" i="7"/>
  <c r="H4825" i="7"/>
  <c r="G4972" i="7"/>
  <c r="I4972" i="7"/>
  <c r="G4663" i="7"/>
  <c r="I4663" i="7"/>
  <c r="G4411" i="7"/>
  <c r="I4411" i="7"/>
  <c r="F4527" i="7"/>
  <c r="H4527" i="7"/>
  <c r="F4593" i="7"/>
  <c r="H4593" i="7"/>
  <c r="F4403" i="7"/>
  <c r="H4403" i="7"/>
  <c r="F4880" i="7"/>
  <c r="H4880" i="7"/>
  <c r="F5008" i="7"/>
  <c r="H5008" i="7"/>
  <c r="G4761" i="7"/>
  <c r="I4761" i="7"/>
  <c r="G4942" i="7"/>
  <c r="I4942" i="7"/>
  <c r="F4708" i="7"/>
  <c r="H4708" i="7"/>
  <c r="G4577" i="7"/>
  <c r="I4577" i="7"/>
  <c r="F4678" i="7"/>
  <c r="H4678" i="7"/>
  <c r="F4451" i="7"/>
  <c r="H4451" i="7"/>
  <c r="G4689" i="7"/>
  <c r="I4689" i="7"/>
  <c r="G4705" i="7"/>
  <c r="I4705" i="7"/>
  <c r="G4464" i="7"/>
  <c r="I4464" i="7"/>
  <c r="F4575" i="7"/>
  <c r="H4575" i="7"/>
  <c r="F4641" i="7"/>
  <c r="H4641" i="7"/>
  <c r="F4467" i="7"/>
  <c r="H4467" i="7"/>
  <c r="F4886" i="7"/>
  <c r="H4886" i="7"/>
  <c r="F4541" i="7"/>
  <c r="H4541" i="7"/>
  <c r="G4773" i="7"/>
  <c r="I4773" i="7"/>
  <c r="G4948" i="7"/>
  <c r="I4948" i="7"/>
  <c r="F4294" i="7"/>
  <c r="H4294" i="7"/>
  <c r="F4424" i="7"/>
  <c r="H4424" i="7"/>
  <c r="G4662" i="7"/>
  <c r="I4662" i="7"/>
  <c r="G4824" i="7"/>
  <c r="I4824" i="7"/>
  <c r="G4796" i="7"/>
  <c r="I4796" i="7"/>
  <c r="F4753" i="7"/>
  <c r="H4753" i="7"/>
  <c r="F4936" i="7"/>
  <c r="H4936" i="7"/>
  <c r="G4967" i="7"/>
  <c r="I4967" i="7"/>
  <c r="G4870" i="7"/>
  <c r="I4870" i="7"/>
  <c r="G4998" i="7"/>
  <c r="I4998" i="7"/>
  <c r="G4877" i="7"/>
  <c r="I4877" i="7"/>
  <c r="F4924" i="7"/>
  <c r="H4924" i="7"/>
  <c r="G4944" i="7"/>
  <c r="I4944" i="7"/>
  <c r="F4815" i="7"/>
  <c r="H4815" i="7"/>
  <c r="F4844" i="7"/>
  <c r="H4844" i="7"/>
  <c r="F4811" i="7"/>
  <c r="H4811" i="7"/>
  <c r="F4969" i="7"/>
  <c r="H4969" i="7"/>
  <c r="F4457" i="7"/>
  <c r="H4457" i="7"/>
  <c r="F4477" i="7"/>
  <c r="H4477" i="7"/>
  <c r="G4929" i="7"/>
  <c r="I4929" i="7"/>
  <c r="F4567" i="7"/>
  <c r="H4567" i="7"/>
  <c r="F4601" i="7"/>
  <c r="H4601" i="7"/>
  <c r="F4475" i="7"/>
  <c r="H4475" i="7"/>
  <c r="F4891" i="7"/>
  <c r="H4891" i="7"/>
  <c r="F4589" i="7"/>
  <c r="H4589" i="7"/>
  <c r="F4559" i="7"/>
  <c r="H4559" i="7"/>
  <c r="F4834" i="7"/>
  <c r="H4834" i="7"/>
  <c r="G4866" i="7"/>
  <c r="I4866" i="7"/>
  <c r="F4817" i="7"/>
  <c r="H4817" i="7"/>
  <c r="G4786" i="7"/>
  <c r="I4786" i="7"/>
  <c r="F4755" i="7"/>
  <c r="H4755" i="7"/>
  <c r="F4941" i="7"/>
  <c r="H4941" i="7"/>
  <c r="G4529" i="7"/>
  <c r="I4529" i="7"/>
  <c r="G4804" i="7"/>
  <c r="I4804" i="7"/>
  <c r="F4715" i="7"/>
  <c r="H4715" i="7"/>
  <c r="G4380" i="7"/>
  <c r="I4380" i="7"/>
  <c r="F4505" i="7"/>
  <c r="H4505" i="7"/>
  <c r="G4995" i="7"/>
  <c r="I4995" i="7"/>
  <c r="F4879" i="7"/>
  <c r="H4879" i="7"/>
  <c r="F5007" i="7"/>
  <c r="H5007" i="7"/>
  <c r="F4732" i="7"/>
  <c r="H4732" i="7"/>
  <c r="G4852" i="7"/>
  <c r="I4852" i="7"/>
  <c r="G4880" i="7"/>
  <c r="I4880" i="7"/>
  <c r="F4823" i="7"/>
  <c r="H4823" i="7"/>
  <c r="G4794" i="7"/>
  <c r="I4794" i="7"/>
  <c r="F4763" i="7"/>
  <c r="H4763" i="7"/>
  <c r="F4945" i="7"/>
  <c r="H4945" i="7"/>
  <c r="G4257" i="7"/>
  <c r="I4257" i="7"/>
  <c r="F4819" i="7"/>
  <c r="H4819" i="7"/>
  <c r="G4763" i="7"/>
  <c r="I4763" i="7"/>
  <c r="F4471" i="7"/>
  <c r="H4471" i="7"/>
  <c r="F4537" i="7"/>
  <c r="H4537" i="7"/>
  <c r="G4339" i="7"/>
  <c r="I4339" i="7"/>
  <c r="F4883" i="7"/>
  <c r="H4883" i="7"/>
  <c r="G4347" i="7"/>
  <c r="I4347" i="7"/>
  <c r="F4768" i="7"/>
  <c r="H4768" i="7"/>
  <c r="F4868" i="7"/>
  <c r="H4868" i="7"/>
  <c r="G4890" i="7"/>
  <c r="I4890" i="7"/>
  <c r="G4832" i="7"/>
  <c r="I4832" i="7"/>
  <c r="G4802" i="7"/>
  <c r="I4802" i="7"/>
  <c r="F4803" i="7"/>
  <c r="H4803" i="7"/>
  <c r="F4965" i="7"/>
  <c r="H4965" i="7"/>
  <c r="F4519" i="7"/>
  <c r="H4519" i="7"/>
  <c r="F4713" i="7"/>
  <c r="H4713" i="7"/>
  <c r="F4758" i="7"/>
  <c r="H4758" i="7"/>
  <c r="F4802" i="7"/>
  <c r="H4802" i="7"/>
  <c r="F4839" i="7"/>
  <c r="H4839" i="7"/>
  <c r="G4767" i="7"/>
  <c r="I4767" i="7"/>
  <c r="G4937" i="7"/>
  <c r="I4937" i="7"/>
  <c r="F4436" i="7"/>
  <c r="H4436" i="7"/>
  <c r="G996" i="7"/>
  <c r="I996" i="7"/>
  <c r="G740" i="7"/>
  <c r="I740" i="7"/>
  <c r="G484" i="7"/>
  <c r="I484" i="7"/>
  <c r="G228" i="7"/>
  <c r="I228" i="7"/>
  <c r="G477" i="7"/>
  <c r="I477" i="7"/>
  <c r="G509" i="7"/>
  <c r="I509" i="7"/>
  <c r="G764" i="7"/>
  <c r="I764" i="7"/>
  <c r="G508" i="7"/>
  <c r="I508" i="7"/>
  <c r="G252" i="7"/>
  <c r="I252" i="7"/>
  <c r="G621" i="7"/>
  <c r="I621" i="7"/>
  <c r="G1019" i="7"/>
  <c r="I1019" i="7"/>
  <c r="F980" i="7"/>
  <c r="H980" i="7"/>
  <c r="F636" i="7"/>
  <c r="H636" i="7"/>
  <c r="F300" i="7"/>
  <c r="H300" i="7"/>
  <c r="F397" i="7"/>
  <c r="H397" i="7"/>
  <c r="G692" i="7"/>
  <c r="I692" i="7"/>
  <c r="F292" i="7"/>
  <c r="H292" i="7"/>
  <c r="F229" i="7"/>
  <c r="H229" i="7"/>
  <c r="F883" i="7"/>
  <c r="H883" i="7"/>
  <c r="F627" i="7"/>
  <c r="H627" i="7"/>
  <c r="F371" i="7"/>
  <c r="H371" i="7"/>
  <c r="F115" i="7"/>
  <c r="H115" i="7"/>
  <c r="F757" i="7"/>
  <c r="H757" i="7"/>
  <c r="F876" i="7"/>
  <c r="H876" i="7"/>
  <c r="G460" i="7"/>
  <c r="I460" i="7"/>
  <c r="F76" i="7"/>
  <c r="H76" i="7"/>
  <c r="F995" i="7"/>
  <c r="H995" i="7"/>
  <c r="F739" i="7"/>
  <c r="H739" i="7"/>
  <c r="F483" i="7"/>
  <c r="H483" i="7"/>
  <c r="F227" i="7"/>
  <c r="H227" i="7"/>
  <c r="F1589" i="7"/>
  <c r="H1589" i="7"/>
  <c r="F173" i="7"/>
  <c r="H173" i="7"/>
  <c r="G1244" i="7"/>
  <c r="I1244" i="7"/>
  <c r="F1773" i="7"/>
  <c r="H1773" i="7"/>
  <c r="G1132" i="7"/>
  <c r="I1132" i="7"/>
  <c r="G1284" i="7"/>
  <c r="I1284" i="7"/>
  <c r="F1084" i="7"/>
  <c r="H1084" i="7"/>
  <c r="F1899" i="7"/>
  <c r="H1899" i="7"/>
  <c r="F1483" i="7"/>
  <c r="H1483" i="7"/>
  <c r="G1212" i="7"/>
  <c r="I1212" i="7"/>
  <c r="G1364" i="7"/>
  <c r="I1364" i="7"/>
  <c r="G1356" i="7"/>
  <c r="I1356" i="7"/>
  <c r="G1076" i="7"/>
  <c r="I1076" i="7"/>
  <c r="F1380" i="7"/>
  <c r="H1380" i="7"/>
  <c r="F1843" i="7"/>
  <c r="H1843" i="7"/>
  <c r="G1667" i="7"/>
  <c r="I1667" i="7"/>
  <c r="F1451" i="7"/>
  <c r="H1451" i="7"/>
  <c r="G1619" i="7"/>
  <c r="I1619" i="7"/>
  <c r="G1155" i="7"/>
  <c r="I1155" i="7"/>
  <c r="F2147" i="7"/>
  <c r="H2147" i="7"/>
  <c r="G2147" i="7"/>
  <c r="I2147" i="7"/>
  <c r="F2093" i="7"/>
  <c r="H2093" i="7"/>
  <c r="F2231" i="7"/>
  <c r="H2231" i="7"/>
  <c r="F2386" i="7"/>
  <c r="H2386" i="7"/>
  <c r="F2036" i="7"/>
  <c r="H2036" i="7"/>
  <c r="F2059" i="7"/>
  <c r="H2059" i="7"/>
  <c r="G2353" i="7"/>
  <c r="I2353" i="7"/>
  <c r="F2328" i="7"/>
  <c r="H2328" i="7"/>
  <c r="G2132" i="7"/>
  <c r="I2132" i="7"/>
  <c r="G2327" i="7"/>
  <c r="I2327" i="7"/>
  <c r="G2491" i="7"/>
  <c r="I2491" i="7"/>
  <c r="F2497" i="7"/>
  <c r="H2497" i="7"/>
  <c r="F2340" i="7"/>
  <c r="H2340" i="7"/>
  <c r="G2130" i="7"/>
  <c r="I2130" i="7"/>
  <c r="G2419" i="7"/>
  <c r="I2419" i="7"/>
  <c r="F2237" i="7"/>
  <c r="H2237" i="7"/>
  <c r="G2079" i="7"/>
  <c r="I2079" i="7"/>
  <c r="G2447" i="7"/>
  <c r="I2447" i="7"/>
  <c r="F2522" i="7"/>
  <c r="H2522" i="7"/>
  <c r="F2622" i="7"/>
  <c r="H2622" i="7"/>
  <c r="G2699" i="7"/>
  <c r="I2699" i="7"/>
  <c r="F2806" i="7"/>
  <c r="H2806" i="7"/>
  <c r="F2544" i="7"/>
  <c r="H2544" i="7"/>
  <c r="F2665" i="7"/>
  <c r="H2665" i="7"/>
  <c r="F2894" i="7"/>
  <c r="H2894" i="7"/>
  <c r="G2766" i="7"/>
  <c r="I2766" i="7"/>
  <c r="G2629" i="7"/>
  <c r="I2629" i="7"/>
  <c r="F2882" i="7"/>
  <c r="H2882" i="7"/>
  <c r="G2798" i="7"/>
  <c r="I2798" i="7"/>
  <c r="G2853" i="7"/>
  <c r="I2853" i="7"/>
  <c r="G2921" i="7"/>
  <c r="I2921" i="7"/>
  <c r="F2800" i="7"/>
  <c r="H2800" i="7"/>
  <c r="F2514" i="7"/>
  <c r="H2514" i="7"/>
  <c r="G2702" i="7"/>
  <c r="I2702" i="7"/>
  <c r="G2944" i="7"/>
  <c r="I2944" i="7"/>
  <c r="F3133" i="7"/>
  <c r="H3133" i="7"/>
  <c r="G2566" i="7"/>
  <c r="I2566" i="7"/>
  <c r="F3347" i="7"/>
  <c r="H3347" i="7"/>
  <c r="F3014" i="7"/>
  <c r="H3014" i="7"/>
  <c r="G3351" i="7"/>
  <c r="I3351" i="7"/>
  <c r="G3168" i="7"/>
  <c r="I3168" i="7"/>
  <c r="F3309" i="7"/>
  <c r="H3309" i="7"/>
  <c r="G3295" i="7"/>
  <c r="I3295" i="7"/>
  <c r="G2932" i="7"/>
  <c r="I2932" i="7"/>
  <c r="F3238" i="7"/>
  <c r="H3238" i="7"/>
  <c r="F3092" i="7"/>
  <c r="H3092" i="7"/>
  <c r="G3320" i="7"/>
  <c r="I3320" i="7"/>
  <c r="G3331" i="7"/>
  <c r="I3331" i="7"/>
  <c r="F3325" i="7"/>
  <c r="H3325" i="7"/>
  <c r="F3499" i="7"/>
  <c r="H3499" i="7"/>
  <c r="G3133" i="7"/>
  <c r="I3133" i="7"/>
  <c r="F3583" i="7"/>
  <c r="H3583" i="7"/>
  <c r="G3436" i="7"/>
  <c r="I3436" i="7"/>
  <c r="F3445" i="7"/>
  <c r="H3445" i="7"/>
  <c r="F3893" i="7"/>
  <c r="H3893" i="7"/>
  <c r="F3446" i="7"/>
  <c r="H3446" i="7"/>
  <c r="F3543" i="7"/>
  <c r="H3543" i="7"/>
  <c r="G3901" i="7"/>
  <c r="I3901" i="7"/>
  <c r="F3398" i="7"/>
  <c r="H3398" i="7"/>
  <c r="G3628" i="7"/>
  <c r="I3628" i="7"/>
  <c r="F3865" i="7"/>
  <c r="H3865" i="7"/>
  <c r="G3747" i="7"/>
  <c r="I3747" i="7"/>
  <c r="F3484" i="7"/>
  <c r="H3484" i="7"/>
  <c r="G3411" i="7"/>
  <c r="I3411" i="7"/>
  <c r="F3524" i="7"/>
  <c r="H3524" i="7"/>
  <c r="F3772" i="7"/>
  <c r="H3772" i="7"/>
  <c r="G3874" i="7"/>
  <c r="I3874" i="7"/>
  <c r="F4053" i="7"/>
  <c r="H4053" i="7"/>
  <c r="F3650" i="7"/>
  <c r="H3650" i="7"/>
  <c r="G4045" i="7"/>
  <c r="I4045" i="7"/>
  <c r="G3784" i="7"/>
  <c r="I3784" i="7"/>
  <c r="F4098" i="7"/>
  <c r="H4098" i="7"/>
  <c r="F4091" i="7"/>
  <c r="H4091" i="7"/>
  <c r="F3961" i="7"/>
  <c r="H3961" i="7"/>
  <c r="F3972" i="7"/>
  <c r="H3972" i="7"/>
  <c r="F3983" i="7"/>
  <c r="H3983" i="7"/>
  <c r="F4314" i="7"/>
  <c r="H4314" i="7"/>
  <c r="G4505" i="7"/>
  <c r="I4505" i="7"/>
  <c r="G4224" i="7"/>
  <c r="I4224" i="7"/>
  <c r="F4086" i="7"/>
  <c r="H4086" i="7"/>
  <c r="G3834" i="7"/>
  <c r="I3834" i="7"/>
  <c r="F4355" i="7"/>
  <c r="H4355" i="7"/>
  <c r="F4386" i="7"/>
  <c r="H4386" i="7"/>
  <c r="F4097" i="7"/>
  <c r="H4097" i="7"/>
  <c r="G4547" i="7"/>
  <c r="I4547" i="7"/>
  <c r="F4450" i="7"/>
  <c r="H4450" i="7"/>
  <c r="F4020" i="7"/>
  <c r="H4020" i="7"/>
  <c r="G4506" i="7"/>
  <c r="I4506" i="7"/>
  <c r="G4275" i="7"/>
  <c r="I4275" i="7"/>
  <c r="F4140" i="7"/>
  <c r="H4140" i="7"/>
  <c r="G4510" i="7"/>
  <c r="I4510" i="7"/>
  <c r="G4603" i="7"/>
  <c r="I4603" i="7"/>
  <c r="G4530" i="7"/>
  <c r="I4530" i="7"/>
  <c r="G4661" i="7"/>
  <c r="I4661" i="7"/>
  <c r="F4186" i="7"/>
  <c r="H4186" i="7"/>
  <c r="F4970" i="7"/>
  <c r="H4970" i="7"/>
  <c r="F4687" i="7"/>
  <c r="H4687" i="7"/>
  <c r="G4561" i="7"/>
  <c r="I4561" i="7"/>
  <c r="G4728" i="7"/>
  <c r="I4728" i="7"/>
  <c r="G4601" i="7"/>
  <c r="I4601" i="7"/>
  <c r="G4741" i="7"/>
  <c r="I4741" i="7"/>
  <c r="F4717" i="7"/>
  <c r="H4717" i="7"/>
  <c r="F4796" i="7"/>
  <c r="H4796" i="7"/>
  <c r="F3990" i="7"/>
  <c r="H3990" i="7"/>
  <c r="F5003" i="7"/>
  <c r="H5003" i="7"/>
  <c r="G4754" i="7"/>
  <c r="I4754" i="7"/>
  <c r="G5002" i="7"/>
  <c r="I5002" i="7"/>
  <c r="G4801" i="7"/>
  <c r="I4801" i="7"/>
  <c r="F4994" i="7"/>
  <c r="H4994" i="7"/>
  <c r="G4399" i="7"/>
  <c r="I4399" i="7"/>
  <c r="F4824" i="7"/>
  <c r="H4824" i="7"/>
  <c r="G4891" i="7"/>
  <c r="I4891" i="7"/>
  <c r="G685" i="7"/>
  <c r="I685" i="7"/>
  <c r="F509" i="7"/>
  <c r="H509" i="7"/>
  <c r="F659" i="7"/>
  <c r="H659" i="7"/>
  <c r="G1404" i="7"/>
  <c r="I1404" i="7"/>
  <c r="G1325" i="7"/>
  <c r="I1325" i="7"/>
  <c r="G1556" i="7"/>
  <c r="I1556" i="7"/>
  <c r="F1101" i="7"/>
  <c r="H1101" i="7"/>
  <c r="F1268" i="7"/>
  <c r="H1268" i="7"/>
  <c r="G1548" i="7"/>
  <c r="I1548" i="7"/>
  <c r="F1836" i="7"/>
  <c r="H1836" i="7"/>
  <c r="F1324" i="7"/>
  <c r="H1324" i="7"/>
  <c r="G1188" i="7"/>
  <c r="I1188" i="7"/>
  <c r="F1668" i="7"/>
  <c r="H1668" i="7"/>
  <c r="G1925" i="7"/>
  <c r="I1925" i="7"/>
  <c r="G1860" i="7"/>
  <c r="I1860" i="7"/>
  <c r="F1979" i="7"/>
  <c r="H1979" i="7"/>
  <c r="F1581" i="7"/>
  <c r="H1581" i="7"/>
  <c r="F1156" i="7"/>
  <c r="H1156" i="7"/>
  <c r="F1317" i="7"/>
  <c r="H1317" i="7"/>
  <c r="F1923" i="7"/>
  <c r="H1923" i="7"/>
  <c r="F1763" i="7"/>
  <c r="H1763" i="7"/>
  <c r="G1755" i="7"/>
  <c r="I1755" i="7"/>
  <c r="G1603" i="7"/>
  <c r="I1603" i="7"/>
  <c r="F1635" i="7"/>
  <c r="H1635" i="7"/>
  <c r="G1627" i="7"/>
  <c r="I1627" i="7"/>
  <c r="F1627" i="7"/>
  <c r="H1627" i="7"/>
  <c r="F1715" i="7"/>
  <c r="H1715" i="7"/>
  <c r="G1763" i="7"/>
  <c r="I1763" i="7"/>
  <c r="F1675" i="7"/>
  <c r="H1675" i="7"/>
  <c r="F1387" i="7"/>
  <c r="H1387" i="7"/>
  <c r="G1539" i="7"/>
  <c r="I1539" i="7"/>
  <c r="F1539" i="7"/>
  <c r="H1539" i="7"/>
  <c r="F1283" i="7"/>
  <c r="H1283" i="7"/>
  <c r="G1467" i="7"/>
  <c r="I1467" i="7"/>
  <c r="G1211" i="7"/>
  <c r="I1211" i="7"/>
  <c r="F1371" i="7"/>
  <c r="H1371" i="7"/>
  <c r="G1523" i="7"/>
  <c r="I1523" i="7"/>
  <c r="G1267" i="7"/>
  <c r="I1267" i="7"/>
  <c r="F1205" i="7"/>
  <c r="H1205" i="7"/>
  <c r="G1315" i="7"/>
  <c r="I1315" i="7"/>
  <c r="F1611" i="7"/>
  <c r="H1611" i="7"/>
  <c r="F1123" i="7"/>
  <c r="H1123" i="7"/>
  <c r="F1179" i="7"/>
  <c r="H1179" i="7"/>
  <c r="F1195" i="7"/>
  <c r="H1195" i="7"/>
  <c r="F1163" i="7"/>
  <c r="H1163" i="7"/>
  <c r="F2074" i="7"/>
  <c r="H2074" i="7"/>
  <c r="G2082" i="7"/>
  <c r="I2082" i="7"/>
  <c r="F2133" i="7"/>
  <c r="H2133" i="7"/>
  <c r="F2241" i="7"/>
  <c r="H2241" i="7"/>
  <c r="G2274" i="7"/>
  <c r="I2274" i="7"/>
  <c r="F2028" i="7"/>
  <c r="H2028" i="7"/>
  <c r="G2036" i="7"/>
  <c r="I2036" i="7"/>
  <c r="G2123" i="7"/>
  <c r="I2123" i="7"/>
  <c r="F2195" i="7"/>
  <c r="H2195" i="7"/>
  <c r="G2186" i="7"/>
  <c r="I2186" i="7"/>
  <c r="F2085" i="7"/>
  <c r="H2085" i="7"/>
  <c r="F2069" i="7"/>
  <c r="H2069" i="7"/>
  <c r="F2341" i="7"/>
  <c r="H2341" i="7"/>
  <c r="F2062" i="7"/>
  <c r="H2062" i="7"/>
  <c r="G2070" i="7"/>
  <c r="I2070" i="7"/>
  <c r="G2049" i="7"/>
  <c r="I2049" i="7"/>
  <c r="F2229" i="7"/>
  <c r="H2229" i="7"/>
  <c r="G2255" i="7"/>
  <c r="I2255" i="7"/>
  <c r="G2203" i="7"/>
  <c r="I2203" i="7"/>
  <c r="F2220" i="7"/>
  <c r="H2220" i="7"/>
  <c r="G2164" i="7"/>
  <c r="I2164" i="7"/>
  <c r="F2412" i="7"/>
  <c r="H2412" i="7"/>
  <c r="F2096" i="7"/>
  <c r="H2096" i="7"/>
  <c r="G2104" i="7"/>
  <c r="I2104" i="7"/>
  <c r="G2178" i="7"/>
  <c r="I2178" i="7"/>
  <c r="F2137" i="7"/>
  <c r="H2137" i="7"/>
  <c r="G2296" i="7"/>
  <c r="I2296" i="7"/>
  <c r="G2272" i="7"/>
  <c r="I2272" i="7"/>
  <c r="F2281" i="7"/>
  <c r="H2281" i="7"/>
  <c r="F2150" i="7"/>
  <c r="H2150" i="7"/>
  <c r="F2446" i="7"/>
  <c r="H2446" i="7"/>
  <c r="G2341" i="7"/>
  <c r="I2341" i="7"/>
  <c r="F2018" i="7"/>
  <c r="H2018" i="7"/>
  <c r="G2026" i="7"/>
  <c r="I2026" i="7"/>
  <c r="G2103" i="7"/>
  <c r="I2103" i="7"/>
  <c r="F2185" i="7"/>
  <c r="H2185" i="7"/>
  <c r="F2151" i="7"/>
  <c r="H2151" i="7"/>
  <c r="G2013" i="7"/>
  <c r="I2013" i="7"/>
  <c r="F2068" i="7"/>
  <c r="H2068" i="7"/>
  <c r="G2076" i="7"/>
  <c r="I2076" i="7"/>
  <c r="F2071" i="7"/>
  <c r="H2071" i="7"/>
  <c r="F2235" i="7"/>
  <c r="H2235" i="7"/>
  <c r="F2264" i="7"/>
  <c r="H2264" i="7"/>
  <c r="G2215" i="7"/>
  <c r="I2215" i="7"/>
  <c r="F2232" i="7"/>
  <c r="H2232" i="7"/>
  <c r="G2184" i="7"/>
  <c r="I2184" i="7"/>
  <c r="F2418" i="7"/>
  <c r="H2418" i="7"/>
  <c r="F2157" i="7"/>
  <c r="H2157" i="7"/>
  <c r="F2253" i="7"/>
  <c r="H2253" i="7"/>
  <c r="F2230" i="7"/>
  <c r="H2230" i="7"/>
  <c r="G2410" i="7"/>
  <c r="I2410" i="7"/>
  <c r="F2400" i="7"/>
  <c r="H2400" i="7"/>
  <c r="F2445" i="7"/>
  <c r="H2445" i="7"/>
  <c r="G2469" i="7"/>
  <c r="I2469" i="7"/>
  <c r="F2088" i="7"/>
  <c r="H2088" i="7"/>
  <c r="G2288" i="7"/>
  <c r="I2288" i="7"/>
  <c r="F2331" i="7"/>
  <c r="H2331" i="7"/>
  <c r="F2458" i="7"/>
  <c r="H2458" i="7"/>
  <c r="G2401" i="7"/>
  <c r="I2401" i="7"/>
  <c r="G2452" i="7"/>
  <c r="I2452" i="7"/>
  <c r="F2194" i="7"/>
  <c r="H2194" i="7"/>
  <c r="G2386" i="7"/>
  <c r="I2386" i="7"/>
  <c r="G2427" i="7"/>
  <c r="I2427" i="7"/>
  <c r="G2151" i="7"/>
  <c r="I2151" i="7"/>
  <c r="F2125" i="7"/>
  <c r="H2125" i="7"/>
  <c r="F2266" i="7"/>
  <c r="H2266" i="7"/>
  <c r="F2382" i="7"/>
  <c r="H2382" i="7"/>
  <c r="F2370" i="7"/>
  <c r="H2370" i="7"/>
  <c r="F2421" i="7"/>
  <c r="H2421" i="7"/>
  <c r="G2449" i="7"/>
  <c r="I2449" i="7"/>
  <c r="G2434" i="7"/>
  <c r="I2434" i="7"/>
  <c r="F2153" i="7"/>
  <c r="H2153" i="7"/>
  <c r="F2273" i="7"/>
  <c r="H2273" i="7"/>
  <c r="F2416" i="7"/>
  <c r="H2416" i="7"/>
  <c r="G2337" i="7"/>
  <c r="I2337" i="7"/>
  <c r="G2384" i="7"/>
  <c r="I2384" i="7"/>
  <c r="F2495" i="7"/>
  <c r="H2495" i="7"/>
  <c r="G2197" i="7"/>
  <c r="I2197" i="7"/>
  <c r="F2118" i="7"/>
  <c r="H2118" i="7"/>
  <c r="G2318" i="7"/>
  <c r="I2318" i="7"/>
  <c r="F2339" i="7"/>
  <c r="H2339" i="7"/>
  <c r="G2176" i="7"/>
  <c r="I2176" i="7"/>
  <c r="F2089" i="7"/>
  <c r="H2089" i="7"/>
  <c r="G2466" i="7"/>
  <c r="I2466" i="7"/>
  <c r="G2364" i="7"/>
  <c r="I2364" i="7"/>
  <c r="G2409" i="7"/>
  <c r="I2409" i="7"/>
  <c r="F2056" i="7"/>
  <c r="H2056" i="7"/>
  <c r="G2242" i="7"/>
  <c r="I2242" i="7"/>
  <c r="F2315" i="7"/>
  <c r="H2315" i="7"/>
  <c r="F2448" i="7"/>
  <c r="H2448" i="7"/>
  <c r="F2385" i="7"/>
  <c r="H2385" i="7"/>
  <c r="G2436" i="7"/>
  <c r="I2436" i="7"/>
  <c r="F2292" i="7"/>
  <c r="H2292" i="7"/>
  <c r="G2460" i="7"/>
  <c r="I2460" i="7"/>
  <c r="G2243" i="7"/>
  <c r="I2243" i="7"/>
  <c r="F2437" i="7"/>
  <c r="H2437" i="7"/>
  <c r="G2478" i="7"/>
  <c r="I2478" i="7"/>
  <c r="F2388" i="7"/>
  <c r="H2388" i="7"/>
  <c r="G2246" i="7"/>
  <c r="I2246" i="7"/>
  <c r="F2441" i="7"/>
  <c r="H2441" i="7"/>
  <c r="G2482" i="7"/>
  <c r="I2482" i="7"/>
  <c r="F2506" i="7"/>
  <c r="H2506" i="7"/>
  <c r="G2069" i="7"/>
  <c r="I2069" i="7"/>
  <c r="G2303" i="7"/>
  <c r="I2303" i="7"/>
  <c r="G2484" i="7"/>
  <c r="I2484" i="7"/>
  <c r="G2016" i="7"/>
  <c r="I2016" i="7"/>
  <c r="G2185" i="7"/>
  <c r="I2185" i="7"/>
  <c r="G2205" i="7"/>
  <c r="I2205" i="7"/>
  <c r="F2139" i="7"/>
  <c r="H2139" i="7"/>
  <c r="F2236" i="7"/>
  <c r="H2236" i="7"/>
  <c r="F2485" i="7"/>
  <c r="H2485" i="7"/>
  <c r="G2470" i="7"/>
  <c r="I2470" i="7"/>
  <c r="F2455" i="7"/>
  <c r="H2455" i="7"/>
  <c r="F2312" i="7"/>
  <c r="H2312" i="7"/>
  <c r="G2422" i="7"/>
  <c r="I2422" i="7"/>
  <c r="F2486" i="7"/>
  <c r="H2486" i="7"/>
  <c r="F2057" i="7"/>
  <c r="H2057" i="7"/>
  <c r="G2399" i="7"/>
  <c r="I2399" i="7"/>
  <c r="G2443" i="7"/>
  <c r="I2443" i="7"/>
  <c r="F2496" i="7"/>
  <c r="H2496" i="7"/>
  <c r="F2504" i="7"/>
  <c r="H2504" i="7"/>
  <c r="G2454" i="7"/>
  <c r="I2454" i="7"/>
  <c r="F2320" i="7"/>
  <c r="H2320" i="7"/>
  <c r="F2427" i="7"/>
  <c r="H2427" i="7"/>
  <c r="F2508" i="7"/>
  <c r="H2508" i="7"/>
  <c r="F2534" i="7"/>
  <c r="H2534" i="7"/>
  <c r="G2709" i="7"/>
  <c r="I2709" i="7"/>
  <c r="G2511" i="7"/>
  <c r="I2511" i="7"/>
  <c r="F2612" i="7"/>
  <c r="H2612" i="7"/>
  <c r="G2660" i="7"/>
  <c r="I2660" i="7"/>
  <c r="F2519" i="7"/>
  <c r="H2519" i="7"/>
  <c r="F2567" i="7"/>
  <c r="H2567" i="7"/>
  <c r="F2650" i="7"/>
  <c r="H2650" i="7"/>
  <c r="F2537" i="7"/>
  <c r="H2537" i="7"/>
  <c r="G2600" i="7"/>
  <c r="I2600" i="7"/>
  <c r="G2590" i="7"/>
  <c r="I2590" i="7"/>
  <c r="G2712" i="7"/>
  <c r="I2712" i="7"/>
  <c r="F2723" i="7"/>
  <c r="H2723" i="7"/>
  <c r="G2740" i="7"/>
  <c r="I2740" i="7"/>
  <c r="F2903" i="7"/>
  <c r="H2903" i="7"/>
  <c r="F2523" i="7"/>
  <c r="H2523" i="7"/>
  <c r="G2572" i="7"/>
  <c r="I2572" i="7"/>
  <c r="G2655" i="7"/>
  <c r="I2655" i="7"/>
  <c r="F2541" i="7"/>
  <c r="H2541" i="7"/>
  <c r="F2603" i="7"/>
  <c r="H2603" i="7"/>
  <c r="F2633" i="7"/>
  <c r="H2633" i="7"/>
  <c r="F2719" i="7"/>
  <c r="H2719" i="7"/>
  <c r="F2726" i="7"/>
  <c r="H2726" i="7"/>
  <c r="G2742" i="7"/>
  <c r="I2742" i="7"/>
  <c r="F2905" i="7"/>
  <c r="H2905" i="7"/>
  <c r="G2517" i="7"/>
  <c r="I2517" i="7"/>
  <c r="G2625" i="7"/>
  <c r="I2625" i="7"/>
  <c r="F2671" i="7"/>
  <c r="H2671" i="7"/>
  <c r="G2626" i="7"/>
  <c r="I2626" i="7"/>
  <c r="F2640" i="7"/>
  <c r="H2640" i="7"/>
  <c r="F2564" i="7"/>
  <c r="H2564" i="7"/>
  <c r="G2612" i="7"/>
  <c r="I2612" i="7"/>
  <c r="F2565" i="7"/>
  <c r="H2565" i="7"/>
  <c r="G2581" i="7"/>
  <c r="I2581" i="7"/>
  <c r="F2643" i="7"/>
  <c r="H2643" i="7"/>
  <c r="G2614" i="7"/>
  <c r="I2614" i="7"/>
  <c r="G2747" i="7"/>
  <c r="I2747" i="7"/>
  <c r="G2726" i="7"/>
  <c r="I2726" i="7"/>
  <c r="G2762" i="7"/>
  <c r="I2762" i="7"/>
  <c r="F2925" i="7"/>
  <c r="H2925" i="7"/>
  <c r="G2671" i="7"/>
  <c r="I2671" i="7"/>
  <c r="G2592" i="7"/>
  <c r="I2592" i="7"/>
  <c r="F2769" i="7"/>
  <c r="H2769" i="7"/>
  <c r="G2731" i="7"/>
  <c r="I2731" i="7"/>
  <c r="F2875" i="7"/>
  <c r="H2875" i="7"/>
  <c r="G2895" i="7"/>
  <c r="I2895" i="7"/>
  <c r="G2871" i="7"/>
  <c r="I2871" i="7"/>
  <c r="F2926" i="7"/>
  <c r="H2926" i="7"/>
  <c r="G2908" i="7"/>
  <c r="I2908" i="7"/>
  <c r="F3003" i="7"/>
  <c r="H3003" i="7"/>
  <c r="F2610" i="7"/>
  <c r="H2610" i="7"/>
  <c r="G2552" i="7"/>
  <c r="I2552" i="7"/>
  <c r="F2747" i="7"/>
  <c r="H2747" i="7"/>
  <c r="G2720" i="7"/>
  <c r="I2720" i="7"/>
  <c r="F2832" i="7"/>
  <c r="H2832" i="7"/>
  <c r="G2881" i="7"/>
  <c r="I2881" i="7"/>
  <c r="G2842" i="7"/>
  <c r="I2842" i="7"/>
  <c r="F2912" i="7"/>
  <c r="H2912" i="7"/>
  <c r="G2894" i="7"/>
  <c r="I2894" i="7"/>
  <c r="G2815" i="7"/>
  <c r="I2815" i="7"/>
  <c r="G2615" i="7"/>
  <c r="I2615" i="7"/>
  <c r="F2555" i="7"/>
  <c r="H2555" i="7"/>
  <c r="F2751" i="7"/>
  <c r="H2751" i="7"/>
  <c r="F2731" i="7"/>
  <c r="H2731" i="7"/>
  <c r="F2835" i="7"/>
  <c r="H2835" i="7"/>
  <c r="G2883" i="7"/>
  <c r="I2883" i="7"/>
  <c r="G2845" i="7"/>
  <c r="I2845" i="7"/>
  <c r="F2914" i="7"/>
  <c r="H2914" i="7"/>
  <c r="G2896" i="7"/>
  <c r="I2896" i="7"/>
  <c r="G2570" i="7"/>
  <c r="I2570" i="7"/>
  <c r="G2616" i="7"/>
  <c r="I2616" i="7"/>
  <c r="F2779" i="7"/>
  <c r="H2779" i="7"/>
  <c r="F2738" i="7"/>
  <c r="H2738" i="7"/>
  <c r="F2883" i="7"/>
  <c r="H2883" i="7"/>
  <c r="G2901" i="7"/>
  <c r="I2901" i="7"/>
  <c r="F2810" i="7"/>
  <c r="H2810" i="7"/>
  <c r="F2932" i="7"/>
  <c r="H2932" i="7"/>
  <c r="G2914" i="7"/>
  <c r="I2914" i="7"/>
  <c r="F3016" i="7"/>
  <c r="H3016" i="7"/>
  <c r="F2572" i="7"/>
  <c r="H2572" i="7"/>
  <c r="F2529" i="7"/>
  <c r="H2529" i="7"/>
  <c r="G2611" i="7"/>
  <c r="I2611" i="7"/>
  <c r="G2765" i="7"/>
  <c r="I2765" i="7"/>
  <c r="F2724" i="7"/>
  <c r="H2724" i="7"/>
  <c r="F2961" i="7"/>
  <c r="H2961" i="7"/>
  <c r="G2953" i="7"/>
  <c r="I2953" i="7"/>
  <c r="F2840" i="7"/>
  <c r="H2840" i="7"/>
  <c r="F2984" i="7"/>
  <c r="H2984" i="7"/>
  <c r="G2705" i="7"/>
  <c r="I2705" i="7"/>
  <c r="G2597" i="7"/>
  <c r="I2597" i="7"/>
  <c r="F2670" i="7"/>
  <c r="H2670" i="7"/>
  <c r="G2793" i="7"/>
  <c r="I2793" i="7"/>
  <c r="G2754" i="7"/>
  <c r="I2754" i="7"/>
  <c r="F2981" i="7"/>
  <c r="H2981" i="7"/>
  <c r="G2971" i="7"/>
  <c r="I2971" i="7"/>
  <c r="F2874" i="7"/>
  <c r="H2874" i="7"/>
  <c r="G2840" i="7"/>
  <c r="I2840" i="7"/>
  <c r="G2732" i="7"/>
  <c r="I2732" i="7"/>
  <c r="F2692" i="7"/>
  <c r="H2692" i="7"/>
  <c r="F2939" i="7"/>
  <c r="H2939" i="7"/>
  <c r="G2934" i="7"/>
  <c r="I2934" i="7"/>
  <c r="G3013" i="7"/>
  <c r="I3013" i="7"/>
  <c r="G3054" i="7"/>
  <c r="I3054" i="7"/>
  <c r="F3068" i="7"/>
  <c r="H3068" i="7"/>
  <c r="F2739" i="7"/>
  <c r="H2739" i="7"/>
  <c r="F2836" i="7"/>
  <c r="H2836" i="7"/>
  <c r="F3000" i="7"/>
  <c r="H3000" i="7"/>
  <c r="F3097" i="7"/>
  <c r="H3097" i="7"/>
  <c r="G3115" i="7"/>
  <c r="I3115" i="7"/>
  <c r="F2606" i="7"/>
  <c r="H2606" i="7"/>
  <c r="G2951" i="7"/>
  <c r="I2951" i="7"/>
  <c r="G2850" i="7"/>
  <c r="I2850" i="7"/>
  <c r="F3083" i="7"/>
  <c r="H3083" i="7"/>
  <c r="F2666" i="7"/>
  <c r="H2666" i="7"/>
  <c r="G2865" i="7"/>
  <c r="I2865" i="7"/>
  <c r="G2906" i="7"/>
  <c r="I2906" i="7"/>
  <c r="F2991" i="7"/>
  <c r="H2991" i="7"/>
  <c r="F3033" i="7"/>
  <c r="H3033" i="7"/>
  <c r="F3049" i="7"/>
  <c r="H3049" i="7"/>
  <c r="F3098" i="7"/>
  <c r="H3098" i="7"/>
  <c r="F3199" i="7"/>
  <c r="H3199" i="7"/>
  <c r="F3327" i="7"/>
  <c r="H3327" i="7"/>
  <c r="G3233" i="7"/>
  <c r="I3233" i="7"/>
  <c r="F3041" i="7"/>
  <c r="H3041" i="7"/>
  <c r="G2675" i="7"/>
  <c r="I2675" i="7"/>
  <c r="G2973" i="7"/>
  <c r="I2973" i="7"/>
  <c r="F2870" i="7"/>
  <c r="H2870" i="7"/>
  <c r="F3089" i="7"/>
  <c r="H3089" i="7"/>
  <c r="G3107" i="7"/>
  <c r="I3107" i="7"/>
  <c r="G3052" i="7"/>
  <c r="I3052" i="7"/>
  <c r="G3108" i="7"/>
  <c r="I3108" i="7"/>
  <c r="F3251" i="7"/>
  <c r="H3251" i="7"/>
  <c r="G3149" i="7"/>
  <c r="I3149" i="7"/>
  <c r="G3285" i="7"/>
  <c r="I3285" i="7"/>
  <c r="G2653" i="7"/>
  <c r="I2653" i="7"/>
  <c r="F2829" i="7"/>
  <c r="H2829" i="7"/>
  <c r="G2960" i="7"/>
  <c r="I2960" i="7"/>
  <c r="F3039" i="7"/>
  <c r="H3039" i="7"/>
  <c r="G3077" i="7"/>
  <c r="I3077" i="7"/>
  <c r="G2992" i="7"/>
  <c r="I2992" i="7"/>
  <c r="F3120" i="7"/>
  <c r="H3120" i="7"/>
  <c r="F3221" i="7"/>
  <c r="H3221" i="7"/>
  <c r="F3349" i="7"/>
  <c r="H3349" i="7"/>
  <c r="G3255" i="7"/>
  <c r="I3255" i="7"/>
  <c r="G2689" i="7"/>
  <c r="I2689" i="7"/>
  <c r="G3004" i="7"/>
  <c r="I3004" i="7"/>
  <c r="F3106" i="7"/>
  <c r="H3106" i="7"/>
  <c r="F3281" i="7"/>
  <c r="H3281" i="7"/>
  <c r="G3263" i="7"/>
  <c r="I3263" i="7"/>
  <c r="F3168" i="7"/>
  <c r="H3168" i="7"/>
  <c r="F3296" i="7"/>
  <c r="H3296" i="7"/>
  <c r="G3200" i="7"/>
  <c r="I3200" i="7"/>
  <c r="G3328" i="7"/>
  <c r="I3328" i="7"/>
  <c r="G3512" i="7"/>
  <c r="I3512" i="7"/>
  <c r="G3383" i="7"/>
  <c r="I3383" i="7"/>
  <c r="G2989" i="7"/>
  <c r="I2989" i="7"/>
  <c r="G3046" i="7"/>
  <c r="I3046" i="7"/>
  <c r="F3152" i="7"/>
  <c r="H3152" i="7"/>
  <c r="G3012" i="7"/>
  <c r="I3012" i="7"/>
  <c r="G3343" i="7"/>
  <c r="I3343" i="7"/>
  <c r="F2814" i="7"/>
  <c r="H2814" i="7"/>
  <c r="F3052" i="7"/>
  <c r="H3052" i="7"/>
  <c r="G3155" i="7"/>
  <c r="I3155" i="7"/>
  <c r="G3096" i="7"/>
  <c r="I3096" i="7"/>
  <c r="G3347" i="7"/>
  <c r="I3347" i="7"/>
  <c r="F3220" i="7"/>
  <c r="H3220" i="7"/>
  <c r="F3348" i="7"/>
  <c r="H3348" i="7"/>
  <c r="G3252" i="7"/>
  <c r="I3252" i="7"/>
  <c r="G3402" i="7"/>
  <c r="I3402" i="7"/>
  <c r="G3564" i="7"/>
  <c r="I3564" i="7"/>
  <c r="G3361" i="7"/>
  <c r="I3361" i="7"/>
  <c r="F3007" i="7"/>
  <c r="H3007" i="7"/>
  <c r="F3047" i="7"/>
  <c r="H3047" i="7"/>
  <c r="F3241" i="7"/>
  <c r="H3241" i="7"/>
  <c r="G3225" i="7"/>
  <c r="I3225" i="7"/>
  <c r="F3022" i="7"/>
  <c r="H3022" i="7"/>
  <c r="F3270" i="7"/>
  <c r="H3270" i="7"/>
  <c r="G3174" i="7"/>
  <c r="I3174" i="7"/>
  <c r="G3302" i="7"/>
  <c r="I3302" i="7"/>
  <c r="G3486" i="7"/>
  <c r="I3486" i="7"/>
  <c r="G3614" i="7"/>
  <c r="I3614" i="7"/>
  <c r="G2785" i="7"/>
  <c r="I2785" i="7"/>
  <c r="G3117" i="7"/>
  <c r="I3117" i="7"/>
  <c r="G3031" i="7"/>
  <c r="I3031" i="7"/>
  <c r="F3321" i="7"/>
  <c r="H3321" i="7"/>
  <c r="G3305" i="7"/>
  <c r="I3305" i="7"/>
  <c r="F3192" i="7"/>
  <c r="H3192" i="7"/>
  <c r="F3320" i="7"/>
  <c r="H3320" i="7"/>
  <c r="G3224" i="7"/>
  <c r="I3224" i="7"/>
  <c r="G3352" i="7"/>
  <c r="I3352" i="7"/>
  <c r="G3536" i="7"/>
  <c r="I3536" i="7"/>
  <c r="G3431" i="7"/>
  <c r="I3431" i="7"/>
  <c r="G2964" i="7"/>
  <c r="I2964" i="7"/>
  <c r="G3040" i="7"/>
  <c r="I3040" i="7"/>
  <c r="F3195" i="7"/>
  <c r="H3195" i="7"/>
  <c r="G3179" i="7"/>
  <c r="I3179" i="7"/>
  <c r="F3156" i="7"/>
  <c r="H3156" i="7"/>
  <c r="F3242" i="7"/>
  <c r="H3242" i="7"/>
  <c r="G3088" i="7"/>
  <c r="I3088" i="7"/>
  <c r="G3274" i="7"/>
  <c r="I3274" i="7"/>
  <c r="F2934" i="7"/>
  <c r="H2934" i="7"/>
  <c r="F2857" i="7"/>
  <c r="H2857" i="7"/>
  <c r="F3175" i="7"/>
  <c r="H3175" i="7"/>
  <c r="F3146" i="7"/>
  <c r="H3146" i="7"/>
  <c r="G3015" i="7"/>
  <c r="I3015" i="7"/>
  <c r="F3228" i="7"/>
  <c r="H3228" i="7"/>
  <c r="G2518" i="7"/>
  <c r="I2518" i="7"/>
  <c r="F3358" i="7"/>
  <c r="H3358" i="7"/>
  <c r="G3498" i="7"/>
  <c r="I3498" i="7"/>
  <c r="F3451" i="7"/>
  <c r="H3451" i="7"/>
  <c r="F3531" i="7"/>
  <c r="H3531" i="7"/>
  <c r="G3397" i="7"/>
  <c r="I3397" i="7"/>
  <c r="G3563" i="7"/>
  <c r="I3563" i="7"/>
  <c r="G3369" i="7"/>
  <c r="I3369" i="7"/>
  <c r="F3421" i="7"/>
  <c r="H3421" i="7"/>
  <c r="F3709" i="7"/>
  <c r="H3709" i="7"/>
  <c r="F3837" i="7"/>
  <c r="H3837" i="7"/>
  <c r="F3329" i="7"/>
  <c r="H3329" i="7"/>
  <c r="G3266" i="7"/>
  <c r="I3266" i="7"/>
  <c r="G3602" i="7"/>
  <c r="I3602" i="7"/>
  <c r="F3186" i="7"/>
  <c r="H3186" i="7"/>
  <c r="G3356" i="7"/>
  <c r="I3356" i="7"/>
  <c r="F3441" i="7"/>
  <c r="H3441" i="7"/>
  <c r="F3487" i="7"/>
  <c r="H3487" i="7"/>
  <c r="F3615" i="7"/>
  <c r="H3615" i="7"/>
  <c r="G3519" i="7"/>
  <c r="I3519" i="7"/>
  <c r="F3401" i="7"/>
  <c r="H3401" i="7"/>
  <c r="G3639" i="7"/>
  <c r="I3639" i="7"/>
  <c r="F3600" i="7"/>
  <c r="H3600" i="7"/>
  <c r="F3793" i="7"/>
  <c r="H3793" i="7"/>
  <c r="F2956" i="7"/>
  <c r="H2956" i="7"/>
  <c r="G3120" i="7"/>
  <c r="I3120" i="7"/>
  <c r="G3510" i="7"/>
  <c r="I3510" i="7"/>
  <c r="F3464" i="7"/>
  <c r="H3464" i="7"/>
  <c r="F3537" i="7"/>
  <c r="H3537" i="7"/>
  <c r="G3410" i="7"/>
  <c r="I3410" i="7"/>
  <c r="G3569" i="7"/>
  <c r="I3569" i="7"/>
  <c r="G3382" i="7"/>
  <c r="I3382" i="7"/>
  <c r="F3502" i="7"/>
  <c r="H3502" i="7"/>
  <c r="F3715" i="7"/>
  <c r="H3715" i="7"/>
  <c r="F3843" i="7"/>
  <c r="H3843" i="7"/>
  <c r="F3202" i="7"/>
  <c r="H3202" i="7"/>
  <c r="F3367" i="7"/>
  <c r="H3367" i="7"/>
  <c r="F3454" i="7"/>
  <c r="H3454" i="7"/>
  <c r="F3491" i="7"/>
  <c r="H3491" i="7"/>
  <c r="F3619" i="7"/>
  <c r="H3619" i="7"/>
  <c r="G3523" i="7"/>
  <c r="I3523" i="7"/>
  <c r="G3407" i="7"/>
  <c r="I3407" i="7"/>
  <c r="G3647" i="7"/>
  <c r="I3647" i="7"/>
  <c r="F3626" i="7"/>
  <c r="H3626" i="7"/>
  <c r="F3797" i="7"/>
  <c r="H3797" i="7"/>
  <c r="F3042" i="7"/>
  <c r="H3042" i="7"/>
  <c r="G3160" i="7"/>
  <c r="I3160" i="7"/>
  <c r="G3522" i="7"/>
  <c r="I3522" i="7"/>
  <c r="F3148" i="7"/>
  <c r="H3148" i="7"/>
  <c r="F3541" i="7"/>
  <c r="H3541" i="7"/>
  <c r="F3420" i="7"/>
  <c r="H3420" i="7"/>
  <c r="G3573" i="7"/>
  <c r="I3573" i="7"/>
  <c r="F3392" i="7"/>
  <c r="H3392" i="7"/>
  <c r="F3534" i="7"/>
  <c r="H3534" i="7"/>
  <c r="F3719" i="7"/>
  <c r="H3719" i="7"/>
  <c r="F3255" i="7"/>
  <c r="H3255" i="7"/>
  <c r="G3250" i="7"/>
  <c r="I3250" i="7"/>
  <c r="G3588" i="7"/>
  <c r="I3588" i="7"/>
  <c r="G3419" i="7"/>
  <c r="I3419" i="7"/>
  <c r="F3575" i="7"/>
  <c r="H3575" i="7"/>
  <c r="G3479" i="7"/>
  <c r="I3479" i="7"/>
  <c r="G3526" i="7"/>
  <c r="I3526" i="7"/>
  <c r="G3597" i="7"/>
  <c r="I3597" i="7"/>
  <c r="G3700" i="7"/>
  <c r="I3700" i="7"/>
  <c r="F3649" i="7"/>
  <c r="H3649" i="7"/>
  <c r="G3805" i="7"/>
  <c r="I3805" i="7"/>
  <c r="F3556" i="7"/>
  <c r="H3556" i="7"/>
  <c r="F3496" i="7"/>
  <c r="H3496" i="7"/>
  <c r="F3782" i="7"/>
  <c r="H3782" i="7"/>
  <c r="F3663" i="7"/>
  <c r="H3663" i="7"/>
  <c r="G4046" i="7"/>
  <c r="I4046" i="7"/>
  <c r="G3750" i="7"/>
  <c r="I3750" i="7"/>
  <c r="F3529" i="7"/>
  <c r="H3529" i="7"/>
  <c r="F3459" i="7"/>
  <c r="H3459" i="7"/>
  <c r="F3831" i="7"/>
  <c r="H3831" i="7"/>
  <c r="G3727" i="7"/>
  <c r="I3727" i="7"/>
  <c r="G3855" i="7"/>
  <c r="I3855" i="7"/>
  <c r="G3707" i="7"/>
  <c r="I3707" i="7"/>
  <c r="G3694" i="7"/>
  <c r="I3694" i="7"/>
  <c r="F3832" i="7"/>
  <c r="H3832" i="7"/>
  <c r="F3953" i="7"/>
  <c r="H3953" i="7"/>
  <c r="G4096" i="7"/>
  <c r="I4096" i="7"/>
  <c r="F3277" i="7"/>
  <c r="H3277" i="7"/>
  <c r="G3501" i="7"/>
  <c r="I3501" i="7"/>
  <c r="F3676" i="7"/>
  <c r="H3676" i="7"/>
  <c r="F3490" i="7"/>
  <c r="H3490" i="7"/>
  <c r="G3777" i="7"/>
  <c r="I3777" i="7"/>
  <c r="G3905" i="7"/>
  <c r="I3905" i="7"/>
  <c r="G3261" i="7"/>
  <c r="I3261" i="7"/>
  <c r="G3513" i="7"/>
  <c r="I3513" i="7"/>
  <c r="F3684" i="7"/>
  <c r="H3684" i="7"/>
  <c r="F3506" i="7"/>
  <c r="H3506" i="7"/>
  <c r="G3779" i="7"/>
  <c r="I3779" i="7"/>
  <c r="G3907" i="7"/>
  <c r="I3907" i="7"/>
  <c r="F3678" i="7"/>
  <c r="H3678" i="7"/>
  <c r="F3756" i="7"/>
  <c r="H3756" i="7"/>
  <c r="F3436" i="7"/>
  <c r="H3436" i="7"/>
  <c r="F3566" i="7"/>
  <c r="H3566" i="7"/>
  <c r="F3394" i="7"/>
  <c r="H3394" i="7"/>
  <c r="F3449" i="7"/>
  <c r="H3449" i="7"/>
  <c r="F3771" i="7"/>
  <c r="H3771" i="7"/>
  <c r="F3701" i="7"/>
  <c r="H3701" i="7"/>
  <c r="G3831" i="7"/>
  <c r="I3831" i="7"/>
  <c r="G3661" i="7"/>
  <c r="I3661" i="7"/>
  <c r="G3646" i="7"/>
  <c r="I3646" i="7"/>
  <c r="F3808" i="7"/>
  <c r="H3808" i="7"/>
  <c r="G3400" i="7"/>
  <c r="I3400" i="7"/>
  <c r="G3452" i="7"/>
  <c r="I3452" i="7"/>
  <c r="F3775" i="7"/>
  <c r="H3775" i="7"/>
  <c r="G3704" i="7"/>
  <c r="I3704" i="7"/>
  <c r="G3833" i="7"/>
  <c r="I3833" i="7"/>
  <c r="G3665" i="7"/>
  <c r="I3665" i="7"/>
  <c r="G3650" i="7"/>
  <c r="I3650" i="7"/>
  <c r="F3810" i="7"/>
  <c r="H3810" i="7"/>
  <c r="G3906" i="7"/>
  <c r="I3906" i="7"/>
  <c r="G4074" i="7"/>
  <c r="I4074" i="7"/>
  <c r="G3925" i="7"/>
  <c r="I3925" i="7"/>
  <c r="G3877" i="7"/>
  <c r="I3877" i="7"/>
  <c r="F3836" i="7"/>
  <c r="H3836" i="7"/>
  <c r="G4056" i="7"/>
  <c r="I4056" i="7"/>
  <c r="G3736" i="7"/>
  <c r="I3736" i="7"/>
  <c r="F3987" i="7"/>
  <c r="H3987" i="7"/>
  <c r="F4115" i="7"/>
  <c r="H4115" i="7"/>
  <c r="G4009" i="7"/>
  <c r="I4009" i="7"/>
  <c r="G4137" i="7"/>
  <c r="I4137" i="7"/>
  <c r="F4074" i="7"/>
  <c r="H4074" i="7"/>
  <c r="G4242" i="7"/>
  <c r="I4242" i="7"/>
  <c r="G3755" i="7"/>
  <c r="I3755" i="7"/>
  <c r="F3774" i="7"/>
  <c r="H3774" i="7"/>
  <c r="G4008" i="7"/>
  <c r="I4008" i="7"/>
  <c r="G3949" i="7"/>
  <c r="I3949" i="7"/>
  <c r="G3930" i="7"/>
  <c r="I3930" i="7"/>
  <c r="F4085" i="7"/>
  <c r="H4085" i="7"/>
  <c r="F3979" i="7"/>
  <c r="H3979" i="7"/>
  <c r="G4107" i="7"/>
  <c r="I4107" i="7"/>
  <c r="G3916" i="7"/>
  <c r="I3916" i="7"/>
  <c r="F4181" i="7"/>
  <c r="H4181" i="7"/>
  <c r="F3899" i="7"/>
  <c r="H3899" i="7"/>
  <c r="G3686" i="7"/>
  <c r="I3686" i="7"/>
  <c r="F3937" i="7"/>
  <c r="H3937" i="7"/>
  <c r="F3667" i="7"/>
  <c r="H3667" i="7"/>
  <c r="G3754" i="7"/>
  <c r="I3754" i="7"/>
  <c r="F4055" i="7"/>
  <c r="H4055" i="7"/>
  <c r="F3919" i="7"/>
  <c r="H3919" i="7"/>
  <c r="G4077" i="7"/>
  <c r="I4077" i="7"/>
  <c r="F3960" i="7"/>
  <c r="H3960" i="7"/>
  <c r="G3822" i="7"/>
  <c r="I3822" i="7"/>
  <c r="F3462" i="7"/>
  <c r="H3462" i="7"/>
  <c r="F3662" i="7"/>
  <c r="H3662" i="7"/>
  <c r="F3904" i="7"/>
  <c r="H3904" i="7"/>
  <c r="G4118" i="7"/>
  <c r="I4118" i="7"/>
  <c r="F3942" i="7"/>
  <c r="H3942" i="7"/>
  <c r="F4025" i="7"/>
  <c r="H4025" i="7"/>
  <c r="F3708" i="7"/>
  <c r="H3708" i="7"/>
  <c r="G4047" i="7"/>
  <c r="I4047" i="7"/>
  <c r="G3872" i="7"/>
  <c r="I3872" i="7"/>
  <c r="F4203" i="7"/>
  <c r="H4203" i="7"/>
  <c r="F4052" i="7"/>
  <c r="H4052" i="7"/>
  <c r="G3909" i="7"/>
  <c r="I3909" i="7"/>
  <c r="F3852" i="7"/>
  <c r="H3852" i="7"/>
  <c r="G4070" i="7"/>
  <c r="I4070" i="7"/>
  <c r="G3800" i="7"/>
  <c r="I3800" i="7"/>
  <c r="F3995" i="7"/>
  <c r="H3995" i="7"/>
  <c r="F4123" i="7"/>
  <c r="H4123" i="7"/>
  <c r="G4017" i="7"/>
  <c r="I4017" i="7"/>
  <c r="G4145" i="7"/>
  <c r="I4145" i="7"/>
  <c r="F4106" i="7"/>
  <c r="H4106" i="7"/>
  <c r="G3826" i="7"/>
  <c r="I3826" i="7"/>
  <c r="G3787" i="7"/>
  <c r="I3787" i="7"/>
  <c r="F3790" i="7"/>
  <c r="H3790" i="7"/>
  <c r="G4022" i="7"/>
  <c r="I4022" i="7"/>
  <c r="G3965" i="7"/>
  <c r="I3965" i="7"/>
  <c r="G3946" i="7"/>
  <c r="I3946" i="7"/>
  <c r="F4093" i="7"/>
  <c r="H4093" i="7"/>
  <c r="G3987" i="7"/>
  <c r="I3987" i="7"/>
  <c r="G4115" i="7"/>
  <c r="I4115" i="7"/>
  <c r="F3986" i="7"/>
  <c r="H3986" i="7"/>
  <c r="F4197" i="7"/>
  <c r="H4197" i="7"/>
  <c r="G3362" i="7"/>
  <c r="I3362" i="7"/>
  <c r="G3459" i="7"/>
  <c r="I3459" i="7"/>
  <c r="F3888" i="7"/>
  <c r="H3888" i="7"/>
  <c r="G4102" i="7"/>
  <c r="I4102" i="7"/>
  <c r="F3922" i="7"/>
  <c r="H3922" i="7"/>
  <c r="F4015" i="7"/>
  <c r="H4015" i="7"/>
  <c r="F4143" i="7"/>
  <c r="H4143" i="7"/>
  <c r="G4037" i="7"/>
  <c r="I4037" i="7"/>
  <c r="G3792" i="7"/>
  <c r="I3792" i="7"/>
  <c r="G4180" i="7"/>
  <c r="I4180" i="7"/>
  <c r="F4017" i="7"/>
  <c r="H4017" i="7"/>
  <c r="G4184" i="7"/>
  <c r="I4184" i="7"/>
  <c r="F4346" i="7"/>
  <c r="H4346" i="7"/>
  <c r="G4256" i="7"/>
  <c r="I4256" i="7"/>
  <c r="F3906" i="7"/>
  <c r="H3906" i="7"/>
  <c r="G4182" i="7"/>
  <c r="I4182" i="7"/>
  <c r="G4221" i="7"/>
  <c r="I4221" i="7"/>
  <c r="F4365" i="7"/>
  <c r="H4365" i="7"/>
  <c r="G4537" i="7"/>
  <c r="I4537" i="7"/>
  <c r="G4055" i="7"/>
  <c r="I4055" i="7"/>
  <c r="F4252" i="7"/>
  <c r="H4252" i="7"/>
  <c r="F4380" i="7"/>
  <c r="H4380" i="7"/>
  <c r="G4290" i="7"/>
  <c r="I4290" i="7"/>
  <c r="F4078" i="7"/>
  <c r="H4078" i="7"/>
  <c r="G3730" i="7"/>
  <c r="I3730" i="7"/>
  <c r="F4271" i="7"/>
  <c r="H4271" i="7"/>
  <c r="G4419" i="7"/>
  <c r="I4419" i="7"/>
  <c r="G3654" i="7"/>
  <c r="I3654" i="7"/>
  <c r="G4247" i="7"/>
  <c r="I4247" i="7"/>
  <c r="F4286" i="7"/>
  <c r="H4286" i="7"/>
  <c r="G3971" i="7"/>
  <c r="I3971" i="7"/>
  <c r="G4324" i="7"/>
  <c r="I4324" i="7"/>
  <c r="F4195" i="7"/>
  <c r="H4195" i="7"/>
  <c r="F4056" i="7"/>
  <c r="H4056" i="7"/>
  <c r="F4305" i="7"/>
  <c r="H4305" i="7"/>
  <c r="G4477" i="7"/>
  <c r="I4477" i="7"/>
  <c r="G4605" i="7"/>
  <c r="I4605" i="7"/>
  <c r="G3806" i="7"/>
  <c r="I3806" i="7"/>
  <c r="F3939" i="7"/>
  <c r="H3939" i="7"/>
  <c r="F4232" i="7"/>
  <c r="H4232" i="7"/>
  <c r="F4368" i="7"/>
  <c r="H4368" i="7"/>
  <c r="G4278" i="7"/>
  <c r="I4278" i="7"/>
  <c r="F4030" i="7"/>
  <c r="H4030" i="7"/>
  <c r="G4227" i="7"/>
  <c r="I4227" i="7"/>
  <c r="F4259" i="7"/>
  <c r="H4259" i="7"/>
  <c r="F4371" i="7"/>
  <c r="H4371" i="7"/>
  <c r="G4559" i="7"/>
  <c r="I4559" i="7"/>
  <c r="G4687" i="7"/>
  <c r="I4687" i="7"/>
  <c r="F3770" i="7"/>
  <c r="H3770" i="7"/>
  <c r="G3967" i="7"/>
  <c r="I3967" i="7"/>
  <c r="F4290" i="7"/>
  <c r="H4290" i="7"/>
  <c r="G4151" i="7"/>
  <c r="I4151" i="7"/>
  <c r="G4328" i="7"/>
  <c r="I4328" i="7"/>
  <c r="G4201" i="7"/>
  <c r="I4201" i="7"/>
  <c r="F4072" i="7"/>
  <c r="H4072" i="7"/>
  <c r="F4309" i="7"/>
  <c r="H4309" i="7"/>
  <c r="G4481" i="7"/>
  <c r="I4481" i="7"/>
  <c r="G4119" i="7"/>
  <c r="I4119" i="7"/>
  <c r="F4260" i="7"/>
  <c r="H4260" i="7"/>
  <c r="F4388" i="7"/>
  <c r="H4388" i="7"/>
  <c r="G4298" i="7"/>
  <c r="I4298" i="7"/>
  <c r="F4110" i="7"/>
  <c r="H4110" i="7"/>
  <c r="G3928" i="7"/>
  <c r="I3928" i="7"/>
  <c r="F4279" i="7"/>
  <c r="H4279" i="7"/>
  <c r="G4436" i="7"/>
  <c r="I4436" i="7"/>
  <c r="G4579" i="7"/>
  <c r="I4579" i="7"/>
  <c r="G4707" i="7"/>
  <c r="I4707" i="7"/>
  <c r="F4200" i="7"/>
  <c r="H4200" i="7"/>
  <c r="F4214" i="7"/>
  <c r="H4214" i="7"/>
  <c r="G4565" i="7"/>
  <c r="I4565" i="7"/>
  <c r="G4371" i="7"/>
  <c r="I4371" i="7"/>
  <c r="G4351" i="7"/>
  <c r="I4351" i="7"/>
  <c r="F4542" i="7"/>
  <c r="H4542" i="7"/>
  <c r="F4670" i="7"/>
  <c r="H4670" i="7"/>
  <c r="G4504" i="7"/>
  <c r="I4504" i="7"/>
  <c r="G4632" i="7"/>
  <c r="I4632" i="7"/>
  <c r="F4415" i="7"/>
  <c r="H4415" i="7"/>
  <c r="F4310" i="7"/>
  <c r="H4310" i="7"/>
  <c r="F4149" i="7"/>
  <c r="H4149" i="7"/>
  <c r="G4617" i="7"/>
  <c r="I4617" i="7"/>
  <c r="F4452" i="7"/>
  <c r="H4452" i="7"/>
  <c r="F4432" i="7"/>
  <c r="H4432" i="7"/>
  <c r="F4576" i="7"/>
  <c r="H4576" i="7"/>
  <c r="F4704" i="7"/>
  <c r="H4704" i="7"/>
  <c r="G4538" i="7"/>
  <c r="I4538" i="7"/>
  <c r="G4666" i="7"/>
  <c r="I4666" i="7"/>
  <c r="G4251" i="7"/>
  <c r="I4251" i="7"/>
  <c r="F4780" i="7"/>
  <c r="H4780" i="7"/>
  <c r="G4286" i="7"/>
  <c r="I4286" i="7"/>
  <c r="F4413" i="7"/>
  <c r="H4413" i="7"/>
  <c r="G4697" i="7"/>
  <c r="I4697" i="7"/>
  <c r="G4426" i="7"/>
  <c r="I4426" i="7"/>
  <c r="F4498" i="7"/>
  <c r="H4498" i="7"/>
  <c r="F4626" i="7"/>
  <c r="H4626" i="7"/>
  <c r="G4457" i="7"/>
  <c r="I4457" i="7"/>
  <c r="G4588" i="7"/>
  <c r="I4588" i="7"/>
  <c r="F4228" i="7"/>
  <c r="H4228" i="7"/>
  <c r="F4458" i="7"/>
  <c r="H4458" i="7"/>
  <c r="F4326" i="7"/>
  <c r="H4326" i="7"/>
  <c r="F4183" i="7"/>
  <c r="H4183" i="7"/>
  <c r="G4625" i="7"/>
  <c r="I4625" i="7"/>
  <c r="F4461" i="7"/>
  <c r="H4461" i="7"/>
  <c r="F4440" i="7"/>
  <c r="H4440" i="7"/>
  <c r="F4580" i="7"/>
  <c r="H4580" i="7"/>
  <c r="F4145" i="7"/>
  <c r="H4145" i="7"/>
  <c r="G4542" i="7"/>
  <c r="I4542" i="7"/>
  <c r="G4670" i="7"/>
  <c r="I4670" i="7"/>
  <c r="G4283" i="7"/>
  <c r="I4283" i="7"/>
  <c r="F4788" i="7"/>
  <c r="H4788" i="7"/>
  <c r="G3902" i="7"/>
  <c r="I3902" i="7"/>
  <c r="F4297" i="7"/>
  <c r="H4297" i="7"/>
  <c r="G4657" i="7"/>
  <c r="I4657" i="7"/>
  <c r="G4377" i="7"/>
  <c r="I4377" i="7"/>
  <c r="F4472" i="7"/>
  <c r="H4472" i="7"/>
  <c r="F4600" i="7"/>
  <c r="H4600" i="7"/>
  <c r="F4405" i="7"/>
  <c r="H4405" i="7"/>
  <c r="G4562" i="7"/>
  <c r="I4562" i="7"/>
  <c r="G4690" i="7"/>
  <c r="I4690" i="7"/>
  <c r="G4438" i="7"/>
  <c r="I4438" i="7"/>
  <c r="G4318" i="7"/>
  <c r="I4318" i="7"/>
  <c r="G4471" i="7"/>
  <c r="I4471" i="7"/>
  <c r="G4711" i="7"/>
  <c r="I4711" i="7"/>
  <c r="G4442" i="7"/>
  <c r="I4442" i="7"/>
  <c r="F4506" i="7"/>
  <c r="H4506" i="7"/>
  <c r="F4634" i="7"/>
  <c r="H4634" i="7"/>
  <c r="G4468" i="7"/>
  <c r="I4468" i="7"/>
  <c r="G4596" i="7"/>
  <c r="I4596" i="7"/>
  <c r="G4297" i="7"/>
  <c r="I4297" i="7"/>
  <c r="G4629" i="7"/>
  <c r="I4629" i="7"/>
  <c r="G4199" i="7"/>
  <c r="I4199" i="7"/>
  <c r="G4396" i="7"/>
  <c r="I4396" i="7"/>
  <c r="F4545" i="7"/>
  <c r="H4545" i="7"/>
  <c r="G4997" i="7"/>
  <c r="I4997" i="7"/>
  <c r="F4874" i="7"/>
  <c r="H4874" i="7"/>
  <c r="F5002" i="7"/>
  <c r="H5002" i="7"/>
  <c r="G4749" i="7"/>
  <c r="I4749" i="7"/>
  <c r="G4936" i="7"/>
  <c r="I4936" i="7"/>
  <c r="F4663" i="7"/>
  <c r="H4663" i="7"/>
  <c r="F4113" i="7"/>
  <c r="H4113" i="7"/>
  <c r="G4319" i="7"/>
  <c r="I4319" i="7"/>
  <c r="G4624" i="7"/>
  <c r="I4624" i="7"/>
  <c r="F4800" i="7"/>
  <c r="H4800" i="7"/>
  <c r="G4776" i="7"/>
  <c r="I4776" i="7"/>
  <c r="F4733" i="7"/>
  <c r="H4733" i="7"/>
  <c r="F4926" i="7"/>
  <c r="H4926" i="7"/>
  <c r="G4899" i="7"/>
  <c r="I4899" i="7"/>
  <c r="F4857" i="7"/>
  <c r="H4857" i="7"/>
  <c r="G4988" i="7"/>
  <c r="I4988" i="7"/>
  <c r="G4365" i="7"/>
  <c r="I4365" i="7"/>
  <c r="G4502" i="7"/>
  <c r="I4502" i="7"/>
  <c r="F4703" i="7"/>
  <c r="H4703" i="7"/>
  <c r="F4711" i="7"/>
  <c r="H4711" i="7"/>
  <c r="F4547" i="7"/>
  <c r="H4547" i="7"/>
  <c r="F4896" i="7"/>
  <c r="H4896" i="7"/>
  <c r="F4701" i="7"/>
  <c r="H4701" i="7"/>
  <c r="G4793" i="7"/>
  <c r="I4793" i="7"/>
  <c r="G4958" i="7"/>
  <c r="I4958" i="7"/>
  <c r="F4746" i="7"/>
  <c r="H4746" i="7"/>
  <c r="G4679" i="7"/>
  <c r="I4679" i="7"/>
  <c r="G4432" i="7"/>
  <c r="I4432" i="7"/>
  <c r="F4543" i="7"/>
  <c r="H4543" i="7"/>
  <c r="F4407" i="7"/>
  <c r="H4407" i="7"/>
  <c r="F4431" i="7"/>
  <c r="H4431" i="7"/>
  <c r="G4528" i="7"/>
  <c r="I4528" i="7"/>
  <c r="F4736" i="7"/>
  <c r="H4736" i="7"/>
  <c r="F4727" i="7"/>
  <c r="H4727" i="7"/>
  <c r="F4595" i="7"/>
  <c r="H4595" i="7"/>
  <c r="F4902" i="7"/>
  <c r="H4902" i="7"/>
  <c r="G4735" i="7"/>
  <c r="I4735" i="7"/>
  <c r="G4805" i="7"/>
  <c r="I4805" i="7"/>
  <c r="G4964" i="7"/>
  <c r="I4964" i="7"/>
  <c r="G4332" i="7"/>
  <c r="I4332" i="7"/>
  <c r="F4508" i="7"/>
  <c r="H4508" i="7"/>
  <c r="G4313" i="7"/>
  <c r="I4313" i="7"/>
  <c r="G4856" i="7"/>
  <c r="I4856" i="7"/>
  <c r="F4829" i="7"/>
  <c r="H4829" i="7"/>
  <c r="F4785" i="7"/>
  <c r="H4785" i="7"/>
  <c r="F4952" i="7"/>
  <c r="H4952" i="7"/>
  <c r="G4451" i="7"/>
  <c r="I4451" i="7"/>
  <c r="G4886" i="7"/>
  <c r="I4886" i="7"/>
  <c r="G4803" i="7"/>
  <c r="I4803" i="7"/>
  <c r="F4609" i="7"/>
  <c r="H4609" i="7"/>
  <c r="F4964" i="7"/>
  <c r="H4964" i="7"/>
  <c r="G4986" i="7"/>
  <c r="I4986" i="7"/>
  <c r="G4951" i="7"/>
  <c r="I4951" i="7"/>
  <c r="G4821" i="7"/>
  <c r="I4821" i="7"/>
  <c r="G4844" i="7"/>
  <c r="I4844" i="7"/>
  <c r="F4985" i="7"/>
  <c r="H4985" i="7"/>
  <c r="G4263" i="7"/>
  <c r="I4263" i="7"/>
  <c r="F4449" i="7"/>
  <c r="H4449" i="7"/>
  <c r="F4613" i="7"/>
  <c r="H4613" i="7"/>
  <c r="F4724" i="7"/>
  <c r="H4724" i="7"/>
  <c r="F4714" i="7"/>
  <c r="H4714" i="7"/>
  <c r="F4603" i="7"/>
  <c r="H4603" i="7"/>
  <c r="F4907" i="7"/>
  <c r="H4907" i="7"/>
  <c r="G4747" i="7"/>
  <c r="I4747" i="7"/>
  <c r="F4812" i="7"/>
  <c r="H4812" i="7"/>
  <c r="F4892" i="7"/>
  <c r="H4892" i="7"/>
  <c r="G4912" i="7"/>
  <c r="I4912" i="7"/>
  <c r="G4848" i="7"/>
  <c r="I4848" i="7"/>
  <c r="G4817" i="7"/>
  <c r="I4817" i="7"/>
  <c r="F4787" i="7"/>
  <c r="H4787" i="7"/>
  <c r="F4957" i="7"/>
  <c r="H4957" i="7"/>
  <c r="F4524" i="7"/>
  <c r="H4524" i="7"/>
  <c r="F4856" i="7"/>
  <c r="H4856" i="7"/>
  <c r="G4989" i="7"/>
  <c r="I4989" i="7"/>
  <c r="F4615" i="7"/>
  <c r="H4615" i="7"/>
  <c r="F4633" i="7"/>
  <c r="H4633" i="7"/>
  <c r="F4507" i="7"/>
  <c r="H4507" i="7"/>
  <c r="F4895" i="7"/>
  <c r="H4895" i="7"/>
  <c r="F4653" i="7"/>
  <c r="H4653" i="7"/>
  <c r="F4847" i="7"/>
  <c r="H4847" i="7"/>
  <c r="F4900" i="7"/>
  <c r="H4900" i="7"/>
  <c r="G4922" i="7"/>
  <c r="I4922" i="7"/>
  <c r="F4862" i="7"/>
  <c r="H4862" i="7"/>
  <c r="F4828" i="7"/>
  <c r="H4828" i="7"/>
  <c r="F4795" i="7"/>
  <c r="H4795" i="7"/>
  <c r="F4961" i="7"/>
  <c r="H4961" i="7"/>
  <c r="F4588" i="7"/>
  <c r="H4588" i="7"/>
  <c r="G4947" i="7"/>
  <c r="I4947" i="7"/>
  <c r="G4375" i="7"/>
  <c r="I4375" i="7"/>
  <c r="F4679" i="7"/>
  <c r="H4679" i="7"/>
  <c r="F4665" i="7"/>
  <c r="H4665" i="7"/>
  <c r="F4539" i="7"/>
  <c r="H4539" i="7"/>
  <c r="F4899" i="7"/>
  <c r="H4899" i="7"/>
  <c r="F4710" i="7"/>
  <c r="H4710" i="7"/>
  <c r="G4865" i="7"/>
  <c r="I4865" i="7"/>
  <c r="F4914" i="7"/>
  <c r="H4914" i="7"/>
  <c r="G4930" i="7"/>
  <c r="I4930" i="7"/>
  <c r="G4392" i="7"/>
  <c r="I4392" i="7"/>
  <c r="F4837" i="7"/>
  <c r="H4837" i="7"/>
  <c r="G4837" i="7"/>
  <c r="I4837" i="7"/>
  <c r="F4981" i="7"/>
  <c r="H4981" i="7"/>
  <c r="F4569" i="7"/>
  <c r="H4569" i="7"/>
  <c r="F4697" i="7"/>
  <c r="H4697" i="7"/>
  <c r="G4742" i="7"/>
  <c r="I4742" i="7"/>
  <c r="G4774" i="7"/>
  <c r="I4774" i="7"/>
  <c r="G4806" i="7"/>
  <c r="I4806" i="7"/>
  <c r="G4839" i="7"/>
  <c r="I4839" i="7"/>
  <c r="G4787" i="7"/>
  <c r="I4787" i="7"/>
  <c r="G4945" i="7"/>
  <c r="I4945" i="7"/>
  <c r="G964" i="7"/>
  <c r="I964" i="7"/>
  <c r="G708" i="7"/>
  <c r="I708" i="7"/>
  <c r="G452" i="7"/>
  <c r="I452" i="7"/>
  <c r="G196" i="7"/>
  <c r="I196" i="7"/>
  <c r="G333" i="7"/>
  <c r="I333" i="7"/>
  <c r="G988" i="7"/>
  <c r="I988" i="7"/>
  <c r="G732" i="7"/>
  <c r="I732" i="7"/>
  <c r="G476" i="7"/>
  <c r="I476" i="7"/>
  <c r="G220" i="7"/>
  <c r="I220" i="7"/>
  <c r="G437" i="7"/>
  <c r="I437" i="7"/>
  <c r="F605" i="7"/>
  <c r="H605" i="7"/>
  <c r="F940" i="7"/>
  <c r="H940" i="7"/>
  <c r="F596" i="7"/>
  <c r="H596" i="7"/>
  <c r="F252" i="7"/>
  <c r="H252" i="7"/>
  <c r="F269" i="7"/>
  <c r="H269" i="7"/>
  <c r="F789" i="7"/>
  <c r="H789" i="7"/>
  <c r="F652" i="7"/>
  <c r="H652" i="7"/>
  <c r="F244" i="7"/>
  <c r="H244" i="7"/>
  <c r="G117" i="7"/>
  <c r="I117" i="7"/>
  <c r="F851" i="7"/>
  <c r="H851" i="7"/>
  <c r="F595" i="7"/>
  <c r="H595" i="7"/>
  <c r="F339" i="7"/>
  <c r="H339" i="7"/>
  <c r="F83" i="7"/>
  <c r="H83" i="7"/>
  <c r="F541" i="7"/>
  <c r="H541" i="7"/>
  <c r="G820" i="7"/>
  <c r="I820" i="7"/>
  <c r="F412" i="7"/>
  <c r="H412" i="7"/>
  <c r="G797" i="7"/>
  <c r="I797" i="7"/>
  <c r="F963" i="7"/>
  <c r="H963" i="7"/>
  <c r="F707" i="7"/>
  <c r="H707" i="7"/>
  <c r="F451" i="7"/>
  <c r="H451" i="7"/>
  <c r="F195" i="7"/>
  <c r="H195" i="7"/>
  <c r="F1309" i="7"/>
  <c r="H1309" i="7"/>
  <c r="F1916" i="7"/>
  <c r="H1916" i="7"/>
  <c r="F1620" i="7"/>
  <c r="H1620" i="7"/>
  <c r="F1676" i="7"/>
  <c r="H1676" i="7"/>
  <c r="F1132" i="7"/>
  <c r="H1132" i="7"/>
  <c r="G1843" i="7"/>
  <c r="I1843" i="7"/>
  <c r="G1699" i="7"/>
  <c r="I1699" i="7"/>
  <c r="G1980" i="7"/>
  <c r="I1980" i="7"/>
  <c r="G1773" i="7"/>
  <c r="I1773" i="7"/>
  <c r="G1709" i="7"/>
  <c r="I1709" i="7"/>
  <c r="G1828" i="7"/>
  <c r="I1828" i="7"/>
  <c r="G1764" i="7"/>
  <c r="I1764" i="7"/>
  <c r="F1052" i="7"/>
  <c r="H1052" i="7"/>
  <c r="F1827" i="7"/>
  <c r="H1827" i="7"/>
  <c r="F1133" i="7"/>
  <c r="H1133" i="7"/>
  <c r="G1275" i="7"/>
  <c r="I1275" i="7"/>
  <c r="F1459" i="7"/>
  <c r="H1459" i="7"/>
  <c r="G2214" i="7"/>
  <c r="I2214" i="7"/>
  <c r="F2309" i="7"/>
  <c r="H2309" i="7"/>
  <c r="F2132" i="7"/>
  <c r="H2132" i="7"/>
  <c r="G2258" i="7"/>
  <c r="I2258" i="7"/>
  <c r="F2114" i="7"/>
  <c r="H2114" i="7"/>
  <c r="F2146" i="7"/>
  <c r="H2146" i="7"/>
  <c r="G2094" i="7"/>
  <c r="I2094" i="7"/>
  <c r="G2404" i="7"/>
  <c r="I2404" i="7"/>
  <c r="F2491" i="7"/>
  <c r="H2491" i="7"/>
  <c r="G2228" i="7"/>
  <c r="I2228" i="7"/>
  <c r="G2177" i="7"/>
  <c r="I2177" i="7"/>
  <c r="F2420" i="7"/>
  <c r="H2420" i="7"/>
  <c r="F2376" i="7"/>
  <c r="H2376" i="7"/>
  <c r="F2411" i="7"/>
  <c r="H2411" i="7"/>
  <c r="F2407" i="7"/>
  <c r="H2407" i="7"/>
  <c r="G2245" i="7"/>
  <c r="I2245" i="7"/>
  <c r="F2263" i="7"/>
  <c r="H2263" i="7"/>
  <c r="G2541" i="7"/>
  <c r="I2541" i="7"/>
  <c r="F2586" i="7"/>
  <c r="H2586" i="7"/>
  <c r="F2804" i="7"/>
  <c r="H2804" i="7"/>
  <c r="G2627" i="7"/>
  <c r="I2627" i="7"/>
  <c r="F2607" i="7"/>
  <c r="H2607" i="7"/>
  <c r="F2579" i="7"/>
  <c r="H2579" i="7"/>
  <c r="F2657" i="7"/>
  <c r="H2657" i="7"/>
  <c r="G2876" i="7"/>
  <c r="I2876" i="7"/>
  <c r="G2816" i="7"/>
  <c r="I2816" i="7"/>
  <c r="G2654" i="7"/>
  <c r="I2654" i="7"/>
  <c r="G2544" i="7"/>
  <c r="I2544" i="7"/>
  <c r="F2900" i="7"/>
  <c r="H2900" i="7"/>
  <c r="F2770" i="7"/>
  <c r="H2770" i="7"/>
  <c r="F2566" i="7"/>
  <c r="H2566" i="7"/>
  <c r="G2952" i="7"/>
  <c r="I2952" i="7"/>
  <c r="G2877" i="7"/>
  <c r="I2877" i="7"/>
  <c r="F3023" i="7"/>
  <c r="H3023" i="7"/>
  <c r="F3055" i="7"/>
  <c r="H3055" i="7"/>
  <c r="G2954" i="7"/>
  <c r="I2954" i="7"/>
  <c r="F2615" i="7"/>
  <c r="H2615" i="7"/>
  <c r="F3189" i="7"/>
  <c r="H3189" i="7"/>
  <c r="G3213" i="7"/>
  <c r="I3213" i="7"/>
  <c r="F2593" i="7"/>
  <c r="H2593" i="7"/>
  <c r="F2812" i="7"/>
  <c r="H2812" i="7"/>
  <c r="G3532" i="7"/>
  <c r="I3532" i="7"/>
  <c r="G3050" i="7"/>
  <c r="I3050" i="7"/>
  <c r="F3271" i="7"/>
  <c r="H3271" i="7"/>
  <c r="G3367" i="7"/>
  <c r="I3367" i="7"/>
  <c r="F3210" i="7"/>
  <c r="H3210" i="7"/>
  <c r="G3309" i="7"/>
  <c r="I3309" i="7"/>
  <c r="F3627" i="7"/>
  <c r="H3627" i="7"/>
  <c r="G3182" i="7"/>
  <c r="I3182" i="7"/>
  <c r="G3487" i="7"/>
  <c r="I3487" i="7"/>
  <c r="F3262" i="7"/>
  <c r="H3262" i="7"/>
  <c r="F3811" i="7"/>
  <c r="H3811" i="7"/>
  <c r="G3619" i="7"/>
  <c r="I3619" i="7"/>
  <c r="F3509" i="7"/>
  <c r="H3509" i="7"/>
  <c r="G3166" i="7"/>
  <c r="I3166" i="7"/>
  <c r="F3652" i="7"/>
  <c r="H3652" i="7"/>
  <c r="G4014" i="7"/>
  <c r="I4014" i="7"/>
  <c r="G3645" i="7"/>
  <c r="I3645" i="7"/>
  <c r="G3655" i="7"/>
  <c r="I3655" i="7"/>
  <c r="F3867" i="7"/>
  <c r="H3867" i="7"/>
  <c r="G3581" i="7"/>
  <c r="I3581" i="7"/>
  <c r="G3453" i="7"/>
  <c r="I3453" i="7"/>
  <c r="F3778" i="7"/>
  <c r="H3778" i="7"/>
  <c r="G4006" i="7"/>
  <c r="I4006" i="7"/>
  <c r="G4174" i="7"/>
  <c r="I4174" i="7"/>
  <c r="G3914" i="7"/>
  <c r="I3914" i="7"/>
  <c r="F3938" i="7"/>
  <c r="H3938" i="7"/>
  <c r="G3899" i="7"/>
  <c r="I3899" i="7"/>
  <c r="G4015" i="7"/>
  <c r="I4015" i="7"/>
  <c r="G3961" i="7"/>
  <c r="I3961" i="7"/>
  <c r="G4190" i="7"/>
  <c r="I4190" i="7"/>
  <c r="F3931" i="7"/>
  <c r="H3931" i="7"/>
  <c r="G4052" i="7"/>
  <c r="I4052" i="7"/>
  <c r="G4104" i="7"/>
  <c r="I4104" i="7"/>
  <c r="F4189" i="7"/>
  <c r="H4189" i="7"/>
  <c r="F4382" i="7"/>
  <c r="H4382" i="7"/>
  <c r="G4701" i="7"/>
  <c r="I4701" i="7"/>
  <c r="F4202" i="7"/>
  <c r="H4202" i="7"/>
  <c r="G4296" i="7"/>
  <c r="I4296" i="7"/>
  <c r="F4356" i="7"/>
  <c r="H4356" i="7"/>
  <c r="G4334" i="7"/>
  <c r="I4334" i="7"/>
  <c r="G4321" i="7"/>
  <c r="I4321" i="7"/>
  <c r="F4672" i="7"/>
  <c r="H4672" i="7"/>
  <c r="G4647" i="7"/>
  <c r="I4647" i="7"/>
  <c r="G4391" i="7"/>
  <c r="I4391" i="7"/>
  <c r="F4676" i="7"/>
  <c r="H4676" i="7"/>
  <c r="F4434" i="7"/>
  <c r="H4434" i="7"/>
  <c r="G4369" i="7"/>
  <c r="I4369" i="7"/>
  <c r="G4564" i="7"/>
  <c r="I4564" i="7"/>
  <c r="G4819" i="7"/>
  <c r="I4819" i="7"/>
  <c r="G4341" i="7"/>
  <c r="I4341" i="7"/>
  <c r="F4894" i="7"/>
  <c r="H4894" i="7"/>
  <c r="F4465" i="7"/>
  <c r="H4465" i="7"/>
  <c r="F4614" i="7"/>
  <c r="H4614" i="7"/>
  <c r="G4971" i="7"/>
  <c r="I4971" i="7"/>
  <c r="G4598" i="7"/>
  <c r="I4598" i="7"/>
  <c r="G4982" i="7"/>
  <c r="I4982" i="7"/>
  <c r="F4953" i="7"/>
  <c r="H4953" i="7"/>
  <c r="G4973" i="7"/>
  <c r="I4973" i="7"/>
  <c r="F4774" i="7"/>
  <c r="H4774" i="7"/>
  <c r="G4999" i="7"/>
  <c r="I4999" i="7"/>
  <c r="G4762" i="7"/>
  <c r="I4762" i="7"/>
  <c r="G4921" i="7"/>
  <c r="I4921" i="7"/>
  <c r="F4832" i="7"/>
  <c r="H4832" i="7"/>
  <c r="G4753" i="7"/>
  <c r="I4753" i="7"/>
  <c r="G516" i="7"/>
  <c r="I516" i="7"/>
  <c r="G853" i="7"/>
  <c r="I853" i="7"/>
  <c r="G340" i="7"/>
  <c r="I340" i="7"/>
  <c r="F1597" i="7"/>
  <c r="H1597" i="7"/>
  <c r="G1300" i="7"/>
  <c r="I1300" i="7"/>
  <c r="F1524" i="7"/>
  <c r="H1524" i="7"/>
  <c r="G1261" i="7"/>
  <c r="I1261" i="7"/>
  <c r="G1292" i="7"/>
  <c r="I1292" i="7"/>
  <c r="F1580" i="7"/>
  <c r="H1580" i="7"/>
  <c r="G1012" i="7"/>
  <c r="I1012" i="7"/>
  <c r="G1100" i="7"/>
  <c r="I1100" i="7"/>
  <c r="F1036" i="7"/>
  <c r="H1036" i="7"/>
  <c r="F1164" i="7"/>
  <c r="H1164" i="7"/>
  <c r="G1979" i="7"/>
  <c r="I1979" i="7"/>
  <c r="G1813" i="7"/>
  <c r="I1813" i="7"/>
  <c r="G1628" i="7"/>
  <c r="I1628" i="7"/>
  <c r="F1381" i="7"/>
  <c r="H1381" i="7"/>
  <c r="F1532" i="7"/>
  <c r="H1532" i="7"/>
  <c r="G1101" i="7"/>
  <c r="I1101" i="7"/>
  <c r="G1780" i="7"/>
  <c r="I1780" i="7"/>
  <c r="G1268" i="7"/>
  <c r="I1268" i="7"/>
  <c r="F1748" i="7"/>
  <c r="H1748" i="7"/>
  <c r="F1236" i="7"/>
  <c r="H1236" i="7"/>
  <c r="G1772" i="7"/>
  <c r="I1772" i="7"/>
  <c r="G1260" i="7"/>
  <c r="I1260" i="7"/>
  <c r="F1804" i="7"/>
  <c r="H1804" i="7"/>
  <c r="F1548" i="7"/>
  <c r="H1548" i="7"/>
  <c r="G1444" i="7"/>
  <c r="I1444" i="7"/>
  <c r="F1148" i="7"/>
  <c r="H1148" i="7"/>
  <c r="G1068" i="7"/>
  <c r="I1068" i="7"/>
  <c r="F1540" i="7"/>
  <c r="H1540" i="7"/>
  <c r="F1973" i="7"/>
  <c r="H1973" i="7"/>
  <c r="G1380" i="7"/>
  <c r="I1380" i="7"/>
  <c r="F1653" i="7"/>
  <c r="H1653" i="7"/>
  <c r="F1124" i="7"/>
  <c r="H1124" i="7"/>
  <c r="G1732" i="7"/>
  <c r="I1732" i="7"/>
  <c r="G1052" i="7"/>
  <c r="I1052" i="7"/>
  <c r="G1947" i="7"/>
  <c r="I1947" i="7"/>
  <c r="F1947" i="7"/>
  <c r="H1947" i="7"/>
  <c r="G1971" i="7"/>
  <c r="I1971" i="7"/>
  <c r="G2003" i="7"/>
  <c r="I2003" i="7"/>
  <c r="F1517" i="7"/>
  <c r="H1517" i="7"/>
  <c r="G1317" i="7"/>
  <c r="I1317" i="7"/>
  <c r="G1923" i="7"/>
  <c r="I1923" i="7"/>
  <c r="G1827" i="7"/>
  <c r="I1827" i="7"/>
  <c r="F1731" i="7"/>
  <c r="H1731" i="7"/>
  <c r="G1723" i="7"/>
  <c r="I1723" i="7"/>
  <c r="G1571" i="7"/>
  <c r="I1571" i="7"/>
  <c r="F1603" i="7"/>
  <c r="H1603" i="7"/>
  <c r="G1595" i="7"/>
  <c r="I1595" i="7"/>
  <c r="F1891" i="7"/>
  <c r="H1891" i="7"/>
  <c r="F1683" i="7"/>
  <c r="H1683" i="7"/>
  <c r="G1707" i="7"/>
  <c r="I1707" i="7"/>
  <c r="G1077" i="7"/>
  <c r="I1077" i="7"/>
  <c r="F1355" i="7"/>
  <c r="H1355" i="7"/>
  <c r="G1507" i="7"/>
  <c r="I1507" i="7"/>
  <c r="F1507" i="7"/>
  <c r="H1507" i="7"/>
  <c r="F1251" i="7"/>
  <c r="H1251" i="7"/>
  <c r="G1435" i="7"/>
  <c r="I1435" i="7"/>
  <c r="F1643" i="7"/>
  <c r="H1643" i="7"/>
  <c r="F1339" i="7"/>
  <c r="H1339" i="7"/>
  <c r="G1491" i="7"/>
  <c r="I1491" i="7"/>
  <c r="G1235" i="7"/>
  <c r="I1235" i="7"/>
  <c r="F1595" i="7"/>
  <c r="H1595" i="7"/>
  <c r="F1203" i="7"/>
  <c r="H1203" i="7"/>
  <c r="F1395" i="7"/>
  <c r="H1395" i="7"/>
  <c r="F1091" i="7"/>
  <c r="H1091" i="7"/>
  <c r="G1131" i="7"/>
  <c r="I1131" i="7"/>
  <c r="G1147" i="7"/>
  <c r="I1147" i="7"/>
  <c r="G1355" i="7"/>
  <c r="I1355" i="7"/>
  <c r="F2090" i="7"/>
  <c r="H2090" i="7"/>
  <c r="G2098" i="7"/>
  <c r="I2098" i="7"/>
  <c r="F2165" i="7"/>
  <c r="H2165" i="7"/>
  <c r="G2073" i="7"/>
  <c r="I2073" i="7"/>
  <c r="G2290" i="7"/>
  <c r="I2290" i="7"/>
  <c r="F2044" i="7"/>
  <c r="H2044" i="7"/>
  <c r="G2052" i="7"/>
  <c r="I2052" i="7"/>
  <c r="F2162" i="7"/>
  <c r="H2162" i="7"/>
  <c r="F2211" i="7"/>
  <c r="H2211" i="7"/>
  <c r="G2218" i="7"/>
  <c r="I2218" i="7"/>
  <c r="G2152" i="7"/>
  <c r="I2152" i="7"/>
  <c r="F2184" i="7"/>
  <c r="H2184" i="7"/>
  <c r="F2095" i="7"/>
  <c r="H2095" i="7"/>
  <c r="F2078" i="7"/>
  <c r="H2078" i="7"/>
  <c r="G2086" i="7"/>
  <c r="I2086" i="7"/>
  <c r="F2141" i="7"/>
  <c r="H2141" i="7"/>
  <c r="G2025" i="7"/>
  <c r="I2025" i="7"/>
  <c r="G2278" i="7"/>
  <c r="I2278" i="7"/>
  <c r="G2235" i="7"/>
  <c r="I2235" i="7"/>
  <c r="G2253" i="7"/>
  <c r="I2253" i="7"/>
  <c r="G2081" i="7"/>
  <c r="I2081" i="7"/>
  <c r="F2428" i="7"/>
  <c r="H2428" i="7"/>
  <c r="F2112" i="7"/>
  <c r="H2112" i="7"/>
  <c r="G2120" i="7"/>
  <c r="I2120" i="7"/>
  <c r="G2071" i="7"/>
  <c r="I2071" i="7"/>
  <c r="F2169" i="7"/>
  <c r="H2169" i="7"/>
  <c r="G2312" i="7"/>
  <c r="I2312" i="7"/>
  <c r="G2101" i="7"/>
  <c r="I2101" i="7"/>
  <c r="F2297" i="7"/>
  <c r="H2297" i="7"/>
  <c r="G2263" i="7"/>
  <c r="I2263" i="7"/>
  <c r="F2105" i="7"/>
  <c r="H2105" i="7"/>
  <c r="G2374" i="7"/>
  <c r="I2374" i="7"/>
  <c r="F2034" i="7"/>
  <c r="H2034" i="7"/>
  <c r="G2042" i="7"/>
  <c r="I2042" i="7"/>
  <c r="G2143" i="7"/>
  <c r="I2143" i="7"/>
  <c r="F2201" i="7"/>
  <c r="H2201" i="7"/>
  <c r="G2198" i="7"/>
  <c r="I2198" i="7"/>
  <c r="F2109" i="7"/>
  <c r="H2109" i="7"/>
  <c r="F2084" i="7"/>
  <c r="H2084" i="7"/>
  <c r="G2092" i="7"/>
  <c r="I2092" i="7"/>
  <c r="G2154" i="7"/>
  <c r="I2154" i="7"/>
  <c r="F2047" i="7"/>
  <c r="H2047" i="7"/>
  <c r="G2284" i="7"/>
  <c r="I2284" i="7"/>
  <c r="F2246" i="7"/>
  <c r="H2246" i="7"/>
  <c r="F2265" i="7"/>
  <c r="H2265" i="7"/>
  <c r="G2105" i="7"/>
  <c r="I2105" i="7"/>
  <c r="F2434" i="7"/>
  <c r="H2434" i="7"/>
  <c r="F2189" i="7"/>
  <c r="H2189" i="7"/>
  <c r="F2180" i="7"/>
  <c r="H2180" i="7"/>
  <c r="F2326" i="7"/>
  <c r="H2326" i="7"/>
  <c r="G2244" i="7"/>
  <c r="I2244" i="7"/>
  <c r="G2266" i="7"/>
  <c r="I2266" i="7"/>
  <c r="F2473" i="7"/>
  <c r="H2473" i="7"/>
  <c r="G2485" i="7"/>
  <c r="I2485" i="7"/>
  <c r="G2032" i="7"/>
  <c r="I2032" i="7"/>
  <c r="F2067" i="7"/>
  <c r="H2067" i="7"/>
  <c r="F2119" i="7"/>
  <c r="H2119" i="7"/>
  <c r="G2233" i="7"/>
  <c r="I2233" i="7"/>
  <c r="G2217" i="7"/>
  <c r="I2217" i="7"/>
  <c r="G2236" i="7"/>
  <c r="I2236" i="7"/>
  <c r="F2342" i="7"/>
  <c r="H2342" i="7"/>
  <c r="F2129" i="7"/>
  <c r="H2129" i="7"/>
  <c r="F2459" i="7"/>
  <c r="H2459" i="7"/>
  <c r="F2029" i="7"/>
  <c r="H2029" i="7"/>
  <c r="G2015" i="7"/>
  <c r="I2015" i="7"/>
  <c r="G2250" i="7"/>
  <c r="I2250" i="7"/>
  <c r="F2156" i="7"/>
  <c r="H2156" i="7"/>
  <c r="F2409" i="7"/>
  <c r="H2409" i="7"/>
  <c r="F2453" i="7"/>
  <c r="H2453" i="7"/>
  <c r="G2473" i="7"/>
  <c r="I2473" i="7"/>
  <c r="F2040" i="7"/>
  <c r="H2040" i="7"/>
  <c r="G2210" i="7"/>
  <c r="I2210" i="7"/>
  <c r="F2305" i="7"/>
  <c r="H2305" i="7"/>
  <c r="F2440" i="7"/>
  <c r="H2440" i="7"/>
  <c r="F2377" i="7"/>
  <c r="H2377" i="7"/>
  <c r="G2428" i="7"/>
  <c r="I2428" i="7"/>
  <c r="G2237" i="7"/>
  <c r="I2237" i="7"/>
  <c r="G2343" i="7"/>
  <c r="I2343" i="7"/>
  <c r="G2062" i="7"/>
  <c r="I2062" i="7"/>
  <c r="G2187" i="7"/>
  <c r="I2187" i="7"/>
  <c r="G2148" i="7"/>
  <c r="I2148" i="7"/>
  <c r="F2274" i="7"/>
  <c r="H2274" i="7"/>
  <c r="F2257" i="7"/>
  <c r="H2257" i="7"/>
  <c r="G2281" i="7"/>
  <c r="I2281" i="7"/>
  <c r="G2425" i="7"/>
  <c r="I2425" i="7"/>
  <c r="G2221" i="7"/>
  <c r="I2221" i="7"/>
  <c r="F2120" i="7"/>
  <c r="H2120" i="7"/>
  <c r="G2320" i="7"/>
  <c r="I2320" i="7"/>
  <c r="G2037" i="7"/>
  <c r="I2037" i="7"/>
  <c r="F2190" i="7"/>
  <c r="H2190" i="7"/>
  <c r="F2121" i="7"/>
  <c r="H2121" i="7"/>
  <c r="F2113" i="7"/>
  <c r="H2113" i="7"/>
  <c r="F2375" i="7"/>
  <c r="H2375" i="7"/>
  <c r="F2242" i="7"/>
  <c r="H2242" i="7"/>
  <c r="F2319" i="7"/>
  <c r="H2319" i="7"/>
  <c r="G2462" i="7"/>
  <c r="I2462" i="7"/>
  <c r="G2498" i="7"/>
  <c r="I2498" i="7"/>
  <c r="F2498" i="7"/>
  <c r="H2498" i="7"/>
  <c r="F2321" i="7"/>
  <c r="H2321" i="7"/>
  <c r="F2467" i="7"/>
  <c r="H2467" i="7"/>
  <c r="G2500" i="7"/>
  <c r="I2500" i="7"/>
  <c r="G2346" i="7"/>
  <c r="I2346" i="7"/>
  <c r="F2310" i="7"/>
  <c r="H2310" i="7"/>
  <c r="G2481" i="7"/>
  <c r="I2481" i="7"/>
  <c r="G2502" i="7"/>
  <c r="I2502" i="7"/>
  <c r="F2168" i="7"/>
  <c r="H2168" i="7"/>
  <c r="F2251" i="7"/>
  <c r="H2251" i="7"/>
  <c r="G2356" i="7"/>
  <c r="I2356" i="7"/>
  <c r="F2472" i="7"/>
  <c r="H2472" i="7"/>
  <c r="G2019" i="7"/>
  <c r="I2019" i="7"/>
  <c r="G2380" i="7"/>
  <c r="I2380" i="7"/>
  <c r="G2488" i="7"/>
  <c r="I2488" i="7"/>
  <c r="G2080" i="7"/>
  <c r="I2080" i="7"/>
  <c r="F2282" i="7"/>
  <c r="H2282" i="7"/>
  <c r="G2247" i="7"/>
  <c r="I2247" i="7"/>
  <c r="F2288" i="7"/>
  <c r="H2288" i="7"/>
  <c r="F2287" i="7"/>
  <c r="H2287" i="7"/>
  <c r="F2501" i="7"/>
  <c r="H2501" i="7"/>
  <c r="G2474" i="7"/>
  <c r="I2474" i="7"/>
  <c r="G2248" i="7"/>
  <c r="I2248" i="7"/>
  <c r="F2115" i="7"/>
  <c r="H2115" i="7"/>
  <c r="F2318" i="7"/>
  <c r="H2318" i="7"/>
  <c r="F2245" i="7"/>
  <c r="H2245" i="7"/>
  <c r="F2366" i="7"/>
  <c r="H2366" i="7"/>
  <c r="F2502" i="7"/>
  <c r="H2502" i="7"/>
  <c r="F2511" i="7"/>
  <c r="H2511" i="7"/>
  <c r="F2559" i="7"/>
  <c r="H2559" i="7"/>
  <c r="G2527" i="7"/>
  <c r="I2527" i="7"/>
  <c r="F2644" i="7"/>
  <c r="H2644" i="7"/>
  <c r="G2520" i="7"/>
  <c r="I2520" i="7"/>
  <c r="G2553" i="7"/>
  <c r="I2553" i="7"/>
  <c r="F2599" i="7"/>
  <c r="H2599" i="7"/>
  <c r="G2554" i="7"/>
  <c r="I2554" i="7"/>
  <c r="F2568" i="7"/>
  <c r="H2568" i="7"/>
  <c r="G2632" i="7"/>
  <c r="I2632" i="7"/>
  <c r="F2730" i="7"/>
  <c r="H2730" i="7"/>
  <c r="G2741" i="7"/>
  <c r="I2741" i="7"/>
  <c r="F2703" i="7"/>
  <c r="H2703" i="7"/>
  <c r="G2756" i="7"/>
  <c r="I2756" i="7"/>
  <c r="F2919" i="7"/>
  <c r="H2919" i="7"/>
  <c r="F2556" i="7"/>
  <c r="H2556" i="7"/>
  <c r="G2604" i="7"/>
  <c r="I2604" i="7"/>
  <c r="F2557" i="7"/>
  <c r="H2557" i="7"/>
  <c r="G2573" i="7"/>
  <c r="I2573" i="7"/>
  <c r="F2635" i="7"/>
  <c r="H2635" i="7"/>
  <c r="G2550" i="7"/>
  <c r="I2550" i="7"/>
  <c r="G2743" i="7"/>
  <c r="I2743" i="7"/>
  <c r="F2715" i="7"/>
  <c r="H2715" i="7"/>
  <c r="G2758" i="7"/>
  <c r="I2758" i="7"/>
  <c r="F2921" i="7"/>
  <c r="H2921" i="7"/>
  <c r="G2533" i="7"/>
  <c r="I2533" i="7"/>
  <c r="G2657" i="7"/>
  <c r="I2657" i="7"/>
  <c r="G2532" i="7"/>
  <c r="I2532" i="7"/>
  <c r="G2658" i="7"/>
  <c r="I2658" i="7"/>
  <c r="F2672" i="7"/>
  <c r="H2672" i="7"/>
  <c r="F2596" i="7"/>
  <c r="H2596" i="7"/>
  <c r="G2644" i="7"/>
  <c r="I2644" i="7"/>
  <c r="F2597" i="7"/>
  <c r="H2597" i="7"/>
  <c r="G2613" i="7"/>
  <c r="I2613" i="7"/>
  <c r="F2675" i="7"/>
  <c r="H2675" i="7"/>
  <c r="G2730" i="7"/>
  <c r="I2730" i="7"/>
  <c r="G2763" i="7"/>
  <c r="I2763" i="7"/>
  <c r="F2746" i="7"/>
  <c r="H2746" i="7"/>
  <c r="G2778" i="7"/>
  <c r="I2778" i="7"/>
  <c r="F2941" i="7"/>
  <c r="H2941" i="7"/>
  <c r="F2605" i="7"/>
  <c r="H2605" i="7"/>
  <c r="G2648" i="7"/>
  <c r="I2648" i="7"/>
  <c r="F2795" i="7"/>
  <c r="H2795" i="7"/>
  <c r="F2754" i="7"/>
  <c r="H2754" i="7"/>
  <c r="F2899" i="7"/>
  <c r="H2899" i="7"/>
  <c r="G2911" i="7"/>
  <c r="I2911" i="7"/>
  <c r="F2830" i="7"/>
  <c r="H2830" i="7"/>
  <c r="F2942" i="7"/>
  <c r="H2942" i="7"/>
  <c r="G2924" i="7"/>
  <c r="I2924" i="7"/>
  <c r="F3035" i="7"/>
  <c r="H3035" i="7"/>
  <c r="F2674" i="7"/>
  <c r="H2674" i="7"/>
  <c r="F2595" i="7"/>
  <c r="H2595" i="7"/>
  <c r="F2771" i="7"/>
  <c r="H2771" i="7"/>
  <c r="F2734" i="7"/>
  <c r="H2734" i="7"/>
  <c r="F2879" i="7"/>
  <c r="H2879" i="7"/>
  <c r="G2897" i="7"/>
  <c r="I2897" i="7"/>
  <c r="F2609" i="7"/>
  <c r="H2609" i="7"/>
  <c r="F2928" i="7"/>
  <c r="H2928" i="7"/>
  <c r="G2910" i="7"/>
  <c r="I2910" i="7"/>
  <c r="G3006" i="7"/>
  <c r="I3006" i="7"/>
  <c r="G2679" i="7"/>
  <c r="I2679" i="7"/>
  <c r="G2608" i="7"/>
  <c r="I2608" i="7"/>
  <c r="F2773" i="7"/>
  <c r="H2773" i="7"/>
  <c r="F2736" i="7"/>
  <c r="H2736" i="7"/>
  <c r="F2881" i="7"/>
  <c r="H2881" i="7"/>
  <c r="G2899" i="7"/>
  <c r="I2899" i="7"/>
  <c r="G2724" i="7"/>
  <c r="I2724" i="7"/>
  <c r="F2930" i="7"/>
  <c r="H2930" i="7"/>
  <c r="G2912" i="7"/>
  <c r="I2912" i="7"/>
  <c r="G2634" i="7"/>
  <c r="I2634" i="7"/>
  <c r="F2659" i="7"/>
  <c r="H2659" i="7"/>
  <c r="F2803" i="7"/>
  <c r="H2803" i="7"/>
  <c r="F2766" i="7"/>
  <c r="H2766" i="7"/>
  <c r="F2911" i="7"/>
  <c r="H2911" i="7"/>
  <c r="G2917" i="7"/>
  <c r="I2917" i="7"/>
  <c r="G2839" i="7"/>
  <c r="I2839" i="7"/>
  <c r="F2948" i="7"/>
  <c r="H2948" i="7"/>
  <c r="G2930" i="7"/>
  <c r="I2930" i="7"/>
  <c r="F3048" i="7"/>
  <c r="H3048" i="7"/>
  <c r="G2691" i="7"/>
  <c r="I2691" i="7"/>
  <c r="F2592" i="7"/>
  <c r="H2592" i="7"/>
  <c r="F2662" i="7"/>
  <c r="H2662" i="7"/>
  <c r="G2787" i="7"/>
  <c r="I2787" i="7"/>
  <c r="G2752" i="7"/>
  <c r="I2752" i="7"/>
  <c r="F2979" i="7"/>
  <c r="H2979" i="7"/>
  <c r="G2969" i="7"/>
  <c r="I2969" i="7"/>
  <c r="F2872" i="7"/>
  <c r="H2872" i="7"/>
  <c r="F2837" i="7"/>
  <c r="H2837" i="7"/>
  <c r="F2647" i="7"/>
  <c r="H2647" i="7"/>
  <c r="G2661" i="7"/>
  <c r="I2661" i="7"/>
  <c r="F2727" i="7"/>
  <c r="H2727" i="7"/>
  <c r="G2598" i="7"/>
  <c r="I2598" i="7"/>
  <c r="G2782" i="7"/>
  <c r="I2782" i="7"/>
  <c r="G2835" i="7"/>
  <c r="I2835" i="7"/>
  <c r="G2987" i="7"/>
  <c r="I2987" i="7"/>
  <c r="F2890" i="7"/>
  <c r="H2890" i="7"/>
  <c r="G2872" i="7"/>
  <c r="I2872" i="7"/>
  <c r="G2834" i="7"/>
  <c r="I2834" i="7"/>
  <c r="G2696" i="7"/>
  <c r="I2696" i="7"/>
  <c r="G2868" i="7"/>
  <c r="I2868" i="7"/>
  <c r="G2966" i="7"/>
  <c r="I2966" i="7"/>
  <c r="G3045" i="7"/>
  <c r="I3045" i="7"/>
  <c r="G3081" i="7"/>
  <c r="I3081" i="7"/>
  <c r="F3002" i="7"/>
  <c r="H3002" i="7"/>
  <c r="G2745" i="7"/>
  <c r="I2745" i="7"/>
  <c r="G2814" i="7"/>
  <c r="I2814" i="7"/>
  <c r="F3064" i="7"/>
  <c r="H3064" i="7"/>
  <c r="F3113" i="7"/>
  <c r="H3113" i="7"/>
  <c r="G3131" i="7"/>
  <c r="I3131" i="7"/>
  <c r="F2755" i="7"/>
  <c r="H2755" i="7"/>
  <c r="F2855" i="7"/>
  <c r="H2855" i="7"/>
  <c r="G3009" i="7"/>
  <c r="I3009" i="7"/>
  <c r="F3099" i="7"/>
  <c r="H3099" i="7"/>
  <c r="F2552" i="7"/>
  <c r="H2552" i="7"/>
  <c r="F2965" i="7"/>
  <c r="H2965" i="7"/>
  <c r="G2948" i="7"/>
  <c r="I2948" i="7"/>
  <c r="G3026" i="7"/>
  <c r="I3026" i="7"/>
  <c r="G3067" i="7"/>
  <c r="I3067" i="7"/>
  <c r="G2831" i="7"/>
  <c r="I2831" i="7"/>
  <c r="F3114" i="7"/>
  <c r="H3114" i="7"/>
  <c r="F3215" i="7"/>
  <c r="H3215" i="7"/>
  <c r="F3343" i="7"/>
  <c r="H3343" i="7"/>
  <c r="G3249" i="7"/>
  <c r="I3249" i="7"/>
  <c r="G3146" i="7"/>
  <c r="I3146" i="7"/>
  <c r="F2789" i="7"/>
  <c r="H2789" i="7"/>
  <c r="G2823" i="7"/>
  <c r="I2823" i="7"/>
  <c r="F3032" i="7"/>
  <c r="H3032" i="7"/>
  <c r="F3105" i="7"/>
  <c r="H3105" i="7"/>
  <c r="G3123" i="7"/>
  <c r="I3123" i="7"/>
  <c r="F2999" i="7"/>
  <c r="H2999" i="7"/>
  <c r="G3164" i="7"/>
  <c r="I3164" i="7"/>
  <c r="F3267" i="7"/>
  <c r="H3267" i="7"/>
  <c r="G3173" i="7"/>
  <c r="I3173" i="7"/>
  <c r="G3301" i="7"/>
  <c r="I3301" i="7"/>
  <c r="G2672" i="7"/>
  <c r="I2672" i="7"/>
  <c r="G2919" i="7"/>
  <c r="I2919" i="7"/>
  <c r="G2818" i="7"/>
  <c r="I2818" i="7"/>
  <c r="F3070" i="7"/>
  <c r="H3070" i="7"/>
  <c r="G3093" i="7"/>
  <c r="I3093" i="7"/>
  <c r="G3024" i="7"/>
  <c r="I3024" i="7"/>
  <c r="F3136" i="7"/>
  <c r="H3136" i="7"/>
  <c r="F3237" i="7"/>
  <c r="H3237" i="7"/>
  <c r="G3080" i="7"/>
  <c r="I3080" i="7"/>
  <c r="G3271" i="7"/>
  <c r="I3271" i="7"/>
  <c r="G2651" i="7"/>
  <c r="I2651" i="7"/>
  <c r="G3095" i="7"/>
  <c r="I3095" i="7"/>
  <c r="F3128" i="7"/>
  <c r="H3128" i="7"/>
  <c r="F3307" i="7"/>
  <c r="H3307" i="7"/>
  <c r="G3291" i="7"/>
  <c r="I3291" i="7"/>
  <c r="F3184" i="7"/>
  <c r="H3184" i="7"/>
  <c r="F3312" i="7"/>
  <c r="H3312" i="7"/>
  <c r="G3216" i="7"/>
  <c r="I3216" i="7"/>
  <c r="G3344" i="7"/>
  <c r="I3344" i="7"/>
  <c r="G3528" i="7"/>
  <c r="I3528" i="7"/>
  <c r="G3415" i="7"/>
  <c r="I3415" i="7"/>
  <c r="G2874" i="7"/>
  <c r="I2874" i="7"/>
  <c r="G3008" i="7"/>
  <c r="I3008" i="7"/>
  <c r="F3181" i="7"/>
  <c r="H3181" i="7"/>
  <c r="G3165" i="7"/>
  <c r="I3165" i="7"/>
  <c r="G3130" i="7"/>
  <c r="I3130" i="7"/>
  <c r="G2916" i="7"/>
  <c r="I2916" i="7"/>
  <c r="F3018" i="7"/>
  <c r="H3018" i="7"/>
  <c r="F3185" i="7"/>
  <c r="H3185" i="7"/>
  <c r="G3167" i="7"/>
  <c r="I3167" i="7"/>
  <c r="G3138" i="7"/>
  <c r="I3138" i="7"/>
  <c r="F3236" i="7"/>
  <c r="H3236" i="7"/>
  <c r="F3025" i="7"/>
  <c r="H3025" i="7"/>
  <c r="G3268" i="7"/>
  <c r="I3268" i="7"/>
  <c r="G3434" i="7"/>
  <c r="I3434" i="7"/>
  <c r="G3580" i="7"/>
  <c r="I3580" i="7"/>
  <c r="G3393" i="7"/>
  <c r="I3393" i="7"/>
  <c r="F3109" i="7"/>
  <c r="H3109" i="7"/>
  <c r="F3090" i="7"/>
  <c r="H3090" i="7"/>
  <c r="F3265" i="7"/>
  <c r="H3265" i="7"/>
  <c r="G3247" i="7"/>
  <c r="I3247" i="7"/>
  <c r="G3150" i="7"/>
  <c r="I3150" i="7"/>
  <c r="F3286" i="7"/>
  <c r="H3286" i="7"/>
  <c r="G3190" i="7"/>
  <c r="I3190" i="7"/>
  <c r="G3318" i="7"/>
  <c r="I3318" i="7"/>
  <c r="G3502" i="7"/>
  <c r="I3502" i="7"/>
  <c r="G3364" i="7"/>
  <c r="I3364" i="7"/>
  <c r="F2977" i="7"/>
  <c r="H2977" i="7"/>
  <c r="G3001" i="7"/>
  <c r="I3001" i="7"/>
  <c r="F3009" i="7"/>
  <c r="H3009" i="7"/>
  <c r="F3345" i="7"/>
  <c r="H3345" i="7"/>
  <c r="G3327" i="7"/>
  <c r="I3327" i="7"/>
  <c r="F3208" i="7"/>
  <c r="H3208" i="7"/>
  <c r="F3336" i="7"/>
  <c r="H3336" i="7"/>
  <c r="G3240" i="7"/>
  <c r="I3240" i="7"/>
  <c r="F3380" i="7"/>
  <c r="H3380" i="7"/>
  <c r="G3552" i="7"/>
  <c r="I3552" i="7"/>
  <c r="G3463" i="7"/>
  <c r="I3463" i="7"/>
  <c r="G3003" i="7"/>
  <c r="I3003" i="7"/>
  <c r="F3012" i="7"/>
  <c r="H3012" i="7"/>
  <c r="F3223" i="7"/>
  <c r="H3223" i="7"/>
  <c r="G3203" i="7"/>
  <c r="I3203" i="7"/>
  <c r="G3132" i="7"/>
  <c r="I3132" i="7"/>
  <c r="F3258" i="7"/>
  <c r="H3258" i="7"/>
  <c r="G3157" i="7"/>
  <c r="I3157" i="7"/>
  <c r="G3290" i="7"/>
  <c r="I3290" i="7"/>
  <c r="F2673" i="7"/>
  <c r="H2673" i="7"/>
  <c r="G3049" i="7"/>
  <c r="I3049" i="7"/>
  <c r="F3197" i="7"/>
  <c r="H3197" i="7"/>
  <c r="G3181" i="7"/>
  <c r="I3181" i="7"/>
  <c r="G3159" i="7"/>
  <c r="I3159" i="7"/>
  <c r="F3244" i="7"/>
  <c r="H3244" i="7"/>
  <c r="G3089" i="7"/>
  <c r="I3089" i="7"/>
  <c r="G3180" i="7"/>
  <c r="I3180" i="7"/>
  <c r="G3530" i="7"/>
  <c r="I3530" i="7"/>
  <c r="F3365" i="7"/>
  <c r="H3365" i="7"/>
  <c r="F3547" i="7"/>
  <c r="H3547" i="7"/>
  <c r="G3429" i="7"/>
  <c r="I3429" i="7"/>
  <c r="G3579" i="7"/>
  <c r="I3579" i="7"/>
  <c r="G3401" i="7"/>
  <c r="I3401" i="7"/>
  <c r="F3582" i="7"/>
  <c r="H3582" i="7"/>
  <c r="F3725" i="7"/>
  <c r="H3725" i="7"/>
  <c r="F3853" i="7"/>
  <c r="H3853" i="7"/>
  <c r="G3311" i="7"/>
  <c r="I3311" i="7"/>
  <c r="G3310" i="7"/>
  <c r="I3310" i="7"/>
  <c r="F3374" i="7"/>
  <c r="H3374" i="7"/>
  <c r="F3250" i="7"/>
  <c r="H3250" i="7"/>
  <c r="G3418" i="7"/>
  <c r="I3418" i="7"/>
  <c r="G3377" i="7"/>
  <c r="I3377" i="7"/>
  <c r="F3503" i="7"/>
  <c r="H3503" i="7"/>
  <c r="F3631" i="7"/>
  <c r="H3631" i="7"/>
  <c r="G3535" i="7"/>
  <c r="I3535" i="7"/>
  <c r="F3433" i="7"/>
  <c r="H3433" i="7"/>
  <c r="G3671" i="7"/>
  <c r="I3671" i="7"/>
  <c r="G3652" i="7"/>
  <c r="I3652" i="7"/>
  <c r="F3809" i="7"/>
  <c r="H3809" i="7"/>
  <c r="G2995" i="7"/>
  <c r="I2995" i="7"/>
  <c r="G3196" i="7"/>
  <c r="I3196" i="7"/>
  <c r="G3542" i="7"/>
  <c r="I3542" i="7"/>
  <c r="F3378" i="7"/>
  <c r="H3378" i="7"/>
  <c r="F3553" i="7"/>
  <c r="H3553" i="7"/>
  <c r="G3442" i="7"/>
  <c r="I3442" i="7"/>
  <c r="G3585" i="7"/>
  <c r="I3585" i="7"/>
  <c r="G3414" i="7"/>
  <c r="I3414" i="7"/>
  <c r="G3625" i="7"/>
  <c r="I3625" i="7"/>
  <c r="F3731" i="7"/>
  <c r="H3731" i="7"/>
  <c r="F3859" i="7"/>
  <c r="H3859" i="7"/>
  <c r="F3266" i="7"/>
  <c r="H3266" i="7"/>
  <c r="F3431" i="7"/>
  <c r="H3431" i="7"/>
  <c r="G3390" i="7"/>
  <c r="I3390" i="7"/>
  <c r="F3507" i="7"/>
  <c r="H3507" i="7"/>
  <c r="F3635" i="7"/>
  <c r="H3635" i="7"/>
  <c r="G3539" i="7"/>
  <c r="I3539" i="7"/>
  <c r="G3439" i="7"/>
  <c r="I3439" i="7"/>
  <c r="G3679" i="7"/>
  <c r="I3679" i="7"/>
  <c r="G3660" i="7"/>
  <c r="I3660" i="7"/>
  <c r="F3813" i="7"/>
  <c r="H3813" i="7"/>
  <c r="G3018" i="7"/>
  <c r="I3018" i="7"/>
  <c r="G3202" i="7"/>
  <c r="I3202" i="7"/>
  <c r="G3554" i="7"/>
  <c r="I3554" i="7"/>
  <c r="G3384" i="7"/>
  <c r="I3384" i="7"/>
  <c r="F3557" i="7"/>
  <c r="H3557" i="7"/>
  <c r="F3452" i="7"/>
  <c r="H3452" i="7"/>
  <c r="G3589" i="7"/>
  <c r="I3589" i="7"/>
  <c r="F3424" i="7"/>
  <c r="H3424" i="7"/>
  <c r="F3636" i="7"/>
  <c r="H3636" i="7"/>
  <c r="F3735" i="7"/>
  <c r="H3735" i="7"/>
  <c r="G3235" i="7"/>
  <c r="I3235" i="7"/>
  <c r="G3294" i="7"/>
  <c r="I3294" i="7"/>
  <c r="G3620" i="7"/>
  <c r="I3620" i="7"/>
  <c r="G3451" i="7"/>
  <c r="I3451" i="7"/>
  <c r="F3591" i="7"/>
  <c r="H3591" i="7"/>
  <c r="G3495" i="7"/>
  <c r="I3495" i="7"/>
  <c r="G3422" i="7"/>
  <c r="I3422" i="7"/>
  <c r="G3388" i="7"/>
  <c r="I3388" i="7"/>
  <c r="F3743" i="7"/>
  <c r="H3743" i="7"/>
  <c r="F3681" i="7"/>
  <c r="H3681" i="7"/>
  <c r="G3821" i="7"/>
  <c r="I3821" i="7"/>
  <c r="G3641" i="7"/>
  <c r="I3641" i="7"/>
  <c r="G3623" i="7"/>
  <c r="I3623" i="7"/>
  <c r="F3798" i="7"/>
  <c r="H3798" i="7"/>
  <c r="G3812" i="7"/>
  <c r="I3812" i="7"/>
  <c r="G4062" i="7"/>
  <c r="I4062" i="7"/>
  <c r="G3878" i="7"/>
  <c r="I3878" i="7"/>
  <c r="F3593" i="7"/>
  <c r="H3593" i="7"/>
  <c r="G3635" i="7"/>
  <c r="I3635" i="7"/>
  <c r="F3863" i="7"/>
  <c r="H3863" i="7"/>
  <c r="G3743" i="7"/>
  <c r="I3743" i="7"/>
  <c r="G3871" i="7"/>
  <c r="I3871" i="7"/>
  <c r="F3542" i="7"/>
  <c r="H3542" i="7"/>
  <c r="F3720" i="7"/>
  <c r="H3720" i="7"/>
  <c r="F3848" i="7"/>
  <c r="H3848" i="7"/>
  <c r="G3984" i="7"/>
  <c r="I3984" i="7"/>
  <c r="G4112" i="7"/>
  <c r="I4112" i="7"/>
  <c r="G3260" i="7"/>
  <c r="I3260" i="7"/>
  <c r="G3565" i="7"/>
  <c r="I3565" i="7"/>
  <c r="G3636" i="7"/>
  <c r="I3636" i="7"/>
  <c r="F3618" i="7"/>
  <c r="H3618" i="7"/>
  <c r="G3793" i="7"/>
  <c r="I3793" i="7"/>
  <c r="G3456" i="7"/>
  <c r="I3456" i="7"/>
  <c r="G3298" i="7"/>
  <c r="I3298" i="7"/>
  <c r="G3575" i="7"/>
  <c r="I3575" i="7"/>
  <c r="G3640" i="7"/>
  <c r="I3640" i="7"/>
  <c r="G3626" i="7"/>
  <c r="I3626" i="7"/>
  <c r="G3795" i="7"/>
  <c r="I3795" i="7"/>
  <c r="F3476" i="7"/>
  <c r="H3476" i="7"/>
  <c r="G3360" i="7"/>
  <c r="I3360" i="7"/>
  <c r="F3166" i="7"/>
  <c r="H3166" i="7"/>
  <c r="G3517" i="7"/>
  <c r="I3517" i="7"/>
  <c r="G3706" i="7"/>
  <c r="I3706" i="7"/>
  <c r="F3497" i="7"/>
  <c r="H3497" i="7"/>
  <c r="F3408" i="7"/>
  <c r="H3408" i="7"/>
  <c r="F3815" i="7"/>
  <c r="H3815" i="7"/>
  <c r="G3719" i="7"/>
  <c r="I3719" i="7"/>
  <c r="G3847" i="7"/>
  <c r="I3847" i="7"/>
  <c r="G3693" i="7"/>
  <c r="I3693" i="7"/>
  <c r="G3678" i="7"/>
  <c r="I3678" i="7"/>
  <c r="F3824" i="7"/>
  <c r="H3824" i="7"/>
  <c r="F3501" i="7"/>
  <c r="H3501" i="7"/>
  <c r="F3427" i="7"/>
  <c r="H3427" i="7"/>
  <c r="F3817" i="7"/>
  <c r="H3817" i="7"/>
  <c r="G3721" i="7"/>
  <c r="I3721" i="7"/>
  <c r="G3849" i="7"/>
  <c r="I3849" i="7"/>
  <c r="G3697" i="7"/>
  <c r="I3697" i="7"/>
  <c r="G3682" i="7"/>
  <c r="I3682" i="7"/>
  <c r="F3826" i="7"/>
  <c r="H3826" i="7"/>
  <c r="F3941" i="7"/>
  <c r="H3941" i="7"/>
  <c r="G4090" i="7"/>
  <c r="I4090" i="7"/>
  <c r="F3356" i="7"/>
  <c r="H3356" i="7"/>
  <c r="F3620" i="7"/>
  <c r="H3620" i="7"/>
  <c r="F3868" i="7"/>
  <c r="H3868" i="7"/>
  <c r="G4084" i="7"/>
  <c r="I4084" i="7"/>
  <c r="G3864" i="7"/>
  <c r="I3864" i="7"/>
  <c r="F4003" i="7"/>
  <c r="H4003" i="7"/>
  <c r="F4131" i="7"/>
  <c r="H4131" i="7"/>
  <c r="G4025" i="7"/>
  <c r="I4025" i="7"/>
  <c r="F3687" i="7"/>
  <c r="H3687" i="7"/>
  <c r="F4138" i="7"/>
  <c r="H4138" i="7"/>
  <c r="G3952" i="7"/>
  <c r="I3952" i="7"/>
  <c r="G3819" i="7"/>
  <c r="I3819" i="7"/>
  <c r="F3806" i="7"/>
  <c r="H3806" i="7"/>
  <c r="G4036" i="7"/>
  <c r="I4036" i="7"/>
  <c r="G3978" i="7"/>
  <c r="I3978" i="7"/>
  <c r="G3962" i="7"/>
  <c r="I3962" i="7"/>
  <c r="F4101" i="7"/>
  <c r="H4101" i="7"/>
  <c r="G3995" i="7"/>
  <c r="I3995" i="7"/>
  <c r="G4123" i="7"/>
  <c r="I4123" i="7"/>
  <c r="F4018" i="7"/>
  <c r="H4018" i="7"/>
  <c r="F4213" i="7"/>
  <c r="H4213" i="7"/>
  <c r="F3697" i="7"/>
  <c r="H3697" i="7"/>
  <c r="F3742" i="7"/>
  <c r="H3742" i="7"/>
  <c r="G3988" i="7"/>
  <c r="I3988" i="7"/>
  <c r="F3907" i="7"/>
  <c r="H3907" i="7"/>
  <c r="G3882" i="7"/>
  <c r="I3882" i="7"/>
  <c r="F4071" i="7"/>
  <c r="H4071" i="7"/>
  <c r="F3951" i="7"/>
  <c r="H3951" i="7"/>
  <c r="G4093" i="7"/>
  <c r="I4093" i="7"/>
  <c r="F3659" i="7"/>
  <c r="H3659" i="7"/>
  <c r="F4150" i="7"/>
  <c r="H4150" i="7"/>
  <c r="F3785" i="7"/>
  <c r="H3785" i="7"/>
  <c r="F3560" i="7"/>
  <c r="H3560" i="7"/>
  <c r="G3860" i="7"/>
  <c r="I3860" i="7"/>
  <c r="G4146" i="7"/>
  <c r="I4146" i="7"/>
  <c r="G3973" i="7"/>
  <c r="I3973" i="7"/>
  <c r="F4041" i="7"/>
  <c r="H4041" i="7"/>
  <c r="G3836" i="7"/>
  <c r="I3836" i="7"/>
  <c r="G4063" i="7"/>
  <c r="I4063" i="7"/>
  <c r="F3932" i="7"/>
  <c r="H3932" i="7"/>
  <c r="G4231" i="7"/>
  <c r="I4231" i="7"/>
  <c r="F3513" i="7"/>
  <c r="H3513" i="7"/>
  <c r="G3689" i="7"/>
  <c r="I3689" i="7"/>
  <c r="F3884" i="7"/>
  <c r="H3884" i="7"/>
  <c r="G4098" i="7"/>
  <c r="I4098" i="7"/>
  <c r="F3913" i="7"/>
  <c r="H3913" i="7"/>
  <c r="F4011" i="7"/>
  <c r="H4011" i="7"/>
  <c r="F4139" i="7"/>
  <c r="H4139" i="7"/>
  <c r="G4033" i="7"/>
  <c r="I4033" i="7"/>
  <c r="G3760" i="7"/>
  <c r="I3760" i="7"/>
  <c r="F4174" i="7"/>
  <c r="H4174" i="7"/>
  <c r="F3996" i="7"/>
  <c r="H3996" i="7"/>
  <c r="G3851" i="7"/>
  <c r="I3851" i="7"/>
  <c r="F3822" i="7"/>
  <c r="H3822" i="7"/>
  <c r="G4050" i="7"/>
  <c r="I4050" i="7"/>
  <c r="F3671" i="7"/>
  <c r="H3671" i="7"/>
  <c r="F3981" i="7"/>
  <c r="H3981" i="7"/>
  <c r="F4109" i="7"/>
  <c r="H4109" i="7"/>
  <c r="G4003" i="7"/>
  <c r="I4003" i="7"/>
  <c r="G4131" i="7"/>
  <c r="I4131" i="7"/>
  <c r="F4050" i="7"/>
  <c r="H4050" i="7"/>
  <c r="F4229" i="7"/>
  <c r="H4229" i="7"/>
  <c r="G3699" i="7"/>
  <c r="I3699" i="7"/>
  <c r="F3694" i="7"/>
  <c r="H3694" i="7"/>
  <c r="G3732" i="7"/>
  <c r="I3732" i="7"/>
  <c r="G4130" i="7"/>
  <c r="I4130" i="7"/>
  <c r="F3954" i="7"/>
  <c r="H3954" i="7"/>
  <c r="F4031" i="7"/>
  <c r="H4031" i="7"/>
  <c r="G3756" i="7"/>
  <c r="I3756" i="7"/>
  <c r="G4053" i="7"/>
  <c r="I4053" i="7"/>
  <c r="G3910" i="7"/>
  <c r="I3910" i="7"/>
  <c r="G4212" i="7"/>
  <c r="I4212" i="7"/>
  <c r="G3440" i="7"/>
  <c r="I3440" i="7"/>
  <c r="F4223" i="7"/>
  <c r="H4223" i="7"/>
  <c r="F4362" i="7"/>
  <c r="H4362" i="7"/>
  <c r="G4272" i="7"/>
  <c r="I4272" i="7"/>
  <c r="F4006" i="7"/>
  <c r="H4006" i="7"/>
  <c r="G4214" i="7"/>
  <c r="I4214" i="7"/>
  <c r="F4253" i="7"/>
  <c r="H4253" i="7"/>
  <c r="G4271" i="7"/>
  <c r="I4271" i="7"/>
  <c r="F3644" i="7"/>
  <c r="H3644" i="7"/>
  <c r="F3916" i="7"/>
  <c r="H3916" i="7"/>
  <c r="F4268" i="7"/>
  <c r="H4268" i="7"/>
  <c r="F4396" i="7"/>
  <c r="H4396" i="7"/>
  <c r="G4306" i="7"/>
  <c r="I4306" i="7"/>
  <c r="F4142" i="7"/>
  <c r="H4142" i="7"/>
  <c r="F3984" i="7"/>
  <c r="H3984" i="7"/>
  <c r="F4287" i="7"/>
  <c r="H4287" i="7"/>
  <c r="F4454" i="7"/>
  <c r="H4454" i="7"/>
  <c r="F3925" i="7"/>
  <c r="H3925" i="7"/>
  <c r="F4237" i="7"/>
  <c r="H4237" i="7"/>
  <c r="F4302" i="7"/>
  <c r="H4302" i="7"/>
  <c r="G4175" i="7"/>
  <c r="I4175" i="7"/>
  <c r="G4340" i="7"/>
  <c r="I4340" i="7"/>
  <c r="F4227" i="7"/>
  <c r="H4227" i="7"/>
  <c r="F4120" i="7"/>
  <c r="H4120" i="7"/>
  <c r="F4321" i="7"/>
  <c r="H4321" i="7"/>
  <c r="G4493" i="7"/>
  <c r="I4493" i="7"/>
  <c r="G4621" i="7"/>
  <c r="I4621" i="7"/>
  <c r="G4317" i="7"/>
  <c r="I4317" i="7"/>
  <c r="G4087" i="7"/>
  <c r="I4087" i="7"/>
  <c r="F4256" i="7"/>
  <c r="H4256" i="7"/>
  <c r="F4384" i="7"/>
  <c r="H4384" i="7"/>
  <c r="G4294" i="7"/>
  <c r="I4294" i="7"/>
  <c r="F4094" i="7"/>
  <c r="H4094" i="7"/>
  <c r="G3858" i="7"/>
  <c r="I3858" i="7"/>
  <c r="F4275" i="7"/>
  <c r="H4275" i="7"/>
  <c r="G4428" i="7"/>
  <c r="I4428" i="7"/>
  <c r="G4575" i="7"/>
  <c r="I4575" i="7"/>
  <c r="G4703" i="7"/>
  <c r="I4703" i="7"/>
  <c r="G4004" i="7"/>
  <c r="I4004" i="7"/>
  <c r="G3936" i="7"/>
  <c r="I3936" i="7"/>
  <c r="F4306" i="7"/>
  <c r="H4306" i="7"/>
  <c r="F4185" i="7"/>
  <c r="H4185" i="7"/>
  <c r="G4344" i="7"/>
  <c r="I4344" i="7"/>
  <c r="G4235" i="7"/>
  <c r="I4235" i="7"/>
  <c r="F4136" i="7"/>
  <c r="H4136" i="7"/>
  <c r="F4325" i="7"/>
  <c r="H4325" i="7"/>
  <c r="G3803" i="7"/>
  <c r="I3803" i="7"/>
  <c r="F4002" i="7"/>
  <c r="H4002" i="7"/>
  <c r="F4276" i="7"/>
  <c r="H4276" i="7"/>
  <c r="G3838" i="7"/>
  <c r="I3838" i="7"/>
  <c r="G4314" i="7"/>
  <c r="I4314" i="7"/>
  <c r="G4172" i="7"/>
  <c r="I4172" i="7"/>
  <c r="F4016" i="7"/>
  <c r="H4016" i="7"/>
  <c r="F4295" i="7"/>
  <c r="H4295" i="7"/>
  <c r="G4467" i="7"/>
  <c r="I4467" i="7"/>
  <c r="G4595" i="7"/>
  <c r="I4595" i="7"/>
  <c r="G4723" i="7"/>
  <c r="I4723" i="7"/>
  <c r="G4216" i="7"/>
  <c r="I4216" i="7"/>
  <c r="G4211" i="7"/>
  <c r="I4211" i="7"/>
  <c r="G4587" i="7"/>
  <c r="I4587" i="7"/>
  <c r="G4410" i="7"/>
  <c r="I4410" i="7"/>
  <c r="G4394" i="7"/>
  <c r="I4394" i="7"/>
  <c r="F4558" i="7"/>
  <c r="H4558" i="7"/>
  <c r="F4686" i="7"/>
  <c r="H4686" i="7"/>
  <c r="G4520" i="7"/>
  <c r="I4520" i="7"/>
  <c r="G4648" i="7"/>
  <c r="I4648" i="7"/>
  <c r="F4446" i="7"/>
  <c r="H4446" i="7"/>
  <c r="F4374" i="7"/>
  <c r="H4374" i="7"/>
  <c r="F4265" i="7"/>
  <c r="H4265" i="7"/>
  <c r="G4645" i="7"/>
  <c r="I4645" i="7"/>
  <c r="G4259" i="7"/>
  <c r="I4259" i="7"/>
  <c r="F4464" i="7"/>
  <c r="H4464" i="7"/>
  <c r="F4592" i="7"/>
  <c r="H4592" i="7"/>
  <c r="G4295" i="7"/>
  <c r="I4295" i="7"/>
  <c r="G4554" i="7"/>
  <c r="I4554" i="7"/>
  <c r="G4682" i="7"/>
  <c r="I4682" i="7"/>
  <c r="G4387" i="7"/>
  <c r="I4387" i="7"/>
  <c r="G4082" i="7"/>
  <c r="I4082" i="7"/>
  <c r="G4350" i="7"/>
  <c r="I4350" i="7"/>
  <c r="G4501" i="7"/>
  <c r="I4501" i="7"/>
  <c r="G4725" i="7"/>
  <c r="I4725" i="7"/>
  <c r="F4459" i="7"/>
  <c r="H4459" i="7"/>
  <c r="F4514" i="7"/>
  <c r="H4514" i="7"/>
  <c r="F4642" i="7"/>
  <c r="H4642" i="7"/>
  <c r="G4476" i="7"/>
  <c r="I4476" i="7"/>
  <c r="G4604" i="7"/>
  <c r="I4604" i="7"/>
  <c r="G4337" i="7"/>
  <c r="I4337" i="7"/>
  <c r="F4479" i="7"/>
  <c r="H4479" i="7"/>
  <c r="F4390" i="7"/>
  <c r="H4390" i="7"/>
  <c r="F4281" i="7"/>
  <c r="H4281" i="7"/>
  <c r="G4649" i="7"/>
  <c r="I4649" i="7"/>
  <c r="G4291" i="7"/>
  <c r="I4291" i="7"/>
  <c r="F4468" i="7"/>
  <c r="H4468" i="7"/>
  <c r="F4596" i="7"/>
  <c r="H4596" i="7"/>
  <c r="G4373" i="7"/>
  <c r="I4373" i="7"/>
  <c r="G4558" i="7"/>
  <c r="I4558" i="7"/>
  <c r="G4686" i="7"/>
  <c r="I4686" i="7"/>
  <c r="G4395" i="7"/>
  <c r="I4395" i="7"/>
  <c r="G3848" i="7"/>
  <c r="I3848" i="7"/>
  <c r="G4252" i="7"/>
  <c r="I4252" i="7"/>
  <c r="F4361" i="7"/>
  <c r="H4361" i="7"/>
  <c r="G4681" i="7"/>
  <c r="I4681" i="7"/>
  <c r="G4407" i="7"/>
  <c r="I4407" i="7"/>
  <c r="F4488" i="7"/>
  <c r="H4488" i="7"/>
  <c r="F4616" i="7"/>
  <c r="H4616" i="7"/>
  <c r="G4437" i="7"/>
  <c r="I4437" i="7"/>
  <c r="G4578" i="7"/>
  <c r="I4578" i="7"/>
  <c r="G4706" i="7"/>
  <c r="I4706" i="7"/>
  <c r="F4001" i="7"/>
  <c r="H4001" i="7"/>
  <c r="G3842" i="7"/>
  <c r="I3842" i="7"/>
  <c r="G4519" i="7"/>
  <c r="I4519" i="7"/>
  <c r="G4215" i="7"/>
  <c r="I4215" i="7"/>
  <c r="F4196" i="7"/>
  <c r="H4196" i="7"/>
  <c r="F4522" i="7"/>
  <c r="H4522" i="7"/>
  <c r="F4650" i="7"/>
  <c r="H4650" i="7"/>
  <c r="G4484" i="7"/>
  <c r="I4484" i="7"/>
  <c r="G4612" i="7"/>
  <c r="I4612" i="7"/>
  <c r="F4369" i="7"/>
  <c r="H4369" i="7"/>
  <c r="G4729" i="7"/>
  <c r="I4729" i="7"/>
  <c r="G4480" i="7"/>
  <c r="I4480" i="7"/>
  <c r="F4655" i="7"/>
  <c r="H4655" i="7"/>
  <c r="F4673" i="7"/>
  <c r="H4673" i="7"/>
  <c r="F4499" i="7"/>
  <c r="H4499" i="7"/>
  <c r="F4890" i="7"/>
  <c r="H4890" i="7"/>
  <c r="F4605" i="7"/>
  <c r="H4605" i="7"/>
  <c r="G4781" i="7"/>
  <c r="I4781" i="7"/>
  <c r="G4952" i="7"/>
  <c r="I4952" i="7"/>
  <c r="F4734" i="7"/>
  <c r="H4734" i="7"/>
  <c r="F4392" i="7"/>
  <c r="H4392" i="7"/>
  <c r="F4470" i="7"/>
  <c r="H4470" i="7"/>
  <c r="G4688" i="7"/>
  <c r="I4688" i="7"/>
  <c r="F4838" i="7"/>
  <c r="H4838" i="7"/>
  <c r="G4808" i="7"/>
  <c r="I4808" i="7"/>
  <c r="F4765" i="7"/>
  <c r="H4765" i="7"/>
  <c r="F4942" i="7"/>
  <c r="H4942" i="7"/>
  <c r="G5001" i="7"/>
  <c r="I5001" i="7"/>
  <c r="G4876" i="7"/>
  <c r="I4876" i="7"/>
  <c r="G5004" i="7"/>
  <c r="I5004" i="7"/>
  <c r="G4385" i="7"/>
  <c r="I4385" i="7"/>
  <c r="G4566" i="7"/>
  <c r="I4566" i="7"/>
  <c r="F4764" i="7"/>
  <c r="H4764" i="7"/>
  <c r="G4748" i="7"/>
  <c r="I4748" i="7"/>
  <c r="F4675" i="7"/>
  <c r="H4675" i="7"/>
  <c r="F4912" i="7"/>
  <c r="H4912" i="7"/>
  <c r="G4795" i="7"/>
  <c r="I4795" i="7"/>
  <c r="G4827" i="7"/>
  <c r="I4827" i="7"/>
  <c r="G4974" i="7"/>
  <c r="I4974" i="7"/>
  <c r="F4778" i="7"/>
  <c r="H4778" i="7"/>
  <c r="F4393" i="7"/>
  <c r="H4393" i="7"/>
  <c r="G4512" i="7"/>
  <c r="I4512" i="7"/>
  <c r="G4726" i="7"/>
  <c r="I4726" i="7"/>
  <c r="F4417" i="7"/>
  <c r="H4417" i="7"/>
  <c r="G4434" i="7"/>
  <c r="I4434" i="7"/>
  <c r="G4592" i="7"/>
  <c r="I4592" i="7"/>
  <c r="F4776" i="7"/>
  <c r="H4776" i="7"/>
  <c r="G4760" i="7"/>
  <c r="I4760" i="7"/>
  <c r="F4712" i="7"/>
  <c r="H4712" i="7"/>
  <c r="F4918" i="7"/>
  <c r="H4918" i="7"/>
  <c r="G4835" i="7"/>
  <c r="I4835" i="7"/>
  <c r="F4841" i="7"/>
  <c r="H4841" i="7"/>
  <c r="G4980" i="7"/>
  <c r="I4980" i="7"/>
  <c r="F4088" i="7"/>
  <c r="H4088" i="7"/>
  <c r="F4572" i="7"/>
  <c r="H4572" i="7"/>
  <c r="G3963" i="7"/>
  <c r="I3963" i="7"/>
  <c r="G4905" i="7"/>
  <c r="I4905" i="7"/>
  <c r="F4861" i="7"/>
  <c r="H4861" i="7"/>
  <c r="G4816" i="7"/>
  <c r="I4816" i="7"/>
  <c r="F4968" i="7"/>
  <c r="H4968" i="7"/>
  <c r="F4581" i="7"/>
  <c r="H4581" i="7"/>
  <c r="G4902" i="7"/>
  <c r="I4902" i="7"/>
  <c r="F4358" i="7"/>
  <c r="H4358" i="7"/>
  <c r="G4772" i="7"/>
  <c r="I4772" i="7"/>
  <c r="G4253" i="7"/>
  <c r="I4253" i="7"/>
  <c r="G4917" i="7"/>
  <c r="I4917" i="7"/>
  <c r="F4456" i="7"/>
  <c r="H4456" i="7"/>
  <c r="G4959" i="7"/>
  <c r="I4959" i="7"/>
  <c r="F4873" i="7"/>
  <c r="H4873" i="7"/>
  <c r="F5001" i="7"/>
  <c r="H5001" i="7"/>
  <c r="G4678" i="7"/>
  <c r="I4678" i="7"/>
  <c r="F4741" i="7"/>
  <c r="H4741" i="7"/>
  <c r="G4769" i="7"/>
  <c r="I4769" i="7"/>
  <c r="F4770" i="7"/>
  <c r="H4770" i="7"/>
  <c r="G4750" i="7"/>
  <c r="I4750" i="7"/>
  <c r="G4714" i="7"/>
  <c r="I4714" i="7"/>
  <c r="F4923" i="7"/>
  <c r="H4923" i="7"/>
  <c r="G4901" i="7"/>
  <c r="I4901" i="7"/>
  <c r="G4981" i="7"/>
  <c r="I4981" i="7"/>
  <c r="F4932" i="7"/>
  <c r="H4932" i="7"/>
  <c r="G4954" i="7"/>
  <c r="I4954" i="7"/>
  <c r="F4849" i="7"/>
  <c r="H4849" i="7"/>
  <c r="F4853" i="7"/>
  <c r="H4853" i="7"/>
  <c r="F4821" i="7"/>
  <c r="H4821" i="7"/>
  <c r="F4973" i="7"/>
  <c r="H4973" i="7"/>
  <c r="G4486" i="7"/>
  <c r="I4486" i="7"/>
  <c r="F4563" i="7"/>
  <c r="H4563" i="7"/>
  <c r="F4677" i="7"/>
  <c r="H4677" i="7"/>
  <c r="F4738" i="7"/>
  <c r="H4738" i="7"/>
  <c r="G4724" i="7"/>
  <c r="I4724" i="7"/>
  <c r="F4635" i="7"/>
  <c r="H4635" i="7"/>
  <c r="F4911" i="7"/>
  <c r="H4911" i="7"/>
  <c r="G4775" i="7"/>
  <c r="I4775" i="7"/>
  <c r="F4400" i="7"/>
  <c r="H4400" i="7"/>
  <c r="F4946" i="7"/>
  <c r="H4946" i="7"/>
  <c r="G4962" i="7"/>
  <c r="I4962" i="7"/>
  <c r="G4893" i="7"/>
  <c r="I4893" i="7"/>
  <c r="F4860" i="7"/>
  <c r="H4860" i="7"/>
  <c r="G4828" i="7"/>
  <c r="I4828" i="7"/>
  <c r="F4977" i="7"/>
  <c r="H4977" i="7"/>
  <c r="G4550" i="7"/>
  <c r="I4550" i="7"/>
  <c r="F4643" i="7"/>
  <c r="H4643" i="7"/>
  <c r="G4733" i="7"/>
  <c r="I4733" i="7"/>
  <c r="F4750" i="7"/>
  <c r="H4750" i="7"/>
  <c r="G4734" i="7"/>
  <c r="I4734" i="7"/>
  <c r="F4667" i="7"/>
  <c r="H4667" i="7"/>
  <c r="F4915" i="7"/>
  <c r="H4915" i="7"/>
  <c r="G4807" i="7"/>
  <c r="I4807" i="7"/>
  <c r="F4497" i="7"/>
  <c r="H4497" i="7"/>
  <c r="F4956" i="7"/>
  <c r="H4956" i="7"/>
  <c r="G4976" i="7"/>
  <c r="I4976" i="7"/>
  <c r="G4923" i="7"/>
  <c r="I4923" i="7"/>
  <c r="F4441" i="7"/>
  <c r="H4441" i="7"/>
  <c r="F4869" i="7"/>
  <c r="H4869" i="7"/>
  <c r="F4997" i="7"/>
  <c r="H4997" i="7"/>
  <c r="G4388" i="7"/>
  <c r="I4388" i="7"/>
  <c r="F4416" i="7"/>
  <c r="H4416" i="7"/>
  <c r="F4571" i="7"/>
  <c r="H4571" i="7"/>
  <c r="F4699" i="7"/>
  <c r="H4699" i="7"/>
  <c r="F4743" i="7"/>
  <c r="H4743" i="7"/>
  <c r="F4775" i="7"/>
  <c r="H4775" i="7"/>
  <c r="F4807" i="7"/>
  <c r="H4807" i="7"/>
  <c r="F4842" i="7"/>
  <c r="H4842" i="7"/>
  <c r="G932" i="7"/>
  <c r="I932" i="7"/>
  <c r="G676" i="7"/>
  <c r="I676" i="7"/>
  <c r="G420" i="7"/>
  <c r="I420" i="7"/>
  <c r="G164" i="7"/>
  <c r="I164" i="7"/>
  <c r="G245" i="7"/>
  <c r="I245" i="7"/>
  <c r="G956" i="7"/>
  <c r="I956" i="7"/>
  <c r="G700" i="7"/>
  <c r="I700" i="7"/>
  <c r="G444" i="7"/>
  <c r="I444" i="7"/>
  <c r="G188" i="7"/>
  <c r="I188" i="7"/>
  <c r="G309" i="7"/>
  <c r="I309" i="7"/>
  <c r="F900" i="7"/>
  <c r="H900" i="7"/>
  <c r="F892" i="7"/>
  <c r="H892" i="7"/>
  <c r="F556" i="7"/>
  <c r="H556" i="7"/>
  <c r="F212" i="7"/>
  <c r="H212" i="7"/>
  <c r="F165" i="7"/>
  <c r="H165" i="7"/>
  <c r="F1004" i="7"/>
  <c r="H1004" i="7"/>
  <c r="G588" i="7"/>
  <c r="I588" i="7"/>
  <c r="F196" i="7"/>
  <c r="H196" i="7"/>
  <c r="F1131" i="7"/>
  <c r="H1131" i="7"/>
  <c r="F819" i="7"/>
  <c r="H819" i="7"/>
  <c r="F563" i="7"/>
  <c r="H563" i="7"/>
  <c r="F307" i="7"/>
  <c r="H307" i="7"/>
  <c r="F51" i="7"/>
  <c r="H51" i="7"/>
  <c r="F381" i="7"/>
  <c r="H381" i="7"/>
  <c r="F780" i="7"/>
  <c r="H780" i="7"/>
  <c r="G364" i="7"/>
  <c r="I364" i="7"/>
  <c r="F525" i="7"/>
  <c r="H525" i="7"/>
  <c r="F931" i="7"/>
  <c r="H931" i="7"/>
  <c r="F675" i="7"/>
  <c r="H675" i="7"/>
  <c r="F419" i="7"/>
  <c r="H419" i="7"/>
  <c r="F163" i="7"/>
  <c r="H163" i="7"/>
  <c r="F1085" i="7"/>
  <c r="H1085" i="7"/>
  <c r="G1756" i="7"/>
  <c r="I1756" i="7"/>
  <c r="G1908" i="7"/>
  <c r="I1908" i="7"/>
  <c r="G1900" i="7"/>
  <c r="I1900" i="7"/>
  <c r="F1572" i="7"/>
  <c r="H1572" i="7"/>
  <c r="G1092" i="7"/>
  <c r="I1092" i="7"/>
  <c r="G1771" i="7"/>
  <c r="I1771" i="7"/>
  <c r="F1988" i="7"/>
  <c r="H1988" i="7"/>
  <c r="F1628" i="7"/>
  <c r="H1628" i="7"/>
  <c r="F1844" i="7"/>
  <c r="H1844" i="7"/>
  <c r="F1900" i="7"/>
  <c r="H1900" i="7"/>
  <c r="F1188" i="7"/>
  <c r="H1188" i="7"/>
  <c r="G1156" i="7"/>
  <c r="I1156" i="7"/>
  <c r="G1739" i="7"/>
  <c r="I1739" i="7"/>
  <c r="G1691" i="7"/>
  <c r="I1691" i="7"/>
  <c r="F1707" i="7"/>
  <c r="H1707" i="7"/>
  <c r="F1299" i="7"/>
  <c r="H1299" i="7"/>
  <c r="F2042" i="7"/>
  <c r="H2042" i="7"/>
  <c r="G2043" i="7"/>
  <c r="I2043" i="7"/>
  <c r="G2038" i="7"/>
  <c r="I2038" i="7"/>
  <c r="F2343" i="7"/>
  <c r="H2343" i="7"/>
  <c r="G2207" i="7"/>
  <c r="I2207" i="7"/>
  <c r="G2122" i="7"/>
  <c r="I2122" i="7"/>
  <c r="F2203" i="7"/>
  <c r="H2203" i="7"/>
  <c r="G2223" i="7"/>
  <c r="I2223" i="7"/>
  <c r="G2262" i="7"/>
  <c r="I2262" i="7"/>
  <c r="G2046" i="7"/>
  <c r="I2046" i="7"/>
  <c r="F2258" i="7"/>
  <c r="H2258" i="7"/>
  <c r="F2275" i="7"/>
  <c r="H2275" i="7"/>
  <c r="F2223" i="7"/>
  <c r="H2223" i="7"/>
  <c r="F2127" i="7"/>
  <c r="H2127" i="7"/>
  <c r="G2362" i="7"/>
  <c r="I2362" i="7"/>
  <c r="G2329" i="7"/>
  <c r="I2329" i="7"/>
  <c r="G2508" i="7"/>
  <c r="I2508" i="7"/>
  <c r="G2345" i="7"/>
  <c r="I2345" i="7"/>
  <c r="F2547" i="7"/>
  <c r="H2547" i="7"/>
  <c r="F2791" i="7"/>
  <c r="H2791" i="7"/>
  <c r="F2700" i="7"/>
  <c r="H2700" i="7"/>
  <c r="F2842" i="7"/>
  <c r="H2842" i="7"/>
  <c r="F2517" i="7"/>
  <c r="H2517" i="7"/>
  <c r="F2679" i="7"/>
  <c r="H2679" i="7"/>
  <c r="G2848" i="7"/>
  <c r="I2848" i="7"/>
  <c r="G2801" i="7"/>
  <c r="I2801" i="7"/>
  <c r="F2815" i="7"/>
  <c r="H2815" i="7"/>
  <c r="G2979" i="7"/>
  <c r="I2979" i="7"/>
  <c r="F2863" i="7"/>
  <c r="H2863" i="7"/>
  <c r="G2680" i="7"/>
  <c r="I2680" i="7"/>
  <c r="F2530" i="7"/>
  <c r="H2530" i="7"/>
  <c r="G2810" i="7"/>
  <c r="I2810" i="7"/>
  <c r="F3008" i="7"/>
  <c r="H3008" i="7"/>
  <c r="F2525" i="7"/>
  <c r="H2525" i="7"/>
  <c r="F3026" i="7"/>
  <c r="H3026" i="7"/>
  <c r="G3329" i="7"/>
  <c r="I3329" i="7"/>
  <c r="F3118" i="7"/>
  <c r="H3118" i="7"/>
  <c r="G3030" i="7"/>
  <c r="I3030" i="7"/>
  <c r="F3028" i="7"/>
  <c r="H3028" i="7"/>
  <c r="G3296" i="7"/>
  <c r="I3296" i="7"/>
  <c r="G3293" i="7"/>
  <c r="I3293" i="7"/>
  <c r="F3316" i="7"/>
  <c r="H3316" i="7"/>
  <c r="F3191" i="7"/>
  <c r="H3191" i="7"/>
  <c r="G3582" i="7"/>
  <c r="I3582" i="7"/>
  <c r="F3288" i="7"/>
  <c r="H3288" i="7"/>
  <c r="G3058" i="7"/>
  <c r="I3058" i="7"/>
  <c r="G3127" i="7"/>
  <c r="I3127" i="7"/>
  <c r="F3399" i="7"/>
  <c r="H3399" i="7"/>
  <c r="F3805" i="7"/>
  <c r="H3805" i="7"/>
  <c r="G3435" i="7"/>
  <c r="I3435" i="7"/>
  <c r="F3761" i="7"/>
  <c r="H3761" i="7"/>
  <c r="F3633" i="7"/>
  <c r="H3633" i="7"/>
  <c r="G3610" i="7"/>
  <c r="I3610" i="7"/>
  <c r="F3696" i="7"/>
  <c r="H3696" i="7"/>
  <c r="F3074" i="7"/>
  <c r="H3074" i="7"/>
  <c r="G3358" i="7"/>
  <c r="I3358" i="7"/>
  <c r="G3773" i="7"/>
  <c r="I3773" i="7"/>
  <c r="F3448" i="7"/>
  <c r="H3448" i="7"/>
  <c r="G3828" i="7"/>
  <c r="I3828" i="7"/>
  <c r="G3873" i="7"/>
  <c r="I3873" i="7"/>
  <c r="F3574" i="7"/>
  <c r="H3574" i="7"/>
  <c r="F3637" i="7"/>
  <c r="H3637" i="7"/>
  <c r="G3672" i="7"/>
  <c r="I3672" i="7"/>
  <c r="G4042" i="7"/>
  <c r="I4042" i="7"/>
  <c r="G3926" i="7"/>
  <c r="I3926" i="7"/>
  <c r="G3674" i="7"/>
  <c r="I3674" i="7"/>
  <c r="F3385" i="7"/>
  <c r="H3385" i="7"/>
  <c r="G3856" i="7"/>
  <c r="I3856" i="7"/>
  <c r="F3993" i="7"/>
  <c r="H3993" i="7"/>
  <c r="F3788" i="7"/>
  <c r="H3788" i="7"/>
  <c r="G4113" i="7"/>
  <c r="I4113" i="7"/>
  <c r="G3802" i="7"/>
  <c r="I3802" i="7"/>
  <c r="G3861" i="7"/>
  <c r="I3861" i="7"/>
  <c r="G4133" i="7"/>
  <c r="I4133" i="7"/>
  <c r="G3726" i="7"/>
  <c r="I3726" i="7"/>
  <c r="F4348" i="7"/>
  <c r="H4348" i="7"/>
  <c r="G4071" i="7"/>
  <c r="I4071" i="7"/>
  <c r="G4425" i="7"/>
  <c r="I4425" i="7"/>
  <c r="G4374" i="7"/>
  <c r="I4374" i="7"/>
  <c r="F4258" i="7"/>
  <c r="H4258" i="7"/>
  <c r="G4433" i="7"/>
  <c r="I4433" i="7"/>
  <c r="F4212" i="7"/>
  <c r="H4212" i="7"/>
  <c r="F4510" i="7"/>
  <c r="H4510" i="7"/>
  <c r="G4567" i="7"/>
  <c r="I4567" i="7"/>
  <c r="G4634" i="7"/>
  <c r="I4634" i="7"/>
  <c r="F4466" i="7"/>
  <c r="H4466" i="7"/>
  <c r="G4571" i="7"/>
  <c r="I4571" i="7"/>
  <c r="F4721" i="7"/>
  <c r="H4721" i="7"/>
  <c r="G4658" i="7"/>
  <c r="I4658" i="7"/>
  <c r="F4602" i="7"/>
  <c r="H4602" i="7"/>
  <c r="G4925" i="7"/>
  <c r="I4925" i="7"/>
  <c r="F4865" i="7"/>
  <c r="H4865" i="7"/>
  <c r="F4669" i="7"/>
  <c r="H4669" i="7"/>
  <c r="G4861" i="7"/>
  <c r="I4861" i="7"/>
  <c r="G4379" i="7"/>
  <c r="I4379" i="7"/>
  <c r="F4998" i="7"/>
  <c r="H4998" i="7"/>
  <c r="G4764" i="7"/>
  <c r="I4764" i="7"/>
  <c r="G4898" i="7"/>
  <c r="I4898" i="7"/>
  <c r="G4784" i="7"/>
  <c r="I4784" i="7"/>
  <c r="G4149" i="7"/>
  <c r="I4149" i="7"/>
  <c r="F4925" i="7"/>
  <c r="H4925" i="7"/>
  <c r="F4858" i="7"/>
  <c r="H4858" i="7"/>
  <c r="F4929" i="7"/>
  <c r="H4929" i="7"/>
  <c r="F4949" i="7"/>
  <c r="H4949" i="7"/>
  <c r="G4938" i="7"/>
  <c r="I4938" i="7"/>
  <c r="G796" i="7"/>
  <c r="I796" i="7"/>
  <c r="F621" i="7"/>
  <c r="H621" i="7"/>
  <c r="F748" i="7"/>
  <c r="H748" i="7"/>
  <c r="F147" i="7"/>
  <c r="H147" i="7"/>
  <c r="F1564" i="7"/>
  <c r="H1564" i="7"/>
  <c r="G1812" i="7"/>
  <c r="I1812" i="7"/>
  <c r="F1780" i="7"/>
  <c r="H1780" i="7"/>
  <c r="G1804" i="7"/>
  <c r="I1804" i="7"/>
  <c r="F1501" i="7"/>
  <c r="H1501" i="7"/>
  <c r="G1572" i="7"/>
  <c r="I1572" i="7"/>
  <c r="G1924" i="7"/>
  <c r="I1924" i="7"/>
  <c r="G1508" i="7"/>
  <c r="I1508" i="7"/>
  <c r="G1084" i="7"/>
  <c r="I1084" i="7"/>
  <c r="G1517" i="7"/>
  <c r="I1517" i="7"/>
  <c r="G1884" i="7"/>
  <c r="I1884" i="7"/>
  <c r="G1372" i="7"/>
  <c r="I1372" i="7"/>
  <c r="F1788" i="7"/>
  <c r="H1788" i="7"/>
  <c r="F1276" i="7"/>
  <c r="H1276" i="7"/>
  <c r="G1524" i="7"/>
  <c r="I1524" i="7"/>
  <c r="F2004" i="7"/>
  <c r="H2004" i="7"/>
  <c r="F1492" i="7"/>
  <c r="H1492" i="7"/>
  <c r="G1053" i="7"/>
  <c r="I1053" i="7"/>
  <c r="G1516" i="7"/>
  <c r="I1516" i="7"/>
  <c r="F1261" i="7"/>
  <c r="H1261" i="7"/>
  <c r="F1292" i="7"/>
  <c r="H1292" i="7"/>
  <c r="F1213" i="7"/>
  <c r="H1213" i="7"/>
  <c r="G1796" i="7"/>
  <c r="I1796" i="7"/>
  <c r="G1829" i="7"/>
  <c r="I1829" i="7"/>
  <c r="G1852" i="7"/>
  <c r="I1852" i="7"/>
  <c r="G1596" i="7"/>
  <c r="I1596" i="7"/>
  <c r="G1340" i="7"/>
  <c r="I1340" i="7"/>
  <c r="F1157" i="7"/>
  <c r="H1157" i="7"/>
  <c r="F1756" i="7"/>
  <c r="H1756" i="7"/>
  <c r="F1500" i="7"/>
  <c r="H1500" i="7"/>
  <c r="F1244" i="7"/>
  <c r="H1244" i="7"/>
  <c r="G2004" i="7"/>
  <c r="I2004" i="7"/>
  <c r="G1748" i="7"/>
  <c r="I1748" i="7"/>
  <c r="G1492" i="7"/>
  <c r="I1492" i="7"/>
  <c r="G1236" i="7"/>
  <c r="I1236" i="7"/>
  <c r="F1972" i="7"/>
  <c r="H1972" i="7"/>
  <c r="F1716" i="7"/>
  <c r="H1716" i="7"/>
  <c r="F1460" i="7"/>
  <c r="H1460" i="7"/>
  <c r="F1204" i="7"/>
  <c r="H1204" i="7"/>
  <c r="G1996" i="7"/>
  <c r="I1996" i="7"/>
  <c r="G1740" i="7"/>
  <c r="I1740" i="7"/>
  <c r="G1484" i="7"/>
  <c r="I1484" i="7"/>
  <c r="G1228" i="7"/>
  <c r="I1228" i="7"/>
  <c r="F1053" i="7"/>
  <c r="H1053" i="7"/>
  <c r="F1772" i="7"/>
  <c r="H1772" i="7"/>
  <c r="F1516" i="7"/>
  <c r="H1516" i="7"/>
  <c r="F1260" i="7"/>
  <c r="H1260" i="7"/>
  <c r="G1316" i="7"/>
  <c r="I1316" i="7"/>
  <c r="F1956" i="7"/>
  <c r="H1956" i="7"/>
  <c r="F1108" i="7"/>
  <c r="H1108" i="7"/>
  <c r="G1668" i="7"/>
  <c r="I1668" i="7"/>
  <c r="G1036" i="7"/>
  <c r="I1036" i="7"/>
  <c r="F1412" i="7"/>
  <c r="H1412" i="7"/>
  <c r="F1757" i="7"/>
  <c r="H1757" i="7"/>
  <c r="G1252" i="7"/>
  <c r="I1252" i="7"/>
  <c r="F1892" i="7"/>
  <c r="H1892" i="7"/>
  <c r="F1092" i="7"/>
  <c r="H1092" i="7"/>
  <c r="G1604" i="7"/>
  <c r="I1604" i="7"/>
  <c r="G1020" i="7"/>
  <c r="I1020" i="7"/>
  <c r="G1915" i="7"/>
  <c r="I1915" i="7"/>
  <c r="F1915" i="7"/>
  <c r="H1915" i="7"/>
  <c r="G1939" i="7"/>
  <c r="I1939" i="7"/>
  <c r="F1971" i="7"/>
  <c r="H1971" i="7"/>
  <c r="G1995" i="7"/>
  <c r="I1995" i="7"/>
  <c r="F1931" i="7"/>
  <c r="H1931" i="7"/>
  <c r="F1835" i="7"/>
  <c r="H1835" i="7"/>
  <c r="F1693" i="7"/>
  <c r="H1693" i="7"/>
  <c r="G1637" i="7"/>
  <c r="I1637" i="7"/>
  <c r="G1461" i="7"/>
  <c r="I1461" i="7"/>
  <c r="F1461" i="7"/>
  <c r="H1461" i="7"/>
  <c r="G1397" i="7"/>
  <c r="I1397" i="7"/>
  <c r="G1269" i="7"/>
  <c r="I1269" i="7"/>
  <c r="G1779" i="7"/>
  <c r="I1779" i="7"/>
  <c r="F1651" i="7"/>
  <c r="H1651" i="7"/>
  <c r="G1675" i="7"/>
  <c r="I1675" i="7"/>
  <c r="G1587" i="7"/>
  <c r="I1587" i="7"/>
  <c r="F1323" i="7"/>
  <c r="H1323" i="7"/>
  <c r="G1475" i="7"/>
  <c r="I1475" i="7"/>
  <c r="F1475" i="7"/>
  <c r="H1475" i="7"/>
  <c r="F1219" i="7"/>
  <c r="H1219" i="7"/>
  <c r="G1403" i="7"/>
  <c r="I1403" i="7"/>
  <c r="F1563" i="7"/>
  <c r="H1563" i="7"/>
  <c r="F1307" i="7"/>
  <c r="H1307" i="7"/>
  <c r="G1459" i="7"/>
  <c r="I1459" i="7"/>
  <c r="G1203" i="7"/>
  <c r="I1203" i="7"/>
  <c r="G1451" i="7"/>
  <c r="I1451" i="7"/>
  <c r="F1171" i="7"/>
  <c r="H1171" i="7"/>
  <c r="G1283" i="7"/>
  <c r="I1283" i="7"/>
  <c r="F1059" i="7"/>
  <c r="H1059" i="7"/>
  <c r="F1235" i="7"/>
  <c r="H1235" i="7"/>
  <c r="F1523" i="7"/>
  <c r="H1523" i="7"/>
  <c r="F1147" i="7"/>
  <c r="H1147" i="7"/>
  <c r="F2106" i="7"/>
  <c r="H2106" i="7"/>
  <c r="G2114" i="7"/>
  <c r="I2114" i="7"/>
  <c r="F2045" i="7"/>
  <c r="H2045" i="7"/>
  <c r="G2158" i="7"/>
  <c r="I2158" i="7"/>
  <c r="G2306" i="7"/>
  <c r="I2306" i="7"/>
  <c r="F2060" i="7"/>
  <c r="H2060" i="7"/>
  <c r="G2068" i="7"/>
  <c r="I2068" i="7"/>
  <c r="F2039" i="7"/>
  <c r="H2039" i="7"/>
  <c r="F2227" i="7"/>
  <c r="H2227" i="7"/>
  <c r="F2252" i="7"/>
  <c r="H2252" i="7"/>
  <c r="G2199" i="7"/>
  <c r="I2199" i="7"/>
  <c r="F2216" i="7"/>
  <c r="H2216" i="7"/>
  <c r="F2159" i="7"/>
  <c r="H2159" i="7"/>
  <c r="F2094" i="7"/>
  <c r="H2094" i="7"/>
  <c r="G2102" i="7"/>
  <c r="I2102" i="7"/>
  <c r="F2173" i="7"/>
  <c r="H2173" i="7"/>
  <c r="G2134" i="7"/>
  <c r="I2134" i="7"/>
  <c r="G2294" i="7"/>
  <c r="I2294" i="7"/>
  <c r="F2267" i="7"/>
  <c r="H2267" i="7"/>
  <c r="F2279" i="7"/>
  <c r="H2279" i="7"/>
  <c r="G2139" i="7"/>
  <c r="I2139" i="7"/>
  <c r="F2444" i="7"/>
  <c r="H2444" i="7"/>
  <c r="F2128" i="7"/>
  <c r="H2128" i="7"/>
  <c r="G2059" i="7"/>
  <c r="I2059" i="7"/>
  <c r="F2152" i="7"/>
  <c r="H2152" i="7"/>
  <c r="F2083" i="7"/>
  <c r="H2083" i="7"/>
  <c r="G2328" i="7"/>
  <c r="I2328" i="7"/>
  <c r="G2163" i="7"/>
  <c r="I2163" i="7"/>
  <c r="F2313" i="7"/>
  <c r="H2313" i="7"/>
  <c r="F2198" i="7"/>
  <c r="H2198" i="7"/>
  <c r="F2244" i="7"/>
  <c r="H2244" i="7"/>
  <c r="F2406" i="7"/>
  <c r="H2406" i="7"/>
  <c r="F2050" i="7"/>
  <c r="H2050" i="7"/>
  <c r="G2058" i="7"/>
  <c r="I2058" i="7"/>
  <c r="G2175" i="7"/>
  <c r="I2175" i="7"/>
  <c r="F2217" i="7"/>
  <c r="H2217" i="7"/>
  <c r="G2230" i="7"/>
  <c r="I2230" i="7"/>
  <c r="F2179" i="7"/>
  <c r="H2179" i="7"/>
  <c r="F2100" i="7"/>
  <c r="H2100" i="7"/>
  <c r="G2108" i="7"/>
  <c r="I2108" i="7"/>
  <c r="G2023" i="7"/>
  <c r="I2023" i="7"/>
  <c r="F2145" i="7"/>
  <c r="H2145" i="7"/>
  <c r="G2300" i="7"/>
  <c r="I2300" i="7"/>
  <c r="G2035" i="7"/>
  <c r="I2035" i="7"/>
  <c r="F2285" i="7"/>
  <c r="H2285" i="7"/>
  <c r="F2166" i="7"/>
  <c r="H2166" i="7"/>
  <c r="F2450" i="7"/>
  <c r="H2450" i="7"/>
  <c r="G2057" i="7"/>
  <c r="I2057" i="7"/>
  <c r="F2247" i="7"/>
  <c r="H2247" i="7"/>
  <c r="G2398" i="7"/>
  <c r="I2398" i="7"/>
  <c r="G2323" i="7"/>
  <c r="I2323" i="7"/>
  <c r="F2363" i="7"/>
  <c r="H2363" i="7"/>
  <c r="F2489" i="7"/>
  <c r="H2489" i="7"/>
  <c r="G2501" i="7"/>
  <c r="I2501" i="7"/>
  <c r="G2096" i="7"/>
  <c r="I2096" i="7"/>
  <c r="G2227" i="7"/>
  <c r="I2227" i="7"/>
  <c r="G2097" i="7"/>
  <c r="I2097" i="7"/>
  <c r="F2322" i="7"/>
  <c r="H2322" i="7"/>
  <c r="G2309" i="7"/>
  <c r="I2309" i="7"/>
  <c r="F2364" i="7"/>
  <c r="H2364" i="7"/>
  <c r="G2413" i="7"/>
  <c r="I2413" i="7"/>
  <c r="F2316" i="7"/>
  <c r="H2316" i="7"/>
  <c r="G2480" i="7"/>
  <c r="I2480" i="7"/>
  <c r="F2205" i="7"/>
  <c r="H2205" i="7"/>
  <c r="F2204" i="7"/>
  <c r="H2204" i="7"/>
  <c r="G2365" i="7"/>
  <c r="I2365" i="7"/>
  <c r="G2268" i="7"/>
  <c r="I2268" i="7"/>
  <c r="F2300" i="7"/>
  <c r="H2300" i="7"/>
  <c r="F2477" i="7"/>
  <c r="H2477" i="7"/>
  <c r="G2489" i="7"/>
  <c r="I2489" i="7"/>
  <c r="F2104" i="7"/>
  <c r="H2104" i="7"/>
  <c r="G2304" i="7"/>
  <c r="I2304" i="7"/>
  <c r="F2337" i="7"/>
  <c r="H2337" i="7"/>
  <c r="F2155" i="7"/>
  <c r="H2155" i="7"/>
  <c r="F2051" i="7"/>
  <c r="H2051" i="7"/>
  <c r="F2464" i="7"/>
  <c r="H2464" i="7"/>
  <c r="F2359" i="7"/>
  <c r="H2359" i="7"/>
  <c r="G2400" i="7"/>
  <c r="I2400" i="7"/>
  <c r="F2017" i="7"/>
  <c r="H2017" i="7"/>
  <c r="F2259" i="7"/>
  <c r="H2259" i="7"/>
  <c r="G2128" i="7"/>
  <c r="I2128" i="7"/>
  <c r="G2355" i="7"/>
  <c r="I2355" i="7"/>
  <c r="F2330" i="7"/>
  <c r="H2330" i="7"/>
  <c r="G2385" i="7"/>
  <c r="I2385" i="7"/>
  <c r="G2457" i="7"/>
  <c r="I2457" i="7"/>
  <c r="F2344" i="7"/>
  <c r="H2344" i="7"/>
  <c r="G2064" i="7"/>
  <c r="I2064" i="7"/>
  <c r="G2191" i="7"/>
  <c r="I2191" i="7"/>
  <c r="G2180" i="7"/>
  <c r="I2180" i="7"/>
  <c r="G2285" i="7"/>
  <c r="I2285" i="7"/>
  <c r="F2271" i="7"/>
  <c r="H2271" i="7"/>
  <c r="F2302" i="7"/>
  <c r="H2302" i="7"/>
  <c r="G2429" i="7"/>
  <c r="I2429" i="7"/>
  <c r="F2355" i="7"/>
  <c r="H2355" i="7"/>
  <c r="F2171" i="7"/>
  <c r="H2171" i="7"/>
  <c r="G2283" i="7"/>
  <c r="I2283" i="7"/>
  <c r="F2081" i="7"/>
  <c r="H2081" i="7"/>
  <c r="G2265" i="7"/>
  <c r="I2265" i="7"/>
  <c r="G2209" i="7"/>
  <c r="I2209" i="7"/>
  <c r="F2365" i="7"/>
  <c r="H2365" i="7"/>
  <c r="G2225" i="7"/>
  <c r="I2225" i="7"/>
  <c r="F2484" i="7"/>
  <c r="H2484" i="7"/>
  <c r="G2201" i="7"/>
  <c r="I2201" i="7"/>
  <c r="G2370" i="7"/>
  <c r="I2370" i="7"/>
  <c r="F2286" i="7"/>
  <c r="H2286" i="7"/>
  <c r="G2336" i="7"/>
  <c r="I2336" i="7"/>
  <c r="G2193" i="7"/>
  <c r="I2193" i="7"/>
  <c r="G2423" i="7"/>
  <c r="I2423" i="7"/>
  <c r="F2439" i="7"/>
  <c r="H2439" i="7"/>
  <c r="F2389" i="7"/>
  <c r="H2389" i="7"/>
  <c r="G2497" i="7"/>
  <c r="I2497" i="7"/>
  <c r="G2506" i="7"/>
  <c r="I2506" i="7"/>
  <c r="F2239" i="7"/>
  <c r="H2239" i="7"/>
  <c r="G2352" i="7"/>
  <c r="I2352" i="7"/>
  <c r="G2372" i="7"/>
  <c r="I2372" i="7"/>
  <c r="G2297" i="7"/>
  <c r="I2297" i="7"/>
  <c r="G2171" i="7"/>
  <c r="I2171" i="7"/>
  <c r="G2433" i="7"/>
  <c r="I2433" i="7"/>
  <c r="G2492" i="7"/>
  <c r="I2492" i="7"/>
  <c r="G2181" i="7"/>
  <c r="I2181" i="7"/>
  <c r="G2412" i="7"/>
  <c r="I2412" i="7"/>
  <c r="F2289" i="7"/>
  <c r="H2289" i="7"/>
  <c r="G2397" i="7"/>
  <c r="I2397" i="7"/>
  <c r="G2476" i="7"/>
  <c r="I2476" i="7"/>
  <c r="G2468" i="7"/>
  <c r="I2468" i="7"/>
  <c r="F2543" i="7"/>
  <c r="H2543" i="7"/>
  <c r="F2591" i="7"/>
  <c r="H2591" i="7"/>
  <c r="G2543" i="7"/>
  <c r="I2543" i="7"/>
  <c r="F2676" i="7"/>
  <c r="H2676" i="7"/>
  <c r="G2551" i="7"/>
  <c r="I2551" i="7"/>
  <c r="G2585" i="7"/>
  <c r="I2585" i="7"/>
  <c r="F2631" i="7"/>
  <c r="H2631" i="7"/>
  <c r="G2586" i="7"/>
  <c r="I2586" i="7"/>
  <c r="F2600" i="7"/>
  <c r="H2600" i="7"/>
  <c r="G2664" i="7"/>
  <c r="I2664" i="7"/>
  <c r="G2718" i="7"/>
  <c r="I2718" i="7"/>
  <c r="G2757" i="7"/>
  <c r="I2757" i="7"/>
  <c r="F2740" i="7"/>
  <c r="H2740" i="7"/>
  <c r="G2772" i="7"/>
  <c r="I2772" i="7"/>
  <c r="F2935" i="7"/>
  <c r="H2935" i="7"/>
  <c r="F2588" i="7"/>
  <c r="H2588" i="7"/>
  <c r="G2636" i="7"/>
  <c r="I2636" i="7"/>
  <c r="F2589" i="7"/>
  <c r="H2589" i="7"/>
  <c r="G2605" i="7"/>
  <c r="I2605" i="7"/>
  <c r="F2667" i="7"/>
  <c r="H2667" i="7"/>
  <c r="G2722" i="7"/>
  <c r="I2722" i="7"/>
  <c r="G2759" i="7"/>
  <c r="I2759" i="7"/>
  <c r="F2742" i="7"/>
  <c r="H2742" i="7"/>
  <c r="G2774" i="7"/>
  <c r="I2774" i="7"/>
  <c r="F2937" i="7"/>
  <c r="H2937" i="7"/>
  <c r="G2549" i="7"/>
  <c r="I2549" i="7"/>
  <c r="G2685" i="7"/>
  <c r="I2685" i="7"/>
  <c r="F2562" i="7"/>
  <c r="H2562" i="7"/>
  <c r="F2686" i="7"/>
  <c r="H2686" i="7"/>
  <c r="G2519" i="7"/>
  <c r="I2519" i="7"/>
  <c r="F2628" i="7"/>
  <c r="H2628" i="7"/>
  <c r="G2676" i="7"/>
  <c r="I2676" i="7"/>
  <c r="F2629" i="7"/>
  <c r="H2629" i="7"/>
  <c r="G2645" i="7"/>
  <c r="I2645" i="7"/>
  <c r="G2538" i="7"/>
  <c r="I2538" i="7"/>
  <c r="F2749" i="7"/>
  <c r="H2749" i="7"/>
  <c r="G2779" i="7"/>
  <c r="I2779" i="7"/>
  <c r="F2762" i="7"/>
  <c r="H2762" i="7"/>
  <c r="G2794" i="7"/>
  <c r="I2794" i="7"/>
  <c r="G2521" i="7"/>
  <c r="I2521" i="7"/>
  <c r="F2669" i="7"/>
  <c r="H2669" i="7"/>
  <c r="G2522" i="7"/>
  <c r="I2522" i="7"/>
  <c r="F2681" i="7"/>
  <c r="H2681" i="7"/>
  <c r="F2782" i="7"/>
  <c r="H2782" i="7"/>
  <c r="F2927" i="7"/>
  <c r="H2927" i="7"/>
  <c r="G2927" i="7"/>
  <c r="I2927" i="7"/>
  <c r="G2858" i="7"/>
  <c r="I2858" i="7"/>
  <c r="F2958" i="7"/>
  <c r="H2958" i="7"/>
  <c r="G2940" i="7"/>
  <c r="I2940" i="7"/>
  <c r="F3069" i="7"/>
  <c r="H3069" i="7"/>
  <c r="G2610" i="7"/>
  <c r="I2610" i="7"/>
  <c r="F2651" i="7"/>
  <c r="H2651" i="7"/>
  <c r="F2799" i="7"/>
  <c r="H2799" i="7"/>
  <c r="F2760" i="7"/>
  <c r="H2760" i="7"/>
  <c r="F2901" i="7"/>
  <c r="H2901" i="7"/>
  <c r="G2913" i="7"/>
  <c r="I2913" i="7"/>
  <c r="F2833" i="7"/>
  <c r="H2833" i="7"/>
  <c r="F2944" i="7"/>
  <c r="H2944" i="7"/>
  <c r="G2926" i="7"/>
  <c r="I2926" i="7"/>
  <c r="G3038" i="7"/>
  <c r="I3038" i="7"/>
  <c r="F2613" i="7"/>
  <c r="H2613" i="7"/>
  <c r="G2656" i="7"/>
  <c r="I2656" i="7"/>
  <c r="F2801" i="7"/>
  <c r="H2801" i="7"/>
  <c r="F2764" i="7"/>
  <c r="H2764" i="7"/>
  <c r="F2907" i="7"/>
  <c r="H2907" i="7"/>
  <c r="G2915" i="7"/>
  <c r="I2915" i="7"/>
  <c r="G2836" i="7"/>
  <c r="I2836" i="7"/>
  <c r="F2946" i="7"/>
  <c r="H2946" i="7"/>
  <c r="G2539" i="7"/>
  <c r="I2539" i="7"/>
  <c r="F2690" i="7"/>
  <c r="H2690" i="7"/>
  <c r="G2546" i="7"/>
  <c r="I2546" i="7"/>
  <c r="F2733" i="7"/>
  <c r="H2733" i="7"/>
  <c r="F2792" i="7"/>
  <c r="H2792" i="7"/>
  <c r="F2933" i="7"/>
  <c r="H2933" i="7"/>
  <c r="G2933" i="7"/>
  <c r="I2933" i="7"/>
  <c r="F2869" i="7"/>
  <c r="H2869" i="7"/>
  <c r="F2964" i="7"/>
  <c r="H2964" i="7"/>
  <c r="G2946" i="7"/>
  <c r="I2946" i="7"/>
  <c r="G2844" i="7"/>
  <c r="I2844" i="7"/>
  <c r="G2620" i="7"/>
  <c r="I2620" i="7"/>
  <c r="F2656" i="7"/>
  <c r="H2656" i="7"/>
  <c r="F2722" i="7"/>
  <c r="H2722" i="7"/>
  <c r="F2577" i="7"/>
  <c r="H2577" i="7"/>
  <c r="G2780" i="7"/>
  <c r="I2780" i="7"/>
  <c r="G2832" i="7"/>
  <c r="I2832" i="7"/>
  <c r="G2985" i="7"/>
  <c r="I2985" i="7"/>
  <c r="F2888" i="7"/>
  <c r="H2888" i="7"/>
  <c r="F2867" i="7"/>
  <c r="H2867" i="7"/>
  <c r="G2583" i="7"/>
  <c r="I2583" i="7"/>
  <c r="G2700" i="7"/>
  <c r="I2700" i="7"/>
  <c r="F2737" i="7"/>
  <c r="H2737" i="7"/>
  <c r="F2685" i="7"/>
  <c r="H2685" i="7"/>
  <c r="F2816" i="7"/>
  <c r="H2816" i="7"/>
  <c r="G2875" i="7"/>
  <c r="I2875" i="7"/>
  <c r="G2829" i="7"/>
  <c r="I2829" i="7"/>
  <c r="F2906" i="7"/>
  <c r="H2906" i="7"/>
  <c r="G2888" i="7"/>
  <c r="I2888" i="7"/>
  <c r="G2867" i="7"/>
  <c r="I2867" i="7"/>
  <c r="F2550" i="7"/>
  <c r="H2550" i="7"/>
  <c r="G2935" i="7"/>
  <c r="I2935" i="7"/>
  <c r="F2831" i="7"/>
  <c r="H2831" i="7"/>
  <c r="F3079" i="7"/>
  <c r="H3079" i="7"/>
  <c r="G3097" i="7"/>
  <c r="I3097" i="7"/>
  <c r="F3034" i="7"/>
  <c r="H3034" i="7"/>
  <c r="F2701" i="7"/>
  <c r="H2701" i="7"/>
  <c r="F2908" i="7"/>
  <c r="H2908" i="7"/>
  <c r="F3013" i="7"/>
  <c r="H3013" i="7"/>
  <c r="F3129" i="7"/>
  <c r="H3129" i="7"/>
  <c r="F2854" i="7"/>
  <c r="H2854" i="7"/>
  <c r="G2761" i="7"/>
  <c r="I2761" i="7"/>
  <c r="G2833" i="7"/>
  <c r="I2833" i="7"/>
  <c r="F3072" i="7"/>
  <c r="H3072" i="7"/>
  <c r="F3115" i="7"/>
  <c r="H3115" i="7"/>
  <c r="F2587" i="7"/>
  <c r="H2587" i="7"/>
  <c r="G2893" i="7"/>
  <c r="I2893" i="7"/>
  <c r="G2980" i="7"/>
  <c r="I2980" i="7"/>
  <c r="F3059" i="7"/>
  <c r="H3059" i="7"/>
  <c r="G3087" i="7"/>
  <c r="I3087" i="7"/>
  <c r="G3011" i="7"/>
  <c r="I3011" i="7"/>
  <c r="F3130" i="7"/>
  <c r="H3130" i="7"/>
  <c r="F3231" i="7"/>
  <c r="H3231" i="7"/>
  <c r="F2985" i="7"/>
  <c r="H2985" i="7"/>
  <c r="G3265" i="7"/>
  <c r="I3265" i="7"/>
  <c r="G3084" i="7"/>
  <c r="I3084" i="7"/>
  <c r="G2797" i="7"/>
  <c r="I2797" i="7"/>
  <c r="F2876" i="7"/>
  <c r="H2876" i="7"/>
  <c r="F2997" i="7"/>
  <c r="H2997" i="7"/>
  <c r="F3121" i="7"/>
  <c r="H3121" i="7"/>
  <c r="G3139" i="7"/>
  <c r="I3139" i="7"/>
  <c r="F3031" i="7"/>
  <c r="H3031" i="7"/>
  <c r="F3142" i="7"/>
  <c r="H3142" i="7"/>
  <c r="F3283" i="7"/>
  <c r="H3283" i="7"/>
  <c r="G3189" i="7"/>
  <c r="I3189" i="7"/>
  <c r="G3317" i="7"/>
  <c r="I3317" i="7"/>
  <c r="F2718" i="7"/>
  <c r="H2718" i="7"/>
  <c r="G2983" i="7"/>
  <c r="I2983" i="7"/>
  <c r="F2841" i="7"/>
  <c r="H2841" i="7"/>
  <c r="F3091" i="7"/>
  <c r="H3091" i="7"/>
  <c r="G3109" i="7"/>
  <c r="I3109" i="7"/>
  <c r="G3057" i="7"/>
  <c r="I3057" i="7"/>
  <c r="G3124" i="7"/>
  <c r="I3124" i="7"/>
  <c r="F3253" i="7"/>
  <c r="H3253" i="7"/>
  <c r="G3152" i="7"/>
  <c r="I3152" i="7"/>
  <c r="G3287" i="7"/>
  <c r="I3287" i="7"/>
  <c r="G2750" i="7"/>
  <c r="I2750" i="7"/>
  <c r="G3137" i="7"/>
  <c r="I3137" i="7"/>
  <c r="G3145" i="7"/>
  <c r="I3145" i="7"/>
  <c r="F3335" i="7"/>
  <c r="H3335" i="7"/>
  <c r="G3315" i="7"/>
  <c r="I3315" i="7"/>
  <c r="F3200" i="7"/>
  <c r="H3200" i="7"/>
  <c r="F3328" i="7"/>
  <c r="H3328" i="7"/>
  <c r="G3232" i="7"/>
  <c r="I3232" i="7"/>
  <c r="F3364" i="7"/>
  <c r="H3364" i="7"/>
  <c r="G3544" i="7"/>
  <c r="I3544" i="7"/>
  <c r="G3447" i="7"/>
  <c r="I3447" i="7"/>
  <c r="G2986" i="7"/>
  <c r="I2986" i="7"/>
  <c r="G3068" i="7"/>
  <c r="I3068" i="7"/>
  <c r="F3209" i="7"/>
  <c r="H3209" i="7"/>
  <c r="G3193" i="7"/>
  <c r="I3193" i="7"/>
  <c r="G3044" i="7"/>
  <c r="I3044" i="7"/>
  <c r="G3022" i="7"/>
  <c r="I3022" i="7"/>
  <c r="G3073" i="7"/>
  <c r="I3073" i="7"/>
  <c r="F3211" i="7"/>
  <c r="H3211" i="7"/>
  <c r="G3195" i="7"/>
  <c r="I3195" i="7"/>
  <c r="G3066" i="7"/>
  <c r="I3066" i="7"/>
  <c r="F3252" i="7"/>
  <c r="H3252" i="7"/>
  <c r="G3144" i="7"/>
  <c r="I3144" i="7"/>
  <c r="G3284" i="7"/>
  <c r="I3284" i="7"/>
  <c r="F3468" i="7"/>
  <c r="H3468" i="7"/>
  <c r="G3596" i="7"/>
  <c r="I3596" i="7"/>
  <c r="G2666" i="7"/>
  <c r="I2666" i="7"/>
  <c r="G3051" i="7"/>
  <c r="I3051" i="7"/>
  <c r="F3112" i="7"/>
  <c r="H3112" i="7"/>
  <c r="F3291" i="7"/>
  <c r="H3291" i="7"/>
  <c r="G3275" i="7"/>
  <c r="I3275" i="7"/>
  <c r="F3174" i="7"/>
  <c r="H3174" i="7"/>
  <c r="F3302" i="7"/>
  <c r="H3302" i="7"/>
  <c r="G3206" i="7"/>
  <c r="I3206" i="7"/>
  <c r="G3334" i="7"/>
  <c r="I3334" i="7"/>
  <c r="G3518" i="7"/>
  <c r="I3518" i="7"/>
  <c r="G3396" i="7"/>
  <c r="I3396" i="7"/>
  <c r="G2869" i="7"/>
  <c r="I2869" i="7"/>
  <c r="F3073" i="7"/>
  <c r="H3073" i="7"/>
  <c r="F3165" i="7"/>
  <c r="H3165" i="7"/>
  <c r="G3128" i="7"/>
  <c r="I3128" i="7"/>
  <c r="G3355" i="7"/>
  <c r="I3355" i="7"/>
  <c r="F3224" i="7"/>
  <c r="H3224" i="7"/>
  <c r="F3352" i="7"/>
  <c r="H3352" i="7"/>
  <c r="G3256" i="7"/>
  <c r="I3256" i="7"/>
  <c r="F3412" i="7"/>
  <c r="H3412" i="7"/>
  <c r="G3568" i="7"/>
  <c r="I3568" i="7"/>
  <c r="F3371" i="7"/>
  <c r="H3371" i="7"/>
  <c r="G3042" i="7"/>
  <c r="I3042" i="7"/>
  <c r="F3058" i="7"/>
  <c r="H3058" i="7"/>
  <c r="F3245" i="7"/>
  <c r="H3245" i="7"/>
  <c r="G3229" i="7"/>
  <c r="I3229" i="7"/>
  <c r="G3086" i="7"/>
  <c r="I3086" i="7"/>
  <c r="F3274" i="7"/>
  <c r="H3274" i="7"/>
  <c r="G3178" i="7"/>
  <c r="I3178" i="7"/>
  <c r="G3306" i="7"/>
  <c r="I3306" i="7"/>
  <c r="F3029" i="7"/>
  <c r="H3029" i="7"/>
  <c r="F3015" i="7"/>
  <c r="H3015" i="7"/>
  <c r="F3225" i="7"/>
  <c r="H3225" i="7"/>
  <c r="G3209" i="7"/>
  <c r="I3209" i="7"/>
  <c r="F3147" i="7"/>
  <c r="H3147" i="7"/>
  <c r="F3260" i="7"/>
  <c r="H3260" i="7"/>
  <c r="F3126" i="7"/>
  <c r="H3126" i="7"/>
  <c r="G3218" i="7"/>
  <c r="I3218" i="7"/>
  <c r="G3562" i="7"/>
  <c r="I3562" i="7"/>
  <c r="F3397" i="7"/>
  <c r="H3397" i="7"/>
  <c r="F3563" i="7"/>
  <c r="H3563" i="7"/>
  <c r="G3461" i="7"/>
  <c r="I3461" i="7"/>
  <c r="G3595" i="7"/>
  <c r="I3595" i="7"/>
  <c r="G3433" i="7"/>
  <c r="I3433" i="7"/>
  <c r="F3648" i="7"/>
  <c r="H3648" i="7"/>
  <c r="F3741" i="7"/>
  <c r="H3741" i="7"/>
  <c r="F3869" i="7"/>
  <c r="H3869" i="7"/>
  <c r="F3182" i="7"/>
  <c r="H3182" i="7"/>
  <c r="G3354" i="7"/>
  <c r="I3354" i="7"/>
  <c r="F3438" i="7"/>
  <c r="H3438" i="7"/>
  <c r="F3314" i="7"/>
  <c r="H3314" i="7"/>
  <c r="G3476" i="7"/>
  <c r="I3476" i="7"/>
  <c r="G3425" i="7"/>
  <c r="I3425" i="7"/>
  <c r="F3519" i="7"/>
  <c r="H3519" i="7"/>
  <c r="F3375" i="7"/>
  <c r="H3375" i="7"/>
  <c r="G3551" i="7"/>
  <c r="I3551" i="7"/>
  <c r="F3467" i="7"/>
  <c r="H3467" i="7"/>
  <c r="G3703" i="7"/>
  <c r="I3703" i="7"/>
  <c r="G3684" i="7"/>
  <c r="I3684" i="7"/>
  <c r="F3825" i="7"/>
  <c r="H3825" i="7"/>
  <c r="F3177" i="7"/>
  <c r="H3177" i="7"/>
  <c r="G3234" i="7"/>
  <c r="I3234" i="7"/>
  <c r="G3574" i="7"/>
  <c r="I3574" i="7"/>
  <c r="F3410" i="7"/>
  <c r="H3410" i="7"/>
  <c r="F3569" i="7"/>
  <c r="H3569" i="7"/>
  <c r="G3473" i="7"/>
  <c r="I3473" i="7"/>
  <c r="G3601" i="7"/>
  <c r="I3601" i="7"/>
  <c r="G3446" i="7"/>
  <c r="I3446" i="7"/>
  <c r="F3660" i="7"/>
  <c r="H3660" i="7"/>
  <c r="F3747" i="7"/>
  <c r="H3747" i="7"/>
  <c r="F3875" i="7"/>
  <c r="H3875" i="7"/>
  <c r="F3330" i="7"/>
  <c r="H3330" i="7"/>
  <c r="G3482" i="7"/>
  <c r="I3482" i="7"/>
  <c r="F3435" i="7"/>
  <c r="H3435" i="7"/>
  <c r="F3523" i="7"/>
  <c r="H3523" i="7"/>
  <c r="G3381" i="7"/>
  <c r="I3381" i="7"/>
  <c r="G3555" i="7"/>
  <c r="I3555" i="7"/>
  <c r="G3106" i="7"/>
  <c r="I3106" i="7"/>
  <c r="G3708" i="7"/>
  <c r="I3708" i="7"/>
  <c r="G3692" i="7"/>
  <c r="I3692" i="7"/>
  <c r="F3829" i="7"/>
  <c r="H3829" i="7"/>
  <c r="F3227" i="7"/>
  <c r="H3227" i="7"/>
  <c r="G3246" i="7"/>
  <c r="I3246" i="7"/>
  <c r="G3586" i="7"/>
  <c r="I3586" i="7"/>
  <c r="G3416" i="7"/>
  <c r="I3416" i="7"/>
  <c r="F3573" i="7"/>
  <c r="H3573" i="7"/>
  <c r="G3477" i="7"/>
  <c r="I3477" i="7"/>
  <c r="G3605" i="7"/>
  <c r="I3605" i="7"/>
  <c r="F3456" i="7"/>
  <c r="H3456" i="7"/>
  <c r="F3668" i="7"/>
  <c r="H3668" i="7"/>
  <c r="F3751" i="7"/>
  <c r="H3751" i="7"/>
  <c r="G3118" i="7"/>
  <c r="I3118" i="7"/>
  <c r="G3340" i="7"/>
  <c r="I3340" i="7"/>
  <c r="F3409" i="7"/>
  <c r="H3409" i="7"/>
  <c r="F3479" i="7"/>
  <c r="H3479" i="7"/>
  <c r="F3607" i="7"/>
  <c r="H3607" i="7"/>
  <c r="G3511" i="7"/>
  <c r="I3511" i="7"/>
  <c r="G3432" i="7"/>
  <c r="I3432" i="7"/>
  <c r="F3363" i="7"/>
  <c r="H3363" i="7"/>
  <c r="F3787" i="7"/>
  <c r="H3787" i="7"/>
  <c r="G3709" i="7"/>
  <c r="I3709" i="7"/>
  <c r="G3837" i="7"/>
  <c r="I3837" i="7"/>
  <c r="G3673" i="7"/>
  <c r="I3673" i="7"/>
  <c r="G3658" i="7"/>
  <c r="I3658" i="7"/>
  <c r="F3814" i="7"/>
  <c r="H3814" i="7"/>
  <c r="F3917" i="7"/>
  <c r="H3917" i="7"/>
  <c r="G4078" i="7"/>
  <c r="I4078" i="7"/>
  <c r="G3933" i="7"/>
  <c r="I3933" i="7"/>
  <c r="G3394" i="7"/>
  <c r="I3394" i="7"/>
  <c r="G3395" i="7"/>
  <c r="I3395" i="7"/>
  <c r="F3891" i="7"/>
  <c r="H3891" i="7"/>
  <c r="G3759" i="7"/>
  <c r="I3759" i="7"/>
  <c r="G3887" i="7"/>
  <c r="I3887" i="7"/>
  <c r="F3638" i="7"/>
  <c r="H3638" i="7"/>
  <c r="F3736" i="7"/>
  <c r="H3736" i="7"/>
  <c r="F3864" i="7"/>
  <c r="H3864" i="7"/>
  <c r="G4000" i="7"/>
  <c r="I4000" i="7"/>
  <c r="G4128" i="7"/>
  <c r="I4128" i="7"/>
  <c r="G3590" i="7"/>
  <c r="I3590" i="7"/>
  <c r="G3609" i="7"/>
  <c r="I3609" i="7"/>
  <c r="F3711" i="7"/>
  <c r="H3711" i="7"/>
  <c r="F3657" i="7"/>
  <c r="H3657" i="7"/>
  <c r="G3809" i="7"/>
  <c r="I3809" i="7"/>
  <c r="F3588" i="7"/>
  <c r="H3588" i="7"/>
  <c r="G3622" i="7"/>
  <c r="I3622" i="7"/>
  <c r="G3613" i="7"/>
  <c r="I3613" i="7"/>
  <c r="F3721" i="7"/>
  <c r="H3721" i="7"/>
  <c r="F3661" i="7"/>
  <c r="H3661" i="7"/>
  <c r="G3811" i="7"/>
  <c r="I3811" i="7"/>
  <c r="F3604" i="7"/>
  <c r="H3604" i="7"/>
  <c r="F3544" i="7"/>
  <c r="H3544" i="7"/>
  <c r="G3342" i="7"/>
  <c r="I3342" i="7"/>
  <c r="G3577" i="7"/>
  <c r="I3577" i="7"/>
  <c r="G3648" i="7"/>
  <c r="I3648" i="7"/>
  <c r="F3561" i="7"/>
  <c r="H3561" i="7"/>
  <c r="F3500" i="7"/>
  <c r="H3500" i="7"/>
  <c r="F3847" i="7"/>
  <c r="H3847" i="7"/>
  <c r="G3735" i="7"/>
  <c r="I3735" i="7"/>
  <c r="G3863" i="7"/>
  <c r="I3863" i="7"/>
  <c r="F3478" i="7"/>
  <c r="H3478" i="7"/>
  <c r="F3712" i="7"/>
  <c r="H3712" i="7"/>
  <c r="F3840" i="7"/>
  <c r="H3840" i="7"/>
  <c r="F3565" i="7"/>
  <c r="H3565" i="7"/>
  <c r="F3532" i="7"/>
  <c r="H3532" i="7"/>
  <c r="F3849" i="7"/>
  <c r="H3849" i="7"/>
  <c r="G3737" i="7"/>
  <c r="I3737" i="7"/>
  <c r="G3865" i="7"/>
  <c r="I3865" i="7"/>
  <c r="F3494" i="7"/>
  <c r="H3494" i="7"/>
  <c r="F3714" i="7"/>
  <c r="H3714" i="7"/>
  <c r="F3842" i="7"/>
  <c r="H3842" i="7"/>
  <c r="F3978" i="7"/>
  <c r="H3978" i="7"/>
  <c r="G4106" i="7"/>
  <c r="I4106" i="7"/>
  <c r="G3545" i="7"/>
  <c r="I3545" i="7"/>
  <c r="F3590" i="7"/>
  <c r="H3590" i="7"/>
  <c r="F3898" i="7"/>
  <c r="H3898" i="7"/>
  <c r="G4108" i="7"/>
  <c r="I4108" i="7"/>
  <c r="F3930" i="7"/>
  <c r="H3930" i="7"/>
  <c r="F4019" i="7"/>
  <c r="H4019" i="7"/>
  <c r="F3578" i="7"/>
  <c r="H3578" i="7"/>
  <c r="G4041" i="7"/>
  <c r="I4041" i="7"/>
  <c r="G3824" i="7"/>
  <c r="I3824" i="7"/>
  <c r="F4190" i="7"/>
  <c r="H4190" i="7"/>
  <c r="F4028" i="7"/>
  <c r="H4028" i="7"/>
  <c r="G3883" i="7"/>
  <c r="I3883" i="7"/>
  <c r="F3838" i="7"/>
  <c r="H3838" i="7"/>
  <c r="G4060" i="7"/>
  <c r="I4060" i="7"/>
  <c r="G3752" i="7"/>
  <c r="I3752" i="7"/>
  <c r="F3989" i="7"/>
  <c r="H3989" i="7"/>
  <c r="F4117" i="7"/>
  <c r="H4117" i="7"/>
  <c r="G4011" i="7"/>
  <c r="I4011" i="7"/>
  <c r="G4139" i="7"/>
  <c r="I4139" i="7"/>
  <c r="F4082" i="7"/>
  <c r="H4082" i="7"/>
  <c r="F4245" i="7"/>
  <c r="H4245" i="7"/>
  <c r="G3765" i="7"/>
  <c r="I3765" i="7"/>
  <c r="F3780" i="7"/>
  <c r="H3780" i="7"/>
  <c r="G4012" i="7"/>
  <c r="I4012" i="7"/>
  <c r="G3953" i="7"/>
  <c r="I3953" i="7"/>
  <c r="G3934" i="7"/>
  <c r="I3934" i="7"/>
  <c r="F4087" i="7"/>
  <c r="H4087" i="7"/>
  <c r="G3981" i="7"/>
  <c r="I3981" i="7"/>
  <c r="G4109" i="7"/>
  <c r="I4109" i="7"/>
  <c r="G3932" i="7"/>
  <c r="I3932" i="7"/>
  <c r="F4184" i="7"/>
  <c r="H4184" i="7"/>
  <c r="G3427" i="7"/>
  <c r="I3427" i="7"/>
  <c r="G3698" i="7"/>
  <c r="I3698" i="7"/>
  <c r="F3945" i="7"/>
  <c r="H3945" i="7"/>
  <c r="F3699" i="7"/>
  <c r="H3699" i="7"/>
  <c r="G3770" i="7"/>
  <c r="I3770" i="7"/>
  <c r="F4057" i="7"/>
  <c r="H4057" i="7"/>
  <c r="F3923" i="7"/>
  <c r="H3923" i="7"/>
  <c r="G4079" i="7"/>
  <c r="I4079" i="7"/>
  <c r="F3964" i="7"/>
  <c r="H3964" i="7"/>
  <c r="G3886" i="7"/>
  <c r="I3886" i="7"/>
  <c r="G3430" i="7"/>
  <c r="I3430" i="7"/>
  <c r="F3674" i="7"/>
  <c r="H3674" i="7"/>
  <c r="G3629" i="7"/>
  <c r="I3629" i="7"/>
  <c r="G4120" i="7"/>
  <c r="I4120" i="7"/>
  <c r="F3946" i="7"/>
  <c r="H3946" i="7"/>
  <c r="F4027" i="7"/>
  <c r="H4027" i="7"/>
  <c r="G3724" i="7"/>
  <c r="I3724" i="7"/>
  <c r="G4049" i="7"/>
  <c r="I4049" i="7"/>
  <c r="G3888" i="7"/>
  <c r="I3888" i="7"/>
  <c r="F4206" i="7"/>
  <c r="H4206" i="7"/>
  <c r="F4060" i="7"/>
  <c r="H4060" i="7"/>
  <c r="G3915" i="7"/>
  <c r="I3915" i="7"/>
  <c r="F3854" i="7"/>
  <c r="H3854" i="7"/>
  <c r="G4072" i="7"/>
  <c r="I4072" i="7"/>
  <c r="G3816" i="7"/>
  <c r="I3816" i="7"/>
  <c r="F3997" i="7"/>
  <c r="H3997" i="7"/>
  <c r="F4125" i="7"/>
  <c r="H4125" i="7"/>
  <c r="G4019" i="7"/>
  <c r="I4019" i="7"/>
  <c r="F3482" i="7"/>
  <c r="H3482" i="7"/>
  <c r="F4114" i="7"/>
  <c r="H4114" i="7"/>
  <c r="G3890" i="7"/>
  <c r="I3890" i="7"/>
  <c r="F3839" i="7"/>
  <c r="H3839" i="7"/>
  <c r="G3642" i="7"/>
  <c r="I3642" i="7"/>
  <c r="F3912" i="7"/>
  <c r="H3912" i="7"/>
  <c r="G4152" i="7"/>
  <c r="I4152" i="7"/>
  <c r="F3643" i="7"/>
  <c r="H3643" i="7"/>
  <c r="F4047" i="7"/>
  <c r="H4047" i="7"/>
  <c r="G3884" i="7"/>
  <c r="I3884" i="7"/>
  <c r="G4069" i="7"/>
  <c r="I4069" i="7"/>
  <c r="F3944" i="7"/>
  <c r="H3944" i="7"/>
  <c r="F4242" i="7"/>
  <c r="H4242" i="7"/>
  <c r="G4039" i="7"/>
  <c r="I4039" i="7"/>
  <c r="F4250" i="7"/>
  <c r="H4250" i="7"/>
  <c r="F4378" i="7"/>
  <c r="H4378" i="7"/>
  <c r="G4288" i="7"/>
  <c r="I4288" i="7"/>
  <c r="F4070" i="7"/>
  <c r="H4070" i="7"/>
  <c r="G4246" i="7"/>
  <c r="I4246" i="7"/>
  <c r="F4269" i="7"/>
  <c r="H4269" i="7"/>
  <c r="G4416" i="7"/>
  <c r="I4416" i="7"/>
  <c r="G3705" i="7"/>
  <c r="I3705" i="7"/>
  <c r="F4219" i="7"/>
  <c r="H4219" i="7"/>
  <c r="F4284" i="7"/>
  <c r="H4284" i="7"/>
  <c r="G3955" i="7"/>
  <c r="I3955" i="7"/>
  <c r="G4322" i="7"/>
  <c r="I4322" i="7"/>
  <c r="G4188" i="7"/>
  <c r="I4188" i="7"/>
  <c r="F4048" i="7"/>
  <c r="H4048" i="7"/>
  <c r="F4303" i="7"/>
  <c r="H4303" i="7"/>
  <c r="G4475" i="7"/>
  <c r="I4475" i="7"/>
  <c r="G4156" i="7"/>
  <c r="I4156" i="7"/>
  <c r="F4100" i="7"/>
  <c r="H4100" i="7"/>
  <c r="F4318" i="7"/>
  <c r="H4318" i="7"/>
  <c r="G4207" i="7"/>
  <c r="I4207" i="7"/>
  <c r="G4356" i="7"/>
  <c r="I4356" i="7"/>
  <c r="G3854" i="7"/>
  <c r="I3854" i="7"/>
  <c r="F4167" i="7"/>
  <c r="H4167" i="7"/>
  <c r="F4337" i="7"/>
  <c r="H4337" i="7"/>
  <c r="G4509" i="7"/>
  <c r="I4509" i="7"/>
  <c r="G4637" i="7"/>
  <c r="I4637" i="7"/>
  <c r="F3645" i="7"/>
  <c r="H3645" i="7"/>
  <c r="G3977" i="7"/>
  <c r="I3977" i="7"/>
  <c r="F4272" i="7"/>
  <c r="H4272" i="7"/>
  <c r="F3683" i="7"/>
  <c r="H3683" i="7"/>
  <c r="G4310" i="7"/>
  <c r="I4310" i="7"/>
  <c r="F4166" i="7"/>
  <c r="H4166" i="7"/>
  <c r="F4000" i="7"/>
  <c r="H4000" i="7"/>
  <c r="F4291" i="7"/>
  <c r="H4291" i="7"/>
  <c r="F4463" i="7"/>
  <c r="H4463" i="7"/>
  <c r="G4591" i="7"/>
  <c r="I4591" i="7"/>
  <c r="G4719" i="7"/>
  <c r="I4719" i="7"/>
  <c r="G3941" i="7"/>
  <c r="I3941" i="7"/>
  <c r="F4116" i="7"/>
  <c r="H4116" i="7"/>
  <c r="F4322" i="7"/>
  <c r="H4322" i="7"/>
  <c r="F4217" i="7"/>
  <c r="H4217" i="7"/>
  <c r="G4360" i="7"/>
  <c r="I4360" i="7"/>
  <c r="G3927" i="7"/>
  <c r="I3927" i="7"/>
  <c r="G4173" i="7"/>
  <c r="I4173" i="7"/>
  <c r="F4341" i="7"/>
  <c r="H4341" i="7"/>
  <c r="F3802" i="7"/>
  <c r="H3802" i="7"/>
  <c r="F4168" i="7"/>
  <c r="H4168" i="7"/>
  <c r="F4292" i="7"/>
  <c r="H4292" i="7"/>
  <c r="G4155" i="7"/>
  <c r="I4155" i="7"/>
  <c r="G4330" i="7"/>
  <c r="I4330" i="7"/>
  <c r="G4204" i="7"/>
  <c r="I4204" i="7"/>
  <c r="F4080" i="7"/>
  <c r="H4080" i="7"/>
  <c r="F4311" i="7"/>
  <c r="H4311" i="7"/>
  <c r="G4483" i="7"/>
  <c r="I4483" i="7"/>
  <c r="G4611" i="7"/>
  <c r="I4611" i="7"/>
  <c r="F4239" i="7"/>
  <c r="H4239" i="7"/>
  <c r="F4296" i="7"/>
  <c r="H4296" i="7"/>
  <c r="F4096" i="7"/>
  <c r="H4096" i="7"/>
  <c r="G4615" i="7"/>
  <c r="I4615" i="7"/>
  <c r="F4447" i="7"/>
  <c r="H4447" i="7"/>
  <c r="F4429" i="7"/>
  <c r="H4429" i="7"/>
  <c r="F4574" i="7"/>
  <c r="H4574" i="7"/>
  <c r="F4702" i="7"/>
  <c r="H4702" i="7"/>
  <c r="G4536" i="7"/>
  <c r="I4536" i="7"/>
  <c r="G4664" i="7"/>
  <c r="I4664" i="7"/>
  <c r="F4231" i="7"/>
  <c r="H4231" i="7"/>
  <c r="G4191" i="7"/>
  <c r="I4191" i="7"/>
  <c r="F4329" i="7"/>
  <c r="H4329" i="7"/>
  <c r="G4667" i="7"/>
  <c r="I4667" i="7"/>
  <c r="G4393" i="7"/>
  <c r="I4393" i="7"/>
  <c r="F4480" i="7"/>
  <c r="H4480" i="7"/>
  <c r="F4608" i="7"/>
  <c r="H4608" i="7"/>
  <c r="F4421" i="7"/>
  <c r="H4421" i="7"/>
  <c r="G4570" i="7"/>
  <c r="I4570" i="7"/>
  <c r="G4698" i="7"/>
  <c r="I4698" i="7"/>
  <c r="F4422" i="7"/>
  <c r="H4422" i="7"/>
  <c r="G4023" i="7"/>
  <c r="I4023" i="7"/>
  <c r="F4062" i="7"/>
  <c r="H4062" i="7"/>
  <c r="G4545" i="7"/>
  <c r="I4545" i="7"/>
  <c r="G4305" i="7"/>
  <c r="I4305" i="7"/>
  <c r="G4293" i="7"/>
  <c r="I4293" i="7"/>
  <c r="F4530" i="7"/>
  <c r="H4530" i="7"/>
  <c r="F4658" i="7"/>
  <c r="H4658" i="7"/>
  <c r="G4492" i="7"/>
  <c r="I4492" i="7"/>
  <c r="G4620" i="7"/>
  <c r="I4620" i="7"/>
  <c r="F4391" i="7"/>
  <c r="H4391" i="7"/>
  <c r="F4607" i="7"/>
  <c r="H4607" i="7"/>
  <c r="G4223" i="7"/>
  <c r="I4223" i="7"/>
  <c r="F4345" i="7"/>
  <c r="H4345" i="7"/>
  <c r="G4677" i="7"/>
  <c r="I4677" i="7"/>
  <c r="F4401" i="7"/>
  <c r="H4401" i="7"/>
  <c r="F4484" i="7"/>
  <c r="H4484" i="7"/>
  <c r="F4612" i="7"/>
  <c r="H4612" i="7"/>
  <c r="G4429" i="7"/>
  <c r="I4429" i="7"/>
  <c r="G4574" i="7"/>
  <c r="I4574" i="7"/>
  <c r="G4702" i="7"/>
  <c r="I4702" i="7"/>
  <c r="G4430" i="7"/>
  <c r="I4430" i="7"/>
  <c r="F3655" i="7"/>
  <c r="H3655" i="7"/>
  <c r="G4316" i="7"/>
  <c r="I4316" i="7"/>
  <c r="G4469" i="7"/>
  <c r="I4469" i="7"/>
  <c r="G4709" i="7"/>
  <c r="I4709" i="7"/>
  <c r="G4439" i="7"/>
  <c r="I4439" i="7"/>
  <c r="F4504" i="7"/>
  <c r="H4504" i="7"/>
  <c r="F4632" i="7"/>
  <c r="H4632" i="7"/>
  <c r="G4466" i="7"/>
  <c r="I4466" i="7"/>
  <c r="G4594" i="7"/>
  <c r="I4594" i="7"/>
  <c r="G4281" i="7"/>
  <c r="I4281" i="7"/>
  <c r="F4130" i="7"/>
  <c r="H4130" i="7"/>
  <c r="F4182" i="7"/>
  <c r="H4182" i="7"/>
  <c r="G4555" i="7"/>
  <c r="I4555" i="7"/>
  <c r="G4357" i="7"/>
  <c r="I4357" i="7"/>
  <c r="G4335" i="7"/>
  <c r="I4335" i="7"/>
  <c r="F4538" i="7"/>
  <c r="H4538" i="7"/>
  <c r="F4666" i="7"/>
  <c r="H4666" i="7"/>
  <c r="G4500" i="7"/>
  <c r="I4500" i="7"/>
  <c r="G4628" i="7"/>
  <c r="I4628" i="7"/>
  <c r="G4405" i="7"/>
  <c r="I4405" i="7"/>
  <c r="G4463" i="7"/>
  <c r="I4463" i="7"/>
  <c r="G4544" i="7"/>
  <c r="I4544" i="7"/>
  <c r="F4744" i="7"/>
  <c r="H4744" i="7"/>
  <c r="G4736" i="7"/>
  <c r="I4736" i="7"/>
  <c r="F4627" i="7"/>
  <c r="H4627" i="7"/>
  <c r="F4906" i="7"/>
  <c r="H4906" i="7"/>
  <c r="G4751" i="7"/>
  <c r="I4751" i="7"/>
  <c r="G4813" i="7"/>
  <c r="I4813" i="7"/>
  <c r="G4968" i="7"/>
  <c r="I4968" i="7"/>
  <c r="F4766" i="7"/>
  <c r="H4766" i="7"/>
  <c r="F4126" i="7"/>
  <c r="H4126" i="7"/>
  <c r="F4534" i="7"/>
  <c r="H4534" i="7"/>
  <c r="F4399" i="7"/>
  <c r="H4399" i="7"/>
  <c r="G4759" i="7"/>
  <c r="I4759" i="7"/>
  <c r="G4838" i="7"/>
  <c r="I4838" i="7"/>
  <c r="F4797" i="7"/>
  <c r="H4797" i="7"/>
  <c r="F4958" i="7"/>
  <c r="H4958" i="7"/>
  <c r="F4501" i="7"/>
  <c r="H4501" i="7"/>
  <c r="G4892" i="7"/>
  <c r="I4892" i="7"/>
  <c r="G4171" i="7"/>
  <c r="I4171" i="7"/>
  <c r="G4343" i="7"/>
  <c r="I4343" i="7"/>
  <c r="G4630" i="7"/>
  <c r="I4630" i="7"/>
  <c r="F4804" i="7"/>
  <c r="H4804" i="7"/>
  <c r="G4780" i="7"/>
  <c r="I4780" i="7"/>
  <c r="F4737" i="7"/>
  <c r="H4737" i="7"/>
  <c r="F4928" i="7"/>
  <c r="H4928" i="7"/>
  <c r="G4913" i="7"/>
  <c r="I4913" i="7"/>
  <c r="G4859" i="7"/>
  <c r="I4859" i="7"/>
  <c r="G4990" i="7"/>
  <c r="I4990" i="7"/>
  <c r="F4810" i="7"/>
  <c r="H4810" i="7"/>
  <c r="G4404" i="7"/>
  <c r="I4404" i="7"/>
  <c r="G4576" i="7"/>
  <c r="I4576" i="7"/>
  <c r="G4213" i="7"/>
  <c r="I4213" i="7"/>
  <c r="F4264" i="7"/>
  <c r="H4264" i="7"/>
  <c r="F4411" i="7"/>
  <c r="H4411" i="7"/>
  <c r="G4656" i="7"/>
  <c r="I4656" i="7"/>
  <c r="G4815" i="7"/>
  <c r="I4815" i="7"/>
  <c r="G4792" i="7"/>
  <c r="I4792" i="7"/>
  <c r="F4749" i="7"/>
  <c r="H4749" i="7"/>
  <c r="F4934" i="7"/>
  <c r="H4934" i="7"/>
  <c r="G4957" i="7"/>
  <c r="I4957" i="7"/>
  <c r="G4868" i="7"/>
  <c r="I4868" i="7"/>
  <c r="G4996" i="7"/>
  <c r="I4996" i="7"/>
  <c r="G4485" i="7"/>
  <c r="I4485" i="7"/>
  <c r="F4636" i="7"/>
  <c r="H4636" i="7"/>
  <c r="G4412" i="7"/>
  <c r="I4412" i="7"/>
  <c r="G4285" i="7"/>
  <c r="I4285" i="7"/>
  <c r="G4883" i="7"/>
  <c r="I4883" i="7"/>
  <c r="G4845" i="7"/>
  <c r="I4845" i="7"/>
  <c r="F4984" i="7"/>
  <c r="H4984" i="7"/>
  <c r="F4707" i="7"/>
  <c r="H4707" i="7"/>
  <c r="G4918" i="7"/>
  <c r="I4918" i="7"/>
  <c r="G4390" i="7"/>
  <c r="I4390" i="7"/>
  <c r="F4852" i="7"/>
  <c r="H4852" i="7"/>
  <c r="G4885" i="7"/>
  <c r="I4885" i="7"/>
  <c r="F4551" i="7"/>
  <c r="H4551" i="7"/>
  <c r="F4585" i="7"/>
  <c r="H4585" i="7"/>
  <c r="G4458" i="7"/>
  <c r="I4458" i="7"/>
  <c r="F4889" i="7"/>
  <c r="H4889" i="7"/>
  <c r="F4557" i="7"/>
  <c r="H4557" i="7"/>
  <c r="G4422" i="7"/>
  <c r="I4422" i="7"/>
  <c r="G4822" i="7"/>
  <c r="I4822" i="7"/>
  <c r="F4864" i="7"/>
  <c r="H4864" i="7"/>
  <c r="F4814" i="7"/>
  <c r="H4814" i="7"/>
  <c r="G4782" i="7"/>
  <c r="I4782" i="7"/>
  <c r="F4751" i="7"/>
  <c r="H4751" i="7"/>
  <c r="F4939" i="7"/>
  <c r="H4939" i="7"/>
  <c r="G5003" i="7"/>
  <c r="I5003" i="7"/>
  <c r="F4689" i="7"/>
  <c r="H4689" i="7"/>
  <c r="F4978" i="7"/>
  <c r="H4978" i="7"/>
  <c r="G4994" i="7"/>
  <c r="I4994" i="7"/>
  <c r="G4987" i="7"/>
  <c r="I4987" i="7"/>
  <c r="G4881" i="7"/>
  <c r="I4881" i="7"/>
  <c r="G4853" i="7"/>
  <c r="I4853" i="7"/>
  <c r="F4989" i="7"/>
  <c r="H4989" i="7"/>
  <c r="F4379" i="7"/>
  <c r="H4379" i="7"/>
  <c r="F4761" i="7"/>
  <c r="H4761" i="7"/>
  <c r="G4797" i="7"/>
  <c r="I4797" i="7"/>
  <c r="F4782" i="7"/>
  <c r="H4782" i="7"/>
  <c r="G4758" i="7"/>
  <c r="I4758" i="7"/>
  <c r="F4725" i="7"/>
  <c r="H4725" i="7"/>
  <c r="F4927" i="7"/>
  <c r="H4927" i="7"/>
  <c r="G4927" i="7"/>
  <c r="I4927" i="7"/>
  <c r="F4722" i="7"/>
  <c r="H4722" i="7"/>
  <c r="F4988" i="7"/>
  <c r="H4988" i="7"/>
  <c r="G5008" i="7"/>
  <c r="I5008" i="7"/>
  <c r="F4209" i="7"/>
  <c r="H4209" i="7"/>
  <c r="G4911" i="7"/>
  <c r="I4911" i="7"/>
  <c r="G4860" i="7"/>
  <c r="I4860" i="7"/>
  <c r="F4993" i="7"/>
  <c r="H4993" i="7"/>
  <c r="F4180" i="7"/>
  <c r="H4180" i="7"/>
  <c r="F4777" i="7"/>
  <c r="H4777" i="7"/>
  <c r="F4820" i="7"/>
  <c r="H4820" i="7"/>
  <c r="F4790" i="7"/>
  <c r="H4790" i="7"/>
  <c r="G4766" i="7"/>
  <c r="I4766" i="7"/>
  <c r="F4735" i="7"/>
  <c r="H4735" i="7"/>
  <c r="F4931" i="7"/>
  <c r="H4931" i="7"/>
  <c r="G4955" i="7"/>
  <c r="I4955" i="7"/>
  <c r="G4752" i="7"/>
  <c r="I4752" i="7"/>
  <c r="F4996" i="7"/>
  <c r="H4996" i="7"/>
  <c r="G4873" i="7"/>
  <c r="I4873" i="7"/>
  <c r="G4384" i="7"/>
  <c r="I4384" i="7"/>
  <c r="G4933" i="7"/>
  <c r="I4933" i="7"/>
  <c r="F4885" i="7"/>
  <c r="H4885" i="7"/>
  <c r="G4842" i="7"/>
  <c r="I4842" i="7"/>
  <c r="F4871" i="7"/>
  <c r="H4871" i="7"/>
  <c r="F4887" i="7"/>
  <c r="H4887" i="7"/>
  <c r="F4903" i="7"/>
  <c r="H4903" i="7"/>
  <c r="F4919" i="7"/>
  <c r="H4919" i="7"/>
  <c r="F4935" i="7"/>
  <c r="H4935" i="7"/>
  <c r="F4951" i="7"/>
  <c r="H4951" i="7"/>
  <c r="F4967" i="7"/>
  <c r="H4967" i="7"/>
  <c r="F4983" i="7"/>
  <c r="H4983" i="7"/>
  <c r="G900" i="7"/>
  <c r="I900" i="7"/>
  <c r="G644" i="7"/>
  <c r="I644" i="7"/>
  <c r="G388" i="7"/>
  <c r="I388" i="7"/>
  <c r="G132" i="7"/>
  <c r="I132" i="7"/>
  <c r="G181" i="7"/>
  <c r="I181" i="7"/>
  <c r="G924" i="7"/>
  <c r="I924" i="7"/>
  <c r="G668" i="7"/>
  <c r="I668" i="7"/>
  <c r="G412" i="7"/>
  <c r="I412" i="7"/>
  <c r="G156" i="7"/>
  <c r="I156" i="7"/>
  <c r="G229" i="7"/>
  <c r="I229" i="7"/>
  <c r="F772" i="7"/>
  <c r="H772" i="7"/>
  <c r="F852" i="7"/>
  <c r="H852" i="7"/>
  <c r="F508" i="7"/>
  <c r="H508" i="7"/>
  <c r="F172" i="7"/>
  <c r="H172" i="7"/>
  <c r="G948" i="7"/>
  <c r="I948" i="7"/>
  <c r="F540" i="7"/>
  <c r="H540" i="7"/>
  <c r="F148" i="7"/>
  <c r="H148" i="7"/>
  <c r="G1059" i="7"/>
  <c r="I1059" i="7"/>
  <c r="F787" i="7"/>
  <c r="H787" i="7"/>
  <c r="F531" i="7"/>
  <c r="H531" i="7"/>
  <c r="F275" i="7"/>
  <c r="H275" i="7"/>
  <c r="F1917" i="7"/>
  <c r="H1917" i="7"/>
  <c r="F277" i="7"/>
  <c r="H277" i="7"/>
  <c r="G716" i="7"/>
  <c r="I716" i="7"/>
  <c r="F316" i="7"/>
  <c r="H316" i="7"/>
  <c r="G293" i="7"/>
  <c r="I293" i="7"/>
  <c r="F899" i="7"/>
  <c r="H899" i="7"/>
  <c r="F643" i="7"/>
  <c r="H643" i="7"/>
  <c r="F387" i="7"/>
  <c r="H387" i="7"/>
  <c r="F131" i="7"/>
  <c r="H131" i="7"/>
  <c r="F861" i="7"/>
  <c r="H861" i="7"/>
  <c r="G2005" i="7"/>
  <c r="I2005" i="7"/>
  <c r="G1941" i="7"/>
  <c r="I1941" i="7"/>
  <c r="G1108" i="7"/>
  <c r="I1108" i="7"/>
  <c r="F1508" i="7"/>
  <c r="H1508" i="7"/>
  <c r="G1899" i="7"/>
  <c r="I1899" i="7"/>
  <c r="G1731" i="7"/>
  <c r="I1731" i="7"/>
  <c r="G1468" i="7"/>
  <c r="I1468" i="7"/>
  <c r="G1620" i="7"/>
  <c r="I1620" i="7"/>
  <c r="F1332" i="7"/>
  <c r="H1332" i="7"/>
  <c r="F1644" i="7"/>
  <c r="H1644" i="7"/>
  <c r="F1924" i="7"/>
  <c r="H1924" i="7"/>
  <c r="F1637" i="7"/>
  <c r="H1637" i="7"/>
  <c r="G1693" i="7"/>
  <c r="I1693" i="7"/>
  <c r="F1691" i="7"/>
  <c r="H1691" i="7"/>
  <c r="F1347" i="7"/>
  <c r="H1347" i="7"/>
  <c r="F1331" i="7"/>
  <c r="H1331" i="7"/>
  <c r="G2159" i="7"/>
  <c r="I2159" i="7"/>
  <c r="G2053" i="7"/>
  <c r="I2053" i="7"/>
  <c r="F2197" i="7"/>
  <c r="H2197" i="7"/>
  <c r="F2064" i="7"/>
  <c r="H2064" i="7"/>
  <c r="F2175" i="7"/>
  <c r="H2175" i="7"/>
  <c r="G2174" i="7"/>
  <c r="I2174" i="7"/>
  <c r="G2153" i="7"/>
  <c r="I2153" i="7"/>
  <c r="F2298" i="7"/>
  <c r="H2298" i="7"/>
  <c r="G2368" i="7"/>
  <c r="I2368" i="7"/>
  <c r="G2260" i="7"/>
  <c r="I2260" i="7"/>
  <c r="G2039" i="7"/>
  <c r="I2039" i="7"/>
  <c r="G2438" i="7"/>
  <c r="I2438" i="7"/>
  <c r="F2218" i="7"/>
  <c r="H2218" i="7"/>
  <c r="F2483" i="7"/>
  <c r="H2483" i="7"/>
  <c r="G2395" i="7"/>
  <c r="I2395" i="7"/>
  <c r="G2212" i="7"/>
  <c r="I2212" i="7"/>
  <c r="F2396" i="7"/>
  <c r="H2396" i="7"/>
  <c r="G2359" i="7"/>
  <c r="I2359" i="7"/>
  <c r="G2548" i="7"/>
  <c r="I2548" i="7"/>
  <c r="G2704" i="7"/>
  <c r="I2704" i="7"/>
  <c r="G2591" i="7"/>
  <c r="I2591" i="7"/>
  <c r="F2873" i="7"/>
  <c r="H2873" i="7"/>
  <c r="G2719" i="7"/>
  <c r="I2719" i="7"/>
  <c r="F2729" i="7"/>
  <c r="H2729" i="7"/>
  <c r="G2786" i="7"/>
  <c r="I2786" i="7"/>
  <c r="F2624" i="7"/>
  <c r="H2624" i="7"/>
  <c r="F2853" i="7"/>
  <c r="H2853" i="7"/>
  <c r="G2819" i="7"/>
  <c r="I2819" i="7"/>
  <c r="G2728" i="7"/>
  <c r="I2728" i="7"/>
  <c r="G3010" i="7"/>
  <c r="I3010" i="7"/>
  <c r="F2849" i="7"/>
  <c r="H2849" i="7"/>
  <c r="F2945" i="7"/>
  <c r="H2945" i="7"/>
  <c r="F2966" i="7"/>
  <c r="H2966" i="7"/>
  <c r="F3051" i="7"/>
  <c r="H3051" i="7"/>
  <c r="G2723" i="7"/>
  <c r="I2723" i="7"/>
  <c r="F3295" i="7"/>
  <c r="H3295" i="7"/>
  <c r="F3075" i="7"/>
  <c r="H3075" i="7"/>
  <c r="G2864" i="7"/>
  <c r="I2864" i="7"/>
  <c r="F3317" i="7"/>
  <c r="H3317" i="7"/>
  <c r="G3153" i="7"/>
  <c r="I3153" i="7"/>
  <c r="F3132" i="7"/>
  <c r="H3132" i="7"/>
  <c r="F3188" i="7"/>
  <c r="H3188" i="7"/>
  <c r="G3027" i="7"/>
  <c r="I3027" i="7"/>
  <c r="G3437" i="7"/>
  <c r="I3437" i="7"/>
  <c r="G3251" i="7"/>
  <c r="I3251" i="7"/>
  <c r="F2845" i="7"/>
  <c r="H2845" i="7"/>
  <c r="G3242" i="7"/>
  <c r="I3242" i="7"/>
  <c r="F3324" i="7"/>
  <c r="H3324" i="7"/>
  <c r="G3423" i="7"/>
  <c r="I3423" i="7"/>
  <c r="F3355" i="7"/>
  <c r="H3355" i="7"/>
  <c r="G3122" i="7"/>
  <c r="I3122" i="7"/>
  <c r="F3505" i="7"/>
  <c r="H3505" i="7"/>
  <c r="G3183" i="7"/>
  <c r="I3183" i="7"/>
  <c r="F3418" i="7"/>
  <c r="H3418" i="7"/>
  <c r="G3406" i="7"/>
  <c r="I3406" i="7"/>
  <c r="G3664" i="7"/>
  <c r="I3664" i="7"/>
  <c r="F2825" i="7"/>
  <c r="H2825" i="7"/>
  <c r="F3750" i="7"/>
  <c r="H3750" i="7"/>
  <c r="F3753" i="7"/>
  <c r="H3753" i="7"/>
  <c r="G3894" i="7"/>
  <c r="I3894" i="7"/>
  <c r="F3609" i="7"/>
  <c r="H3609" i="7"/>
  <c r="F3549" i="7"/>
  <c r="H3549" i="7"/>
  <c r="G3799" i="7"/>
  <c r="I3799" i="7"/>
  <c r="G3801" i="7"/>
  <c r="I3801" i="7"/>
  <c r="G3749" i="7"/>
  <c r="I3749" i="7"/>
  <c r="G4105" i="7"/>
  <c r="I4105" i="7"/>
  <c r="F3933" i="7"/>
  <c r="H3933" i="7"/>
  <c r="F3956" i="7"/>
  <c r="H3956" i="7"/>
  <c r="F3679" i="7"/>
  <c r="H3679" i="7"/>
  <c r="G4068" i="7"/>
  <c r="I4068" i="7"/>
  <c r="G3762" i="7"/>
  <c r="I3762" i="7"/>
  <c r="G3985" i="7"/>
  <c r="I3985" i="7"/>
  <c r="G3782" i="7"/>
  <c r="I3782" i="7"/>
  <c r="G4168" i="7"/>
  <c r="I4168" i="7"/>
  <c r="F4111" i="7"/>
  <c r="H4111" i="7"/>
  <c r="G4352" i="7"/>
  <c r="I4352" i="7"/>
  <c r="F4033" i="7"/>
  <c r="H4033" i="7"/>
  <c r="F4367" i="7"/>
  <c r="H4367" i="7"/>
  <c r="G3794" i="7"/>
  <c r="I3794" i="7"/>
  <c r="F4336" i="7"/>
  <c r="H4336" i="7"/>
  <c r="G4413" i="7"/>
  <c r="I4413" i="7"/>
  <c r="F4277" i="7"/>
  <c r="H4277" i="7"/>
  <c r="F3982" i="7"/>
  <c r="H3982" i="7"/>
  <c r="G4675" i="7"/>
  <c r="I4675" i="7"/>
  <c r="F4638" i="7"/>
  <c r="H4638" i="7"/>
  <c r="G4359" i="7"/>
  <c r="I4359" i="7"/>
  <c r="G4710" i="7"/>
  <c r="I4710" i="7"/>
  <c r="G4556" i="7"/>
  <c r="I4556" i="7"/>
  <c r="F4373" i="7"/>
  <c r="H4373" i="7"/>
  <c r="F4427" i="7"/>
  <c r="H4427" i="7"/>
  <c r="G4414" i="7"/>
  <c r="I4414" i="7"/>
  <c r="F4299" i="7"/>
  <c r="H4299" i="7"/>
  <c r="G4692" i="7"/>
  <c r="I4692" i="7"/>
  <c r="F4597" i="7"/>
  <c r="H4597" i="7"/>
  <c r="F4705" i="7"/>
  <c r="H4705" i="7"/>
  <c r="G4446" i="7"/>
  <c r="I4446" i="7"/>
  <c r="G4926" i="7"/>
  <c r="I4926" i="7"/>
  <c r="G4269" i="7"/>
  <c r="I4269" i="7"/>
  <c r="G4932" i="7"/>
  <c r="I4932" i="7"/>
  <c r="F4920" i="7"/>
  <c r="H4920" i="7"/>
  <c r="G4841" i="7"/>
  <c r="I4841" i="7"/>
  <c r="G4935" i="7"/>
  <c r="I4935" i="7"/>
  <c r="G4915" i="7"/>
  <c r="I4915" i="7"/>
  <c r="F4991" i="7"/>
  <c r="H4991" i="7"/>
  <c r="G4730" i="7"/>
  <c r="I4730" i="7"/>
  <c r="G4331" i="7"/>
  <c r="I4331" i="7"/>
  <c r="F4793" i="7"/>
  <c r="H4793" i="7"/>
  <c r="F4533" i="7"/>
  <c r="H4533" i="7"/>
  <c r="G605" i="7"/>
  <c r="I605" i="7"/>
  <c r="G540" i="7"/>
  <c r="I540" i="7"/>
  <c r="F340" i="7"/>
  <c r="H340" i="7"/>
  <c r="F915" i="7"/>
  <c r="H915" i="7"/>
  <c r="G1916" i="7"/>
  <c r="I1916" i="7"/>
  <c r="F1820" i="7"/>
  <c r="H1820" i="7"/>
  <c r="G1820" i="7"/>
  <c r="I1820" i="7"/>
  <c r="G1308" i="7"/>
  <c r="I1308" i="7"/>
  <c r="F1980" i="7"/>
  <c r="H1980" i="7"/>
  <c r="F1724" i="7"/>
  <c r="H1724" i="7"/>
  <c r="F1468" i="7"/>
  <c r="H1468" i="7"/>
  <c r="F1212" i="7"/>
  <c r="H1212" i="7"/>
  <c r="G1972" i="7"/>
  <c r="I1972" i="7"/>
  <c r="G1716" i="7"/>
  <c r="I1716" i="7"/>
  <c r="G1460" i="7"/>
  <c r="I1460" i="7"/>
  <c r="G1204" i="7"/>
  <c r="I1204" i="7"/>
  <c r="F1940" i="7"/>
  <c r="H1940" i="7"/>
  <c r="F1684" i="7"/>
  <c r="H1684" i="7"/>
  <c r="F1428" i="7"/>
  <c r="H1428" i="7"/>
  <c r="F1172" i="7"/>
  <c r="H1172" i="7"/>
  <c r="G1964" i="7"/>
  <c r="I1964" i="7"/>
  <c r="G1708" i="7"/>
  <c r="I1708" i="7"/>
  <c r="G1452" i="7"/>
  <c r="I1452" i="7"/>
  <c r="G1196" i="7"/>
  <c r="I1196" i="7"/>
  <c r="F1996" i="7"/>
  <c r="H1996" i="7"/>
  <c r="F1740" i="7"/>
  <c r="H1740" i="7"/>
  <c r="F1484" i="7"/>
  <c r="H1484" i="7"/>
  <c r="F1228" i="7"/>
  <c r="H1228" i="7"/>
  <c r="F1196" i="7"/>
  <c r="H1196" i="7"/>
  <c r="F1828" i="7"/>
  <c r="H1828" i="7"/>
  <c r="F1076" i="7"/>
  <c r="H1076" i="7"/>
  <c r="G1540" i="7"/>
  <c r="I1540" i="7"/>
  <c r="G1973" i="7"/>
  <c r="I1973" i="7"/>
  <c r="F1284" i="7"/>
  <c r="H1284" i="7"/>
  <c r="F2003" i="7"/>
  <c r="H2003" i="7"/>
  <c r="G1172" i="7"/>
  <c r="I1172" i="7"/>
  <c r="F1764" i="7"/>
  <c r="H1764" i="7"/>
  <c r="F1060" i="7"/>
  <c r="H1060" i="7"/>
  <c r="G1476" i="7"/>
  <c r="I1476" i="7"/>
  <c r="G1869" i="7"/>
  <c r="I1869" i="7"/>
  <c r="G1883" i="7"/>
  <c r="I1883" i="7"/>
  <c r="F1883" i="7"/>
  <c r="H1883" i="7"/>
  <c r="G1907" i="7"/>
  <c r="I1907" i="7"/>
  <c r="F1939" i="7"/>
  <c r="H1939" i="7"/>
  <c r="G1963" i="7"/>
  <c r="I1963" i="7"/>
  <c r="F1859" i="7"/>
  <c r="H1859" i="7"/>
  <c r="F1803" i="7"/>
  <c r="H1803" i="7"/>
  <c r="F1269" i="7"/>
  <c r="H1269" i="7"/>
  <c r="G1205" i="7"/>
  <c r="I1205" i="7"/>
  <c r="G1811" i="7"/>
  <c r="I1811" i="7"/>
  <c r="F1963" i="7"/>
  <c r="H1963" i="7"/>
  <c r="G1955" i="7"/>
  <c r="I1955" i="7"/>
  <c r="F1955" i="7"/>
  <c r="H1955" i="7"/>
  <c r="G1715" i="7"/>
  <c r="I1715" i="7"/>
  <c r="F1619" i="7"/>
  <c r="H1619" i="7"/>
  <c r="G1643" i="7"/>
  <c r="I1643" i="7"/>
  <c r="F1547" i="7"/>
  <c r="H1547" i="7"/>
  <c r="F1291" i="7"/>
  <c r="H1291" i="7"/>
  <c r="G1443" i="7"/>
  <c r="I1443" i="7"/>
  <c r="F1443" i="7"/>
  <c r="H1443" i="7"/>
  <c r="F1021" i="7"/>
  <c r="H1021" i="7"/>
  <c r="G1371" i="7"/>
  <c r="I1371" i="7"/>
  <c r="F1531" i="7"/>
  <c r="H1531" i="7"/>
  <c r="F1275" i="7"/>
  <c r="H1275" i="7"/>
  <c r="G1427" i="7"/>
  <c r="I1427" i="7"/>
  <c r="F1220" i="7"/>
  <c r="H1220" i="7"/>
  <c r="G1347" i="7"/>
  <c r="I1347" i="7"/>
  <c r="F1139" i="7"/>
  <c r="H1139" i="7"/>
  <c r="G1547" i="7"/>
  <c r="I1547" i="7"/>
  <c r="F1027" i="7"/>
  <c r="H1027" i="7"/>
  <c r="G1171" i="7"/>
  <c r="I1171" i="7"/>
  <c r="G1187" i="7"/>
  <c r="I1187" i="7"/>
  <c r="G2010" i="7"/>
  <c r="I2010" i="7"/>
  <c r="F2122" i="7"/>
  <c r="H2122" i="7"/>
  <c r="F2033" i="7"/>
  <c r="H2033" i="7"/>
  <c r="G2141" i="7"/>
  <c r="I2141" i="7"/>
  <c r="F2043" i="7"/>
  <c r="H2043" i="7"/>
  <c r="G2322" i="7"/>
  <c r="I2322" i="7"/>
  <c r="F2076" i="7"/>
  <c r="H2076" i="7"/>
  <c r="G2084" i="7"/>
  <c r="I2084" i="7"/>
  <c r="G2138" i="7"/>
  <c r="I2138" i="7"/>
  <c r="F2015" i="7"/>
  <c r="H2015" i="7"/>
  <c r="G2276" i="7"/>
  <c r="I2276" i="7"/>
  <c r="G2231" i="7"/>
  <c r="I2231" i="7"/>
  <c r="F2250" i="7"/>
  <c r="H2250" i="7"/>
  <c r="F2073" i="7"/>
  <c r="H2073" i="7"/>
  <c r="F2110" i="7"/>
  <c r="H2110" i="7"/>
  <c r="G2118" i="7"/>
  <c r="I2118" i="7"/>
  <c r="F2061" i="7"/>
  <c r="H2061" i="7"/>
  <c r="G2166" i="7"/>
  <c r="I2166" i="7"/>
  <c r="G2310" i="7"/>
  <c r="I2310" i="7"/>
  <c r="G2093" i="7"/>
  <c r="I2093" i="7"/>
  <c r="F2295" i="7"/>
  <c r="H2295" i="7"/>
  <c r="G2254" i="7"/>
  <c r="I2254" i="7"/>
  <c r="F2016" i="7"/>
  <c r="H2016" i="7"/>
  <c r="G2024" i="7"/>
  <c r="I2024" i="7"/>
  <c r="G2099" i="7"/>
  <c r="I2099" i="7"/>
  <c r="F2183" i="7"/>
  <c r="H2183" i="7"/>
  <c r="G2140" i="7"/>
  <c r="I2140" i="7"/>
  <c r="G2344" i="7"/>
  <c r="I2344" i="7"/>
  <c r="F2262" i="7"/>
  <c r="H2262" i="7"/>
  <c r="F2329" i="7"/>
  <c r="H2329" i="7"/>
  <c r="F2278" i="7"/>
  <c r="H2278" i="7"/>
  <c r="G2317" i="7"/>
  <c r="I2317" i="7"/>
  <c r="F2206" i="7"/>
  <c r="H2206" i="7"/>
  <c r="F2066" i="7"/>
  <c r="H2066" i="7"/>
  <c r="G2074" i="7"/>
  <c r="I2074" i="7"/>
  <c r="G2065" i="7"/>
  <c r="I2065" i="7"/>
  <c r="F2233" i="7"/>
  <c r="H2233" i="7"/>
  <c r="G2261" i="7"/>
  <c r="I2261" i="7"/>
  <c r="G2211" i="7"/>
  <c r="I2211" i="7"/>
  <c r="F2116" i="7"/>
  <c r="H2116" i="7"/>
  <c r="G2011" i="7"/>
  <c r="I2011" i="7"/>
  <c r="G2127" i="7"/>
  <c r="I2127" i="7"/>
  <c r="F2177" i="7"/>
  <c r="H2177" i="7"/>
  <c r="G2316" i="7"/>
  <c r="I2316" i="7"/>
  <c r="G2117" i="7"/>
  <c r="I2117" i="7"/>
  <c r="F2301" i="7"/>
  <c r="H2301" i="7"/>
  <c r="G2271" i="7"/>
  <c r="I2271" i="7"/>
  <c r="F2022" i="7"/>
  <c r="H2022" i="7"/>
  <c r="F2167" i="7"/>
  <c r="H2167" i="7"/>
  <c r="F2291" i="7"/>
  <c r="H2291" i="7"/>
  <c r="F2432" i="7"/>
  <c r="H2432" i="7"/>
  <c r="F2361" i="7"/>
  <c r="H2361" i="7"/>
  <c r="G2416" i="7"/>
  <c r="I2416" i="7"/>
  <c r="F2505" i="7"/>
  <c r="H2505" i="7"/>
  <c r="F2304" i="7"/>
  <c r="H2304" i="7"/>
  <c r="G2115" i="7"/>
  <c r="I2115" i="7"/>
  <c r="G2109" i="7"/>
  <c r="I2109" i="7"/>
  <c r="G2251" i="7"/>
  <c r="I2251" i="7"/>
  <c r="G2379" i="7"/>
  <c r="I2379" i="7"/>
  <c r="G2367" i="7"/>
  <c r="I2367" i="7"/>
  <c r="F2417" i="7"/>
  <c r="H2417" i="7"/>
  <c r="G2445" i="7"/>
  <c r="I2445" i="7"/>
  <c r="F2387" i="7"/>
  <c r="H2387" i="7"/>
  <c r="G2496" i="7"/>
  <c r="I2496" i="7"/>
  <c r="G2150" i="7"/>
  <c r="I2150" i="7"/>
  <c r="G2270" i="7"/>
  <c r="I2270" i="7"/>
  <c r="G2407" i="7"/>
  <c r="I2407" i="7"/>
  <c r="G2333" i="7"/>
  <c r="I2333" i="7"/>
  <c r="F2379" i="7"/>
  <c r="H2379" i="7"/>
  <c r="F2493" i="7"/>
  <c r="H2493" i="7"/>
  <c r="G2505" i="7"/>
  <c r="I2505" i="7"/>
  <c r="G2048" i="7"/>
  <c r="I2048" i="7"/>
  <c r="G2136" i="7"/>
  <c r="I2136" i="7"/>
  <c r="F2143" i="7"/>
  <c r="H2143" i="7"/>
  <c r="F2268" i="7"/>
  <c r="H2268" i="7"/>
  <c r="F2238" i="7"/>
  <c r="H2238" i="7"/>
  <c r="F2269" i="7"/>
  <c r="H2269" i="7"/>
  <c r="G2421" i="7"/>
  <c r="I2421" i="7"/>
  <c r="G2200" i="7"/>
  <c r="I2200" i="7"/>
  <c r="G2017" i="7"/>
  <c r="I2017" i="7"/>
  <c r="F2142" i="7"/>
  <c r="H2142" i="7"/>
  <c r="G2061" i="7"/>
  <c r="I2061" i="7"/>
  <c r="F2392" i="7"/>
  <c r="H2392" i="7"/>
  <c r="F2378" i="7"/>
  <c r="H2378" i="7"/>
  <c r="F2429" i="7"/>
  <c r="H2429" i="7"/>
  <c r="G2477" i="7"/>
  <c r="I2477" i="7"/>
  <c r="F2410" i="7"/>
  <c r="H2410" i="7"/>
  <c r="G2027" i="7"/>
  <c r="I2027" i="7"/>
  <c r="F2025" i="7"/>
  <c r="H2025" i="7"/>
  <c r="G2155" i="7"/>
  <c r="I2155" i="7"/>
  <c r="F2358" i="7"/>
  <c r="H2358" i="7"/>
  <c r="F2346" i="7"/>
  <c r="H2346" i="7"/>
  <c r="G2390" i="7"/>
  <c r="I2390" i="7"/>
  <c r="F2460" i="7"/>
  <c r="H2460" i="7"/>
  <c r="G2414" i="7"/>
  <c r="I2414" i="7"/>
  <c r="F2452" i="7"/>
  <c r="H2452" i="7"/>
  <c r="F2284" i="7"/>
  <c r="H2284" i="7"/>
  <c r="F2431" i="7"/>
  <c r="H2431" i="7"/>
  <c r="F2443" i="7"/>
  <c r="H2443" i="7"/>
  <c r="F2454" i="7"/>
  <c r="H2454" i="7"/>
  <c r="G2295" i="7"/>
  <c r="I2295" i="7"/>
  <c r="F2447" i="7"/>
  <c r="H2447" i="7"/>
  <c r="F2492" i="7"/>
  <c r="H2492" i="7"/>
  <c r="G2224" i="7"/>
  <c r="I2224" i="7"/>
  <c r="G2360" i="7"/>
  <c r="I2360" i="7"/>
  <c r="F2461" i="7"/>
  <c r="H2461" i="7"/>
  <c r="G2169" i="7"/>
  <c r="I2169" i="7"/>
  <c r="F2471" i="7"/>
  <c r="H2471" i="7"/>
  <c r="F2468" i="7"/>
  <c r="H2468" i="7"/>
  <c r="F2466" i="7"/>
  <c r="H2466" i="7"/>
  <c r="F2290" i="7"/>
  <c r="H2290" i="7"/>
  <c r="G2467" i="7"/>
  <c r="I2467" i="7"/>
  <c r="F2356" i="7"/>
  <c r="H2356" i="7"/>
  <c r="G2219" i="7"/>
  <c r="I2219" i="7"/>
  <c r="F2348" i="7"/>
  <c r="H2348" i="7"/>
  <c r="G2435" i="7"/>
  <c r="I2435" i="7"/>
  <c r="F2488" i="7"/>
  <c r="H2488" i="7"/>
  <c r="F2424" i="7"/>
  <c r="H2424" i="7"/>
  <c r="F2053" i="7"/>
  <c r="H2053" i="7"/>
  <c r="G2510" i="7"/>
  <c r="I2510" i="7"/>
  <c r="F2482" i="7"/>
  <c r="H2482" i="7"/>
  <c r="F2260" i="7"/>
  <c r="H2260" i="7"/>
  <c r="F2503" i="7"/>
  <c r="H2503" i="7"/>
  <c r="F2490" i="7"/>
  <c r="H2490" i="7"/>
  <c r="F2415" i="7"/>
  <c r="H2415" i="7"/>
  <c r="F2419" i="7"/>
  <c r="H2419" i="7"/>
  <c r="G2577" i="7"/>
  <c r="I2577" i="7"/>
  <c r="F2623" i="7"/>
  <c r="H2623" i="7"/>
  <c r="F2520" i="7"/>
  <c r="H2520" i="7"/>
  <c r="G2695" i="7"/>
  <c r="I2695" i="7"/>
  <c r="G2513" i="7"/>
  <c r="I2513" i="7"/>
  <c r="G2617" i="7"/>
  <c r="I2617" i="7"/>
  <c r="F2663" i="7"/>
  <c r="H2663" i="7"/>
  <c r="G2618" i="7"/>
  <c r="I2618" i="7"/>
  <c r="F2632" i="7"/>
  <c r="H2632" i="7"/>
  <c r="G2526" i="7"/>
  <c r="I2526" i="7"/>
  <c r="F2743" i="7"/>
  <c r="H2743" i="7"/>
  <c r="G2773" i="7"/>
  <c r="I2773" i="7"/>
  <c r="F2756" i="7"/>
  <c r="H2756" i="7"/>
  <c r="G2788" i="7"/>
  <c r="I2788" i="7"/>
  <c r="G2515" i="7"/>
  <c r="I2515" i="7"/>
  <c r="F2620" i="7"/>
  <c r="H2620" i="7"/>
  <c r="G2668" i="7"/>
  <c r="I2668" i="7"/>
  <c r="F2621" i="7"/>
  <c r="H2621" i="7"/>
  <c r="G2637" i="7"/>
  <c r="I2637" i="7"/>
  <c r="G2530" i="7"/>
  <c r="I2530" i="7"/>
  <c r="F2745" i="7"/>
  <c r="H2745" i="7"/>
  <c r="G2775" i="7"/>
  <c r="I2775" i="7"/>
  <c r="F2758" i="7"/>
  <c r="H2758" i="7"/>
  <c r="G2790" i="7"/>
  <c r="I2790" i="7"/>
  <c r="F2953" i="7"/>
  <c r="H2953" i="7"/>
  <c r="F2526" i="7"/>
  <c r="H2526" i="7"/>
  <c r="G2701" i="7"/>
  <c r="I2701" i="7"/>
  <c r="F2594" i="7"/>
  <c r="H2594" i="7"/>
  <c r="F2702" i="7"/>
  <c r="H2702" i="7"/>
  <c r="G2535" i="7"/>
  <c r="I2535" i="7"/>
  <c r="F2660" i="7"/>
  <c r="H2660" i="7"/>
  <c r="G2536" i="7"/>
  <c r="I2536" i="7"/>
  <c r="F2661" i="7"/>
  <c r="H2661" i="7"/>
  <c r="G2677" i="7"/>
  <c r="I2677" i="7"/>
  <c r="G2571" i="7"/>
  <c r="I2571" i="7"/>
  <c r="F2765" i="7"/>
  <c r="H2765" i="7"/>
  <c r="G2795" i="7"/>
  <c r="I2795" i="7"/>
  <c r="F2778" i="7"/>
  <c r="H2778" i="7"/>
  <c r="F2819" i="7"/>
  <c r="H2819" i="7"/>
  <c r="F2546" i="7"/>
  <c r="H2546" i="7"/>
  <c r="F2708" i="7"/>
  <c r="H2708" i="7"/>
  <c r="G2579" i="7"/>
  <c r="I2579" i="7"/>
  <c r="G2749" i="7"/>
  <c r="I2749" i="7"/>
  <c r="F2585" i="7"/>
  <c r="H2585" i="7"/>
  <c r="F2949" i="7"/>
  <c r="H2949" i="7"/>
  <c r="G2943" i="7"/>
  <c r="I2943" i="7"/>
  <c r="G2817" i="7"/>
  <c r="I2817" i="7"/>
  <c r="F2974" i="7"/>
  <c r="H2974" i="7"/>
  <c r="G2956" i="7"/>
  <c r="I2956" i="7"/>
  <c r="G2523" i="7"/>
  <c r="I2523" i="7"/>
  <c r="G2674" i="7"/>
  <c r="I2674" i="7"/>
  <c r="G2534" i="7"/>
  <c r="I2534" i="7"/>
  <c r="F2697" i="7"/>
  <c r="H2697" i="7"/>
  <c r="F2784" i="7"/>
  <c r="H2784" i="7"/>
  <c r="F2929" i="7"/>
  <c r="H2929" i="7"/>
  <c r="G2929" i="7"/>
  <c r="I2929" i="7"/>
  <c r="F2861" i="7"/>
  <c r="H2861" i="7"/>
  <c r="F2960" i="7"/>
  <c r="H2960" i="7"/>
  <c r="G2942" i="7"/>
  <c r="I2942" i="7"/>
  <c r="G2537" i="7"/>
  <c r="I2537" i="7"/>
  <c r="F2677" i="7"/>
  <c r="H2677" i="7"/>
  <c r="G2542" i="7"/>
  <c r="I2542" i="7"/>
  <c r="F2725" i="7"/>
  <c r="H2725" i="7"/>
  <c r="F2786" i="7"/>
  <c r="H2786" i="7"/>
  <c r="F2931" i="7"/>
  <c r="H2931" i="7"/>
  <c r="G2931" i="7"/>
  <c r="I2931" i="7"/>
  <c r="G2866" i="7"/>
  <c r="I2866" i="7"/>
  <c r="F2962" i="7"/>
  <c r="H2962" i="7"/>
  <c r="F2539" i="7"/>
  <c r="H2539" i="7"/>
  <c r="F2521" i="7"/>
  <c r="H2521" i="7"/>
  <c r="F2598" i="7"/>
  <c r="H2598" i="7"/>
  <c r="G2755" i="7"/>
  <c r="I2755" i="7"/>
  <c r="F2689" i="7"/>
  <c r="H2689" i="7"/>
  <c r="F2957" i="7"/>
  <c r="H2957" i="7"/>
  <c r="G2949" i="7"/>
  <c r="I2949" i="7"/>
  <c r="G2830" i="7"/>
  <c r="I2830" i="7"/>
  <c r="F2980" i="7"/>
  <c r="H2980" i="7"/>
  <c r="G2962" i="7"/>
  <c r="I2962" i="7"/>
  <c r="G3019" i="7"/>
  <c r="I3019" i="7"/>
  <c r="G2575" i="7"/>
  <c r="I2575" i="7"/>
  <c r="G2698" i="7"/>
  <c r="I2698" i="7"/>
  <c r="F2735" i="7"/>
  <c r="H2735" i="7"/>
  <c r="G2622" i="7"/>
  <c r="I2622" i="7"/>
  <c r="G2800" i="7"/>
  <c r="I2800" i="7"/>
  <c r="F2871" i="7"/>
  <c r="H2871" i="7"/>
  <c r="G2826" i="7"/>
  <c r="I2826" i="7"/>
  <c r="F2904" i="7"/>
  <c r="H2904" i="7"/>
  <c r="G2886" i="7"/>
  <c r="I2886" i="7"/>
  <c r="G2647" i="7"/>
  <c r="I2647" i="7"/>
  <c r="G2584" i="7"/>
  <c r="I2584" i="7"/>
  <c r="F2763" i="7"/>
  <c r="H2763" i="7"/>
  <c r="F2687" i="7"/>
  <c r="H2687" i="7"/>
  <c r="F2860" i="7"/>
  <c r="H2860" i="7"/>
  <c r="G2891" i="7"/>
  <c r="I2891" i="7"/>
  <c r="G2863" i="7"/>
  <c r="I2863" i="7"/>
  <c r="F2922" i="7"/>
  <c r="H2922" i="7"/>
  <c r="G2904" i="7"/>
  <c r="I2904" i="7"/>
  <c r="G2993" i="7"/>
  <c r="I2993" i="7"/>
  <c r="G2727" i="7"/>
  <c r="I2727" i="7"/>
  <c r="F2823" i="7"/>
  <c r="H2823" i="7"/>
  <c r="G2990" i="7"/>
  <c r="I2990" i="7"/>
  <c r="F3095" i="7"/>
  <c r="H3095" i="7"/>
  <c r="G3113" i="7"/>
  <c r="I3113" i="7"/>
  <c r="F2532" i="7"/>
  <c r="H2532" i="7"/>
  <c r="F2802" i="7"/>
  <c r="H2802" i="7"/>
  <c r="F2972" i="7"/>
  <c r="H2972" i="7"/>
  <c r="G3048" i="7"/>
  <c r="I3048" i="7"/>
  <c r="G2991" i="7"/>
  <c r="I2991" i="7"/>
  <c r="F3011" i="7"/>
  <c r="H3011" i="7"/>
  <c r="F2625" i="7"/>
  <c r="H2625" i="7"/>
  <c r="F2918" i="7"/>
  <c r="H2918" i="7"/>
  <c r="G3016" i="7"/>
  <c r="I3016" i="7"/>
  <c r="F3131" i="7"/>
  <c r="H3131" i="7"/>
  <c r="G2619" i="7"/>
  <c r="I2619" i="7"/>
  <c r="G2957" i="7"/>
  <c r="I2957" i="7"/>
  <c r="G2859" i="7"/>
  <c r="I2859" i="7"/>
  <c r="F3085" i="7"/>
  <c r="H3085" i="7"/>
  <c r="G3103" i="7"/>
  <c r="I3103" i="7"/>
  <c r="G3043" i="7"/>
  <c r="I3043" i="7"/>
  <c r="G3076" i="7"/>
  <c r="I3076" i="7"/>
  <c r="F3247" i="7"/>
  <c r="H3247" i="7"/>
  <c r="G3142" i="7"/>
  <c r="I3142" i="7"/>
  <c r="G3281" i="7"/>
  <c r="I3281" i="7"/>
  <c r="F3163" i="7"/>
  <c r="H3163" i="7"/>
  <c r="F2752" i="7"/>
  <c r="H2752" i="7"/>
  <c r="F2940" i="7"/>
  <c r="H2940" i="7"/>
  <c r="G3032" i="7"/>
  <c r="I3032" i="7"/>
  <c r="F3137" i="7"/>
  <c r="H3137" i="7"/>
  <c r="F2995" i="7"/>
  <c r="H2995" i="7"/>
  <c r="F3063" i="7"/>
  <c r="H3063" i="7"/>
  <c r="F3171" i="7"/>
  <c r="H3171" i="7"/>
  <c r="F3299" i="7"/>
  <c r="H3299" i="7"/>
  <c r="G3205" i="7"/>
  <c r="I3205" i="7"/>
  <c r="G3333" i="7"/>
  <c r="I3333" i="7"/>
  <c r="F2805" i="7"/>
  <c r="H2805" i="7"/>
  <c r="F2846" i="7"/>
  <c r="H2846" i="7"/>
  <c r="G3041" i="7"/>
  <c r="I3041" i="7"/>
  <c r="F3107" i="7"/>
  <c r="H3107" i="7"/>
  <c r="G3125" i="7"/>
  <c r="I3125" i="7"/>
  <c r="G3002" i="7"/>
  <c r="I3002" i="7"/>
  <c r="F2838" i="7"/>
  <c r="H2838" i="7"/>
  <c r="F3269" i="7"/>
  <c r="H3269" i="7"/>
  <c r="G3175" i="7"/>
  <c r="I3175" i="7"/>
  <c r="G3303" i="7"/>
  <c r="I3303" i="7"/>
  <c r="G2967" i="7"/>
  <c r="I2967" i="7"/>
  <c r="F3043" i="7"/>
  <c r="H3043" i="7"/>
  <c r="G3126" i="7"/>
  <c r="I3126" i="7"/>
  <c r="G2862" i="7"/>
  <c r="I2862" i="7"/>
  <c r="G3341" i="7"/>
  <c r="I3341" i="7"/>
  <c r="F3216" i="7"/>
  <c r="H3216" i="7"/>
  <c r="F3344" i="7"/>
  <c r="H3344" i="7"/>
  <c r="G3248" i="7"/>
  <c r="I3248" i="7"/>
  <c r="F3396" i="7"/>
  <c r="H3396" i="7"/>
  <c r="G3560" i="7"/>
  <c r="I3560" i="7"/>
  <c r="F3145" i="7"/>
  <c r="H3145" i="7"/>
  <c r="F2822" i="7"/>
  <c r="H2822" i="7"/>
  <c r="G3037" i="7"/>
  <c r="I3037" i="7"/>
  <c r="F3233" i="7"/>
  <c r="H3233" i="7"/>
  <c r="G3215" i="7"/>
  <c r="I3215" i="7"/>
  <c r="G3156" i="7"/>
  <c r="I3156" i="7"/>
  <c r="G2994" i="7"/>
  <c r="I2994" i="7"/>
  <c r="F3044" i="7"/>
  <c r="H3044" i="7"/>
  <c r="F3239" i="7"/>
  <c r="H3239" i="7"/>
  <c r="G3219" i="7"/>
  <c r="I3219" i="7"/>
  <c r="G2996" i="7"/>
  <c r="I2996" i="7"/>
  <c r="F3268" i="7"/>
  <c r="H3268" i="7"/>
  <c r="G3172" i="7"/>
  <c r="I3172" i="7"/>
  <c r="G3300" i="7"/>
  <c r="I3300" i="7"/>
  <c r="G3484" i="7"/>
  <c r="I3484" i="7"/>
  <c r="G3612" i="7"/>
  <c r="I3612" i="7"/>
  <c r="G2638" i="7"/>
  <c r="I2638" i="7"/>
  <c r="G3111" i="7"/>
  <c r="I3111" i="7"/>
  <c r="F3006" i="7"/>
  <c r="H3006" i="7"/>
  <c r="F3319" i="7"/>
  <c r="H3319" i="7"/>
  <c r="G3299" i="7"/>
  <c r="I3299" i="7"/>
  <c r="F3190" i="7"/>
  <c r="H3190" i="7"/>
  <c r="F3318" i="7"/>
  <c r="H3318" i="7"/>
  <c r="G3222" i="7"/>
  <c r="I3222" i="7"/>
  <c r="G3350" i="7"/>
  <c r="I3350" i="7"/>
  <c r="G3534" i="7"/>
  <c r="I3534" i="7"/>
  <c r="G3428" i="7"/>
  <c r="I3428" i="7"/>
  <c r="G2950" i="7"/>
  <c r="I2950" i="7"/>
  <c r="F3037" i="7"/>
  <c r="H3037" i="7"/>
  <c r="F3193" i="7"/>
  <c r="H3193" i="7"/>
  <c r="G3177" i="7"/>
  <c r="I3177" i="7"/>
  <c r="F3153" i="7"/>
  <c r="H3153" i="7"/>
  <c r="F3240" i="7"/>
  <c r="H3240" i="7"/>
  <c r="G3071" i="7"/>
  <c r="I3071" i="7"/>
  <c r="G3272" i="7"/>
  <c r="I3272" i="7"/>
  <c r="F3444" i="7"/>
  <c r="H3444" i="7"/>
  <c r="G3584" i="7"/>
  <c r="I3584" i="7"/>
  <c r="F3403" i="7"/>
  <c r="H3403" i="7"/>
  <c r="F3125" i="7"/>
  <c r="H3125" i="7"/>
  <c r="F3094" i="7"/>
  <c r="H3094" i="7"/>
  <c r="F3273" i="7"/>
  <c r="H3273" i="7"/>
  <c r="G3257" i="7"/>
  <c r="I3257" i="7"/>
  <c r="F3160" i="7"/>
  <c r="H3160" i="7"/>
  <c r="F3290" i="7"/>
  <c r="H3290" i="7"/>
  <c r="G3194" i="7"/>
  <c r="I3194" i="7"/>
  <c r="G3322" i="7"/>
  <c r="I3322" i="7"/>
  <c r="F3062" i="7"/>
  <c r="H3062" i="7"/>
  <c r="F3071" i="7"/>
  <c r="H3071" i="7"/>
  <c r="F3249" i="7"/>
  <c r="H3249" i="7"/>
  <c r="G3231" i="7"/>
  <c r="I3231" i="7"/>
  <c r="G3102" i="7"/>
  <c r="I3102" i="7"/>
  <c r="F3276" i="7"/>
  <c r="H3276" i="7"/>
  <c r="F3305" i="7"/>
  <c r="H3305" i="7"/>
  <c r="G3262" i="7"/>
  <c r="I3262" i="7"/>
  <c r="G3594" i="7"/>
  <c r="I3594" i="7"/>
  <c r="F3429" i="7"/>
  <c r="H3429" i="7"/>
  <c r="F3579" i="7"/>
  <c r="H3579" i="7"/>
  <c r="G3483" i="7"/>
  <c r="I3483" i="7"/>
  <c r="G3611" i="7"/>
  <c r="I3611" i="7"/>
  <c r="F3465" i="7"/>
  <c r="H3465" i="7"/>
  <c r="F3680" i="7"/>
  <c r="H3680" i="7"/>
  <c r="F3757" i="7"/>
  <c r="H3757" i="7"/>
  <c r="F3885" i="7"/>
  <c r="H3885" i="7"/>
  <c r="F3246" i="7"/>
  <c r="H3246" i="7"/>
  <c r="F3415" i="7"/>
  <c r="H3415" i="7"/>
  <c r="G2925" i="7"/>
  <c r="I2925" i="7"/>
  <c r="G3104" i="7"/>
  <c r="I3104" i="7"/>
  <c r="G3508" i="7"/>
  <c r="I3508" i="7"/>
  <c r="G3457" i="7"/>
  <c r="I3457" i="7"/>
  <c r="F3535" i="7"/>
  <c r="H3535" i="7"/>
  <c r="F3407" i="7"/>
  <c r="H3407" i="7"/>
  <c r="G3567" i="7"/>
  <c r="I3567" i="7"/>
  <c r="F3379" i="7"/>
  <c r="H3379" i="7"/>
  <c r="F3486" i="7"/>
  <c r="H3486" i="7"/>
  <c r="F3713" i="7"/>
  <c r="H3713" i="7"/>
  <c r="F3841" i="7"/>
  <c r="H3841" i="7"/>
  <c r="F3159" i="7"/>
  <c r="H3159" i="7"/>
  <c r="G3278" i="7"/>
  <c r="I3278" i="7"/>
  <c r="G3606" i="7"/>
  <c r="I3606" i="7"/>
  <c r="F3442" i="7"/>
  <c r="H3442" i="7"/>
  <c r="F3585" i="7"/>
  <c r="H3585" i="7"/>
  <c r="G3489" i="7"/>
  <c r="I3489" i="7"/>
  <c r="G3617" i="7"/>
  <c r="I3617" i="7"/>
  <c r="G3392" i="7"/>
  <c r="I3392" i="7"/>
  <c r="F3692" i="7"/>
  <c r="H3692" i="7"/>
  <c r="F3763" i="7"/>
  <c r="H3763" i="7"/>
  <c r="F2828" i="7"/>
  <c r="H2828" i="7"/>
  <c r="G3140" i="7"/>
  <c r="I3140" i="7"/>
  <c r="G3514" i="7"/>
  <c r="I3514" i="7"/>
  <c r="G3466" i="7"/>
  <c r="I3466" i="7"/>
  <c r="F3539" i="7"/>
  <c r="H3539" i="7"/>
  <c r="G3413" i="7"/>
  <c r="I3413" i="7"/>
  <c r="G3571" i="7"/>
  <c r="I3571" i="7"/>
  <c r="G3385" i="7"/>
  <c r="I3385" i="7"/>
  <c r="F3518" i="7"/>
  <c r="H3518" i="7"/>
  <c r="F3717" i="7"/>
  <c r="H3717" i="7"/>
  <c r="F3845" i="7"/>
  <c r="H3845" i="7"/>
  <c r="G3211" i="7"/>
  <c r="I3211" i="7"/>
  <c r="G3292" i="7"/>
  <c r="I3292" i="7"/>
  <c r="G3618" i="7"/>
  <c r="I3618" i="7"/>
  <c r="G3448" i="7"/>
  <c r="I3448" i="7"/>
  <c r="F3589" i="7"/>
  <c r="H3589" i="7"/>
  <c r="G3493" i="7"/>
  <c r="I3493" i="7"/>
  <c r="G3621" i="7"/>
  <c r="I3621" i="7"/>
  <c r="G3443" i="7"/>
  <c r="I3443" i="7"/>
  <c r="F3700" i="7"/>
  <c r="H3700" i="7"/>
  <c r="F3767" i="7"/>
  <c r="H3767" i="7"/>
  <c r="F3218" i="7"/>
  <c r="H3218" i="7"/>
  <c r="G3386" i="7"/>
  <c r="I3386" i="7"/>
  <c r="G3468" i="7"/>
  <c r="I3468" i="7"/>
  <c r="F3495" i="7"/>
  <c r="H3495" i="7"/>
  <c r="F3623" i="7"/>
  <c r="H3623" i="7"/>
  <c r="G3527" i="7"/>
  <c r="I3527" i="7"/>
  <c r="F3517" i="7"/>
  <c r="H3517" i="7"/>
  <c r="F3440" i="7"/>
  <c r="H3440" i="7"/>
  <c r="F3823" i="7"/>
  <c r="H3823" i="7"/>
  <c r="G3725" i="7"/>
  <c r="I3725" i="7"/>
  <c r="G3853" i="7"/>
  <c r="I3853" i="7"/>
  <c r="F3705" i="7"/>
  <c r="H3705" i="7"/>
  <c r="G3690" i="7"/>
  <c r="I3690" i="7"/>
  <c r="F3830" i="7"/>
  <c r="H3830" i="7"/>
  <c r="F3949" i="7"/>
  <c r="H3949" i="7"/>
  <c r="G4094" i="7"/>
  <c r="I4094" i="7"/>
  <c r="F3100" i="7"/>
  <c r="H3100" i="7"/>
  <c r="G3497" i="7"/>
  <c r="I3497" i="7"/>
  <c r="F3672" i="7"/>
  <c r="H3672" i="7"/>
  <c r="F3474" i="7"/>
  <c r="H3474" i="7"/>
  <c r="G3775" i="7"/>
  <c r="I3775" i="7"/>
  <c r="G3903" i="7"/>
  <c r="I3903" i="7"/>
  <c r="F3670" i="7"/>
  <c r="H3670" i="7"/>
  <c r="F3752" i="7"/>
  <c r="H3752" i="7"/>
  <c r="F3880" i="7"/>
  <c r="H3880" i="7"/>
  <c r="G4016" i="7"/>
  <c r="I4016" i="7"/>
  <c r="G4144" i="7"/>
  <c r="I4144" i="7"/>
  <c r="G3454" i="7"/>
  <c r="I3454" i="7"/>
  <c r="F3417" i="7"/>
  <c r="H3417" i="7"/>
  <c r="F3755" i="7"/>
  <c r="H3755" i="7"/>
  <c r="F3689" i="7"/>
  <c r="H3689" i="7"/>
  <c r="G3825" i="7"/>
  <c r="I3825" i="7"/>
  <c r="G3649" i="7"/>
  <c r="I3649" i="7"/>
  <c r="F3362" i="7"/>
  <c r="H3362" i="7"/>
  <c r="G3420" i="7"/>
  <c r="I3420" i="7"/>
  <c r="F3759" i="7"/>
  <c r="H3759" i="7"/>
  <c r="F3693" i="7"/>
  <c r="H3693" i="7"/>
  <c r="G3827" i="7"/>
  <c r="I3827" i="7"/>
  <c r="G3653" i="7"/>
  <c r="I3653" i="7"/>
  <c r="G3638" i="7"/>
  <c r="I3638" i="7"/>
  <c r="G3412" i="7"/>
  <c r="I3412" i="7"/>
  <c r="G3090" i="7"/>
  <c r="I3090" i="7"/>
  <c r="F3723" i="7"/>
  <c r="H3723" i="7"/>
  <c r="F3625" i="7"/>
  <c r="H3625" i="7"/>
  <c r="G3687" i="7"/>
  <c r="I3687" i="7"/>
  <c r="F3879" i="7"/>
  <c r="H3879" i="7"/>
  <c r="G3751" i="7"/>
  <c r="I3751" i="7"/>
  <c r="G3879" i="7"/>
  <c r="I3879" i="7"/>
  <c r="F3606" i="7"/>
  <c r="H3606" i="7"/>
  <c r="F3728" i="7"/>
  <c r="H3728" i="7"/>
  <c r="F3856" i="7"/>
  <c r="H3856" i="7"/>
  <c r="F3629" i="7"/>
  <c r="H3629" i="7"/>
  <c r="G3691" i="7"/>
  <c r="I3691" i="7"/>
  <c r="F3881" i="7"/>
  <c r="H3881" i="7"/>
  <c r="G3753" i="7"/>
  <c r="I3753" i="7"/>
  <c r="G3881" i="7"/>
  <c r="I3881" i="7"/>
  <c r="F3622" i="7"/>
  <c r="H3622" i="7"/>
  <c r="F3730" i="7"/>
  <c r="H3730" i="7"/>
  <c r="F3858" i="7"/>
  <c r="H3858" i="7"/>
  <c r="G3994" i="7"/>
  <c r="I3994" i="7"/>
  <c r="G4122" i="7"/>
  <c r="I4122" i="7"/>
  <c r="F3536" i="7"/>
  <c r="H3536" i="7"/>
  <c r="F3386" i="7"/>
  <c r="H3386" i="7"/>
  <c r="G3764" i="7"/>
  <c r="I3764" i="7"/>
  <c r="G4134" i="7"/>
  <c r="I4134" i="7"/>
  <c r="F3962" i="7"/>
  <c r="H3962" i="7"/>
  <c r="F4035" i="7"/>
  <c r="H4035" i="7"/>
  <c r="G3788" i="7"/>
  <c r="I3788" i="7"/>
  <c r="G4057" i="7"/>
  <c r="I4057" i="7"/>
  <c r="F3920" i="7"/>
  <c r="H3920" i="7"/>
  <c r="F4222" i="7"/>
  <c r="H4222" i="7"/>
  <c r="G3494" i="7"/>
  <c r="I3494" i="7"/>
  <c r="G3637" i="7"/>
  <c r="I3637" i="7"/>
  <c r="F3870" i="7"/>
  <c r="H3870" i="7"/>
  <c r="G4086" i="7"/>
  <c r="I4086" i="7"/>
  <c r="G3880" i="7"/>
  <c r="I3880" i="7"/>
  <c r="F4005" i="7"/>
  <c r="H4005" i="7"/>
  <c r="F4133" i="7"/>
  <c r="H4133" i="7"/>
  <c r="G4027" i="7"/>
  <c r="I4027" i="7"/>
  <c r="G3712" i="7"/>
  <c r="I3712" i="7"/>
  <c r="G4161" i="7"/>
  <c r="I4161" i="7"/>
  <c r="G3968" i="7"/>
  <c r="I3968" i="7"/>
  <c r="G3829" i="7"/>
  <c r="I3829" i="7"/>
  <c r="F3812" i="7"/>
  <c r="H3812" i="7"/>
  <c r="G4038" i="7"/>
  <c r="I4038" i="7"/>
  <c r="F3389" i="7"/>
  <c r="H3389" i="7"/>
  <c r="G3966" i="7"/>
  <c r="I3966" i="7"/>
  <c r="F4103" i="7"/>
  <c r="H4103" i="7"/>
  <c r="G3997" i="7"/>
  <c r="I3997" i="7"/>
  <c r="G4125" i="7"/>
  <c r="I4125" i="7"/>
  <c r="F4026" i="7"/>
  <c r="H4026" i="7"/>
  <c r="F4216" i="7"/>
  <c r="H4216" i="7"/>
  <c r="F3707" i="7"/>
  <c r="H3707" i="7"/>
  <c r="F3748" i="7"/>
  <c r="H3748" i="7"/>
  <c r="G3990" i="7"/>
  <c r="I3990" i="7"/>
  <c r="G3912" i="7"/>
  <c r="I3912" i="7"/>
  <c r="G3898" i="7"/>
  <c r="I3898" i="7"/>
  <c r="F4073" i="7"/>
  <c r="H4073" i="7"/>
  <c r="F3955" i="7"/>
  <c r="H3955" i="7"/>
  <c r="G4095" i="7"/>
  <c r="I4095" i="7"/>
  <c r="F3691" i="7"/>
  <c r="H3691" i="7"/>
  <c r="F4154" i="7"/>
  <c r="H4154" i="7"/>
  <c r="F3807" i="7"/>
  <c r="H3807" i="7"/>
  <c r="F3608" i="7"/>
  <c r="H3608" i="7"/>
  <c r="G3876" i="7"/>
  <c r="I3876" i="7"/>
  <c r="G4148" i="7"/>
  <c r="I4148" i="7"/>
  <c r="G3976" i="7"/>
  <c r="I3976" i="7"/>
  <c r="F4043" i="7"/>
  <c r="H4043" i="7"/>
  <c r="G3852" i="7"/>
  <c r="I3852" i="7"/>
  <c r="G4065" i="7"/>
  <c r="I4065" i="7"/>
  <c r="F3936" i="7"/>
  <c r="H3936" i="7"/>
  <c r="F4234" i="7"/>
  <c r="H4234" i="7"/>
  <c r="F3577" i="7"/>
  <c r="H3577" i="7"/>
  <c r="G3701" i="7"/>
  <c r="I3701" i="7"/>
  <c r="F3886" i="7"/>
  <c r="H3886" i="7"/>
  <c r="G4100" i="7"/>
  <c r="I4100" i="7"/>
  <c r="F3918" i="7"/>
  <c r="H3918" i="7"/>
  <c r="F4013" i="7"/>
  <c r="H4013" i="7"/>
  <c r="F4141" i="7"/>
  <c r="H4141" i="7"/>
  <c r="G4035" i="7"/>
  <c r="I4035" i="7"/>
  <c r="G3776" i="7"/>
  <c r="I3776" i="7"/>
  <c r="G4177" i="7"/>
  <c r="I4177" i="7"/>
  <c r="F4004" i="7"/>
  <c r="H4004" i="7"/>
  <c r="F3632" i="7"/>
  <c r="H3632" i="7"/>
  <c r="F3722" i="7"/>
  <c r="H3722" i="7"/>
  <c r="F3965" i="7"/>
  <c r="H3965" i="7"/>
  <c r="G3798" i="7"/>
  <c r="I3798" i="7"/>
  <c r="G3818" i="7"/>
  <c r="I3818" i="7"/>
  <c r="F4063" i="7"/>
  <c r="H4063" i="7"/>
  <c r="F3935" i="7"/>
  <c r="H3935" i="7"/>
  <c r="G4085" i="7"/>
  <c r="I4085" i="7"/>
  <c r="F3975" i="7"/>
  <c r="H3975" i="7"/>
  <c r="G3481" i="7"/>
  <c r="I3481" i="7"/>
  <c r="G3808" i="7"/>
  <c r="I3808" i="7"/>
  <c r="F4266" i="7"/>
  <c r="H4266" i="7"/>
  <c r="F4394" i="7"/>
  <c r="H4394" i="7"/>
  <c r="G4304" i="7"/>
  <c r="I4304" i="7"/>
  <c r="F4134" i="7"/>
  <c r="H4134" i="7"/>
  <c r="G3975" i="7"/>
  <c r="I3975" i="7"/>
  <c r="F4285" i="7"/>
  <c r="H4285" i="7"/>
  <c r="G4449" i="7"/>
  <c r="I4449" i="7"/>
  <c r="G3748" i="7"/>
  <c r="I3748" i="7"/>
  <c r="G4234" i="7"/>
  <c r="I4234" i="7"/>
  <c r="F4300" i="7"/>
  <c r="H4300" i="7"/>
  <c r="F4172" i="7"/>
  <c r="H4172" i="7"/>
  <c r="G4338" i="7"/>
  <c r="I4338" i="7"/>
  <c r="G4220" i="7"/>
  <c r="I4220" i="7"/>
  <c r="F4112" i="7"/>
  <c r="H4112" i="7"/>
  <c r="F4319" i="7"/>
  <c r="H4319" i="7"/>
  <c r="G4491" i="7"/>
  <c r="I4491" i="7"/>
  <c r="F3675" i="7"/>
  <c r="H3675" i="7"/>
  <c r="F4159" i="7"/>
  <c r="H4159" i="7"/>
  <c r="F4334" i="7"/>
  <c r="H4334" i="7"/>
  <c r="G4240" i="7"/>
  <c r="I4240" i="7"/>
  <c r="G4372" i="7"/>
  <c r="I4372" i="7"/>
  <c r="F4160" i="7"/>
  <c r="H4160" i="7"/>
  <c r="F4199" i="7"/>
  <c r="H4199" i="7"/>
  <c r="F4353" i="7"/>
  <c r="H4353" i="7"/>
  <c r="G4525" i="7"/>
  <c r="I4525" i="7"/>
  <c r="G4653" i="7"/>
  <c r="I4653" i="7"/>
  <c r="F3726" i="7"/>
  <c r="H3726" i="7"/>
  <c r="G3951" i="7"/>
  <c r="I3951" i="7"/>
  <c r="F4288" i="7"/>
  <c r="H4288" i="7"/>
  <c r="G4147" i="7"/>
  <c r="I4147" i="7"/>
  <c r="G4326" i="7"/>
  <c r="I4326" i="7"/>
  <c r="F4198" i="7"/>
  <c r="H4198" i="7"/>
  <c r="F4064" i="7"/>
  <c r="H4064" i="7"/>
  <c r="F4307" i="7"/>
  <c r="H4307" i="7"/>
  <c r="G4479" i="7"/>
  <c r="I4479" i="7"/>
  <c r="G4607" i="7"/>
  <c r="I4607" i="7"/>
  <c r="F4164" i="7"/>
  <c r="H4164" i="7"/>
  <c r="G3922" i="7"/>
  <c r="I3922" i="7"/>
  <c r="G4165" i="7"/>
  <c r="I4165" i="7"/>
  <c r="F4338" i="7"/>
  <c r="H4338" i="7"/>
  <c r="G4248" i="7"/>
  <c r="I4248" i="7"/>
  <c r="G4376" i="7"/>
  <c r="I4376" i="7"/>
  <c r="G4166" i="7"/>
  <c r="I4166" i="7"/>
  <c r="G4205" i="7"/>
  <c r="I4205" i="7"/>
  <c r="F4357" i="7"/>
  <c r="H4357" i="7"/>
  <c r="G4028" i="7"/>
  <c r="I4028" i="7"/>
  <c r="F4012" i="7"/>
  <c r="H4012" i="7"/>
  <c r="F4308" i="7"/>
  <c r="H4308" i="7"/>
  <c r="F4188" i="7"/>
  <c r="H4188" i="7"/>
  <c r="G4346" i="7"/>
  <c r="I4346" i="7"/>
  <c r="F4238" i="7"/>
  <c r="H4238" i="7"/>
  <c r="F4144" i="7"/>
  <c r="H4144" i="7"/>
  <c r="F4327" i="7"/>
  <c r="H4327" i="7"/>
  <c r="G4499" i="7"/>
  <c r="I4499" i="7"/>
  <c r="G4627" i="7"/>
  <c r="I4627" i="7"/>
  <c r="G3867" i="7"/>
  <c r="I3867" i="7"/>
  <c r="F4360" i="7"/>
  <c r="H4360" i="7"/>
  <c r="F4251" i="7"/>
  <c r="H4251" i="7"/>
  <c r="G4641" i="7"/>
  <c r="I4641" i="7"/>
  <c r="G4218" i="7"/>
  <c r="I4218" i="7"/>
  <c r="G4459" i="7"/>
  <c r="I4459" i="7"/>
  <c r="F4590" i="7"/>
  <c r="H4590" i="7"/>
  <c r="G4279" i="7"/>
  <c r="I4279" i="7"/>
  <c r="G4552" i="7"/>
  <c r="I4552" i="7"/>
  <c r="G4680" i="7"/>
  <c r="I4680" i="7"/>
  <c r="G4383" i="7"/>
  <c r="I4383" i="7"/>
  <c r="G4284" i="7"/>
  <c r="I4284" i="7"/>
  <c r="F4410" i="7"/>
  <c r="H4410" i="7"/>
  <c r="G4695" i="7"/>
  <c r="I4695" i="7"/>
  <c r="G4423" i="7"/>
  <c r="I4423" i="7"/>
  <c r="F4496" i="7"/>
  <c r="H4496" i="7"/>
  <c r="F4624" i="7"/>
  <c r="H4624" i="7"/>
  <c r="F4455" i="7"/>
  <c r="H4455" i="7"/>
  <c r="G4586" i="7"/>
  <c r="I4586" i="7"/>
  <c r="G4202" i="7"/>
  <c r="I4202" i="7"/>
  <c r="G4453" i="7"/>
  <c r="I4453" i="7"/>
  <c r="F4076" i="7"/>
  <c r="H4076" i="7"/>
  <c r="F4246" i="7"/>
  <c r="H4246" i="7"/>
  <c r="G4569" i="7"/>
  <c r="I4569" i="7"/>
  <c r="F4385" i="7"/>
  <c r="H4385" i="7"/>
  <c r="G4367" i="7"/>
  <c r="I4367" i="7"/>
  <c r="F4546" i="7"/>
  <c r="H4546" i="7"/>
  <c r="F4674" i="7"/>
  <c r="H4674" i="7"/>
  <c r="G4508" i="7"/>
  <c r="I4508" i="7"/>
  <c r="G4636" i="7"/>
  <c r="I4636" i="7"/>
  <c r="G4421" i="7"/>
  <c r="I4421" i="7"/>
  <c r="F4716" i="7"/>
  <c r="H4716" i="7"/>
  <c r="G4300" i="7"/>
  <c r="I4300" i="7"/>
  <c r="G4441" i="7"/>
  <c r="I4441" i="7"/>
  <c r="G4699" i="7"/>
  <c r="I4699" i="7"/>
  <c r="G4431" i="7"/>
  <c r="I4431" i="7"/>
  <c r="F4500" i="7"/>
  <c r="H4500" i="7"/>
  <c r="F4628" i="7"/>
  <c r="H4628" i="7"/>
  <c r="F4462" i="7"/>
  <c r="H4462" i="7"/>
  <c r="G4590" i="7"/>
  <c r="I4590" i="7"/>
  <c r="G4249" i="7"/>
  <c r="I4249" i="7"/>
  <c r="G4460" i="7"/>
  <c r="I4460" i="7"/>
  <c r="F3985" i="7"/>
  <c r="H3985" i="7"/>
  <c r="G3778" i="7"/>
  <c r="I3778" i="7"/>
  <c r="G4517" i="7"/>
  <c r="I4517" i="7"/>
  <c r="G4731" i="7"/>
  <c r="I4731" i="7"/>
  <c r="G4170" i="7"/>
  <c r="I4170" i="7"/>
  <c r="F4520" i="7"/>
  <c r="H4520" i="7"/>
  <c r="F4648" i="7"/>
  <c r="H4648" i="7"/>
  <c r="G4482" i="7"/>
  <c r="I4482" i="7"/>
  <c r="G4610" i="7"/>
  <c r="I4610" i="7"/>
  <c r="G4361" i="7"/>
  <c r="I4361" i="7"/>
  <c r="G4181" i="7"/>
  <c r="I4181" i="7"/>
  <c r="G4179" i="7"/>
  <c r="I4179" i="7"/>
  <c r="G4583" i="7"/>
  <c r="I4583" i="7"/>
  <c r="F4404" i="7"/>
  <c r="H4404" i="7"/>
  <c r="G4386" i="7"/>
  <c r="I4386" i="7"/>
  <c r="F4554" i="7"/>
  <c r="H4554" i="7"/>
  <c r="F4682" i="7"/>
  <c r="H4682" i="7"/>
  <c r="G4516" i="7"/>
  <c r="I4516" i="7"/>
  <c r="G4644" i="7"/>
  <c r="I4644" i="7"/>
  <c r="F4438" i="7"/>
  <c r="H4438" i="7"/>
  <c r="F3915" i="7"/>
  <c r="H3915" i="7"/>
  <c r="G4608" i="7"/>
  <c r="I4608" i="7"/>
  <c r="F4792" i="7"/>
  <c r="H4792" i="7"/>
  <c r="G4768" i="7"/>
  <c r="I4768" i="7"/>
  <c r="G4722" i="7"/>
  <c r="I4722" i="7"/>
  <c r="F4922" i="7"/>
  <c r="H4922" i="7"/>
  <c r="G4869" i="7"/>
  <c r="I4869" i="7"/>
  <c r="F4848" i="7"/>
  <c r="H4848" i="7"/>
  <c r="G4984" i="7"/>
  <c r="I4984" i="7"/>
  <c r="F4798" i="7"/>
  <c r="H4798" i="7"/>
  <c r="F4283" i="7"/>
  <c r="H4283" i="7"/>
  <c r="F4598" i="7"/>
  <c r="H4598" i="7"/>
  <c r="G4299" i="7"/>
  <c r="I4299" i="7"/>
  <c r="G4953" i="7"/>
  <c r="I4953" i="7"/>
  <c r="G4779" i="7"/>
  <c r="I4779" i="7"/>
  <c r="F4827" i="7"/>
  <c r="H4827" i="7"/>
  <c r="F4974" i="7"/>
  <c r="H4974" i="7"/>
  <c r="F4629" i="7"/>
  <c r="H4629" i="7"/>
  <c r="G4908" i="7"/>
  <c r="I4908" i="7"/>
  <c r="G4159" i="7"/>
  <c r="I4159" i="7"/>
  <c r="F4476" i="7"/>
  <c r="H4476" i="7"/>
  <c r="G4694" i="7"/>
  <c r="I4694" i="7"/>
  <c r="G4840" i="7"/>
  <c r="I4840" i="7"/>
  <c r="G4812" i="7"/>
  <c r="I4812" i="7"/>
  <c r="F4769" i="7"/>
  <c r="H4769" i="7"/>
  <c r="F4944" i="7"/>
  <c r="H4944" i="7"/>
  <c r="G4157" i="7"/>
  <c r="I4157" i="7"/>
  <c r="G4878" i="7"/>
  <c r="I4878" i="7"/>
  <c r="G5006" i="7"/>
  <c r="I5006" i="7"/>
  <c r="F4147" i="7"/>
  <c r="H4147" i="7"/>
  <c r="G4378" i="7"/>
  <c r="I4378" i="7"/>
  <c r="G4640" i="7"/>
  <c r="I4640" i="7"/>
  <c r="G4268" i="7"/>
  <c r="I4268" i="7"/>
  <c r="G4302" i="7"/>
  <c r="I4302" i="7"/>
  <c r="F4502" i="7"/>
  <c r="H4502" i="7"/>
  <c r="G4265" i="7"/>
  <c r="I4265" i="7"/>
  <c r="F4854" i="7"/>
  <c r="H4854" i="7"/>
  <c r="F4822" i="7"/>
  <c r="H4822" i="7"/>
  <c r="F4781" i="7"/>
  <c r="H4781" i="7"/>
  <c r="F4950" i="7"/>
  <c r="H4950" i="7"/>
  <c r="G4406" i="7"/>
  <c r="I4406" i="7"/>
  <c r="G4884" i="7"/>
  <c r="I4884" i="7"/>
  <c r="G4771" i="7"/>
  <c r="I4771" i="7"/>
  <c r="G4613" i="7"/>
  <c r="I4613" i="7"/>
  <c r="F4700" i="7"/>
  <c r="H4700" i="7"/>
  <c r="G4355" i="7"/>
  <c r="I4355" i="7"/>
  <c r="F4529" i="7"/>
  <c r="H4529" i="7"/>
  <c r="G4983" i="7"/>
  <c r="I4983" i="7"/>
  <c r="F4872" i="7"/>
  <c r="H4872" i="7"/>
  <c r="F5000" i="7"/>
  <c r="H5000" i="7"/>
  <c r="G4745" i="7"/>
  <c r="I4745" i="7"/>
  <c r="G4934" i="7"/>
  <c r="I4934" i="7"/>
  <c r="F4684" i="7"/>
  <c r="H4684" i="7"/>
  <c r="F4428" i="7"/>
  <c r="H4428" i="7"/>
  <c r="F4549" i="7"/>
  <c r="H4549" i="7"/>
  <c r="G4718" i="7"/>
  <c r="I4718" i="7"/>
  <c r="G4708" i="7"/>
  <c r="I4708" i="7"/>
  <c r="F4587" i="7"/>
  <c r="H4587" i="7"/>
  <c r="F4905" i="7"/>
  <c r="H4905" i="7"/>
  <c r="G4739" i="7"/>
  <c r="I4739" i="7"/>
  <c r="F4808" i="7"/>
  <c r="H4808" i="7"/>
  <c r="F4884" i="7"/>
  <c r="H4884" i="7"/>
  <c r="G4906" i="7"/>
  <c r="I4906" i="7"/>
  <c r="F4846" i="7"/>
  <c r="H4846" i="7"/>
  <c r="G4814" i="7"/>
  <c r="I4814" i="7"/>
  <c r="F4783" i="7"/>
  <c r="H4783" i="7"/>
  <c r="F4955" i="7"/>
  <c r="H4955" i="7"/>
  <c r="F4249" i="7"/>
  <c r="H4249" i="7"/>
  <c r="G4788" i="7"/>
  <c r="I4788" i="7"/>
  <c r="F4637" i="7"/>
  <c r="H4637" i="7"/>
  <c r="G4183" i="7"/>
  <c r="I4183" i="7"/>
  <c r="F4489" i="7"/>
  <c r="H4489" i="7"/>
  <c r="G4985" i="7"/>
  <c r="I4985" i="7"/>
  <c r="F4877" i="7"/>
  <c r="H4877" i="7"/>
  <c r="F5005" i="7"/>
  <c r="H5005" i="7"/>
  <c r="F4671" i="7"/>
  <c r="H4671" i="7"/>
  <c r="G4836" i="7"/>
  <c r="I4836" i="7"/>
  <c r="G4874" i="7"/>
  <c r="I4874" i="7"/>
  <c r="G4820" i="7"/>
  <c r="I4820" i="7"/>
  <c r="G4790" i="7"/>
  <c r="I4790" i="7"/>
  <c r="F4759" i="7"/>
  <c r="H4759" i="7"/>
  <c r="F4943" i="7"/>
  <c r="H4943" i="7"/>
  <c r="G4635" i="7"/>
  <c r="I4635" i="7"/>
  <c r="F4816" i="7"/>
  <c r="H4816" i="7"/>
  <c r="F4726" i="7"/>
  <c r="H4726" i="7"/>
  <c r="G4409" i="7"/>
  <c r="I4409" i="7"/>
  <c r="F4521" i="7"/>
  <c r="H4521" i="7"/>
  <c r="G5005" i="7"/>
  <c r="I5005" i="7"/>
  <c r="F4881" i="7"/>
  <c r="H4881" i="7"/>
  <c r="F5009" i="7"/>
  <c r="H5009" i="7"/>
  <c r="F4752" i="7"/>
  <c r="H4752" i="7"/>
  <c r="F4866" i="7"/>
  <c r="H4866" i="7"/>
  <c r="G4882" i="7"/>
  <c r="I4882" i="7"/>
  <c r="F4830" i="7"/>
  <c r="H4830" i="7"/>
  <c r="G4798" i="7"/>
  <c r="I4798" i="7"/>
  <c r="F4767" i="7"/>
  <c r="H4767" i="7"/>
  <c r="F4947" i="7"/>
  <c r="H4947" i="7"/>
  <c r="F4193" i="7"/>
  <c r="H4193" i="7"/>
  <c r="F4836" i="7"/>
  <c r="H4836" i="7"/>
  <c r="G4811" i="7"/>
  <c r="I4811" i="7"/>
  <c r="F4487" i="7"/>
  <c r="H4487" i="7"/>
  <c r="F4553" i="7"/>
  <c r="H4553" i="7"/>
  <c r="F4555" i="7"/>
  <c r="H4555" i="7"/>
  <c r="F4901" i="7"/>
  <c r="H4901" i="7"/>
  <c r="G4969" i="7"/>
  <c r="I4969" i="7"/>
  <c r="F4999" i="7"/>
  <c r="H4999" i="7"/>
  <c r="F4493" i="7"/>
  <c r="H4493" i="7"/>
  <c r="F4525" i="7"/>
  <c r="H4525" i="7"/>
  <c r="G4720" i="7"/>
  <c r="I4720" i="7"/>
  <c r="F4731" i="7"/>
  <c r="H4731" i="7"/>
  <c r="G4875" i="7"/>
  <c r="I4875" i="7"/>
  <c r="G4979" i="7"/>
  <c r="I4979" i="7"/>
  <c r="G868" i="7"/>
  <c r="I868" i="7"/>
  <c r="G612" i="7"/>
  <c r="I612" i="7"/>
  <c r="G356" i="7"/>
  <c r="I356" i="7"/>
  <c r="G100" i="7"/>
  <c r="I100" i="7"/>
  <c r="G93" i="7"/>
  <c r="I93" i="7"/>
  <c r="G892" i="7"/>
  <c r="I892" i="7"/>
  <c r="G636" i="7"/>
  <c r="I636" i="7"/>
  <c r="G380" i="7"/>
  <c r="I380" i="7"/>
  <c r="G124" i="7"/>
  <c r="I124" i="7"/>
  <c r="G165" i="7"/>
  <c r="I165" i="7"/>
  <c r="F644" i="7"/>
  <c r="H644" i="7"/>
  <c r="F812" i="7"/>
  <c r="H812" i="7"/>
  <c r="F468" i="7"/>
  <c r="H468" i="7"/>
  <c r="F124" i="7"/>
  <c r="H124" i="7"/>
  <c r="F908" i="7"/>
  <c r="H908" i="7"/>
  <c r="F492" i="7"/>
  <c r="H492" i="7"/>
  <c r="F100" i="7"/>
  <c r="H100" i="7"/>
  <c r="G1011" i="7"/>
  <c r="I1011" i="7"/>
  <c r="F755" i="7"/>
  <c r="H755" i="7"/>
  <c r="F499" i="7"/>
  <c r="H499" i="7"/>
  <c r="F243" i="7"/>
  <c r="H243" i="7"/>
  <c r="F1701" i="7"/>
  <c r="H1701" i="7"/>
  <c r="F213" i="7"/>
  <c r="H213" i="7"/>
  <c r="F997" i="7"/>
  <c r="H997" i="7"/>
  <c r="F668" i="7"/>
  <c r="H668" i="7"/>
  <c r="G268" i="7"/>
  <c r="I268" i="7"/>
  <c r="F189" i="7"/>
  <c r="H189" i="7"/>
  <c r="F867" i="7"/>
  <c r="H867" i="7"/>
  <c r="F611" i="7"/>
  <c r="H611" i="7"/>
  <c r="F355" i="7"/>
  <c r="H355" i="7"/>
  <c r="F99" i="7"/>
  <c r="H99" i="7"/>
  <c r="F645" i="7"/>
  <c r="H645" i="7"/>
  <c r="F1660" i="7"/>
  <c r="H1660" i="7"/>
  <c r="F1876" i="7"/>
  <c r="H1876" i="7"/>
  <c r="F1932" i="7"/>
  <c r="H1932" i="7"/>
  <c r="F1885" i="7"/>
  <c r="H1885" i="7"/>
  <c r="F1732" i="7"/>
  <c r="H1732" i="7"/>
  <c r="F1747" i="7"/>
  <c r="H1747" i="7"/>
  <c r="G1724" i="7"/>
  <c r="I1724" i="7"/>
  <c r="G1876" i="7"/>
  <c r="I1876" i="7"/>
  <c r="G1868" i="7"/>
  <c r="I1868" i="7"/>
  <c r="F1388" i="7"/>
  <c r="H1388" i="7"/>
  <c r="F1100" i="7"/>
  <c r="H1100" i="7"/>
  <c r="F1604" i="7"/>
  <c r="H1604" i="7"/>
  <c r="G1819" i="7"/>
  <c r="I1819" i="7"/>
  <c r="F1819" i="7"/>
  <c r="H1819" i="7"/>
  <c r="F1435" i="7"/>
  <c r="H1435" i="7"/>
  <c r="F1187" i="7"/>
  <c r="H1187" i="7"/>
  <c r="F2209" i="7"/>
  <c r="H2209" i="7"/>
  <c r="G2324" i="7"/>
  <c r="I2324" i="7"/>
  <c r="G2190" i="7"/>
  <c r="I2190" i="7"/>
  <c r="F2055" i="7"/>
  <c r="H2055" i="7"/>
  <c r="G2213" i="7"/>
  <c r="I2213" i="7"/>
  <c r="G2044" i="7"/>
  <c r="I2044" i="7"/>
  <c r="F2360" i="7"/>
  <c r="H2360" i="7"/>
  <c r="G2426" i="7"/>
  <c r="I2426" i="7"/>
  <c r="G2503" i="7"/>
  <c r="I2503" i="7"/>
  <c r="F2254" i="7"/>
  <c r="H2254" i="7"/>
  <c r="G2411" i="7"/>
  <c r="I2411" i="7"/>
  <c r="G2389" i="7"/>
  <c r="I2389" i="7"/>
  <c r="F2296" i="7"/>
  <c r="H2296" i="7"/>
  <c r="F2435" i="7"/>
  <c r="H2435" i="7"/>
  <c r="G2160" i="7"/>
  <c r="I2160" i="7"/>
  <c r="F2367" i="7"/>
  <c r="H2367" i="7"/>
  <c r="G2351" i="7"/>
  <c r="I2351" i="7"/>
  <c r="G2358" i="7"/>
  <c r="I2358" i="7"/>
  <c r="G2697" i="7"/>
  <c r="I2697" i="7"/>
  <c r="F2868" i="7"/>
  <c r="H2868" i="7"/>
  <c r="F2793" i="7"/>
  <c r="H2793" i="7"/>
  <c r="G2562" i="7"/>
  <c r="I2562" i="7"/>
  <c r="G2667" i="7"/>
  <c r="I2667" i="7"/>
  <c r="G2682" i="7"/>
  <c r="I2682" i="7"/>
  <c r="F2844" i="7"/>
  <c r="H2844" i="7"/>
  <c r="G2977" i="7"/>
  <c r="I2977" i="7"/>
  <c r="G2803" i="7"/>
  <c r="I2803" i="7"/>
  <c r="G2692" i="7"/>
  <c r="I2692" i="7"/>
  <c r="G2882" i="7"/>
  <c r="I2882" i="7"/>
  <c r="F2915" i="7"/>
  <c r="H2915" i="7"/>
  <c r="G2739" i="7"/>
  <c r="I2739" i="7"/>
  <c r="F2796" i="7"/>
  <c r="H2796" i="7"/>
  <c r="G2970" i="7"/>
  <c r="I2970" i="7"/>
  <c r="G3062" i="7"/>
  <c r="I3062" i="7"/>
  <c r="F3167" i="7"/>
  <c r="H3167" i="7"/>
  <c r="F3036" i="7"/>
  <c r="H3036" i="7"/>
  <c r="G3253" i="7"/>
  <c r="I3253" i="7"/>
  <c r="F3088" i="7"/>
  <c r="H3088" i="7"/>
  <c r="F3229" i="7"/>
  <c r="H3229" i="7"/>
  <c r="G3608" i="7"/>
  <c r="I3608" i="7"/>
  <c r="G3105" i="7"/>
  <c r="I3105" i="7"/>
  <c r="G3348" i="7"/>
  <c r="I3348" i="7"/>
  <c r="F3143" i="7"/>
  <c r="H3143" i="7"/>
  <c r="F3119" i="7"/>
  <c r="H3119" i="7"/>
  <c r="G3192" i="7"/>
  <c r="I3192" i="7"/>
  <c r="F3351" i="7"/>
  <c r="H3351" i="7"/>
  <c r="G3092" i="7"/>
  <c r="I3092" i="7"/>
  <c r="G3357" i="7"/>
  <c r="I3357" i="7"/>
  <c r="G3644" i="7"/>
  <c r="I3644" i="7"/>
  <c r="G3276" i="7"/>
  <c r="I3276" i="7"/>
  <c r="F3688" i="7"/>
  <c r="H3688" i="7"/>
  <c r="F3384" i="7"/>
  <c r="H3384" i="7"/>
  <c r="G3656" i="7"/>
  <c r="I3656" i="7"/>
  <c r="G3491" i="7"/>
  <c r="I3491" i="7"/>
  <c r="F3447" i="7"/>
  <c r="H3447" i="7"/>
  <c r="F3077" i="7"/>
  <c r="H3077" i="7"/>
  <c r="G3485" i="7"/>
  <c r="I3485" i="7"/>
  <c r="F3878" i="7"/>
  <c r="H3878" i="7"/>
  <c r="G3823" i="7"/>
  <c r="I3823" i="7"/>
  <c r="F3597" i="7"/>
  <c r="H3597" i="7"/>
  <c r="G3659" i="7"/>
  <c r="I3659" i="7"/>
  <c r="G3389" i="7"/>
  <c r="I3389" i="7"/>
  <c r="F3776" i="7"/>
  <c r="H3776" i="7"/>
  <c r="F3437" i="7"/>
  <c r="H3437" i="7"/>
  <c r="G3945" i="7"/>
  <c r="I3945" i="7"/>
  <c r="F3883" i="7"/>
  <c r="H3883" i="7"/>
  <c r="G4075" i="7"/>
  <c r="I4075" i="7"/>
  <c r="G4116" i="7"/>
  <c r="I4116" i="7"/>
  <c r="F4044" i="7"/>
  <c r="H4044" i="7"/>
  <c r="F4121" i="7"/>
  <c r="H4121" i="7"/>
  <c r="G4020" i="7"/>
  <c r="I4020" i="7"/>
  <c r="F3570" i="7"/>
  <c r="H3570" i="7"/>
  <c r="G4083" i="7"/>
  <c r="I4083" i="7"/>
  <c r="F3703" i="7"/>
  <c r="H3703" i="7"/>
  <c r="F4084" i="7"/>
  <c r="H4084" i="7"/>
  <c r="F4157" i="7"/>
  <c r="H4157" i="7"/>
  <c r="G3924" i="7"/>
  <c r="I3924" i="7"/>
  <c r="G4292" i="7"/>
  <c r="I4292" i="7"/>
  <c r="F4162" i="7"/>
  <c r="H4162" i="7"/>
  <c r="G4527" i="7"/>
  <c r="I4527" i="7"/>
  <c r="F4102" i="7"/>
  <c r="H4102" i="7"/>
  <c r="F4205" i="7"/>
  <c r="H4205" i="7"/>
  <c r="G4487" i="7"/>
  <c r="I4487" i="7"/>
  <c r="G4600" i="7"/>
  <c r="I4600" i="7"/>
  <c r="F4544" i="7"/>
  <c r="H4544" i="7"/>
  <c r="F4267" i="7"/>
  <c r="H4267" i="7"/>
  <c r="G4684" i="7"/>
  <c r="I4684" i="7"/>
  <c r="F4548" i="7"/>
  <c r="H4548" i="7"/>
  <c r="F4024" i="7"/>
  <c r="H4024" i="7"/>
  <c r="G3923" i="7"/>
  <c r="I3923" i="7"/>
  <c r="G4408" i="7"/>
  <c r="I4408" i="7"/>
  <c r="G4863" i="7"/>
  <c r="I4863" i="7"/>
  <c r="G4496" i="7"/>
  <c r="I4496" i="7"/>
  <c r="G4956" i="7"/>
  <c r="I4956" i="7"/>
  <c r="G4931" i="7"/>
  <c r="I4931" i="7"/>
  <c r="F4347" i="7"/>
  <c r="H4347" i="7"/>
  <c r="F4513" i="7"/>
  <c r="H4513" i="7"/>
  <c r="G4447" i="7"/>
  <c r="I4447" i="7"/>
  <c r="G4843" i="7"/>
  <c r="I4843" i="7"/>
  <c r="F4779" i="7"/>
  <c r="H4779" i="7"/>
  <c r="F4875" i="7"/>
  <c r="H4875" i="7"/>
  <c r="F4720" i="7"/>
  <c r="H4720" i="7"/>
  <c r="G4897" i="7"/>
  <c r="I4897" i="7"/>
  <c r="F4786" i="7"/>
  <c r="H4786" i="7"/>
  <c r="F4419" i="7"/>
  <c r="H4419" i="7"/>
  <c r="F4794" i="7"/>
  <c r="H4794" i="7"/>
  <c r="G4834" i="7"/>
  <c r="I4834" i="7"/>
  <c r="G772" i="7"/>
  <c r="I772" i="7"/>
  <c r="G284" i="7"/>
  <c r="I284" i="7"/>
  <c r="F973" i="7"/>
  <c r="H973" i="7"/>
  <c r="G1660" i="7"/>
  <c r="I1660" i="7"/>
  <c r="F1308" i="7"/>
  <c r="H1308" i="7"/>
  <c r="G1597" i="7"/>
  <c r="I1597" i="7"/>
  <c r="G1564" i="7"/>
  <c r="I1564" i="7"/>
  <c r="G1381" i="7"/>
  <c r="I1381" i="7"/>
  <c r="G1788" i="7"/>
  <c r="I1788" i="7"/>
  <c r="G1532" i="7"/>
  <c r="I1532" i="7"/>
  <c r="G1276" i="7"/>
  <c r="I1276" i="7"/>
  <c r="F1948" i="7"/>
  <c r="H1948" i="7"/>
  <c r="F1692" i="7"/>
  <c r="H1692" i="7"/>
  <c r="F1436" i="7"/>
  <c r="H1436" i="7"/>
  <c r="F1180" i="7"/>
  <c r="H1180" i="7"/>
  <c r="G1940" i="7"/>
  <c r="I1940" i="7"/>
  <c r="G1684" i="7"/>
  <c r="I1684" i="7"/>
  <c r="G1428" i="7"/>
  <c r="I1428" i="7"/>
  <c r="F2005" i="7"/>
  <c r="H2005" i="7"/>
  <c r="F1908" i="7"/>
  <c r="H1908" i="7"/>
  <c r="F1652" i="7"/>
  <c r="H1652" i="7"/>
  <c r="F1396" i="7"/>
  <c r="H1396" i="7"/>
  <c r="F1140" i="7"/>
  <c r="H1140" i="7"/>
  <c r="G1932" i="7"/>
  <c r="I1932" i="7"/>
  <c r="G1676" i="7"/>
  <c r="I1676" i="7"/>
  <c r="G1420" i="7"/>
  <c r="I1420" i="7"/>
  <c r="G1164" i="7"/>
  <c r="I1164" i="7"/>
  <c r="F1964" i="7"/>
  <c r="H1964" i="7"/>
  <c r="F1708" i="7"/>
  <c r="H1708" i="7"/>
  <c r="F1452" i="7"/>
  <c r="H1452" i="7"/>
  <c r="G1213" i="7"/>
  <c r="I1213" i="7"/>
  <c r="G1148" i="7"/>
  <c r="I1148" i="7"/>
  <c r="F1700" i="7"/>
  <c r="H1700" i="7"/>
  <c r="F1044" i="7"/>
  <c r="H1044" i="7"/>
  <c r="G1412" i="7"/>
  <c r="I1412" i="7"/>
  <c r="G1757" i="7"/>
  <c r="I1757" i="7"/>
  <c r="G1180" i="7"/>
  <c r="I1180" i="7"/>
  <c r="G1653" i="7"/>
  <c r="I1653" i="7"/>
  <c r="G1124" i="7"/>
  <c r="I1124" i="7"/>
  <c r="F1636" i="7"/>
  <c r="H1636" i="7"/>
  <c r="F1028" i="7"/>
  <c r="H1028" i="7"/>
  <c r="G1348" i="7"/>
  <c r="I1348" i="7"/>
  <c r="F1860" i="7"/>
  <c r="H1860" i="7"/>
  <c r="G1851" i="7"/>
  <c r="I1851" i="7"/>
  <c r="F1851" i="7"/>
  <c r="H1851" i="7"/>
  <c r="G1875" i="7"/>
  <c r="I1875" i="7"/>
  <c r="F1907" i="7"/>
  <c r="H1907" i="7"/>
  <c r="G1931" i="7"/>
  <c r="I1931" i="7"/>
  <c r="G1803" i="7"/>
  <c r="I1803" i="7"/>
  <c r="F1771" i="7"/>
  <c r="H1771" i="7"/>
  <c r="G1987" i="7"/>
  <c r="I1987" i="7"/>
  <c r="F1987" i="7"/>
  <c r="H1987" i="7"/>
  <c r="G1747" i="7"/>
  <c r="I1747" i="7"/>
  <c r="F1811" i="7"/>
  <c r="H1811" i="7"/>
  <c r="G1795" i="7"/>
  <c r="I1795" i="7"/>
  <c r="F1787" i="7"/>
  <c r="H1787" i="7"/>
  <c r="G1683" i="7"/>
  <c r="I1683" i="7"/>
  <c r="F1587" i="7"/>
  <c r="H1587" i="7"/>
  <c r="G1611" i="7"/>
  <c r="I1611" i="7"/>
  <c r="F1515" i="7"/>
  <c r="H1515" i="7"/>
  <c r="F1259" i="7"/>
  <c r="H1259" i="7"/>
  <c r="G1411" i="7"/>
  <c r="I1411" i="7"/>
  <c r="F1411" i="7"/>
  <c r="H1411" i="7"/>
  <c r="G1651" i="7"/>
  <c r="I1651" i="7"/>
  <c r="G1339" i="7"/>
  <c r="I1339" i="7"/>
  <c r="F1499" i="7"/>
  <c r="H1499" i="7"/>
  <c r="F1243" i="7"/>
  <c r="H1243" i="7"/>
  <c r="G1395" i="7"/>
  <c r="I1395" i="7"/>
  <c r="G1515" i="7"/>
  <c r="I1515" i="7"/>
  <c r="G1259" i="7"/>
  <c r="I1259" i="7"/>
  <c r="F1107" i="7"/>
  <c r="H1107" i="7"/>
  <c r="F1363" i="7"/>
  <c r="H1363" i="7"/>
  <c r="G1323" i="7"/>
  <c r="I1323" i="7"/>
  <c r="G1419" i="7"/>
  <c r="I1419" i="7"/>
  <c r="G1115" i="7"/>
  <c r="I1115" i="7"/>
  <c r="F2010" i="7"/>
  <c r="H2010" i="7"/>
  <c r="G2018" i="7"/>
  <c r="I2018" i="7"/>
  <c r="G2087" i="7"/>
  <c r="I2087" i="7"/>
  <c r="G2173" i="7"/>
  <c r="I2173" i="7"/>
  <c r="F2123" i="7"/>
  <c r="H2123" i="7"/>
  <c r="G2338" i="7"/>
  <c r="I2338" i="7"/>
  <c r="F2092" i="7"/>
  <c r="H2092" i="7"/>
  <c r="G2100" i="7"/>
  <c r="I2100" i="7"/>
  <c r="G2170" i="7"/>
  <c r="I2170" i="7"/>
  <c r="G2125" i="7"/>
  <c r="I2125" i="7"/>
  <c r="G2292" i="7"/>
  <c r="I2292" i="7"/>
  <c r="G2264" i="7"/>
  <c r="I2264" i="7"/>
  <c r="F2277" i="7"/>
  <c r="H2277" i="7"/>
  <c r="F2134" i="7"/>
  <c r="H2134" i="7"/>
  <c r="F2126" i="7"/>
  <c r="H2126" i="7"/>
  <c r="F2049" i="7"/>
  <c r="H2049" i="7"/>
  <c r="G2149" i="7"/>
  <c r="I2149" i="7"/>
  <c r="F2075" i="7"/>
  <c r="H2075" i="7"/>
  <c r="G2326" i="7"/>
  <c r="I2326" i="7"/>
  <c r="F2158" i="7"/>
  <c r="H2158" i="7"/>
  <c r="F2311" i="7"/>
  <c r="H2311" i="7"/>
  <c r="G2188" i="7"/>
  <c r="I2188" i="7"/>
  <c r="F2032" i="7"/>
  <c r="H2032" i="7"/>
  <c r="G2040" i="7"/>
  <c r="I2040" i="7"/>
  <c r="F2138" i="7"/>
  <c r="H2138" i="7"/>
  <c r="F2199" i="7"/>
  <c r="H2199" i="7"/>
  <c r="G2194" i="7"/>
  <c r="I2194" i="7"/>
  <c r="F2101" i="7"/>
  <c r="H2101" i="7"/>
  <c r="G2137" i="7"/>
  <c r="I2137" i="7"/>
  <c r="F2027" i="7"/>
  <c r="H2027" i="7"/>
  <c r="F2352" i="7"/>
  <c r="H2352" i="7"/>
  <c r="G2371" i="7"/>
  <c r="I2371" i="7"/>
  <c r="G2293" i="7"/>
  <c r="I2293" i="7"/>
  <c r="F2082" i="7"/>
  <c r="H2082" i="7"/>
  <c r="G2090" i="7"/>
  <c r="I2090" i="7"/>
  <c r="F2149" i="7"/>
  <c r="H2149" i="7"/>
  <c r="G2041" i="7"/>
  <c r="I2041" i="7"/>
  <c r="G2282" i="7"/>
  <c r="I2282" i="7"/>
  <c r="F2243" i="7"/>
  <c r="H2243" i="7"/>
  <c r="G2012" i="7"/>
  <c r="I2012" i="7"/>
  <c r="G2075" i="7"/>
  <c r="I2075" i="7"/>
  <c r="F2160" i="7"/>
  <c r="H2160" i="7"/>
  <c r="F2099" i="7"/>
  <c r="H2099" i="7"/>
  <c r="G2332" i="7"/>
  <c r="I2332" i="7"/>
  <c r="G2179" i="7"/>
  <c r="I2179" i="7"/>
  <c r="F2317" i="7"/>
  <c r="H2317" i="7"/>
  <c r="G2220" i="7"/>
  <c r="I2220" i="7"/>
  <c r="F2086" i="7"/>
  <c r="H2086" i="7"/>
  <c r="G2286" i="7"/>
  <c r="I2286" i="7"/>
  <c r="F2323" i="7"/>
  <c r="H2323" i="7"/>
  <c r="F2456" i="7"/>
  <c r="H2456" i="7"/>
  <c r="F2399" i="7"/>
  <c r="H2399" i="7"/>
  <c r="G2448" i="7"/>
  <c r="I2448" i="7"/>
  <c r="G2161" i="7"/>
  <c r="I2161" i="7"/>
  <c r="F2381" i="7"/>
  <c r="H2381" i="7"/>
  <c r="G2162" i="7"/>
  <c r="I2162" i="7"/>
  <c r="G2267" i="7"/>
  <c r="I2267" i="7"/>
  <c r="G2241" i="7"/>
  <c r="I2241" i="7"/>
  <c r="G2031" i="7"/>
  <c r="I2031" i="7"/>
  <c r="G2402" i="7"/>
  <c r="I2402" i="7"/>
  <c r="F2449" i="7"/>
  <c r="H2449" i="7"/>
  <c r="G2471" i="7"/>
  <c r="I2471" i="7"/>
  <c r="G2430" i="7"/>
  <c r="I2430" i="7"/>
  <c r="F2038" i="7"/>
  <c r="H2038" i="7"/>
  <c r="G2206" i="7"/>
  <c r="I2206" i="7"/>
  <c r="F2303" i="7"/>
  <c r="H2303" i="7"/>
  <c r="F2438" i="7"/>
  <c r="H2438" i="7"/>
  <c r="F2369" i="7"/>
  <c r="H2369" i="7"/>
  <c r="G2424" i="7"/>
  <c r="I2424" i="7"/>
  <c r="F2509" i="7"/>
  <c r="H2509" i="7"/>
  <c r="G2335" i="7"/>
  <c r="I2335" i="7"/>
  <c r="G2112" i="7"/>
  <c r="I2112" i="7"/>
  <c r="G2252" i="7"/>
  <c r="I2252" i="7"/>
  <c r="G2121" i="7"/>
  <c r="I2121" i="7"/>
  <c r="F2350" i="7"/>
  <c r="H2350" i="7"/>
  <c r="G2325" i="7"/>
  <c r="I2325" i="7"/>
  <c r="F2380" i="7"/>
  <c r="H2380" i="7"/>
  <c r="G2453" i="7"/>
  <c r="I2453" i="7"/>
  <c r="F2336" i="7"/>
  <c r="H2336" i="7"/>
  <c r="G2133" i="7"/>
  <c r="I2133" i="7"/>
  <c r="G2047" i="7"/>
  <c r="I2047" i="7"/>
  <c r="G2289" i="7"/>
  <c r="I2289" i="7"/>
  <c r="G2192" i="7"/>
  <c r="I2192" i="7"/>
  <c r="F2021" i="7"/>
  <c r="H2021" i="7"/>
  <c r="F2462" i="7"/>
  <c r="H2462" i="7"/>
  <c r="G2493" i="7"/>
  <c r="I2493" i="7"/>
  <c r="G2442" i="7"/>
  <c r="I2442" i="7"/>
  <c r="F2023" i="7"/>
  <c r="H2023" i="7"/>
  <c r="F2174" i="7"/>
  <c r="H2174" i="7"/>
  <c r="F2097" i="7"/>
  <c r="H2097" i="7"/>
  <c r="G2394" i="7"/>
  <c r="I2394" i="7"/>
  <c r="G2383" i="7"/>
  <c r="I2383" i="7"/>
  <c r="F2433" i="7"/>
  <c r="H2433" i="7"/>
  <c r="G2479" i="7"/>
  <c r="I2479" i="7"/>
  <c r="G2446" i="7"/>
  <c r="I2446" i="7"/>
  <c r="F2401" i="7"/>
  <c r="H2401" i="7"/>
  <c r="F2463" i="7"/>
  <c r="H2463" i="7"/>
  <c r="F2510" i="7"/>
  <c r="H2510" i="7"/>
  <c r="G2458" i="7"/>
  <c r="I2458" i="7"/>
  <c r="F2408" i="7"/>
  <c r="H2408" i="7"/>
  <c r="F2140" i="7"/>
  <c r="H2140" i="7"/>
  <c r="F2398" i="7"/>
  <c r="H2398" i="7"/>
  <c r="G2014" i="7"/>
  <c r="I2014" i="7"/>
  <c r="G2144" i="7"/>
  <c r="I2144" i="7"/>
  <c r="F2182" i="7"/>
  <c r="H2182" i="7"/>
  <c r="G2463" i="7"/>
  <c r="I2463" i="7"/>
  <c r="F2079" i="7"/>
  <c r="H2079" i="7"/>
  <c r="F2324" i="7"/>
  <c r="H2324" i="7"/>
  <c r="G2486" i="7"/>
  <c r="I2486" i="7"/>
  <c r="F2373" i="7"/>
  <c r="H2373" i="7"/>
  <c r="G2307" i="7"/>
  <c r="I2307" i="7"/>
  <c r="G2418" i="7"/>
  <c r="I2418" i="7"/>
  <c r="F2478" i="7"/>
  <c r="H2478" i="7"/>
  <c r="F2240" i="7"/>
  <c r="H2240" i="7"/>
  <c r="F2487" i="7"/>
  <c r="H2487" i="7"/>
  <c r="G2472" i="7"/>
  <c r="I2472" i="7"/>
  <c r="G2145" i="7"/>
  <c r="I2145" i="7"/>
  <c r="G2363" i="7"/>
  <c r="I2363" i="7"/>
  <c r="F2172" i="7"/>
  <c r="H2172" i="7"/>
  <c r="F2397" i="7"/>
  <c r="H2397" i="7"/>
  <c r="G2204" i="7"/>
  <c r="I2204" i="7"/>
  <c r="F2186" i="7"/>
  <c r="H2186" i="7"/>
  <c r="F2276" i="7"/>
  <c r="H2276" i="7"/>
  <c r="F2426" i="7"/>
  <c r="H2426" i="7"/>
  <c r="G2299" i="7"/>
  <c r="I2299" i="7"/>
  <c r="G2393" i="7"/>
  <c r="I2393" i="7"/>
  <c r="G2609" i="7"/>
  <c r="I2609" i="7"/>
  <c r="F2655" i="7"/>
  <c r="H2655" i="7"/>
  <c r="F2536" i="7"/>
  <c r="H2536" i="7"/>
  <c r="G2711" i="7"/>
  <c r="I2711" i="7"/>
  <c r="G2529" i="7"/>
  <c r="I2529" i="7"/>
  <c r="G2649" i="7"/>
  <c r="I2649" i="7"/>
  <c r="G2524" i="7"/>
  <c r="I2524" i="7"/>
  <c r="G2650" i="7"/>
  <c r="I2650" i="7"/>
  <c r="F2664" i="7"/>
  <c r="H2664" i="7"/>
  <c r="F2558" i="7"/>
  <c r="H2558" i="7"/>
  <c r="F2759" i="7"/>
  <c r="H2759" i="7"/>
  <c r="G2789" i="7"/>
  <c r="I2789" i="7"/>
  <c r="F2772" i="7"/>
  <c r="H2772" i="7"/>
  <c r="F2808" i="7"/>
  <c r="H2808" i="7"/>
  <c r="G2531" i="7"/>
  <c r="I2531" i="7"/>
  <c r="F2652" i="7"/>
  <c r="H2652" i="7"/>
  <c r="G2528" i="7"/>
  <c r="I2528" i="7"/>
  <c r="F2653" i="7"/>
  <c r="H2653" i="7"/>
  <c r="G2669" i="7"/>
  <c r="I2669" i="7"/>
  <c r="G2563" i="7"/>
  <c r="I2563" i="7"/>
  <c r="F2761" i="7"/>
  <c r="H2761" i="7"/>
  <c r="G2791" i="7"/>
  <c r="I2791" i="7"/>
  <c r="F2774" i="7"/>
  <c r="H2774" i="7"/>
  <c r="G2812" i="7"/>
  <c r="I2812" i="7"/>
  <c r="F2969" i="7"/>
  <c r="H2969" i="7"/>
  <c r="F2542" i="7"/>
  <c r="H2542" i="7"/>
  <c r="G2717" i="7"/>
  <c r="I2717" i="7"/>
  <c r="F2626" i="7"/>
  <c r="H2626" i="7"/>
  <c r="F2513" i="7"/>
  <c r="H2513" i="7"/>
  <c r="F2512" i="7"/>
  <c r="H2512" i="7"/>
  <c r="G2687" i="7"/>
  <c r="I2687" i="7"/>
  <c r="G2567" i="7"/>
  <c r="I2567" i="7"/>
  <c r="F2688" i="7"/>
  <c r="H2688" i="7"/>
  <c r="G2694" i="7"/>
  <c r="I2694" i="7"/>
  <c r="G2603" i="7"/>
  <c r="I2603" i="7"/>
  <c r="F2781" i="7"/>
  <c r="H2781" i="7"/>
  <c r="G2811" i="7"/>
  <c r="I2811" i="7"/>
  <c r="F2794" i="7"/>
  <c r="H2794" i="7"/>
  <c r="F2851" i="7"/>
  <c r="H2851" i="7"/>
  <c r="G2633" i="7"/>
  <c r="I2633" i="7"/>
  <c r="G2557" i="7"/>
  <c r="I2557" i="7"/>
  <c r="F2630" i="7"/>
  <c r="H2630" i="7"/>
  <c r="G2771" i="7"/>
  <c r="I2771" i="7"/>
  <c r="G2736" i="7"/>
  <c r="I2736" i="7"/>
  <c r="F2967" i="7"/>
  <c r="H2967" i="7"/>
  <c r="G2959" i="7"/>
  <c r="I2959" i="7"/>
  <c r="G2849" i="7"/>
  <c r="I2849" i="7"/>
  <c r="F2818" i="7"/>
  <c r="H2818" i="7"/>
  <c r="G2972" i="7"/>
  <c r="I2972" i="7"/>
  <c r="F2548" i="7"/>
  <c r="H2548" i="7"/>
  <c r="F2710" i="7"/>
  <c r="H2710" i="7"/>
  <c r="F2582" i="7"/>
  <c r="H2582" i="7"/>
  <c r="G2751" i="7"/>
  <c r="I2751" i="7"/>
  <c r="F2649" i="7"/>
  <c r="H2649" i="7"/>
  <c r="F2951" i="7"/>
  <c r="H2951" i="7"/>
  <c r="G2945" i="7"/>
  <c r="I2945" i="7"/>
  <c r="F2824" i="7"/>
  <c r="H2824" i="7"/>
  <c r="F2976" i="7"/>
  <c r="H2976" i="7"/>
  <c r="G2958" i="7"/>
  <c r="I2958" i="7"/>
  <c r="F2535" i="7"/>
  <c r="H2535" i="7"/>
  <c r="F2712" i="7"/>
  <c r="H2712" i="7"/>
  <c r="G2587" i="7"/>
  <c r="I2587" i="7"/>
  <c r="G2753" i="7"/>
  <c r="I2753" i="7"/>
  <c r="G2670" i="7"/>
  <c r="I2670" i="7"/>
  <c r="F2955" i="7"/>
  <c r="H2955" i="7"/>
  <c r="G2947" i="7"/>
  <c r="I2947" i="7"/>
  <c r="F2827" i="7"/>
  <c r="H2827" i="7"/>
  <c r="F2978" i="7"/>
  <c r="H2978" i="7"/>
  <c r="F2668" i="7"/>
  <c r="H2668" i="7"/>
  <c r="F2584" i="7"/>
  <c r="H2584" i="7"/>
  <c r="F2646" i="7"/>
  <c r="H2646" i="7"/>
  <c r="G2783" i="7"/>
  <c r="I2783" i="7"/>
  <c r="G2748" i="7"/>
  <c r="I2748" i="7"/>
  <c r="F2975" i="7"/>
  <c r="H2975" i="7"/>
  <c r="G2965" i="7"/>
  <c r="I2965" i="7"/>
  <c r="F2864" i="7"/>
  <c r="H2864" i="7"/>
  <c r="G2827" i="7"/>
  <c r="I2827" i="7"/>
  <c r="G2978" i="7"/>
  <c r="I2978" i="7"/>
  <c r="G3053" i="7"/>
  <c r="I3053" i="7"/>
  <c r="F2642" i="7"/>
  <c r="H2642" i="7"/>
  <c r="G2576" i="7"/>
  <c r="I2576" i="7"/>
  <c r="F2757" i="7"/>
  <c r="H2757" i="7"/>
  <c r="G2646" i="7"/>
  <c r="I2646" i="7"/>
  <c r="G2857" i="7"/>
  <c r="I2857" i="7"/>
  <c r="G2889" i="7"/>
  <c r="I2889" i="7"/>
  <c r="F2858" i="7"/>
  <c r="H2858" i="7"/>
  <c r="F2920" i="7"/>
  <c r="H2920" i="7"/>
  <c r="G2902" i="7"/>
  <c r="I2902" i="7"/>
  <c r="F2581" i="7"/>
  <c r="H2581" i="7"/>
  <c r="F2627" i="7"/>
  <c r="H2627" i="7"/>
  <c r="F2787" i="7"/>
  <c r="H2787" i="7"/>
  <c r="F2750" i="7"/>
  <c r="H2750" i="7"/>
  <c r="F2895" i="7"/>
  <c r="H2895" i="7"/>
  <c r="G2907" i="7"/>
  <c r="I2907" i="7"/>
  <c r="G2820" i="7"/>
  <c r="I2820" i="7"/>
  <c r="F2938" i="7"/>
  <c r="H2938" i="7"/>
  <c r="G2920" i="7"/>
  <c r="I2920" i="7"/>
  <c r="G3025" i="7"/>
  <c r="I3025" i="7"/>
  <c r="G2735" i="7"/>
  <c r="I2735" i="7"/>
  <c r="G2630" i="7"/>
  <c r="I2630" i="7"/>
  <c r="F3056" i="7"/>
  <c r="H3056" i="7"/>
  <c r="F3111" i="7"/>
  <c r="H3111" i="7"/>
  <c r="G3129" i="7"/>
  <c r="I3129" i="7"/>
  <c r="F2602" i="7"/>
  <c r="H2602" i="7"/>
  <c r="G2822" i="7"/>
  <c r="I2822" i="7"/>
  <c r="G2890" i="7"/>
  <c r="I2890" i="7"/>
  <c r="G2982" i="7"/>
  <c r="I2982" i="7"/>
  <c r="G3023" i="7"/>
  <c r="I3023" i="7"/>
  <c r="G2569" i="7"/>
  <c r="I2569" i="7"/>
  <c r="F2705" i="7"/>
  <c r="H2705" i="7"/>
  <c r="F2982" i="7"/>
  <c r="H2982" i="7"/>
  <c r="G3056" i="7"/>
  <c r="I3056" i="7"/>
  <c r="F2998" i="7"/>
  <c r="H2998" i="7"/>
  <c r="F2767" i="7"/>
  <c r="H2767" i="7"/>
  <c r="F2866" i="7"/>
  <c r="H2866" i="7"/>
  <c r="F3019" i="7"/>
  <c r="H3019" i="7"/>
  <c r="F3101" i="7"/>
  <c r="H3101" i="7"/>
  <c r="G3119" i="7"/>
  <c r="I3119" i="7"/>
  <c r="F2989" i="7"/>
  <c r="H2989" i="7"/>
  <c r="F3158" i="7"/>
  <c r="H3158" i="7"/>
  <c r="F3263" i="7"/>
  <c r="H3263" i="7"/>
  <c r="G3169" i="7"/>
  <c r="I3169" i="7"/>
  <c r="G3297" i="7"/>
  <c r="I3297" i="7"/>
  <c r="G2707" i="7"/>
  <c r="I2707" i="7"/>
  <c r="G2760" i="7"/>
  <c r="I2760" i="7"/>
  <c r="G2843" i="7"/>
  <c r="I2843" i="7"/>
  <c r="G3069" i="7"/>
  <c r="I3069" i="7"/>
  <c r="G3007" i="7"/>
  <c r="I3007" i="7"/>
  <c r="F3027" i="7"/>
  <c r="H3027" i="7"/>
  <c r="F3086" i="7"/>
  <c r="H3086" i="7"/>
  <c r="F3187" i="7"/>
  <c r="H3187" i="7"/>
  <c r="F3315" i="7"/>
  <c r="H3315" i="7"/>
  <c r="G3221" i="7"/>
  <c r="I3221" i="7"/>
  <c r="G3349" i="7"/>
  <c r="I3349" i="7"/>
  <c r="G2813" i="7"/>
  <c r="I2813" i="7"/>
  <c r="F2886" i="7"/>
  <c r="H2886" i="7"/>
  <c r="G3000" i="7"/>
  <c r="I3000" i="7"/>
  <c r="F3123" i="7"/>
  <c r="H3123" i="7"/>
  <c r="G3141" i="7"/>
  <c r="I3141" i="7"/>
  <c r="G3034" i="7"/>
  <c r="I3034" i="7"/>
  <c r="F3149" i="7"/>
  <c r="H3149" i="7"/>
  <c r="F3285" i="7"/>
  <c r="H3285" i="7"/>
  <c r="G3191" i="7"/>
  <c r="I3191" i="7"/>
  <c r="G3319" i="7"/>
  <c r="I3319" i="7"/>
  <c r="F2834" i="7"/>
  <c r="H2834" i="7"/>
  <c r="F3005" i="7"/>
  <c r="H3005" i="7"/>
  <c r="F3179" i="7"/>
  <c r="H3179" i="7"/>
  <c r="F3162" i="7"/>
  <c r="H3162" i="7"/>
  <c r="G3114" i="7"/>
  <c r="I3114" i="7"/>
  <c r="F3232" i="7"/>
  <c r="H3232" i="7"/>
  <c r="F3360" i="7"/>
  <c r="H3360" i="7"/>
  <c r="G3264" i="7"/>
  <c r="I3264" i="7"/>
  <c r="F3428" i="7"/>
  <c r="H3428" i="7"/>
  <c r="G3576" i="7"/>
  <c r="I3576" i="7"/>
  <c r="F3387" i="7"/>
  <c r="H3387" i="7"/>
  <c r="F3093" i="7"/>
  <c r="H3093" i="7"/>
  <c r="F3080" i="7"/>
  <c r="H3080" i="7"/>
  <c r="F3259" i="7"/>
  <c r="H3259" i="7"/>
  <c r="G3243" i="7"/>
  <c r="I3243" i="7"/>
  <c r="F3144" i="7"/>
  <c r="H3144" i="7"/>
  <c r="F3103" i="7"/>
  <c r="H3103" i="7"/>
  <c r="F3084" i="7"/>
  <c r="H3084" i="7"/>
  <c r="F3261" i="7"/>
  <c r="H3261" i="7"/>
  <c r="G3245" i="7"/>
  <c r="I3245" i="7"/>
  <c r="G3147" i="7"/>
  <c r="I3147" i="7"/>
  <c r="F3284" i="7"/>
  <c r="H3284" i="7"/>
  <c r="G3188" i="7"/>
  <c r="I3188" i="7"/>
  <c r="G3316" i="7"/>
  <c r="I3316" i="7"/>
  <c r="G3500" i="7"/>
  <c r="I3500" i="7"/>
  <c r="F3361" i="7"/>
  <c r="H3361" i="7"/>
  <c r="F2923" i="7"/>
  <c r="H2923" i="7"/>
  <c r="F2992" i="7"/>
  <c r="H2992" i="7"/>
  <c r="G3161" i="7"/>
  <c r="I3161" i="7"/>
  <c r="F3341" i="7"/>
  <c r="H3341" i="7"/>
  <c r="G3325" i="7"/>
  <c r="I3325" i="7"/>
  <c r="F3206" i="7"/>
  <c r="H3206" i="7"/>
  <c r="F3334" i="7"/>
  <c r="H3334" i="7"/>
  <c r="G3238" i="7"/>
  <c r="I3238" i="7"/>
  <c r="G3373" i="7"/>
  <c r="I3373" i="7"/>
  <c r="G3550" i="7"/>
  <c r="I3550" i="7"/>
  <c r="G3460" i="7"/>
  <c r="I3460" i="7"/>
  <c r="F2994" i="7"/>
  <c r="H2994" i="7"/>
  <c r="G3005" i="7"/>
  <c r="I3005" i="7"/>
  <c r="F3217" i="7"/>
  <c r="H3217" i="7"/>
  <c r="G3199" i="7"/>
  <c r="I3199" i="7"/>
  <c r="G3116" i="7"/>
  <c r="I3116" i="7"/>
  <c r="F3256" i="7"/>
  <c r="H3256" i="7"/>
  <c r="F3154" i="7"/>
  <c r="H3154" i="7"/>
  <c r="G3288" i="7"/>
  <c r="I3288" i="7"/>
  <c r="G3472" i="7"/>
  <c r="I3472" i="7"/>
  <c r="G3600" i="7"/>
  <c r="I3600" i="7"/>
  <c r="F2680" i="7"/>
  <c r="H2680" i="7"/>
  <c r="G3079" i="7"/>
  <c r="I3079" i="7"/>
  <c r="F3122" i="7"/>
  <c r="H3122" i="7"/>
  <c r="F3297" i="7"/>
  <c r="H3297" i="7"/>
  <c r="G3279" i="7"/>
  <c r="I3279" i="7"/>
  <c r="F3178" i="7"/>
  <c r="H3178" i="7"/>
  <c r="F3306" i="7"/>
  <c r="H3306" i="7"/>
  <c r="G3210" i="7"/>
  <c r="I3210" i="7"/>
  <c r="G3338" i="7"/>
  <c r="I3338" i="7"/>
  <c r="F3135" i="7"/>
  <c r="H3135" i="7"/>
  <c r="F3096" i="7"/>
  <c r="H3096" i="7"/>
  <c r="F3275" i="7"/>
  <c r="H3275" i="7"/>
  <c r="G3259" i="7"/>
  <c r="I3259" i="7"/>
  <c r="G3163" i="7"/>
  <c r="I3163" i="7"/>
  <c r="F3292" i="7"/>
  <c r="H3292" i="7"/>
  <c r="G3289" i="7"/>
  <c r="I3289" i="7"/>
  <c r="G3308" i="7"/>
  <c r="I3308" i="7"/>
  <c r="F3357" i="7"/>
  <c r="H3357" i="7"/>
  <c r="F3461" i="7"/>
  <c r="H3461" i="7"/>
  <c r="F3595" i="7"/>
  <c r="H3595" i="7"/>
  <c r="G3499" i="7"/>
  <c r="I3499" i="7"/>
  <c r="F3359" i="7"/>
  <c r="H3359" i="7"/>
  <c r="F3516" i="7"/>
  <c r="H3516" i="7"/>
  <c r="G3424" i="7"/>
  <c r="I3424" i="7"/>
  <c r="F3773" i="7"/>
  <c r="H3773" i="7"/>
  <c r="F3901" i="7"/>
  <c r="H3901" i="7"/>
  <c r="F3310" i="7"/>
  <c r="H3310" i="7"/>
  <c r="G3474" i="7"/>
  <c r="I3474" i="7"/>
  <c r="G3033" i="7"/>
  <c r="I3033" i="7"/>
  <c r="G3186" i="7"/>
  <c r="I3186" i="7"/>
  <c r="G3540" i="7"/>
  <c r="I3540" i="7"/>
  <c r="G3371" i="7"/>
  <c r="I3371" i="7"/>
  <c r="F3551" i="7"/>
  <c r="H3551" i="7"/>
  <c r="F3439" i="7"/>
  <c r="H3439" i="7"/>
  <c r="G3583" i="7"/>
  <c r="I3583" i="7"/>
  <c r="F3411" i="7"/>
  <c r="H3411" i="7"/>
  <c r="F3614" i="7"/>
  <c r="H3614" i="7"/>
  <c r="F3729" i="7"/>
  <c r="H3729" i="7"/>
  <c r="F3857" i="7"/>
  <c r="H3857" i="7"/>
  <c r="G3063" i="7"/>
  <c r="I3063" i="7"/>
  <c r="G3324" i="7"/>
  <c r="I3324" i="7"/>
  <c r="G3380" i="7"/>
  <c r="I3380" i="7"/>
  <c r="F3473" i="7"/>
  <c r="H3473" i="7"/>
  <c r="F3601" i="7"/>
  <c r="H3601" i="7"/>
  <c r="G3505" i="7"/>
  <c r="I3505" i="7"/>
  <c r="G3372" i="7"/>
  <c r="I3372" i="7"/>
  <c r="F3564" i="7"/>
  <c r="H3564" i="7"/>
  <c r="F3488" i="7"/>
  <c r="H3488" i="7"/>
  <c r="F3779" i="7"/>
  <c r="H3779" i="7"/>
  <c r="G3060" i="7"/>
  <c r="I3060" i="7"/>
  <c r="G3198" i="7"/>
  <c r="I3198" i="7"/>
  <c r="G3546" i="7"/>
  <c r="I3546" i="7"/>
  <c r="F3381" i="7"/>
  <c r="H3381" i="7"/>
  <c r="F3555" i="7"/>
  <c r="H3555" i="7"/>
  <c r="G3445" i="7"/>
  <c r="I3445" i="7"/>
  <c r="G3587" i="7"/>
  <c r="I3587" i="7"/>
  <c r="G3417" i="7"/>
  <c r="I3417" i="7"/>
  <c r="G3630" i="7"/>
  <c r="I3630" i="7"/>
  <c r="F3733" i="7"/>
  <c r="H3733" i="7"/>
  <c r="F3861" i="7"/>
  <c r="H3861" i="7"/>
  <c r="F3150" i="7"/>
  <c r="H3150" i="7"/>
  <c r="G3330" i="7"/>
  <c r="I3330" i="7"/>
  <c r="F3406" i="7"/>
  <c r="H3406" i="7"/>
  <c r="F3477" i="7"/>
  <c r="H3477" i="7"/>
  <c r="F3605" i="7"/>
  <c r="H3605" i="7"/>
  <c r="G3509" i="7"/>
  <c r="I3509" i="7"/>
  <c r="F3382" i="7"/>
  <c r="H3382" i="7"/>
  <c r="F3596" i="7"/>
  <c r="H3596" i="7"/>
  <c r="F3520" i="7"/>
  <c r="H3520" i="7"/>
  <c r="F3783" i="7"/>
  <c r="H3783" i="7"/>
  <c r="F3282" i="7"/>
  <c r="H3282" i="7"/>
  <c r="G3450" i="7"/>
  <c r="I3450" i="7"/>
  <c r="G3409" i="7"/>
  <c r="I3409" i="7"/>
  <c r="F3511" i="7"/>
  <c r="H3511" i="7"/>
  <c r="G3151" i="7"/>
  <c r="I3151" i="7"/>
  <c r="G3543" i="7"/>
  <c r="I3543" i="7"/>
  <c r="F3581" i="7"/>
  <c r="H3581" i="7"/>
  <c r="G3624" i="7"/>
  <c r="I3624" i="7"/>
  <c r="F3855" i="7"/>
  <c r="H3855" i="7"/>
  <c r="G3741" i="7"/>
  <c r="I3741" i="7"/>
  <c r="G3869" i="7"/>
  <c r="I3869" i="7"/>
  <c r="F3526" i="7"/>
  <c r="H3526" i="7"/>
  <c r="F3718" i="7"/>
  <c r="H3718" i="7"/>
  <c r="F3846" i="7"/>
  <c r="H3846" i="7"/>
  <c r="G3982" i="7"/>
  <c r="I3982" i="7"/>
  <c r="G4110" i="7"/>
  <c r="I4110" i="7"/>
  <c r="G3214" i="7"/>
  <c r="I3214" i="7"/>
  <c r="G3561" i="7"/>
  <c r="I3561" i="7"/>
  <c r="F3584" i="7"/>
  <c r="H3584" i="7"/>
  <c r="F3602" i="7"/>
  <c r="H3602" i="7"/>
  <c r="G3791" i="7"/>
  <c r="I3791" i="7"/>
  <c r="F3405" i="7"/>
  <c r="H3405" i="7"/>
  <c r="F3702" i="7"/>
  <c r="H3702" i="7"/>
  <c r="F3768" i="7"/>
  <c r="H3768" i="7"/>
  <c r="F3896" i="7"/>
  <c r="H3896" i="7"/>
  <c r="G4032" i="7"/>
  <c r="I4032" i="7"/>
  <c r="G3363" i="7"/>
  <c r="I3363" i="7"/>
  <c r="G3464" i="7"/>
  <c r="I3464" i="7"/>
  <c r="F3376" i="7"/>
  <c r="H3376" i="7"/>
  <c r="F3801" i="7"/>
  <c r="H3801" i="7"/>
  <c r="G3713" i="7"/>
  <c r="I3713" i="7"/>
  <c r="G3841" i="7"/>
  <c r="I3841" i="7"/>
  <c r="G3681" i="7"/>
  <c r="I3681" i="7"/>
  <c r="F3481" i="7"/>
  <c r="H3481" i="7"/>
  <c r="F3395" i="7"/>
  <c r="H3395" i="7"/>
  <c r="F3803" i="7"/>
  <c r="H3803" i="7"/>
  <c r="G3715" i="7"/>
  <c r="I3715" i="7"/>
  <c r="G3843" i="7"/>
  <c r="I3843" i="7"/>
  <c r="G3685" i="7"/>
  <c r="I3685" i="7"/>
  <c r="G3670" i="7"/>
  <c r="I3670" i="7"/>
  <c r="G3368" i="7"/>
  <c r="I3368" i="7"/>
  <c r="F3430" i="7"/>
  <c r="H3430" i="7"/>
  <c r="F3769" i="7"/>
  <c r="H3769" i="7"/>
  <c r="G3458" i="7"/>
  <c r="I3458" i="7"/>
  <c r="F3598" i="7"/>
  <c r="H3598" i="7"/>
  <c r="F3903" i="7"/>
  <c r="H3903" i="7"/>
  <c r="G3767" i="7"/>
  <c r="I3767" i="7"/>
  <c r="G3895" i="7"/>
  <c r="I3895" i="7"/>
  <c r="F3654" i="7"/>
  <c r="H3654" i="7"/>
  <c r="F3744" i="7"/>
  <c r="H3744" i="7"/>
  <c r="F3872" i="7"/>
  <c r="H3872" i="7"/>
  <c r="F3469" i="7"/>
  <c r="H3469" i="7"/>
  <c r="F3640" i="7"/>
  <c r="H3640" i="7"/>
  <c r="G3376" i="7"/>
  <c r="I3376" i="7"/>
  <c r="G3769" i="7"/>
  <c r="I3769" i="7"/>
  <c r="G3897" i="7"/>
  <c r="I3897" i="7"/>
  <c r="F3658" i="7"/>
  <c r="H3658" i="7"/>
  <c r="F3746" i="7"/>
  <c r="H3746" i="7"/>
  <c r="F3874" i="7"/>
  <c r="H3874" i="7"/>
  <c r="G4010" i="7"/>
  <c r="I4010" i="7"/>
  <c r="G4138" i="7"/>
  <c r="I4138" i="7"/>
  <c r="F3871" i="7"/>
  <c r="H3871" i="7"/>
  <c r="G3666" i="7"/>
  <c r="I3666" i="7"/>
  <c r="F3929" i="7"/>
  <c r="H3929" i="7"/>
  <c r="F3530" i="7"/>
  <c r="H3530" i="7"/>
  <c r="G3722" i="7"/>
  <c r="I3722" i="7"/>
  <c r="F4051" i="7"/>
  <c r="H4051" i="7"/>
  <c r="F3909" i="7"/>
  <c r="H3909" i="7"/>
  <c r="G4073" i="7"/>
  <c r="I4073" i="7"/>
  <c r="F3952" i="7"/>
  <c r="H3952" i="7"/>
  <c r="F3594" i="7"/>
  <c r="H3594" i="7"/>
  <c r="G3593" i="7"/>
  <c r="I3593" i="7"/>
  <c r="F3628" i="7"/>
  <c r="H3628" i="7"/>
  <c r="F3900" i="7"/>
  <c r="H3900" i="7"/>
  <c r="G4114" i="7"/>
  <c r="I4114" i="7"/>
  <c r="F3934" i="7"/>
  <c r="H3934" i="7"/>
  <c r="F4021" i="7"/>
  <c r="H4021" i="7"/>
  <c r="F3647" i="7"/>
  <c r="H3647" i="7"/>
  <c r="G4043" i="7"/>
  <c r="I4043" i="7"/>
  <c r="G3840" i="7"/>
  <c r="I3840" i="7"/>
  <c r="G4193" i="7"/>
  <c r="I4193" i="7"/>
  <c r="F4036" i="7"/>
  <c r="H4036" i="7"/>
  <c r="G3893" i="7"/>
  <c r="I3893" i="7"/>
  <c r="F3844" i="7"/>
  <c r="H3844" i="7"/>
  <c r="G4066" i="7"/>
  <c r="I4066" i="7"/>
  <c r="G3768" i="7"/>
  <c r="I3768" i="7"/>
  <c r="F3991" i="7"/>
  <c r="H3991" i="7"/>
  <c r="F4119" i="7"/>
  <c r="H4119" i="7"/>
  <c r="G4013" i="7"/>
  <c r="I4013" i="7"/>
  <c r="G4141" i="7"/>
  <c r="I4141" i="7"/>
  <c r="F4090" i="7"/>
  <c r="H4090" i="7"/>
  <c r="F3651" i="7"/>
  <c r="H3651" i="7"/>
  <c r="G3771" i="7"/>
  <c r="I3771" i="7"/>
  <c r="F3786" i="7"/>
  <c r="H3786" i="7"/>
  <c r="G4018" i="7"/>
  <c r="I4018" i="7"/>
  <c r="G3957" i="7"/>
  <c r="I3957" i="7"/>
  <c r="G3938" i="7"/>
  <c r="I3938" i="7"/>
  <c r="F4089" i="7"/>
  <c r="H4089" i="7"/>
  <c r="G3983" i="7"/>
  <c r="I3983" i="7"/>
  <c r="G4111" i="7"/>
  <c r="I4111" i="7"/>
  <c r="G3948" i="7"/>
  <c r="I3948" i="7"/>
  <c r="G4187" i="7"/>
  <c r="I4187" i="7"/>
  <c r="F3522" i="7"/>
  <c r="H3522" i="7"/>
  <c r="F3710" i="7"/>
  <c r="H3710" i="7"/>
  <c r="F3957" i="7"/>
  <c r="H3957" i="7"/>
  <c r="G3734" i="7"/>
  <c r="I3734" i="7"/>
  <c r="G3786" i="7"/>
  <c r="I3786" i="7"/>
  <c r="F4059" i="7"/>
  <c r="H4059" i="7"/>
  <c r="F3927" i="7"/>
  <c r="H3927" i="7"/>
  <c r="G4081" i="7"/>
  <c r="I4081" i="7"/>
  <c r="F3968" i="7"/>
  <c r="H3968" i="7"/>
  <c r="G3919" i="7"/>
  <c r="I3919" i="7"/>
  <c r="F3612" i="7"/>
  <c r="H3612" i="7"/>
  <c r="F3682" i="7"/>
  <c r="H3682" i="7"/>
  <c r="G3716" i="7"/>
  <c r="I3716" i="7"/>
  <c r="G4124" i="7"/>
  <c r="I4124" i="7"/>
  <c r="F3950" i="7"/>
  <c r="H3950" i="7"/>
  <c r="F4029" i="7"/>
  <c r="H4029" i="7"/>
  <c r="G3740" i="7"/>
  <c r="I3740" i="7"/>
  <c r="G4051" i="7"/>
  <c r="I4051" i="7"/>
  <c r="G3904" i="7"/>
  <c r="I3904" i="7"/>
  <c r="G4209" i="7"/>
  <c r="I4209" i="7"/>
  <c r="F4068" i="7"/>
  <c r="H4068" i="7"/>
  <c r="G3733" i="7"/>
  <c r="I3733" i="7"/>
  <c r="F3764" i="7"/>
  <c r="H3764" i="7"/>
  <c r="G4002" i="7"/>
  <c r="I4002" i="7"/>
  <c r="G3929" i="7"/>
  <c r="I3929" i="7"/>
  <c r="G3918" i="7"/>
  <c r="I3918" i="7"/>
  <c r="F4079" i="7"/>
  <c r="H4079" i="7"/>
  <c r="F3967" i="7"/>
  <c r="H3967" i="7"/>
  <c r="G4101" i="7"/>
  <c r="I4101" i="7"/>
  <c r="G3746" i="7"/>
  <c r="I3746" i="7"/>
  <c r="F3510" i="7"/>
  <c r="H3510" i="7"/>
  <c r="F4187" i="7"/>
  <c r="H4187" i="7"/>
  <c r="F4282" i="7"/>
  <c r="H4282" i="7"/>
  <c r="G3939" i="7"/>
  <c r="I3939" i="7"/>
  <c r="G4320" i="7"/>
  <c r="I4320" i="7"/>
  <c r="G4185" i="7"/>
  <c r="I4185" i="7"/>
  <c r="F4040" i="7"/>
  <c r="H4040" i="7"/>
  <c r="F4301" i="7"/>
  <c r="H4301" i="7"/>
  <c r="G4473" i="7"/>
  <c r="I4473" i="7"/>
  <c r="G4132" i="7"/>
  <c r="I4132" i="7"/>
  <c r="F4092" i="7"/>
  <c r="H4092" i="7"/>
  <c r="F4316" i="7"/>
  <c r="H4316" i="7"/>
  <c r="F4204" i="7"/>
  <c r="H4204" i="7"/>
  <c r="G4354" i="7"/>
  <c r="I4354" i="7"/>
  <c r="G3790" i="7"/>
  <c r="I3790" i="7"/>
  <c r="G4160" i="7"/>
  <c r="I4160" i="7"/>
  <c r="F4335" i="7"/>
  <c r="H4335" i="7"/>
  <c r="G4507" i="7"/>
  <c r="I4507" i="7"/>
  <c r="F4049" i="7"/>
  <c r="H4049" i="7"/>
  <c r="F4194" i="7"/>
  <c r="H4194" i="7"/>
  <c r="F4350" i="7"/>
  <c r="H4350" i="7"/>
  <c r="G4260" i="7"/>
  <c r="I4260" i="7"/>
  <c r="G3940" i="7"/>
  <c r="I3940" i="7"/>
  <c r="F4192" i="7"/>
  <c r="H4192" i="7"/>
  <c r="G4233" i="7"/>
  <c r="I4233" i="7"/>
  <c r="G3742" i="7"/>
  <c r="I3742" i="7"/>
  <c r="G4541" i="7"/>
  <c r="I4541" i="7"/>
  <c r="G4669" i="7"/>
  <c r="I4669" i="7"/>
  <c r="F3969" i="7"/>
  <c r="H3969" i="7"/>
  <c r="G3920" i="7"/>
  <c r="I3920" i="7"/>
  <c r="F4304" i="7"/>
  <c r="H4304" i="7"/>
  <c r="G4178" i="7"/>
  <c r="I4178" i="7"/>
  <c r="G4342" i="7"/>
  <c r="I4342" i="7"/>
  <c r="F4230" i="7"/>
  <c r="H4230" i="7"/>
  <c r="F4128" i="7"/>
  <c r="H4128" i="7"/>
  <c r="F4323" i="7"/>
  <c r="H4323" i="7"/>
  <c r="G4495" i="7"/>
  <c r="I4495" i="7"/>
  <c r="G4623" i="7"/>
  <c r="I4623" i="7"/>
  <c r="G4325" i="7"/>
  <c r="I4325" i="7"/>
  <c r="F4081" i="7"/>
  <c r="H4081" i="7"/>
  <c r="F4207" i="7"/>
  <c r="H4207" i="7"/>
  <c r="F4354" i="7"/>
  <c r="H4354" i="7"/>
  <c r="G4264" i="7"/>
  <c r="I4264" i="7"/>
  <c r="G3972" i="7"/>
  <c r="I3972" i="7"/>
  <c r="G4198" i="7"/>
  <c r="I4198" i="7"/>
  <c r="G4241" i="7"/>
  <c r="I4241" i="7"/>
  <c r="G4186" i="7"/>
  <c r="I4186" i="7"/>
  <c r="F3973" i="7"/>
  <c r="H3973" i="7"/>
  <c r="F4124" i="7"/>
  <c r="H4124" i="7"/>
  <c r="F4324" i="7"/>
  <c r="H4324" i="7"/>
  <c r="F4220" i="7"/>
  <c r="H4220" i="7"/>
  <c r="G4362" i="7"/>
  <c r="I4362" i="7"/>
  <c r="G3943" i="7"/>
  <c r="I3943" i="7"/>
  <c r="G4176" i="7"/>
  <c r="I4176" i="7"/>
  <c r="F4343" i="7"/>
  <c r="H4343" i="7"/>
  <c r="G4515" i="7"/>
  <c r="I4515" i="7"/>
  <c r="G4643" i="7"/>
  <c r="I4643" i="7"/>
  <c r="F3834" i="7"/>
  <c r="H3834" i="7"/>
  <c r="G4162" i="7"/>
  <c r="I4162" i="7"/>
  <c r="F4315" i="7"/>
  <c r="H4315" i="7"/>
  <c r="G4665" i="7"/>
  <c r="I4665" i="7"/>
  <c r="G4389" i="7"/>
  <c r="I4389" i="7"/>
  <c r="F4478" i="7"/>
  <c r="H4478" i="7"/>
  <c r="F4606" i="7"/>
  <c r="H4606" i="7"/>
  <c r="F4418" i="7"/>
  <c r="H4418" i="7"/>
  <c r="G4568" i="7"/>
  <c r="I4568" i="7"/>
  <c r="G4696" i="7"/>
  <c r="I4696" i="7"/>
  <c r="F3866" i="7"/>
  <c r="H3866" i="7"/>
  <c r="G4348" i="7"/>
  <c r="I4348" i="7"/>
  <c r="G4497" i="7"/>
  <c r="I4497" i="7"/>
  <c r="G4721" i="7"/>
  <c r="I4721" i="7"/>
  <c r="G4452" i="7"/>
  <c r="I4452" i="7"/>
  <c r="F4512" i="7"/>
  <c r="H4512" i="7"/>
  <c r="F4640" i="7"/>
  <c r="H4640" i="7"/>
  <c r="G4474" i="7"/>
  <c r="I4474" i="7"/>
  <c r="G4602" i="7"/>
  <c r="I4602" i="7"/>
  <c r="G4329" i="7"/>
  <c r="I4329" i="7"/>
  <c r="F4444" i="7"/>
  <c r="H4444" i="7"/>
  <c r="F4248" i="7"/>
  <c r="H4248" i="7"/>
  <c r="F4241" i="7"/>
  <c r="H4241" i="7"/>
  <c r="G4597" i="7"/>
  <c r="I4597" i="7"/>
  <c r="F4423" i="7"/>
  <c r="H4423" i="7"/>
  <c r="G4401" i="7"/>
  <c r="I4401" i="7"/>
  <c r="F4562" i="7"/>
  <c r="H4562" i="7"/>
  <c r="F4690" i="7"/>
  <c r="H4690" i="7"/>
  <c r="G4524" i="7"/>
  <c r="I4524" i="7"/>
  <c r="G4652" i="7"/>
  <c r="I4652" i="7"/>
  <c r="G4455" i="7"/>
  <c r="I4455" i="7"/>
  <c r="G3720" i="7"/>
  <c r="I3720" i="7"/>
  <c r="G4364" i="7"/>
  <c r="I4364" i="7"/>
  <c r="G4503" i="7"/>
  <c r="I4503" i="7"/>
  <c r="G4727" i="7"/>
  <c r="I4727" i="7"/>
  <c r="G4461" i="7"/>
  <c r="I4461" i="7"/>
  <c r="F4516" i="7"/>
  <c r="H4516" i="7"/>
  <c r="F4644" i="7"/>
  <c r="H4644" i="7"/>
  <c r="G4478" i="7"/>
  <c r="I4478" i="7"/>
  <c r="G4606" i="7"/>
  <c r="I4606" i="7"/>
  <c r="G4345" i="7"/>
  <c r="I4345" i="7"/>
  <c r="F4495" i="7"/>
  <c r="H4495" i="7"/>
  <c r="F4066" i="7"/>
  <c r="H4066" i="7"/>
  <c r="F4179" i="7"/>
  <c r="H4179" i="7"/>
  <c r="G4553" i="7"/>
  <c r="I4553" i="7"/>
  <c r="G4349" i="7"/>
  <c r="I4349" i="7"/>
  <c r="G4327" i="7"/>
  <c r="I4327" i="7"/>
  <c r="F4536" i="7"/>
  <c r="H4536" i="7"/>
  <c r="F4664" i="7"/>
  <c r="H4664" i="7"/>
  <c r="G4498" i="7"/>
  <c r="I4498" i="7"/>
  <c r="G4626" i="7"/>
  <c r="I4626" i="7"/>
  <c r="G4402" i="7"/>
  <c r="I4402" i="7"/>
  <c r="F4280" i="7"/>
  <c r="H4280" i="7"/>
  <c r="F4032" i="7"/>
  <c r="H4032" i="7"/>
  <c r="G4609" i="7"/>
  <c r="I4609" i="7"/>
  <c r="F4439" i="7"/>
  <c r="H4439" i="7"/>
  <c r="G4417" i="7"/>
  <c r="I4417" i="7"/>
  <c r="F4570" i="7"/>
  <c r="H4570" i="7"/>
  <c r="F4698" i="7"/>
  <c r="H4698" i="7"/>
  <c r="G4532" i="7"/>
  <c r="I4532" i="7"/>
  <c r="G4660" i="7"/>
  <c r="I4660" i="7"/>
  <c r="F4328" i="7"/>
  <c r="H4328" i="7"/>
  <c r="F4445" i="7"/>
  <c r="H4445" i="7"/>
  <c r="G4672" i="7"/>
  <c r="I4672" i="7"/>
  <c r="F4831" i="7"/>
  <c r="H4831" i="7"/>
  <c r="G4800" i="7"/>
  <c r="I4800" i="7"/>
  <c r="F4757" i="7"/>
  <c r="H4757" i="7"/>
  <c r="F4938" i="7"/>
  <c r="H4938" i="7"/>
  <c r="G4977" i="7"/>
  <c r="I4977" i="7"/>
  <c r="G4872" i="7"/>
  <c r="I4872" i="7"/>
  <c r="G5000" i="7"/>
  <c r="I5000" i="7"/>
  <c r="G4825" i="7"/>
  <c r="I4825" i="7"/>
  <c r="G4551" i="7"/>
  <c r="I4551" i="7"/>
  <c r="F4662" i="7"/>
  <c r="H4662" i="7"/>
  <c r="G4443" i="7"/>
  <c r="I4443" i="7"/>
  <c r="F4425" i="7"/>
  <c r="H4425" i="7"/>
  <c r="G4919" i="7"/>
  <c r="I4919" i="7"/>
  <c r="F4859" i="7"/>
  <c r="H4859" i="7"/>
  <c r="F4990" i="7"/>
  <c r="H4990" i="7"/>
  <c r="F4723" i="7"/>
  <c r="H4723" i="7"/>
  <c r="G4924" i="7"/>
  <c r="I4924" i="7"/>
  <c r="F4211" i="7"/>
  <c r="H4211" i="7"/>
  <c r="F4540" i="7"/>
  <c r="H4540" i="7"/>
  <c r="F4412" i="7"/>
  <c r="H4412" i="7"/>
  <c r="G4799" i="7"/>
  <c r="I4799" i="7"/>
  <c r="F4845" i="7"/>
  <c r="H4845" i="7"/>
  <c r="F4801" i="7"/>
  <c r="H4801" i="7"/>
  <c r="F4960" i="7"/>
  <c r="H4960" i="7"/>
  <c r="F4517" i="7"/>
  <c r="H4517" i="7"/>
  <c r="G4894" i="7"/>
  <c r="I4894" i="7"/>
  <c r="G4903" i="7"/>
  <c r="I4903" i="7"/>
  <c r="G4226" i="7"/>
  <c r="I4226" i="7"/>
  <c r="F4486" i="7"/>
  <c r="H4486" i="7"/>
  <c r="G4704" i="7"/>
  <c r="I4704" i="7"/>
  <c r="F4208" i="7"/>
  <c r="H4208" i="7"/>
  <c r="G3960" i="7"/>
  <c r="I3960" i="7"/>
  <c r="F4566" i="7"/>
  <c r="H4566" i="7"/>
  <c r="G4462" i="7"/>
  <c r="I4462" i="7"/>
  <c r="G4889" i="7"/>
  <c r="I4889" i="7"/>
  <c r="G4854" i="7"/>
  <c r="I4854" i="7"/>
  <c r="F4813" i="7"/>
  <c r="H4813" i="7"/>
  <c r="F4966" i="7"/>
  <c r="H4966" i="7"/>
  <c r="F4565" i="7"/>
  <c r="H4565" i="7"/>
  <c r="G4900" i="7"/>
  <c r="I4900" i="7"/>
  <c r="G4949" i="7"/>
  <c r="I4949" i="7"/>
  <c r="G4713" i="7"/>
  <c r="I4713" i="7"/>
  <c r="G4470" i="7"/>
  <c r="I4470" i="7"/>
  <c r="F4639" i="7"/>
  <c r="H4639" i="7"/>
  <c r="F4657" i="7"/>
  <c r="H4657" i="7"/>
  <c r="F4483" i="7"/>
  <c r="H4483" i="7"/>
  <c r="F4888" i="7"/>
  <c r="H4888" i="7"/>
  <c r="F4573" i="7"/>
  <c r="H4573" i="7"/>
  <c r="G4777" i="7"/>
  <c r="I4777" i="7"/>
  <c r="G4950" i="7"/>
  <c r="I4950" i="7"/>
  <c r="G4646" i="7"/>
  <c r="I4646" i="7"/>
  <c r="F4728" i="7"/>
  <c r="H4728" i="7"/>
  <c r="G4765" i="7"/>
  <c r="I4765" i="7"/>
  <c r="F4762" i="7"/>
  <c r="H4762" i="7"/>
  <c r="G4746" i="7"/>
  <c r="I4746" i="7"/>
  <c r="F4709" i="7"/>
  <c r="H4709" i="7"/>
  <c r="F4921" i="7"/>
  <c r="H4921" i="7"/>
  <c r="G4887" i="7"/>
  <c r="I4887" i="7"/>
  <c r="G4939" i="7"/>
  <c r="I4939" i="7"/>
  <c r="F4930" i="7"/>
  <c r="H4930" i="7"/>
  <c r="G4946" i="7"/>
  <c r="I4946" i="7"/>
  <c r="F4833" i="7"/>
  <c r="H4833" i="7"/>
  <c r="G4846" i="7"/>
  <c r="I4846" i="7"/>
  <c r="F4818" i="7"/>
  <c r="H4818" i="7"/>
  <c r="F4971" i="7"/>
  <c r="H4971" i="7"/>
  <c r="F4492" i="7"/>
  <c r="H4492" i="7"/>
  <c r="F4840" i="7"/>
  <c r="H4840" i="7"/>
  <c r="G4943" i="7"/>
  <c r="I4943" i="7"/>
  <c r="F4599" i="7"/>
  <c r="H4599" i="7"/>
  <c r="F4617" i="7"/>
  <c r="H4617" i="7"/>
  <c r="F4491" i="7"/>
  <c r="H4491" i="7"/>
  <c r="F4893" i="7"/>
  <c r="H4893" i="7"/>
  <c r="F4621" i="7"/>
  <c r="H4621" i="7"/>
  <c r="G4833" i="7"/>
  <c r="I4833" i="7"/>
  <c r="F4898" i="7"/>
  <c r="H4898" i="7"/>
  <c r="G4914" i="7"/>
  <c r="I4914" i="7"/>
  <c r="F4855" i="7"/>
  <c r="H4855" i="7"/>
  <c r="G4823" i="7"/>
  <c r="I4823" i="7"/>
  <c r="F4791" i="7"/>
  <c r="H4791" i="7"/>
  <c r="F4959" i="7"/>
  <c r="H4959" i="7"/>
  <c r="F4556" i="7"/>
  <c r="H4556" i="7"/>
  <c r="G4909" i="7"/>
  <c r="I4909" i="7"/>
  <c r="G4315" i="7"/>
  <c r="I4315" i="7"/>
  <c r="F4647" i="7"/>
  <c r="H4647" i="7"/>
  <c r="F4649" i="7"/>
  <c r="H4649" i="7"/>
  <c r="F4523" i="7"/>
  <c r="H4523" i="7"/>
  <c r="F4897" i="7"/>
  <c r="H4897" i="7"/>
  <c r="F4685" i="7"/>
  <c r="H4685" i="7"/>
  <c r="G4849" i="7"/>
  <c r="I4849" i="7"/>
  <c r="F4908" i="7"/>
  <c r="H4908" i="7"/>
  <c r="G4928" i="7"/>
  <c r="I4928" i="7"/>
  <c r="G4864" i="7"/>
  <c r="I4864" i="7"/>
  <c r="G4830" i="7"/>
  <c r="I4830" i="7"/>
  <c r="F4799" i="7"/>
  <c r="H4799" i="7"/>
  <c r="F4963" i="7"/>
  <c r="H4963" i="7"/>
  <c r="F4620" i="7"/>
  <c r="H4620" i="7"/>
  <c r="G4961" i="7"/>
  <c r="I4961" i="7"/>
  <c r="F4485" i="7"/>
  <c r="H4485" i="7"/>
  <c r="F4695" i="7"/>
  <c r="H4695" i="7"/>
  <c r="F4681" i="7"/>
  <c r="H4681" i="7"/>
  <c r="F4683" i="7"/>
  <c r="H4683" i="7"/>
  <c r="F4917" i="7"/>
  <c r="H4917" i="7"/>
  <c r="G4244" i="7"/>
  <c r="I4244" i="7"/>
  <c r="F4652" i="7"/>
  <c r="H4652" i="7"/>
  <c r="G4614" i="7"/>
  <c r="I4614" i="7"/>
  <c r="G4435" i="7"/>
  <c r="I4435" i="7"/>
  <c r="F4772" i="7"/>
  <c r="H4772" i="7"/>
  <c r="G4858" i="7"/>
  <c r="I4858" i="7"/>
  <c r="F4561" i="7"/>
  <c r="H4561" i="7"/>
  <c r="G4756" i="7"/>
  <c r="I4756" i="7"/>
  <c r="G836" i="7"/>
  <c r="I836" i="7"/>
  <c r="G580" i="7"/>
  <c r="I580" i="7"/>
  <c r="G324" i="7"/>
  <c r="I324" i="7"/>
  <c r="G68" i="7"/>
  <c r="I68" i="7"/>
  <c r="G1139" i="7"/>
  <c r="I1139" i="7"/>
  <c r="G860" i="7"/>
  <c r="I860" i="7"/>
  <c r="G604" i="7"/>
  <c r="I604" i="7"/>
  <c r="G348" i="7"/>
  <c r="I348" i="7"/>
  <c r="G92" i="7"/>
  <c r="I92" i="7"/>
  <c r="G61" i="7"/>
  <c r="I61" i="7"/>
  <c r="F516" i="7"/>
  <c r="H516" i="7"/>
  <c r="F764" i="7"/>
  <c r="H764" i="7"/>
  <c r="F428" i="7"/>
  <c r="H428" i="7"/>
  <c r="F84" i="7"/>
  <c r="H84" i="7"/>
  <c r="G844" i="7"/>
  <c r="I844" i="7"/>
  <c r="G436" i="7"/>
  <c r="I436" i="7"/>
  <c r="F52" i="7"/>
  <c r="H52" i="7"/>
  <c r="F979" i="7"/>
  <c r="H979" i="7"/>
  <c r="F723" i="7"/>
  <c r="H723" i="7"/>
  <c r="F467" i="7"/>
  <c r="H467" i="7"/>
  <c r="F211" i="7"/>
  <c r="H211" i="7"/>
  <c r="F1453" i="7"/>
  <c r="H1453" i="7"/>
  <c r="F677" i="7"/>
  <c r="H677" i="7"/>
  <c r="F620" i="7"/>
  <c r="H620" i="7"/>
  <c r="F220" i="7"/>
  <c r="H220" i="7"/>
  <c r="G1291" i="7"/>
  <c r="I1291" i="7"/>
  <c r="F835" i="7"/>
  <c r="H835" i="7"/>
  <c r="F579" i="7"/>
  <c r="H579" i="7"/>
  <c r="F323" i="7"/>
  <c r="H323" i="7"/>
  <c r="F67" i="7"/>
  <c r="H67" i="7"/>
  <c r="F445" i="7"/>
  <c r="H445" i="7"/>
  <c r="G1500" i="7"/>
  <c r="I1500" i="7"/>
  <c r="G1396" i="7"/>
  <c r="I1396" i="7"/>
  <c r="G1644" i="7"/>
  <c r="I1644" i="7"/>
  <c r="F1420" i="7"/>
  <c r="H1420" i="7"/>
  <c r="G1892" i="7"/>
  <c r="I1892" i="7"/>
  <c r="F1437" i="7"/>
  <c r="H1437" i="7"/>
  <c r="G1891" i="7"/>
  <c r="I1891" i="7"/>
  <c r="F1723" i="7"/>
  <c r="H1723" i="7"/>
  <c r="F1227" i="7"/>
  <c r="H1227" i="7"/>
  <c r="G1021" i="7"/>
  <c r="I1021" i="7"/>
  <c r="F1379" i="7"/>
  <c r="H1379" i="7"/>
  <c r="G1563" i="7"/>
  <c r="I1563" i="7"/>
  <c r="G1307" i="7"/>
  <c r="I1307" i="7"/>
  <c r="F1467" i="7"/>
  <c r="H1467" i="7"/>
  <c r="F1211" i="7"/>
  <c r="H1211" i="7"/>
  <c r="G1363" i="7"/>
  <c r="I1363" i="7"/>
  <c r="G1387" i="7"/>
  <c r="I1387" i="7"/>
  <c r="G1483" i="7"/>
  <c r="I1483" i="7"/>
  <c r="F1075" i="7"/>
  <c r="H1075" i="7"/>
  <c r="G1251" i="7"/>
  <c r="I1251" i="7"/>
  <c r="F1555" i="7"/>
  <c r="H1555" i="7"/>
  <c r="G1195" i="7"/>
  <c r="I1195" i="7"/>
  <c r="G1163" i="7"/>
  <c r="I1163" i="7"/>
  <c r="F2026" i="7"/>
  <c r="H2026" i="7"/>
  <c r="G2034" i="7"/>
  <c r="I2034" i="7"/>
  <c r="G2119" i="7"/>
  <c r="I2119" i="7"/>
  <c r="F2193" i="7"/>
  <c r="H2193" i="7"/>
  <c r="G2182" i="7"/>
  <c r="I2182" i="7"/>
  <c r="F2077" i="7"/>
  <c r="H2077" i="7"/>
  <c r="F2108" i="7"/>
  <c r="H2108" i="7"/>
  <c r="G2116" i="7"/>
  <c r="I2116" i="7"/>
  <c r="G2055" i="7"/>
  <c r="I2055" i="7"/>
  <c r="F2161" i="7"/>
  <c r="H2161" i="7"/>
  <c r="G2308" i="7"/>
  <c r="I2308" i="7"/>
  <c r="G2085" i="7"/>
  <c r="I2085" i="7"/>
  <c r="F2293" i="7"/>
  <c r="H2293" i="7"/>
  <c r="F2014" i="7"/>
  <c r="H2014" i="7"/>
  <c r="G2022" i="7"/>
  <c r="I2022" i="7"/>
  <c r="G2095" i="7"/>
  <c r="I2095" i="7"/>
  <c r="F2181" i="7"/>
  <c r="H2181" i="7"/>
  <c r="F2135" i="7"/>
  <c r="H2135" i="7"/>
  <c r="G2342" i="7"/>
  <c r="I2342" i="7"/>
  <c r="G2259" i="7"/>
  <c r="I2259" i="7"/>
  <c r="F2327" i="7"/>
  <c r="H2327" i="7"/>
  <c r="G2273" i="7"/>
  <c r="I2273" i="7"/>
  <c r="F2048" i="7"/>
  <c r="H2048" i="7"/>
  <c r="G2056" i="7"/>
  <c r="I2056" i="7"/>
  <c r="F2170" i="7"/>
  <c r="H2170" i="7"/>
  <c r="F2215" i="7"/>
  <c r="H2215" i="7"/>
  <c r="G2226" i="7"/>
  <c r="I2226" i="7"/>
  <c r="G2168" i="7"/>
  <c r="I2168" i="7"/>
  <c r="F2192" i="7"/>
  <c r="H2192" i="7"/>
  <c r="F2111" i="7"/>
  <c r="H2111" i="7"/>
  <c r="F2384" i="7"/>
  <c r="H2384" i="7"/>
  <c r="G2403" i="7"/>
  <c r="I2403" i="7"/>
  <c r="F2354" i="7"/>
  <c r="H2354" i="7"/>
  <c r="F2098" i="7"/>
  <c r="H2098" i="7"/>
  <c r="G2106" i="7"/>
  <c r="I2106" i="7"/>
  <c r="F2013" i="7"/>
  <c r="H2013" i="7"/>
  <c r="G2142" i="7"/>
  <c r="I2142" i="7"/>
  <c r="G2298" i="7"/>
  <c r="I2298" i="7"/>
  <c r="F2020" i="7"/>
  <c r="H2020" i="7"/>
  <c r="G2028" i="7"/>
  <c r="I2028" i="7"/>
  <c r="G2107" i="7"/>
  <c r="I2107" i="7"/>
  <c r="F2187" i="7"/>
  <c r="H2187" i="7"/>
  <c r="G2156" i="7"/>
  <c r="I2156" i="7"/>
  <c r="F2035" i="7"/>
  <c r="H2035" i="7"/>
  <c r="F2270" i="7"/>
  <c r="H2270" i="7"/>
  <c r="F2333" i="7"/>
  <c r="H2333" i="7"/>
  <c r="F2294" i="7"/>
  <c r="H2294" i="7"/>
  <c r="G2030" i="7"/>
  <c r="I2030" i="7"/>
  <c r="G2045" i="7"/>
  <c r="I2045" i="7"/>
  <c r="F2087" i="7"/>
  <c r="H2087" i="7"/>
  <c r="F2222" i="7"/>
  <c r="H2222" i="7"/>
  <c r="G2196" i="7"/>
  <c r="I2196" i="7"/>
  <c r="F2214" i="7"/>
  <c r="H2214" i="7"/>
  <c r="F2334" i="7"/>
  <c r="H2334" i="7"/>
  <c r="G2376" i="7"/>
  <c r="I2376" i="7"/>
  <c r="F2191" i="7"/>
  <c r="H2191" i="7"/>
  <c r="F2196" i="7"/>
  <c r="H2196" i="7"/>
  <c r="G2357" i="7"/>
  <c r="I2357" i="7"/>
  <c r="F2261" i="7"/>
  <c r="H2261" i="7"/>
  <c r="G2279" i="7"/>
  <c r="I2279" i="7"/>
  <c r="F2475" i="7"/>
  <c r="H2475" i="7"/>
  <c r="G2487" i="7"/>
  <c r="I2487" i="7"/>
  <c r="G2465" i="7"/>
  <c r="I2465" i="7"/>
  <c r="F2102" i="7"/>
  <c r="H2102" i="7"/>
  <c r="G2302" i="7"/>
  <c r="I2302" i="7"/>
  <c r="F2335" i="7"/>
  <c r="H2335" i="7"/>
  <c r="G2029" i="7"/>
  <c r="I2029" i="7"/>
  <c r="G2408" i="7"/>
  <c r="I2408" i="7"/>
  <c r="G2456" i="7"/>
  <c r="I2456" i="7"/>
  <c r="G2216" i="7"/>
  <c r="I2216" i="7"/>
  <c r="F2391" i="7"/>
  <c r="H2391" i="7"/>
  <c r="F2154" i="7"/>
  <c r="H2154" i="7"/>
  <c r="G2131" i="7"/>
  <c r="I2131" i="7"/>
  <c r="F2019" i="7"/>
  <c r="H2019" i="7"/>
  <c r="G2387" i="7"/>
  <c r="I2387" i="7"/>
  <c r="G2375" i="7"/>
  <c r="I2375" i="7"/>
  <c r="F2425" i="7"/>
  <c r="H2425" i="7"/>
  <c r="G2475" i="7"/>
  <c r="I2475" i="7"/>
  <c r="G2405" i="7"/>
  <c r="I2405" i="7"/>
  <c r="F2221" i="7"/>
  <c r="H2221" i="7"/>
  <c r="F2212" i="7"/>
  <c r="H2212" i="7"/>
  <c r="G2373" i="7"/>
  <c r="I2373" i="7"/>
  <c r="F2280" i="7"/>
  <c r="H2280" i="7"/>
  <c r="F2332" i="7"/>
  <c r="H2332" i="7"/>
  <c r="F2481" i="7"/>
  <c r="H2481" i="7"/>
  <c r="G2509" i="7"/>
  <c r="I2509" i="7"/>
  <c r="F2338" i="7"/>
  <c r="H2338" i="7"/>
  <c r="F2136" i="7"/>
  <c r="H2136" i="7"/>
  <c r="F2148" i="7"/>
  <c r="H2148" i="7"/>
  <c r="G2305" i="7"/>
  <c r="I2305" i="7"/>
  <c r="F2202" i="7"/>
  <c r="H2202" i="7"/>
  <c r="F2210" i="7"/>
  <c r="H2210" i="7"/>
  <c r="G2464" i="7"/>
  <c r="I2464" i="7"/>
  <c r="G2495" i="7"/>
  <c r="I2495" i="7"/>
  <c r="F2070" i="7"/>
  <c r="H2070" i="7"/>
  <c r="F2390" i="7"/>
  <c r="H2390" i="7"/>
  <c r="F2308" i="7"/>
  <c r="H2308" i="7"/>
  <c r="G2378" i="7"/>
  <c r="I2378" i="7"/>
  <c r="F2072" i="7"/>
  <c r="H2072" i="7"/>
  <c r="G2392" i="7"/>
  <c r="I2392" i="7"/>
  <c r="G2319" i="7"/>
  <c r="I2319" i="7"/>
  <c r="F2451" i="7"/>
  <c r="H2451" i="7"/>
  <c r="G2165" i="7"/>
  <c r="I2165" i="7"/>
  <c r="G2232" i="7"/>
  <c r="I2232" i="7"/>
  <c r="F2351" i="7"/>
  <c r="H2351" i="7"/>
  <c r="F2423" i="7"/>
  <c r="H2423" i="7"/>
  <c r="G2321" i="7"/>
  <c r="I2321" i="7"/>
  <c r="G2483" i="7"/>
  <c r="I2483" i="7"/>
  <c r="G2504" i="7"/>
  <c r="I2504" i="7"/>
  <c r="G2078" i="7"/>
  <c r="I2078" i="7"/>
  <c r="G2277" i="7"/>
  <c r="I2277" i="7"/>
  <c r="F2226" i="7"/>
  <c r="H2226" i="7"/>
  <c r="G2229" i="7"/>
  <c r="I2229" i="7"/>
  <c r="F2041" i="7"/>
  <c r="H2041" i="7"/>
  <c r="F2395" i="7"/>
  <c r="H2395" i="7"/>
  <c r="G2490" i="7"/>
  <c r="I2490" i="7"/>
  <c r="F2474" i="7"/>
  <c r="H2474" i="7"/>
  <c r="F2353" i="7"/>
  <c r="H2353" i="7"/>
  <c r="G2450" i="7"/>
  <c r="I2450" i="7"/>
  <c r="F2494" i="7"/>
  <c r="H2494" i="7"/>
  <c r="G2083" i="7"/>
  <c r="I2083" i="7"/>
  <c r="G2459" i="7"/>
  <c r="I2459" i="7"/>
  <c r="F2357" i="7"/>
  <c r="H2357" i="7"/>
  <c r="G2437" i="7"/>
  <c r="I2437" i="7"/>
  <c r="F2476" i="7"/>
  <c r="H2476" i="7"/>
  <c r="G2525" i="7"/>
  <c r="I2525" i="7"/>
  <c r="G2641" i="7"/>
  <c r="I2641" i="7"/>
  <c r="G2516" i="7"/>
  <c r="I2516" i="7"/>
  <c r="F2515" i="7"/>
  <c r="H2515" i="7"/>
  <c r="G2564" i="7"/>
  <c r="I2564" i="7"/>
  <c r="G2545" i="7"/>
  <c r="I2545" i="7"/>
  <c r="G2681" i="7"/>
  <c r="I2681" i="7"/>
  <c r="F2554" i="7"/>
  <c r="H2554" i="7"/>
  <c r="F2682" i="7"/>
  <c r="H2682" i="7"/>
  <c r="G2688" i="7"/>
  <c r="I2688" i="7"/>
  <c r="F2590" i="7"/>
  <c r="H2590" i="7"/>
  <c r="F2775" i="7"/>
  <c r="H2775" i="7"/>
  <c r="G2805" i="7"/>
  <c r="I2805" i="7"/>
  <c r="F2788" i="7"/>
  <c r="H2788" i="7"/>
  <c r="G2838" i="7"/>
  <c r="I2838" i="7"/>
  <c r="G2547" i="7"/>
  <c r="I2547" i="7"/>
  <c r="G2683" i="7"/>
  <c r="I2683" i="7"/>
  <c r="G2559" i="7"/>
  <c r="I2559" i="7"/>
  <c r="F2684" i="7"/>
  <c r="H2684" i="7"/>
  <c r="G2690" i="7"/>
  <c r="I2690" i="7"/>
  <c r="G2595" i="7"/>
  <c r="I2595" i="7"/>
  <c r="F2777" i="7"/>
  <c r="H2777" i="7"/>
  <c r="G2807" i="7"/>
  <c r="I2807" i="7"/>
  <c r="F2790" i="7"/>
  <c r="H2790" i="7"/>
  <c r="G2841" i="7"/>
  <c r="I2841" i="7"/>
  <c r="F2717" i="7"/>
  <c r="H2717" i="7"/>
  <c r="F2527" i="7"/>
  <c r="H2527" i="7"/>
  <c r="F2575" i="7"/>
  <c r="H2575" i="7"/>
  <c r="F2658" i="7"/>
  <c r="H2658" i="7"/>
  <c r="F2545" i="7"/>
  <c r="H2545" i="7"/>
  <c r="F2528" i="7"/>
  <c r="H2528" i="7"/>
  <c r="G2703" i="7"/>
  <c r="I2703" i="7"/>
  <c r="G2599" i="7"/>
  <c r="I2599" i="7"/>
  <c r="F2704" i="7"/>
  <c r="H2704" i="7"/>
  <c r="G2710" i="7"/>
  <c r="I2710" i="7"/>
  <c r="G2635" i="7"/>
  <c r="I2635" i="7"/>
  <c r="F2797" i="7"/>
  <c r="H2797" i="7"/>
  <c r="F2713" i="7"/>
  <c r="H2713" i="7"/>
  <c r="G2606" i="7"/>
  <c r="I2606" i="7"/>
  <c r="F2877" i="7"/>
  <c r="H2877" i="7"/>
  <c r="F2551" i="7"/>
  <c r="H2551" i="7"/>
  <c r="G2621" i="7"/>
  <c r="I2621" i="7"/>
  <c r="F2678" i="7"/>
  <c r="H2678" i="7"/>
  <c r="G2799" i="7"/>
  <c r="I2799" i="7"/>
  <c r="G2764" i="7"/>
  <c r="I2764" i="7"/>
  <c r="G2808" i="7"/>
  <c r="I2808" i="7"/>
  <c r="G2975" i="7"/>
  <c r="I2975" i="7"/>
  <c r="F2878" i="7"/>
  <c r="H2878" i="7"/>
  <c r="F2850" i="7"/>
  <c r="H2850" i="7"/>
  <c r="F2811" i="7"/>
  <c r="H2811" i="7"/>
  <c r="F2636" i="7"/>
  <c r="H2636" i="7"/>
  <c r="F2560" i="7"/>
  <c r="H2560" i="7"/>
  <c r="F2638" i="7"/>
  <c r="H2638" i="7"/>
  <c r="G2777" i="7"/>
  <c r="I2777" i="7"/>
  <c r="G2738" i="7"/>
  <c r="I2738" i="7"/>
  <c r="F2971" i="7"/>
  <c r="H2971" i="7"/>
  <c r="G2961" i="7"/>
  <c r="I2961" i="7"/>
  <c r="F2856" i="7"/>
  <c r="H2856" i="7"/>
  <c r="F2821" i="7"/>
  <c r="H2821" i="7"/>
  <c r="G2974" i="7"/>
  <c r="I2974" i="7"/>
  <c r="G2665" i="7"/>
  <c r="I2665" i="7"/>
  <c r="G2565" i="7"/>
  <c r="I2565" i="7"/>
  <c r="G2643" i="7"/>
  <c r="I2643" i="7"/>
  <c r="G2781" i="7"/>
  <c r="I2781" i="7"/>
  <c r="G2744" i="7"/>
  <c r="I2744" i="7"/>
  <c r="F2973" i="7"/>
  <c r="H2973" i="7"/>
  <c r="G2963" i="7"/>
  <c r="I2963" i="7"/>
  <c r="G2861" i="7"/>
  <c r="I2861" i="7"/>
  <c r="G2824" i="7"/>
  <c r="I2824" i="7"/>
  <c r="G2588" i="7"/>
  <c r="I2588" i="7"/>
  <c r="F2648" i="7"/>
  <c r="H2648" i="7"/>
  <c r="F2709" i="7"/>
  <c r="H2709" i="7"/>
  <c r="G2809" i="7"/>
  <c r="I2809" i="7"/>
  <c r="G2770" i="7"/>
  <c r="I2770" i="7"/>
  <c r="F2826" i="7"/>
  <c r="H2826" i="7"/>
  <c r="G2981" i="7"/>
  <c r="I2981" i="7"/>
  <c r="F2884" i="7"/>
  <c r="H2884" i="7"/>
  <c r="F2859" i="7"/>
  <c r="H2859" i="7"/>
  <c r="G2821" i="7"/>
  <c r="I2821" i="7"/>
  <c r="G2870" i="7"/>
  <c r="I2870" i="7"/>
  <c r="G2578" i="7"/>
  <c r="I2578" i="7"/>
  <c r="G2624" i="7"/>
  <c r="I2624" i="7"/>
  <c r="F2785" i="7"/>
  <c r="H2785" i="7"/>
  <c r="F2748" i="7"/>
  <c r="H2748" i="7"/>
  <c r="F2891" i="7"/>
  <c r="H2891" i="7"/>
  <c r="G2905" i="7"/>
  <c r="I2905" i="7"/>
  <c r="F2817" i="7"/>
  <c r="H2817" i="7"/>
  <c r="F2936" i="7"/>
  <c r="H2936" i="7"/>
  <c r="G2918" i="7"/>
  <c r="I2918" i="7"/>
  <c r="F2645" i="7"/>
  <c r="H2645" i="7"/>
  <c r="G2514" i="7"/>
  <c r="I2514" i="7"/>
  <c r="F2617" i="7"/>
  <c r="H2617" i="7"/>
  <c r="F2776" i="7"/>
  <c r="H2776" i="7"/>
  <c r="F2917" i="7"/>
  <c r="H2917" i="7"/>
  <c r="G2923" i="7"/>
  <c r="I2923" i="7"/>
  <c r="G2852" i="7"/>
  <c r="I2852" i="7"/>
  <c r="F2954" i="7"/>
  <c r="H2954" i="7"/>
  <c r="G2936" i="7"/>
  <c r="I2936" i="7"/>
  <c r="F3061" i="7"/>
  <c r="H3061" i="7"/>
  <c r="G2733" i="7"/>
  <c r="I2733" i="7"/>
  <c r="F2902" i="7"/>
  <c r="H2902" i="7"/>
  <c r="F3010" i="7"/>
  <c r="H3010" i="7"/>
  <c r="F3127" i="7"/>
  <c r="H3127" i="7"/>
  <c r="G2828" i="7"/>
  <c r="I2828" i="7"/>
  <c r="F2706" i="7"/>
  <c r="H2706" i="7"/>
  <c r="F2947" i="7"/>
  <c r="H2947" i="7"/>
  <c r="G2938" i="7"/>
  <c r="I2938" i="7"/>
  <c r="F3020" i="7"/>
  <c r="H3020" i="7"/>
  <c r="G3059" i="7"/>
  <c r="I3059" i="7"/>
  <c r="G2639" i="7"/>
  <c r="I2639" i="7"/>
  <c r="G2854" i="7"/>
  <c r="I2854" i="7"/>
  <c r="G2900" i="7"/>
  <c r="I2900" i="7"/>
  <c r="F2987" i="7"/>
  <c r="H2987" i="7"/>
  <c r="F3030" i="7"/>
  <c r="H3030" i="7"/>
  <c r="G2769" i="7"/>
  <c r="I2769" i="7"/>
  <c r="G2846" i="7"/>
  <c r="I2846" i="7"/>
  <c r="G3074" i="7"/>
  <c r="I3074" i="7"/>
  <c r="F3117" i="7"/>
  <c r="H3117" i="7"/>
  <c r="G3135" i="7"/>
  <c r="I3135" i="7"/>
  <c r="G3021" i="7"/>
  <c r="I3021" i="7"/>
  <c r="G3110" i="7"/>
  <c r="I3110" i="7"/>
  <c r="F3279" i="7"/>
  <c r="H3279" i="7"/>
  <c r="G3185" i="7"/>
  <c r="I3185" i="7"/>
  <c r="G3313" i="7"/>
  <c r="I3313" i="7"/>
  <c r="G2602" i="7"/>
  <c r="I2602" i="7"/>
  <c r="F2897" i="7"/>
  <c r="H2897" i="7"/>
  <c r="G2922" i="7"/>
  <c r="I2922" i="7"/>
  <c r="G2997" i="7"/>
  <c r="I2997" i="7"/>
  <c r="G3039" i="7"/>
  <c r="I3039" i="7"/>
  <c r="F3057" i="7"/>
  <c r="H3057" i="7"/>
  <c r="F3102" i="7"/>
  <c r="H3102" i="7"/>
  <c r="F3203" i="7"/>
  <c r="H3203" i="7"/>
  <c r="F3331" i="7"/>
  <c r="H3331" i="7"/>
  <c r="G3237" i="7"/>
  <c r="I3237" i="7"/>
  <c r="G3082" i="7"/>
  <c r="I3082" i="7"/>
  <c r="F2768" i="7"/>
  <c r="H2768" i="7"/>
  <c r="F2950" i="7"/>
  <c r="H2950" i="7"/>
  <c r="G3035" i="7"/>
  <c r="I3035" i="7"/>
  <c r="F3139" i="7"/>
  <c r="H3139" i="7"/>
  <c r="G2998" i="7"/>
  <c r="I2998" i="7"/>
  <c r="F3066" i="7"/>
  <c r="H3066" i="7"/>
  <c r="F3173" i="7"/>
  <c r="H3173" i="7"/>
  <c r="F3301" i="7"/>
  <c r="H3301" i="7"/>
  <c r="G3207" i="7"/>
  <c r="I3207" i="7"/>
  <c r="G3335" i="7"/>
  <c r="I3335" i="7"/>
  <c r="F2862" i="7"/>
  <c r="H2862" i="7"/>
  <c r="G3065" i="7"/>
  <c r="I3065" i="7"/>
  <c r="F3207" i="7"/>
  <c r="H3207" i="7"/>
  <c r="G3187" i="7"/>
  <c r="I3187" i="7"/>
  <c r="F2993" i="7"/>
  <c r="H2993" i="7"/>
  <c r="F3248" i="7"/>
  <c r="H3248" i="7"/>
  <c r="G3134" i="7"/>
  <c r="I3134" i="7"/>
  <c r="G3280" i="7"/>
  <c r="I3280" i="7"/>
  <c r="F3460" i="7"/>
  <c r="H3460" i="7"/>
  <c r="G3592" i="7"/>
  <c r="I3592" i="7"/>
  <c r="G2652" i="7"/>
  <c r="I2652" i="7"/>
  <c r="F3017" i="7"/>
  <c r="H3017" i="7"/>
  <c r="F3108" i="7"/>
  <c r="H3108" i="7"/>
  <c r="F3287" i="7"/>
  <c r="H3287" i="7"/>
  <c r="G3267" i="7"/>
  <c r="I3267" i="7"/>
  <c r="F2573" i="7"/>
  <c r="H2573" i="7"/>
  <c r="G3036" i="7"/>
  <c r="I3036" i="7"/>
  <c r="F3110" i="7"/>
  <c r="H3110" i="7"/>
  <c r="F3289" i="7"/>
  <c r="H3289" i="7"/>
  <c r="G3273" i="7"/>
  <c r="I3273" i="7"/>
  <c r="F3172" i="7"/>
  <c r="H3172" i="7"/>
  <c r="F3300" i="7"/>
  <c r="H3300" i="7"/>
  <c r="G3204" i="7"/>
  <c r="I3204" i="7"/>
  <c r="G3332" i="7"/>
  <c r="I3332" i="7"/>
  <c r="G3516" i="7"/>
  <c r="I3516" i="7"/>
  <c r="F3393" i="7"/>
  <c r="H3393" i="7"/>
  <c r="G2855" i="7"/>
  <c r="I2855" i="7"/>
  <c r="F3065" i="7"/>
  <c r="H3065" i="7"/>
  <c r="G3158" i="7"/>
  <c r="I3158" i="7"/>
  <c r="G3112" i="7"/>
  <c r="I3112" i="7"/>
  <c r="G3353" i="7"/>
  <c r="I3353" i="7"/>
  <c r="F3222" i="7"/>
  <c r="H3222" i="7"/>
  <c r="F3350" i="7"/>
  <c r="H3350" i="7"/>
  <c r="G3254" i="7"/>
  <c r="I3254" i="7"/>
  <c r="G3405" i="7"/>
  <c r="I3405" i="7"/>
  <c r="G3566" i="7"/>
  <c r="I3566" i="7"/>
  <c r="F3368" i="7"/>
  <c r="H3368" i="7"/>
  <c r="G3029" i="7"/>
  <c r="I3029" i="7"/>
  <c r="F3050" i="7"/>
  <c r="H3050" i="7"/>
  <c r="F3243" i="7"/>
  <c r="H3243" i="7"/>
  <c r="G3227" i="7"/>
  <c r="I3227" i="7"/>
  <c r="G3047" i="7"/>
  <c r="I3047" i="7"/>
  <c r="F3272" i="7"/>
  <c r="H3272" i="7"/>
  <c r="G3176" i="7"/>
  <c r="I3176" i="7"/>
  <c r="G3304" i="7"/>
  <c r="I3304" i="7"/>
  <c r="G3488" i="7"/>
  <c r="I3488" i="7"/>
  <c r="G3616" i="7"/>
  <c r="I3616" i="7"/>
  <c r="F2641" i="7"/>
  <c r="H2641" i="7"/>
  <c r="G3121" i="7"/>
  <c r="I3121" i="7"/>
  <c r="G3055" i="7"/>
  <c r="I3055" i="7"/>
  <c r="F3323" i="7"/>
  <c r="H3323" i="7"/>
  <c r="G3307" i="7"/>
  <c r="I3307" i="7"/>
  <c r="F3194" i="7"/>
  <c r="H3194" i="7"/>
  <c r="F3322" i="7"/>
  <c r="H3322" i="7"/>
  <c r="G3226" i="7"/>
  <c r="I3226" i="7"/>
  <c r="F2619" i="7"/>
  <c r="H2619" i="7"/>
  <c r="G3085" i="7"/>
  <c r="I3085" i="7"/>
  <c r="F3124" i="7"/>
  <c r="H3124" i="7"/>
  <c r="F3303" i="7"/>
  <c r="H3303" i="7"/>
  <c r="G3283" i="7"/>
  <c r="I3283" i="7"/>
  <c r="F3180" i="7"/>
  <c r="H3180" i="7"/>
  <c r="F3308" i="7"/>
  <c r="H3308" i="7"/>
  <c r="F3170" i="7"/>
  <c r="H3170" i="7"/>
  <c r="G3346" i="7"/>
  <c r="I3346" i="7"/>
  <c r="F3422" i="7"/>
  <c r="H3422" i="7"/>
  <c r="F3483" i="7"/>
  <c r="H3483" i="7"/>
  <c r="F3611" i="7"/>
  <c r="H3611" i="7"/>
  <c r="G3515" i="7"/>
  <c r="I3515" i="7"/>
  <c r="G3391" i="7"/>
  <c r="I3391" i="7"/>
  <c r="F3630" i="7"/>
  <c r="H3630" i="7"/>
  <c r="F3568" i="7"/>
  <c r="H3568" i="7"/>
  <c r="F3789" i="7"/>
  <c r="H3789" i="7"/>
  <c r="F2780" i="7"/>
  <c r="H2780" i="7"/>
  <c r="G2999" i="7"/>
  <c r="I2999" i="7"/>
  <c r="G3506" i="7"/>
  <c r="I3506" i="7"/>
  <c r="G3094" i="7"/>
  <c r="I3094" i="7"/>
  <c r="G3230" i="7"/>
  <c r="I3230" i="7"/>
  <c r="G3572" i="7"/>
  <c r="I3572" i="7"/>
  <c r="G3403" i="7"/>
  <c r="I3403" i="7"/>
  <c r="F3567" i="7"/>
  <c r="H3567" i="7"/>
  <c r="G3471" i="7"/>
  <c r="I3471" i="7"/>
  <c r="G3599" i="7"/>
  <c r="I3599" i="7"/>
  <c r="F3443" i="7"/>
  <c r="H3443" i="7"/>
  <c r="F3656" i="7"/>
  <c r="H3656" i="7"/>
  <c r="F3745" i="7"/>
  <c r="H3745" i="7"/>
  <c r="F3873" i="7"/>
  <c r="H3873" i="7"/>
  <c r="F3198" i="7"/>
  <c r="H3198" i="7"/>
  <c r="F3164" i="7"/>
  <c r="H3164" i="7"/>
  <c r="G3444" i="7"/>
  <c r="I3444" i="7"/>
  <c r="F3489" i="7"/>
  <c r="H3489" i="7"/>
  <c r="F3617" i="7"/>
  <c r="H3617" i="7"/>
  <c r="G3521" i="7"/>
  <c r="I3521" i="7"/>
  <c r="G3404" i="7"/>
  <c r="I3404" i="7"/>
  <c r="G3643" i="7"/>
  <c r="I3643" i="7"/>
  <c r="F3616" i="7"/>
  <c r="H3616" i="7"/>
  <c r="F3795" i="7"/>
  <c r="H3795" i="7"/>
  <c r="F3201" i="7"/>
  <c r="H3201" i="7"/>
  <c r="G3244" i="7"/>
  <c r="I3244" i="7"/>
  <c r="G3578" i="7"/>
  <c r="I3578" i="7"/>
  <c r="F3413" i="7"/>
  <c r="H3413" i="7"/>
  <c r="F3571" i="7"/>
  <c r="H3571" i="7"/>
  <c r="G3475" i="7"/>
  <c r="I3475" i="7"/>
  <c r="G3603" i="7"/>
  <c r="I3603" i="7"/>
  <c r="G3449" i="7"/>
  <c r="I3449" i="7"/>
  <c r="F3664" i="7"/>
  <c r="H3664" i="7"/>
  <c r="F3749" i="7"/>
  <c r="H3749" i="7"/>
  <c r="F3877" i="7"/>
  <c r="H3877" i="7"/>
  <c r="F3214" i="7"/>
  <c r="H3214" i="7"/>
  <c r="F3383" i="7"/>
  <c r="H3383" i="7"/>
  <c r="F3466" i="7"/>
  <c r="H3466" i="7"/>
  <c r="F3493" i="7"/>
  <c r="H3493" i="7"/>
  <c r="F3621" i="7"/>
  <c r="H3621" i="7"/>
  <c r="G3525" i="7"/>
  <c r="I3525" i="7"/>
  <c r="F3414" i="7"/>
  <c r="H3414" i="7"/>
  <c r="G3651" i="7"/>
  <c r="I3651" i="7"/>
  <c r="G3631" i="7"/>
  <c r="I3631" i="7"/>
  <c r="F3799" i="7"/>
  <c r="H3799" i="7"/>
  <c r="F3346" i="7"/>
  <c r="H3346" i="7"/>
  <c r="G3492" i="7"/>
  <c r="I3492" i="7"/>
  <c r="G3441" i="7"/>
  <c r="I3441" i="7"/>
  <c r="F3527" i="7"/>
  <c r="H3527" i="7"/>
  <c r="F3391" i="7"/>
  <c r="H3391" i="7"/>
  <c r="G3559" i="7"/>
  <c r="I3559" i="7"/>
  <c r="F3372" i="7"/>
  <c r="H3372" i="7"/>
  <c r="F3370" i="7"/>
  <c r="H3370" i="7"/>
  <c r="F3887" i="7"/>
  <c r="H3887" i="7"/>
  <c r="G3757" i="7"/>
  <c r="I3757" i="7"/>
  <c r="G3885" i="7"/>
  <c r="I3885" i="7"/>
  <c r="G3633" i="7"/>
  <c r="I3633" i="7"/>
  <c r="F3734" i="7"/>
  <c r="H3734" i="7"/>
  <c r="F3862" i="7"/>
  <c r="H3862" i="7"/>
  <c r="G3998" i="7"/>
  <c r="I3998" i="7"/>
  <c r="G4126" i="7"/>
  <c r="I4126" i="7"/>
  <c r="G3558" i="7"/>
  <c r="I3558" i="7"/>
  <c r="G3607" i="7"/>
  <c r="I3607" i="7"/>
  <c r="F3704" i="7"/>
  <c r="H3704" i="7"/>
  <c r="F3653" i="7"/>
  <c r="H3653" i="7"/>
  <c r="G3807" i="7"/>
  <c r="I3807" i="7"/>
  <c r="F3572" i="7"/>
  <c r="H3572" i="7"/>
  <c r="F3512" i="7"/>
  <c r="H3512" i="7"/>
  <c r="F3784" i="7"/>
  <c r="H3784" i="7"/>
  <c r="F3695" i="7"/>
  <c r="H3695" i="7"/>
  <c r="G4048" i="7"/>
  <c r="I4048" i="7"/>
  <c r="G3766" i="7"/>
  <c r="I3766" i="7"/>
  <c r="F3533" i="7"/>
  <c r="H3533" i="7"/>
  <c r="G3462" i="7"/>
  <c r="I3462" i="7"/>
  <c r="F3833" i="7"/>
  <c r="H3833" i="7"/>
  <c r="G3729" i="7"/>
  <c r="I3729" i="7"/>
  <c r="G3857" i="7"/>
  <c r="I3857" i="7"/>
  <c r="G3408" i="7"/>
  <c r="I3408" i="7"/>
  <c r="F3545" i="7"/>
  <c r="H3545" i="7"/>
  <c r="G3467" i="7"/>
  <c r="I3467" i="7"/>
  <c r="F3835" i="7"/>
  <c r="H3835" i="7"/>
  <c r="G3731" i="7"/>
  <c r="I3731" i="7"/>
  <c r="G3859" i="7"/>
  <c r="I3859" i="7"/>
  <c r="F3434" i="7"/>
  <c r="H3434" i="7"/>
  <c r="G3702" i="7"/>
  <c r="I3702" i="7"/>
  <c r="F3485" i="7"/>
  <c r="H3485" i="7"/>
  <c r="G3398" i="7"/>
  <c r="I3398" i="7"/>
  <c r="F3230" i="7"/>
  <c r="H3230" i="7"/>
  <c r="G3529" i="7"/>
  <c r="I3529" i="7"/>
  <c r="F3373" i="7"/>
  <c r="H3373" i="7"/>
  <c r="F3538" i="7"/>
  <c r="H3538" i="7"/>
  <c r="G3783" i="7"/>
  <c r="I3783" i="7"/>
  <c r="G3911" i="7"/>
  <c r="I3911" i="7"/>
  <c r="F3686" i="7"/>
  <c r="H3686" i="7"/>
  <c r="F3760" i="7"/>
  <c r="H3760" i="7"/>
  <c r="F3294" i="7"/>
  <c r="H3294" i="7"/>
  <c r="G3533" i="7"/>
  <c r="I3533" i="7"/>
  <c r="F3450" i="7"/>
  <c r="H3450" i="7"/>
  <c r="F3554" i="7"/>
  <c r="H3554" i="7"/>
  <c r="G3785" i="7"/>
  <c r="I3785" i="7"/>
  <c r="G3913" i="7"/>
  <c r="I3913" i="7"/>
  <c r="F3690" i="7"/>
  <c r="H3690" i="7"/>
  <c r="F3762" i="7"/>
  <c r="H3762" i="7"/>
  <c r="F3890" i="7"/>
  <c r="H3890" i="7"/>
  <c r="G4026" i="7"/>
  <c r="I4026" i="7"/>
  <c r="G4154" i="7"/>
  <c r="I4154" i="7"/>
  <c r="F3665" i="7"/>
  <c r="H3665" i="7"/>
  <c r="F3732" i="7"/>
  <c r="H3732" i="7"/>
  <c r="G3980" i="7"/>
  <c r="I3980" i="7"/>
  <c r="G3830" i="7"/>
  <c r="I3830" i="7"/>
  <c r="G3850" i="7"/>
  <c r="I3850" i="7"/>
  <c r="F4067" i="7"/>
  <c r="H4067" i="7"/>
  <c r="F3943" i="7"/>
  <c r="H3943" i="7"/>
  <c r="G4089" i="7"/>
  <c r="I4089" i="7"/>
  <c r="F3498" i="7"/>
  <c r="H3498" i="7"/>
  <c r="G3979" i="7"/>
  <c r="I3979" i="7"/>
  <c r="G3680" i="7"/>
  <c r="I3680" i="7"/>
  <c r="F3480" i="7"/>
  <c r="H3480" i="7"/>
  <c r="G3796" i="7"/>
  <c r="I3796" i="7"/>
  <c r="G4136" i="7"/>
  <c r="I4136" i="7"/>
  <c r="F3966" i="7"/>
  <c r="H3966" i="7"/>
  <c r="F4037" i="7"/>
  <c r="H4037" i="7"/>
  <c r="G3804" i="7"/>
  <c r="I3804" i="7"/>
  <c r="G4059" i="7"/>
  <c r="I4059" i="7"/>
  <c r="F3924" i="7"/>
  <c r="H3924" i="7"/>
  <c r="G4225" i="7"/>
  <c r="I4225" i="7"/>
  <c r="F3416" i="7"/>
  <c r="H3416" i="7"/>
  <c r="G3657" i="7"/>
  <c r="I3657" i="7"/>
  <c r="F3876" i="7"/>
  <c r="H3876" i="7"/>
  <c r="G4088" i="7"/>
  <c r="I4088" i="7"/>
  <c r="G3896" i="7"/>
  <c r="I3896" i="7"/>
  <c r="F4007" i="7"/>
  <c r="H4007" i="7"/>
  <c r="F4135" i="7"/>
  <c r="H4135" i="7"/>
  <c r="G4029" i="7"/>
  <c r="I4029" i="7"/>
  <c r="G3728" i="7"/>
  <c r="I3728" i="7"/>
  <c r="G4164" i="7"/>
  <c r="I4164" i="7"/>
  <c r="F3980" i="7"/>
  <c r="H3980" i="7"/>
  <c r="G3835" i="7"/>
  <c r="I3835" i="7"/>
  <c r="F3818" i="7"/>
  <c r="H3818" i="7"/>
  <c r="G4040" i="7"/>
  <c r="I4040" i="7"/>
  <c r="F3546" i="7"/>
  <c r="H3546" i="7"/>
  <c r="G3970" i="7"/>
  <c r="I3970" i="7"/>
  <c r="F4105" i="7"/>
  <c r="H4105" i="7"/>
  <c r="G3999" i="7"/>
  <c r="I3999" i="7"/>
  <c r="G4127" i="7"/>
  <c r="I4127" i="7"/>
  <c r="F4034" i="7"/>
  <c r="H4034" i="7"/>
  <c r="G4219" i="7"/>
  <c r="I4219" i="7"/>
  <c r="G3717" i="7"/>
  <c r="I3717" i="7"/>
  <c r="F3754" i="7"/>
  <c r="H3754" i="7"/>
  <c r="G3992" i="7"/>
  <c r="I3992" i="7"/>
  <c r="G3917" i="7"/>
  <c r="I3917" i="7"/>
  <c r="G3908" i="7"/>
  <c r="I3908" i="7"/>
  <c r="F4075" i="7"/>
  <c r="H4075" i="7"/>
  <c r="F3959" i="7"/>
  <c r="H3959" i="7"/>
  <c r="G4097" i="7"/>
  <c r="I4097" i="7"/>
  <c r="G3714" i="7"/>
  <c r="I3714" i="7"/>
  <c r="F4158" i="7"/>
  <c r="H4158" i="7"/>
  <c r="F3819" i="7"/>
  <c r="H3819" i="7"/>
  <c r="F3634" i="7"/>
  <c r="H3634" i="7"/>
  <c r="G3892" i="7"/>
  <c r="I3892" i="7"/>
  <c r="G4150" i="7"/>
  <c r="I4150" i="7"/>
  <c r="F3562" i="7"/>
  <c r="H3562" i="7"/>
  <c r="F4045" i="7"/>
  <c r="H4045" i="7"/>
  <c r="G3868" i="7"/>
  <c r="I3868" i="7"/>
  <c r="G4067" i="7"/>
  <c r="I4067" i="7"/>
  <c r="F3940" i="7"/>
  <c r="H3940" i="7"/>
  <c r="G4239" i="7"/>
  <c r="I4239" i="7"/>
  <c r="F4132" i="7"/>
  <c r="H4132" i="7"/>
  <c r="G3797" i="7"/>
  <c r="I3797" i="7"/>
  <c r="F3796" i="7"/>
  <c r="H3796" i="7"/>
  <c r="G4024" i="7"/>
  <c r="I4024" i="7"/>
  <c r="G3969" i="7"/>
  <c r="I3969" i="7"/>
  <c r="G3950" i="7"/>
  <c r="I3950" i="7"/>
  <c r="F4095" i="7"/>
  <c r="H4095" i="7"/>
  <c r="G3989" i="7"/>
  <c r="I3989" i="7"/>
  <c r="G4117" i="7"/>
  <c r="I4117" i="7"/>
  <c r="F3994" i="7"/>
  <c r="H3994" i="7"/>
  <c r="F3892" i="7"/>
  <c r="H3892" i="7"/>
  <c r="G4203" i="7"/>
  <c r="I4203" i="7"/>
  <c r="F4298" i="7"/>
  <c r="H4298" i="7"/>
  <c r="F4169" i="7"/>
  <c r="H4169" i="7"/>
  <c r="G4336" i="7"/>
  <c r="I4336" i="7"/>
  <c r="G4217" i="7"/>
  <c r="I4217" i="7"/>
  <c r="F4104" i="7"/>
  <c r="H4104" i="7"/>
  <c r="F4317" i="7"/>
  <c r="H4317" i="7"/>
  <c r="G4489" i="7"/>
  <c r="I4489" i="7"/>
  <c r="F3958" i="7"/>
  <c r="H3958" i="7"/>
  <c r="F4155" i="7"/>
  <c r="H4155" i="7"/>
  <c r="F4332" i="7"/>
  <c r="H4332" i="7"/>
  <c r="F4235" i="7"/>
  <c r="H4235" i="7"/>
  <c r="G4370" i="7"/>
  <c r="I4370" i="7"/>
  <c r="F4156" i="7"/>
  <c r="H4156" i="7"/>
  <c r="G4192" i="7"/>
  <c r="I4192" i="7"/>
  <c r="F4351" i="7"/>
  <c r="H4351" i="7"/>
  <c r="G4523" i="7"/>
  <c r="I4523" i="7"/>
  <c r="G3900" i="7"/>
  <c r="I3900" i="7"/>
  <c r="G4229" i="7"/>
  <c r="I4229" i="7"/>
  <c r="F4366" i="7"/>
  <c r="H4366" i="7"/>
  <c r="G4276" i="7"/>
  <c r="I4276" i="7"/>
  <c r="F4022" i="7"/>
  <c r="H4022" i="7"/>
  <c r="F4224" i="7"/>
  <c r="H4224" i="7"/>
  <c r="F4257" i="7"/>
  <c r="H4257" i="7"/>
  <c r="G4303" i="7"/>
  <c r="I4303" i="7"/>
  <c r="G4557" i="7"/>
  <c r="I4557" i="7"/>
  <c r="G4685" i="7"/>
  <c r="I4685" i="7"/>
  <c r="G3814" i="7"/>
  <c r="I3814" i="7"/>
  <c r="F4108" i="7"/>
  <c r="H4108" i="7"/>
  <c r="F4320" i="7"/>
  <c r="H4320" i="7"/>
  <c r="G4210" i="7"/>
  <c r="I4210" i="7"/>
  <c r="G4358" i="7"/>
  <c r="I4358" i="7"/>
  <c r="F3910" i="7"/>
  <c r="H3910" i="7"/>
  <c r="F4170" i="7"/>
  <c r="H4170" i="7"/>
  <c r="F4339" i="7"/>
  <c r="H4339" i="7"/>
  <c r="G4511" i="7"/>
  <c r="I4511" i="7"/>
  <c r="G4639" i="7"/>
  <c r="I4639" i="7"/>
  <c r="F4381" i="7"/>
  <c r="H4381" i="7"/>
  <c r="F3971" i="7"/>
  <c r="H3971" i="7"/>
  <c r="G4237" i="7"/>
  <c r="I4237" i="7"/>
  <c r="F4370" i="7"/>
  <c r="H4370" i="7"/>
  <c r="G4280" i="7"/>
  <c r="I4280" i="7"/>
  <c r="F4038" i="7"/>
  <c r="H4038" i="7"/>
  <c r="G4230" i="7"/>
  <c r="I4230" i="7"/>
  <c r="F4261" i="7"/>
  <c r="H4261" i="7"/>
  <c r="G4400" i="7"/>
  <c r="I4400" i="7"/>
  <c r="G3954" i="7"/>
  <c r="I3954" i="7"/>
  <c r="F4175" i="7"/>
  <c r="H4175" i="7"/>
  <c r="F4340" i="7"/>
  <c r="H4340" i="7"/>
  <c r="G4250" i="7"/>
  <c r="I4250" i="7"/>
  <c r="G3710" i="7"/>
  <c r="I3710" i="7"/>
  <c r="F4173" i="7"/>
  <c r="H4173" i="7"/>
  <c r="G4208" i="7"/>
  <c r="I4208" i="7"/>
  <c r="F4359" i="7"/>
  <c r="H4359" i="7"/>
  <c r="G4531" i="7"/>
  <c r="I4531" i="7"/>
  <c r="G4659" i="7"/>
  <c r="I4659" i="7"/>
  <c r="G4054" i="7"/>
  <c r="I4054" i="7"/>
  <c r="G4270" i="7"/>
  <c r="I4270" i="7"/>
  <c r="G4255" i="7"/>
  <c r="I4255" i="7"/>
  <c r="G4693" i="7"/>
  <c r="I4693" i="7"/>
  <c r="G4420" i="7"/>
  <c r="I4420" i="7"/>
  <c r="F4494" i="7"/>
  <c r="H4494" i="7"/>
  <c r="F4622" i="7"/>
  <c r="H4622" i="7"/>
  <c r="G4448" i="7"/>
  <c r="I4448" i="7"/>
  <c r="G4584" i="7"/>
  <c r="I4584" i="7"/>
  <c r="F4177" i="7"/>
  <c r="H4177" i="7"/>
  <c r="G4007" i="7"/>
  <c r="I4007" i="7"/>
  <c r="F4054" i="7"/>
  <c r="H4054" i="7"/>
  <c r="G4535" i="7"/>
  <c r="I4535" i="7"/>
  <c r="G4289" i="7"/>
  <c r="I4289" i="7"/>
  <c r="G4277" i="7"/>
  <c r="I4277" i="7"/>
  <c r="F4528" i="7"/>
  <c r="H4528" i="7"/>
  <c r="F4656" i="7"/>
  <c r="H4656" i="7"/>
  <c r="G4490" i="7"/>
  <c r="I4490" i="7"/>
  <c r="G4618" i="7"/>
  <c r="I4618" i="7"/>
  <c r="F4387" i="7"/>
  <c r="H4387" i="7"/>
  <c r="F4591" i="7"/>
  <c r="H4591" i="7"/>
  <c r="F4312" i="7"/>
  <c r="H4312" i="7"/>
  <c r="F4153" i="7"/>
  <c r="H4153" i="7"/>
  <c r="G4619" i="7"/>
  <c r="I4619" i="7"/>
  <c r="G4454" i="7"/>
  <c r="I4454" i="7"/>
  <c r="F4437" i="7"/>
  <c r="H4437" i="7"/>
  <c r="F4578" i="7"/>
  <c r="H4578" i="7"/>
  <c r="G3931" i="7"/>
  <c r="I3931" i="7"/>
  <c r="G4540" i="7"/>
  <c r="I4540" i="7"/>
  <c r="G4668" i="7"/>
  <c r="I4668" i="7"/>
  <c r="G4267" i="7"/>
  <c r="I4267" i="7"/>
  <c r="G4135" i="7"/>
  <c r="I4135" i="7"/>
  <c r="F4118" i="7"/>
  <c r="H4118" i="7"/>
  <c r="G4549" i="7"/>
  <c r="I4549" i="7"/>
  <c r="G4333" i="7"/>
  <c r="I4333" i="7"/>
  <c r="G4309" i="7"/>
  <c r="I4309" i="7"/>
  <c r="F4532" i="7"/>
  <c r="H4532" i="7"/>
  <c r="F4660" i="7"/>
  <c r="H4660" i="7"/>
  <c r="G4494" i="7"/>
  <c r="I4494" i="7"/>
  <c r="G4622" i="7"/>
  <c r="I4622" i="7"/>
  <c r="F4395" i="7"/>
  <c r="H4395" i="7"/>
  <c r="F4623" i="7"/>
  <c r="H4623" i="7"/>
  <c r="F4178" i="7"/>
  <c r="H4178" i="7"/>
  <c r="F4176" i="7"/>
  <c r="H4176" i="7"/>
  <c r="G4581" i="7"/>
  <c r="I4581" i="7"/>
  <c r="F4397" i="7"/>
  <c r="H4397" i="7"/>
  <c r="G4382" i="7"/>
  <c r="I4382" i="7"/>
  <c r="F4552" i="7"/>
  <c r="H4552" i="7"/>
  <c r="F4680" i="7"/>
  <c r="H4680" i="7"/>
  <c r="G4514" i="7"/>
  <c r="I4514" i="7"/>
  <c r="G4642" i="7"/>
  <c r="I4642" i="7"/>
  <c r="F4435" i="7"/>
  <c r="H4435" i="7"/>
  <c r="F4344" i="7"/>
  <c r="H4344" i="7"/>
  <c r="F4218" i="7"/>
  <c r="H4218" i="7"/>
  <c r="G4633" i="7"/>
  <c r="I4633" i="7"/>
  <c r="G4167" i="7"/>
  <c r="I4167" i="7"/>
  <c r="G4450" i="7"/>
  <c r="I4450" i="7"/>
  <c r="F4586" i="7"/>
  <c r="H4586" i="7"/>
  <c r="F4247" i="7"/>
  <c r="H4247" i="7"/>
  <c r="G4548" i="7"/>
  <c r="I4548" i="7"/>
  <c r="G4676" i="7"/>
  <c r="I4676" i="7"/>
  <c r="G4366" i="7"/>
  <c r="I4366" i="7"/>
  <c r="F4518" i="7"/>
  <c r="H4518" i="7"/>
  <c r="G4353" i="7"/>
  <c r="I4353" i="7"/>
  <c r="F4863" i="7"/>
  <c r="H4863" i="7"/>
  <c r="G4831" i="7"/>
  <c r="I4831" i="7"/>
  <c r="F4789" i="7"/>
  <c r="H4789" i="7"/>
  <c r="F4954" i="7"/>
  <c r="H4954" i="7"/>
  <c r="F4469" i="7"/>
  <c r="H4469" i="7"/>
  <c r="G4888" i="7"/>
  <c r="I4888" i="7"/>
  <c r="G4826" i="7"/>
  <c r="I4826" i="7"/>
  <c r="G4857" i="7"/>
  <c r="I4857" i="7"/>
  <c r="G4651" i="7"/>
  <c r="I4651" i="7"/>
  <c r="F4402" i="7"/>
  <c r="H4402" i="7"/>
  <c r="F4511" i="7"/>
  <c r="H4511" i="7"/>
  <c r="F4577" i="7"/>
  <c r="H4577" i="7"/>
  <c r="G4301" i="7"/>
  <c r="I4301" i="7"/>
  <c r="F4878" i="7"/>
  <c r="H4878" i="7"/>
  <c r="F5006" i="7"/>
  <c r="H5006" i="7"/>
  <c r="G4757" i="7"/>
  <c r="I4757" i="7"/>
  <c r="G4940" i="7"/>
  <c r="I4940" i="7"/>
  <c r="F4313" i="7"/>
  <c r="H4313" i="7"/>
  <c r="F4604" i="7"/>
  <c r="H4604" i="7"/>
  <c r="F4375" i="7"/>
  <c r="H4375" i="7"/>
  <c r="G4965" i="7"/>
  <c r="I4965" i="7"/>
  <c r="G4818" i="7"/>
  <c r="I4818" i="7"/>
  <c r="G4829" i="7"/>
  <c r="I4829" i="7"/>
  <c r="F4976" i="7"/>
  <c r="H4976" i="7"/>
  <c r="F4645" i="7"/>
  <c r="H4645" i="7"/>
  <c r="G4910" i="7"/>
  <c r="I4910" i="7"/>
  <c r="F4433" i="7"/>
  <c r="H4433" i="7"/>
  <c r="F4148" i="7"/>
  <c r="H4148" i="7"/>
  <c r="F4550" i="7"/>
  <c r="H4550" i="7"/>
  <c r="F4430" i="7"/>
  <c r="H4430" i="7"/>
  <c r="G4236" i="7"/>
  <c r="I4236" i="7"/>
  <c r="G4444" i="7"/>
  <c r="I4444" i="7"/>
  <c r="F4630" i="7"/>
  <c r="H4630" i="7"/>
  <c r="F4409" i="7"/>
  <c r="H4409" i="7"/>
  <c r="G5007" i="7"/>
  <c r="I5007" i="7"/>
  <c r="G4871" i="7"/>
  <c r="I4871" i="7"/>
  <c r="F4843" i="7"/>
  <c r="H4843" i="7"/>
  <c r="F4982" i="7"/>
  <c r="H4982" i="7"/>
  <c r="F4693" i="7"/>
  <c r="H4693" i="7"/>
  <c r="G4916" i="7"/>
  <c r="I4916" i="7"/>
  <c r="F4503" i="7"/>
  <c r="H4503" i="7"/>
  <c r="F4442" i="7"/>
  <c r="H4442" i="7"/>
  <c r="G4534" i="7"/>
  <c r="I4534" i="7"/>
  <c r="F4740" i="7"/>
  <c r="H4740" i="7"/>
  <c r="G4732" i="7"/>
  <c r="I4732" i="7"/>
  <c r="F4611" i="7"/>
  <c r="H4611" i="7"/>
  <c r="F4904" i="7"/>
  <c r="H4904" i="7"/>
  <c r="G4743" i="7"/>
  <c r="I4743" i="7"/>
  <c r="G4809" i="7"/>
  <c r="I4809" i="7"/>
  <c r="G4966" i="7"/>
  <c r="I4966" i="7"/>
  <c r="F3977" i="7"/>
  <c r="H3977" i="7"/>
  <c r="F4809" i="7"/>
  <c r="H4809" i="7"/>
  <c r="G4850" i="7"/>
  <c r="I4850" i="7"/>
  <c r="F4806" i="7"/>
  <c r="H4806" i="7"/>
  <c r="G4778" i="7"/>
  <c r="I4778" i="7"/>
  <c r="F4747" i="7"/>
  <c r="H4747" i="7"/>
  <c r="F4937" i="7"/>
  <c r="H4937" i="7"/>
  <c r="G4991" i="7"/>
  <c r="I4991" i="7"/>
  <c r="F4625" i="7"/>
  <c r="H4625" i="7"/>
  <c r="F4972" i="7"/>
  <c r="H4972" i="7"/>
  <c r="G4992" i="7"/>
  <c r="I4992" i="7"/>
  <c r="G4963" i="7"/>
  <c r="I4963" i="7"/>
  <c r="G4867" i="7"/>
  <c r="I4867" i="7"/>
  <c r="F4851" i="7"/>
  <c r="H4851" i="7"/>
  <c r="F4987" i="7"/>
  <c r="H4987" i="7"/>
  <c r="G4445" i="7"/>
  <c r="I4445" i="7"/>
  <c r="F4515" i="7"/>
  <c r="H4515" i="7"/>
  <c r="F4661" i="7"/>
  <c r="H4661" i="7"/>
  <c r="F4729" i="7"/>
  <c r="H4729" i="7"/>
  <c r="F4719" i="7"/>
  <c r="H4719" i="7"/>
  <c r="F4619" i="7"/>
  <c r="H4619" i="7"/>
  <c r="F4909" i="7"/>
  <c r="H4909" i="7"/>
  <c r="G4755" i="7"/>
  <c r="I4755" i="7"/>
  <c r="G4993" i="7"/>
  <c r="I4993" i="7"/>
  <c r="F4940" i="7"/>
  <c r="H4940" i="7"/>
  <c r="G4960" i="7"/>
  <c r="I4960" i="7"/>
  <c r="G4879" i="7"/>
  <c r="I4879" i="7"/>
  <c r="G4855" i="7"/>
  <c r="I4855" i="7"/>
  <c r="F4826" i="7"/>
  <c r="H4826" i="7"/>
  <c r="F4975" i="7"/>
  <c r="H4975" i="7"/>
  <c r="G4518" i="7"/>
  <c r="I4518" i="7"/>
  <c r="F4579" i="7"/>
  <c r="H4579" i="7"/>
  <c r="F4718" i="7"/>
  <c r="H4718" i="7"/>
  <c r="F4742" i="7"/>
  <c r="H4742" i="7"/>
  <c r="F4730" i="7"/>
  <c r="H4730" i="7"/>
  <c r="F4651" i="7"/>
  <c r="H4651" i="7"/>
  <c r="F4913" i="7"/>
  <c r="H4913" i="7"/>
  <c r="G4791" i="7"/>
  <c r="I4791" i="7"/>
  <c r="F4481" i="7"/>
  <c r="H4481" i="7"/>
  <c r="F4948" i="7"/>
  <c r="H4948" i="7"/>
  <c r="G4970" i="7"/>
  <c r="I4970" i="7"/>
  <c r="G4907" i="7"/>
  <c r="I4907" i="7"/>
  <c r="G4862" i="7"/>
  <c r="I4862" i="7"/>
  <c r="F4835" i="7"/>
  <c r="H4835" i="7"/>
  <c r="F4979" i="7"/>
  <c r="H4979" i="7"/>
  <c r="G4582" i="7"/>
  <c r="I4582" i="7"/>
  <c r="F4691" i="7"/>
  <c r="H4691" i="7"/>
  <c r="G4737" i="7"/>
  <c r="I4737" i="7"/>
  <c r="F4754" i="7"/>
  <c r="H4754" i="7"/>
  <c r="G4738" i="7"/>
  <c r="I4738" i="7"/>
  <c r="F4739" i="7"/>
  <c r="H4739" i="7"/>
  <c r="F4933" i="7"/>
  <c r="H4933" i="7"/>
  <c r="G4847" i="7"/>
  <c r="I4847" i="7"/>
  <c r="G5009" i="7"/>
  <c r="I5009" i="7"/>
  <c r="F4706" i="7"/>
  <c r="H4706" i="7"/>
  <c r="F4805" i="7"/>
  <c r="H4805" i="7"/>
  <c r="F4876" i="7"/>
  <c r="H4876" i="7"/>
  <c r="F4916" i="7"/>
  <c r="H4916" i="7"/>
  <c r="F4962" i="7"/>
  <c r="H4962" i="7"/>
  <c r="F5004" i="7"/>
  <c r="H5004" i="7"/>
  <c r="G845" i="7"/>
  <c r="I845" i="7"/>
  <c r="G804" i="7"/>
  <c r="I804" i="7"/>
  <c r="G548" i="7"/>
  <c r="I548" i="7"/>
  <c r="G292" i="7"/>
  <c r="I292" i="7"/>
  <c r="G909" i="7"/>
  <c r="I909" i="7"/>
  <c r="G997" i="7"/>
  <c r="I997" i="7"/>
  <c r="G828" i="7"/>
  <c r="I828" i="7"/>
  <c r="G572" i="7"/>
  <c r="I572" i="7"/>
  <c r="G316" i="7"/>
  <c r="I316" i="7"/>
  <c r="G60" i="7"/>
  <c r="I60" i="7"/>
  <c r="G1123" i="7"/>
  <c r="I1123" i="7"/>
  <c r="F893" i="7"/>
  <c r="H893" i="7"/>
  <c r="F724" i="7"/>
  <c r="H724" i="7"/>
  <c r="F380" i="7"/>
  <c r="H380" i="7"/>
  <c r="F957" i="7"/>
  <c r="H957" i="7"/>
  <c r="F796" i="7"/>
  <c r="H796" i="7"/>
  <c r="F396" i="7"/>
  <c r="H396" i="7"/>
  <c r="F685" i="7"/>
  <c r="H685" i="7"/>
  <c r="F947" i="7"/>
  <c r="H947" i="7"/>
  <c r="F691" i="7"/>
  <c r="H691" i="7"/>
  <c r="F435" i="7"/>
  <c r="H435" i="7"/>
  <c r="F179" i="7"/>
  <c r="H179" i="7"/>
  <c r="F1189" i="7"/>
  <c r="H1189" i="7"/>
  <c r="G972" i="7"/>
  <c r="I972" i="7"/>
  <c r="G564" i="7"/>
  <c r="I564" i="7"/>
  <c r="G172" i="7"/>
  <c r="I172" i="7"/>
  <c r="G1091" i="7"/>
  <c r="I1091" i="7"/>
  <c r="F803" i="7"/>
  <c r="H803" i="7"/>
  <c r="F547" i="7"/>
  <c r="H547" i="7"/>
  <c r="F291" i="7"/>
  <c r="H291" i="7"/>
  <c r="F35" i="7"/>
  <c r="H35" i="7"/>
  <c r="F317" i="7"/>
  <c r="H317" i="7"/>
  <c r="E9" i="7"/>
  <c r="D9" i="7"/>
  <c r="L12" i="3"/>
  <c r="M12" i="3"/>
  <c r="H25" i="3"/>
  <c r="M4" i="3" s="1"/>
  <c r="M11" i="3"/>
  <c r="L11" i="3"/>
  <c r="L4" i="3"/>
  <c r="F9" i="7" l="1"/>
  <c r="H9" i="7"/>
  <c r="I9" i="7"/>
  <c r="G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<sst xmlns="http://schemas.openxmlformats.org/spreadsheetml/2006/main" count="349" uniqueCount="131">
  <si>
    <t>Valuation Date</t>
  </si>
  <si>
    <t>Valuation inputs</t>
  </si>
  <si>
    <t>Volatility</t>
  </si>
  <si>
    <t>Domestic currency interest rate</t>
  </si>
  <si>
    <t>Foreign currency interest rate</t>
  </si>
  <si>
    <t>Call/Put perspective</t>
  </si>
  <si>
    <t>Notional amount</t>
  </si>
  <si>
    <t>Notional currency</t>
  </si>
  <si>
    <t>Buy/Sell perspective</t>
  </si>
  <si>
    <t>Buy</t>
  </si>
  <si>
    <t>Sell</t>
  </si>
  <si>
    <t>Call FOR, Put DOM</t>
  </si>
  <si>
    <t>User input</t>
  </si>
  <si>
    <t>FOR/DOM</t>
  </si>
  <si>
    <t>[$]</t>
  </si>
  <si>
    <t>Value</t>
  </si>
  <si>
    <t>Units</t>
  </si>
  <si>
    <t>Field</t>
  </si>
  <si>
    <t>Expiry Date</t>
  </si>
  <si>
    <t>[Date]</t>
  </si>
  <si>
    <t>DOM/FOR</t>
  </si>
  <si>
    <t>K</t>
  </si>
  <si>
    <r>
      <t>S</t>
    </r>
    <r>
      <rPr>
        <vertAlign val="subscript"/>
        <sz val="10"/>
        <color theme="1"/>
        <rFont val="Arial"/>
        <family val="2"/>
      </rPr>
      <t>0</t>
    </r>
  </si>
  <si>
    <t>σ</t>
  </si>
  <si>
    <t>F</t>
  </si>
  <si>
    <r>
      <t>r</t>
    </r>
    <r>
      <rPr>
        <vertAlign val="subscript"/>
        <sz val="10"/>
        <color theme="1"/>
        <rFont val="Arial"/>
        <family val="2"/>
      </rPr>
      <t>domestic_currency_basis_adjusted</t>
    </r>
  </si>
  <si>
    <r>
      <t>d</t>
    </r>
    <r>
      <rPr>
        <vertAlign val="subscript"/>
        <sz val="10"/>
        <color theme="1"/>
        <rFont val="Arial"/>
        <family val="2"/>
      </rPr>
      <t>1</t>
    </r>
  </si>
  <si>
    <r>
      <t>d</t>
    </r>
    <r>
      <rPr>
        <vertAlign val="subscript"/>
        <sz val="10"/>
        <color theme="1"/>
        <rFont val="Arial"/>
        <family val="2"/>
      </rPr>
      <t>2</t>
    </r>
  </si>
  <si>
    <t>[%]</t>
  </si>
  <si>
    <t>CP</t>
  </si>
  <si>
    <t>[Years]</t>
  </si>
  <si>
    <t>{-1,1}</t>
  </si>
  <si>
    <t>Option Value</t>
  </si>
  <si>
    <t>Foreign Currency Notional</t>
  </si>
  <si>
    <t>Domestic Currency Notional</t>
  </si>
  <si>
    <t>Put FOR, Call DOM</t>
  </si>
  <si>
    <t>Valuation model inputs</t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</si>
  <si>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10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</si>
  <si>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10"/>
        <color theme="1"/>
        <rFont val="Arial"/>
        <family val="2"/>
      </rPr>
      <t xml:space="preserve"> (forward delta)</t>
    </r>
  </si>
  <si>
    <t>Vega</t>
  </si>
  <si>
    <t>Theta</t>
  </si>
  <si>
    <t>Gamma</t>
  </si>
  <si>
    <t>Legend</t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</si>
  <si>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</si>
  <si>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</si>
  <si>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</si>
  <si>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10"/>
        <color theme="1"/>
        <rFont val="Arial"/>
        <family val="2"/>
      </rPr>
      <t xml:space="preserve"> (normalised to 1% change in the foreign currency interest rate)</t>
    </r>
  </si>
  <si>
    <t>Vega (normalised to 1% change in volatility)</t>
  </si>
  <si>
    <t>Gamma (normalised to 1% change in spot price)</t>
  </si>
  <si>
    <t>Price (in the domestic currency, per 1 unit of foreign currency notional)</t>
  </si>
  <si>
    <t>[DOM]</t>
  </si>
  <si>
    <t>[FOR]</t>
  </si>
  <si>
    <t>Vanilla European option results</t>
  </si>
  <si>
    <t>European digital option results</t>
  </si>
  <si>
    <t>Vanilla European option pricing and analytical greeks</t>
  </si>
  <si>
    <t>Results in Notional Currency</t>
  </si>
  <si>
    <t>DOM</t>
  </si>
  <si>
    <t>FOR</t>
  </si>
  <si>
    <t>Call</t>
  </si>
  <si>
    <t>Put</t>
  </si>
  <si>
    <t>Strike</t>
  </si>
  <si>
    <r>
      <t>r</t>
    </r>
    <r>
      <rPr>
        <vertAlign val="subscript"/>
        <sz val="10"/>
        <color theme="1"/>
        <rFont val="Arial"/>
        <family val="2"/>
      </rPr>
      <t>domestic_currency</t>
    </r>
    <r>
      <rPr>
        <sz val="10"/>
        <color theme="1"/>
        <rFont val="Arial"/>
        <family val="2"/>
      </rPr>
      <t xml:space="preserve"> (equivalent to r in BSM)</t>
    </r>
  </si>
  <si>
    <r>
      <t>r</t>
    </r>
    <r>
      <rPr>
        <vertAlign val="subscript"/>
        <sz val="10"/>
        <color theme="1"/>
        <rFont val="Arial"/>
        <family val="2"/>
      </rPr>
      <t>foreign_currency</t>
    </r>
    <r>
      <rPr>
        <sz val="10"/>
        <color theme="1"/>
        <rFont val="Arial"/>
        <family val="2"/>
      </rPr>
      <t xml:space="preserve"> (equivalent to q in BSM)</t>
    </r>
  </si>
  <si>
    <t>Barrier</t>
  </si>
  <si>
    <t>FX spot price</t>
  </si>
  <si>
    <t>FX forward rate</t>
  </si>
  <si>
    <t>Vanilla option helpers</t>
  </si>
  <si>
    <t>Barrier option helpers</t>
  </si>
  <si>
    <r>
      <t>d</t>
    </r>
    <r>
      <rPr>
        <vertAlign val="subscript"/>
        <sz val="10"/>
        <color theme="1"/>
        <rFont val="Arial"/>
        <family val="2"/>
      </rPr>
      <t>3</t>
    </r>
  </si>
  <si>
    <t>H</t>
  </si>
  <si>
    <r>
      <t>d</t>
    </r>
    <r>
      <rPr>
        <vertAlign val="subscript"/>
        <sz val="10"/>
        <color theme="1"/>
        <rFont val="Arial"/>
        <family val="2"/>
      </rPr>
      <t>4</t>
    </r>
  </si>
  <si>
    <t>Down and In</t>
  </si>
  <si>
    <t>Core / vanilla contractual inputs</t>
  </si>
  <si>
    <t>Exotic contractual inputs</t>
  </si>
  <si>
    <t>Rand ~N(0,1)</t>
  </si>
  <si>
    <t>S(T)</t>
  </si>
  <si>
    <t>μ</t>
  </si>
  <si>
    <r>
      <t>μ</t>
    </r>
    <r>
      <rPr>
        <vertAlign val="subscript"/>
        <sz val="10"/>
        <color theme="1"/>
        <rFont val="Arial"/>
        <family val="2"/>
      </rPr>
      <t>IRP</t>
    </r>
  </si>
  <si>
    <r>
      <t>μ</t>
    </r>
    <r>
      <rPr>
        <vertAlign val="subscript"/>
        <sz val="10"/>
        <color theme="1"/>
        <rFont val="Arial"/>
        <family val="2"/>
      </rPr>
      <t>with_basis</t>
    </r>
  </si>
  <si>
    <t>T</t>
  </si>
  <si>
    <t>by IRP</t>
  </si>
  <si>
    <t>with FCB</t>
  </si>
  <si>
    <t>Sims per 1 refresh</t>
  </si>
  <si>
    <t># of refreshes</t>
  </si>
  <si>
    <t>antithetic variates →</t>
  </si>
  <si>
    <t>Total simulations</t>
  </si>
  <si>
    <t xml:space="preserve">Averages → </t>
  </si>
  <si>
    <t>Averages →</t>
  </si>
  <si>
    <t xml:space="preserve">Option Value Monte Carlo </t>
  </si>
  <si>
    <t>Discount Factor</t>
  </si>
  <si>
    <t>Option Forward Value</t>
  </si>
  <si>
    <t>Option Discounted Value</t>
  </si>
  <si>
    <t xml:space="preserve">Run time (seconds): </t>
  </si>
  <si>
    <t>Vanilla Option Payoff</t>
  </si>
  <si>
    <t>Digital Option Payoff</t>
  </si>
  <si>
    <t>IRP</t>
  </si>
  <si>
    <t xml:space="preserve">Vanilla Option </t>
  </si>
  <si>
    <t xml:space="preserve">Digital Option </t>
  </si>
  <si>
    <t>% in-the-money</t>
  </si>
  <si>
    <t>Price in notional currency</t>
  </si>
  <si>
    <t>Price in domestic currency</t>
  </si>
  <si>
    <t>European digital option pricing</t>
  </si>
  <si>
    <t>Contractual Inputs</t>
  </si>
  <si>
    <t>Buy/Sell</t>
  </si>
  <si>
    <t>Call/Put</t>
  </si>
  <si>
    <t>Notional Amt</t>
  </si>
  <si>
    <t>Notional Ccy</t>
  </si>
  <si>
    <t>Value Date</t>
  </si>
  <si>
    <t>FOR Notional</t>
  </si>
  <si>
    <t>DOM Notional</t>
  </si>
  <si>
    <t>Valuation Methodology</t>
  </si>
  <si>
    <t>With Currency Basis</t>
  </si>
  <si>
    <t>By Interest Rate Parity</t>
  </si>
  <si>
    <t>Valuation &amp; Market Data Inputs</t>
  </si>
  <si>
    <t>Valuation Helpers</t>
  </si>
  <si>
    <t>Results</t>
  </si>
  <si>
    <t>by IR Parity</t>
  </si>
  <si>
    <t>Theta (normalised to 1 day)</t>
  </si>
  <si>
    <t>Px</t>
  </si>
  <si>
    <r>
      <t>S</t>
    </r>
    <r>
      <rPr>
        <b/>
        <vertAlign val="subscript"/>
        <sz val="10"/>
        <color theme="0"/>
        <rFont val="Arial"/>
        <family val="2"/>
      </rPr>
      <t>0</t>
    </r>
  </si>
  <si>
    <r>
      <t>r</t>
    </r>
    <r>
      <rPr>
        <b/>
        <vertAlign val="subscript"/>
        <sz val="10"/>
        <color theme="0"/>
        <rFont val="Arial"/>
        <family val="2"/>
      </rPr>
      <t>f</t>
    </r>
  </si>
  <si>
    <r>
      <t>r</t>
    </r>
    <r>
      <rPr>
        <b/>
        <vertAlign val="subscript"/>
        <sz val="10"/>
        <color theme="0"/>
        <rFont val="Arial"/>
        <family val="2"/>
      </rPr>
      <t>d</t>
    </r>
  </si>
  <si>
    <r>
      <t>μ</t>
    </r>
    <r>
      <rPr>
        <b/>
        <vertAlign val="subscript"/>
        <sz val="10"/>
        <color theme="0"/>
        <rFont val="Arial"/>
        <family val="2"/>
      </rPr>
      <t>IRP</t>
    </r>
  </si>
  <si>
    <r>
      <t>μ</t>
    </r>
    <r>
      <rPr>
        <b/>
        <vertAlign val="subscript"/>
        <sz val="10"/>
        <color theme="0"/>
        <rFont val="Arial"/>
        <family val="2"/>
      </rPr>
      <t>with_basis</t>
    </r>
  </si>
  <si>
    <r>
      <t>r</t>
    </r>
    <r>
      <rPr>
        <b/>
        <vertAlign val="subscript"/>
        <sz val="10"/>
        <color theme="0"/>
        <rFont val="Arial"/>
        <family val="2"/>
      </rPr>
      <t>d_basis_adj</t>
    </r>
  </si>
  <si>
    <r>
      <t>d</t>
    </r>
    <r>
      <rPr>
        <b/>
        <vertAlign val="subscript"/>
        <sz val="10"/>
        <color theme="0"/>
        <rFont val="Arial"/>
        <family val="2"/>
      </rPr>
      <t>1</t>
    </r>
  </si>
  <si>
    <r>
      <t>d</t>
    </r>
    <r>
      <rPr>
        <b/>
        <vertAlign val="subscript"/>
        <sz val="10"/>
        <color theme="0"/>
        <rFont val="Arial"/>
        <family val="2"/>
      </rPr>
      <t>2</t>
    </r>
  </si>
  <si>
    <r>
      <t>Δ</t>
    </r>
    <r>
      <rPr>
        <b/>
        <vertAlign val="subscript"/>
        <sz val="10"/>
        <color theme="0"/>
        <rFont val="Arial"/>
        <family val="2"/>
      </rPr>
      <t>spot</t>
    </r>
  </si>
  <si>
    <r>
      <t>Δ</t>
    </r>
    <r>
      <rPr>
        <b/>
        <vertAlign val="subscript"/>
        <sz val="10"/>
        <color theme="0"/>
        <rFont val="Arial"/>
        <family val="2"/>
      </rPr>
      <t>forward</t>
    </r>
  </si>
  <si>
    <r>
      <t>Rho</t>
    </r>
    <r>
      <rPr>
        <b/>
        <vertAlign val="subscript"/>
        <sz val="10"/>
        <color theme="0"/>
        <rFont val="Arial"/>
        <family val="2"/>
      </rPr>
      <t>foreign currency</t>
    </r>
  </si>
  <si>
    <r>
      <t>Rho</t>
    </r>
    <r>
      <rPr>
        <b/>
        <vertAlign val="subscript"/>
        <sz val="10"/>
        <color theme="0"/>
        <rFont val="Arial"/>
        <family val="2"/>
      </rPr>
      <t>domestic currency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</si>
</sst>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,##0_-;\(#,##0\)_-;\-_-"/>
    <numFmt numFmtId="165" formatCode="d\-mmm\-yyyy_-;;"/>
    <numFmt numFmtId="166" formatCode="0.0000"/>
    <numFmt numFmtId="167" formatCode="_-* #,##0.0000_-;\-* #,##0.0000_-;_-* &quot;-&quot;??_-;_-@_-"/>
    <numFmt numFmtId="168" formatCode="_-* #,##0.00000_-;\-* #,##0.00000_-;_-* &quot;-&quot;??_-;_-@_-"/>
    <numFmt numFmtId="169" formatCode="0.000%"/>
    <numFmt numFmtId="170" formatCode="0.0000%"/>
    <numFmt numFmtId="171" formatCode="0.00000%"/>
    <numFmt numFmtId="172" formatCode="_-* #,##0.000000_-;\-* #,##0.000000_-;_-* &quot;-&quot;??_-;_-@_-"/>
    <numFmt numFmtId="173" formatCode="_-* #,##0.0000000_-;\-* #,##0.0000000_-;_-* &quot;-&quot;??_-;_-@_-"/>
    <numFmt numFmtId="174" formatCode="_-* #,##0.00000000_-;\-* #,##0.00000000_-;_-* &quot;-&quot;??_-;_-@_-"/>
    <numFmt numFmtId="175" formatCode="0.00000000"/>
    <numFmt numFmtId="176" formatCode="d\-mmm\-yy_-;;"/>
    <numFmt numFmtId="177" formatCode="_-* #,##0.000_-;\-* #,##0.000_-;_-* &quot;-&quot;??_-;_-@_-"/>
  </numFmts>
  <fonts count="12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vertAlign val="subscript"/>
      <sz val="10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sz val="10"/>
      <color theme="4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2" fillId="2" borderId="0" xfId="0" applyFont="1" applyFill="1"/>
    <xf numFmtId="0" fontId="0" fillId="0" borderId="5" xfId="0" applyBorder="1"/>
    <xf numFmtId="0" fontId="2" fillId="2" borderId="1" xfId="0" applyFont="1" applyFill="1" applyBorder="1"/>
    <xf numFmtId="165" fontId="2" fillId="2" borderId="0" xfId="0" applyNumberFormat="1" applyFont="1" applyFill="1"/>
    <xf numFmtId="166" fontId="2" fillId="2" borderId="0" xfId="0" applyNumberFormat="1" applyFont="1" applyFill="1"/>
    <xf numFmtId="168" fontId="2" fillId="2" borderId="0" xfId="1" applyNumberFormat="1" applyFont="1" applyFill="1" applyBorder="1"/>
    <xf numFmtId="170" fontId="2" fillId="2" borderId="0" xfId="2" applyNumberFormat="1" applyFont="1" applyFill="1" applyBorder="1"/>
    <xf numFmtId="171" fontId="2" fillId="2" borderId="0" xfId="2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70" fontId="2" fillId="2" borderId="1" xfId="2" applyNumberFormat="1" applyFont="1" applyFill="1" applyBorder="1"/>
    <xf numFmtId="0" fontId="4" fillId="0" borderId="0" xfId="0" applyFont="1"/>
    <xf numFmtId="164" fontId="0" fillId="0" borderId="0" xfId="0" applyNumberFormat="1"/>
    <xf numFmtId="168" fontId="0" fillId="0" borderId="0" xfId="1" applyNumberFormat="1" applyFont="1" applyBorder="1"/>
    <xf numFmtId="171" fontId="0" fillId="0" borderId="0" xfId="2" applyNumberFormat="1" applyFont="1" applyBorder="1"/>
    <xf numFmtId="168" fontId="0" fillId="0" borderId="0" xfId="0" applyNumberFormat="1"/>
    <xf numFmtId="170" fontId="0" fillId="0" borderId="0" xfId="2" applyNumberFormat="1" applyFont="1" applyBorder="1"/>
    <xf numFmtId="164" fontId="0" fillId="0" borderId="1" xfId="0" applyNumberFormat="1" applyBorder="1"/>
    <xf numFmtId="167" fontId="0" fillId="0" borderId="0" xfId="1" applyNumberFormat="1" applyFont="1" applyBorder="1"/>
    <xf numFmtId="167" fontId="0" fillId="0" borderId="6" xfId="1" applyNumberFormat="1" applyFont="1" applyBorder="1"/>
    <xf numFmtId="0" fontId="0" fillId="0" borderId="9" xfId="0" applyBorder="1"/>
    <xf numFmtId="167" fontId="0" fillId="0" borderId="10" xfId="1" applyNumberFormat="1" applyFont="1" applyBorder="1"/>
    <xf numFmtId="167" fontId="0" fillId="0" borderId="11" xfId="1" applyNumberFormat="1" applyFont="1" applyBorder="1"/>
    <xf numFmtId="10" fontId="0" fillId="0" borderId="0" xfId="2" applyNumberFormat="1" applyFont="1" applyBorder="1"/>
    <xf numFmtId="172" fontId="0" fillId="0" borderId="0" xfId="1" applyNumberFormat="1" applyFont="1" applyBorder="1"/>
    <xf numFmtId="167" fontId="0" fillId="0" borderId="0" xfId="0" applyNumberFormat="1"/>
    <xf numFmtId="0" fontId="0" fillId="0" borderId="11" xfId="0" applyBorder="1"/>
    <xf numFmtId="174" fontId="0" fillId="0" borderId="0" xfId="1" applyNumberFormat="1" applyFont="1" applyBorder="1"/>
    <xf numFmtId="172" fontId="0" fillId="0" borderId="0" xfId="0" applyNumberFormat="1"/>
    <xf numFmtId="11" fontId="0" fillId="0" borderId="0" xfId="0" applyNumberFormat="1"/>
    <xf numFmtId="175" fontId="0" fillId="0" borderId="0" xfId="0" applyNumberFormat="1"/>
    <xf numFmtId="173" fontId="0" fillId="0" borderId="1" xfId="0" applyNumberFormat="1" applyBorder="1"/>
    <xf numFmtId="173" fontId="0" fillId="0" borderId="0" xfId="0" applyNumberFormat="1"/>
    <xf numFmtId="174" fontId="0" fillId="0" borderId="0" xfId="0" applyNumberFormat="1"/>
    <xf numFmtId="0" fontId="0" fillId="0" borderId="10" xfId="0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6" xfId="0" applyNumberFormat="1" applyBorder="1"/>
    <xf numFmtId="164" fontId="0" fillId="0" borderId="8" xfId="0" applyNumberFormat="1" applyBorder="1"/>
    <xf numFmtId="167" fontId="0" fillId="0" borderId="1" xfId="1" applyNumberFormat="1" applyFont="1" applyBorder="1"/>
    <xf numFmtId="167" fontId="0" fillId="0" borderId="8" xfId="1" applyNumberFormat="1" applyFont="1" applyBorder="1"/>
    <xf numFmtId="166" fontId="0" fillId="0" borderId="0" xfId="0" applyNumberFormat="1"/>
    <xf numFmtId="169" fontId="0" fillId="0" borderId="0" xfId="0" applyNumberFormat="1"/>
    <xf numFmtId="0" fontId="0" fillId="0" borderId="1" xfId="0" applyBorder="1"/>
    <xf numFmtId="167" fontId="0" fillId="0" borderId="0" xfId="1" applyNumberFormat="1" applyFont="1"/>
    <xf numFmtId="168" fontId="0" fillId="0" borderId="0" xfId="1" applyNumberFormat="1" applyFont="1"/>
    <xf numFmtId="164" fontId="0" fillId="0" borderId="7" xfId="0" applyNumberFormat="1" applyBorder="1"/>
    <xf numFmtId="166" fontId="0" fillId="0" borderId="1" xfId="0" applyNumberFormat="1" applyBorder="1"/>
    <xf numFmtId="0" fontId="2" fillId="2" borderId="10" xfId="0" applyFont="1" applyFill="1" applyBorder="1"/>
    <xf numFmtId="164" fontId="2" fillId="2" borderId="0" xfId="0" applyNumberFormat="1" applyFont="1" applyFill="1"/>
    <xf numFmtId="169" fontId="0" fillId="0" borderId="0" xfId="2" applyNumberFormat="1" applyFont="1" applyBorder="1"/>
    <xf numFmtId="172" fontId="0" fillId="0" borderId="3" xfId="1" applyNumberFormat="1" applyFont="1" applyBorder="1"/>
    <xf numFmtId="172" fontId="0" fillId="0" borderId="0" xfId="1" applyNumberFormat="1" applyFont="1"/>
    <xf numFmtId="172" fontId="0" fillId="0" borderId="1" xfId="1" applyNumberFormat="1" applyFont="1" applyBorder="1"/>
    <xf numFmtId="172" fontId="0" fillId="0" borderId="0" xfId="0" quotePrefix="1" applyNumberFormat="1"/>
    <xf numFmtId="10" fontId="0" fillId="0" borderId="3" xfId="2" applyNumberFormat="1" applyFont="1" applyBorder="1"/>
    <xf numFmtId="10" fontId="0" fillId="0" borderId="10" xfId="2" applyNumberFormat="1" applyFont="1" applyBorder="1"/>
    <xf numFmtId="164" fontId="0" fillId="0" borderId="5" xfId="0" applyNumberFormat="1" applyBorder="1"/>
    <xf numFmtId="164" fontId="0" fillId="0" borderId="9" xfId="0" applyNumberFormat="1" applyBorder="1"/>
    <xf numFmtId="167" fontId="0" fillId="0" borderId="5" xfId="1" applyNumberFormat="1" applyFont="1" applyBorder="1"/>
    <xf numFmtId="164" fontId="0" fillId="0" borderId="5" xfId="2" applyNumberFormat="1" applyFont="1" applyBorder="1"/>
    <xf numFmtId="164" fontId="0" fillId="0" borderId="6" xfId="2" applyNumberFormat="1" applyFont="1" applyBorder="1"/>
    <xf numFmtId="164" fontId="0" fillId="0" borderId="0" xfId="2" applyNumberFormat="1" applyFont="1" applyBorder="1"/>
    <xf numFmtId="164" fontId="0" fillId="0" borderId="1" xfId="2" applyNumberFormat="1" applyFont="1" applyBorder="1"/>
    <xf numFmtId="171" fontId="0" fillId="0" borderId="3" xfId="2" applyNumberFormat="1" applyFont="1" applyBorder="1"/>
    <xf numFmtId="170" fontId="0" fillId="0" borderId="1" xfId="2" applyNumberFormat="1" applyFont="1" applyBorder="1"/>
    <xf numFmtId="170" fontId="0" fillId="0" borderId="8" xfId="2" applyNumberFormat="1" applyFont="1" applyBorder="1"/>
    <xf numFmtId="0" fontId="0" fillId="0" borderId="9" xfId="0" applyBorder="1" applyAlignment="1">
      <alignment vertical="center"/>
    </xf>
    <xf numFmtId="0" fontId="0" fillId="0" borderId="7" xfId="0" applyBorder="1" applyAlignment="1">
      <alignment horizontal="center" vertical="top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77" fontId="0" fillId="0" borderId="0" xfId="1" applyNumberFormat="1" applyFont="1" applyBorder="1"/>
    <xf numFmtId="164" fontId="0" fillId="0" borderId="0" xfId="0" applyNumberFormat="1" applyBorder="1"/>
    <xf numFmtId="0" fontId="8" fillId="2" borderId="0" xfId="0" applyFont="1" applyFill="1" applyBorder="1"/>
    <xf numFmtId="167" fontId="8" fillId="2" borderId="0" xfId="1" applyNumberFormat="1" applyFont="1" applyFill="1" applyBorder="1"/>
    <xf numFmtId="176" fontId="8" fillId="2" borderId="0" xfId="0" applyNumberFormat="1" applyFont="1" applyFill="1" applyBorder="1"/>
    <xf numFmtId="164" fontId="8" fillId="2" borderId="0" xfId="0" applyNumberFormat="1" applyFont="1" applyFill="1" applyBorder="1"/>
    <xf numFmtId="10" fontId="8" fillId="2" borderId="0" xfId="2" applyNumberFormat="1" applyFont="1" applyFill="1" applyBorder="1"/>
    <xf numFmtId="0" fontId="9" fillId="0" borderId="0" xfId="0" applyFont="1" applyFill="1" applyBorder="1"/>
    <xf numFmtId="0" fontId="6" fillId="0" borderId="0" xfId="0" applyFont="1" applyFill="1" applyBorder="1"/>
    <xf numFmtId="0" fontId="6" fillId="0" borderId="16" xfId="0" applyFont="1" applyFill="1" applyBorder="1"/>
    <xf numFmtId="0" fontId="8" fillId="2" borderId="15" xfId="0" applyFont="1" applyFill="1" applyBorder="1"/>
    <xf numFmtId="0" fontId="8" fillId="2" borderId="16" xfId="0" applyFont="1" applyFill="1" applyBorder="1"/>
    <xf numFmtId="176" fontId="8" fillId="2" borderId="15" xfId="0" applyNumberFormat="1" applyFont="1" applyFill="1" applyBorder="1"/>
    <xf numFmtId="10" fontId="8" fillId="2" borderId="16" xfId="2" applyNumberFormat="1" applyFont="1" applyFill="1" applyBorder="1"/>
    <xf numFmtId="0" fontId="10" fillId="0" borderId="12" xfId="0" applyFont="1" applyFill="1" applyBorder="1" applyAlignment="1">
      <alignment horizontal="centerContinuous"/>
    </xf>
    <xf numFmtId="0" fontId="10" fillId="0" borderId="13" xfId="0" applyFont="1" applyFill="1" applyBorder="1" applyAlignment="1">
      <alignment horizontal="centerContinuous"/>
    </xf>
    <xf numFmtId="0" fontId="10" fillId="0" borderId="14" xfId="0" applyFont="1" applyFill="1" applyBorder="1" applyAlignment="1">
      <alignment horizontal="centerContinuous"/>
    </xf>
    <xf numFmtId="0" fontId="9" fillId="0" borderId="18" xfId="0" applyFont="1" applyFill="1" applyBorder="1" applyAlignment="1">
      <alignment horizontal="centerContinuous"/>
    </xf>
    <xf numFmtId="0" fontId="10" fillId="0" borderId="17" xfId="0" applyFont="1" applyFill="1" applyBorder="1" applyAlignment="1">
      <alignment horizontal="centerContinuous"/>
    </xf>
    <xf numFmtId="0" fontId="10" fillId="0" borderId="19" xfId="0" applyFont="1" applyFill="1" applyBorder="1" applyAlignment="1">
      <alignment horizontal="centerContinuous"/>
    </xf>
    <xf numFmtId="164" fontId="0" fillId="0" borderId="15" xfId="2" applyNumberFormat="1" applyFont="1" applyBorder="1"/>
    <xf numFmtId="0" fontId="0" fillId="0" borderId="0" xfId="0" applyFont="1" applyBorder="1"/>
    <xf numFmtId="170" fontId="0" fillId="0" borderId="0" xfId="2" applyNumberFormat="1" applyFont="1"/>
    <xf numFmtId="171" fontId="0" fillId="0" borderId="0" xfId="2" applyNumberFormat="1" applyFont="1"/>
    <xf numFmtId="0" fontId="6" fillId="0" borderId="15" xfId="0" applyFont="1" applyFill="1" applyBorder="1"/>
    <xf numFmtId="0" fontId="6" fillId="0" borderId="20" xfId="0" applyFont="1" applyFill="1" applyBorder="1"/>
    <xf numFmtId="0" fontId="6" fillId="0" borderId="1" xfId="0" applyFont="1" applyFill="1" applyBorder="1"/>
    <xf numFmtId="0" fontId="6" fillId="0" borderId="5" xfId="0" applyFont="1" applyBorder="1"/>
    <xf numFmtId="0" fontId="6" fillId="0" borderId="5" xfId="0" applyFont="1" applyFill="1" applyBorder="1"/>
    <xf numFmtId="0" fontId="6" fillId="0" borderId="7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32">
    <dxf>
      <font>
        <b/>
        <strike val="0"/>
        <outline val="0"/>
        <shadow val="0"/>
        <u val="no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9" formatCode="0.000%"/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9" formatCode="0.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7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7" formatCode="_-* #,##0.000_-;\-* #,##0.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4" formatCode="#,##0_-;\(#,##0\)_-;\-_-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6" formatCode="d\-mmm\-yy_-;;"/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4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6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7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304800</xdr:colOff>
      <xdr:row>33</xdr:row>
      <xdr:rowOff>0</xdr:rowOff>
    </xdr:from>
    <xdr:to>
      <xdr:col>15</xdr:col>
      <xdr:colOff>124162</xdr:colOff>
      <xdr:row>44</xdr:row>
      <xdr:rowOff>101135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3525" y="5895975"/>
          <a:ext cx="3886537" cy="1958510"/>
        </a:xfrm>
        <a:prstGeom prst="rect">
          <a:avLst/>
        </a:prstGeom>
      </xdr:spPr>
    </xdr:pic>
    <xdr:clientData/>
  </xdr:twoCellAnchor>
  <xdr:twoCellAnchor editAs="oneCell">
    <xdr:from>
      <xdr:col>10</xdr:col>
      <xdr:colOff>447675</xdr:colOff>
      <xdr:row>40</xdr:row>
      <xdr:rowOff>47625</xdr:rowOff>
    </xdr:from>
    <xdr:to>
      <xdr:col>15</xdr:col>
      <xdr:colOff>76520</xdr:colOff>
      <xdr:row>71</xdr:row>
      <xdr:rowOff>88082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6400" y="7962900"/>
          <a:ext cx="3696020" cy="5212532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590550</xdr:colOff>
      <xdr:row>33</xdr:row>
      <xdr:rowOff>0</xdr:rowOff>
    </xdr:from>
    <xdr:to>
      <xdr:col>4</xdr:col>
      <xdr:colOff>147017</xdr:colOff>
      <xdr:row>54</xdr:row>
      <xdr:rowOff>105092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0550" y="6477000"/>
          <a:ext cx="3833192" cy="36579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0</xdr:row>
          <xdr:rowOff>123825</xdr:rowOff>
        </xdr:from>
        <xdr:to>
          <xdr:col>18</xdr:col>
          <xdr:colOff>704850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B5CFB6-794F-40A8-81B2-C81B04684AF7}" name="Table1" displayName="Table1" ref="B3:AE34" totalsRowShown="0" headerRowDxfId="0" dataDxfId="7">
  <autoFilter ref="B3:AE34" xr:uid="{47B5CFB6-794F-40A8-81B2-C81B04684AF7}"/>
  <tableColumns count="30">
    <tableColumn id="1" xr3:uid="{571B07B7-5FA7-46C7-91CD-71D518ED6360}" name="Buy/Sell" dataDxfId="31"/>
    <tableColumn id="2" xr3:uid="{635821F6-618C-4891-BE59-A8BA17288B47}" name="Strike" dataDxfId="30" dataCellStyle="Comma"/>
    <tableColumn id="3" xr3:uid="{FEF4A68D-F736-49BA-B708-353CEB73DF53}" name="Call/Put" dataDxfId="29"/>
    <tableColumn id="4" xr3:uid="{FFB3EB20-B673-44FF-BAE5-F8C4D4C75443}" name="Expiry Date" dataDxfId="28"/>
    <tableColumn id="5" xr3:uid="{2C1E8A78-D7D7-4E1E-B315-A911234C47C0}" name="Notional Amt" dataDxfId="27"/>
    <tableColumn id="6" xr3:uid="{3E93A286-2B9F-408C-9E30-93ED2E5A173B}" name="Notional Ccy" dataDxfId="26"/>
    <tableColumn id="7" xr3:uid="{73F2A6EA-B250-4E65-9DF7-FD0E0079EE9F}" name="Value Date" dataDxfId="25"/>
    <tableColumn id="8" xr3:uid="{848C487C-AA0B-4A3D-AF6A-09632A72DDB1}" name="S0" dataDxfId="24" dataCellStyle="Comma"/>
    <tableColumn id="9" xr3:uid="{4617F9B4-B7F4-466A-A443-0F05E495EFFA}" name="F" dataDxfId="23" dataCellStyle="Comma"/>
    <tableColumn id="10" xr3:uid="{35D56047-84C1-485E-90A5-FF01969A5106}" name="σ" dataDxfId="22" dataCellStyle="Percent"/>
    <tableColumn id="11" xr3:uid="{84B1875B-9209-4EA4-AA9B-31718BB3062A}" name="rf" dataDxfId="21" dataCellStyle="Percent"/>
    <tableColumn id="12" xr3:uid="{123822BC-56F7-4031-8370-F1CBE27E3CD7}" name="rd" dataDxfId="20" dataCellStyle="Percent"/>
    <tableColumn id="23" xr3:uid="{A4CD72E7-5D42-4849-A460-5857D3269FD0}" name="Valuation Methodology" dataDxfId="19" dataCellStyle="Percent"/>
    <tableColumn id="13" xr3:uid="{E8491073-3612-46BC-92E4-AA82DCCCE45A}" name="CP" dataDxfId="1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17" dataCellStyle="Comma">
      <calculatedColumnFormula>YEARFRAC(Table1[[#This Row],[Value Date]],Table1[[#This Row],[Expiry Date]],1)</calculatedColumnFormula>
    </tableColumn>
    <tableColumn id="15" xr3:uid="{C0645EE0-F772-424F-98C9-3308E4FF4AC1}" name="μIRP" dataDxfId="16" dataCellStyle="Percent">
      <calculatedColumnFormula>Table1[[#This Row],[rd]]-Table1[[#This Row],[rf]]</calculatedColumnFormula>
    </tableColumn>
    <tableColumn id="16" xr3:uid="{D43FB700-CB4B-4A6E-8E17-12D4AD0DC408}" name="μwith_basis" dataDxfId="1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14" dataCellStyle="Percent">
      <calculatedColumnFormula>Table1[[#This Row],[rf]]+Table1[[#This Row],[μwith_basis]]</calculatedColumnFormula>
    </tableColumn>
    <tableColumn id="18" xr3:uid="{6748F8DB-3181-4875-A92A-6D612D52D075}" name="FOR Notional" dataDxfId="1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1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20" xr3:uid="{38320DE9-8F1E-4111-9B40-7E316E333D1E}" name="d1" dataDxfId="11" dataCellStyle="Comma">
      <calculatedColumnFormula array="1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calculatedColumnFormula>
    </tableColumn>
    <tableColumn id="21" xr3:uid="{3EF1B53C-7BC9-4EB4-9D58-E2377691F515}" name="d2" dataDxfId="6" dataCellStyle="Comma">
      <calculatedColumnFormula>Table1[[#This Row],[d1]]-Table1[[#This Row],[σ]]*SQRT(Table1[[#This Row],[T]])</calculatedColumnFormula>
    </tableColumn>
    <tableColumn id="25" xr3:uid="{ADE479F3-4808-43BC-9D24-B39FF8B3B44E}" name="Px" dataDxfId="5" dataCellStyle="Percent">
      <calculatedColumnFormula array="1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calculatedColumnFormula>
    </tableColumn>
    <tableColumn id="26" xr3:uid="{3236F4B8-4BC6-4ADB-AD75-EB9D1B102105}" name="Δspot" dataDxfId="4" dataCellStyle="Percent">
      <calculatedColumnFormula>Table1[[#This Row],[CP]]*EXP(-Table1[[#This Row],[rf]]*Table1[[#This Row],[T]])*_xlfn.NORM.S.DIST(Table1[[#This Row],[d1]],TRUE)</calculatedColumnFormula>
    </tableColumn>
    <tableColumn id="27" xr3:uid="{A672D7CF-E08C-4AD1-B6C3-FBFFD4F407B1}" name="Δforward" dataDxfId="3" dataCellStyle="Percent">
      <calculatedColumnFormula>Table1[[#This Row],[CP]]*_xlfn.NORM.S.DIST(Table1[[#This Row],[d1]],TRUE)</calculatedColumnFormula>
    </tableColumn>
    <tableColumn id="28" xr3:uid="{1E68B352-5DE6-49CE-AFA8-CDE42DF385D3}" name="Vega" dataDxfId="1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Theta" dataDxfId="2"/>
    <tableColumn id="30" xr3:uid="{D34948E3-268A-4448-B3B2-4F5B8B7F846F}" name="Gamma" dataDxfId="10" dataCellStyle="Percent">
      <calculatedColumnFormula>(1%*Table1[[#This Row],[S0]])*(EXP(-Table1[[#This Row],[rf]]*Table1[[#This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Rhoforeign currency" dataDxfId="9"/>
    <tableColumn id="32" xr3:uid="{29BB26AD-76F4-48C8-87D6-7E665F896FD0}" name="Rhodomestic currency" dataDxfId="8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F3888-3EB1-4B6E-8375-F6DA5DAFB5F1}">
  <sheetPr codeName="Sheet1"/>
  <dimension ref="B2:R203"/>
  <sheetViews>
    <sheetView workbookViewId="0">
      <selection activeCell="J21" sqref="J21"/>
    </sheetView>
    <sheetView tabSelected="1" workbookViewId="1">
      <selection activeCell="J20" sqref="J20"/>
    </sheetView>
  </sheetViews>
  <sheetFormatPr defaultRowHeight="12.75" x14ac:dyDescent="0.2"/>
  <cols>
    <col min="2" max="2" width="27.5703125" bestFit="1" customWidth="1"/>
    <col min="3" max="3" width="17.7109375" bestFit="1" customWidth="1"/>
    <col min="4" max="4" width="9.7109375" bestFit="1" customWidth="1"/>
    <col min="6" max="6" width="69.42578125" bestFit="1" customWidth="1"/>
    <col min="7" max="8" width="11.7109375" bestFit="1" customWidth="1"/>
    <col min="9" max="9" width="6.42578125" bestFit="1" customWidth="1"/>
    <col min="10" max="10" width="9.140625" customWidth="1"/>
    <col min="11" max="11" width="27.28515625" bestFit="1" customWidth="1"/>
    <col min="12" max="12" width="10.7109375" bestFit="1" customWidth="1"/>
    <col min="13" max="13" width="8.5703125" bestFit="1" customWidth="1"/>
    <col min="14" max="14" width="5.28515625" bestFit="1" customWidth="1"/>
    <col min="17" max="18" width="12" bestFit="1" customWidth="1"/>
  </cols>
  <sheetData>
    <row r="2" spans="2:14" x14ac:dyDescent="0.2">
      <c r="B2" t="s">
        <v>42</v>
      </c>
      <c r="C2" s="1" t="s">
        <v>12</v>
      </c>
      <c r="F2" t="s">
        <v>36</v>
      </c>
      <c r="K2" t="s">
        <v>52</v>
      </c>
    </row>
    <row r="3" spans="2:14" x14ac:dyDescent="0.2">
      <c r="F3" s="9" t="s">
        <v>17</v>
      </c>
      <c r="G3" s="10" t="s">
        <v>15</v>
      </c>
      <c r="H3" s="11" t="s">
        <v>16</v>
      </c>
      <c r="K3" s="9" t="s">
        <v>115</v>
      </c>
      <c r="L3" s="10" t="s">
        <v>116</v>
      </c>
      <c r="M3" s="10" t="s">
        <v>81</v>
      </c>
      <c r="N3" s="11" t="s">
        <v>16</v>
      </c>
    </row>
    <row r="4" spans="2:14" x14ac:dyDescent="0.2">
      <c r="F4" s="25" t="s">
        <v>29</v>
      </c>
      <c r="G4" s="39" cm="1">
        <f t="array" ref="G4">_xlfn.IFS(C12="Call FOR, Put DOM",1,C12="Put FOR, Call DOM",-1)</f>
        <v>1</v>
      </c>
      <c r="H4" s="31" t="s">
        <v>31</v>
      </c>
      <c r="K4" s="25" t="s">
        <v>32</v>
      </c>
      <c r="L4" s="40">
        <f>G25*Foreign_Ccy_Notional</f>
        <v>1292.2593417313867</v>
      </c>
      <c r="M4" s="40">
        <f>H25*Foreign_Ccy_Notional</f>
        <v>1302.5021022534763</v>
      </c>
      <c r="N4" s="41" t="s">
        <v>56</v>
      </c>
    </row>
    <row r="5" spans="2:14" ht="15.75" x14ac:dyDescent="0.3">
      <c r="F5" s="2" t="s">
        <v>22</v>
      </c>
      <c r="G5" s="18">
        <f>C26</f>
        <v>0.66290000000000004</v>
      </c>
      <c r="H5" s="12" t="s">
        <v>13</v>
      </c>
      <c r="K5" s="2" t="s">
        <v>88</v>
      </c>
      <c r="L5" s="80">
        <f>MonteCarlo!L6</f>
        <v>1294.1460682132056</v>
      </c>
      <c r="M5" s="80">
        <f>MonteCarlo!M6</f>
        <v>1304.4954029242053</v>
      </c>
      <c r="N5" s="42" t="s">
        <v>56</v>
      </c>
    </row>
    <row r="6" spans="2:14" ht="15.75" x14ac:dyDescent="0.3">
      <c r="F6" s="2" t="s">
        <v>21</v>
      </c>
      <c r="G6" s="46">
        <f>C10</f>
        <v>0.78820000000000001</v>
      </c>
      <c r="H6" s="12" t="s">
        <v>13</v>
      </c>
      <c r="K6" s="2" t="s">
        <v>37</v>
      </c>
      <c r="L6" s="80">
        <f>G26*Foreign_Ccy_Notional*S0</f>
        <v>32405.479716012269</v>
      </c>
      <c r="M6" s="80">
        <f>H26*Foreign_Ccy_Notional*S0</f>
        <v>32627.427153458226</v>
      </c>
      <c r="N6" s="42" t="s">
        <v>56</v>
      </c>
    </row>
    <row r="7" spans="2:14" ht="15.75" x14ac:dyDescent="0.3">
      <c r="B7" t="s">
        <v>72</v>
      </c>
      <c r="F7" s="2" t="s">
        <v>61</v>
      </c>
      <c r="G7" s="47">
        <f>C30</f>
        <v>5.3809999999999997E-2</v>
      </c>
      <c r="H7" s="12" t="s">
        <v>28</v>
      </c>
      <c r="K7" s="2" t="s">
        <v>38</v>
      </c>
      <c r="L7" s="80">
        <f>G27*Foreign_Ccy_Notional*S0</f>
        <v>33966.467011351895</v>
      </c>
      <c r="M7" s="80">
        <f>H27*Foreign_Ccy_Notional*S0</f>
        <v>34199.1057619067</v>
      </c>
      <c r="N7" s="42" t="s">
        <v>56</v>
      </c>
    </row>
    <row r="8" spans="2:14" ht="15.75" x14ac:dyDescent="0.3">
      <c r="B8" s="9" t="s">
        <v>17</v>
      </c>
      <c r="C8" s="10" t="s">
        <v>15</v>
      </c>
      <c r="D8" s="11" t="s">
        <v>16</v>
      </c>
      <c r="F8" s="2" t="s">
        <v>62</v>
      </c>
      <c r="G8" s="47">
        <f>C29</f>
        <v>4.6600000000000003E-2</v>
      </c>
      <c r="H8" s="12" t="s">
        <v>28</v>
      </c>
      <c r="K8" s="2" t="s">
        <v>39</v>
      </c>
      <c r="L8" s="80">
        <f>G28*Foreign_Ccy_Notional</f>
        <v>668.28731449087309</v>
      </c>
      <c r="M8" s="80">
        <f>H28*Foreign_Ccy_Notional</f>
        <v>671.92521440209919</v>
      </c>
      <c r="N8" s="42" t="s">
        <v>56</v>
      </c>
    </row>
    <row r="9" spans="2:14" x14ac:dyDescent="0.2">
      <c r="B9" s="25" t="s">
        <v>8</v>
      </c>
      <c r="C9" s="53" t="s">
        <v>9</v>
      </c>
      <c r="D9" s="31"/>
      <c r="F9" s="2" t="s">
        <v>23</v>
      </c>
      <c r="G9" s="19">
        <f>C28</f>
        <v>9.8118800000000006E-2</v>
      </c>
      <c r="H9" s="12" t="s">
        <v>28</v>
      </c>
      <c r="K9" s="2" t="s">
        <v>40</v>
      </c>
      <c r="L9" s="80">
        <f>G29*Foreign_Ccy_Notional</f>
        <v>-9.2822853809381911</v>
      </c>
      <c r="M9" s="80">
        <f>H29*Foreign_Ccy_Notional</f>
        <v>-9.3582185434154965</v>
      </c>
      <c r="N9" s="42" t="s">
        <v>56</v>
      </c>
    </row>
    <row r="10" spans="2:14" x14ac:dyDescent="0.2">
      <c r="B10" s="2" t="s">
        <v>60</v>
      </c>
      <c r="C10" s="5">
        <v>0.78820000000000001</v>
      </c>
      <c r="D10" s="12" t="s">
        <v>13</v>
      </c>
      <c r="F10" s="2" t="s">
        <v>79</v>
      </c>
      <c r="G10" s="32">
        <f>YEARFRAC(C25,C13,1)</f>
        <v>1.0095759233926129</v>
      </c>
      <c r="H10" s="12" t="s">
        <v>30</v>
      </c>
      <c r="K10" s="2" t="s">
        <v>41</v>
      </c>
      <c r="L10" s="80">
        <f>G30*Foreign_Ccy_Notional*S0</f>
        <v>6746.3987118191581</v>
      </c>
      <c r="M10" s="80">
        <f>H30*Foreign_Ccy_Notional*S0</f>
        <v>6783.1235197612623</v>
      </c>
      <c r="N10" s="42" t="s">
        <v>56</v>
      </c>
    </row>
    <row r="11" spans="2:14" ht="15.75" x14ac:dyDescent="0.3">
      <c r="B11" s="2"/>
      <c r="D11" s="12"/>
      <c r="F11" s="2" t="s">
        <v>24</v>
      </c>
      <c r="G11" s="20">
        <f>C27</f>
        <v>0.66796199999999994</v>
      </c>
      <c r="H11" s="12" t="s">
        <v>13</v>
      </c>
      <c r="K11" s="2" t="s">
        <v>43</v>
      </c>
      <c r="L11" s="80">
        <f>G31*Foreign_Ccy_Notional</f>
        <v>-327.15792107273677</v>
      </c>
      <c r="M11" s="80">
        <f>H31*Foreign_Ccy_Notional</f>
        <v>-329.39864896377804</v>
      </c>
      <c r="N11" s="42" t="s">
        <v>56</v>
      </c>
    </row>
    <row r="12" spans="2:14" ht="15.75" x14ac:dyDescent="0.3">
      <c r="B12" s="2" t="s">
        <v>5</v>
      </c>
      <c r="C12" s="1" t="s">
        <v>11</v>
      </c>
      <c r="D12" s="12"/>
      <c r="F12" s="2" t="s">
        <v>77</v>
      </c>
      <c r="G12" s="55">
        <f>r_d-r_f</f>
        <v>7.2099999999999942E-3</v>
      </c>
      <c r="H12" s="12"/>
      <c r="K12" s="13" t="s">
        <v>44</v>
      </c>
      <c r="L12" s="22">
        <f>G32*Foreign_Ccy_Notional</f>
        <v>-264.17732508935268</v>
      </c>
      <c r="M12" s="22">
        <f>H32*Foreign_Ccy_Notional</f>
        <v>-265.97487528138885</v>
      </c>
      <c r="N12" s="43" t="s">
        <v>56</v>
      </c>
    </row>
    <row r="13" spans="2:14" ht="15.75" x14ac:dyDescent="0.3">
      <c r="B13" s="2" t="s">
        <v>18</v>
      </c>
      <c r="C13" s="4">
        <v>45476</v>
      </c>
      <c r="D13" s="12" t="s">
        <v>19</v>
      </c>
      <c r="F13" s="2" t="s">
        <v>78</v>
      </c>
      <c r="G13" s="55">
        <f>LN(F/S0)/T</f>
        <v>7.534982032959733E-3</v>
      </c>
      <c r="H13" s="12"/>
    </row>
    <row r="14" spans="2:14" ht="15.75" x14ac:dyDescent="0.3">
      <c r="B14" s="2" t="s">
        <v>6</v>
      </c>
      <c r="C14" s="54">
        <v>1000000</v>
      </c>
      <c r="D14" s="12" t="s">
        <v>14</v>
      </c>
      <c r="F14" s="2" t="s">
        <v>25</v>
      </c>
      <c r="G14" s="21">
        <f>r_f+LN(F/S0)/T</f>
        <v>5.4134982032959737E-2</v>
      </c>
      <c r="H14" s="12" t="s">
        <v>28</v>
      </c>
      <c r="K14" t="s">
        <v>53</v>
      </c>
    </row>
    <row r="15" spans="2:14" x14ac:dyDescent="0.2">
      <c r="B15" s="13" t="s">
        <v>7</v>
      </c>
      <c r="C15" s="3" t="s">
        <v>57</v>
      </c>
      <c r="D15" s="14"/>
      <c r="F15" s="2" t="s">
        <v>33</v>
      </c>
      <c r="G15" s="17">
        <f>IF(Notional_Ccy="FOR",C14,C14/C10)</f>
        <v>1000000</v>
      </c>
      <c r="H15" s="12"/>
      <c r="K15" s="9" t="s">
        <v>55</v>
      </c>
      <c r="L15" s="10" t="s">
        <v>116</v>
      </c>
      <c r="M15" s="10" t="s">
        <v>81</v>
      </c>
      <c r="N15" s="11" t="s">
        <v>16</v>
      </c>
    </row>
    <row r="16" spans="2:14" x14ac:dyDescent="0.2">
      <c r="F16" s="13" t="s">
        <v>34</v>
      </c>
      <c r="G16" s="22">
        <f>IF(Notional_Ccy="DOM",C14,C14*C10)</f>
        <v>788200</v>
      </c>
      <c r="H16" s="14"/>
      <c r="K16" s="63" t="s">
        <v>32</v>
      </c>
      <c r="L16" s="40">
        <f>G39</f>
        <v>32405.479716012273</v>
      </c>
      <c r="M16" s="40">
        <f>H39</f>
        <v>32380.167524541012</v>
      </c>
      <c r="N16" s="41"/>
    </row>
    <row r="17" spans="2:14" x14ac:dyDescent="0.2">
      <c r="B17" t="s">
        <v>73</v>
      </c>
      <c r="K17" s="51" t="s">
        <v>88</v>
      </c>
      <c r="L17" s="22">
        <f>MonteCarlo!N6</f>
        <v>32397.376949746373</v>
      </c>
      <c r="M17" s="22">
        <f>MonteCarlo!O6</f>
        <v>32370.575294898972</v>
      </c>
      <c r="N17" s="43"/>
    </row>
    <row r="18" spans="2:14" x14ac:dyDescent="0.2">
      <c r="B18" s="9" t="s">
        <v>17</v>
      </c>
      <c r="C18" s="10" t="s">
        <v>15</v>
      </c>
      <c r="D18" s="11" t="s">
        <v>16</v>
      </c>
      <c r="F18" t="s">
        <v>66</v>
      </c>
    </row>
    <row r="19" spans="2:14" x14ac:dyDescent="0.2">
      <c r="B19" s="2" t="s">
        <v>63</v>
      </c>
      <c r="C19" s="5">
        <f>C26*99%</f>
        <v>0.65627100000000005</v>
      </c>
      <c r="D19" s="12" t="s">
        <v>13</v>
      </c>
      <c r="F19" s="9" t="s">
        <v>17</v>
      </c>
      <c r="G19" s="39" t="s">
        <v>116</v>
      </c>
      <c r="H19" s="31" t="s">
        <v>81</v>
      </c>
    </row>
    <row r="20" spans="2:14" ht="15.75" x14ac:dyDescent="0.3">
      <c r="E20" s="16"/>
      <c r="F20" s="25" t="s">
        <v>26</v>
      </c>
      <c r="G20" s="26">
        <f>(LN(S0/K)+(r_d-r_f+0.5*σ*σ)*T)/(σ*SQRT(T))</f>
        <v>-1.6329552724147003</v>
      </c>
      <c r="H20" s="27">
        <f>(LN(F/K)+(0.5*σ*σ)*T)/(σ*SQRT(T))</f>
        <v>-1.6296273237730854</v>
      </c>
    </row>
    <row r="21" spans="2:14" ht="15.75" x14ac:dyDescent="0.3">
      <c r="F21" s="13" t="s">
        <v>27</v>
      </c>
      <c r="G21" s="44">
        <f>G20-σ*SQRT(T)</f>
        <v>-1.731542742157629</v>
      </c>
      <c r="H21" s="45">
        <f>H20-σ*SQRT(T)</f>
        <v>-1.7282147935160141</v>
      </c>
    </row>
    <row r="23" spans="2:14" x14ac:dyDescent="0.2">
      <c r="B23" t="s">
        <v>1</v>
      </c>
      <c r="F23" t="s">
        <v>54</v>
      </c>
      <c r="J23" s="34"/>
    </row>
    <row r="24" spans="2:14" x14ac:dyDescent="0.2">
      <c r="B24" s="9" t="s">
        <v>17</v>
      </c>
      <c r="C24" s="10" t="s">
        <v>15</v>
      </c>
      <c r="D24" s="11" t="s">
        <v>16</v>
      </c>
      <c r="F24" s="9" t="s">
        <v>17</v>
      </c>
      <c r="G24" s="10" t="s">
        <v>116</v>
      </c>
      <c r="H24" s="10" t="s">
        <v>81</v>
      </c>
      <c r="I24" s="11" t="s">
        <v>16</v>
      </c>
    </row>
    <row r="25" spans="2:14" x14ac:dyDescent="0.2">
      <c r="B25" s="2" t="s">
        <v>0</v>
      </c>
      <c r="C25" s="4">
        <v>45107</v>
      </c>
      <c r="D25" s="12"/>
      <c r="F25" s="2" t="s">
        <v>49</v>
      </c>
      <c r="G25" s="19">
        <f>CP*(S0*EXP(-r_f*T)*_xlfn.NORM.S.DIST(CP*G20,TRUE)-K*EXP(-r_d*T)*_xlfn.NORM.S.DIST(CP*G21,TRUE))</f>
        <v>1.2922593417313867E-3</v>
      </c>
      <c r="H25" s="102">
        <f>CP*EXP(-r_d_basis_adj*T)*(F*_xlfn.NORM.S.DIST(CP*H20,TRUE)-K*_xlfn.NORM.S.DIST(CP*H21,TRUE))</f>
        <v>1.3025021022534764E-3</v>
      </c>
      <c r="I25" s="12" t="s">
        <v>50</v>
      </c>
      <c r="J25" s="35"/>
    </row>
    <row r="26" spans="2:14" ht="15.75" x14ac:dyDescent="0.3">
      <c r="B26" s="2" t="s">
        <v>64</v>
      </c>
      <c r="C26" s="6">
        <f>100%*0.6629</f>
        <v>0.66290000000000004</v>
      </c>
      <c r="D26" s="12" t="s">
        <v>13</v>
      </c>
      <c r="F26" s="2" t="s">
        <v>37</v>
      </c>
      <c r="G26" s="21">
        <f>CP*EXP(-r_f*T)*_xlfn.NORM.S.DIST(CP*G20,TRUE)</f>
        <v>4.8884416527398201E-2</v>
      </c>
      <c r="H26" s="21">
        <f>CP*EXP(-r_f*T)*_xlfn.NORM.S.DIST(CP*H20,TRUE)</f>
        <v>4.921922937616266E-2</v>
      </c>
      <c r="I26" s="12" t="s">
        <v>51</v>
      </c>
    </row>
    <row r="27" spans="2:14" ht="15.75" x14ac:dyDescent="0.3">
      <c r="B27" s="2" t="s">
        <v>65</v>
      </c>
      <c r="C27" s="6">
        <v>0.66796199999999994</v>
      </c>
      <c r="D27" s="12" t="s">
        <v>13</v>
      </c>
      <c r="F27" s="2" t="s">
        <v>38</v>
      </c>
      <c r="G27" s="21">
        <f>CP*_xlfn.NORM.S.DIST(CP*G20,TRUE)</f>
        <v>5.1239202008375152E-2</v>
      </c>
      <c r="H27" s="21">
        <f>CP*_xlfn.NORM.S.DIST(CP*H20,TRUE)</f>
        <v>5.1590142950530542E-2</v>
      </c>
      <c r="I27" s="12" t="s">
        <v>51</v>
      </c>
      <c r="K27" s="17"/>
    </row>
    <row r="28" spans="2:14" x14ac:dyDescent="0.2">
      <c r="B28" s="2" t="s">
        <v>2</v>
      </c>
      <c r="C28" s="8">
        <v>9.8118800000000006E-2</v>
      </c>
      <c r="D28" s="12" t="s">
        <v>28</v>
      </c>
      <c r="F28" s="2" t="s">
        <v>47</v>
      </c>
      <c r="G28" s="29">
        <f>1%*S0*SQRT(T)*_xlfn.NORM.S.DIST(G20,FALSE)*EXP(-r_f*T)</f>
        <v>6.6828731449087306E-4</v>
      </c>
      <c r="H28" s="29">
        <f>1%*S0*SQRT(T)*_xlfn.NORM.S.DIST(H20,FALSE)*EXP(-r_f*T)</f>
        <v>6.7192521440209913E-4</v>
      </c>
      <c r="I28" s="12" t="s">
        <v>50</v>
      </c>
    </row>
    <row r="29" spans="2:14" x14ac:dyDescent="0.2">
      <c r="B29" s="2" t="s">
        <v>4</v>
      </c>
      <c r="C29" s="7">
        <v>4.6600000000000003E-2</v>
      </c>
      <c r="D29" s="12" t="s">
        <v>28</v>
      </c>
      <c r="F29" s="2" t="s">
        <v>117</v>
      </c>
      <c r="G29" s="32">
        <f>(1/365)*
(
-(S0*EXP(-r_d*T)*_xlfn.NORM.S.DIST(G20*CP,FALSE)*σ)/(2*SQRT(T))
+r_f*EXP(-r_f*T)*S0*_xlfn.NORM.S.DIST(G20*CP,TRUE)
-r_d*EXP(-r_d*T)*K*_xlfn.NORM.S.DIST(G21*CP,TRUE)
)</f>
        <v>-9.2822853809381906E-6</v>
      </c>
      <c r="H29" s="32">
        <f>(1/365)*
(
-(S0*EXP(-r_d_basis_adj*T)*_xlfn.NORM.S.DIST(H20*CP,FALSE)*σ)/(2*SQRT(T))
+r_f*EXP(-r_f*T)*S0*_xlfn.NORM.S.DIST(H20*CP,TRUE)
-r_d_basis_adj*EXP(-r_d_basis_adj*T)*K*_xlfn.NORM.S.DIST(H21*CP,TRUE)
)</f>
        <v>-9.3582185434154973E-6</v>
      </c>
      <c r="I29" s="12" t="s">
        <v>50</v>
      </c>
    </row>
    <row r="30" spans="2:14" x14ac:dyDescent="0.2">
      <c r="B30" s="13" t="s">
        <v>3</v>
      </c>
      <c r="C30" s="15">
        <v>5.3809999999999997E-2</v>
      </c>
      <c r="D30" s="14" t="s">
        <v>28</v>
      </c>
      <c r="F30" s="2" t="s">
        <v>48</v>
      </c>
      <c r="G30" s="101">
        <f>(1%*S0)*(EXP(-r_f*T)*_xlfn.NORM.S.DIST(G20,FALSE)/(S0*σ*SQRT(T)))</f>
        <v>1.0177098675243863E-2</v>
      </c>
      <c r="H30" s="101">
        <f>(1%*S0)*(EXP(-r_f*T)*_xlfn.NORM.S.DIST(H20,FALSE)/(S0*σ*SQRT(T)))</f>
        <v>1.0232498898417954E-2</v>
      </c>
      <c r="I30" s="12" t="s">
        <v>51</v>
      </c>
    </row>
    <row r="31" spans="2:14" ht="15.75" x14ac:dyDescent="0.3">
      <c r="F31" s="2" t="s">
        <v>45</v>
      </c>
      <c r="G31" s="37">
        <f>(1%)*(-T*EXP(-r_f*T)*S0*_xlfn.NORM.S.DIST(G20,TRUE))</f>
        <v>-3.2715792107273676E-4</v>
      </c>
      <c r="H31" s="37">
        <f>(1%)*(-T*EXP(-r_f*T)*S0*_xlfn.NORM.S.DIST(H20,TRUE))</f>
        <v>-3.2939864896377807E-4</v>
      </c>
      <c r="I31" s="12" t="s">
        <v>50</v>
      </c>
    </row>
    <row r="32" spans="2:14" ht="15.75" x14ac:dyDescent="0.3">
      <c r="F32" s="13" t="s">
        <v>46</v>
      </c>
      <c r="G32" s="36">
        <f>1%*-T*EXP(-r_d*T)*S0*_xlfn.NORM.S.DIST(G21,TRUE)</f>
        <v>-2.6417732508935267E-4</v>
      </c>
      <c r="H32" s="36">
        <f>1%*-T*EXP(-r_d_basis_adj*T)*S0*_xlfn.NORM.S.DIST(H21,TRUE)</f>
        <v>-2.6597487528138886E-4</v>
      </c>
      <c r="I32" s="14" t="s">
        <v>50</v>
      </c>
    </row>
    <row r="34" spans="6:18" x14ac:dyDescent="0.2">
      <c r="F34" t="s">
        <v>101</v>
      </c>
    </row>
    <row r="35" spans="6:18" x14ac:dyDescent="0.2">
      <c r="F35" s="9" t="s">
        <v>17</v>
      </c>
      <c r="G35" s="10" t="s">
        <v>116</v>
      </c>
      <c r="H35" s="10" t="s">
        <v>81</v>
      </c>
      <c r="I35" s="11" t="s">
        <v>16</v>
      </c>
    </row>
    <row r="36" spans="6:18" x14ac:dyDescent="0.2">
      <c r="F36" s="25" t="s">
        <v>98</v>
      </c>
      <c r="G36" s="61">
        <f>_xlfn.NORM.S.DIST(CP*G20,TRUE)</f>
        <v>5.1239202008375152E-2</v>
      </c>
      <c r="H36" s="61">
        <f>_xlfn.NORM.S.DIST(CP*H20,TRUE)</f>
        <v>5.1590142950530542E-2</v>
      </c>
      <c r="I36" s="31" t="s">
        <v>28</v>
      </c>
    </row>
    <row r="37" spans="6:18" x14ac:dyDescent="0.2">
      <c r="F37" s="2" t="s">
        <v>89</v>
      </c>
      <c r="G37" s="23" cm="1">
        <f t="array" ref="G37">_xlfn.IFS(Notional_Ccy="FOR",EXP(-r_f*T),Notional_Ccy="DOM",EXP(-r_d*T))</f>
        <v>0.9540432834884498</v>
      </c>
      <c r="H37" s="23" cm="1">
        <f t="array" ref="H37">_xlfn.IFS(Notional_Ccy="FOR",EXP(-r_d_basis_adj*T),Notional_Ccy="DOM",EXP(-r_d*T))</f>
        <v>0.94681328073227733</v>
      </c>
      <c r="I37" s="12"/>
    </row>
    <row r="38" spans="6:18" x14ac:dyDescent="0.2">
      <c r="F38" s="2" t="s">
        <v>99</v>
      </c>
      <c r="G38" s="67">
        <f>Notional_amount*G36*G37</f>
        <v>48884.416527398207</v>
      </c>
      <c r="H38" s="67">
        <f>Notional_amount*H36*H37</f>
        <v>48846.232500438993</v>
      </c>
      <c r="I38" s="12" t="str">
        <f>Notional_Ccy</f>
        <v>FOR</v>
      </c>
    </row>
    <row r="39" spans="6:18" x14ac:dyDescent="0.2">
      <c r="F39" s="13" t="s">
        <v>100</v>
      </c>
      <c r="G39" s="68">
        <f>IF(Notional_Ccy="DOM",G38,G38*S0)</f>
        <v>32405.479716012273</v>
      </c>
      <c r="H39" s="68">
        <f>IF(Notional_Ccy="DOM",H38,H38*S0)</f>
        <v>32380.167524541012</v>
      </c>
      <c r="I39" s="14" t="s">
        <v>56</v>
      </c>
      <c r="Q39">
        <v>1.4672776428179531E-3</v>
      </c>
      <c r="R39">
        <v>1.4795170063651567E-3</v>
      </c>
    </row>
    <row r="40" spans="6:18" x14ac:dyDescent="0.2">
      <c r="Q40">
        <v>1.7033849176454094E-3</v>
      </c>
      <c r="R40">
        <v>1.7158742876015574E-3</v>
      </c>
    </row>
    <row r="41" spans="6:18" x14ac:dyDescent="0.2">
      <c r="Q41">
        <v>1.6320045732033889E-3</v>
      </c>
      <c r="R41">
        <v>1.644701656103371E-3</v>
      </c>
    </row>
    <row r="42" spans="6:18" x14ac:dyDescent="0.2">
      <c r="F42" s="9" t="s">
        <v>67</v>
      </c>
      <c r="G42" s="10" t="s">
        <v>116</v>
      </c>
      <c r="H42" s="11" t="s">
        <v>81</v>
      </c>
      <c r="Q42">
        <v>1.8779249445565597E-3</v>
      </c>
      <c r="R42">
        <v>1.8915565438408172E-3</v>
      </c>
    </row>
    <row r="43" spans="6:18" ht="15.75" x14ac:dyDescent="0.3">
      <c r="F43" s="2" t="s">
        <v>26</v>
      </c>
      <c r="G43" s="49">
        <f>(LN(S0/H)+(r_d-r_f+0.5*σ*σ)*T)/(σ*SQRT(T))</f>
        <v>0.22507041629304234</v>
      </c>
      <c r="H43" s="49">
        <f>(LN(F/H)+(0.5*σ*σ)*T)/(σ*SQRT(T))</f>
        <v>0.22839836493465784</v>
      </c>
      <c r="Q43">
        <v>1.7921453375880762E-3</v>
      </c>
      <c r="R43">
        <v>1.8061487948574193E-3</v>
      </c>
    </row>
    <row r="44" spans="6:18" ht="15.75" x14ac:dyDescent="0.3">
      <c r="F44" s="2" t="s">
        <v>27</v>
      </c>
      <c r="G44" s="49">
        <f>G43-σ*SQRT(T)</f>
        <v>0.12648294655011361</v>
      </c>
      <c r="H44" s="49">
        <f>H43-σ*SQRT(T)</f>
        <v>0.12981089519172911</v>
      </c>
      <c r="Q44">
        <v>1.8253189733097117E-3</v>
      </c>
      <c r="R44">
        <v>1.8389746816497396E-3</v>
      </c>
    </row>
    <row r="45" spans="6:18" ht="15.75" x14ac:dyDescent="0.3">
      <c r="F45" s="2" t="s">
        <v>68</v>
      </c>
      <c r="G45" s="49">
        <f>(LN(H/S0)+(r_d-r_f+0.5*σ*σ)*T)/(σ*SQRT(T))</f>
        <v>2.1183738204879978E-2</v>
      </c>
      <c r="H45" s="49">
        <f>(LN(H/F)+(0.5*σ*σ)*T)/(σ*SQRT(T))</f>
        <v>-0.12981089519172795</v>
      </c>
      <c r="Q45">
        <v>1.5432715806043657E-3</v>
      </c>
      <c r="R45">
        <v>1.5548996207634834E-3</v>
      </c>
    </row>
    <row r="46" spans="6:18" ht="15.75" x14ac:dyDescent="0.3">
      <c r="F46" s="2" t="s">
        <v>70</v>
      </c>
      <c r="G46" s="49">
        <f>G45-σ*SQRT(T)</f>
        <v>-7.7403731538048748E-2</v>
      </c>
      <c r="H46" s="49">
        <f>H45-σ*SQRT(T)</f>
        <v>-0.22839836493465668</v>
      </c>
      <c r="Q46">
        <v>1.6437287014904975E-3</v>
      </c>
      <c r="R46">
        <v>1.6564798660352426E-3</v>
      </c>
    </row>
    <row r="47" spans="6:18" x14ac:dyDescent="0.2">
      <c r="F47" s="13" t="s">
        <v>69</v>
      </c>
      <c r="G47" s="52">
        <f>C19</f>
        <v>0.65627100000000005</v>
      </c>
      <c r="H47" s="14" t="s">
        <v>13</v>
      </c>
      <c r="Q47">
        <v>1.6658196431432934E-3</v>
      </c>
      <c r="R47">
        <v>1.6787916454593375E-3</v>
      </c>
    </row>
    <row r="48" spans="6:18" x14ac:dyDescent="0.2">
      <c r="G48" s="30"/>
      <c r="Q48">
        <v>1.691107788233263E-3</v>
      </c>
      <c r="R48">
        <v>1.704566084717544E-3</v>
      </c>
    </row>
    <row r="49" spans="6:18" x14ac:dyDescent="0.2">
      <c r="F49" t="s">
        <v>71</v>
      </c>
      <c r="G49">
        <v>-6.4770933169589984E-2</v>
      </c>
      <c r="I49" t="s">
        <v>50</v>
      </c>
      <c r="Q49">
        <v>1.6220943471819747E-3</v>
      </c>
      <c r="R49">
        <v>1.634576245739965E-3</v>
      </c>
    </row>
    <row r="50" spans="6:18" x14ac:dyDescent="0.2">
      <c r="Q50">
        <v>1.6221872721372686E-3</v>
      </c>
      <c r="R50">
        <v>1.6347745979362106E-3</v>
      </c>
    </row>
    <row r="51" spans="6:18" x14ac:dyDescent="0.2">
      <c r="G51" s="32" t="s">
        <v>116</v>
      </c>
      <c r="H51" s="38" t="s">
        <v>81</v>
      </c>
      <c r="I51" t="s">
        <v>16</v>
      </c>
      <c r="Q51">
        <v>1.6627244121089713E-3</v>
      </c>
      <c r="R51">
        <v>1.675275723989732E-3</v>
      </c>
    </row>
    <row r="52" spans="6:18" x14ac:dyDescent="0.2">
      <c r="G52">
        <v>1.2922593417313902E-3</v>
      </c>
      <c r="I52" t="s">
        <v>50</v>
      </c>
      <c r="Q52">
        <v>1.5588780317575732E-3</v>
      </c>
      <c r="R52">
        <v>1.5707507781446252E-3</v>
      </c>
    </row>
    <row r="53" spans="6:18" x14ac:dyDescent="0.2">
      <c r="Q53">
        <v>1.7080168265886319E-3</v>
      </c>
      <c r="R53">
        <v>1.7206320208360676E-3</v>
      </c>
    </row>
    <row r="54" spans="6:18" x14ac:dyDescent="0.2">
      <c r="Q54">
        <v>1.4419433467421682E-3</v>
      </c>
      <c r="R54">
        <v>1.4538227013036944E-3</v>
      </c>
    </row>
    <row r="55" spans="6:18" x14ac:dyDescent="0.2">
      <c r="Q55">
        <v>1.6478996655815007E-3</v>
      </c>
      <c r="R55">
        <v>1.6611726822799945E-3</v>
      </c>
    </row>
    <row r="56" spans="6:18" x14ac:dyDescent="0.2">
      <c r="Q56">
        <v>1.505434537226665E-3</v>
      </c>
      <c r="R56">
        <v>1.5179273409569437E-3</v>
      </c>
    </row>
    <row r="57" spans="6:18" x14ac:dyDescent="0.2">
      <c r="Q57">
        <v>1.8218280600001372E-3</v>
      </c>
      <c r="R57">
        <v>1.8360754334495826E-3</v>
      </c>
    </row>
    <row r="58" spans="6:18" x14ac:dyDescent="0.2">
      <c r="Q58">
        <v>1.5925585182953157E-3</v>
      </c>
      <c r="R58">
        <v>1.6053438659908159E-3</v>
      </c>
    </row>
    <row r="59" spans="6:18" x14ac:dyDescent="0.2">
      <c r="Q59">
        <v>1.8112197167843196E-3</v>
      </c>
      <c r="R59">
        <v>1.8255063200780268E-3</v>
      </c>
    </row>
    <row r="60" spans="6:18" x14ac:dyDescent="0.2">
      <c r="Q60">
        <v>1.5155339949700468E-3</v>
      </c>
      <c r="R60">
        <v>1.5281188924606037E-3</v>
      </c>
    </row>
    <row r="61" spans="6:18" x14ac:dyDescent="0.2">
      <c r="Q61">
        <v>1.7946226599721204E-3</v>
      </c>
      <c r="R61">
        <v>1.8076997649850287E-3</v>
      </c>
    </row>
    <row r="62" spans="6:18" x14ac:dyDescent="0.2">
      <c r="Q62">
        <v>1.4281072672377752E-3</v>
      </c>
      <c r="R62">
        <v>1.4394271249730584E-3</v>
      </c>
    </row>
    <row r="63" spans="6:18" x14ac:dyDescent="0.2">
      <c r="Q63">
        <v>1.3709865447153395E-3</v>
      </c>
      <c r="R63">
        <v>1.3826116978721997E-3</v>
      </c>
    </row>
    <row r="64" spans="6:18" x14ac:dyDescent="0.2">
      <c r="Q64">
        <v>1.4073172299712197E-3</v>
      </c>
      <c r="R64">
        <v>1.4188571682809815E-3</v>
      </c>
    </row>
    <row r="65" spans="17:18" x14ac:dyDescent="0.2">
      <c r="Q65">
        <v>1.5217850711908793E-3</v>
      </c>
      <c r="R65">
        <v>1.5341275073828355E-3</v>
      </c>
    </row>
    <row r="66" spans="17:18" x14ac:dyDescent="0.2">
      <c r="Q66">
        <v>1.555414085445551E-3</v>
      </c>
      <c r="R66">
        <v>1.5669150574379681E-3</v>
      </c>
    </row>
    <row r="67" spans="17:18" x14ac:dyDescent="0.2">
      <c r="Q67">
        <v>1.5383421613484871E-3</v>
      </c>
      <c r="R67">
        <v>1.5505589172589256E-3</v>
      </c>
    </row>
    <row r="68" spans="17:18" x14ac:dyDescent="0.2">
      <c r="Q68">
        <v>1.6017089304604692E-3</v>
      </c>
      <c r="R68">
        <v>1.6135880940951314E-3</v>
      </c>
    </row>
    <row r="69" spans="17:18" x14ac:dyDescent="0.2">
      <c r="Q69">
        <v>1.9408019967862625E-3</v>
      </c>
      <c r="R69">
        <v>1.9551301087329248E-3</v>
      </c>
    </row>
    <row r="70" spans="17:18" x14ac:dyDescent="0.2">
      <c r="Q70">
        <v>1.7241737127303928E-3</v>
      </c>
      <c r="R70">
        <v>1.7368589943721289E-3</v>
      </c>
    </row>
    <row r="71" spans="17:18" x14ac:dyDescent="0.2">
      <c r="Q71">
        <v>1.5321954799850175E-3</v>
      </c>
      <c r="R71">
        <v>1.5450276953909426E-3</v>
      </c>
    </row>
    <row r="72" spans="17:18" x14ac:dyDescent="0.2">
      <c r="Q72">
        <v>1.5699934798342997E-3</v>
      </c>
      <c r="R72">
        <v>1.5821179823082266E-3</v>
      </c>
    </row>
    <row r="73" spans="17:18" x14ac:dyDescent="0.2">
      <c r="Q73">
        <v>1.6432133601921152E-3</v>
      </c>
      <c r="R73">
        <v>1.6557187557939901E-3</v>
      </c>
    </row>
    <row r="74" spans="17:18" x14ac:dyDescent="0.2">
      <c r="Q74">
        <v>1.5382133363912806E-3</v>
      </c>
      <c r="R74">
        <v>1.5505060000159882E-3</v>
      </c>
    </row>
    <row r="75" spans="17:18" x14ac:dyDescent="0.2">
      <c r="Q75">
        <v>1.7310319125603314E-3</v>
      </c>
      <c r="R75">
        <v>1.7441461174763501E-3</v>
      </c>
    </row>
    <row r="76" spans="17:18" x14ac:dyDescent="0.2">
      <c r="Q76">
        <v>1.6715512529985436E-3</v>
      </c>
      <c r="R76">
        <v>1.6842098292147536E-3</v>
      </c>
    </row>
    <row r="77" spans="17:18" x14ac:dyDescent="0.2">
      <c r="Q77">
        <v>1.5529444425376466E-3</v>
      </c>
      <c r="R77">
        <v>1.5648730044641214E-3</v>
      </c>
    </row>
    <row r="78" spans="17:18" x14ac:dyDescent="0.2">
      <c r="Q78">
        <v>1.6852810777313663E-3</v>
      </c>
      <c r="R78">
        <v>1.6986030723512581E-3</v>
      </c>
    </row>
    <row r="79" spans="17:18" x14ac:dyDescent="0.2">
      <c r="Q79">
        <v>1.6631043334187836E-3</v>
      </c>
      <c r="R79">
        <v>1.6757949594583966E-3</v>
      </c>
    </row>
    <row r="80" spans="17:18" x14ac:dyDescent="0.2">
      <c r="Q80">
        <v>1.6606670744308051E-3</v>
      </c>
      <c r="R80">
        <v>1.6740941437778513E-3</v>
      </c>
    </row>
    <row r="81" spans="17:18" x14ac:dyDescent="0.2">
      <c r="Q81">
        <v>1.7501490728095079E-3</v>
      </c>
      <c r="R81">
        <v>1.7630445402545035E-3</v>
      </c>
    </row>
    <row r="82" spans="17:18" x14ac:dyDescent="0.2">
      <c r="Q82">
        <v>1.4836990043483023E-3</v>
      </c>
      <c r="R82">
        <v>1.4958135599105744E-3</v>
      </c>
    </row>
    <row r="83" spans="17:18" x14ac:dyDescent="0.2">
      <c r="Q83">
        <v>1.3949460736615829E-3</v>
      </c>
      <c r="R83">
        <v>1.4065211240406087E-3</v>
      </c>
    </row>
    <row r="84" spans="17:18" x14ac:dyDescent="0.2">
      <c r="Q84">
        <v>1.5383123099221487E-3</v>
      </c>
      <c r="R84">
        <v>1.5499609434892318E-3</v>
      </c>
    </row>
    <row r="85" spans="17:18" x14ac:dyDescent="0.2">
      <c r="Q85">
        <v>1.6700242375629656E-3</v>
      </c>
      <c r="R85">
        <v>1.6822203634210358E-3</v>
      </c>
    </row>
    <row r="86" spans="17:18" x14ac:dyDescent="0.2">
      <c r="Q86">
        <v>1.630040655734247E-3</v>
      </c>
      <c r="R86">
        <v>1.6421955202699106E-3</v>
      </c>
    </row>
    <row r="87" spans="17:18" x14ac:dyDescent="0.2">
      <c r="Q87">
        <v>1.5191886901075255E-3</v>
      </c>
      <c r="R87">
        <v>1.5301727227301932E-3</v>
      </c>
    </row>
    <row r="88" spans="17:18" x14ac:dyDescent="0.2">
      <c r="Q88">
        <v>1.5816296087808213E-3</v>
      </c>
      <c r="R88">
        <v>1.5940197625272212E-3</v>
      </c>
    </row>
    <row r="89" spans="17:18" x14ac:dyDescent="0.2">
      <c r="Q89">
        <v>1.5201710710684943E-3</v>
      </c>
      <c r="R89">
        <v>1.5333829900620699E-3</v>
      </c>
    </row>
    <row r="90" spans="17:18" x14ac:dyDescent="0.2">
      <c r="Q90">
        <v>1.6210444378326121E-3</v>
      </c>
      <c r="R90">
        <v>1.6336538773923288E-3</v>
      </c>
    </row>
    <row r="91" spans="17:18" x14ac:dyDescent="0.2">
      <c r="Q91">
        <v>1.6004082526788412E-3</v>
      </c>
      <c r="R91">
        <v>1.6121735655764333E-3</v>
      </c>
    </row>
    <row r="92" spans="17:18" x14ac:dyDescent="0.2">
      <c r="Q92">
        <v>1.8102607388738256E-3</v>
      </c>
      <c r="R92">
        <v>1.8232668171771912E-3</v>
      </c>
    </row>
    <row r="93" spans="17:18" x14ac:dyDescent="0.2">
      <c r="Q93">
        <v>1.5657655134638209E-3</v>
      </c>
      <c r="R93">
        <v>1.5786793036321838E-3</v>
      </c>
    </row>
    <row r="94" spans="17:18" x14ac:dyDescent="0.2">
      <c r="Q94">
        <v>1.6190743360064068E-3</v>
      </c>
      <c r="R94">
        <v>1.6319064418925493E-3</v>
      </c>
    </row>
    <row r="95" spans="17:18" x14ac:dyDescent="0.2">
      <c r="Q95">
        <v>1.4299056761475581E-3</v>
      </c>
      <c r="R95">
        <v>1.4414828748684284E-3</v>
      </c>
    </row>
    <row r="96" spans="17:18" x14ac:dyDescent="0.2">
      <c r="Q96">
        <v>1.3832878373065333E-3</v>
      </c>
      <c r="R96">
        <v>1.3946440697125333E-3</v>
      </c>
    </row>
    <row r="97" spans="17:18" x14ac:dyDescent="0.2">
      <c r="Q97">
        <v>1.7962402805561492E-3</v>
      </c>
      <c r="R97">
        <v>1.8095359293967108E-3</v>
      </c>
    </row>
    <row r="98" spans="17:18" x14ac:dyDescent="0.2">
      <c r="Q98">
        <v>1.6869392860347813E-3</v>
      </c>
      <c r="R98">
        <v>1.7003180563427869E-3</v>
      </c>
    </row>
    <row r="99" spans="17:18" x14ac:dyDescent="0.2">
      <c r="Q99">
        <v>1.7255252484307667E-3</v>
      </c>
      <c r="R99">
        <v>1.7384946515128245E-3</v>
      </c>
    </row>
    <row r="100" spans="17:18" x14ac:dyDescent="0.2">
      <c r="Q100">
        <v>1.6894038717988884E-3</v>
      </c>
      <c r="R100">
        <v>1.7024224940678043E-3</v>
      </c>
    </row>
    <row r="101" spans="17:18" x14ac:dyDescent="0.2">
      <c r="Q101">
        <v>1.7698863960048325E-3</v>
      </c>
      <c r="R101">
        <v>1.7826750412932941E-3</v>
      </c>
    </row>
    <row r="102" spans="17:18" x14ac:dyDescent="0.2">
      <c r="Q102">
        <v>1.6959276854325229E-3</v>
      </c>
      <c r="R102">
        <v>1.7088151650552256E-3</v>
      </c>
    </row>
    <row r="103" spans="17:18" x14ac:dyDescent="0.2">
      <c r="Q103">
        <v>1.7193334179560261E-3</v>
      </c>
      <c r="R103">
        <v>1.7317761524105993E-3</v>
      </c>
    </row>
    <row r="104" spans="17:18" x14ac:dyDescent="0.2">
      <c r="Q104">
        <v>1.6456390104238605E-3</v>
      </c>
      <c r="R104">
        <v>1.6577025487904489E-3</v>
      </c>
    </row>
    <row r="105" spans="17:18" x14ac:dyDescent="0.2">
      <c r="Q105">
        <v>1.8581222200332991E-3</v>
      </c>
      <c r="R105">
        <v>1.8709182980888577E-3</v>
      </c>
    </row>
    <row r="106" spans="17:18" x14ac:dyDescent="0.2">
      <c r="Q106">
        <v>1.7372524553776027E-3</v>
      </c>
      <c r="R106">
        <v>1.7510706759313521E-3</v>
      </c>
    </row>
    <row r="107" spans="17:18" x14ac:dyDescent="0.2">
      <c r="Q107">
        <v>1.7438241560844663E-3</v>
      </c>
      <c r="R107">
        <v>1.7560224165645063E-3</v>
      </c>
    </row>
    <row r="108" spans="17:18" x14ac:dyDescent="0.2">
      <c r="Q108">
        <v>1.7058730993200295E-3</v>
      </c>
      <c r="R108">
        <v>1.7190362454453808E-3</v>
      </c>
    </row>
    <row r="109" spans="17:18" x14ac:dyDescent="0.2">
      <c r="Q109">
        <v>1.7789727787820202E-3</v>
      </c>
      <c r="R109">
        <v>1.7917070383451502E-3</v>
      </c>
    </row>
    <row r="110" spans="17:18" x14ac:dyDescent="0.2">
      <c r="Q110">
        <v>1.8137563670814461E-3</v>
      </c>
      <c r="R110">
        <v>1.8275469372846004E-3</v>
      </c>
    </row>
    <row r="111" spans="17:18" x14ac:dyDescent="0.2">
      <c r="Q111">
        <v>1.4502642879245921E-3</v>
      </c>
      <c r="R111">
        <v>1.4619948875612863E-3</v>
      </c>
    </row>
    <row r="112" spans="17:18" x14ac:dyDescent="0.2">
      <c r="Q112">
        <v>1.7622482525689231E-3</v>
      </c>
      <c r="R112">
        <v>1.7745794328908903E-3</v>
      </c>
    </row>
    <row r="113" spans="17:18" x14ac:dyDescent="0.2">
      <c r="Q113">
        <v>1.6448778439941086E-3</v>
      </c>
      <c r="R113">
        <v>1.6570669925544625E-3</v>
      </c>
    </row>
    <row r="114" spans="17:18" x14ac:dyDescent="0.2">
      <c r="Q114">
        <v>1.4770074919086009E-3</v>
      </c>
      <c r="R114">
        <v>1.4887851691024188E-3</v>
      </c>
    </row>
    <row r="115" spans="17:18" x14ac:dyDescent="0.2">
      <c r="Q115">
        <v>1.900951911069722E-3</v>
      </c>
      <c r="R115">
        <v>1.9150746639703857E-3</v>
      </c>
    </row>
    <row r="116" spans="17:18" x14ac:dyDescent="0.2">
      <c r="Q116">
        <v>1.608521706215064E-3</v>
      </c>
      <c r="R116">
        <v>1.6211167962391863E-3</v>
      </c>
    </row>
    <row r="117" spans="17:18" x14ac:dyDescent="0.2">
      <c r="Q117">
        <v>1.6822801332910544E-3</v>
      </c>
      <c r="R117">
        <v>1.6943616693975698E-3</v>
      </c>
    </row>
    <row r="118" spans="17:18" x14ac:dyDescent="0.2">
      <c r="Q118">
        <v>1.7551597864105578E-3</v>
      </c>
      <c r="R118">
        <v>1.7687421538565334E-3</v>
      </c>
    </row>
    <row r="119" spans="17:18" x14ac:dyDescent="0.2">
      <c r="Q119">
        <v>1.8618335546407743E-3</v>
      </c>
      <c r="R119">
        <v>1.8757148174636314E-3</v>
      </c>
    </row>
    <row r="120" spans="17:18" x14ac:dyDescent="0.2">
      <c r="Q120">
        <v>1.6067620946385809E-3</v>
      </c>
      <c r="R120">
        <v>1.6184678178523821E-3</v>
      </c>
    </row>
    <row r="121" spans="17:18" x14ac:dyDescent="0.2">
      <c r="Q121">
        <v>1.516751741489366E-3</v>
      </c>
      <c r="R121">
        <v>1.5288682015350606E-3</v>
      </c>
    </row>
    <row r="122" spans="17:18" x14ac:dyDescent="0.2">
      <c r="Q122">
        <v>1.5615092048757502E-3</v>
      </c>
      <c r="R122">
        <v>1.5733128839323441E-3</v>
      </c>
    </row>
    <row r="123" spans="17:18" x14ac:dyDescent="0.2">
      <c r="Q123">
        <v>1.6940985112083571E-3</v>
      </c>
      <c r="R123">
        <v>1.7067556519516347E-3</v>
      </c>
    </row>
    <row r="124" spans="17:18" x14ac:dyDescent="0.2">
      <c r="Q124">
        <v>1.8523499912832387E-3</v>
      </c>
      <c r="R124">
        <v>1.8661632199215464E-3</v>
      </c>
    </row>
    <row r="125" spans="17:18" x14ac:dyDescent="0.2">
      <c r="Q125">
        <v>1.7333820620706187E-3</v>
      </c>
      <c r="R125">
        <v>1.7460196569684917E-3</v>
      </c>
    </row>
    <row r="126" spans="17:18" x14ac:dyDescent="0.2">
      <c r="Q126">
        <v>1.6327654669849626E-3</v>
      </c>
      <c r="R126">
        <v>1.6450855616226079E-3</v>
      </c>
    </row>
    <row r="127" spans="17:18" x14ac:dyDescent="0.2">
      <c r="Q127">
        <v>1.9813045944131981E-3</v>
      </c>
      <c r="R127">
        <v>1.9958510370680065E-3</v>
      </c>
    </row>
    <row r="128" spans="17:18" x14ac:dyDescent="0.2">
      <c r="Q128">
        <v>1.6272053502030324E-3</v>
      </c>
      <c r="R128">
        <v>1.6392870794668976E-3</v>
      </c>
    </row>
    <row r="129" spans="17:18" x14ac:dyDescent="0.2">
      <c r="Q129">
        <v>1.7901271513101203E-3</v>
      </c>
      <c r="R129">
        <v>1.8035960796942022E-3</v>
      </c>
    </row>
    <row r="130" spans="17:18" x14ac:dyDescent="0.2">
      <c r="Q130">
        <v>1.5432990295472012E-3</v>
      </c>
      <c r="R130">
        <v>1.5544932070145248E-3</v>
      </c>
    </row>
    <row r="131" spans="17:18" x14ac:dyDescent="0.2">
      <c r="Q131">
        <v>1.6987630075576468E-3</v>
      </c>
      <c r="R131">
        <v>1.711364959160208E-3</v>
      </c>
    </row>
    <row r="132" spans="17:18" x14ac:dyDescent="0.2">
      <c r="Q132">
        <v>1.7335680837353546E-3</v>
      </c>
      <c r="R132">
        <v>1.7465472329054673E-3</v>
      </c>
    </row>
    <row r="133" spans="17:18" x14ac:dyDescent="0.2">
      <c r="Q133">
        <v>1.6732027468823027E-3</v>
      </c>
      <c r="R133">
        <v>1.6851210763220202E-3</v>
      </c>
    </row>
    <row r="134" spans="17:18" x14ac:dyDescent="0.2">
      <c r="Q134">
        <v>1.528315153718574E-3</v>
      </c>
      <c r="R134">
        <v>1.53991983659171E-3</v>
      </c>
    </row>
    <row r="135" spans="17:18" x14ac:dyDescent="0.2">
      <c r="Q135">
        <v>1.8735758924862235E-3</v>
      </c>
      <c r="R135">
        <v>1.8875555758716843E-3</v>
      </c>
    </row>
    <row r="136" spans="17:18" x14ac:dyDescent="0.2">
      <c r="Q136">
        <v>1.7363883245663382E-3</v>
      </c>
      <c r="R136">
        <v>1.7488518515423579E-3</v>
      </c>
    </row>
    <row r="137" spans="17:18" x14ac:dyDescent="0.2">
      <c r="Q137">
        <v>1.7239224647061975E-3</v>
      </c>
      <c r="R137">
        <v>1.737348244133402E-3</v>
      </c>
    </row>
    <row r="138" spans="17:18" x14ac:dyDescent="0.2">
      <c r="Q138">
        <v>1.6016751698673395E-3</v>
      </c>
      <c r="R138">
        <v>1.6138465612032654E-3</v>
      </c>
    </row>
    <row r="139" spans="17:18" x14ac:dyDescent="0.2">
      <c r="Q139">
        <v>1.6728381351101959E-3</v>
      </c>
      <c r="R139">
        <v>1.6854711605747202E-3</v>
      </c>
    </row>
    <row r="140" spans="17:18" x14ac:dyDescent="0.2">
      <c r="Q140">
        <v>1.704274593126746E-3</v>
      </c>
      <c r="R140">
        <v>1.7176952818693646E-3</v>
      </c>
    </row>
    <row r="141" spans="17:18" x14ac:dyDescent="0.2">
      <c r="Q141">
        <v>1.521155315038389E-3</v>
      </c>
      <c r="R141">
        <v>1.5341535444904236E-3</v>
      </c>
    </row>
    <row r="142" spans="17:18" x14ac:dyDescent="0.2">
      <c r="Q142">
        <v>1.6249518073168285E-3</v>
      </c>
      <c r="R142">
        <v>1.6375976891818233E-3</v>
      </c>
    </row>
    <row r="143" spans="17:18" x14ac:dyDescent="0.2">
      <c r="Q143">
        <v>1.5633826114570001E-3</v>
      </c>
      <c r="R143">
        <v>1.5769494956838742E-3</v>
      </c>
    </row>
    <row r="144" spans="17:18" x14ac:dyDescent="0.2">
      <c r="Q144">
        <v>1.5273451939455613E-3</v>
      </c>
      <c r="R144">
        <v>1.5394372136884312E-3</v>
      </c>
    </row>
    <row r="145" spans="17:18" x14ac:dyDescent="0.2">
      <c r="Q145">
        <v>1.5678950670817901E-3</v>
      </c>
      <c r="R145">
        <v>1.5803438547246954E-3</v>
      </c>
    </row>
    <row r="146" spans="17:18" x14ac:dyDescent="0.2">
      <c r="Q146">
        <v>1.6713887394164686E-3</v>
      </c>
      <c r="R146">
        <v>1.6837903368140132E-3</v>
      </c>
    </row>
    <row r="147" spans="17:18" x14ac:dyDescent="0.2">
      <c r="Q147">
        <v>1.6094001306925455E-3</v>
      </c>
      <c r="R147">
        <v>1.6217421811162091E-3</v>
      </c>
    </row>
    <row r="148" spans="17:18" x14ac:dyDescent="0.2">
      <c r="Q148">
        <v>1.6700883361884461E-3</v>
      </c>
      <c r="R148">
        <v>1.683448040808925E-3</v>
      </c>
    </row>
    <row r="149" spans="17:18" x14ac:dyDescent="0.2">
      <c r="Q149">
        <v>1.6237378084383348E-3</v>
      </c>
      <c r="R149">
        <v>1.6357863771019126E-3</v>
      </c>
    </row>
    <row r="150" spans="17:18" x14ac:dyDescent="0.2">
      <c r="Q150">
        <v>1.8631320495593471E-3</v>
      </c>
      <c r="R150">
        <v>1.8776161161113735E-3</v>
      </c>
    </row>
    <row r="151" spans="17:18" x14ac:dyDescent="0.2">
      <c r="Q151">
        <v>1.5234360391369773E-3</v>
      </c>
      <c r="R151">
        <v>1.5360625465779864E-3</v>
      </c>
    </row>
    <row r="152" spans="17:18" x14ac:dyDescent="0.2">
      <c r="Q152">
        <v>1.4322277434473962E-3</v>
      </c>
      <c r="R152">
        <v>1.4426604042072652E-3</v>
      </c>
    </row>
    <row r="153" spans="17:18" x14ac:dyDescent="0.2">
      <c r="Q153">
        <v>1.5367034166444786E-3</v>
      </c>
      <c r="R153">
        <v>1.5494313744726384E-3</v>
      </c>
    </row>
    <row r="154" spans="17:18" x14ac:dyDescent="0.2">
      <c r="Q154">
        <v>1.6930245023633536E-3</v>
      </c>
      <c r="R154">
        <v>1.7053529464964375E-3</v>
      </c>
    </row>
    <row r="155" spans="17:18" x14ac:dyDescent="0.2">
      <c r="Q155">
        <v>1.5289214723541123E-3</v>
      </c>
      <c r="R155">
        <v>1.5411169747818791E-3</v>
      </c>
    </row>
    <row r="156" spans="17:18" x14ac:dyDescent="0.2">
      <c r="Q156">
        <v>1.6002983378015762E-3</v>
      </c>
      <c r="R156">
        <v>1.6127364018527657E-3</v>
      </c>
    </row>
    <row r="157" spans="17:18" x14ac:dyDescent="0.2">
      <c r="Q157">
        <v>1.7445322840965371E-3</v>
      </c>
      <c r="R157">
        <v>1.7575908699878702E-3</v>
      </c>
    </row>
    <row r="158" spans="17:18" x14ac:dyDescent="0.2">
      <c r="Q158">
        <v>1.4996125279082464E-3</v>
      </c>
      <c r="R158">
        <v>1.5122574905375083E-3</v>
      </c>
    </row>
    <row r="159" spans="17:18" x14ac:dyDescent="0.2">
      <c r="Q159">
        <v>1.7958727435697628E-3</v>
      </c>
      <c r="R159">
        <v>1.8091457602682566E-3</v>
      </c>
    </row>
    <row r="160" spans="17:18" x14ac:dyDescent="0.2">
      <c r="Q160">
        <v>2.0092778636394363E-3</v>
      </c>
      <c r="R160">
        <v>2.0232617772406466E-3</v>
      </c>
    </row>
    <row r="161" spans="17:18" x14ac:dyDescent="0.2">
      <c r="Q161">
        <v>1.7434187213359164E-3</v>
      </c>
      <c r="R161">
        <v>1.7568726813416155E-3</v>
      </c>
    </row>
    <row r="162" spans="17:18" x14ac:dyDescent="0.2">
      <c r="Q162">
        <v>1.7236442250851179E-3</v>
      </c>
      <c r="R162">
        <v>1.7362805288054556E-3</v>
      </c>
    </row>
    <row r="163" spans="17:18" x14ac:dyDescent="0.2">
      <c r="Q163">
        <v>1.566328362922223E-3</v>
      </c>
      <c r="R163">
        <v>1.579211326619506E-3</v>
      </c>
    </row>
    <row r="164" spans="17:18" x14ac:dyDescent="0.2">
      <c r="Q164">
        <v>1.5741975873314227E-3</v>
      </c>
      <c r="R164">
        <v>1.5867481935463825E-3</v>
      </c>
    </row>
    <row r="165" spans="17:18" x14ac:dyDescent="0.2">
      <c r="Q165">
        <v>1.6408112722949685E-3</v>
      </c>
      <c r="R165">
        <v>1.6543046264534877E-3</v>
      </c>
    </row>
    <row r="166" spans="17:18" x14ac:dyDescent="0.2">
      <c r="Q166">
        <v>1.7389118972556297E-3</v>
      </c>
      <c r="R166">
        <v>1.7505196646266387E-3</v>
      </c>
    </row>
    <row r="167" spans="17:18" x14ac:dyDescent="0.2">
      <c r="Q167">
        <v>1.5423849044119734E-3</v>
      </c>
      <c r="R167">
        <v>1.5547768645643788E-3</v>
      </c>
    </row>
    <row r="168" spans="17:18" x14ac:dyDescent="0.2">
      <c r="Q168">
        <v>1.5415857548814439E-3</v>
      </c>
      <c r="R168">
        <v>1.5543779934581779E-3</v>
      </c>
    </row>
    <row r="169" spans="17:18" x14ac:dyDescent="0.2">
      <c r="Q169">
        <v>1.7556123042949451E-3</v>
      </c>
      <c r="R169">
        <v>1.7683447934347424E-3</v>
      </c>
    </row>
    <row r="170" spans="17:18" x14ac:dyDescent="0.2">
      <c r="Q170">
        <v>1.6551200046774771E-3</v>
      </c>
      <c r="R170">
        <v>1.6685035875866341E-3</v>
      </c>
    </row>
    <row r="171" spans="17:18" x14ac:dyDescent="0.2">
      <c r="Q171">
        <v>1.6586595919873784E-3</v>
      </c>
      <c r="R171">
        <v>1.6712513843231032E-3</v>
      </c>
    </row>
    <row r="172" spans="17:18" x14ac:dyDescent="0.2">
      <c r="Q172">
        <v>1.3960392701291117E-3</v>
      </c>
      <c r="R172">
        <v>1.4080435034317476E-3</v>
      </c>
    </row>
    <row r="173" spans="17:18" x14ac:dyDescent="0.2">
      <c r="Q173">
        <v>1.6150549179795378E-3</v>
      </c>
      <c r="R173">
        <v>1.62818100091384E-3</v>
      </c>
    </row>
    <row r="174" spans="17:18" x14ac:dyDescent="0.2">
      <c r="Q174">
        <v>1.7555087799031642E-3</v>
      </c>
      <c r="R174">
        <v>1.7683639823311565E-3</v>
      </c>
    </row>
    <row r="175" spans="17:18" x14ac:dyDescent="0.2">
      <c r="Q175">
        <v>1.5082046537510476E-3</v>
      </c>
      <c r="R175">
        <v>1.5204726509318281E-3</v>
      </c>
    </row>
    <row r="176" spans="17:18" x14ac:dyDescent="0.2">
      <c r="Q176">
        <v>1.6822089236543838E-3</v>
      </c>
      <c r="R176">
        <v>1.6951296951236007E-3</v>
      </c>
    </row>
    <row r="177" spans="17:18" x14ac:dyDescent="0.2">
      <c r="Q177">
        <v>1.4492309715741208E-3</v>
      </c>
      <c r="R177">
        <v>1.4609749279044959E-3</v>
      </c>
    </row>
    <row r="178" spans="17:18" x14ac:dyDescent="0.2">
      <c r="Q178">
        <v>1.5696373820509551E-3</v>
      </c>
      <c r="R178">
        <v>1.5815340256093897E-3</v>
      </c>
    </row>
    <row r="179" spans="17:18" x14ac:dyDescent="0.2">
      <c r="Q179">
        <v>1.3178066728092048E-3</v>
      </c>
      <c r="R179">
        <v>1.3292793636439388E-3</v>
      </c>
    </row>
    <row r="180" spans="17:18" x14ac:dyDescent="0.2">
      <c r="Q180">
        <v>1.8900512943008081E-3</v>
      </c>
      <c r="R180">
        <v>1.9036181785276828E-3</v>
      </c>
    </row>
    <row r="181" spans="17:18" x14ac:dyDescent="0.2">
      <c r="Q181">
        <v>1.5781682246124105E-3</v>
      </c>
      <c r="R181">
        <v>1.5905440666414525E-3</v>
      </c>
    </row>
    <row r="182" spans="17:18" x14ac:dyDescent="0.2">
      <c r="Q182">
        <v>1.5224867362402009E-3</v>
      </c>
      <c r="R182">
        <v>1.5360050756537758E-3</v>
      </c>
    </row>
    <row r="183" spans="17:18" x14ac:dyDescent="0.2">
      <c r="Q183">
        <v>1.8486283170044888E-3</v>
      </c>
      <c r="R183">
        <v>1.8619275853252969E-3</v>
      </c>
    </row>
    <row r="184" spans="17:18" x14ac:dyDescent="0.2">
      <c r="Q184">
        <v>1.497284613452364E-3</v>
      </c>
      <c r="R184">
        <v>1.5097127152775998E-3</v>
      </c>
    </row>
    <row r="185" spans="17:18" x14ac:dyDescent="0.2">
      <c r="Q185">
        <v>1.8003190682468577E-3</v>
      </c>
      <c r="R185">
        <v>1.8139009565479492E-3</v>
      </c>
    </row>
    <row r="186" spans="17:18" x14ac:dyDescent="0.2">
      <c r="Q186">
        <v>1.7297491775543751E-3</v>
      </c>
      <c r="R186">
        <v>1.7426793488030928E-3</v>
      </c>
    </row>
    <row r="187" spans="17:18" x14ac:dyDescent="0.2">
      <c r="Q187">
        <v>1.5603110479342497E-3</v>
      </c>
      <c r="R187">
        <v>1.5715118163185998E-3</v>
      </c>
    </row>
    <row r="188" spans="17:18" x14ac:dyDescent="0.2">
      <c r="Q188">
        <v>1.8000824645709255E-3</v>
      </c>
      <c r="R188">
        <v>1.8134894449701215E-3</v>
      </c>
    </row>
    <row r="189" spans="17:18" x14ac:dyDescent="0.2">
      <c r="Q189">
        <v>1.7105963354381451E-3</v>
      </c>
      <c r="R189">
        <v>1.7230591262011857E-3</v>
      </c>
    </row>
    <row r="190" spans="17:18" x14ac:dyDescent="0.2">
      <c r="Q190">
        <v>1.5268206067558848E-3</v>
      </c>
      <c r="R190">
        <v>1.5391000993528121E-3</v>
      </c>
    </row>
    <row r="191" spans="17:18" x14ac:dyDescent="0.2">
      <c r="Q191">
        <v>1.6454714488303831E-3</v>
      </c>
      <c r="R191">
        <v>1.6581618995113339E-3</v>
      </c>
    </row>
    <row r="192" spans="17:18" x14ac:dyDescent="0.2">
      <c r="Q192">
        <v>1.3847115958292269E-3</v>
      </c>
      <c r="R192">
        <v>1.3957989608069379E-3</v>
      </c>
    </row>
    <row r="193" spans="17:18" x14ac:dyDescent="0.2">
      <c r="Q193">
        <v>1.8014794711424557E-3</v>
      </c>
      <c r="R193">
        <v>1.8136678648180372E-3</v>
      </c>
    </row>
    <row r="194" spans="17:18" x14ac:dyDescent="0.2">
      <c r="Q194">
        <v>1.4568868846627627E-3</v>
      </c>
      <c r="R194">
        <v>1.4694391909882783E-3</v>
      </c>
    </row>
    <row r="195" spans="17:18" x14ac:dyDescent="0.2">
      <c r="Q195">
        <v>1.6499691647582214E-3</v>
      </c>
      <c r="R195">
        <v>1.6622758885866148E-3</v>
      </c>
    </row>
    <row r="196" spans="17:18" x14ac:dyDescent="0.2">
      <c r="Q196">
        <v>1.6842570745967105E-3</v>
      </c>
      <c r="R196">
        <v>1.6956875334714276E-3</v>
      </c>
    </row>
    <row r="197" spans="17:18" x14ac:dyDescent="0.2">
      <c r="Q197">
        <v>1.430351984639925E-3</v>
      </c>
      <c r="R197">
        <v>1.4425474870676921E-3</v>
      </c>
    </row>
    <row r="198" spans="17:18" x14ac:dyDescent="0.2">
      <c r="Q198">
        <v>1.5806523151658783E-3</v>
      </c>
      <c r="R198">
        <v>1.5922158222503387E-3</v>
      </c>
    </row>
    <row r="199" spans="17:18" x14ac:dyDescent="0.2">
      <c r="Q199">
        <v>1.8049015572665801E-3</v>
      </c>
      <c r="R199">
        <v>1.8182487305605879E-3</v>
      </c>
    </row>
    <row r="200" spans="17:18" x14ac:dyDescent="0.2">
      <c r="Q200">
        <v>1.5997600592377677E-3</v>
      </c>
      <c r="R200">
        <v>1.6126584378265878E-3</v>
      </c>
    </row>
    <row r="201" spans="17:18" x14ac:dyDescent="0.2">
      <c r="Q201">
        <v>1.6358042035859157E-3</v>
      </c>
      <c r="R201">
        <v>1.6491608375851989E-3</v>
      </c>
    </row>
    <row r="202" spans="17:18" x14ac:dyDescent="0.2">
      <c r="Q202">
        <v>1.7335069405591942E-3</v>
      </c>
      <c r="R202">
        <v>1.7459266504603842E-3</v>
      </c>
    </row>
    <row r="203" spans="17:18" x14ac:dyDescent="0.2">
      <c r="Q203">
        <v>1.668438659827282E-3</v>
      </c>
      <c r="R203">
        <v>1.6807321180978435E-3</v>
      </c>
    </row>
  </sheetData>
  <pageMargins left="0.7" right="0.7" top="0.75" bottom="0.75" header="0.3" footer="0.3"/>
  <pageSetup paperSize="9" orientation="portrait" r:id="rId1"/>
  <ignoredErrors>
    <ignoredError sqref="L10:M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A5FFEAC-E762-44CD-99C8-4E83834F8919}">
          <x14:formula1>
            <xm:f>'Data Validation'!$C$1:$C$2</xm:f>
          </x14:formula1>
          <xm:sqref>C12</xm:sqref>
        </x14:dataValidation>
        <x14:dataValidation type="list" allowBlank="1" showInputMessage="1" showErrorMessage="1" xr:uid="{C13A6699-87E1-4193-A270-EB1BA1ED2F42}">
          <x14:formula1>
            <xm:f>'Data Validation'!$B$1:$B$2</xm:f>
          </x14:formula1>
          <xm:sqref>C15</xm:sqref>
        </x14:dataValidation>
        <x14:dataValidation type="list" allowBlank="1" showInputMessage="1" showErrorMessage="1" xr:uid="{FFD08E6C-2AE3-48D2-8AD7-81A56099681F}">
          <x14:formula1>
            <xm:f>'Data Validation'!$A$1:$A$2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91C18-DD02-4B53-B4E4-F0611CBADA5E}">
  <dimension ref="B1:AE34"/>
  <sheetViews>
    <sheetView tabSelected="1" topLeftCell="H1" workbookViewId="0">
      <selection activeCell="X4" sqref="X4"/>
    </sheetView>
    <sheetView workbookViewId="1"/>
  </sheetViews>
  <sheetFormatPr defaultRowHeight="12.75" outlineLevelCol="1" x14ac:dyDescent="0.2"/>
  <cols>
    <col min="1" max="1" width="9.140625" style="100"/>
    <col min="2" max="2" width="10.85546875" style="100" bestFit="1" customWidth="1"/>
    <col min="3" max="3" width="8.5703125" style="100" bestFit="1" customWidth="1"/>
    <col min="4" max="4" width="17.7109375" style="100" bestFit="1" customWidth="1"/>
    <col min="5" max="5" width="13.7109375" style="100" bestFit="1" customWidth="1"/>
    <col min="6" max="6" width="15" style="100" bestFit="1" customWidth="1"/>
    <col min="7" max="7" width="14.7109375" style="100" bestFit="1" customWidth="1"/>
    <col min="8" max="8" width="13.28515625" style="100" bestFit="1" customWidth="1"/>
    <col min="9" max="10" width="7.7109375" style="100" bestFit="1" customWidth="1"/>
    <col min="11" max="11" width="7.28515625" style="100" bestFit="1" customWidth="1"/>
    <col min="12" max="13" width="6.28515625" style="100" bestFit="1" customWidth="1"/>
    <col min="14" max="14" width="24.7109375" style="100" bestFit="1" customWidth="1"/>
    <col min="15" max="15" width="5.85546875" style="100" bestFit="1" customWidth="1" outlineLevel="1"/>
    <col min="16" max="16" width="7.7109375" style="100" bestFit="1" customWidth="1" outlineLevel="1"/>
    <col min="17" max="17" width="6.85546875" style="100" bestFit="1" customWidth="1" outlineLevel="1"/>
    <col min="18" max="18" width="10.5703125" style="100" bestFit="1" customWidth="1" outlineLevel="1"/>
    <col min="19" max="19" width="11" style="100" bestFit="1" customWidth="1" outlineLevel="1"/>
    <col min="20" max="20" width="15.42578125" style="100" bestFit="1" customWidth="1" outlineLevel="1"/>
    <col min="21" max="21" width="15.85546875" style="100" bestFit="1" customWidth="1" outlineLevel="1"/>
    <col min="22" max="23" width="7.7109375" style="100" bestFit="1" customWidth="1" outlineLevel="1"/>
    <col min="24" max="25" width="7.28515625" style="100" bestFit="1" customWidth="1"/>
    <col min="26" max="26" width="9" style="100" bestFit="1" customWidth="1"/>
    <col min="27" max="27" width="8" style="100" bestFit="1" customWidth="1"/>
    <col min="28" max="28" width="8.42578125" style="100" bestFit="1" customWidth="1"/>
    <col min="29" max="29" width="10.42578125" style="100" bestFit="1" customWidth="1"/>
    <col min="30" max="30" width="16.85546875" style="100" bestFit="1" customWidth="1"/>
    <col min="31" max="31" width="18.140625" style="100" bestFit="1" customWidth="1"/>
    <col min="32" max="16384" width="9.140625" style="100"/>
  </cols>
  <sheetData>
    <row r="1" spans="2:31" ht="13.5" thickBot="1" x14ac:dyDescent="0.25"/>
    <row r="2" spans="2:31" s="86" customFormat="1" ht="13.5" thickBot="1" x14ac:dyDescent="0.25">
      <c r="B2" s="93" t="s">
        <v>102</v>
      </c>
      <c r="C2" s="94"/>
      <c r="D2" s="94"/>
      <c r="E2" s="94"/>
      <c r="F2" s="94"/>
      <c r="G2" s="95"/>
      <c r="H2" s="97" t="s">
        <v>113</v>
      </c>
      <c r="I2" s="96"/>
      <c r="J2" s="96"/>
      <c r="K2" s="96"/>
      <c r="L2" s="96"/>
      <c r="M2" s="96"/>
      <c r="N2" s="98"/>
      <c r="O2" s="93" t="s">
        <v>114</v>
      </c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</row>
    <row r="3" spans="2:31" s="86" customFormat="1" ht="14.25" x14ac:dyDescent="0.25">
      <c r="B3" s="103" t="s">
        <v>103</v>
      </c>
      <c r="C3" s="87" t="s">
        <v>60</v>
      </c>
      <c r="D3" s="87" t="s">
        <v>104</v>
      </c>
      <c r="E3" s="87" t="s">
        <v>18</v>
      </c>
      <c r="F3" s="87" t="s">
        <v>105</v>
      </c>
      <c r="G3" s="88" t="s">
        <v>106</v>
      </c>
      <c r="H3" s="104" t="s">
        <v>107</v>
      </c>
      <c r="I3" s="105" t="s">
        <v>119</v>
      </c>
      <c r="J3" s="105" t="s">
        <v>24</v>
      </c>
      <c r="K3" s="105" t="s">
        <v>23</v>
      </c>
      <c r="L3" s="105" t="s">
        <v>120</v>
      </c>
      <c r="M3" s="105" t="s">
        <v>121</v>
      </c>
      <c r="N3" s="88" t="s">
        <v>110</v>
      </c>
      <c r="O3" s="103" t="s">
        <v>29</v>
      </c>
      <c r="P3" s="87" t="s">
        <v>79</v>
      </c>
      <c r="Q3" s="87" t="s">
        <v>122</v>
      </c>
      <c r="R3" s="87" t="s">
        <v>123</v>
      </c>
      <c r="S3" s="87" t="s">
        <v>124</v>
      </c>
      <c r="T3" s="87" t="s">
        <v>108</v>
      </c>
      <c r="U3" s="87" t="s">
        <v>109</v>
      </c>
      <c r="V3" s="87" t="s">
        <v>125</v>
      </c>
      <c r="W3" s="87" t="s">
        <v>126</v>
      </c>
      <c r="X3" s="87" t="s">
        <v>118</v>
      </c>
      <c r="Y3" s="106" t="s">
        <v>127</v>
      </c>
      <c r="Z3" s="107" t="s">
        <v>128</v>
      </c>
      <c r="AA3" s="107" t="s">
        <v>39</v>
      </c>
      <c r="AB3" s="107" t="s">
        <v>40</v>
      </c>
      <c r="AC3" s="107" t="s">
        <v>41</v>
      </c>
      <c r="AD3" s="107" t="s">
        <v>129</v>
      </c>
      <c r="AE3" s="108" t="s">
        <v>130</v>
      </c>
    </row>
    <row r="4" spans="2:31" x14ac:dyDescent="0.2">
      <c r="B4" s="89" t="s">
        <v>9</v>
      </c>
      <c r="C4" s="82">
        <v>0.68426640000000005</v>
      </c>
      <c r="D4" s="81" t="s">
        <v>11</v>
      </c>
      <c r="E4" s="83">
        <v>45472</v>
      </c>
      <c r="F4" s="84">
        <v>50000000</v>
      </c>
      <c r="G4" s="90" t="s">
        <v>57</v>
      </c>
      <c r="H4" s="91">
        <v>45289</v>
      </c>
      <c r="I4" s="82">
        <v>0.68120000000000003</v>
      </c>
      <c r="J4" s="82">
        <v>0.68426640000000005</v>
      </c>
      <c r="K4" s="85">
        <v>9.5739999999999992E-2</v>
      </c>
      <c r="L4" s="85">
        <v>4.3019999999999996E-2</v>
      </c>
      <c r="M4" s="85">
        <v>5.1520000000000003E-2</v>
      </c>
      <c r="N4" s="92" t="s">
        <v>111</v>
      </c>
      <c r="O4" s="99" cm="1">
        <f t="array" ref="O4">_xlfn.IFS(Table1[[#This Row],[Call/Put]]="Call FOR, Put DOM",1,Table1[[#This Row],[Call/Put]]="Put FOR, Call DOM",-1)</f>
        <v>1</v>
      </c>
      <c r="P4" s="79">
        <f>YEARFRAC(Table1[[#This Row],[Value Date]],Table1[[#This Row],[Expiry Date]],1)</f>
        <v>0.5</v>
      </c>
      <c r="Q4" s="28">
        <f>Table1[[#This Row],[rd]]-Table1[[#This Row],[rf]]</f>
        <v>8.5000000000000075E-3</v>
      </c>
      <c r="R4" s="28">
        <f>LN(Table1[[#This Row],[F]]/Table1[[#This Row],[S0]])/Table1[[#This Row],[T]]</f>
        <v>8.9827333860793852E-3</v>
      </c>
      <c r="S4" s="28">
        <f>Table1[[#This Row],[rf]]+Table1[[#This Row],[μwith_basis]]</f>
        <v>5.2002733386079379E-2</v>
      </c>
      <c r="T4" s="67" cm="1">
        <f t="array" ref="T4">_xlfn.IFS(Table1[[#This Row],[Notional Ccy]]="FOR",Table1[[#This Row],[Notional Amt]],Table1[[#This Row],[Notional Ccy]]="DOM",Table1[[#This Row],[Notional Amt]]/Table1[[#This Row],[Strike]])</f>
        <v>50000000</v>
      </c>
      <c r="U4" s="67" cm="1">
        <f t="array" ref="U4">_xlfn.IFS(Table1[[#This Row],[Notional Ccy]]="DOM",Table1[[#This Row],[Notional Amt]],Table1[[#This Row],[Notional Ccy]]="FOR",Table1[[#This Row],[Notional Amt]]*Table1[[#This Row],[Strike]])</f>
        <v>34213320</v>
      </c>
      <c r="V4" s="23" cm="1">
        <f t="array" ref="V4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3.3849201615400025E-2</v>
      </c>
      <c r="W4" s="23">
        <f>Table1[[#This Row],[d1]]-Table1[[#This Row],[σ]]*SQRT(Table1[[#This Row],[T]])</f>
        <v>-3.3849201615400039E-2</v>
      </c>
      <c r="X4" s="55" cm="1">
        <f t="array" ref="X4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1.8002736668233064E-2</v>
      </c>
      <c r="Y4" s="28">
        <f>Table1[[#This Row],[CP]]*EXP(-Table1[[#This Row],[rf]]*Table1[[#This Row],[T]])*_xlfn.NORM.S.DIST(Table1[[#This Row],[d1]],TRUE)</f>
        <v>0.50257383268375755</v>
      </c>
      <c r="Z4" s="28">
        <f>Table1[[#This Row],[CP]]*_xlfn.NORM.S.DIST(Table1[[#This Row],[d1]],TRUE)</f>
        <v>0.51350129940584721</v>
      </c>
      <c r="AA4" s="55">
        <f>1%*Table1[[#This Row],[S0]]*SQRT(Table1[[#This Row],[T]])*_xlfn.NORM.S.DIST(Table1[[#This Row],[d1]],FALSE)*EXP(-Table1[[#This Row],[rf]]*T)</f>
        <v>1.8389022657133516E-3</v>
      </c>
      <c r="AC4" s="21">
        <f>(1%*Table1[[#This Row],[S0]])*(EXP(-Table1[[#This Row],[rf]]*Table1[[#This Row],[T]])*_xlfn.NORM.S.DIST(Table1[[#This Row],[d1]],FALSE)/(Table1[[#This Row],[S0]]*Table1[[#This Row],[σ]]*SQRT(Table1[[#This Row],[T]])))</f>
        <v>5.7642281997254748E-2</v>
      </c>
    </row>
    <row r="5" spans="2:31" x14ac:dyDescent="0.2">
      <c r="B5" s="89" t="s">
        <v>9</v>
      </c>
      <c r="C5" s="82">
        <v>0.68530734000000004</v>
      </c>
      <c r="D5" s="81" t="s">
        <v>11</v>
      </c>
      <c r="E5" s="83">
        <v>45655</v>
      </c>
      <c r="F5" s="84">
        <v>50000000</v>
      </c>
      <c r="G5" s="90" t="s">
        <v>57</v>
      </c>
      <c r="H5" s="91">
        <v>45289</v>
      </c>
      <c r="I5" s="82">
        <v>0.68120000000000003</v>
      </c>
      <c r="J5" s="82">
        <v>0.68530734000000004</v>
      </c>
      <c r="K5" s="85">
        <v>9.8239999999999994E-2</v>
      </c>
      <c r="L5" s="85">
        <v>4.1929999999999995E-2</v>
      </c>
      <c r="M5" s="85">
        <v>4.752E-2</v>
      </c>
      <c r="N5" s="92" t="s">
        <v>111</v>
      </c>
      <c r="O5" s="99" cm="1">
        <f t="array" ref="O5">_xlfn.IFS(Table1[[#This Row],[Call/Put]]="Call FOR, Put DOM",1,Table1[[#This Row],[Call/Put]]="Put FOR, Call DOM",-1)</f>
        <v>1</v>
      </c>
      <c r="P5" s="79">
        <f>YEARFRAC(Table1[[#This Row],[Value Date]],Table1[[#This Row],[Expiry Date]],1)</f>
        <v>1</v>
      </c>
      <c r="Q5" s="28">
        <f>Table1[[#This Row],[rd]]-Table1[[#This Row],[rf]]</f>
        <v>5.5900000000000047E-3</v>
      </c>
      <c r="R5" s="28">
        <f>LN(Table1[[#This Row],[F]]/Table1[[#This Row],[S0]])/Table1[[#This Row],[T]]</f>
        <v>6.0114603835631801E-3</v>
      </c>
      <c r="S5" s="28">
        <f>Table1[[#This Row],[rf]]+Table1[[#This Row],[μwith_basis]]</f>
        <v>4.7941460383563173E-2</v>
      </c>
      <c r="T5" s="67" cm="1">
        <f t="array" ref="T5">_xlfn.IFS(Table1[[#This Row],[Notional Ccy]]="FOR",Table1[[#This Row],[Notional Amt]],Table1[[#This Row],[Notional Ccy]]="DOM",Table1[[#This Row],[Notional Amt]]/Table1[[#This Row],[Strike]])</f>
        <v>50000000</v>
      </c>
      <c r="U5" s="67" cm="1">
        <f t="array" ref="U5">_xlfn.IFS(Table1[[#This Row],[Notional Ccy]]="DOM",Table1[[#This Row],[Notional Amt]],Table1[[#This Row],[Notional Ccy]]="FOR",Table1[[#This Row],[Notional Amt]]*Table1[[#This Row],[Strike]])</f>
        <v>34265367</v>
      </c>
      <c r="V5" s="23" cm="1">
        <f t="array" ref="V5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4.9119999999999997E-2</v>
      </c>
      <c r="W5" s="23">
        <f>Table1[[#This Row],[d1]]-Table1[[#This Row],[σ]]*SQRT(Table1[[#This Row],[T]])</f>
        <v>-4.9119999999999997E-2</v>
      </c>
      <c r="X5" s="55" cm="1">
        <f t="array" ref="X5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2.5591071896457353E-2</v>
      </c>
      <c r="Y5" s="28">
        <f>Table1[[#This Row],[CP]]*EXP(-Table1[[#This Row],[rf]]*Table1[[#This Row],[T]])*_xlfn.NORM.S.DIST(Table1[[#This Row],[d1]],TRUE)</f>
        <v>0.49825226862109817</v>
      </c>
      <c r="Z5" s="28">
        <f>Table1[[#This Row],[CP]]*_xlfn.NORM.S.DIST(Table1[[#This Row],[d1]],TRUE)</f>
        <v>0.51958816752523795</v>
      </c>
      <c r="AA5" s="55">
        <f>1%*Table1[[#This Row],[S0]]*SQRT(Table1[[#This Row],[T]])*_xlfn.NORM.S.DIST(Table1[[#This Row],[d1]],FALSE)*EXP(-Table1[[#This Row],[rf]]*T)</f>
        <v>2.6018151184340091E-3</v>
      </c>
      <c r="AC5" s="21">
        <f>(1%*Table1[[#This Row],[S0]])*(EXP(-Table1[[#This Row],[rf]]*Table1[[#This Row],[T]])*_xlfn.NORM.S.DIST(Table1[[#This Row],[d1]],FALSE)/(Table1[[#This Row],[S0]]*Table1[[#This Row],[σ]]*SQRT(Table1[[#This Row],[T]])))</f>
        <v>3.8894466345355712E-2</v>
      </c>
    </row>
    <row r="6" spans="2:31" x14ac:dyDescent="0.2">
      <c r="B6" s="89" t="s">
        <v>9</v>
      </c>
      <c r="C6" s="82">
        <v>0.68471800000000005</v>
      </c>
      <c r="D6" s="81" t="s">
        <v>11</v>
      </c>
      <c r="E6" s="83">
        <v>45837</v>
      </c>
      <c r="F6" s="84">
        <v>50000000</v>
      </c>
      <c r="G6" s="90" t="s">
        <v>57</v>
      </c>
      <c r="H6" s="91">
        <v>45289</v>
      </c>
      <c r="I6" s="82">
        <v>0.68120000000000003</v>
      </c>
      <c r="J6" s="82">
        <v>0.68471800000000005</v>
      </c>
      <c r="K6" s="85">
        <v>9.6290000000000001E-2</v>
      </c>
      <c r="L6" s="85">
        <v>4.0919999999999998E-2</v>
      </c>
      <c r="M6" s="85">
        <v>4.3890000000000005E-2</v>
      </c>
      <c r="N6" s="92" t="s">
        <v>111</v>
      </c>
      <c r="O6" s="99" cm="1">
        <f t="array" ref="O6">_xlfn.IFS(Table1[[#This Row],[Call/Put]]="Call FOR, Put DOM",1,Table1[[#This Row],[Call/Put]]="Put FOR, Call DOM",-1)</f>
        <v>1</v>
      </c>
      <c r="P6" s="79">
        <f>YEARFRAC(Table1[[#This Row],[Value Date]],Table1[[#This Row],[Expiry Date]],1)</f>
        <v>1.5</v>
      </c>
      <c r="Q6" s="28">
        <f>Table1[[#This Row],[rd]]-Table1[[#This Row],[rf]]</f>
        <v>2.9700000000000074E-3</v>
      </c>
      <c r="R6" s="28">
        <f>LN(Table1[[#This Row],[F]]/Table1[[#This Row],[S0]])/Table1[[#This Row],[T]]</f>
        <v>3.4340839190537763E-3</v>
      </c>
      <c r="S6" s="28">
        <f>Table1[[#This Row],[rf]]+Table1[[#This Row],[μwith_basis]]</f>
        <v>4.4354083919053773E-2</v>
      </c>
      <c r="T6" s="67" cm="1">
        <f t="array" ref="T6">_xlfn.IFS(Table1[[#This Row],[Notional Ccy]]="FOR",Table1[[#This Row],[Notional Amt]],Table1[[#This Row],[Notional Ccy]]="DOM",Table1[[#This Row],[Notional Amt]]/Table1[[#This Row],[Strike]])</f>
        <v>50000000</v>
      </c>
      <c r="U6" s="67" cm="1">
        <f t="array" ref="U6">_xlfn.IFS(Table1[[#This Row],[Notional Ccy]]="DOM",Table1[[#This Row],[Notional Amt]],Table1[[#This Row],[Notional Ccy]]="FOR",Table1[[#This Row],[Notional Amt]]*Table1[[#This Row],[Strike]])</f>
        <v>34235900</v>
      </c>
      <c r="V6" s="23" cm="1">
        <f t="array" ref="V6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5.8965341833148062E-2</v>
      </c>
      <c r="W6" s="23">
        <f>Table1[[#This Row],[d1]]-Table1[[#This Row],[σ]]*SQRT(Table1[[#This Row],[T]])</f>
        <v>-5.8965341833148034E-2</v>
      </c>
      <c r="X6" s="55" cm="1">
        <f t="array" ref="X6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3.0123325673345119E-2</v>
      </c>
      <c r="Y6" s="28">
        <f>Table1[[#This Row],[CP]]*EXP(-Table1[[#This Row],[rf]]*Table1[[#This Row],[T]])*_xlfn.NORM.S.DIST(Table1[[#This Row],[d1]],TRUE)</f>
        <v>0.49234338309932296</v>
      </c>
      <c r="Z6" s="28">
        <f>Table1[[#This Row],[CP]]*_xlfn.NORM.S.DIST(Table1[[#This Row],[d1]],TRUE)</f>
        <v>0.5235101433653544</v>
      </c>
      <c r="AA6" s="55">
        <f>1%*Table1[[#This Row],[S0]]*SQRT(Table1[[#This Row],[T]])*_xlfn.NORM.S.DIST(Table1[[#This Row],[d1]],FALSE)*EXP(-Table1[[#This Row],[rf]]*T)</f>
        <v>3.188113877929145E-3</v>
      </c>
      <c r="AC6" s="21">
        <f>(1%*Table1[[#This Row],[S0]])*(EXP(-Table1[[#This Row],[rf]]*Table1[[#This Row],[T]])*_xlfn.NORM.S.DIST(Table1[[#This Row],[d1]],FALSE)/(Table1[[#This Row],[S0]]*Table1[[#This Row],[σ]]*SQRT(Table1[[#This Row],[T]])))</f>
        <v>3.1759324196235533E-2</v>
      </c>
    </row>
    <row r="7" spans="2:31" x14ac:dyDescent="0.2">
      <c r="B7" s="89" t="s">
        <v>9</v>
      </c>
      <c r="C7" s="82">
        <v>0.68324236999999999</v>
      </c>
      <c r="D7" s="81" t="s">
        <v>11</v>
      </c>
      <c r="E7" s="83">
        <v>46020</v>
      </c>
      <c r="F7" s="84">
        <v>50000000</v>
      </c>
      <c r="G7" s="90" t="s">
        <v>57</v>
      </c>
      <c r="H7" s="91">
        <v>45289</v>
      </c>
      <c r="I7" s="82">
        <v>0.68120000000000003</v>
      </c>
      <c r="J7" s="82">
        <v>0.68324236999999999</v>
      </c>
      <c r="K7" s="85">
        <v>9.9510000000000001E-2</v>
      </c>
      <c r="L7" s="85">
        <v>3.9629999999999999E-2</v>
      </c>
      <c r="M7" s="85">
        <v>4.0599999999999997E-2</v>
      </c>
      <c r="N7" s="92" t="s">
        <v>111</v>
      </c>
      <c r="O7" s="99" cm="1">
        <f t="array" ref="O7">_xlfn.IFS(Table1[[#This Row],[Call/Put]]="Call FOR, Put DOM",1,Table1[[#This Row],[Call/Put]]="Put FOR, Call DOM",-1)</f>
        <v>1</v>
      </c>
      <c r="P7" s="79">
        <f>YEARFRAC(Table1[[#This Row],[Value Date]],Table1[[#This Row],[Expiry Date]],1)</f>
        <v>2.0009124087591244</v>
      </c>
      <c r="Q7" s="28">
        <f>Table1[[#This Row],[rd]]-Table1[[#This Row],[rf]]</f>
        <v>9.6999999999999864E-4</v>
      </c>
      <c r="R7" s="28">
        <f>LN(Table1[[#This Row],[F]]/Table1[[#This Row],[S0]])/Table1[[#This Row],[T]]</f>
        <v>1.4961718107554596E-3</v>
      </c>
      <c r="S7" s="28">
        <f>Table1[[#This Row],[rf]]+Table1[[#This Row],[μwith_basis]]</f>
        <v>4.1126171810755459E-2</v>
      </c>
      <c r="T7" s="67" cm="1">
        <f t="array" ref="T7">_xlfn.IFS(Table1[[#This Row],[Notional Ccy]]="FOR",Table1[[#This Row],[Notional Amt]],Table1[[#This Row],[Notional Ccy]]="DOM",Table1[[#This Row],[Notional Amt]]/Table1[[#This Row],[Strike]])</f>
        <v>50000000</v>
      </c>
      <c r="U7" s="67" cm="1">
        <f t="array" ref="U7">_xlfn.IFS(Table1[[#This Row],[Notional Ccy]]="DOM",Table1[[#This Row],[Notional Amt]],Table1[[#This Row],[Notional Ccy]]="FOR",Table1[[#This Row],[Notional Amt]]*Table1[[#This Row],[Strike]])</f>
        <v>34162118.5</v>
      </c>
      <c r="V7" s="23" cm="1">
        <f t="array" ref="V7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7.038024419288802E-2</v>
      </c>
      <c r="W7" s="23">
        <f>Table1[[#This Row],[d1]]-Table1[[#This Row],[σ]]*SQRT(Table1[[#This Row],[T]])</f>
        <v>-7.038024419288802E-2</v>
      </c>
      <c r="X7" s="55" cm="1">
        <f t="array" ref="X7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3.5307678776931389E-2</v>
      </c>
      <c r="Y7" s="28">
        <f>Table1[[#This Row],[CP]]*EXP(-Table1[[#This Row],[rf]]*Table1[[#This Row],[T]])*_xlfn.NORM.S.DIST(Table1[[#This Row],[d1]],TRUE)</f>
        <v>0.48779894598072487</v>
      </c>
      <c r="Z7" s="28">
        <f>Table1[[#This Row],[CP]]*_xlfn.NORM.S.DIST(Table1[[#This Row],[d1]],TRUE)</f>
        <v>0.52805449244937153</v>
      </c>
      <c r="AA7" s="55">
        <f>1%*Table1[[#This Row],[S0]]*SQRT(Table1[[#This Row],[T]])*_xlfn.NORM.S.DIST(Table1[[#This Row],[d1]],FALSE)*EXP(-Table1[[#This Row],[rf]]*T)</f>
        <v>3.6842341935297441E-3</v>
      </c>
      <c r="AC7" s="21">
        <f>(1%*Table1[[#This Row],[S0]])*(EXP(-Table1[[#This Row],[rf]]*Table1[[#This Row],[T]])*_xlfn.NORM.S.DIST(Table1[[#This Row],[d1]],FALSE)/(Table1[[#This Row],[S0]]*Table1[[#This Row],[σ]]*SQRT(Table1[[#This Row],[T]])))</f>
        <v>2.6116549883905039E-2</v>
      </c>
    </row>
    <row r="8" spans="2:31" x14ac:dyDescent="0.2">
      <c r="B8" s="89" t="s">
        <v>9</v>
      </c>
      <c r="C8" s="82">
        <v>0.6815761226027397</v>
      </c>
      <c r="D8" s="81" t="s">
        <v>11</v>
      </c>
      <c r="E8" s="83">
        <v>46202</v>
      </c>
      <c r="F8" s="84">
        <v>50000000</v>
      </c>
      <c r="G8" s="90" t="s">
        <v>57</v>
      </c>
      <c r="H8" s="91">
        <v>45289</v>
      </c>
      <c r="I8" s="82">
        <v>0.68120000000000003</v>
      </c>
      <c r="J8" s="82">
        <v>0.6815761226027397</v>
      </c>
      <c r="K8" s="85">
        <v>9.9754328767123285E-2</v>
      </c>
      <c r="L8" s="85">
        <v>3.9116410958904106E-2</v>
      </c>
      <c r="M8" s="85">
        <v>3.9009369863013697E-2</v>
      </c>
      <c r="N8" s="92" t="s">
        <v>111</v>
      </c>
      <c r="O8" s="99" cm="1">
        <f t="array" ref="O8">_xlfn.IFS(Table1[[#This Row],[Call/Put]]="Call FOR, Put DOM",1,Table1[[#This Row],[Call/Put]]="Put FOR, Call DOM",-1)</f>
        <v>1</v>
      </c>
      <c r="P8" s="79">
        <f>YEARFRAC(Table1[[#This Row],[Value Date]],Table1[[#This Row],[Expiry Date]],1)</f>
        <v>2.4996577686516086</v>
      </c>
      <c r="Q8" s="28">
        <f>Table1[[#This Row],[rd]]-Table1[[#This Row],[rf]]</f>
        <v>-1.0704109589040889E-4</v>
      </c>
      <c r="R8" s="28">
        <f>LN(Table1[[#This Row],[F]]/Table1[[#This Row],[S0]])/Table1[[#This Row],[T]]</f>
        <v>2.2082811782778955E-4</v>
      </c>
      <c r="S8" s="28">
        <f>Table1[[#This Row],[rf]]+Table1[[#This Row],[μwith_basis]]</f>
        <v>3.9337239076731895E-2</v>
      </c>
      <c r="T8" s="67" cm="1">
        <f t="array" ref="T8">_xlfn.IFS(Table1[[#This Row],[Notional Ccy]]="FOR",Table1[[#This Row],[Notional Amt]],Table1[[#This Row],[Notional Ccy]]="DOM",Table1[[#This Row],[Notional Amt]]/Table1[[#This Row],[Strike]])</f>
        <v>50000000</v>
      </c>
      <c r="U8" s="67" cm="1">
        <f t="array" ref="U8">_xlfn.IFS(Table1[[#This Row],[Notional Ccy]]="DOM",Table1[[#This Row],[Notional Amt]],Table1[[#This Row],[Notional Ccy]]="FOR",Table1[[#This Row],[Notional Amt]]*Table1[[#This Row],[Strike]])</f>
        <v>34078806.130136982</v>
      </c>
      <c r="V8" s="23" cm="1">
        <f t="array" ref="V8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7.8857323297504681E-2</v>
      </c>
      <c r="W8" s="23">
        <f>Table1[[#This Row],[d1]]-Table1[[#This Row],[σ]]*SQRT(Table1[[#This Row],[T]])</f>
        <v>-7.8857323297504653E-2</v>
      </c>
      <c r="X8" s="55" cm="1">
        <f t="array" ref="X8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3.8827776462342395E-2</v>
      </c>
      <c r="Y8" s="28">
        <f>Table1[[#This Row],[CP]]*EXP(-Table1[[#This Row],[rf]]*Table1[[#This Row],[T]])*_xlfn.NORM.S.DIST(Table1[[#This Row],[d1]],TRUE)</f>
        <v>0.48192480639141211</v>
      </c>
      <c r="Z8" s="28">
        <f>Table1[[#This Row],[CP]]*_xlfn.NORM.S.DIST(Table1[[#This Row],[d1]],TRUE)</f>
        <v>0.53142694572027671</v>
      </c>
      <c r="AA8" s="55">
        <f>1%*Table1[[#This Row],[S0]]*SQRT(Table1[[#This Row],[T]])*_xlfn.NORM.S.DIST(Table1[[#This Row],[d1]],FALSE)*EXP(-Table1[[#This Row],[rf]]*T)</f>
        <v>4.1174083293122827E-3</v>
      </c>
      <c r="AC8" s="21">
        <f>(1%*Table1[[#This Row],[S0]])*(EXP(-Table1[[#This Row],[rf]]*Table1[[#This Row],[T]])*_xlfn.NORM.S.DIST(Table1[[#This Row],[d1]],FALSE)/(Table1[[#This Row],[S0]]*Table1[[#This Row],[σ]]*SQRT(Table1[[#This Row],[T]])))</f>
        <v>2.2867749371378754E-2</v>
      </c>
    </row>
    <row r="9" spans="2:31" x14ac:dyDescent="0.2">
      <c r="B9" s="89" t="s">
        <v>9</v>
      </c>
      <c r="C9" s="82">
        <v>0.67990072000000001</v>
      </c>
      <c r="D9" s="81" t="s">
        <v>11</v>
      </c>
      <c r="E9" s="83">
        <v>46385</v>
      </c>
      <c r="F9" s="84">
        <v>50000000</v>
      </c>
      <c r="G9" s="90" t="s">
        <v>57</v>
      </c>
      <c r="H9" s="91">
        <v>45289</v>
      </c>
      <c r="I9" s="82">
        <v>0.68120000000000003</v>
      </c>
      <c r="J9" s="82">
        <v>0.67990072000000001</v>
      </c>
      <c r="K9" s="85">
        <v>0.1</v>
      </c>
      <c r="L9" s="85">
        <v>3.8599999999999995E-2</v>
      </c>
      <c r="M9" s="85">
        <v>3.7409999999999999E-2</v>
      </c>
      <c r="N9" s="92" t="s">
        <v>111</v>
      </c>
      <c r="O9" s="99" cm="1">
        <f t="array" ref="O9">_xlfn.IFS(Table1[[#This Row],[Call/Put]]="Call FOR, Put DOM",1,Table1[[#This Row],[Call/Put]]="Put FOR, Call DOM",-1)</f>
        <v>1</v>
      </c>
      <c r="P9" s="79">
        <f>YEARFRAC(Table1[[#This Row],[Value Date]],Table1[[#This Row],[Expiry Date]],1)</f>
        <v>3.0006844626967832</v>
      </c>
      <c r="Q9" s="28">
        <f>Table1[[#This Row],[rd]]-Table1[[#This Row],[rf]]</f>
        <v>-1.1899999999999966E-3</v>
      </c>
      <c r="R9" s="28">
        <f>LN(Table1[[#This Row],[F]]/Table1[[#This Row],[S0]])/Table1[[#This Row],[T]]</f>
        <v>-6.3624193118342199E-4</v>
      </c>
      <c r="S9" s="28">
        <f>Table1[[#This Row],[rf]]+Table1[[#This Row],[μwith_basis]]</f>
        <v>3.7963758068816571E-2</v>
      </c>
      <c r="T9" s="67" cm="1">
        <f t="array" ref="T9">_xlfn.IFS(Table1[[#This Row],[Notional Ccy]]="FOR",Table1[[#This Row],[Notional Amt]],Table1[[#This Row],[Notional Ccy]]="DOM",Table1[[#This Row],[Notional Amt]]/Table1[[#This Row],[Strike]])</f>
        <v>50000000</v>
      </c>
      <c r="U9" s="67" cm="1">
        <f t="array" ref="U9">_xlfn.IFS(Table1[[#This Row],[Notional Ccy]]="DOM",Table1[[#This Row],[Notional Amt]],Table1[[#This Row],[Notional Ccy]]="FOR",Table1[[#This Row],[Notional Amt]]*Table1[[#This Row],[Strike]])</f>
        <v>33995036</v>
      </c>
      <c r="V9" s="23" cm="1">
        <f t="array" ref="V9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8.6612419183059189E-2</v>
      </c>
      <c r="W9" s="23">
        <f>Table1[[#This Row],[d1]]-Table1[[#This Row],[σ]]*SQRT(Table1[[#This Row],[T]])</f>
        <v>-8.6612419183059189E-2</v>
      </c>
      <c r="X9" s="55" cm="1">
        <f t="array" ref="X9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4.1874474914515646E-2</v>
      </c>
      <c r="Y9" s="28">
        <f>Table1[[#This Row],[CP]]*EXP(-Table1[[#This Row],[rf]]*Table1[[#This Row],[T]])*_xlfn.NORM.S.DIST(Table1[[#This Row],[d1]],TRUE)</f>
        <v>0.47605071799538795</v>
      </c>
      <c r="Z9" s="28">
        <f>Table1[[#This Row],[CP]]*_xlfn.NORM.S.DIST(Table1[[#This Row],[d1]],TRUE)</f>
        <v>0.53451020304003061</v>
      </c>
      <c r="AA9" s="55">
        <f>1%*Table1[[#This Row],[S0]]*SQRT(Table1[[#This Row],[T]])*_xlfn.NORM.S.DIST(Table1[[#This Row],[d1]],FALSE)*EXP(-Table1[[#This Row],[rf]]*T)</f>
        <v>4.510675640929598E-3</v>
      </c>
      <c r="AC9" s="21">
        <f>(1%*Table1[[#This Row],[S0]])*(EXP(-Table1[[#This Row],[rf]]*Table1[[#This Row],[T]])*_xlfn.NORM.S.DIST(Table1[[#This Row],[d1]],FALSE)/(Table1[[#This Row],[S0]]*Table1[[#This Row],[σ]]*SQRT(Table1[[#This Row],[T]])))</f>
        <v>2.0434694529484081E-2</v>
      </c>
    </row>
    <row r="10" spans="2:31" x14ac:dyDescent="0.2">
      <c r="B10" s="89" t="s">
        <v>9</v>
      </c>
      <c r="C10" s="82">
        <v>0.67784504745205487</v>
      </c>
      <c r="D10" s="81" t="s">
        <v>11</v>
      </c>
      <c r="E10" s="83">
        <v>46567</v>
      </c>
      <c r="F10" s="84">
        <v>50000000</v>
      </c>
      <c r="G10" s="90" t="s">
        <v>57</v>
      </c>
      <c r="H10" s="91">
        <v>45289</v>
      </c>
      <c r="I10" s="82">
        <v>0.68120000000000003</v>
      </c>
      <c r="J10" s="82">
        <v>0.67784504745205487</v>
      </c>
      <c r="K10" s="85">
        <v>0.10070306849315068</v>
      </c>
      <c r="L10" s="85">
        <v>3.8485315068493148E-2</v>
      </c>
      <c r="M10" s="85">
        <v>3.6607205479452051E-2</v>
      </c>
      <c r="N10" s="92" t="s">
        <v>111</v>
      </c>
      <c r="O10" s="99" cm="1">
        <f t="array" ref="O10">_xlfn.IFS(Table1[[#This Row],[Call/Put]]="Call FOR, Put DOM",1,Table1[[#This Row],[Call/Put]]="Put FOR, Call DOM",-1)</f>
        <v>1</v>
      </c>
      <c r="P10" s="79">
        <f>YEARFRAC(Table1[[#This Row],[Value Date]],Table1[[#This Row],[Expiry Date]],1)</f>
        <v>3.4994523548740419</v>
      </c>
      <c r="Q10" s="28">
        <f>Table1[[#This Row],[rd]]-Table1[[#This Row],[rf]]</f>
        <v>-1.8781095890410965E-3</v>
      </c>
      <c r="R10" s="28">
        <f>LN(Table1[[#This Row],[F]]/Table1[[#This Row],[S0]])/Table1[[#This Row],[T]]</f>
        <v>-1.4108580567942703E-3</v>
      </c>
      <c r="S10" s="28">
        <f>Table1[[#This Row],[rf]]+Table1[[#This Row],[μwith_basis]]</f>
        <v>3.7074457011698876E-2</v>
      </c>
      <c r="T10" s="67" cm="1">
        <f t="array" ref="T10">_xlfn.IFS(Table1[[#This Row],[Notional Ccy]]="FOR",Table1[[#This Row],[Notional Amt]],Table1[[#This Row],[Notional Ccy]]="DOM",Table1[[#This Row],[Notional Amt]]/Table1[[#This Row],[Strike]])</f>
        <v>50000000</v>
      </c>
      <c r="U10" s="67" cm="1">
        <f t="array" ref="U10">_xlfn.IFS(Table1[[#This Row],[Notional Ccy]]="DOM",Table1[[#This Row],[Notional Amt]],Table1[[#This Row],[Notional Ccy]]="FOR",Table1[[#This Row],[Notional Amt]]*Table1[[#This Row],[Strike]])</f>
        <v>33892252.372602746</v>
      </c>
      <c r="V10" s="23" cm="1">
        <f t="array" ref="V10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9.4191725068349982E-2</v>
      </c>
      <c r="W10" s="23">
        <f>Table1[[#This Row],[d1]]-Table1[[#This Row],[σ]]*SQRT(Table1[[#This Row],[T]])</f>
        <v>-9.4191725068349982E-2</v>
      </c>
      <c r="X10" s="55" cm="1">
        <f t="array" ref="X10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4.4678228210767418E-2</v>
      </c>
      <c r="Y10" s="28">
        <f>Table1[[#This Row],[CP]]*EXP(-Table1[[#This Row],[rf]]*Table1[[#This Row],[T]])*_xlfn.NORM.S.DIST(Table1[[#This Row],[d1]],TRUE)</f>
        <v>0.46979262073565448</v>
      </c>
      <c r="Z10" s="28">
        <f>Table1[[#This Row],[CP]]*_xlfn.NORM.S.DIST(Table1[[#This Row],[d1]],TRUE)</f>
        <v>0.53752157100538489</v>
      </c>
      <c r="AA10" s="55">
        <f>1%*Table1[[#This Row],[S0]]*SQRT(Table1[[#This Row],[T]])*_xlfn.NORM.S.DIST(Table1[[#This Row],[d1]],FALSE)*EXP(-Table1[[#This Row],[rf]]*T)</f>
        <v>4.8683768442545168E-3</v>
      </c>
      <c r="AC10" s="21">
        <f>(1%*Table1[[#This Row],[S0]])*(EXP(-Table1[[#This Row],[rf]]*Table1[[#This Row],[T]])*_xlfn.NORM.S.DIST(Table1[[#This Row],[d1]],FALSE)/(Table1[[#This Row],[S0]]*Table1[[#This Row],[σ]]*SQRT(Table1[[#This Row],[T]])))</f>
        <v>1.8426848483508097E-2</v>
      </c>
    </row>
    <row r="11" spans="2:31" x14ac:dyDescent="0.2">
      <c r="B11" s="89" t="s">
        <v>9</v>
      </c>
      <c r="C11" s="82">
        <v>0.67577808000000006</v>
      </c>
      <c r="D11" s="81" t="s">
        <v>11</v>
      </c>
      <c r="E11" s="83">
        <v>46750</v>
      </c>
      <c r="F11" s="84">
        <v>50000000</v>
      </c>
      <c r="G11" s="90" t="s">
        <v>57</v>
      </c>
      <c r="H11" s="91">
        <v>45289</v>
      </c>
      <c r="I11" s="82">
        <v>0.68120000000000003</v>
      </c>
      <c r="J11" s="82">
        <v>0.67577808000000006</v>
      </c>
      <c r="K11" s="85">
        <v>0.10141</v>
      </c>
      <c r="L11" s="85">
        <v>3.8370000000000001E-2</v>
      </c>
      <c r="M11" s="85">
        <v>3.5799999999999998E-2</v>
      </c>
      <c r="N11" s="92" t="s">
        <v>111</v>
      </c>
      <c r="O11" s="99" cm="1">
        <f t="array" ref="O11">_xlfn.IFS(Table1[[#This Row],[Call/Put]]="Call FOR, Put DOM",1,Table1[[#This Row],[Call/Put]]="Put FOR, Call DOM",-1)</f>
        <v>1</v>
      </c>
      <c r="P11" s="79">
        <f>YEARFRAC(Table1[[#This Row],[Value Date]],Table1[[#This Row],[Expiry Date]],1)</f>
        <v>4.0005476451259581</v>
      </c>
      <c r="Q11" s="28">
        <f>Table1[[#This Row],[rd]]-Table1[[#This Row],[rf]]</f>
        <v>-2.5700000000000028E-3</v>
      </c>
      <c r="R11" s="28">
        <f>LN(Table1[[#This Row],[F]]/Table1[[#This Row],[S0]])/Table1[[#This Row],[T]]</f>
        <v>-1.9975291822783041E-3</v>
      </c>
      <c r="S11" s="28">
        <f>Table1[[#This Row],[rf]]+Table1[[#This Row],[μwith_basis]]</f>
        <v>3.63724708177217E-2</v>
      </c>
      <c r="T11" s="67" cm="1">
        <f t="array" ref="T11">_xlfn.IFS(Table1[[#This Row],[Notional Ccy]]="FOR",Table1[[#This Row],[Notional Amt]],Table1[[#This Row],[Notional Ccy]]="DOM",Table1[[#This Row],[Notional Amt]]/Table1[[#This Row],[Strike]])</f>
        <v>50000000</v>
      </c>
      <c r="U11" s="67" cm="1">
        <f t="array" ref="U11">_xlfn.IFS(Table1[[#This Row],[Notional Ccy]]="DOM",Table1[[#This Row],[Notional Amt]],Table1[[#This Row],[Notional Ccy]]="FOR",Table1[[#This Row],[Notional Amt]]*Table1[[#This Row],[Strike]])</f>
        <v>33788904</v>
      </c>
      <c r="V11" s="23" cm="1">
        <f t="array" ref="V11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0.10141694184893171</v>
      </c>
      <c r="W11" s="23">
        <f>Table1[[#This Row],[d1]]-Table1[[#This Row],[σ]]*SQRT(Table1[[#This Row],[T]])</f>
        <v>-0.10141694184893166</v>
      </c>
      <c r="X11" s="55" cm="1">
        <f t="array" ref="X11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4.7197239370516092E-2</v>
      </c>
      <c r="Y11" s="28">
        <f>Table1[[#This Row],[CP]]*EXP(-Table1[[#This Row],[rf]]*Table1[[#This Row],[T]])*_xlfn.NORM.S.DIST(Table1[[#This Row],[d1]],TRUE)</f>
        <v>0.46349266588227384</v>
      </c>
      <c r="Z11" s="28">
        <f>Table1[[#This Row],[CP]]*_xlfn.NORM.S.DIST(Table1[[#This Row],[d1]],TRUE)</f>
        <v>0.54039025591871914</v>
      </c>
      <c r="AA11" s="55">
        <f>1%*Table1[[#This Row],[S0]]*SQRT(Table1[[#This Row],[T]])*_xlfn.NORM.S.DIST(Table1[[#This Row],[d1]],FALSE)*EXP(-Table1[[#This Row],[rf]]*T)</f>
        <v>5.2022058360626832E-3</v>
      </c>
      <c r="AC11" s="21">
        <f>(1%*Table1[[#This Row],[S0]])*(EXP(-Table1[[#This Row],[rf]]*Table1[[#This Row],[T]])*_xlfn.NORM.S.DIST(Table1[[#This Row],[d1]],FALSE)/(Table1[[#This Row],[S0]]*Table1[[#This Row],[σ]]*SQRT(Table1[[#This Row],[T]])))</f>
        <v>1.6783072521448901E-2</v>
      </c>
    </row>
    <row r="12" spans="2:31" x14ac:dyDescent="0.2">
      <c r="B12" s="89" t="s">
        <v>9</v>
      </c>
      <c r="C12" s="82">
        <v>0.67336379000000002</v>
      </c>
      <c r="D12" s="81" t="s">
        <v>11</v>
      </c>
      <c r="E12" s="83">
        <v>46933</v>
      </c>
      <c r="F12" s="84">
        <v>50000000</v>
      </c>
      <c r="G12" s="90" t="s">
        <v>57</v>
      </c>
      <c r="H12" s="91">
        <v>45289</v>
      </c>
      <c r="I12" s="82">
        <v>0.68120000000000003</v>
      </c>
      <c r="J12" s="82">
        <v>0.67336379000000002</v>
      </c>
      <c r="K12" s="85">
        <v>0.10183</v>
      </c>
      <c r="L12" s="85">
        <v>3.8550000000000001E-2</v>
      </c>
      <c r="M12" s="85">
        <v>3.5444999999999997E-2</v>
      </c>
      <c r="N12" s="92" t="s">
        <v>111</v>
      </c>
      <c r="O12" s="99" cm="1">
        <f t="array" ref="O12">_xlfn.IFS(Table1[[#This Row],[Call/Put]]="Call FOR, Put DOM",1,Table1[[#This Row],[Call/Put]]="Put FOR, Call DOM",-1)</f>
        <v>1</v>
      </c>
      <c r="P12" s="79">
        <f>YEARFRAC(Table1[[#This Row],[Value Date]],Table1[[#This Row],[Expiry Date]],1)</f>
        <v>4.5</v>
      </c>
      <c r="Q12" s="28">
        <f>Table1[[#This Row],[rd]]-Table1[[#This Row],[rf]]</f>
        <v>-3.1050000000000036E-3</v>
      </c>
      <c r="R12" s="28">
        <f>LN(Table1[[#This Row],[F]]/Table1[[#This Row],[S0]])/Table1[[#This Row],[T]]</f>
        <v>-2.5711589802425989E-3</v>
      </c>
      <c r="S12" s="28">
        <f>Table1[[#This Row],[rf]]+Table1[[#This Row],[μwith_basis]]</f>
        <v>3.5978841019757402E-2</v>
      </c>
      <c r="T12" s="67" cm="1">
        <f t="array" ref="T12">_xlfn.IFS(Table1[[#This Row],[Notional Ccy]]="FOR",Table1[[#This Row],[Notional Amt]],Table1[[#This Row],[Notional Ccy]]="DOM",Table1[[#This Row],[Notional Amt]]/Table1[[#This Row],[Strike]])</f>
        <v>50000000</v>
      </c>
      <c r="U12" s="67" cm="1">
        <f t="array" ref="U12">_xlfn.IFS(Table1[[#This Row],[Notional Ccy]]="DOM",Table1[[#This Row],[Notional Amt]],Table1[[#This Row],[Notional Ccy]]="FOR",Table1[[#This Row],[Notional Amt]]*Table1[[#This Row],[Strike]])</f>
        <v>33668189.5</v>
      </c>
      <c r="V12" s="23" cm="1">
        <f t="array" ref="V12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0.10800702529233921</v>
      </c>
      <c r="W12" s="23">
        <f>Table1[[#This Row],[d1]]-Table1[[#This Row],[σ]]*SQRT(Table1[[#This Row],[T]])</f>
        <v>-0.10800702529233919</v>
      </c>
      <c r="X12" s="55" cm="1">
        <f t="array" ref="X12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4.9258791029107483E-2</v>
      </c>
      <c r="Y12" s="28">
        <f>Table1[[#This Row],[CP]]*EXP(-Table1[[#This Row],[rf]]*Table1[[#This Row],[T]])*_xlfn.NORM.S.DIST(Table1[[#This Row],[d1]],TRUE)</f>
        <v>0.45652497944262654</v>
      </c>
      <c r="Z12" s="28">
        <f>Table1[[#This Row],[CP]]*_xlfn.NORM.S.DIST(Table1[[#This Row],[d1]],TRUE)</f>
        <v>0.54300494028211044</v>
      </c>
      <c r="AA12" s="55">
        <f>1%*Table1[[#This Row],[S0]]*SQRT(Table1[[#This Row],[T]])*_xlfn.NORM.S.DIST(Table1[[#This Row],[d1]],FALSE)*EXP(-Table1[[#This Row],[rf]]*T)</f>
        <v>5.5125869692371219E-3</v>
      </c>
      <c r="AC12" s="21">
        <f>(1%*Table1[[#This Row],[S0]])*(EXP(-Table1[[#This Row],[rf]]*Table1[[#This Row],[T]])*_xlfn.NORM.S.DIST(Table1[[#This Row],[d1]],FALSE)/(Table1[[#This Row],[S0]]*Table1[[#This Row],[σ]]*SQRT(Table1[[#This Row],[T]])))</f>
        <v>1.5436743751691068E-2</v>
      </c>
    </row>
    <row r="13" spans="2:31" x14ac:dyDescent="0.2">
      <c r="B13" s="89" t="s">
        <v>9</v>
      </c>
      <c r="C13" s="82">
        <v>0.67094949999999998</v>
      </c>
      <c r="D13" s="81" t="s">
        <v>11</v>
      </c>
      <c r="E13" s="83">
        <v>47116</v>
      </c>
      <c r="F13" s="84">
        <v>50000000</v>
      </c>
      <c r="G13" s="90" t="s">
        <v>57</v>
      </c>
      <c r="H13" s="91">
        <v>45289</v>
      </c>
      <c r="I13" s="82">
        <v>0.68120000000000003</v>
      </c>
      <c r="J13" s="82">
        <v>0.67094949999999998</v>
      </c>
      <c r="K13" s="85">
        <v>0.10224999999999999</v>
      </c>
      <c r="L13" s="85">
        <v>3.8730000000000001E-2</v>
      </c>
      <c r="M13" s="85">
        <v>3.5089999999999996E-2</v>
      </c>
      <c r="N13" s="92" t="s">
        <v>111</v>
      </c>
      <c r="O13" s="99" cm="1">
        <f t="array" ref="O13">_xlfn.IFS(Table1[[#This Row],[Call/Put]]="Call FOR, Put DOM",1,Table1[[#This Row],[Call/Put]]="Put FOR, Call DOM",-1)</f>
        <v>1</v>
      </c>
      <c r="P13" s="79">
        <f>YEARFRAC(Table1[[#This Row],[Value Date]],Table1[[#This Row],[Expiry Date]],1)</f>
        <v>5.0009124087591239</v>
      </c>
      <c r="Q13" s="28">
        <f>Table1[[#This Row],[rd]]-Table1[[#This Row],[rf]]</f>
        <v>-3.6400000000000043E-3</v>
      </c>
      <c r="R13" s="28">
        <f>LN(Table1[[#This Row],[F]]/Table1[[#This Row],[S0]])/Table1[[#This Row],[T]]</f>
        <v>-3.0318618313131306E-3</v>
      </c>
      <c r="S13" s="28">
        <f>Table1[[#This Row],[rf]]+Table1[[#This Row],[μwith_basis]]</f>
        <v>3.5698138168686867E-2</v>
      </c>
      <c r="T13" s="67" cm="1">
        <f t="array" ref="T13">_xlfn.IFS(Table1[[#This Row],[Notional Ccy]]="FOR",Table1[[#This Row],[Notional Amt]],Table1[[#This Row],[Notional Ccy]]="DOM",Table1[[#This Row],[Notional Amt]]/Table1[[#This Row],[Strike]])</f>
        <v>50000000</v>
      </c>
      <c r="U13" s="67" cm="1">
        <f t="array" ref="U13">_xlfn.IFS(Table1[[#This Row],[Notional Ccy]]="DOM",Table1[[#This Row],[Notional Amt]],Table1[[#This Row],[Notional Ccy]]="FOR",Table1[[#This Row],[Notional Amt]]*Table1[[#This Row],[Strike]])</f>
        <v>33547475</v>
      </c>
      <c r="V13" s="23" cm="1">
        <f t="array" ref="V13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0.11432940543731761</v>
      </c>
      <c r="W13" s="23">
        <f>Table1[[#This Row],[d1]]-Table1[[#This Row],[σ]]*SQRT(Table1[[#This Row],[T]])</f>
        <v>-0.11432940543731755</v>
      </c>
      <c r="X13" s="55" cm="1">
        <f t="array" ref="X13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5.1087055333233169E-2</v>
      </c>
      <c r="Y13" s="28">
        <f>Table1[[#This Row],[CP]]*EXP(-Table1[[#This Row],[rf]]*Table1[[#This Row],[T]])*_xlfn.NORM.S.DIST(Table1[[#This Row],[d1]],TRUE)</f>
        <v>0.44945639823264666</v>
      </c>
      <c r="Z13" s="28">
        <f>Table1[[#This Row],[CP]]*_xlfn.NORM.S.DIST(Table1[[#This Row],[d1]],TRUE)</f>
        <v>0.54551166342208324</v>
      </c>
      <c r="AA13" s="55">
        <f>1%*Table1[[#This Row],[S0]]*SQRT(Table1[[#This Row],[T]])*_xlfn.NORM.S.DIST(Table1[[#This Row],[d1]],FALSE)*EXP(-Table1[[#This Row],[rf]]*T)</f>
        <v>5.8061687873764405E-3</v>
      </c>
      <c r="AC13" s="21">
        <f>(1%*Table1[[#This Row],[S0]])*(EXP(-Table1[[#This Row],[rf]]*Table1[[#This Row],[T]])*_xlfn.NORM.S.DIST(Table1[[#This Row],[d1]],FALSE)/(Table1[[#This Row],[S0]]*Table1[[#This Row],[σ]]*SQRT(Table1[[#This Row],[T]])))</f>
        <v>1.4281284602367843E-2</v>
      </c>
    </row>
    <row r="14" spans="2:31" x14ac:dyDescent="0.2">
      <c r="B14" s="89" t="s">
        <v>9</v>
      </c>
      <c r="C14" s="82">
        <v>0.66381714438356165</v>
      </c>
      <c r="D14" s="81" t="s">
        <v>11</v>
      </c>
      <c r="E14" s="83">
        <v>47298</v>
      </c>
      <c r="F14" s="84">
        <v>50000000</v>
      </c>
      <c r="G14" s="90" t="s">
        <v>57</v>
      </c>
      <c r="H14" s="91">
        <v>45289</v>
      </c>
      <c r="I14" s="82">
        <v>0.68120000000000003</v>
      </c>
      <c r="J14" s="82">
        <v>0.66381714438356165</v>
      </c>
      <c r="K14" s="85">
        <v>0.10436917808219177</v>
      </c>
      <c r="L14" s="85">
        <v>3.9637506849315066E-2</v>
      </c>
      <c r="M14" s="85">
        <v>3.4855643835616436E-2</v>
      </c>
      <c r="N14" s="92" t="s">
        <v>111</v>
      </c>
      <c r="O14" s="99" cm="1">
        <f t="array" ref="O14">_xlfn.IFS(Table1[[#This Row],[Call/Put]]="Call FOR, Put DOM",1,Table1[[#This Row],[Call/Put]]="Put FOR, Call DOM",-1)</f>
        <v>1</v>
      </c>
      <c r="P14" s="79">
        <f>YEARFRAC(Table1[[#This Row],[Value Date]],Table1[[#This Row],[Expiry Date]],1)</f>
        <v>5.4998044583496286</v>
      </c>
      <c r="Q14" s="28">
        <f>Table1[[#This Row],[rd]]-Table1[[#This Row],[rf]]</f>
        <v>-4.7818630136986298E-3</v>
      </c>
      <c r="R14" s="28">
        <f>LN(Table1[[#This Row],[F]]/Table1[[#This Row],[S0]])/Table1[[#This Row],[T]]</f>
        <v>-4.7000256823265373E-3</v>
      </c>
      <c r="S14" s="28">
        <f>Table1[[#This Row],[rf]]+Table1[[#This Row],[μwith_basis]]</f>
        <v>3.4937481166988527E-2</v>
      </c>
      <c r="T14" s="67" cm="1">
        <f t="array" ref="T14">_xlfn.IFS(Table1[[#This Row],[Notional Ccy]]="FOR",Table1[[#This Row],[Notional Amt]],Table1[[#This Row],[Notional Ccy]]="DOM",Table1[[#This Row],[Notional Amt]]/Table1[[#This Row],[Strike]])</f>
        <v>50000000</v>
      </c>
      <c r="U14" s="67" cm="1">
        <f t="array" ref="U14">_xlfn.IFS(Table1[[#This Row],[Notional Ccy]]="DOM",Table1[[#This Row],[Notional Amt]],Table1[[#This Row],[Notional Ccy]]="FOR",Table1[[#This Row],[Notional Amt]]*Table1[[#This Row],[Strike]])</f>
        <v>33190857.219178084</v>
      </c>
      <c r="V14" s="23" cm="1">
        <f t="array" ref="V14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0.1223815338541117</v>
      </c>
      <c r="W14" s="23">
        <f>Table1[[#This Row],[d1]]-Table1[[#This Row],[σ]]*SQRT(Table1[[#This Row],[T]])</f>
        <v>-0.12238153385411164</v>
      </c>
      <c r="X14" s="55" cm="1">
        <f t="array" ref="X14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5.3354619168952414E-2</v>
      </c>
      <c r="Y14" s="28">
        <f>Table1[[#This Row],[CP]]*EXP(-Table1[[#This Row],[rf]]*Table1[[#This Row],[T]])*_xlfn.NORM.S.DIST(Table1[[#This Row],[d1]],TRUE)</f>
        <v>0.44122553690705818</v>
      </c>
      <c r="Z14" s="28">
        <f>Table1[[#This Row],[CP]]*_xlfn.NORM.S.DIST(Table1[[#This Row],[d1]],TRUE)</f>
        <v>0.54870156878830778</v>
      </c>
      <c r="AA14" s="55">
        <f>1%*Table1[[#This Row],[S0]]*SQRT(Table1[[#This Row],[T]])*_xlfn.NORM.S.DIST(Table1[[#This Row],[d1]],FALSE)*EXP(-Table1[[#This Row],[rf]]*T)</f>
        <v>6.077526614552302E-3</v>
      </c>
      <c r="AC14" s="21">
        <f>(1%*Table1[[#This Row],[S0]])*(EXP(-Table1[[#This Row],[rf]]*Table1[[#This Row],[T]])*_xlfn.NORM.S.DIST(Table1[[#This Row],[d1]],FALSE)/(Table1[[#This Row],[S0]]*Table1[[#This Row],[σ]]*SQRT(Table1[[#This Row],[T]])))</f>
        <v>1.3008773441112282E-2</v>
      </c>
    </row>
    <row r="15" spans="2:31" x14ac:dyDescent="0.2">
      <c r="B15" s="89" t="s">
        <v>9</v>
      </c>
      <c r="C15" s="82">
        <v>0.65664560000000005</v>
      </c>
      <c r="D15" s="81" t="s">
        <v>11</v>
      </c>
      <c r="E15" s="83">
        <v>47481</v>
      </c>
      <c r="F15" s="84">
        <v>50000000</v>
      </c>
      <c r="G15" s="90" t="s">
        <v>57</v>
      </c>
      <c r="H15" s="91">
        <v>45289</v>
      </c>
      <c r="I15" s="82">
        <v>0.68120000000000003</v>
      </c>
      <c r="J15" s="82">
        <v>0.65664560000000005</v>
      </c>
      <c r="K15" s="85">
        <v>0.1065</v>
      </c>
      <c r="L15" s="85">
        <v>4.0549999999999996E-2</v>
      </c>
      <c r="M15" s="85">
        <v>3.4620000000000005E-2</v>
      </c>
      <c r="N15" s="92" t="s">
        <v>111</v>
      </c>
      <c r="O15" s="99" cm="1">
        <f t="array" ref="O15">_xlfn.IFS(Table1[[#This Row],[Call/Put]]="Call FOR, Put DOM",1,Table1[[#This Row],[Call/Put]]="Put FOR, Call DOM",-1)</f>
        <v>1</v>
      </c>
      <c r="P15" s="79">
        <f>YEARFRAC(Table1[[#This Row],[Value Date]],Table1[[#This Row],[Expiry Date]],1)</f>
        <v>6.0007821666014864</v>
      </c>
      <c r="Q15" s="28">
        <f>Table1[[#This Row],[rd]]-Table1[[#This Row],[rf]]</f>
        <v>-5.9299999999999908E-3</v>
      </c>
      <c r="R15" s="28">
        <f>LN(Table1[[#This Row],[F]]/Table1[[#This Row],[S0]])/Table1[[#This Row],[T]]</f>
        <v>-6.1177853883483801E-3</v>
      </c>
      <c r="S15" s="28">
        <f>Table1[[#This Row],[rf]]+Table1[[#This Row],[μwith_basis]]</f>
        <v>3.4432214611651614E-2</v>
      </c>
      <c r="T15" s="67" cm="1">
        <f t="array" ref="T15">_xlfn.IFS(Table1[[#This Row],[Notional Ccy]]="FOR",Table1[[#This Row],[Notional Amt]],Table1[[#This Row],[Notional Ccy]]="DOM",Table1[[#This Row],[Notional Amt]]/Table1[[#This Row],[Strike]])</f>
        <v>50000000</v>
      </c>
      <c r="U15" s="67" cm="1">
        <f t="array" ref="U15">_xlfn.IFS(Table1[[#This Row],[Notional Ccy]]="DOM",Table1[[#This Row],[Notional Amt]],Table1[[#This Row],[Notional Ccy]]="FOR",Table1[[#This Row],[Notional Amt]]*Table1[[#This Row],[Strike]])</f>
        <v>32832280.000000004</v>
      </c>
      <c r="V15" s="23" cm="1">
        <f t="array" ref="V15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0.13044383037263174</v>
      </c>
      <c r="W15" s="23">
        <f>Table1[[#This Row],[d1]]-Table1[[#This Row],[σ]]*SQRT(Table1[[#This Row],[T]])</f>
        <v>-0.1304438303726318</v>
      </c>
      <c r="X15" s="55" cm="1">
        <f t="array" ref="X15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5.5428150636505712E-2</v>
      </c>
      <c r="Y15" s="28">
        <f>Table1[[#This Row],[CP]]*EXP(-Table1[[#This Row],[rf]]*Table1[[#This Row],[T]])*_xlfn.NORM.S.DIST(Table1[[#This Row],[d1]],TRUE)</f>
        <v>0.43268989789013346</v>
      </c>
      <c r="Z15" s="28">
        <f>Table1[[#This Row],[CP]]*_xlfn.NORM.S.DIST(Table1[[#This Row],[d1]],TRUE)</f>
        <v>0.55189235440853679</v>
      </c>
      <c r="AA15" s="55">
        <f>1%*Table1[[#This Row],[S0]]*SQRT(Table1[[#This Row],[T]])*_xlfn.NORM.S.DIST(Table1[[#This Row],[d1]],FALSE)*EXP(-Table1[[#This Row],[rf]]*T)</f>
        <v>6.3359897728485683E-3</v>
      </c>
      <c r="AC15" s="21">
        <f>(1%*Table1[[#This Row],[S0]])*(EXP(-Table1[[#This Row],[rf]]*Table1[[#This Row],[T]])*_xlfn.NORM.S.DIST(Table1[[#This Row],[d1]],FALSE)/(Table1[[#This Row],[S0]]*Table1[[#This Row],[σ]]*SQRT(Table1[[#This Row],[T]])))</f>
        <v>1.1887321707116153E-2</v>
      </c>
    </row>
    <row r="16" spans="2:31" x14ac:dyDescent="0.2">
      <c r="B16" s="89" t="s">
        <v>9</v>
      </c>
      <c r="C16" s="82">
        <v>0.65369409815195079</v>
      </c>
      <c r="D16" s="81" t="s">
        <v>11</v>
      </c>
      <c r="E16" s="83">
        <v>47663</v>
      </c>
      <c r="F16" s="84">
        <v>50000000</v>
      </c>
      <c r="G16" s="90" t="s">
        <v>57</v>
      </c>
      <c r="H16" s="91">
        <v>45289</v>
      </c>
      <c r="I16" s="82">
        <v>0.68120000000000003</v>
      </c>
      <c r="J16" s="82">
        <v>0.65369409815195079</v>
      </c>
      <c r="K16" s="85">
        <v>0.1069360027378508</v>
      </c>
      <c r="L16" s="85">
        <v>4.0827796030116353E-2</v>
      </c>
      <c r="M16" s="85">
        <v>3.4626228610540731E-2</v>
      </c>
      <c r="N16" s="92" t="s">
        <v>111</v>
      </c>
      <c r="O16" s="99" cm="1">
        <f t="array" ref="O16">_xlfn.IFS(Table1[[#This Row],[Call/Put]]="Call FOR, Put DOM",1,Table1[[#This Row],[Call/Put]]="Put FOR, Call DOM",-1)</f>
        <v>1</v>
      </c>
      <c r="P16" s="79">
        <f>YEARFRAC(Table1[[#This Row],[Value Date]],Table1[[#This Row],[Expiry Date]],1)</f>
        <v>6.4996577686516082</v>
      </c>
      <c r="Q16" s="28">
        <f>Table1[[#This Row],[rd]]-Table1[[#This Row],[rf]]</f>
        <v>-6.2015674195756224E-3</v>
      </c>
      <c r="R16" s="28">
        <f>LN(Table1[[#This Row],[F]]/Table1[[#This Row],[S0]])/Table1[[#This Row],[T]]</f>
        <v>-6.3413256592282138E-3</v>
      </c>
      <c r="S16" s="28">
        <f>Table1[[#This Row],[rf]]+Table1[[#This Row],[μwith_basis]]</f>
        <v>3.4486470370888138E-2</v>
      </c>
      <c r="T16" s="67" cm="1">
        <f t="array" ref="T16">_xlfn.IFS(Table1[[#This Row],[Notional Ccy]]="FOR",Table1[[#This Row],[Notional Amt]],Table1[[#This Row],[Notional Ccy]]="DOM",Table1[[#This Row],[Notional Amt]]/Table1[[#This Row],[Strike]])</f>
        <v>50000000</v>
      </c>
      <c r="U16" s="67" cm="1">
        <f t="array" ref="U16">_xlfn.IFS(Table1[[#This Row],[Notional Ccy]]="DOM",Table1[[#This Row],[Notional Amt]],Table1[[#This Row],[Notional Ccy]]="FOR",Table1[[#This Row],[Notional Amt]]*Table1[[#This Row],[Strike]])</f>
        <v>32684704.907597538</v>
      </c>
      <c r="V16" s="23" cm="1">
        <f t="array" ref="V16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0.13631360250261457</v>
      </c>
      <c r="W16" s="23">
        <f>Table1[[#This Row],[d1]]-Table1[[#This Row],[σ]]*SQRT(Table1[[#This Row],[T]])</f>
        <v>-0.13631360250261462</v>
      </c>
      <c r="X16" s="55" cm="1">
        <f t="array" ref="X16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5.6645224287395969E-2</v>
      </c>
      <c r="Y16" s="28">
        <f>Table1[[#This Row],[CP]]*EXP(-Table1[[#This Row],[rf]]*Table1[[#This Row],[T]])*_xlfn.NORM.S.DIST(Table1[[#This Row],[d1]],TRUE)</f>
        <v>0.42503986103764574</v>
      </c>
      <c r="Z16" s="28">
        <f>Table1[[#This Row],[CP]]*_xlfn.NORM.S.DIST(Table1[[#This Row],[d1]],TRUE)</f>
        <v>0.55421331449258582</v>
      </c>
      <c r="AA16" s="55">
        <f>1%*Table1[[#This Row],[S0]]*SQRT(Table1[[#This Row],[T]])*_xlfn.NORM.S.DIST(Table1[[#This Row],[d1]],FALSE)*EXP(-Table1[[#This Row],[rf]]*T)</f>
        <v>6.5870956651171899E-3</v>
      </c>
      <c r="AC16" s="21">
        <f>(1%*Table1[[#This Row],[S0]])*(EXP(-Table1[[#This Row],[rf]]*Table1[[#This Row],[T]])*_xlfn.NORM.S.DIST(Table1[[#This Row],[d1]],FALSE)/(Table1[[#This Row],[S0]]*Table1[[#This Row],[σ]]*SQRT(Table1[[#This Row],[T]])))</f>
        <v>1.1118819526211814E-2</v>
      </c>
    </row>
    <row r="17" spans="2:29" x14ac:dyDescent="0.2">
      <c r="B17" s="89" t="s">
        <v>9</v>
      </c>
      <c r="C17" s="82">
        <v>0.65072637926078036</v>
      </c>
      <c r="D17" s="81" t="s">
        <v>11</v>
      </c>
      <c r="E17" s="83">
        <v>47846</v>
      </c>
      <c r="F17" s="84">
        <v>50000000</v>
      </c>
      <c r="G17" s="90" t="s">
        <v>57</v>
      </c>
      <c r="H17" s="91">
        <v>45289</v>
      </c>
      <c r="I17" s="82">
        <v>0.68120000000000003</v>
      </c>
      <c r="J17" s="82">
        <v>0.65072637926078036</v>
      </c>
      <c r="K17" s="85">
        <v>0.10737440109514031</v>
      </c>
      <c r="L17" s="85">
        <v>4.1107118412046541E-2</v>
      </c>
      <c r="M17" s="85">
        <v>3.4632491444216297E-2</v>
      </c>
      <c r="N17" s="92" t="s">
        <v>111</v>
      </c>
      <c r="O17" s="99" cm="1">
        <f t="array" ref="O17">_xlfn.IFS(Table1[[#This Row],[Call/Put]]="Call FOR, Put DOM",1,Table1[[#This Row],[Call/Put]]="Put FOR, Call DOM",-1)</f>
        <v>1</v>
      </c>
      <c r="P17" s="79">
        <f>YEARFRAC(Table1[[#This Row],[Value Date]],Table1[[#This Row],[Expiry Date]],1)</f>
        <v>7.0006844626967828</v>
      </c>
      <c r="Q17" s="28">
        <f>Table1[[#This Row],[rd]]-Table1[[#This Row],[rf]]</f>
        <v>-6.4746269678302437E-3</v>
      </c>
      <c r="R17" s="28">
        <f>LN(Table1[[#This Row],[F]]/Table1[[#This Row],[S0]])/Table1[[#This Row],[T]]</f>
        <v>-6.5374612344440671E-3</v>
      </c>
      <c r="S17" s="28">
        <f>Table1[[#This Row],[rf]]+Table1[[#This Row],[μwith_basis]]</f>
        <v>3.4569657177602471E-2</v>
      </c>
      <c r="T17" s="67" cm="1">
        <f t="array" ref="T17">_xlfn.IFS(Table1[[#This Row],[Notional Ccy]]="FOR",Table1[[#This Row],[Notional Amt]],Table1[[#This Row],[Notional Ccy]]="DOM",Table1[[#This Row],[Notional Amt]]/Table1[[#This Row],[Strike]])</f>
        <v>50000000</v>
      </c>
      <c r="U17" s="67" cm="1">
        <f t="array" ref="U17">_xlfn.IFS(Table1[[#This Row],[Notional Ccy]]="DOM",Table1[[#This Row],[Notional Amt]],Table1[[#This Row],[Notional Ccy]]="FOR",Table1[[#This Row],[Notional Amt]]*Table1[[#This Row],[Strike]])</f>
        <v>32536318.963039018</v>
      </c>
      <c r="V17" s="23" cm="1">
        <f t="array" ref="V17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0.14204992557508445</v>
      </c>
      <c r="W17" s="23">
        <f>Table1[[#This Row],[d1]]-Table1[[#This Row],[σ]]*SQRT(Table1[[#This Row],[T]])</f>
        <v>-0.14204992557508445</v>
      </c>
      <c r="X17" s="55" cm="1">
        <f t="array" ref="X17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5.7705438694889269E-2</v>
      </c>
      <c r="Y17" s="28">
        <f>Table1[[#This Row],[CP]]*EXP(-Table1[[#This Row],[rf]]*Table1[[#This Row],[T]])*_xlfn.NORM.S.DIST(Table1[[#This Row],[d1]],TRUE)</f>
        <v>0.41731976618634864</v>
      </c>
      <c r="Z17" s="28">
        <f>Table1[[#This Row],[CP]]*_xlfn.NORM.S.DIST(Table1[[#This Row],[d1]],TRUE)</f>
        <v>0.55647971471108049</v>
      </c>
      <c r="AA17" s="55">
        <f>1%*Table1[[#This Row],[S0]]*SQRT(Table1[[#This Row],[T]])*_xlfn.NORM.S.DIST(Table1[[#This Row],[d1]],FALSE)*EXP(-Table1[[#This Row],[rf]]*T)</f>
        <v>6.8288845515422766E-3</v>
      </c>
      <c r="AC17" s="21">
        <f>(1%*Table1[[#This Row],[S0]])*(EXP(-Table1[[#This Row],[rf]]*Table1[[#This Row],[T]])*_xlfn.NORM.S.DIST(Table1[[#This Row],[d1]],FALSE)/(Table1[[#This Row],[S0]]*Table1[[#This Row],[σ]]*SQRT(Table1[[#This Row],[T]])))</f>
        <v>1.0425023459506945E-2</v>
      </c>
    </row>
    <row r="18" spans="2:29" x14ac:dyDescent="0.2">
      <c r="B18" s="89" t="s">
        <v>9</v>
      </c>
      <c r="C18" s="82">
        <v>0.6477748774127311</v>
      </c>
      <c r="D18" s="81" t="s">
        <v>11</v>
      </c>
      <c r="E18" s="83">
        <v>48028</v>
      </c>
      <c r="F18" s="84">
        <v>50000000</v>
      </c>
      <c r="G18" s="90" t="s">
        <v>57</v>
      </c>
      <c r="H18" s="91">
        <v>45289</v>
      </c>
      <c r="I18" s="82">
        <v>0.68120000000000003</v>
      </c>
      <c r="J18" s="82">
        <v>0.6477748774127311</v>
      </c>
      <c r="K18" s="85">
        <v>0.10781040383299111</v>
      </c>
      <c r="L18" s="85">
        <v>4.1384914442162898E-2</v>
      </c>
      <c r="M18" s="85">
        <v>3.4638720054757016E-2</v>
      </c>
      <c r="N18" s="92" t="s">
        <v>111</v>
      </c>
      <c r="O18" s="99" cm="1">
        <f t="array" ref="O18">_xlfn.IFS(Table1[[#This Row],[Call/Put]]="Call FOR, Put DOM",1,Table1[[#This Row],[Call/Put]]="Put FOR, Call DOM",-1)</f>
        <v>1</v>
      </c>
      <c r="P18" s="79">
        <f>YEARFRAC(Table1[[#This Row],[Value Date]],Table1[[#This Row],[Expiry Date]],1)</f>
        <v>7.4995436568299363</v>
      </c>
      <c r="Q18" s="28">
        <f>Table1[[#This Row],[rd]]-Table1[[#This Row],[rf]]</f>
        <v>-6.7461943874058822E-3</v>
      </c>
      <c r="R18" s="28">
        <f>LN(Table1[[#This Row],[F]]/Table1[[#This Row],[S0]])/Table1[[#This Row],[T]]</f>
        <v>-6.7087714266274596E-3</v>
      </c>
      <c r="S18" s="28">
        <f>Table1[[#This Row],[rf]]+Table1[[#This Row],[μwith_basis]]</f>
        <v>3.4676143015535441E-2</v>
      </c>
      <c r="T18" s="67" cm="1">
        <f t="array" ref="T18">_xlfn.IFS(Table1[[#This Row],[Notional Ccy]]="FOR",Table1[[#This Row],[Notional Amt]],Table1[[#This Row],[Notional Ccy]]="DOM",Table1[[#This Row],[Notional Amt]]/Table1[[#This Row],[Strike]])</f>
        <v>50000000</v>
      </c>
      <c r="U18" s="67" cm="1">
        <f t="array" ref="U18">_xlfn.IFS(Table1[[#This Row],[Notional Ccy]]="DOM",Table1[[#This Row],[Notional Amt]],Table1[[#This Row],[Notional Ccy]]="FOR",Table1[[#This Row],[Notional Amt]]*Table1[[#This Row],[Strike]])</f>
        <v>32388743.870636556</v>
      </c>
      <c r="V18" s="23" cm="1">
        <f t="array" ref="V18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0.14762098402253221</v>
      </c>
      <c r="W18" s="23">
        <f>Table1[[#This Row],[d1]]-Table1[[#This Row],[σ]]*SQRT(Table1[[#This Row],[T]])</f>
        <v>-0.14762098402253226</v>
      </c>
      <c r="X18" s="55" cm="1">
        <f t="array" ref="X18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5.8613362242797305E-2</v>
      </c>
      <c r="Y18" s="28">
        <f>Table1[[#This Row],[CP]]*EXP(-Table1[[#This Row],[rf]]*Table1[[#This Row],[T]])*_xlfn.NORM.S.DIST(Table1[[#This Row],[d1]],TRUE)</f>
        <v>0.4096106977985538</v>
      </c>
      <c r="Z18" s="28">
        <f>Table1[[#This Row],[CP]]*_xlfn.NORM.S.DIST(Table1[[#This Row],[d1]],TRUE)</f>
        <v>0.55867905315669275</v>
      </c>
      <c r="AA18" s="55">
        <f>1%*Table1[[#This Row],[S0]]*SQRT(Table1[[#This Row],[T]])*_xlfn.NORM.S.DIST(Table1[[#This Row],[d1]],FALSE)*EXP(-Table1[[#This Row],[rf]]*T)</f>
        <v>7.0603252891132118E-3</v>
      </c>
      <c r="AC18" s="21">
        <f>(1%*Table1[[#This Row],[S0]])*(EXP(-Table1[[#This Row],[rf]]*Table1[[#This Row],[T]])*_xlfn.NORM.S.DIST(Table1[[#This Row],[d1]],FALSE)/(Table1[[#This Row],[S0]]*Table1[[#This Row],[σ]]*SQRT(Table1[[#This Row],[T]])))</f>
        <v>9.7996104797345215E-3</v>
      </c>
    </row>
    <row r="19" spans="2:29" x14ac:dyDescent="0.2">
      <c r="B19" s="89" t="s">
        <v>9</v>
      </c>
      <c r="C19" s="82">
        <v>0.64480715852156056</v>
      </c>
      <c r="D19" s="81" t="s">
        <v>11</v>
      </c>
      <c r="E19" s="83">
        <v>48211</v>
      </c>
      <c r="F19" s="84">
        <v>50000000</v>
      </c>
      <c r="G19" s="90" t="s">
        <v>57</v>
      </c>
      <c r="H19" s="91">
        <v>45289</v>
      </c>
      <c r="I19" s="82">
        <v>0.68120000000000003</v>
      </c>
      <c r="J19" s="82">
        <v>0.64480715852156056</v>
      </c>
      <c r="K19" s="85">
        <v>0.10824880219028063</v>
      </c>
      <c r="L19" s="85">
        <v>4.1664236824093086E-2</v>
      </c>
      <c r="M19" s="85">
        <v>3.4644982888432582E-2</v>
      </c>
      <c r="N19" s="92" t="s">
        <v>111</v>
      </c>
      <c r="O19" s="99" cm="1">
        <f t="array" ref="O19">_xlfn.IFS(Table1[[#This Row],[Call/Put]]="Call FOR, Put DOM",1,Table1[[#This Row],[Call/Put]]="Put FOR, Call DOM",-1)</f>
        <v>1</v>
      </c>
      <c r="P19" s="79">
        <f>YEARFRAC(Table1[[#This Row],[Value Date]],Table1[[#This Row],[Expiry Date]],1)</f>
        <v>8.0006084575600855</v>
      </c>
      <c r="Q19" s="28">
        <f>Table1[[#This Row],[rd]]-Table1[[#This Row],[rf]]</f>
        <v>-7.0192539356605035E-3</v>
      </c>
      <c r="R19" s="28">
        <f>LN(Table1[[#This Row],[F]]/Table1[[#This Row],[S0]])/Table1[[#This Row],[T]]</f>
        <v>-6.8625600194647651E-3</v>
      </c>
      <c r="S19" s="28">
        <f>Table1[[#This Row],[rf]]+Table1[[#This Row],[μwith_basis]]</f>
        <v>3.4801676804628319E-2</v>
      </c>
      <c r="T19" s="67" cm="1">
        <f t="array" ref="T19">_xlfn.IFS(Table1[[#This Row],[Notional Ccy]]="FOR",Table1[[#This Row],[Notional Amt]],Table1[[#This Row],[Notional Ccy]]="DOM",Table1[[#This Row],[Notional Amt]]/Table1[[#This Row],[Strike]])</f>
        <v>50000000</v>
      </c>
      <c r="U19" s="67" cm="1">
        <f t="array" ref="U19">_xlfn.IFS(Table1[[#This Row],[Notional Ccy]]="DOM",Table1[[#This Row],[Notional Amt]],Table1[[#This Row],[Notional Ccy]]="FOR",Table1[[#This Row],[Notional Amt]]*Table1[[#This Row],[Strike]])</f>
        <v>32240357.926078029</v>
      </c>
      <c r="V19" s="23" cm="1">
        <f t="array" ref="V19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0.15309274573846879</v>
      </c>
      <c r="W19" s="23">
        <f>Table1[[#This Row],[d1]]-Table1[[#This Row],[σ]]*SQRT(Table1[[#This Row],[T]])</f>
        <v>-0.15309274573846884</v>
      </c>
      <c r="X19" s="55" cm="1">
        <f t="array" ref="X19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5.938928709278208E-2</v>
      </c>
      <c r="Y19" s="28">
        <f>Table1[[#This Row],[CP]]*EXP(-Table1[[#This Row],[rf]]*Table1[[#This Row],[T]])*_xlfn.NORM.S.DIST(Table1[[#This Row],[d1]],TRUE)</f>
        <v>0.40185520414180259</v>
      </c>
      <c r="Z19" s="28">
        <f>Table1[[#This Row],[CP]]*_xlfn.NORM.S.DIST(Table1[[#This Row],[d1]],TRUE)</f>
        <v>0.56083743174745526</v>
      </c>
      <c r="AA19" s="55">
        <f>1%*Table1[[#This Row],[S0]]*SQRT(Table1[[#This Row],[T]])*_xlfn.NORM.S.DIST(Table1[[#This Row],[d1]],FALSE)*EXP(-Table1[[#This Row],[rf]]*T)</f>
        <v>7.2843202186618685E-3</v>
      </c>
      <c r="AC19" s="21">
        <f>(1%*Table1[[#This Row],[S0]])*(EXP(-Table1[[#This Row],[rf]]*Table1[[#This Row],[T]])*_xlfn.NORM.S.DIST(Table1[[#This Row],[d1]],FALSE)/(Table1[[#This Row],[S0]]*Table1[[#This Row],[σ]]*SQRT(Table1[[#This Row],[T]])))</f>
        <v>9.2271737522067934E-3</v>
      </c>
    </row>
    <row r="20" spans="2:29" x14ac:dyDescent="0.2">
      <c r="B20" s="89" t="s">
        <v>9</v>
      </c>
      <c r="C20" s="82">
        <v>0.64183943963039014</v>
      </c>
      <c r="D20" s="81" t="s">
        <v>11</v>
      </c>
      <c r="E20" s="83">
        <v>48394</v>
      </c>
      <c r="F20" s="84">
        <v>50000000</v>
      </c>
      <c r="G20" s="90" t="s">
        <v>57</v>
      </c>
      <c r="H20" s="91">
        <v>45289</v>
      </c>
      <c r="I20" s="82">
        <v>0.68120000000000003</v>
      </c>
      <c r="J20" s="82">
        <v>0.64183943963039014</v>
      </c>
      <c r="K20" s="85">
        <v>0.10868720054757017</v>
      </c>
      <c r="L20" s="85">
        <v>4.1943559206023266E-2</v>
      </c>
      <c r="M20" s="85">
        <v>3.4651245722108148E-2</v>
      </c>
      <c r="N20" s="92" t="s">
        <v>111</v>
      </c>
      <c r="O20" s="99" cm="1">
        <f t="array" ref="O20">_xlfn.IFS(Table1[[#This Row],[Call/Put]]="Call FOR, Put DOM",1,Table1[[#This Row],[Call/Put]]="Put FOR, Call DOM",-1)</f>
        <v>1</v>
      </c>
      <c r="P20" s="79">
        <f>YEARFRAC(Table1[[#This Row],[Value Date]],Table1[[#This Row],[Expiry Date]],1)</f>
        <v>8.4998631261976456</v>
      </c>
      <c r="Q20" s="28">
        <f>Table1[[#This Row],[rd]]-Table1[[#This Row],[rf]]</f>
        <v>-7.292313483915118E-3</v>
      </c>
      <c r="R20" s="28">
        <f>LN(Table1[[#This Row],[F]]/Table1[[#This Row],[S0]])/Table1[[#This Row],[T]]</f>
        <v>-7.0022033916662821E-3</v>
      </c>
      <c r="S20" s="28">
        <f>Table1[[#This Row],[rf]]+Table1[[#This Row],[μwith_basis]]</f>
        <v>3.4941355814356985E-2</v>
      </c>
      <c r="T20" s="67" cm="1">
        <f t="array" ref="T20">_xlfn.IFS(Table1[[#This Row],[Notional Ccy]]="FOR",Table1[[#This Row],[Notional Amt]],Table1[[#This Row],[Notional Ccy]]="DOM",Table1[[#This Row],[Notional Amt]]/Table1[[#This Row],[Strike]])</f>
        <v>50000000</v>
      </c>
      <c r="U20" s="67" cm="1">
        <f t="array" ref="U20">_xlfn.IFS(Table1[[#This Row],[Notional Ccy]]="DOM",Table1[[#This Row],[Notional Amt]],Table1[[#This Row],[Notional Ccy]]="FOR",Table1[[#This Row],[Notional Amt]]*Table1[[#This Row],[Strike]])</f>
        <v>32091971.981519505</v>
      </c>
      <c r="V20" s="23" cm="1">
        <f t="array" ref="V20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0.15843618384605268</v>
      </c>
      <c r="W20" s="23">
        <f>Table1[[#This Row],[d1]]-Table1[[#This Row],[σ]]*SQRT(Table1[[#This Row],[T]])</f>
        <v>-0.15843618384605257</v>
      </c>
      <c r="X20" s="55" cm="1">
        <f t="array" ref="X20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6.0037538993631373E-2</v>
      </c>
      <c r="Y20" s="28">
        <f>Table1[[#This Row],[CP]]*EXP(-Table1[[#This Row],[rf]]*Table1[[#This Row],[T]])*_xlfn.NORM.S.DIST(Table1[[#This Row],[d1]],TRUE)</f>
        <v>0.39412363869948763</v>
      </c>
      <c r="Z20" s="28">
        <f>Table1[[#This Row],[CP]]*_xlfn.NORM.S.DIST(Table1[[#This Row],[d1]],TRUE)</f>
        <v>0.56294344837268429</v>
      </c>
      <c r="AA20" s="55">
        <f>1%*Table1[[#This Row],[S0]]*SQRT(Table1[[#This Row],[T]])*_xlfn.NORM.S.DIST(Table1[[#This Row],[d1]],FALSE)*EXP(-Table1[[#This Row],[rf]]*T)</f>
        <v>7.4997976500674876E-3</v>
      </c>
      <c r="AC20" s="21">
        <f>(1%*Table1[[#This Row],[S0]])*(EXP(-Table1[[#This Row],[rf]]*Table1[[#This Row],[T]])*_xlfn.NORM.S.DIST(Table1[[#This Row],[d1]],FALSE)/(Table1[[#This Row],[S0]]*Table1[[#This Row],[σ]]*SQRT(Table1[[#This Row],[T]])))</f>
        <v>8.7044748769114083E-3</v>
      </c>
    </row>
    <row r="21" spans="2:29" x14ac:dyDescent="0.2">
      <c r="B21" s="89" t="s">
        <v>9</v>
      </c>
      <c r="C21" s="82">
        <v>0.63887172073921972</v>
      </c>
      <c r="D21" s="81" t="s">
        <v>11</v>
      </c>
      <c r="E21" s="83">
        <v>48577</v>
      </c>
      <c r="F21" s="84">
        <v>50000000</v>
      </c>
      <c r="G21" s="90" t="s">
        <v>57</v>
      </c>
      <c r="H21" s="91">
        <v>45289</v>
      </c>
      <c r="I21" s="82">
        <v>0.68120000000000003</v>
      </c>
      <c r="J21" s="82">
        <v>0.63887172073921972</v>
      </c>
      <c r="K21" s="85">
        <v>0.10912559890485969</v>
      </c>
      <c r="L21" s="85">
        <v>4.2222881587953454E-2</v>
      </c>
      <c r="M21" s="85">
        <v>3.4657508555783707E-2</v>
      </c>
      <c r="N21" s="92" t="s">
        <v>111</v>
      </c>
      <c r="O21" s="99" cm="1">
        <f t="array" ref="O21">_xlfn.IFS(Table1[[#This Row],[Call/Put]]="Call FOR, Put DOM",1,Table1[[#This Row],[Call/Put]]="Put FOR, Call DOM",-1)</f>
        <v>1</v>
      </c>
      <c r="P21" s="79">
        <f>YEARFRAC(Table1[[#This Row],[Value Date]],Table1[[#This Row],[Expiry Date]],1)</f>
        <v>9.0008212428141245</v>
      </c>
      <c r="Q21" s="28">
        <f>Table1[[#This Row],[rd]]-Table1[[#This Row],[rf]]</f>
        <v>-7.5653730321697463E-3</v>
      </c>
      <c r="R21" s="28">
        <f>LN(Table1[[#This Row],[F]]/Table1[[#This Row],[S0]])/Table1[[#This Row],[T]]</f>
        <v>-7.1273790302265206E-3</v>
      </c>
      <c r="S21" s="28">
        <f>Table1[[#This Row],[rf]]+Table1[[#This Row],[μwith_basis]]</f>
        <v>3.5095502557726935E-2</v>
      </c>
      <c r="T21" s="67" cm="1">
        <f t="array" ref="T21">_xlfn.IFS(Table1[[#This Row],[Notional Ccy]]="FOR",Table1[[#This Row],[Notional Amt]],Table1[[#This Row],[Notional Ccy]]="DOM",Table1[[#This Row],[Notional Amt]]/Table1[[#This Row],[Strike]])</f>
        <v>50000000</v>
      </c>
      <c r="U21" s="67" cm="1">
        <f t="array" ref="U21">_xlfn.IFS(Table1[[#This Row],[Notional Ccy]]="DOM",Table1[[#This Row],[Notional Amt]],Table1[[#This Row],[Notional Ccy]]="FOR",Table1[[#This Row],[Notional Amt]]*Table1[[#This Row],[Strike]])</f>
        <v>31943586.036960986</v>
      </c>
      <c r="V21" s="23" cm="1">
        <f t="array" ref="V21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0.16369586640475822</v>
      </c>
      <c r="W21" s="23">
        <f>Table1[[#This Row],[d1]]-Table1[[#This Row],[σ]]*SQRT(Table1[[#This Row],[T]])</f>
        <v>-0.16369586640475822</v>
      </c>
      <c r="X21" s="55" cm="1">
        <f t="array" ref="X21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6.0571280161164968E-2</v>
      </c>
      <c r="Y21" s="28">
        <f>Table1[[#This Row],[CP]]*EXP(-Table1[[#This Row],[rf]]*Table1[[#This Row],[T]])*_xlfn.NORM.S.DIST(Table1[[#This Row],[d1]],TRUE)</f>
        <v>0.38637606774652028</v>
      </c>
      <c r="Z21" s="28">
        <f>Table1[[#This Row],[CP]]*_xlfn.NORM.S.DIST(Table1[[#This Row],[d1]],TRUE)</f>
        <v>0.56501471410784476</v>
      </c>
      <c r="AA21" s="55">
        <f>1%*Table1[[#This Row],[S0]]*SQRT(Table1[[#This Row],[T]])*_xlfn.NORM.S.DIST(Table1[[#This Row],[d1]],FALSE)*EXP(-Table1[[#This Row],[rf]]*T)</f>
        <v>7.7089328572120391E-3</v>
      </c>
      <c r="AC21" s="21">
        <f>(1%*Table1[[#This Row],[S0]])*(EXP(-Table1[[#This Row],[rf]]*Table1[[#This Row],[T]])*_xlfn.NORM.S.DIST(Table1[[#This Row],[d1]],FALSE)/(Table1[[#This Row],[S0]]*Table1[[#This Row],[σ]]*SQRT(Table1[[#This Row],[T]])))</f>
        <v>8.22193553030829E-3</v>
      </c>
    </row>
    <row r="22" spans="2:29" x14ac:dyDescent="0.2">
      <c r="B22" s="89" t="s">
        <v>9</v>
      </c>
      <c r="C22" s="82">
        <v>0.63592021889117045</v>
      </c>
      <c r="D22" s="81" t="s">
        <v>11</v>
      </c>
      <c r="E22" s="83">
        <v>48759</v>
      </c>
      <c r="F22" s="84">
        <v>50000000</v>
      </c>
      <c r="G22" s="90" t="s">
        <v>57</v>
      </c>
      <c r="H22" s="91">
        <v>45289</v>
      </c>
      <c r="I22" s="82">
        <v>0.68120000000000003</v>
      </c>
      <c r="J22" s="82">
        <v>0.63592021889117045</v>
      </c>
      <c r="K22" s="85">
        <v>0.10956160164271048</v>
      </c>
      <c r="L22" s="85">
        <v>4.2500677618069811E-2</v>
      </c>
      <c r="M22" s="85">
        <v>3.4663737166324433E-2</v>
      </c>
      <c r="N22" s="92" t="s">
        <v>111</v>
      </c>
      <c r="O22" s="99" cm="1">
        <f t="array" ref="O22">_xlfn.IFS(Table1[[#This Row],[Call/Put]]="Call FOR, Put DOM",1,Table1[[#This Row],[Call/Put]]="Put FOR, Call DOM",-1)</f>
        <v>1</v>
      </c>
      <c r="P22" s="79">
        <f>YEARFRAC(Table1[[#This Row],[Value Date]],Table1[[#This Row],[Expiry Date]],1)</f>
        <v>9.4997511199601803</v>
      </c>
      <c r="Q22" s="28">
        <f>Table1[[#This Row],[rd]]-Table1[[#This Row],[rf]]</f>
        <v>-7.8369404517453778E-3</v>
      </c>
      <c r="R22" s="28">
        <f>LN(Table1[[#This Row],[F]]/Table1[[#This Row],[S0]])/Table1[[#This Row],[T]]</f>
        <v>-7.2404881394639679E-3</v>
      </c>
      <c r="S22" s="28">
        <f>Table1[[#This Row],[rf]]+Table1[[#This Row],[μwith_basis]]</f>
        <v>3.5260189478605847E-2</v>
      </c>
      <c r="T22" s="67" cm="1">
        <f t="array" ref="T22">_xlfn.IFS(Table1[[#This Row],[Notional Ccy]]="FOR",Table1[[#This Row],[Notional Amt]],Table1[[#This Row],[Notional Ccy]]="DOM",Table1[[#This Row],[Notional Amt]]/Table1[[#This Row],[Strike]])</f>
        <v>50000000</v>
      </c>
      <c r="U22" s="67" cm="1">
        <f t="array" ref="U22">_xlfn.IFS(Table1[[#This Row],[Notional Ccy]]="DOM",Table1[[#This Row],[Notional Amt]],Table1[[#This Row],[Notional Ccy]]="FOR",Table1[[#This Row],[Notional Amt]]*Table1[[#This Row],[Strike]])</f>
        <v>31796010.944558524</v>
      </c>
      <c r="V22" s="23" cm="1">
        <f t="array" ref="V22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0.16884355612184246</v>
      </c>
      <c r="W22" s="23">
        <f>Table1[[#This Row],[d1]]-Table1[[#This Row],[σ]]*SQRT(Table1[[#This Row],[T]])</f>
        <v>-0.16884355612184251</v>
      </c>
      <c r="X22" s="55" cm="1">
        <f t="array" ref="X22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6.0995110447959279E-2</v>
      </c>
      <c r="Y22" s="28">
        <f>Table1[[#This Row],[CP]]*EXP(-Table1[[#This Row],[rf]]*Table1[[#This Row],[T]])*_xlfn.NORM.S.DIST(Table1[[#This Row],[d1]],TRUE)</f>
        <v>0.37867724845677131</v>
      </c>
      <c r="Z22" s="28">
        <f>Table1[[#This Row],[CP]]*_xlfn.NORM.S.DIST(Table1[[#This Row],[d1]],TRUE)</f>
        <v>0.56704015135174801</v>
      </c>
      <c r="AA22" s="55">
        <f>1%*Table1[[#This Row],[S0]]*SQRT(Table1[[#This Row],[T]])*_xlfn.NORM.S.DIST(Table1[[#This Row],[d1]],FALSE)*EXP(-Table1[[#This Row],[rf]]*T)</f>
        <v>7.9107159975532627E-3</v>
      </c>
      <c r="AC22" s="21">
        <f>(1%*Table1[[#This Row],[S0]])*(EXP(-Table1[[#This Row],[rf]]*Table1[[#This Row],[T]])*_xlfn.NORM.S.DIST(Table1[[#This Row],[d1]],FALSE)/(Table1[[#This Row],[S0]]*Table1[[#This Row],[σ]]*SQRT(Table1[[#This Row],[T]])))</f>
        <v>7.7778670492990969E-3</v>
      </c>
    </row>
    <row r="23" spans="2:29" x14ac:dyDescent="0.2">
      <c r="B23" s="89" t="s">
        <v>9</v>
      </c>
      <c r="C23" s="82">
        <v>0.63295250000000003</v>
      </c>
      <c r="D23" s="81" t="s">
        <v>11</v>
      </c>
      <c r="E23" s="83">
        <v>48942</v>
      </c>
      <c r="F23" s="84">
        <v>50000000</v>
      </c>
      <c r="G23" s="90" t="s">
        <v>57</v>
      </c>
      <c r="H23" s="91">
        <v>45289</v>
      </c>
      <c r="I23" s="82">
        <v>0.68120000000000003</v>
      </c>
      <c r="J23" s="82">
        <v>0.63295250000000003</v>
      </c>
      <c r="K23" s="85">
        <v>0.11</v>
      </c>
      <c r="L23" s="85">
        <v>4.2779999999999999E-2</v>
      </c>
      <c r="M23" s="85">
        <v>3.4669999999999999E-2</v>
      </c>
      <c r="N23" s="92" t="s">
        <v>111</v>
      </c>
      <c r="O23" s="99" cm="1">
        <f t="array" ref="O23">_xlfn.IFS(Table1[[#This Row],[Call/Put]]="Call FOR, Put DOM",1,Table1[[#This Row],[Call/Put]]="Put FOR, Call DOM",-1)</f>
        <v>1</v>
      </c>
      <c r="P23" s="79">
        <f>YEARFRAC(Table1[[#This Row],[Value Date]],Table1[[#This Row],[Expiry Date]],1)</f>
        <v>10.000746640119463</v>
      </c>
      <c r="Q23" s="28">
        <f>Table1[[#This Row],[rd]]-Table1[[#This Row],[rf]]</f>
        <v>-8.1099999999999992E-3</v>
      </c>
      <c r="R23" s="28">
        <f>LN(Table1[[#This Row],[F]]/Table1[[#This Row],[S0]])/Table1[[#This Row],[T]]</f>
        <v>-7.3455084503124659E-3</v>
      </c>
      <c r="S23" s="28">
        <f>Table1[[#This Row],[rf]]+Table1[[#This Row],[μwith_basis]]</f>
        <v>3.543449154968753E-2</v>
      </c>
      <c r="T23" s="67" cm="1">
        <f t="array" ref="T23">_xlfn.IFS(Table1[[#This Row],[Notional Ccy]]="FOR",Table1[[#This Row],[Notional Amt]],Table1[[#This Row],[Notional Ccy]]="DOM",Table1[[#This Row],[Notional Amt]]/Table1[[#This Row],[Strike]])</f>
        <v>50000000</v>
      </c>
      <c r="U23" s="67" cm="1">
        <f t="array" ref="U23">_xlfn.IFS(Table1[[#This Row],[Notional Ccy]]="DOM",Table1[[#This Row],[Notional Amt]],Table1[[#This Row],[Notional Ccy]]="FOR",Table1[[#This Row],[Notional Amt]]*Table1[[#This Row],[Strike]])</f>
        <v>31647625</v>
      </c>
      <c r="V23" s="23" cm="1">
        <f t="array" ref="V23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0.1739317641673348</v>
      </c>
      <c r="W23" s="23">
        <f>Table1[[#This Row],[d1]]-Table1[[#This Row],[σ]]*SQRT(Table1[[#This Row],[T]])</f>
        <v>-0.17393176416733486</v>
      </c>
      <c r="X23" s="55" cm="1">
        <f t="array" ref="X23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6.1320153314694807E-2</v>
      </c>
      <c r="Y23" s="28">
        <f>Table1[[#This Row],[CP]]*EXP(-Table1[[#This Row],[rf]]*Table1[[#This Row],[T]])*_xlfn.NORM.S.DIST(Table1[[#This Row],[d1]],TRUE)</f>
        <v>0.37096940382187421</v>
      </c>
      <c r="Z23" s="28">
        <f>Table1[[#This Row],[CP]]*_xlfn.NORM.S.DIST(Table1[[#This Row],[d1]],TRUE)</f>
        <v>0.56904045555247929</v>
      </c>
      <c r="AA23" s="55">
        <f>1%*Table1[[#This Row],[S0]]*SQRT(Table1[[#This Row],[T]])*_xlfn.NORM.S.DIST(Table1[[#This Row],[d1]],FALSE)*EXP(-Table1[[#This Row],[rf]]*T)</f>
        <v>8.1072710491345689E-3</v>
      </c>
      <c r="AC23" s="21">
        <f>(1%*Table1[[#This Row],[S0]])*(EXP(-Table1[[#This Row],[rf]]*Table1[[#This Row],[T]])*_xlfn.NORM.S.DIST(Table1[[#This Row],[d1]],FALSE)/(Table1[[#This Row],[S0]]*Table1[[#This Row],[σ]]*SQRT(Table1[[#This Row],[T]])))</f>
        <v>7.3642228523083091E-3</v>
      </c>
    </row>
    <row r="24" spans="2:29" x14ac:dyDescent="0.2">
      <c r="B24" s="89" t="s">
        <v>9</v>
      </c>
      <c r="C24" s="82">
        <v>0.63295250000000003</v>
      </c>
      <c r="D24" s="81" t="s">
        <v>11</v>
      </c>
      <c r="E24" s="83">
        <v>49124</v>
      </c>
      <c r="F24" s="84">
        <v>50000000</v>
      </c>
      <c r="G24" s="90" t="s">
        <v>57</v>
      </c>
      <c r="H24" s="91">
        <v>45289</v>
      </c>
      <c r="I24" s="82">
        <v>0.68120000000000003</v>
      </c>
      <c r="J24" s="82">
        <v>0.63295250000000003</v>
      </c>
      <c r="K24" s="85">
        <v>0.11</v>
      </c>
      <c r="L24" s="85">
        <v>4.2779999999999999E-2</v>
      </c>
      <c r="M24" s="85">
        <v>3.4669999999999999E-2</v>
      </c>
      <c r="N24" s="92" t="s">
        <v>111</v>
      </c>
      <c r="O24" s="99" cm="1">
        <f t="array" ref="O24">_xlfn.IFS(Table1[[#This Row],[Call/Put]]="Call FOR, Put DOM",1,Table1[[#This Row],[Call/Put]]="Put FOR, Call DOM",-1)</f>
        <v>1</v>
      </c>
      <c r="P24" s="79">
        <f>YEARFRAC(Table1[[#This Row],[Value Date]],Table1[[#This Row],[Expiry Date]],1)</f>
        <v>10.499657768651609</v>
      </c>
      <c r="Q24" s="28">
        <f>Table1[[#This Row],[rd]]-Table1[[#This Row],[rf]]</f>
        <v>-8.1099999999999992E-3</v>
      </c>
      <c r="R24" s="28">
        <f>LN(Table1[[#This Row],[F]]/Table1[[#This Row],[S0]])/Table1[[#This Row],[T]]</f>
        <v>-6.9964727015922054E-3</v>
      </c>
      <c r="S24" s="28">
        <f>Table1[[#This Row],[rf]]+Table1[[#This Row],[μwith_basis]]</f>
        <v>3.5783527298407794E-2</v>
      </c>
      <c r="T24" s="67" cm="1">
        <f t="array" ref="T24">_xlfn.IFS(Table1[[#This Row],[Notional Ccy]]="FOR",Table1[[#This Row],[Notional Amt]],Table1[[#This Row],[Notional Ccy]]="DOM",Table1[[#This Row],[Notional Amt]]/Table1[[#This Row],[Strike]])</f>
        <v>50000000</v>
      </c>
      <c r="U24" s="67" cm="1">
        <f t="array" ref="U24">_xlfn.IFS(Table1[[#This Row],[Notional Ccy]]="DOM",Table1[[#This Row],[Notional Amt]],Table1[[#This Row],[Notional Ccy]]="FOR",Table1[[#This Row],[Notional Amt]]*Table1[[#This Row],[Strike]])</f>
        <v>31647625</v>
      </c>
      <c r="V24" s="23" cm="1">
        <f t="array" ref="V24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0.17821746477315603</v>
      </c>
      <c r="W24" s="23">
        <f>Table1[[#This Row],[d1]]-Table1[[#This Row],[σ]]*SQRT(Table1[[#This Row],[T]])</f>
        <v>-0.17821746477315609</v>
      </c>
      <c r="X24" s="55" cm="1">
        <f t="array" ref="X24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6.1488864577831946E-2</v>
      </c>
      <c r="Y24" s="28">
        <f>Table1[[#This Row],[CP]]*EXP(-Table1[[#This Row],[rf]]*Table1[[#This Row],[T]])*_xlfn.NORM.S.DIST(Table1[[#This Row],[d1]],TRUE)</f>
        <v>0.36420984567929715</v>
      </c>
      <c r="Z24" s="28">
        <f>Table1[[#This Row],[CP]]*_xlfn.NORM.S.DIST(Table1[[#This Row],[d1]],TRUE)</f>
        <v>0.57072390281143515</v>
      </c>
      <c r="AA24" s="55">
        <f>1%*Table1[[#This Row],[S0]]*SQRT(Table1[[#This Row],[T]])*_xlfn.NORM.S.DIST(Table1[[#This Row],[d1]],FALSE)*EXP(-Table1[[#This Row],[rf]]*T)</f>
        <v>8.3007690804349655E-3</v>
      </c>
      <c r="AC24" s="21">
        <f>(1%*Table1[[#This Row],[S0]])*(EXP(-Table1[[#This Row],[rf]]*Table1[[#This Row],[T]])*_xlfn.NORM.S.DIST(Table1[[#This Row],[d1]],FALSE)/(Table1[[#This Row],[S0]]*Table1[[#This Row],[σ]]*SQRT(Table1[[#This Row],[T]])))</f>
        <v>7.0300516274778846E-3</v>
      </c>
    </row>
    <row r="25" spans="2:29" x14ac:dyDescent="0.2">
      <c r="B25" s="89" t="s">
        <v>9</v>
      </c>
      <c r="C25" s="82">
        <v>0.63295250000000003</v>
      </c>
      <c r="D25" s="81" t="s">
        <v>11</v>
      </c>
      <c r="E25" s="83">
        <v>49307</v>
      </c>
      <c r="F25" s="84">
        <v>50000000</v>
      </c>
      <c r="G25" s="90" t="s">
        <v>57</v>
      </c>
      <c r="H25" s="91">
        <v>45289</v>
      </c>
      <c r="I25" s="82">
        <v>0.68120000000000003</v>
      </c>
      <c r="J25" s="82">
        <v>0.63295250000000003</v>
      </c>
      <c r="K25" s="85">
        <v>0.11</v>
      </c>
      <c r="L25" s="85">
        <v>4.2779999999999999E-2</v>
      </c>
      <c r="M25" s="85">
        <v>3.4669999999999999E-2</v>
      </c>
      <c r="N25" s="92" t="s">
        <v>111</v>
      </c>
      <c r="O25" s="99" cm="1">
        <f t="array" ref="O25">_xlfn.IFS(Table1[[#This Row],[Call/Put]]="Call FOR, Put DOM",1,Table1[[#This Row],[Call/Put]]="Put FOR, Call DOM",-1)</f>
        <v>1</v>
      </c>
      <c r="P25" s="79">
        <f>YEARFRAC(Table1[[#This Row],[Value Date]],Table1[[#This Row],[Expiry Date]],1)</f>
        <v>11.000684462696784</v>
      </c>
      <c r="Q25" s="28">
        <f>Table1[[#This Row],[rd]]-Table1[[#This Row],[rf]]</f>
        <v>-8.1099999999999992E-3</v>
      </c>
      <c r="R25" s="28">
        <f>LN(Table1[[#This Row],[F]]/Table1[[#This Row],[S0]])/Table1[[#This Row],[T]]</f>
        <v>-6.677818021554531E-3</v>
      </c>
      <c r="S25" s="28">
        <f>Table1[[#This Row],[rf]]+Table1[[#This Row],[μwith_basis]]</f>
        <v>3.6102181978445468E-2</v>
      </c>
      <c r="T25" s="67" cm="1">
        <f t="array" ref="T25">_xlfn.IFS(Table1[[#This Row],[Notional Ccy]]="FOR",Table1[[#This Row],[Notional Amt]],Table1[[#This Row],[Notional Ccy]]="DOM",Table1[[#This Row],[Notional Amt]]/Table1[[#This Row],[Strike]])</f>
        <v>50000000</v>
      </c>
      <c r="U25" s="67" cm="1">
        <f t="array" ref="U25">_xlfn.IFS(Table1[[#This Row],[Notional Ccy]]="DOM",Table1[[#This Row],[Notional Amt]],Table1[[#This Row],[Notional Ccy]]="FOR",Table1[[#This Row],[Notional Amt]]*Table1[[#This Row],[Strike]])</f>
        <v>31647625</v>
      </c>
      <c r="V25" s="23" cm="1">
        <f t="array" ref="V25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0.18242003864613607</v>
      </c>
      <c r="W25" s="23">
        <f>Table1[[#This Row],[d1]]-Table1[[#This Row],[σ]]*SQRT(Table1[[#This Row],[T]])</f>
        <v>-0.18242003864613601</v>
      </c>
      <c r="X25" s="55" cm="1">
        <f t="array" ref="X25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6.158867960799265E-2</v>
      </c>
      <c r="Y25" s="28">
        <f>Table1[[#This Row],[CP]]*EXP(-Table1[[#This Row],[rf]]*Table1[[#This Row],[T]])*_xlfn.NORM.S.DIST(Table1[[#This Row],[d1]],TRUE)</f>
        <v>0.35751680953443693</v>
      </c>
      <c r="Z25" s="28">
        <f>Table1[[#This Row],[CP]]*_xlfn.NORM.S.DIST(Table1[[#This Row],[d1]],TRUE)</f>
        <v>0.57237344946245239</v>
      </c>
      <c r="AA25" s="55">
        <f>1%*Table1[[#This Row],[S0]]*SQRT(Table1[[#This Row],[T]])*_xlfn.NORM.S.DIST(Table1[[#This Row],[d1]],FALSE)*EXP(-Table1[[#This Row],[rf]]*T)</f>
        <v>8.4900745713254386E-3</v>
      </c>
      <c r="AC25" s="21">
        <f>(1%*Table1[[#This Row],[S0]])*(EXP(-Table1[[#This Row],[rf]]*Table1[[#This Row],[T]])*_xlfn.NORM.S.DIST(Table1[[#This Row],[d1]],FALSE)/(Table1[[#This Row],[S0]]*Table1[[#This Row],[σ]]*SQRT(Table1[[#This Row],[T]])))</f>
        <v>6.7173579098228544E-3</v>
      </c>
    </row>
    <row r="26" spans="2:29" x14ac:dyDescent="0.2">
      <c r="B26" s="89" t="s">
        <v>9</v>
      </c>
      <c r="C26" s="82">
        <v>0.63295250000000003</v>
      </c>
      <c r="D26" s="81" t="s">
        <v>11</v>
      </c>
      <c r="E26" s="83">
        <v>49489</v>
      </c>
      <c r="F26" s="84">
        <v>50000000</v>
      </c>
      <c r="G26" s="90" t="s">
        <v>57</v>
      </c>
      <c r="H26" s="91">
        <v>45289</v>
      </c>
      <c r="I26" s="82">
        <v>0.68120000000000003</v>
      </c>
      <c r="J26" s="82">
        <v>0.63295250000000003</v>
      </c>
      <c r="K26" s="85">
        <v>0.11</v>
      </c>
      <c r="L26" s="85">
        <v>4.2779999999999999E-2</v>
      </c>
      <c r="M26" s="85">
        <v>3.4669999999999999E-2</v>
      </c>
      <c r="N26" s="92" t="s">
        <v>111</v>
      </c>
      <c r="O26" s="99" cm="1">
        <f t="array" ref="O26">_xlfn.IFS(Table1[[#This Row],[Call/Put]]="Call FOR, Put DOM",1,Table1[[#This Row],[Call/Put]]="Put FOR, Call DOM",-1)</f>
        <v>1</v>
      </c>
      <c r="P26" s="79">
        <f>YEARFRAC(Table1[[#This Row],[Value Date]],Table1[[#This Row],[Expiry Date]],1)</f>
        <v>11.499578770008425</v>
      </c>
      <c r="Q26" s="28">
        <f>Table1[[#This Row],[rd]]-Table1[[#This Row],[rf]]</f>
        <v>-8.1099999999999992E-3</v>
      </c>
      <c r="R26" s="28">
        <f>LN(Table1[[#This Row],[F]]/Table1[[#This Row],[S0]])/Table1[[#This Row],[T]]</f>
        <v>-6.3881095493707107E-3</v>
      </c>
      <c r="S26" s="28">
        <f>Table1[[#This Row],[rf]]+Table1[[#This Row],[μwith_basis]]</f>
        <v>3.6391890450629287E-2</v>
      </c>
      <c r="T26" s="67" cm="1">
        <f t="array" ref="T26">_xlfn.IFS(Table1[[#This Row],[Notional Ccy]]="FOR",Table1[[#This Row],[Notional Amt]],Table1[[#This Row],[Notional Ccy]]="DOM",Table1[[#This Row],[Notional Amt]]/Table1[[#This Row],[Strike]])</f>
        <v>50000000</v>
      </c>
      <c r="U26" s="67" cm="1">
        <f t="array" ref="U26">_xlfn.IFS(Table1[[#This Row],[Notional Ccy]]="DOM",Table1[[#This Row],[Notional Amt]],Table1[[#This Row],[Notional Ccy]]="FOR",Table1[[#This Row],[Notional Amt]]*Table1[[#This Row],[Strike]])</f>
        <v>31647625</v>
      </c>
      <c r="V26" s="23" cm="1">
        <f t="array" ref="V26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0.18651065862109725</v>
      </c>
      <c r="W26" s="23">
        <f>Table1[[#This Row],[d1]]-Table1[[#This Row],[σ]]*SQRT(Table1[[#This Row],[T]])</f>
        <v>-0.18651065862109725</v>
      </c>
      <c r="X26" s="55" cm="1">
        <f t="array" ref="X26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6.1624619123661344E-2</v>
      </c>
      <c r="Y26" s="28">
        <f>Table1[[#This Row],[CP]]*EXP(-Table1[[#This Row],[rf]]*Table1[[#This Row],[T]])*_xlfn.NORM.S.DIST(Table1[[#This Row],[d1]],TRUE)</f>
        <v>0.35094826117136929</v>
      </c>
      <c r="Z26" s="28">
        <f>Table1[[#This Row],[CP]]*_xlfn.NORM.S.DIST(Table1[[#This Row],[d1]],TRUE)</f>
        <v>0.57397783943122094</v>
      </c>
      <c r="AA26" s="55">
        <f>1%*Table1[[#This Row],[S0]]*SQRT(Table1[[#This Row],[T]])*_xlfn.NORM.S.DIST(Table1[[#This Row],[d1]],FALSE)*EXP(-Table1[[#This Row],[rf]]*T)</f>
        <v>8.6739099321839069E-3</v>
      </c>
      <c r="AC26" s="21">
        <f>(1%*Table1[[#This Row],[S0]])*(EXP(-Table1[[#This Row],[rf]]*Table1[[#This Row],[T]])*_xlfn.NORM.S.DIST(Table1[[#This Row],[d1]],FALSE)/(Table1[[#This Row],[S0]]*Table1[[#This Row],[σ]]*SQRT(Table1[[#This Row],[T]])))</f>
        <v>6.4264428734163393E-3</v>
      </c>
    </row>
    <row r="27" spans="2:29" x14ac:dyDescent="0.2">
      <c r="B27" s="89" t="s">
        <v>9</v>
      </c>
      <c r="C27" s="82">
        <v>0.63295250000000003</v>
      </c>
      <c r="D27" s="81" t="s">
        <v>11</v>
      </c>
      <c r="E27" s="83">
        <v>49672</v>
      </c>
      <c r="F27" s="84">
        <v>50000000</v>
      </c>
      <c r="G27" s="90" t="s">
        <v>57</v>
      </c>
      <c r="H27" s="91">
        <v>45289</v>
      </c>
      <c r="I27" s="82">
        <v>0.68120000000000003</v>
      </c>
      <c r="J27" s="82">
        <v>0.63295250000000003</v>
      </c>
      <c r="K27" s="85">
        <v>0.11</v>
      </c>
      <c r="L27" s="85">
        <v>4.2779999999999999E-2</v>
      </c>
      <c r="M27" s="85">
        <v>3.4669999999999999E-2</v>
      </c>
      <c r="N27" s="92" t="s">
        <v>111</v>
      </c>
      <c r="O27" s="99" cm="1">
        <f t="array" ref="O27">_xlfn.IFS(Table1[[#This Row],[Call/Put]]="Call FOR, Put DOM",1,Table1[[#This Row],[Call/Put]]="Put FOR, Call DOM",-1)</f>
        <v>1</v>
      </c>
      <c r="P27" s="79">
        <f>YEARFRAC(Table1[[#This Row],[Value Date]],Table1[[#This Row],[Expiry Date]],1)</f>
        <v>12.000631844987364</v>
      </c>
      <c r="Q27" s="28">
        <f>Table1[[#This Row],[rd]]-Table1[[#This Row],[rf]]</f>
        <v>-8.1099999999999992E-3</v>
      </c>
      <c r="R27" s="28">
        <f>LN(Table1[[#This Row],[F]]/Table1[[#This Row],[S0]])/Table1[[#This Row],[T]]</f>
        <v>-6.1213917653107422E-3</v>
      </c>
      <c r="S27" s="28">
        <f>Table1[[#This Row],[rf]]+Table1[[#This Row],[μwith_basis]]</f>
        <v>3.6658608234689256E-2</v>
      </c>
      <c r="T27" s="67" cm="1">
        <f t="array" ref="T27">_xlfn.IFS(Table1[[#This Row],[Notional Ccy]]="FOR",Table1[[#This Row],[Notional Amt]],Table1[[#This Row],[Notional Ccy]]="DOM",Table1[[#This Row],[Notional Amt]]/Table1[[#This Row],[Strike]])</f>
        <v>50000000</v>
      </c>
      <c r="U27" s="67" cm="1">
        <f t="array" ref="U27">_xlfn.IFS(Table1[[#This Row],[Notional Ccy]]="DOM",Table1[[#This Row],[Notional Amt]],Table1[[#This Row],[Notional Ccy]]="FOR",Table1[[#This Row],[Notional Amt]]*Table1[[#This Row],[Strike]])</f>
        <v>31647625</v>
      </c>
      <c r="V27" s="23" cm="1">
        <f t="array" ref="V27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0.19053060470981237</v>
      </c>
      <c r="W27" s="23">
        <f>Table1[[#This Row],[d1]]-Table1[[#This Row],[σ]]*SQRT(Table1[[#This Row],[T]])</f>
        <v>-0.19053060470981237</v>
      </c>
      <c r="X27" s="55" cm="1">
        <f t="array" ref="X27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6.1602313719923661E-2</v>
      </c>
      <c r="Y27" s="28">
        <f>Table1[[#This Row],[CP]]*EXP(-Table1[[#This Row],[rf]]*Table1[[#This Row],[T]])*_xlfn.NORM.S.DIST(Table1[[#This Row],[d1]],TRUE)</f>
        <v>0.34444858723684219</v>
      </c>
      <c r="Z27" s="28">
        <f>Table1[[#This Row],[CP]]*_xlfn.NORM.S.DIST(Table1[[#This Row],[d1]],TRUE)</f>
        <v>0.57555331833962442</v>
      </c>
      <c r="AA27" s="55">
        <f>1%*Table1[[#This Row],[S0]]*SQRT(Table1[[#This Row],[T]])*_xlfn.NORM.S.DIST(Table1[[#This Row],[d1]],FALSE)*EXP(-Table1[[#This Row],[rf]]*T)</f>
        <v>8.8541499233325393E-3</v>
      </c>
      <c r="AC27" s="21">
        <f>(1%*Table1[[#This Row],[S0]])*(EXP(-Table1[[#This Row],[rf]]*Table1[[#This Row],[T]])*_xlfn.NORM.S.DIST(Table1[[#This Row],[d1]],FALSE)/(Table1[[#This Row],[S0]]*Table1[[#This Row],[σ]]*SQRT(Table1[[#This Row],[T]])))</f>
        <v>6.1527789153066215E-3</v>
      </c>
    </row>
    <row r="28" spans="2:29" x14ac:dyDescent="0.2">
      <c r="B28" s="89" t="s">
        <v>9</v>
      </c>
      <c r="C28" s="82">
        <v>0.63295250000000003</v>
      </c>
      <c r="D28" s="81" t="s">
        <v>11</v>
      </c>
      <c r="E28" s="83">
        <v>49855</v>
      </c>
      <c r="F28" s="84">
        <v>50000000</v>
      </c>
      <c r="G28" s="90" t="s">
        <v>57</v>
      </c>
      <c r="H28" s="91">
        <v>45289</v>
      </c>
      <c r="I28" s="82">
        <v>0.68120000000000003</v>
      </c>
      <c r="J28" s="82">
        <v>0.63295250000000003</v>
      </c>
      <c r="K28" s="85">
        <v>0.11</v>
      </c>
      <c r="L28" s="85">
        <v>4.2779999999999999E-2</v>
      </c>
      <c r="M28" s="85">
        <v>3.4669999999999999E-2</v>
      </c>
      <c r="N28" s="92" t="s">
        <v>111</v>
      </c>
      <c r="O28" s="99" cm="1">
        <f t="array" ref="O28">_xlfn.IFS(Table1[[#This Row],[Call/Put]]="Call FOR, Put DOM",1,Table1[[#This Row],[Call/Put]]="Put FOR, Call DOM",-1)</f>
        <v>1</v>
      </c>
      <c r="P28" s="79">
        <f>YEARFRAC(Table1[[#This Row],[Value Date]],Table1[[#This Row],[Expiry Date]],1)</f>
        <v>12.499804458349629</v>
      </c>
      <c r="Q28" s="28">
        <f>Table1[[#This Row],[rd]]-Table1[[#This Row],[rf]]</f>
        <v>-8.1099999999999992E-3</v>
      </c>
      <c r="R28" s="28">
        <f>LN(Table1[[#This Row],[F]]/Table1[[#This Row],[S0]])/Table1[[#This Row],[T]]</f>
        <v>-5.8769374512383883E-3</v>
      </c>
      <c r="S28" s="28">
        <f>Table1[[#This Row],[rf]]+Table1[[#This Row],[μwith_basis]]</f>
        <v>3.6903062548761613E-2</v>
      </c>
      <c r="T28" s="67" cm="1">
        <f t="array" ref="T28">_xlfn.IFS(Table1[[#This Row],[Notional Ccy]]="FOR",Table1[[#This Row],[Notional Amt]],Table1[[#This Row],[Notional Ccy]]="DOM",Table1[[#This Row],[Notional Amt]]/Table1[[#This Row],[Strike]])</f>
        <v>50000000</v>
      </c>
      <c r="U28" s="67" cm="1">
        <f t="array" ref="U28">_xlfn.IFS(Table1[[#This Row],[Notional Ccy]]="DOM",Table1[[#This Row],[Notional Amt]],Table1[[#This Row],[Notional Ccy]]="FOR",Table1[[#This Row],[Notional Amt]]*Table1[[#This Row],[Strike]])</f>
        <v>31647625</v>
      </c>
      <c r="V28" s="23" cm="1">
        <f t="array" ref="V28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0.19445284386325554</v>
      </c>
      <c r="W28" s="23">
        <f>Table1[[#This Row],[d1]]-Table1[[#This Row],[σ]]*SQRT(Table1[[#This Row],[T]])</f>
        <v>-0.19445284386325548</v>
      </c>
      <c r="X28" s="55" cm="1">
        <f t="array" ref="X28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6.1526701433882905E-2</v>
      </c>
      <c r="Y28" s="28">
        <f>Table1[[#This Row],[CP]]*EXP(-Table1[[#This Row],[rf]]*Table1[[#This Row],[T]])*_xlfn.NORM.S.DIST(Table1[[#This Row],[d1]],TRUE)</f>
        <v>0.33807083974527252</v>
      </c>
      <c r="Z28" s="28">
        <f>Table1[[#This Row],[CP]]*_xlfn.NORM.S.DIST(Table1[[#This Row],[d1]],TRUE)</f>
        <v>0.57708934197300765</v>
      </c>
      <c r="AA28" s="55">
        <f>1%*Table1[[#This Row],[S0]]*SQRT(Table1[[#This Row],[T]])*_xlfn.NORM.S.DIST(Table1[[#This Row],[d1]],FALSE)*EXP(-Table1[[#This Row],[rf]]*T)</f>
        <v>9.0296004344811893E-3</v>
      </c>
      <c r="AC28" s="21">
        <f>(1%*Table1[[#This Row],[S0]])*(EXP(-Table1[[#This Row],[rf]]*Table1[[#This Row],[T]])*_xlfn.NORM.S.DIST(Table1[[#This Row],[d1]],FALSE)/(Table1[[#This Row],[S0]]*Table1[[#This Row],[σ]]*SQRT(Table1[[#This Row],[T]])))</f>
        <v>5.896844536857411E-3</v>
      </c>
    </row>
    <row r="29" spans="2:29" x14ac:dyDescent="0.2">
      <c r="B29" s="89" t="s">
        <v>9</v>
      </c>
      <c r="C29" s="82">
        <v>0.63295250000000003</v>
      </c>
      <c r="D29" s="81" t="s">
        <v>11</v>
      </c>
      <c r="E29" s="83">
        <v>50038</v>
      </c>
      <c r="F29" s="84">
        <v>50000000</v>
      </c>
      <c r="G29" s="90" t="s">
        <v>57</v>
      </c>
      <c r="H29" s="91">
        <v>45289</v>
      </c>
      <c r="I29" s="82">
        <v>0.68120000000000003</v>
      </c>
      <c r="J29" s="82">
        <v>0.63295250000000003</v>
      </c>
      <c r="K29" s="85">
        <v>0.11</v>
      </c>
      <c r="L29" s="85">
        <v>4.2779999999999999E-2</v>
      </c>
      <c r="M29" s="85">
        <v>3.4669999999999999E-2</v>
      </c>
      <c r="N29" s="92" t="s">
        <v>111</v>
      </c>
      <c r="O29" s="99" cm="1">
        <f t="array" ref="O29">_xlfn.IFS(Table1[[#This Row],[Call/Put]]="Call FOR, Put DOM",1,Table1[[#This Row],[Call/Put]]="Put FOR, Call DOM",-1)</f>
        <v>1</v>
      </c>
      <c r="P29" s="79">
        <f>YEARFRAC(Table1[[#This Row],[Value Date]],Table1[[#This Row],[Expiry Date]],1)</f>
        <v>13.000782166601486</v>
      </c>
      <c r="Q29" s="28">
        <f>Table1[[#This Row],[rd]]-Table1[[#This Row],[rf]]</f>
        <v>-8.1099999999999992E-3</v>
      </c>
      <c r="R29" s="28">
        <f>LN(Table1[[#This Row],[F]]/Table1[[#This Row],[S0]])/Table1[[#This Row],[T]]</f>
        <v>-5.6504730263959744E-3</v>
      </c>
      <c r="S29" s="28">
        <f>Table1[[#This Row],[rf]]+Table1[[#This Row],[μwith_basis]]</f>
        <v>3.7129526973604027E-2</v>
      </c>
      <c r="T29" s="67" cm="1">
        <f t="array" ref="T29">_xlfn.IFS(Table1[[#This Row],[Notional Ccy]]="FOR",Table1[[#This Row],[Notional Amt]],Table1[[#This Row],[Notional Ccy]]="DOM",Table1[[#This Row],[Notional Amt]]/Table1[[#This Row],[Strike]])</f>
        <v>50000000</v>
      </c>
      <c r="U29" s="67" cm="1">
        <f t="array" ref="U29">_xlfn.IFS(Table1[[#This Row],[Notional Ccy]]="DOM",Table1[[#This Row],[Notional Amt]],Table1[[#This Row],[Notional Ccy]]="FOR",Table1[[#This Row],[Notional Amt]]*Table1[[#This Row],[Strike]])</f>
        <v>31647625</v>
      </c>
      <c r="V29" s="23" cm="1">
        <f t="array" ref="V29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0.19831128574533896</v>
      </c>
      <c r="W29" s="23">
        <f>Table1[[#This Row],[d1]]-Table1[[#This Row],[σ]]*SQRT(Table1[[#This Row],[T]])</f>
        <v>-0.19831128574533907</v>
      </c>
      <c r="X29" s="55" cm="1">
        <f t="array" ref="X29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6.1401631402010083E-2</v>
      </c>
      <c r="Y29" s="28">
        <f>Table1[[#This Row],[CP]]*EXP(-Table1[[#This Row],[rf]]*Table1[[#This Row],[T]])*_xlfn.NORM.S.DIST(Table1[[#This Row],[d1]],TRUE)</f>
        <v>0.3317682277561162</v>
      </c>
      <c r="Z29" s="28">
        <f>Table1[[#This Row],[CP]]*_xlfn.NORM.S.DIST(Table1[[#This Row],[d1]],TRUE)</f>
        <v>0.57859923885316489</v>
      </c>
      <c r="AA29" s="55">
        <f>1%*Table1[[#This Row],[S0]]*SQRT(Table1[[#This Row],[T]])*_xlfn.NORM.S.DIST(Table1[[#This Row],[d1]],FALSE)*EXP(-Table1[[#This Row],[rf]]*T)</f>
        <v>9.2017956993663708E-3</v>
      </c>
      <c r="AC29" s="21">
        <f>(1%*Table1[[#This Row],[S0]])*(EXP(-Table1[[#This Row],[rf]]*Table1[[#This Row],[T]])*_xlfn.NORM.S.DIST(Table1[[#This Row],[d1]],FALSE)/(Table1[[#This Row],[S0]]*Table1[[#This Row],[σ]]*SQRT(Table1[[#This Row],[T]])))</f>
        <v>5.6552231401850901E-3</v>
      </c>
    </row>
    <row r="30" spans="2:29" x14ac:dyDescent="0.2">
      <c r="B30" s="89" t="s">
        <v>9</v>
      </c>
      <c r="C30" s="82">
        <v>0.63295250000000003</v>
      </c>
      <c r="D30" s="81" t="s">
        <v>11</v>
      </c>
      <c r="E30" s="83">
        <v>50220</v>
      </c>
      <c r="F30" s="84">
        <v>50000000</v>
      </c>
      <c r="G30" s="90" t="s">
        <v>57</v>
      </c>
      <c r="H30" s="91">
        <v>45289</v>
      </c>
      <c r="I30" s="82">
        <v>0.68120000000000003</v>
      </c>
      <c r="J30" s="82">
        <v>0.63295250000000003</v>
      </c>
      <c r="K30" s="85">
        <v>0.11</v>
      </c>
      <c r="L30" s="85">
        <v>4.2779999999999999E-2</v>
      </c>
      <c r="M30" s="85">
        <v>3.4669999999999999E-2</v>
      </c>
      <c r="N30" s="92" t="s">
        <v>111</v>
      </c>
      <c r="O30" s="99" cm="1">
        <f t="array" ref="O30">_xlfn.IFS(Table1[[#This Row],[Call/Put]]="Call FOR, Put DOM",1,Table1[[#This Row],[Call/Put]]="Put FOR, Call DOM",-1)</f>
        <v>1</v>
      </c>
      <c r="P30" s="79">
        <f>YEARFRAC(Table1[[#This Row],[Value Date]],Table1[[#This Row],[Expiry Date]],1)</f>
        <v>13.499726227413761</v>
      </c>
      <c r="Q30" s="28">
        <f>Table1[[#This Row],[rd]]-Table1[[#This Row],[rf]]</f>
        <v>-8.1099999999999992E-3</v>
      </c>
      <c r="R30" s="28">
        <f>LN(Table1[[#This Row],[F]]/Table1[[#This Row],[S0]])/Table1[[#This Row],[T]]</f>
        <v>-5.4416339796029235E-3</v>
      </c>
      <c r="S30" s="28">
        <f>Table1[[#This Row],[rf]]+Table1[[#This Row],[μwith_basis]]</f>
        <v>3.7338366020397078E-2</v>
      </c>
      <c r="T30" s="67" cm="1">
        <f t="array" ref="T30">_xlfn.IFS(Table1[[#This Row],[Notional Ccy]]="FOR",Table1[[#This Row],[Notional Amt]],Table1[[#This Row],[Notional Ccy]]="DOM",Table1[[#This Row],[Notional Amt]]/Table1[[#This Row],[Strike]])</f>
        <v>50000000</v>
      </c>
      <c r="U30" s="67" cm="1">
        <f t="array" ref="U30">_xlfn.IFS(Table1[[#This Row],[Notional Ccy]]="DOM",Table1[[#This Row],[Notional Amt]],Table1[[#This Row],[Notional Ccy]]="FOR",Table1[[#This Row],[Notional Amt]]*Table1[[#This Row],[Strike]])</f>
        <v>31647625</v>
      </c>
      <c r="V30" s="23" cm="1">
        <f t="array" ref="V30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0.20208085470406795</v>
      </c>
      <c r="W30" s="23">
        <f>Table1[[#This Row],[d1]]-Table1[[#This Row],[σ]]*SQRT(Table1[[#This Row],[T]])</f>
        <v>-0.202080854704068</v>
      </c>
      <c r="X30" s="55" cm="1">
        <f t="array" ref="X30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6.1232084611470582E-2</v>
      </c>
      <c r="Y30" s="28">
        <f>Table1[[#This Row],[CP]]*EXP(-Table1[[#This Row],[rf]]*Table1[[#This Row],[T]])*_xlfn.NORM.S.DIST(Table1[[#This Row],[d1]],TRUE)</f>
        <v>0.32558907752408994</v>
      </c>
      <c r="Z30" s="28">
        <f>Table1[[#This Row],[CP]]*_xlfn.NORM.S.DIST(Table1[[#This Row],[d1]],TRUE)</f>
        <v>0.58007324258502901</v>
      </c>
      <c r="AA30" s="55">
        <f>1%*Table1[[#This Row],[S0]]*SQRT(Table1[[#This Row],[T]])*_xlfn.NORM.S.DIST(Table1[[#This Row],[d1]],FALSE)*EXP(-Table1[[#This Row],[rf]]*T)</f>
        <v>9.3696330997003734E-3</v>
      </c>
      <c r="AC30" s="21">
        <f>(1%*Table1[[#This Row],[S0]])*(EXP(-Table1[[#This Row],[rf]]*Table1[[#This Row],[T]])*_xlfn.NORM.S.DIST(Table1[[#This Row],[d1]],FALSE)/(Table1[[#This Row],[S0]]*Table1[[#This Row],[σ]]*SQRT(Table1[[#This Row],[T]])))</f>
        <v>5.4284310230273136E-3</v>
      </c>
    </row>
    <row r="31" spans="2:29" x14ac:dyDescent="0.2">
      <c r="B31" s="89" t="s">
        <v>9</v>
      </c>
      <c r="C31" s="82">
        <v>0.63295250000000003</v>
      </c>
      <c r="D31" s="81" t="s">
        <v>11</v>
      </c>
      <c r="E31" s="83">
        <v>50403</v>
      </c>
      <c r="F31" s="84">
        <v>50000000</v>
      </c>
      <c r="G31" s="90" t="s">
        <v>57</v>
      </c>
      <c r="H31" s="91">
        <v>45289</v>
      </c>
      <c r="I31" s="82">
        <v>0.68120000000000003</v>
      </c>
      <c r="J31" s="82">
        <v>0.63295250000000003</v>
      </c>
      <c r="K31" s="85">
        <v>0.11</v>
      </c>
      <c r="L31" s="85">
        <v>4.2779999999999999E-2</v>
      </c>
      <c r="M31" s="85">
        <v>3.4669999999999999E-2</v>
      </c>
      <c r="N31" s="92" t="s">
        <v>111</v>
      </c>
      <c r="O31" s="99" cm="1">
        <f t="array" ref="O31">_xlfn.IFS(Table1[[#This Row],[Call/Put]]="Call FOR, Put DOM",1,Table1[[#This Row],[Call/Put]]="Put FOR, Call DOM",-1)</f>
        <v>1</v>
      </c>
      <c r="P31" s="79">
        <f>YEARFRAC(Table1[[#This Row],[Value Date]],Table1[[#This Row],[Expiry Date]],1)</f>
        <v>14.000730060229969</v>
      </c>
      <c r="Q31" s="28">
        <f>Table1[[#This Row],[rd]]-Table1[[#This Row],[rf]]</f>
        <v>-8.1099999999999992E-3</v>
      </c>
      <c r="R31" s="28">
        <f>LN(Table1[[#This Row],[F]]/Table1[[#This Row],[S0]])/Table1[[#This Row],[T]]</f>
        <v>-5.2469098852995725E-3</v>
      </c>
      <c r="S31" s="28">
        <f>Table1[[#This Row],[rf]]+Table1[[#This Row],[μwith_basis]]</f>
        <v>3.7533090114700428E-2</v>
      </c>
      <c r="T31" s="67" cm="1">
        <f t="array" ref="T31">_xlfn.IFS(Table1[[#This Row],[Notional Ccy]]="FOR",Table1[[#This Row],[Notional Amt]],Table1[[#This Row],[Notional Ccy]]="DOM",Table1[[#This Row],[Notional Amt]]/Table1[[#This Row],[Strike]])</f>
        <v>50000000</v>
      </c>
      <c r="U31" s="67" cm="1">
        <f t="array" ref="U31">_xlfn.IFS(Table1[[#This Row],[Notional Ccy]]="DOM",Table1[[#This Row],[Notional Amt]],Table1[[#This Row],[Notional Ccy]]="FOR",Table1[[#This Row],[Notional Amt]]*Table1[[#This Row],[Strike]])</f>
        <v>31647625</v>
      </c>
      <c r="V31" s="23" cm="1">
        <f t="array" ref="V31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0.20579652191471956</v>
      </c>
      <c r="W31" s="23">
        <f>Table1[[#This Row],[d1]]-Table1[[#This Row],[σ]]*SQRT(Table1[[#This Row],[T]])</f>
        <v>-0.20579652191471962</v>
      </c>
      <c r="X31" s="55" cm="1">
        <f t="array" ref="X31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6.1020337483302448E-2</v>
      </c>
      <c r="Y31" s="28">
        <f>Table1[[#This Row],[CP]]*EXP(-Table1[[#This Row],[rf]]*Table1[[#This Row],[T]])*_xlfn.NORM.S.DIST(Table1[[#This Row],[d1]],TRUE)</f>
        <v>0.3194826131092014</v>
      </c>
      <c r="Z31" s="28">
        <f>Table1[[#This Row],[CP]]*_xlfn.NORM.S.DIST(Table1[[#This Row],[d1]],TRUE)</f>
        <v>0.58152507091927674</v>
      </c>
      <c r="AA31" s="55">
        <f>1%*Table1[[#This Row],[S0]]*SQRT(Table1[[#This Row],[T]])*_xlfn.NORM.S.DIST(Table1[[#This Row],[d1]],FALSE)*EXP(-Table1[[#This Row],[rf]]*T)</f>
        <v>9.5346850263177182E-3</v>
      </c>
      <c r="AC31" s="21">
        <f>(1%*Table1[[#This Row],[S0]])*(EXP(-Table1[[#This Row],[rf]]*Table1[[#This Row],[T]])*_xlfn.NORM.S.DIST(Table1[[#This Row],[d1]],FALSE)/(Table1[[#This Row],[S0]]*Table1[[#This Row],[σ]]*SQRT(Table1[[#This Row],[T]])))</f>
        <v>5.2134373540813047E-3</v>
      </c>
    </row>
    <row r="32" spans="2:29" x14ac:dyDescent="0.2">
      <c r="B32" s="89" t="s">
        <v>9</v>
      </c>
      <c r="C32" s="82">
        <v>0.63295250000000003</v>
      </c>
      <c r="D32" s="81" t="s">
        <v>11</v>
      </c>
      <c r="E32" s="83">
        <v>50585</v>
      </c>
      <c r="F32" s="84">
        <v>50000000</v>
      </c>
      <c r="G32" s="90" t="s">
        <v>57</v>
      </c>
      <c r="H32" s="91">
        <v>45289</v>
      </c>
      <c r="I32" s="82">
        <v>0.68120000000000003</v>
      </c>
      <c r="J32" s="82">
        <v>0.63295250000000003</v>
      </c>
      <c r="K32" s="85">
        <v>0.11</v>
      </c>
      <c r="L32" s="85">
        <v>4.2779999999999999E-2</v>
      </c>
      <c r="M32" s="85">
        <v>3.4669999999999999E-2</v>
      </c>
      <c r="N32" s="92" t="s">
        <v>111</v>
      </c>
      <c r="O32" s="99" cm="1">
        <f t="array" ref="O32">_xlfn.IFS(Table1[[#This Row],[Call/Put]]="Call FOR, Put DOM",1,Table1[[#This Row],[Call/Put]]="Put FOR, Call DOM",-1)</f>
        <v>1</v>
      </c>
      <c r="P32" s="79">
        <f>YEARFRAC(Table1[[#This Row],[Value Date]],Table1[[#This Row],[Expiry Date]],1)</f>
        <v>14.499657768651609</v>
      </c>
      <c r="Q32" s="28">
        <f>Table1[[#This Row],[rd]]-Table1[[#This Row],[rf]]</f>
        <v>-8.1099999999999992E-3</v>
      </c>
      <c r="R32" s="28">
        <f>LN(Table1[[#This Row],[F]]/Table1[[#This Row],[S0]])/Table1[[#This Row],[T]]</f>
        <v>-5.0663657119724521E-3</v>
      </c>
      <c r="S32" s="28">
        <f>Table1[[#This Row],[rf]]+Table1[[#This Row],[μwith_basis]]</f>
        <v>3.7713634288027549E-2</v>
      </c>
      <c r="T32" s="67" cm="1">
        <f t="array" ref="T32">_xlfn.IFS(Table1[[#This Row],[Notional Ccy]]="FOR",Table1[[#This Row],[Notional Amt]],Table1[[#This Row],[Notional Ccy]]="DOM",Table1[[#This Row],[Notional Amt]]/Table1[[#This Row],[Strike]])</f>
        <v>50000000</v>
      </c>
      <c r="U32" s="67" cm="1">
        <f t="array" ref="U32">_xlfn.IFS(Table1[[#This Row],[Notional Ccy]]="DOM",Table1[[#This Row],[Notional Amt]],Table1[[#This Row],[Notional Ccy]]="FOR",Table1[[#This Row],[Notional Amt]]*Table1[[#This Row],[Strike]])</f>
        <v>31647625</v>
      </c>
      <c r="V32" s="23" cm="1">
        <f t="array" ref="V32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0.20943128885190748</v>
      </c>
      <c r="W32" s="23">
        <f>Table1[[#This Row],[d1]]-Table1[[#This Row],[σ]]*SQRT(Table1[[#This Row],[T]])</f>
        <v>-0.20943128885190754</v>
      </c>
      <c r="X32" s="55" cm="1">
        <f t="array" ref="X32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6.0771490239071524E-2</v>
      </c>
      <c r="Y32" s="28">
        <f>Table1[[#This Row],[CP]]*EXP(-Table1[[#This Row],[rf]]*Table1[[#This Row],[T]])*_xlfn.NORM.S.DIST(Table1[[#This Row],[d1]],TRUE)</f>
        <v>0.31349898953611399</v>
      </c>
      <c r="Z32" s="28">
        <f>Table1[[#This Row],[CP]]*_xlfn.NORM.S.DIST(Table1[[#This Row],[d1]],TRUE)</f>
        <v>0.58294421533488283</v>
      </c>
      <c r="AA32" s="55">
        <f>1%*Table1[[#This Row],[S0]]*SQRT(Table1[[#This Row],[T]])*_xlfn.NORM.S.DIST(Table1[[#This Row],[d1]],FALSE)*EXP(-Table1[[#This Row],[rf]]*T)</f>
        <v>9.6957666528992778E-3</v>
      </c>
      <c r="AC32" s="21">
        <f>(1%*Table1[[#This Row],[S0]])*(EXP(-Table1[[#This Row],[rf]]*Table1[[#This Row],[T]])*_xlfn.NORM.S.DIST(Table1[[#This Row],[d1]],FALSE)/(Table1[[#This Row],[S0]]*Table1[[#This Row],[σ]]*SQRT(Table1[[#This Row],[T]])))</f>
        <v>5.0109867799495705E-3</v>
      </c>
    </row>
    <row r="33" spans="2:29" x14ac:dyDescent="0.2">
      <c r="B33" s="89" t="s">
        <v>9</v>
      </c>
      <c r="C33" s="82">
        <v>0.63295250000000003</v>
      </c>
      <c r="D33" s="81" t="s">
        <v>11</v>
      </c>
      <c r="E33" s="83">
        <v>50768</v>
      </c>
      <c r="F33" s="84">
        <v>50000000</v>
      </c>
      <c r="G33" s="90" t="s">
        <v>57</v>
      </c>
      <c r="H33" s="91">
        <v>45289</v>
      </c>
      <c r="I33" s="82">
        <v>0.68120000000000003</v>
      </c>
      <c r="J33" s="82">
        <v>0.63295250000000003</v>
      </c>
      <c r="K33" s="85">
        <v>0.11</v>
      </c>
      <c r="L33" s="85">
        <v>4.2779999999999999E-2</v>
      </c>
      <c r="M33" s="85">
        <v>3.4669999999999999E-2</v>
      </c>
      <c r="N33" s="92" t="s">
        <v>111</v>
      </c>
      <c r="O33" s="99" cm="1">
        <f t="array" ref="O33">_xlfn.IFS(Table1[[#This Row],[Call/Put]]="Call FOR, Put DOM",1,Table1[[#This Row],[Call/Put]]="Put FOR, Call DOM",-1)</f>
        <v>1</v>
      </c>
      <c r="P33" s="79">
        <f>YEARFRAC(Table1[[#This Row],[Value Date]],Table1[[#This Row],[Expiry Date]],1)</f>
        <v>15.000684462696784</v>
      </c>
      <c r="Q33" s="28">
        <f>Table1[[#This Row],[rd]]-Table1[[#This Row],[rf]]</f>
        <v>-8.1099999999999992E-3</v>
      </c>
      <c r="R33" s="28">
        <f>LN(Table1[[#This Row],[F]]/Table1[[#This Row],[S0]])/Table1[[#This Row],[T]]</f>
        <v>-4.8971478026293312E-3</v>
      </c>
      <c r="S33" s="28">
        <f>Table1[[#This Row],[rf]]+Table1[[#This Row],[μwith_basis]]</f>
        <v>3.788285219737067E-2</v>
      </c>
      <c r="T33" s="67" cm="1">
        <f t="array" ref="T33">_xlfn.IFS(Table1[[#This Row],[Notional Ccy]]="FOR",Table1[[#This Row],[Notional Amt]],Table1[[#This Row],[Notional Ccy]]="DOM",Table1[[#This Row],[Notional Amt]]/Table1[[#This Row],[Strike]])</f>
        <v>50000000</v>
      </c>
      <c r="U33" s="67" cm="1">
        <f t="array" ref="U33">_xlfn.IFS(Table1[[#This Row],[Notional Ccy]]="DOM",Table1[[#This Row],[Notional Amt]],Table1[[#This Row],[Notional Ccy]]="FOR",Table1[[#This Row],[Notional Amt]]*Table1[[#This Row],[Strike]])</f>
        <v>31647625</v>
      </c>
      <c r="V33" s="23" cm="1">
        <f t="array" ref="V33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0.21301894399244814</v>
      </c>
      <c r="W33" s="23">
        <f>Table1[[#This Row],[d1]]-Table1[[#This Row],[σ]]*SQRT(Table1[[#This Row],[T]])</f>
        <v>-0.21301894399244825</v>
      </c>
      <c r="X33" s="55" cm="1">
        <f t="array" ref="X33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6.0486556701728811E-2</v>
      </c>
      <c r="Y33" s="28">
        <f>Table1[[#This Row],[CP]]*EXP(-Table1[[#This Row],[rf]]*Table1[[#This Row],[T]])*_xlfn.NORM.S.DIST(Table1[[#This Row],[d1]],TRUE)</f>
        <v>0.30758774911580572</v>
      </c>
      <c r="Z33" s="28">
        <f>Table1[[#This Row],[CP]]*_xlfn.NORM.S.DIST(Table1[[#This Row],[d1]],TRUE)</f>
        <v>0.58434390669382341</v>
      </c>
      <c r="AA33" s="55">
        <f>1%*Table1[[#This Row],[S0]]*SQRT(Table1[[#This Row],[T]])*_xlfn.NORM.S.DIST(Table1[[#This Row],[d1]],FALSE)*EXP(-Table1[[#This Row],[rf]]*T)</f>
        <v>9.8543891192344382E-3</v>
      </c>
      <c r="AC33" s="21">
        <f>(1%*Table1[[#This Row],[S0]])*(EXP(-Table1[[#This Row],[rf]]*Table1[[#This Row],[T]])*_xlfn.NORM.S.DIST(Table1[[#This Row],[d1]],FALSE)/(Table1[[#This Row],[S0]]*Table1[[#This Row],[σ]]*SQRT(Table1[[#This Row],[T]])))</f>
        <v>4.8184665821419679E-3</v>
      </c>
    </row>
    <row r="34" spans="2:29" x14ac:dyDescent="0.2">
      <c r="B34" s="89" t="s">
        <v>9</v>
      </c>
      <c r="C34" s="82">
        <v>0.78820000000000001</v>
      </c>
      <c r="D34" s="81" t="s">
        <v>11</v>
      </c>
      <c r="E34" s="83">
        <v>45476</v>
      </c>
      <c r="F34" s="84">
        <v>1000000</v>
      </c>
      <c r="G34" s="90" t="s">
        <v>57</v>
      </c>
      <c r="H34" s="91">
        <v>45107</v>
      </c>
      <c r="I34" s="82">
        <v>0.66290000000000004</v>
      </c>
      <c r="J34" s="82">
        <v>0.66796199999999994</v>
      </c>
      <c r="K34" s="85">
        <v>9.8118800000000006E-2</v>
      </c>
      <c r="L34" s="85">
        <v>4.6600000000000003E-2</v>
      </c>
      <c r="M34" s="85">
        <v>5.3809999999999997E-2</v>
      </c>
      <c r="N34" s="92" t="s">
        <v>111</v>
      </c>
      <c r="O34" s="99" cm="1">
        <f t="array" ref="O34">_xlfn.IFS(Table1[[#This Row],[Call/Put]]="Call FOR, Put DOM",1,Table1[[#This Row],[Call/Put]]="Put FOR, Call DOM",-1)</f>
        <v>1</v>
      </c>
      <c r="P34" s="79">
        <f>YEARFRAC(Table1[[#This Row],[Value Date]],Table1[[#This Row],[Expiry Date]],1)</f>
        <v>1.0095759233926129</v>
      </c>
      <c r="Q34" s="28">
        <f>Table1[[#This Row],[rd]]-Table1[[#This Row],[rf]]</f>
        <v>7.2099999999999942E-3</v>
      </c>
      <c r="R34" s="28">
        <f>LN(Table1[[#This Row],[F]]/Table1[[#This Row],[S0]])/Table1[[#This Row],[T]]</f>
        <v>7.534982032959733E-3</v>
      </c>
      <c r="S34" s="28">
        <f>Table1[[#This Row],[rf]]+Table1[[#This Row],[μwith_basis]]</f>
        <v>5.4134982032959737E-2</v>
      </c>
      <c r="T34" s="67" cm="1">
        <f t="array" ref="T34">_xlfn.IFS(Table1[[#This Row],[Notional Ccy]]="FOR",Table1[[#This Row],[Notional Amt]],Table1[[#This Row],[Notional Ccy]]="DOM",Table1[[#This Row],[Notional Amt]]/Table1[[#This Row],[Strike]])</f>
        <v>1000000</v>
      </c>
      <c r="U34" s="67" cm="1">
        <f t="array" ref="U34">_xlfn.IFS(Table1[[#This Row],[Notional Ccy]]="DOM",Table1[[#This Row],[Notional Amt]],Table1[[#This Row],[Notional Ccy]]="FOR",Table1[[#This Row],[Notional Amt]]*Table1[[#This Row],[Strike]])</f>
        <v>788200</v>
      </c>
      <c r="V34" s="23" cm="1">
        <f t="array" ref="V34">_xlfn.IFS(
Table1[[#This Row],[Valuation Methodology]]="By Interest Rate Parity",(LN(Table1[[#This Row],[S0]]/Table1[[#This Row],[Strike]])+(Table1[[#This Row],[μIRP]]+0.5*Table1[[#This Row],[σ]]*Table1[[#This Row],[σ]])*Table1[[#This Row],[T]])/(Table1[[#This Row],[σ]]*SQRT(Table1[[#This Row],[T]])),
Table1[[#This Row],[Valuation Methodology]]="With Currency Basis",(LN(Table1[[#This Row],[F]]/Table1[[#This Row],[Strike]])+(0.5*Table1[[#This Row],[σ]]*Table1[[#This Row],[σ]])*Table1[[#This Row],[T]])/(Table1[[#This Row],[σ]]*SQRT(Table1[[#This Row],[T]]))
)</f>
        <v>-1.6296273237730854</v>
      </c>
      <c r="W34" s="23">
        <f>Table1[[#This Row],[d1]]-Table1[[#This Row],[σ]]*SQRT(Table1[[#This Row],[T]])</f>
        <v>-1.7282147935160141</v>
      </c>
      <c r="X34" s="55" cm="1">
        <f t="array" ref="X34">_xlfn.IFS(
Table1[[#This Row],[Valuation Methodology]]="By Interest Rate Parity",Table1[[#This Row],[CP]]*(Table1[[#This Row],[S0]]*EXP(-Table1[[#This Row],[rf]]*Table1[[#This Row],[T]])*_xlfn.NORM.S.DIST(Table1[[#This Row],[CP]]*Table1[[#This Row],[d1]],TRUE)-Table1[[#This Row],[Strike]]*_xlfn.NORM.S.DIST(Table1[[#This Row],[CP]]*Table1[[#This Row],[d2]],TRUE)),
Table1[[#This Row],[Valuation Methodology]]="With Currency Basis",Table1[[#This Row],[CP]]*EXP(-Table1[[#This Row],[rd_basis_adj]]*Table1[[#This Row],[T]])*(Table1[[#This Row],[F]]*_xlfn.NORM.S.DIST(Table1[[#This Row],[CP]]*Table1[[#This Row],[d1]],TRUE)-Table1[[#This Row],[Strike]]*_xlfn.NORM.S.DIST(Table1[[#This Row],[CP]]*Table1[[#This Row],[d2]],TRUE))
)</f>
        <v>1.3025021022534764E-3</v>
      </c>
      <c r="Y34" s="28">
        <f>Table1[[#This Row],[CP]]*EXP(-Table1[[#This Row],[rf]]*Table1[[#This Row],[T]])*_xlfn.NORM.S.DIST(Table1[[#This Row],[d1]],TRUE)</f>
        <v>4.921922937616266E-2</v>
      </c>
      <c r="Z34" s="28">
        <f>Table1[[#This Row],[CP]]*_xlfn.NORM.S.DIST(Table1[[#This Row],[d1]],TRUE)</f>
        <v>5.1590142950530542E-2</v>
      </c>
      <c r="AA34" s="55">
        <f>1%*Table1[[#This Row],[S0]]*SQRT(Table1[[#This Row],[T]])*_xlfn.NORM.S.DIST(Table1[[#This Row],[d1]],FALSE)*EXP(-Table1[[#This Row],[rf]]*T)</f>
        <v>6.7192521440209913E-4</v>
      </c>
      <c r="AC34" s="21">
        <f>(1%*Table1[[#This Row],[S0]])*(EXP(-Table1[[#This Row],[rf]]*Table1[[#This Row],[T]])*_xlfn.NORM.S.DIST(Table1[[#This Row],[d1]],FALSE)/(Table1[[#This Row],[S0]]*Table1[[#This Row],[σ]]*SQRT(Table1[[#This Row],[T]])))</f>
        <v>1.0232498898417954E-2</v>
      </c>
    </row>
  </sheetData>
  <phoneticPr fontId="1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E3B45A-EC35-467D-B5A3-8F791B09A7AD}">
          <x14:formula1>
            <xm:f>'Data Validation'!$A$1:$A$2</xm:f>
          </x14:formula1>
          <xm:sqref>B4:B34</xm:sqref>
        </x14:dataValidation>
        <x14:dataValidation type="list" allowBlank="1" showInputMessage="1" showErrorMessage="1" xr:uid="{257180F3-6123-457E-A5CF-131FC77CA384}">
          <x14:formula1>
            <xm:f>'Data Validation'!$B$1:$B$2</xm:f>
          </x14:formula1>
          <xm:sqref>G4:G34</xm:sqref>
        </x14:dataValidation>
        <x14:dataValidation type="list" allowBlank="1" showInputMessage="1" showErrorMessage="1" xr:uid="{D166889D-56E4-4BB6-907B-227B0C03AF4E}">
          <x14:formula1>
            <xm:f>'Data Validation'!$C$1:$C$2</xm:f>
          </x14:formula1>
          <xm:sqref>D4:D34</xm:sqref>
        </x14:dataValidation>
        <x14:dataValidation type="list" allowBlank="1" showInputMessage="1" showErrorMessage="1" xr:uid="{72F8B968-552F-4C6B-B746-5FC75E267ABC}">
          <x14:formula1>
            <xm:f>'Data Validation'!$F$1:$F$2</xm:f>
          </x14:formula1>
          <xm:sqref>N4:N34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F4409-E5FD-4098-B17D-D484597EBF61}">
  <sheetPr codeName="Sheet2"/>
  <dimension ref="A1:S20009"/>
  <sheetViews>
    <sheetView workbookViewId="0">
      <selection activeCell="L4" sqref="L4"/>
    </sheetView>
    <sheetView workbookViewId="1"/>
  </sheetViews>
  <sheetFormatPr defaultRowHeight="12.75" x14ac:dyDescent="0.2"/>
  <cols>
    <col min="1" max="1" width="18.140625" bestFit="1" customWidth="1"/>
    <col min="2" max="2" width="11.5703125" bestFit="1" customWidth="1"/>
    <col min="3" max="3" width="12" bestFit="1" customWidth="1"/>
    <col min="4" max="7" width="9.7109375" bestFit="1" customWidth="1"/>
    <col min="8" max="9" width="9.28515625" bestFit="1" customWidth="1"/>
    <col min="11" max="11" width="22" bestFit="1" customWidth="1"/>
    <col min="12" max="13" width="9.7109375" bestFit="1" customWidth="1"/>
    <col min="14" max="15" width="8.7109375" bestFit="1" customWidth="1"/>
    <col min="16" max="16" width="6.42578125" bestFit="1" customWidth="1"/>
    <col min="17" max="17" width="9.7109375" customWidth="1"/>
    <col min="18" max="18" width="22.140625" bestFit="1" customWidth="1"/>
    <col min="19" max="19" width="13.42578125" bestFit="1" customWidth="1"/>
  </cols>
  <sheetData>
    <row r="1" spans="2:19" x14ac:dyDescent="0.2">
      <c r="L1" s="17"/>
    </row>
    <row r="2" spans="2:19" x14ac:dyDescent="0.2">
      <c r="K2" s="25"/>
      <c r="L2" s="77" t="s">
        <v>96</v>
      </c>
      <c r="M2" s="78"/>
      <c r="N2" s="74" t="s">
        <v>97</v>
      </c>
      <c r="O2" s="75"/>
      <c r="P2" s="31"/>
    </row>
    <row r="3" spans="2:19" x14ac:dyDescent="0.2">
      <c r="K3" s="2"/>
      <c r="L3" s="62" t="s">
        <v>95</v>
      </c>
      <c r="M3" s="12" t="s">
        <v>81</v>
      </c>
      <c r="N3" s="2" t="s">
        <v>95</v>
      </c>
      <c r="O3" s="12" t="s">
        <v>81</v>
      </c>
      <c r="P3" s="12" t="s">
        <v>16</v>
      </c>
    </row>
    <row r="4" spans="2:19" x14ac:dyDescent="0.2">
      <c r="C4" s="72"/>
      <c r="D4" s="39" t="s">
        <v>80</v>
      </c>
      <c r="E4" s="31" t="s">
        <v>81</v>
      </c>
      <c r="K4" s="2" t="s">
        <v>90</v>
      </c>
      <c r="L4" s="62">
        <f>L9*Domestic_Ccy_Notional</f>
        <v>1366.3956374301458</v>
      </c>
      <c r="M4" s="42">
        <f>M9*Domestic_Ccy_Notional</f>
        <v>1377.3227546596088</v>
      </c>
      <c r="N4" s="65"/>
      <c r="O4" s="66"/>
      <c r="P4" s="12" t="s">
        <v>50</v>
      </c>
      <c r="R4" s="25" t="s">
        <v>82</v>
      </c>
      <c r="S4" s="41">
        <v>5000</v>
      </c>
    </row>
    <row r="5" spans="2:19" x14ac:dyDescent="0.2">
      <c r="C5" s="73" t="s">
        <v>76</v>
      </c>
      <c r="D5" s="70">
        <f>'GK Pricer'!G12</f>
        <v>7.2099999999999942E-3</v>
      </c>
      <c r="E5" s="71">
        <f>'GK Pricer'!G13</f>
        <v>7.534982032959733E-3</v>
      </c>
      <c r="K5" s="2" t="s">
        <v>89</v>
      </c>
      <c r="L5" s="64">
        <f>EXP(-r_d*T)</f>
        <v>0.94712397548866312</v>
      </c>
      <c r="M5" s="24">
        <f>EXP(-r_d*T)</f>
        <v>0.94712397548866312</v>
      </c>
      <c r="N5" s="64"/>
      <c r="O5" s="24"/>
      <c r="P5" s="12"/>
      <c r="R5" s="2" t="s">
        <v>83</v>
      </c>
      <c r="S5" s="42">
        <v>20000</v>
      </c>
    </row>
    <row r="6" spans="2:19" x14ac:dyDescent="0.2">
      <c r="D6" s="76"/>
      <c r="E6" s="76"/>
      <c r="F6" s="20"/>
      <c r="G6" s="20"/>
      <c r="K6" s="13" t="s">
        <v>91</v>
      </c>
      <c r="L6" s="51">
        <f>L4*L5</f>
        <v>1294.1460682132056</v>
      </c>
      <c r="M6" s="43">
        <f>M4*M5</f>
        <v>1304.4954029242053</v>
      </c>
      <c r="N6" s="51">
        <f>IF(Notional_Ccy="DOM",1,S0)*Notional_amount*N9*'GK Pricer'!G37</f>
        <v>32397.376949746373</v>
      </c>
      <c r="O6" s="43">
        <f>IF(Notional_Ccy="DOM",1,S0)*Notional_amount*O9*'GK Pricer'!H37</f>
        <v>32370.575294898972</v>
      </c>
      <c r="P6" s="14" t="s">
        <v>50</v>
      </c>
      <c r="R6" s="2" t="s">
        <v>85</v>
      </c>
      <c r="S6" s="42">
        <f>S4*S5</f>
        <v>100000000</v>
      </c>
    </row>
    <row r="7" spans="2:19" x14ac:dyDescent="0.2">
      <c r="D7" s="77" t="s">
        <v>75</v>
      </c>
      <c r="E7" s="78"/>
      <c r="F7" s="77" t="s">
        <v>93</v>
      </c>
      <c r="G7" s="78"/>
      <c r="H7" s="74" t="s">
        <v>94</v>
      </c>
      <c r="I7" s="75"/>
      <c r="N7" s="17"/>
      <c r="R7" s="13" t="s">
        <v>92</v>
      </c>
      <c r="S7" s="14">
        <v>2132.8125</v>
      </c>
    </row>
    <row r="8" spans="2:19" x14ac:dyDescent="0.2">
      <c r="B8" s="48"/>
      <c r="C8" s="48" t="s">
        <v>74</v>
      </c>
      <c r="D8" s="13" t="s">
        <v>95</v>
      </c>
      <c r="E8" s="14" t="s">
        <v>81</v>
      </c>
      <c r="F8" s="13" t="s">
        <v>95</v>
      </c>
      <c r="G8" s="14" t="s">
        <v>81</v>
      </c>
      <c r="H8" s="13" t="s">
        <v>95</v>
      </c>
      <c r="I8" s="14" t="s">
        <v>81</v>
      </c>
      <c r="N8" s="17"/>
    </row>
    <row r="9" spans="2:19" x14ac:dyDescent="0.2">
      <c r="B9" s="10" t="s">
        <v>86</v>
      </c>
      <c r="C9" s="56">
        <f t="shared" ref="C9:I9" ca="1" si="0">AVERAGE(C10:C5009)</f>
        <v>2.136069099378801E-17</v>
      </c>
      <c r="D9" s="56">
        <f t="shared" ca="1" si="0"/>
        <v>0.67432984737028645</v>
      </c>
      <c r="E9" s="56">
        <f t="shared" ca="1" si="0"/>
        <v>0.6745511272698379</v>
      </c>
      <c r="F9" s="56">
        <f t="shared" ca="1" si="0"/>
        <v>1.8874134280330694E-3</v>
      </c>
      <c r="G9" s="56">
        <f t="shared" ca="1" si="0"/>
        <v>1.9017474903209313E-3</v>
      </c>
      <c r="H9" s="69">
        <f t="shared" ca="1" si="0"/>
        <v>5.2999999999999999E-2</v>
      </c>
      <c r="I9" s="69">
        <f t="shared" ca="1" si="0"/>
        <v>5.3199999999999997E-2</v>
      </c>
      <c r="K9" t="s">
        <v>87</v>
      </c>
      <c r="L9" s="56">
        <f>AVERAGE(L10:L20009)</f>
        <v>1.7335646250065285E-3</v>
      </c>
      <c r="M9" s="56">
        <f>AVERAGE(M10:M20009)</f>
        <v>1.747428006419194E-3</v>
      </c>
      <c r="N9" s="60">
        <f>AVERAGE(N10:N20009)</f>
        <v>5.1226389999999927E-2</v>
      </c>
      <c r="O9" s="60">
        <f>AVERAGE(O10:O20009)</f>
        <v>5.1574860000000035E-2</v>
      </c>
      <c r="R9" s="59"/>
      <c r="S9" s="17"/>
    </row>
    <row r="10" spans="2:19" x14ac:dyDescent="0.2">
      <c r="B10">
        <v>1</v>
      </c>
      <c r="C10" s="57">
        <f ca="1">_xlfn.NORM.S.INV(RAND())</f>
        <v>0.72482255340406798</v>
      </c>
      <c r="D10" s="57">
        <f t="shared" ref="D10:E29" ca="1" si="1">S0*EXP((D$5+0.5*σ*σ)*T+σ*SQRT(T)*$C10)</f>
        <v>0.72069884390622629</v>
      </c>
      <c r="E10" s="57">
        <f t="shared" ca="1" si="1"/>
        <v>0.72093533969297918</v>
      </c>
      <c r="F10" s="57">
        <f t="shared" ref="F10:F73" ca="1" si="2">MAX(0,CP*(D10-K))</f>
        <v>0</v>
      </c>
      <c r="G10" s="57">
        <f t="shared" ref="G10:G73" ca="1" si="3">MAX(0,CP*(E10-K))</f>
        <v>0</v>
      </c>
      <c r="H10" s="17">
        <f t="shared" ref="H10:H73" ca="1" si="4">(CP*(D10-K)&gt;0)*1</f>
        <v>0</v>
      </c>
      <c r="I10" s="17">
        <f t="shared" ref="I10:I73" ca="1" si="5">(CP*(E10-K)&gt;0)*1</f>
        <v>0</v>
      </c>
      <c r="K10" s="17">
        <v>1</v>
      </c>
      <c r="L10" s="50">
        <v>1.6593836909720011E-3</v>
      </c>
      <c r="M10" s="50">
        <v>1.6731708969130337E-3</v>
      </c>
      <c r="N10" s="50">
        <v>5.1200000000000002E-2</v>
      </c>
      <c r="O10" s="50">
        <v>5.1200000000000002E-2</v>
      </c>
      <c r="R10" s="59"/>
    </row>
    <row r="11" spans="2:19" x14ac:dyDescent="0.2">
      <c r="B11">
        <v>2</v>
      </c>
      <c r="C11" s="57">
        <f t="shared" ref="C11:C74" ca="1" si="6">_xlfn.NORM.S.INV(RAND())</f>
        <v>-0.31898713694756115</v>
      </c>
      <c r="D11" s="57">
        <f t="shared" ca="1" si="1"/>
        <v>0.65022262323660607</v>
      </c>
      <c r="E11" s="57">
        <f t="shared" ca="1" si="1"/>
        <v>0.65043599240203098</v>
      </c>
      <c r="F11" s="57">
        <f t="shared" ca="1" si="2"/>
        <v>0</v>
      </c>
      <c r="G11" s="57">
        <f t="shared" ca="1" si="3"/>
        <v>0</v>
      </c>
      <c r="H11" s="17">
        <f t="shared" ca="1" si="4"/>
        <v>0</v>
      </c>
      <c r="I11" s="17">
        <f t="shared" ca="1" si="5"/>
        <v>0</v>
      </c>
      <c r="K11" s="17">
        <v>2</v>
      </c>
      <c r="L11" s="50">
        <v>1.5999754639321867E-3</v>
      </c>
      <c r="M11" s="50">
        <v>1.6138983628785652E-3</v>
      </c>
      <c r="N11" s="50">
        <v>5.1799999999999999E-2</v>
      </c>
      <c r="O11" s="50">
        <v>5.1799999999999999E-2</v>
      </c>
      <c r="R11" s="59"/>
    </row>
    <row r="12" spans="2:19" x14ac:dyDescent="0.2">
      <c r="B12">
        <v>3</v>
      </c>
      <c r="C12" s="57">
        <f t="shared" ca="1" si="6"/>
        <v>0.42618232976832404</v>
      </c>
      <c r="D12" s="57">
        <f t="shared" ca="1" si="1"/>
        <v>0.69978921886458334</v>
      </c>
      <c r="E12" s="57">
        <f t="shared" ca="1" si="1"/>
        <v>0.70001885320252621</v>
      </c>
      <c r="F12" s="57">
        <f t="shared" ca="1" si="2"/>
        <v>0</v>
      </c>
      <c r="G12" s="57">
        <f t="shared" ca="1" si="3"/>
        <v>0</v>
      </c>
      <c r="H12" s="17">
        <f t="shared" ca="1" si="4"/>
        <v>0</v>
      </c>
      <c r="I12" s="17">
        <f t="shared" ca="1" si="5"/>
        <v>0</v>
      </c>
      <c r="K12" s="17">
        <v>3</v>
      </c>
      <c r="L12" s="50">
        <v>1.6860095610725298E-3</v>
      </c>
      <c r="M12" s="50">
        <v>1.6997802692718495E-3</v>
      </c>
      <c r="N12" s="50">
        <v>5.0999999999999997E-2</v>
      </c>
      <c r="O12" s="50">
        <v>5.1200000000000002E-2</v>
      </c>
      <c r="R12" s="59"/>
    </row>
    <row r="13" spans="2:19" x14ac:dyDescent="0.2">
      <c r="B13">
        <v>4</v>
      </c>
      <c r="C13" s="57">
        <f t="shared" ca="1" si="6"/>
        <v>0.90121696861049161</v>
      </c>
      <c r="D13" s="57">
        <f t="shared" ca="1" si="1"/>
        <v>0.73334160992418762</v>
      </c>
      <c r="E13" s="57">
        <f t="shared" ca="1" si="1"/>
        <v>0.73358225440761382</v>
      </c>
      <c r="F13" s="57">
        <f t="shared" ca="1" si="2"/>
        <v>0</v>
      </c>
      <c r="G13" s="57">
        <f t="shared" ca="1" si="3"/>
        <v>0</v>
      </c>
      <c r="H13" s="17">
        <f t="shared" ca="1" si="4"/>
        <v>0</v>
      </c>
      <c r="I13" s="17">
        <f t="shared" ca="1" si="5"/>
        <v>0</v>
      </c>
      <c r="K13" s="17">
        <v>4</v>
      </c>
      <c r="L13" s="50">
        <v>1.7910203502759497E-3</v>
      </c>
      <c r="M13" s="50">
        <v>1.8048308600957003E-3</v>
      </c>
      <c r="N13" s="50">
        <v>5.0999999999999997E-2</v>
      </c>
      <c r="O13" s="50">
        <v>5.1400000000000001E-2</v>
      </c>
      <c r="R13" s="59"/>
    </row>
    <row r="14" spans="2:19" x14ac:dyDescent="0.2">
      <c r="B14">
        <v>5</v>
      </c>
      <c r="C14" s="57">
        <f t="shared" ca="1" si="6"/>
        <v>-1.0189392231900722</v>
      </c>
      <c r="D14" s="57">
        <f t="shared" ca="1" si="1"/>
        <v>0.60686617450464464</v>
      </c>
      <c r="E14" s="57">
        <f t="shared" ca="1" si="1"/>
        <v>0.60706531634399508</v>
      </c>
      <c r="F14" s="57">
        <f t="shared" ca="1" si="2"/>
        <v>0</v>
      </c>
      <c r="G14" s="57">
        <f t="shared" ca="1" si="3"/>
        <v>0</v>
      </c>
      <c r="H14" s="17">
        <f t="shared" ca="1" si="4"/>
        <v>0</v>
      </c>
      <c r="I14" s="17">
        <f t="shared" ca="1" si="5"/>
        <v>0</v>
      </c>
      <c r="K14" s="17">
        <v>5</v>
      </c>
      <c r="L14" s="50">
        <v>2.072069394307729E-3</v>
      </c>
      <c r="M14" s="50">
        <v>2.0875271841030519E-3</v>
      </c>
      <c r="N14" s="50">
        <v>5.7000000000000002E-2</v>
      </c>
      <c r="O14" s="50">
        <v>5.7200000000000001E-2</v>
      </c>
      <c r="R14" s="59"/>
    </row>
    <row r="15" spans="2:19" x14ac:dyDescent="0.2">
      <c r="B15">
        <v>6</v>
      </c>
      <c r="C15" s="57">
        <f t="shared" ca="1" si="6"/>
        <v>0.22340553991837278</v>
      </c>
      <c r="D15" s="57">
        <f t="shared" ca="1" si="1"/>
        <v>0.68593846542593628</v>
      </c>
      <c r="E15" s="57">
        <f t="shared" ca="1" si="1"/>
        <v>0.68616355466871315</v>
      </c>
      <c r="F15" s="57">
        <f t="shared" ca="1" si="2"/>
        <v>0</v>
      </c>
      <c r="G15" s="57">
        <f t="shared" ca="1" si="3"/>
        <v>0</v>
      </c>
      <c r="H15" s="17">
        <f t="shared" ca="1" si="4"/>
        <v>0</v>
      </c>
      <c r="I15" s="17">
        <f t="shared" ca="1" si="5"/>
        <v>0</v>
      </c>
      <c r="K15" s="17">
        <v>6</v>
      </c>
      <c r="L15" s="50">
        <v>1.6757316028827493E-3</v>
      </c>
      <c r="M15" s="50">
        <v>1.6897310902737655E-3</v>
      </c>
      <c r="N15" s="50">
        <v>5.1999999999999998E-2</v>
      </c>
      <c r="O15" s="50">
        <v>5.1999999999999998E-2</v>
      </c>
      <c r="R15" s="59"/>
    </row>
    <row r="16" spans="2:19" x14ac:dyDescent="0.2">
      <c r="B16">
        <v>7</v>
      </c>
      <c r="C16" s="57">
        <f t="shared" ca="1" si="6"/>
        <v>-1.0500645479913859</v>
      </c>
      <c r="D16" s="57">
        <f t="shared" ca="1" si="1"/>
        <v>0.60500681921492061</v>
      </c>
      <c r="E16" s="57">
        <f t="shared" ca="1" si="1"/>
        <v>0.60520535091080296</v>
      </c>
      <c r="F16" s="57">
        <f t="shared" ca="1" si="2"/>
        <v>0</v>
      </c>
      <c r="G16" s="57">
        <f t="shared" ca="1" si="3"/>
        <v>0</v>
      </c>
      <c r="H16" s="17">
        <f t="shared" ca="1" si="4"/>
        <v>0</v>
      </c>
      <c r="I16" s="17">
        <f t="shared" ca="1" si="5"/>
        <v>0</v>
      </c>
      <c r="K16" s="17">
        <v>7</v>
      </c>
      <c r="L16" s="50">
        <v>1.7330666070635753E-3</v>
      </c>
      <c r="M16" s="50">
        <v>1.7475389100862202E-3</v>
      </c>
      <c r="N16" s="50">
        <v>5.3600000000000002E-2</v>
      </c>
      <c r="O16" s="50">
        <v>5.3800000000000001E-2</v>
      </c>
      <c r="R16" s="59"/>
    </row>
    <row r="17" spans="2:18" x14ac:dyDescent="0.2">
      <c r="B17">
        <v>8</v>
      </c>
      <c r="C17" s="57">
        <f t="shared" ca="1" si="6"/>
        <v>5.7971269520850389E-2</v>
      </c>
      <c r="D17" s="57">
        <f t="shared" ca="1" si="1"/>
        <v>0.67484172171624823</v>
      </c>
      <c r="E17" s="57">
        <f t="shared" ca="1" si="1"/>
        <v>0.67506316958627122</v>
      </c>
      <c r="F17" s="57">
        <f t="shared" ca="1" si="2"/>
        <v>0</v>
      </c>
      <c r="G17" s="57">
        <f t="shared" ca="1" si="3"/>
        <v>0</v>
      </c>
      <c r="H17" s="17">
        <f t="shared" ca="1" si="4"/>
        <v>0</v>
      </c>
      <c r="I17" s="17">
        <f t="shared" ca="1" si="5"/>
        <v>0</v>
      </c>
      <c r="K17" s="17">
        <v>8</v>
      </c>
      <c r="L17" s="50">
        <v>1.6828184359749081E-3</v>
      </c>
      <c r="M17" s="50">
        <v>1.6956822058483006E-3</v>
      </c>
      <c r="N17" s="50">
        <v>4.7600000000000003E-2</v>
      </c>
      <c r="O17" s="50">
        <v>4.7600000000000003E-2</v>
      </c>
      <c r="R17" s="59"/>
    </row>
    <row r="18" spans="2:18" x14ac:dyDescent="0.2">
      <c r="B18">
        <v>9</v>
      </c>
      <c r="C18" s="57">
        <f t="shared" ca="1" si="6"/>
        <v>-0.33427797296296996</v>
      </c>
      <c r="D18" s="57">
        <f t="shared" ca="1" si="1"/>
        <v>0.64924316094175838</v>
      </c>
      <c r="E18" s="57">
        <f t="shared" ca="1" si="1"/>
        <v>0.64945620869872256</v>
      </c>
      <c r="F18" s="57">
        <f t="shared" ca="1" si="2"/>
        <v>0</v>
      </c>
      <c r="G18" s="57">
        <f t="shared" ca="1" si="3"/>
        <v>0</v>
      </c>
      <c r="H18" s="17">
        <f t="shared" ca="1" si="4"/>
        <v>0</v>
      </c>
      <c r="I18" s="17">
        <f t="shared" ca="1" si="5"/>
        <v>0</v>
      </c>
      <c r="K18" s="17">
        <v>9</v>
      </c>
      <c r="L18" s="50">
        <v>1.6749137027561763E-3</v>
      </c>
      <c r="M18" s="50">
        <v>1.6887986688354764E-3</v>
      </c>
      <c r="N18" s="50">
        <v>5.1400000000000001E-2</v>
      </c>
      <c r="O18" s="50">
        <v>5.16E-2</v>
      </c>
      <c r="R18" s="59"/>
    </row>
    <row r="19" spans="2:18" x14ac:dyDescent="0.2">
      <c r="B19">
        <v>10</v>
      </c>
      <c r="C19" s="57">
        <f t="shared" ca="1" si="6"/>
        <v>-0.70098308180724367</v>
      </c>
      <c r="D19" s="57">
        <f t="shared" ca="1" si="1"/>
        <v>0.62619059391410825</v>
      </c>
      <c r="E19" s="57">
        <f t="shared" ca="1" si="1"/>
        <v>0.62639607702042543</v>
      </c>
      <c r="F19" s="57">
        <f t="shared" ca="1" si="2"/>
        <v>0</v>
      </c>
      <c r="G19" s="57">
        <f t="shared" ca="1" si="3"/>
        <v>0</v>
      </c>
      <c r="H19" s="17">
        <f t="shared" ca="1" si="4"/>
        <v>0</v>
      </c>
      <c r="I19" s="17">
        <f t="shared" ca="1" si="5"/>
        <v>0</v>
      </c>
      <c r="K19" s="17">
        <v>10</v>
      </c>
      <c r="L19" s="50">
        <v>1.8423354300432983E-3</v>
      </c>
      <c r="M19" s="50">
        <v>1.8571655265654354E-3</v>
      </c>
      <c r="N19" s="50">
        <v>5.5E-2</v>
      </c>
      <c r="O19" s="50">
        <v>5.5E-2</v>
      </c>
      <c r="R19" s="59"/>
    </row>
    <row r="20" spans="2:18" x14ac:dyDescent="0.2">
      <c r="B20">
        <v>11</v>
      </c>
      <c r="C20" s="57">
        <f t="shared" ca="1" si="6"/>
        <v>0.68975922268247591</v>
      </c>
      <c r="D20" s="57">
        <f t="shared" ca="1" si="1"/>
        <v>0.71821182953679652</v>
      </c>
      <c r="E20" s="57">
        <f t="shared" ca="1" si="1"/>
        <v>0.71844750921509459</v>
      </c>
      <c r="F20" s="57">
        <f t="shared" ca="1" si="2"/>
        <v>0</v>
      </c>
      <c r="G20" s="57">
        <f t="shared" ca="1" si="3"/>
        <v>0</v>
      </c>
      <c r="H20" s="17">
        <f t="shared" ca="1" si="4"/>
        <v>0</v>
      </c>
      <c r="I20" s="17">
        <f t="shared" ca="1" si="5"/>
        <v>0</v>
      </c>
      <c r="K20" s="17">
        <v>11</v>
      </c>
      <c r="L20" s="50">
        <v>1.895726863698209E-3</v>
      </c>
      <c r="M20" s="50">
        <v>1.9119711696990566E-3</v>
      </c>
      <c r="N20" s="50">
        <v>6.0400000000000002E-2</v>
      </c>
      <c r="O20" s="50">
        <v>6.0400000000000002E-2</v>
      </c>
      <c r="R20" s="59"/>
    </row>
    <row r="21" spans="2:18" x14ac:dyDescent="0.2">
      <c r="B21">
        <v>12</v>
      </c>
      <c r="C21" s="57">
        <f t="shared" ca="1" si="6"/>
        <v>8.2564193588903365E-2</v>
      </c>
      <c r="D21" s="57">
        <f t="shared" ca="1" si="1"/>
        <v>0.67647989713827461</v>
      </c>
      <c r="E21" s="57">
        <f t="shared" ca="1" si="1"/>
        <v>0.67670188257206432</v>
      </c>
      <c r="F21" s="57">
        <f t="shared" ca="1" si="2"/>
        <v>0</v>
      </c>
      <c r="G21" s="57">
        <f t="shared" ca="1" si="3"/>
        <v>0</v>
      </c>
      <c r="H21" s="17">
        <f t="shared" ca="1" si="4"/>
        <v>0</v>
      </c>
      <c r="I21" s="17">
        <f t="shared" ca="1" si="5"/>
        <v>0</v>
      </c>
      <c r="K21" s="17">
        <v>12</v>
      </c>
      <c r="L21" s="50">
        <v>1.7239511572222338E-3</v>
      </c>
      <c r="M21" s="50">
        <v>1.7365697785632808E-3</v>
      </c>
      <c r="N21" s="50">
        <v>4.6600000000000003E-2</v>
      </c>
      <c r="O21" s="50">
        <v>4.6600000000000003E-2</v>
      </c>
      <c r="R21" s="59"/>
    </row>
    <row r="22" spans="2:18" x14ac:dyDescent="0.2">
      <c r="B22">
        <v>13</v>
      </c>
      <c r="C22" s="57">
        <f t="shared" ca="1" si="6"/>
        <v>0.48017768395100868</v>
      </c>
      <c r="D22" s="57">
        <f t="shared" ca="1" si="1"/>
        <v>0.70352431519766612</v>
      </c>
      <c r="E22" s="57">
        <f t="shared" ca="1" si="1"/>
        <v>0.70375517519949538</v>
      </c>
      <c r="F22" s="57">
        <f t="shared" ca="1" si="2"/>
        <v>0</v>
      </c>
      <c r="G22" s="57">
        <f t="shared" ca="1" si="3"/>
        <v>0</v>
      </c>
      <c r="H22" s="17">
        <f t="shared" ca="1" si="4"/>
        <v>0</v>
      </c>
      <c r="I22" s="17">
        <f t="shared" ca="1" si="5"/>
        <v>0</v>
      </c>
      <c r="K22" s="17">
        <v>13</v>
      </c>
      <c r="L22" s="50">
        <v>1.6671777778994397E-3</v>
      </c>
      <c r="M22" s="50">
        <v>1.6803960367844091E-3</v>
      </c>
      <c r="N22" s="50">
        <v>4.8800000000000003E-2</v>
      </c>
      <c r="O22" s="50">
        <v>4.9200000000000001E-2</v>
      </c>
      <c r="R22" s="59"/>
    </row>
    <row r="23" spans="2:18" x14ac:dyDescent="0.2">
      <c r="B23">
        <v>14</v>
      </c>
      <c r="C23" s="57">
        <f t="shared" ca="1" si="6"/>
        <v>1.4757043498522477</v>
      </c>
      <c r="D23" s="57">
        <f t="shared" ca="1" si="1"/>
        <v>0.77607478983366873</v>
      </c>
      <c r="E23" s="57">
        <f t="shared" ca="1" si="1"/>
        <v>0.77632945711883616</v>
      </c>
      <c r="F23" s="57">
        <f t="shared" ca="1" si="2"/>
        <v>0</v>
      </c>
      <c r="G23" s="57">
        <f t="shared" ca="1" si="3"/>
        <v>0</v>
      </c>
      <c r="H23" s="17">
        <f t="shared" ca="1" si="4"/>
        <v>0</v>
      </c>
      <c r="I23" s="17">
        <f t="shared" ca="1" si="5"/>
        <v>0</v>
      </c>
      <c r="K23" s="17">
        <v>14</v>
      </c>
      <c r="L23" s="50">
        <v>1.910258177879495E-3</v>
      </c>
      <c r="M23" s="50">
        <v>1.9244574975561964E-3</v>
      </c>
      <c r="N23" s="50">
        <v>5.2400000000000002E-2</v>
      </c>
      <c r="O23" s="50">
        <v>5.28E-2</v>
      </c>
      <c r="R23" s="59"/>
    </row>
    <row r="24" spans="2:18" x14ac:dyDescent="0.2">
      <c r="B24">
        <v>15</v>
      </c>
      <c r="C24" s="57">
        <f t="shared" ca="1" si="6"/>
        <v>-0.45493206305103628</v>
      </c>
      <c r="D24" s="57">
        <f t="shared" ca="1" si="1"/>
        <v>0.64156617490347889</v>
      </c>
      <c r="E24" s="57">
        <f t="shared" ca="1" si="1"/>
        <v>0.64177670347386706</v>
      </c>
      <c r="F24" s="57">
        <f t="shared" ca="1" si="2"/>
        <v>0</v>
      </c>
      <c r="G24" s="57">
        <f t="shared" ca="1" si="3"/>
        <v>0</v>
      </c>
      <c r="H24" s="17">
        <f t="shared" ca="1" si="4"/>
        <v>0</v>
      </c>
      <c r="I24" s="17">
        <f t="shared" ca="1" si="5"/>
        <v>0</v>
      </c>
      <c r="K24" s="17">
        <v>15</v>
      </c>
      <c r="L24" s="50">
        <v>1.6775403879132622E-3</v>
      </c>
      <c r="M24" s="50">
        <v>1.6900721085160086E-3</v>
      </c>
      <c r="N24" s="50">
        <v>4.6199999999999998E-2</v>
      </c>
      <c r="O24" s="50">
        <v>4.6600000000000003E-2</v>
      </c>
      <c r="R24" s="59"/>
    </row>
    <row r="25" spans="2:18" x14ac:dyDescent="0.2">
      <c r="B25">
        <v>16</v>
      </c>
      <c r="C25" s="57">
        <f t="shared" ca="1" si="6"/>
        <v>-0.95582565828142041</v>
      </c>
      <c r="D25" s="57">
        <f t="shared" ca="1" si="1"/>
        <v>0.61065399333902715</v>
      </c>
      <c r="E25" s="57">
        <f t="shared" ca="1" si="1"/>
        <v>0.61085437814304011</v>
      </c>
      <c r="F25" s="57">
        <f t="shared" ca="1" si="2"/>
        <v>0</v>
      </c>
      <c r="G25" s="57">
        <f t="shared" ca="1" si="3"/>
        <v>0</v>
      </c>
      <c r="H25" s="17">
        <f t="shared" ca="1" si="4"/>
        <v>0</v>
      </c>
      <c r="I25" s="17">
        <f t="shared" ca="1" si="5"/>
        <v>0</v>
      </c>
      <c r="K25" s="17">
        <v>16</v>
      </c>
      <c r="L25" s="50">
        <v>1.7379450361217853E-3</v>
      </c>
      <c r="M25" s="50">
        <v>1.7517368656688884E-3</v>
      </c>
      <c r="N25" s="50">
        <v>5.0999999999999997E-2</v>
      </c>
      <c r="O25" s="50">
        <v>5.1400000000000001E-2</v>
      </c>
      <c r="R25" s="59"/>
    </row>
    <row r="26" spans="2:18" x14ac:dyDescent="0.2">
      <c r="B26">
        <v>17</v>
      </c>
      <c r="C26" s="57">
        <f t="shared" ca="1" si="6"/>
        <v>0.29569089414485522</v>
      </c>
      <c r="D26" s="57">
        <f t="shared" ca="1" si="1"/>
        <v>0.69084421749035607</v>
      </c>
      <c r="E26" s="57">
        <f t="shared" ca="1" si="1"/>
        <v>0.69107091654519792</v>
      </c>
      <c r="F26" s="57">
        <f t="shared" ca="1" si="2"/>
        <v>0</v>
      </c>
      <c r="G26" s="57">
        <f t="shared" ca="1" si="3"/>
        <v>0</v>
      </c>
      <c r="H26" s="17">
        <f t="shared" ca="1" si="4"/>
        <v>0</v>
      </c>
      <c r="I26" s="17">
        <f t="shared" ca="1" si="5"/>
        <v>0</v>
      </c>
      <c r="K26" s="17">
        <v>17</v>
      </c>
      <c r="L26" s="50">
        <v>1.5437254796347097E-3</v>
      </c>
      <c r="M26" s="50">
        <v>1.5566097676437136E-3</v>
      </c>
      <c r="N26" s="50">
        <v>4.7800000000000002E-2</v>
      </c>
      <c r="O26" s="50">
        <v>4.8000000000000001E-2</v>
      </c>
      <c r="R26" s="59"/>
    </row>
    <row r="27" spans="2:18" x14ac:dyDescent="0.2">
      <c r="B27">
        <v>18</v>
      </c>
      <c r="C27" s="57">
        <f t="shared" ca="1" si="6"/>
        <v>0.72687525650286233</v>
      </c>
      <c r="D27" s="57">
        <f t="shared" ca="1" si="1"/>
        <v>0.72084470706989834</v>
      </c>
      <c r="E27" s="57">
        <f t="shared" ca="1" si="1"/>
        <v>0.721081250721337</v>
      </c>
      <c r="F27" s="57">
        <f t="shared" ca="1" si="2"/>
        <v>0</v>
      </c>
      <c r="G27" s="57">
        <f t="shared" ca="1" si="3"/>
        <v>0</v>
      </c>
      <c r="H27" s="17">
        <f t="shared" ca="1" si="4"/>
        <v>0</v>
      </c>
      <c r="I27" s="17">
        <f t="shared" ca="1" si="5"/>
        <v>0</v>
      </c>
      <c r="K27" s="17">
        <v>18</v>
      </c>
      <c r="L27" s="50">
        <v>1.4734372356854152E-3</v>
      </c>
      <c r="M27" s="50">
        <v>1.4861064834558828E-3</v>
      </c>
      <c r="N27" s="50">
        <v>4.6800000000000001E-2</v>
      </c>
      <c r="O27" s="50">
        <v>4.7399999999999998E-2</v>
      </c>
      <c r="R27" s="59"/>
    </row>
    <row r="28" spans="2:18" x14ac:dyDescent="0.2">
      <c r="B28">
        <v>19</v>
      </c>
      <c r="C28" s="57">
        <f t="shared" ca="1" si="6"/>
        <v>-0.18594488477935309</v>
      </c>
      <c r="D28" s="57">
        <f t="shared" ca="1" si="1"/>
        <v>0.65880731419937144</v>
      </c>
      <c r="E28" s="57">
        <f t="shared" ca="1" si="1"/>
        <v>0.65902350041280522</v>
      </c>
      <c r="F28" s="57">
        <f t="shared" ca="1" si="2"/>
        <v>0</v>
      </c>
      <c r="G28" s="57">
        <f t="shared" ca="1" si="3"/>
        <v>0</v>
      </c>
      <c r="H28" s="17">
        <f t="shared" ca="1" si="4"/>
        <v>0</v>
      </c>
      <c r="I28" s="17">
        <f t="shared" ca="1" si="5"/>
        <v>0</v>
      </c>
      <c r="K28" s="17">
        <v>19</v>
      </c>
      <c r="L28" s="50">
        <v>1.7934108234284043E-3</v>
      </c>
      <c r="M28" s="50">
        <v>1.8075133749238972E-3</v>
      </c>
      <c r="N28" s="50">
        <v>5.2200000000000003E-2</v>
      </c>
      <c r="O28" s="50">
        <v>5.2400000000000002E-2</v>
      </c>
      <c r="R28" s="59"/>
    </row>
    <row r="29" spans="2:18" x14ac:dyDescent="0.2">
      <c r="B29">
        <v>20</v>
      </c>
      <c r="C29" s="57">
        <f t="shared" ca="1" si="6"/>
        <v>0.45008402266489839</v>
      </c>
      <c r="D29" s="57">
        <f t="shared" ca="1" si="1"/>
        <v>0.70144015174735264</v>
      </c>
      <c r="E29" s="57">
        <f t="shared" ca="1" si="1"/>
        <v>0.70167032783539596</v>
      </c>
      <c r="F29" s="57">
        <f t="shared" ca="1" si="2"/>
        <v>0</v>
      </c>
      <c r="G29" s="57">
        <f t="shared" ca="1" si="3"/>
        <v>0</v>
      </c>
      <c r="H29" s="17">
        <f t="shared" ca="1" si="4"/>
        <v>0</v>
      </c>
      <c r="I29" s="17">
        <f t="shared" ca="1" si="5"/>
        <v>0</v>
      </c>
      <c r="K29" s="17">
        <v>20</v>
      </c>
      <c r="L29" s="50">
        <v>1.9661908376499438E-3</v>
      </c>
      <c r="M29" s="50">
        <v>1.9813293470937851E-3</v>
      </c>
      <c r="N29" s="50">
        <v>5.5800000000000002E-2</v>
      </c>
      <c r="O29" s="50">
        <v>5.62E-2</v>
      </c>
      <c r="R29" s="59"/>
    </row>
    <row r="30" spans="2:18" x14ac:dyDescent="0.2">
      <c r="B30">
        <v>21</v>
      </c>
      <c r="C30" s="57">
        <f t="shared" ca="1" si="6"/>
        <v>-0.84073268381403821</v>
      </c>
      <c r="D30" s="57">
        <f t="shared" ref="D30:E49" ca="1" si="7">S0*EXP((D$5+0.5*σ*σ)*T+σ*SQRT(T)*$C30)</f>
        <v>0.6176223757520567</v>
      </c>
      <c r="E30" s="57">
        <f t="shared" ca="1" si="7"/>
        <v>0.61782504721587939</v>
      </c>
      <c r="F30" s="57">
        <f t="shared" ca="1" si="2"/>
        <v>0</v>
      </c>
      <c r="G30" s="57">
        <f t="shared" ca="1" si="3"/>
        <v>0</v>
      </c>
      <c r="H30" s="17">
        <f t="shared" ca="1" si="4"/>
        <v>0</v>
      </c>
      <c r="I30" s="17">
        <f t="shared" ca="1" si="5"/>
        <v>0</v>
      </c>
      <c r="K30" s="17">
        <v>21</v>
      </c>
      <c r="L30" s="50">
        <v>1.7474271389233281E-3</v>
      </c>
      <c r="M30" s="50">
        <v>1.7616600171580096E-3</v>
      </c>
      <c r="N30" s="50">
        <v>5.2600000000000001E-2</v>
      </c>
      <c r="O30" s="50">
        <v>5.2999999999999999E-2</v>
      </c>
      <c r="R30" s="59"/>
    </row>
    <row r="31" spans="2:18" x14ac:dyDescent="0.2">
      <c r="B31">
        <v>22</v>
      </c>
      <c r="C31" s="57">
        <f t="shared" ca="1" si="6"/>
        <v>-9.6727422771390612E-2</v>
      </c>
      <c r="D31" s="57">
        <f t="shared" ca="1" si="7"/>
        <v>0.66462756051253891</v>
      </c>
      <c r="E31" s="57">
        <f t="shared" ca="1" si="7"/>
        <v>0.66484565662737272</v>
      </c>
      <c r="F31" s="57">
        <f t="shared" ca="1" si="2"/>
        <v>0</v>
      </c>
      <c r="G31" s="57">
        <f t="shared" ca="1" si="3"/>
        <v>0</v>
      </c>
      <c r="H31" s="17">
        <f t="shared" ca="1" si="4"/>
        <v>0</v>
      </c>
      <c r="I31" s="17">
        <f t="shared" ca="1" si="5"/>
        <v>0</v>
      </c>
      <c r="K31" s="17">
        <v>22</v>
      </c>
      <c r="L31" s="50">
        <v>1.745868130991539E-3</v>
      </c>
      <c r="M31" s="50">
        <v>1.7592698827817103E-3</v>
      </c>
      <c r="N31" s="50">
        <v>4.9599999999999998E-2</v>
      </c>
      <c r="O31" s="50">
        <v>4.9599999999999998E-2</v>
      </c>
      <c r="R31" s="59"/>
    </row>
    <row r="32" spans="2:18" x14ac:dyDescent="0.2">
      <c r="B32">
        <v>23</v>
      </c>
      <c r="C32" s="57">
        <f t="shared" ca="1" si="6"/>
        <v>0.54890708963679502</v>
      </c>
      <c r="D32" s="57">
        <f t="shared" ca="1" si="7"/>
        <v>0.70830748293283918</v>
      </c>
      <c r="E32" s="57">
        <f t="shared" ca="1" si="7"/>
        <v>0.70853991252094739</v>
      </c>
      <c r="F32" s="57">
        <f t="shared" ca="1" si="2"/>
        <v>0</v>
      </c>
      <c r="G32" s="57">
        <f t="shared" ca="1" si="3"/>
        <v>0</v>
      </c>
      <c r="H32" s="17">
        <f t="shared" ca="1" si="4"/>
        <v>0</v>
      </c>
      <c r="I32" s="17">
        <f t="shared" ca="1" si="5"/>
        <v>0</v>
      </c>
      <c r="K32" s="17">
        <v>23</v>
      </c>
      <c r="L32" s="50">
        <v>1.8734362509730382E-3</v>
      </c>
      <c r="M32" s="50">
        <v>1.8875081801919286E-3</v>
      </c>
      <c r="N32" s="50">
        <v>5.1799999999999999E-2</v>
      </c>
      <c r="O32" s="50">
        <v>5.2200000000000003E-2</v>
      </c>
      <c r="R32" s="59"/>
    </row>
    <row r="33" spans="2:18" x14ac:dyDescent="0.2">
      <c r="B33">
        <v>24</v>
      </c>
      <c r="C33" s="57">
        <f t="shared" ca="1" si="6"/>
        <v>0.99677103884472995</v>
      </c>
      <c r="D33" s="57">
        <f t="shared" ca="1" si="7"/>
        <v>0.74028264863282034</v>
      </c>
      <c r="E33" s="57">
        <f t="shared" ca="1" si="7"/>
        <v>0.74052557080327785</v>
      </c>
      <c r="F33" s="57">
        <f t="shared" ca="1" si="2"/>
        <v>0</v>
      </c>
      <c r="G33" s="57">
        <f t="shared" ca="1" si="3"/>
        <v>0</v>
      </c>
      <c r="H33" s="17">
        <f t="shared" ca="1" si="4"/>
        <v>0</v>
      </c>
      <c r="I33" s="17">
        <f t="shared" ca="1" si="5"/>
        <v>0</v>
      </c>
      <c r="K33" s="17">
        <v>24</v>
      </c>
      <c r="L33" s="50">
        <v>1.685274014049759E-3</v>
      </c>
      <c r="M33" s="50">
        <v>1.7000205136771228E-3</v>
      </c>
      <c r="N33" s="50">
        <v>5.4600000000000003E-2</v>
      </c>
      <c r="O33" s="50">
        <v>5.5E-2</v>
      </c>
      <c r="R33" s="59"/>
    </row>
    <row r="34" spans="2:18" x14ac:dyDescent="0.2">
      <c r="B34">
        <v>25</v>
      </c>
      <c r="C34" s="57">
        <f t="shared" ca="1" si="6"/>
        <v>0.42300928390343967</v>
      </c>
      <c r="D34" s="57">
        <f t="shared" ca="1" si="7"/>
        <v>0.6995703432438416</v>
      </c>
      <c r="E34" s="57">
        <f t="shared" ca="1" si="7"/>
        <v>0.69979990575821682</v>
      </c>
      <c r="F34" s="57">
        <f t="shared" ca="1" si="2"/>
        <v>0</v>
      </c>
      <c r="G34" s="57">
        <f t="shared" ca="1" si="3"/>
        <v>0</v>
      </c>
      <c r="H34" s="17">
        <f t="shared" ca="1" si="4"/>
        <v>0</v>
      </c>
      <c r="I34" s="17">
        <f t="shared" ca="1" si="5"/>
        <v>0</v>
      </c>
      <c r="K34" s="17">
        <v>25</v>
      </c>
      <c r="L34" s="50">
        <v>1.9903447601307433E-3</v>
      </c>
      <c r="M34" s="50">
        <v>2.0049486078079098E-3</v>
      </c>
      <c r="N34" s="50">
        <v>5.3600000000000002E-2</v>
      </c>
      <c r="O34" s="50">
        <v>5.3999999999999999E-2</v>
      </c>
      <c r="R34" s="59"/>
    </row>
    <row r="35" spans="2:18" x14ac:dyDescent="0.2">
      <c r="B35">
        <v>26</v>
      </c>
      <c r="C35" s="57">
        <f t="shared" ca="1" si="6"/>
        <v>0.17103566883070015</v>
      </c>
      <c r="D35" s="57">
        <f t="shared" ca="1" si="7"/>
        <v>0.68240608287144877</v>
      </c>
      <c r="E35" s="57">
        <f t="shared" ca="1" si="7"/>
        <v>0.68263001297043302</v>
      </c>
      <c r="F35" s="57">
        <f t="shared" ca="1" si="2"/>
        <v>0</v>
      </c>
      <c r="G35" s="57">
        <f t="shared" ca="1" si="3"/>
        <v>0</v>
      </c>
      <c r="H35" s="17">
        <f t="shared" ca="1" si="4"/>
        <v>0</v>
      </c>
      <c r="I35" s="17">
        <f t="shared" ca="1" si="5"/>
        <v>0</v>
      </c>
      <c r="K35" s="17">
        <v>26</v>
      </c>
      <c r="L35" s="50">
        <v>1.5232332301174773E-3</v>
      </c>
      <c r="M35" s="50">
        <v>1.5366054910166628E-3</v>
      </c>
      <c r="N35" s="50">
        <v>4.8800000000000003E-2</v>
      </c>
      <c r="O35" s="50">
        <v>0.05</v>
      </c>
      <c r="R35" s="59"/>
    </row>
    <row r="36" spans="2:18" x14ac:dyDescent="0.2">
      <c r="B36">
        <v>27</v>
      </c>
      <c r="C36" s="57">
        <f t="shared" ca="1" si="6"/>
        <v>0.88877102259066321</v>
      </c>
      <c r="D36" s="57">
        <f t="shared" ca="1" si="7"/>
        <v>0.73244234108318174</v>
      </c>
      <c r="E36" s="57">
        <f t="shared" ca="1" si="7"/>
        <v>0.73268269047345802</v>
      </c>
      <c r="F36" s="57">
        <f t="shared" ca="1" si="2"/>
        <v>0</v>
      </c>
      <c r="G36" s="57">
        <f t="shared" ca="1" si="3"/>
        <v>0</v>
      </c>
      <c r="H36" s="17">
        <f t="shared" ca="1" si="4"/>
        <v>0</v>
      </c>
      <c r="I36" s="17">
        <f t="shared" ca="1" si="5"/>
        <v>0</v>
      </c>
      <c r="K36" s="17">
        <v>27</v>
      </c>
      <c r="L36" s="50">
        <v>1.7244081779097854E-3</v>
      </c>
      <c r="M36" s="50">
        <v>1.7384463536504779E-3</v>
      </c>
      <c r="N36" s="50">
        <v>5.16E-2</v>
      </c>
      <c r="O36" s="50">
        <v>5.2600000000000001E-2</v>
      </c>
      <c r="R36" s="59"/>
    </row>
    <row r="37" spans="2:18" x14ac:dyDescent="0.2">
      <c r="B37">
        <v>28</v>
      </c>
      <c r="C37" s="57">
        <f t="shared" ca="1" si="6"/>
        <v>1.5144144084383941</v>
      </c>
      <c r="D37" s="57">
        <f t="shared" ca="1" si="7"/>
        <v>0.77904220350680908</v>
      </c>
      <c r="E37" s="57">
        <f t="shared" ca="1" si="7"/>
        <v>0.77929784454243722</v>
      </c>
      <c r="F37" s="57">
        <f t="shared" ca="1" si="2"/>
        <v>0</v>
      </c>
      <c r="G37" s="57">
        <f t="shared" ca="1" si="3"/>
        <v>0</v>
      </c>
      <c r="H37" s="17">
        <f t="shared" ca="1" si="4"/>
        <v>0</v>
      </c>
      <c r="I37" s="17">
        <f t="shared" ca="1" si="5"/>
        <v>0</v>
      </c>
      <c r="K37" s="17">
        <v>28</v>
      </c>
      <c r="L37" s="50">
        <v>1.4750187178373014E-3</v>
      </c>
      <c r="M37" s="50">
        <v>1.4879568423293869E-3</v>
      </c>
      <c r="N37" s="50">
        <v>4.7800000000000002E-2</v>
      </c>
      <c r="O37" s="50">
        <v>4.8399999999999999E-2</v>
      </c>
      <c r="R37" s="59"/>
    </row>
    <row r="38" spans="2:18" x14ac:dyDescent="0.2">
      <c r="B38">
        <v>29</v>
      </c>
      <c r="C38" s="57">
        <f t="shared" ca="1" si="6"/>
        <v>0.64201733286540352</v>
      </c>
      <c r="D38" s="57">
        <f t="shared" ca="1" si="7"/>
        <v>0.71483932747875178</v>
      </c>
      <c r="E38" s="57">
        <f t="shared" ca="1" si="7"/>
        <v>0.71507390047770059</v>
      </c>
      <c r="F38" s="57">
        <f t="shared" ca="1" si="2"/>
        <v>0</v>
      </c>
      <c r="G38" s="57">
        <f t="shared" ca="1" si="3"/>
        <v>0</v>
      </c>
      <c r="H38" s="17">
        <f t="shared" ca="1" si="4"/>
        <v>0</v>
      </c>
      <c r="I38" s="17">
        <f t="shared" ca="1" si="5"/>
        <v>0</v>
      </c>
      <c r="K38" s="17">
        <v>29</v>
      </c>
      <c r="L38" s="50">
        <v>1.8728314021811165E-3</v>
      </c>
      <c r="M38" s="50">
        <v>1.8865227649105716E-3</v>
      </c>
      <c r="N38" s="50">
        <v>5.04E-2</v>
      </c>
      <c r="O38" s="50">
        <v>5.0599999999999999E-2</v>
      </c>
      <c r="R38" s="59"/>
    </row>
    <row r="39" spans="2:18" x14ac:dyDescent="0.2">
      <c r="B39">
        <v>30</v>
      </c>
      <c r="C39" s="57">
        <f t="shared" ca="1" si="6"/>
        <v>0.6100575385088175</v>
      </c>
      <c r="D39" s="57">
        <f t="shared" ca="1" si="7"/>
        <v>0.71259053117492765</v>
      </c>
      <c r="E39" s="57">
        <f t="shared" ca="1" si="7"/>
        <v>0.71282436623617129</v>
      </c>
      <c r="F39" s="57">
        <f t="shared" ca="1" si="2"/>
        <v>0</v>
      </c>
      <c r="G39" s="57">
        <f t="shared" ca="1" si="3"/>
        <v>0</v>
      </c>
      <c r="H39" s="17">
        <f t="shared" ca="1" si="4"/>
        <v>0</v>
      </c>
      <c r="I39" s="17">
        <f t="shared" ca="1" si="5"/>
        <v>0</v>
      </c>
      <c r="K39" s="17">
        <v>30</v>
      </c>
      <c r="L39" s="50">
        <v>1.7612460420664909E-3</v>
      </c>
      <c r="M39" s="50">
        <v>1.774785248472121E-3</v>
      </c>
      <c r="N39" s="50">
        <v>0.05</v>
      </c>
      <c r="O39" s="50">
        <v>5.0599999999999999E-2</v>
      </c>
      <c r="R39" s="59"/>
    </row>
    <row r="40" spans="2:18" x14ac:dyDescent="0.2">
      <c r="B40">
        <v>31</v>
      </c>
      <c r="C40" s="57">
        <f t="shared" ca="1" si="6"/>
        <v>0.29712486699425933</v>
      </c>
      <c r="D40" s="57">
        <f t="shared" ca="1" si="7"/>
        <v>0.69094189025366937</v>
      </c>
      <c r="E40" s="57">
        <f t="shared" ca="1" si="7"/>
        <v>0.69116862135961987</v>
      </c>
      <c r="F40" s="57">
        <f t="shared" ca="1" si="2"/>
        <v>0</v>
      </c>
      <c r="G40" s="57">
        <f t="shared" ca="1" si="3"/>
        <v>0</v>
      </c>
      <c r="H40" s="17">
        <f t="shared" ca="1" si="4"/>
        <v>0</v>
      </c>
      <c r="I40" s="17">
        <f t="shared" ca="1" si="5"/>
        <v>0</v>
      </c>
      <c r="K40" s="17">
        <v>31</v>
      </c>
      <c r="L40" s="50">
        <v>1.6908747641406685E-3</v>
      </c>
      <c r="M40" s="50">
        <v>1.7046907632214758E-3</v>
      </c>
      <c r="N40" s="50">
        <v>5.0999999999999997E-2</v>
      </c>
      <c r="O40" s="50">
        <v>5.16E-2</v>
      </c>
      <c r="R40" s="59"/>
    </row>
    <row r="41" spans="2:18" x14ac:dyDescent="0.2">
      <c r="B41">
        <v>32</v>
      </c>
      <c r="C41" s="57">
        <f t="shared" ca="1" si="6"/>
        <v>0.9654784948304731</v>
      </c>
      <c r="D41" s="57">
        <f t="shared" ca="1" si="7"/>
        <v>0.73800235684088722</v>
      </c>
      <c r="E41" s="57">
        <f t="shared" ca="1" si="7"/>
        <v>0.7382445307384623</v>
      </c>
      <c r="F41" s="57">
        <f t="shared" ca="1" si="2"/>
        <v>0</v>
      </c>
      <c r="G41" s="57">
        <f t="shared" ca="1" si="3"/>
        <v>0</v>
      </c>
      <c r="H41" s="17">
        <f t="shared" ca="1" si="4"/>
        <v>0</v>
      </c>
      <c r="I41" s="17">
        <f t="shared" ca="1" si="5"/>
        <v>0</v>
      </c>
      <c r="K41" s="17">
        <v>32</v>
      </c>
      <c r="L41" s="50">
        <v>1.5057574397299889E-3</v>
      </c>
      <c r="M41" s="50">
        <v>1.5187529559418458E-3</v>
      </c>
      <c r="N41" s="50">
        <v>4.82E-2</v>
      </c>
      <c r="O41" s="50">
        <v>4.8399999999999999E-2</v>
      </c>
      <c r="R41" s="59"/>
    </row>
    <row r="42" spans="2:18" x14ac:dyDescent="0.2">
      <c r="B42">
        <v>33</v>
      </c>
      <c r="C42" s="57">
        <f t="shared" ca="1" si="6"/>
        <v>-0.95391156318121306</v>
      </c>
      <c r="D42" s="57">
        <f t="shared" ca="1" si="7"/>
        <v>0.61076923815829298</v>
      </c>
      <c r="E42" s="57">
        <f t="shared" ca="1" si="7"/>
        <v>0.61096966077964743</v>
      </c>
      <c r="F42" s="57">
        <f t="shared" ca="1" si="2"/>
        <v>0</v>
      </c>
      <c r="G42" s="57">
        <f t="shared" ca="1" si="3"/>
        <v>0</v>
      </c>
      <c r="H42" s="17">
        <f t="shared" ca="1" si="4"/>
        <v>0</v>
      </c>
      <c r="I42" s="17">
        <f t="shared" ca="1" si="5"/>
        <v>0</v>
      </c>
      <c r="K42" s="17">
        <v>33</v>
      </c>
      <c r="L42" s="50">
        <v>1.7990861506626788E-3</v>
      </c>
      <c r="M42" s="50">
        <v>1.8136951381085389E-3</v>
      </c>
      <c r="N42" s="50">
        <v>5.4199999999999998E-2</v>
      </c>
      <c r="O42" s="50">
        <v>5.4199999999999998E-2</v>
      </c>
      <c r="R42" s="59"/>
    </row>
    <row r="43" spans="2:18" x14ac:dyDescent="0.2">
      <c r="B43">
        <v>34</v>
      </c>
      <c r="C43" s="57">
        <f t="shared" ca="1" si="6"/>
        <v>0.33870194855092006</v>
      </c>
      <c r="D43" s="57">
        <f t="shared" ca="1" si="7"/>
        <v>0.69377985915287299</v>
      </c>
      <c r="E43" s="57">
        <f t="shared" ca="1" si="7"/>
        <v>0.69400752153225798</v>
      </c>
      <c r="F43" s="57">
        <f t="shared" ca="1" si="2"/>
        <v>0</v>
      </c>
      <c r="G43" s="57">
        <f t="shared" ca="1" si="3"/>
        <v>0</v>
      </c>
      <c r="H43" s="17">
        <f t="shared" ca="1" si="4"/>
        <v>0</v>
      </c>
      <c r="I43" s="17">
        <f t="shared" ca="1" si="5"/>
        <v>0</v>
      </c>
      <c r="K43" s="17">
        <v>34</v>
      </c>
      <c r="L43" s="50">
        <v>1.5276604563785935E-3</v>
      </c>
      <c r="M43" s="50">
        <v>1.5418682347899135E-3</v>
      </c>
      <c r="N43" s="50">
        <v>5.28E-2</v>
      </c>
      <c r="O43" s="50">
        <v>5.3400000000000003E-2</v>
      </c>
      <c r="R43" s="59"/>
    </row>
    <row r="44" spans="2:18" x14ac:dyDescent="0.2">
      <c r="B44">
        <v>35</v>
      </c>
      <c r="C44" s="57">
        <f t="shared" ca="1" si="6"/>
        <v>-2.3219762041119774</v>
      </c>
      <c r="D44" s="57">
        <f t="shared" ca="1" si="7"/>
        <v>0.5337060277184642</v>
      </c>
      <c r="E44" s="57">
        <f t="shared" ca="1" si="7"/>
        <v>0.53388116221186233</v>
      </c>
      <c r="F44" s="57">
        <f t="shared" ca="1" si="2"/>
        <v>0</v>
      </c>
      <c r="G44" s="57">
        <f t="shared" ca="1" si="3"/>
        <v>0</v>
      </c>
      <c r="H44" s="17">
        <f t="shared" ca="1" si="4"/>
        <v>0</v>
      </c>
      <c r="I44" s="17">
        <f t="shared" ca="1" si="5"/>
        <v>0</v>
      </c>
      <c r="K44" s="17">
        <v>35</v>
      </c>
      <c r="L44" s="50">
        <v>1.7287190239472783E-3</v>
      </c>
      <c r="M44" s="50">
        <v>1.7428393575061709E-3</v>
      </c>
      <c r="N44" s="50">
        <v>5.2400000000000002E-2</v>
      </c>
      <c r="O44" s="50">
        <v>5.2400000000000002E-2</v>
      </c>
      <c r="R44" s="59"/>
    </row>
    <row r="45" spans="2:18" x14ac:dyDescent="0.2">
      <c r="B45">
        <v>36</v>
      </c>
      <c r="C45" s="57">
        <f t="shared" ca="1" si="6"/>
        <v>-1.1363298770943755</v>
      </c>
      <c r="D45" s="57">
        <f t="shared" ca="1" si="7"/>
        <v>0.5998832475555449</v>
      </c>
      <c r="E45" s="57">
        <f t="shared" ca="1" si="7"/>
        <v>0.60008009796232753</v>
      </c>
      <c r="F45" s="57">
        <f t="shared" ca="1" si="2"/>
        <v>0</v>
      </c>
      <c r="G45" s="57">
        <f t="shared" ca="1" si="3"/>
        <v>0</v>
      </c>
      <c r="H45" s="17">
        <f t="shared" ca="1" si="4"/>
        <v>0</v>
      </c>
      <c r="I45" s="17">
        <f t="shared" ca="1" si="5"/>
        <v>0</v>
      </c>
      <c r="K45" s="17">
        <v>36</v>
      </c>
      <c r="L45" s="50">
        <v>1.7237277206932731E-3</v>
      </c>
      <c r="M45" s="50">
        <v>1.7371845995694994E-3</v>
      </c>
      <c r="N45" s="50">
        <v>4.9799999999999997E-2</v>
      </c>
      <c r="O45" s="50">
        <v>5.0200000000000002E-2</v>
      </c>
      <c r="R45" s="59"/>
    </row>
    <row r="46" spans="2:18" x14ac:dyDescent="0.2">
      <c r="B46">
        <v>37</v>
      </c>
      <c r="C46" s="57">
        <f t="shared" ca="1" si="6"/>
        <v>8.7653684610448881E-2</v>
      </c>
      <c r="D46" s="57">
        <f t="shared" ca="1" si="7"/>
        <v>0.67681941289053393</v>
      </c>
      <c r="E46" s="57">
        <f t="shared" ca="1" si="7"/>
        <v>0.67704150973569299</v>
      </c>
      <c r="F46" s="57">
        <f t="shared" ca="1" si="2"/>
        <v>0</v>
      </c>
      <c r="G46" s="57">
        <f t="shared" ca="1" si="3"/>
        <v>0</v>
      </c>
      <c r="H46" s="17">
        <f t="shared" ca="1" si="4"/>
        <v>0</v>
      </c>
      <c r="I46" s="17">
        <f t="shared" ca="1" si="5"/>
        <v>0</v>
      </c>
      <c r="K46" s="17">
        <v>37</v>
      </c>
      <c r="L46" s="50">
        <v>1.7612104139995575E-3</v>
      </c>
      <c r="M46" s="50">
        <v>1.7746094587902533E-3</v>
      </c>
      <c r="N46" s="50">
        <v>4.9399999999999999E-2</v>
      </c>
      <c r="O46" s="50">
        <v>0.05</v>
      </c>
      <c r="R46" s="59"/>
    </row>
    <row r="47" spans="2:18" x14ac:dyDescent="0.2">
      <c r="B47">
        <v>38</v>
      </c>
      <c r="C47" s="57">
        <f t="shared" ca="1" si="6"/>
        <v>2.0483405200700835</v>
      </c>
      <c r="D47" s="57">
        <f t="shared" ca="1" si="7"/>
        <v>0.82114823330770781</v>
      </c>
      <c r="E47" s="57">
        <f t="shared" ca="1" si="7"/>
        <v>0.82141769134710807</v>
      </c>
      <c r="F47" s="57">
        <f t="shared" ca="1" si="2"/>
        <v>3.2948233307707797E-2</v>
      </c>
      <c r="G47" s="57">
        <f t="shared" ca="1" si="3"/>
        <v>3.3217691347108058E-2</v>
      </c>
      <c r="H47" s="17">
        <f t="shared" ca="1" si="4"/>
        <v>1</v>
      </c>
      <c r="I47" s="17">
        <f t="shared" ca="1" si="5"/>
        <v>1</v>
      </c>
      <c r="K47" s="17">
        <v>38</v>
      </c>
      <c r="L47" s="50">
        <v>1.9100007328538466E-3</v>
      </c>
      <c r="M47" s="50">
        <v>1.9242630936339225E-3</v>
      </c>
      <c r="N47" s="50">
        <v>5.2600000000000001E-2</v>
      </c>
      <c r="O47" s="50">
        <v>5.28E-2</v>
      </c>
      <c r="R47" s="59"/>
    </row>
    <row r="48" spans="2:18" x14ac:dyDescent="0.2">
      <c r="B48">
        <v>39</v>
      </c>
      <c r="C48" s="57">
        <f t="shared" ca="1" si="6"/>
        <v>0.62246534710260137</v>
      </c>
      <c r="D48" s="57">
        <f t="shared" ca="1" si="7"/>
        <v>0.71346274407668786</v>
      </c>
      <c r="E48" s="57">
        <f t="shared" ca="1" si="7"/>
        <v>0.71369686535273269</v>
      </c>
      <c r="F48" s="57">
        <f t="shared" ca="1" si="2"/>
        <v>0</v>
      </c>
      <c r="G48" s="57">
        <f t="shared" ca="1" si="3"/>
        <v>0</v>
      </c>
      <c r="H48" s="17">
        <f t="shared" ca="1" si="4"/>
        <v>0</v>
      </c>
      <c r="I48" s="17">
        <f t="shared" ca="1" si="5"/>
        <v>0</v>
      </c>
      <c r="K48" s="17">
        <v>39</v>
      </c>
      <c r="L48" s="50">
        <v>1.3129208091464317E-3</v>
      </c>
      <c r="M48" s="50">
        <v>1.3259267887275525E-3</v>
      </c>
      <c r="N48" s="50">
        <v>4.8599999999999997E-2</v>
      </c>
      <c r="O48" s="50">
        <v>4.8800000000000003E-2</v>
      </c>
      <c r="R48" s="59"/>
    </row>
    <row r="49" spans="2:18" x14ac:dyDescent="0.2">
      <c r="B49">
        <v>40</v>
      </c>
      <c r="C49" s="57">
        <f t="shared" ca="1" si="6"/>
        <v>-2.4965447474675586</v>
      </c>
      <c r="D49" s="57">
        <f t="shared" ca="1" si="7"/>
        <v>0.52459939097362396</v>
      </c>
      <c r="E49" s="57">
        <f t="shared" ca="1" si="7"/>
        <v>0.52477153714361924</v>
      </c>
      <c r="F49" s="57">
        <f t="shared" ca="1" si="2"/>
        <v>0</v>
      </c>
      <c r="G49" s="57">
        <f t="shared" ca="1" si="3"/>
        <v>0</v>
      </c>
      <c r="H49" s="17">
        <f t="shared" ca="1" si="4"/>
        <v>0</v>
      </c>
      <c r="I49" s="17">
        <f t="shared" ca="1" si="5"/>
        <v>0</v>
      </c>
      <c r="K49" s="17">
        <v>40</v>
      </c>
      <c r="L49" s="50">
        <v>1.8598110983217666E-3</v>
      </c>
      <c r="M49" s="50">
        <v>1.8731817585109273E-3</v>
      </c>
      <c r="N49" s="50">
        <v>4.9200000000000001E-2</v>
      </c>
      <c r="O49" s="50">
        <v>4.9399999999999999E-2</v>
      </c>
      <c r="R49" s="59"/>
    </row>
    <row r="50" spans="2:18" x14ac:dyDescent="0.2">
      <c r="B50">
        <v>41</v>
      </c>
      <c r="C50" s="57">
        <f t="shared" ca="1" si="6"/>
        <v>0.72190244198833731</v>
      </c>
      <c r="D50" s="57">
        <f t="shared" ref="D50:E69" ca="1" si="8">S0*EXP((D$5+0.5*σ*σ)*T+σ*SQRT(T)*$C50)</f>
        <v>0.72049139437594634</v>
      </c>
      <c r="E50" s="57">
        <f t="shared" ca="1" si="8"/>
        <v>0.720727822088579</v>
      </c>
      <c r="F50" s="57">
        <f t="shared" ca="1" si="2"/>
        <v>0</v>
      </c>
      <c r="G50" s="57">
        <f t="shared" ca="1" si="3"/>
        <v>0</v>
      </c>
      <c r="H50" s="17">
        <f t="shared" ca="1" si="4"/>
        <v>0</v>
      </c>
      <c r="I50" s="17">
        <f t="shared" ca="1" si="5"/>
        <v>0</v>
      </c>
      <c r="K50" s="17">
        <v>41</v>
      </c>
      <c r="L50" s="50">
        <v>1.4634933429310522E-3</v>
      </c>
      <c r="M50" s="50">
        <v>1.4761816832846793E-3</v>
      </c>
      <c r="N50" s="50">
        <v>4.7199999999999999E-2</v>
      </c>
      <c r="O50" s="50">
        <v>4.7199999999999999E-2</v>
      </c>
      <c r="R50" s="59"/>
    </row>
    <row r="51" spans="2:18" x14ac:dyDescent="0.2">
      <c r="B51">
        <v>42</v>
      </c>
      <c r="C51" s="57">
        <f t="shared" ca="1" si="6"/>
        <v>-1.0849162178202501</v>
      </c>
      <c r="D51" s="57">
        <f t="shared" ca="1" si="8"/>
        <v>0.60293162049655313</v>
      </c>
      <c r="E51" s="57">
        <f t="shared" ca="1" si="8"/>
        <v>0.60312947122040717</v>
      </c>
      <c r="F51" s="57">
        <f t="shared" ca="1" si="2"/>
        <v>0</v>
      </c>
      <c r="G51" s="57">
        <f t="shared" ca="1" si="3"/>
        <v>0</v>
      </c>
      <c r="H51" s="17">
        <f t="shared" ca="1" si="4"/>
        <v>0</v>
      </c>
      <c r="I51" s="17">
        <f t="shared" ca="1" si="5"/>
        <v>0</v>
      </c>
      <c r="K51" s="17">
        <v>42</v>
      </c>
      <c r="L51" s="50">
        <v>1.5621551857361784E-3</v>
      </c>
      <c r="M51" s="50">
        <v>1.575289735598044E-3</v>
      </c>
      <c r="N51" s="50">
        <v>4.8800000000000003E-2</v>
      </c>
      <c r="O51" s="50">
        <v>4.8800000000000003E-2</v>
      </c>
      <c r="R51" s="59"/>
    </row>
    <row r="52" spans="2:18" x14ac:dyDescent="0.2">
      <c r="B52">
        <v>43</v>
      </c>
      <c r="C52" s="57">
        <f t="shared" ca="1" si="6"/>
        <v>1.1070116624646686</v>
      </c>
      <c r="D52" s="57">
        <f t="shared" ca="1" si="8"/>
        <v>0.74837217547564672</v>
      </c>
      <c r="E52" s="57">
        <f t="shared" ca="1" si="8"/>
        <v>0.74861775220706461</v>
      </c>
      <c r="F52" s="57">
        <f t="shared" ca="1" si="2"/>
        <v>0</v>
      </c>
      <c r="G52" s="57">
        <f t="shared" ca="1" si="3"/>
        <v>0</v>
      </c>
      <c r="H52" s="17">
        <f t="shared" ca="1" si="4"/>
        <v>0</v>
      </c>
      <c r="I52" s="17">
        <f t="shared" ca="1" si="5"/>
        <v>0</v>
      </c>
      <c r="K52" s="17">
        <v>43</v>
      </c>
      <c r="L52" s="50">
        <v>1.996737538766555E-3</v>
      </c>
      <c r="M52" s="50">
        <v>2.0118564684282079E-3</v>
      </c>
      <c r="N52" s="50">
        <v>5.5599999999999997E-2</v>
      </c>
      <c r="O52" s="50">
        <v>5.6000000000000001E-2</v>
      </c>
      <c r="R52" s="59"/>
    </row>
    <row r="53" spans="2:18" x14ac:dyDescent="0.2">
      <c r="B53">
        <v>44</v>
      </c>
      <c r="C53" s="57">
        <f t="shared" ca="1" si="6"/>
        <v>-1.0475892501207109</v>
      </c>
      <c r="D53" s="57">
        <f t="shared" ca="1" si="8"/>
        <v>0.60515447907439668</v>
      </c>
      <c r="E53" s="57">
        <f t="shared" ca="1" si="8"/>
        <v>0.60535305922454663</v>
      </c>
      <c r="F53" s="57">
        <f t="shared" ca="1" si="2"/>
        <v>0</v>
      </c>
      <c r="G53" s="57">
        <f t="shared" ca="1" si="3"/>
        <v>0</v>
      </c>
      <c r="H53" s="17">
        <f t="shared" ca="1" si="4"/>
        <v>0</v>
      </c>
      <c r="I53" s="17">
        <f t="shared" ca="1" si="5"/>
        <v>0</v>
      </c>
      <c r="K53" s="17">
        <v>44</v>
      </c>
      <c r="L53" s="50">
        <v>1.7531416741045848E-3</v>
      </c>
      <c r="M53" s="50">
        <v>1.7669515759378967E-3</v>
      </c>
      <c r="N53" s="50">
        <v>5.0999999999999997E-2</v>
      </c>
      <c r="O53" s="50">
        <v>5.1200000000000002E-2</v>
      </c>
      <c r="R53" s="59"/>
    </row>
    <row r="54" spans="2:18" x14ac:dyDescent="0.2">
      <c r="B54">
        <v>45</v>
      </c>
      <c r="C54" s="57">
        <f t="shared" ca="1" si="6"/>
        <v>0.20537605372322629</v>
      </c>
      <c r="D54" s="57">
        <f t="shared" ca="1" si="8"/>
        <v>0.68472030549417473</v>
      </c>
      <c r="E54" s="57">
        <f t="shared" ca="1" si="8"/>
        <v>0.68494499500037109</v>
      </c>
      <c r="F54" s="57">
        <f t="shared" ca="1" si="2"/>
        <v>0</v>
      </c>
      <c r="G54" s="57">
        <f t="shared" ca="1" si="3"/>
        <v>0</v>
      </c>
      <c r="H54" s="17">
        <f t="shared" ca="1" si="4"/>
        <v>0</v>
      </c>
      <c r="I54" s="17">
        <f t="shared" ca="1" si="5"/>
        <v>0</v>
      </c>
      <c r="K54" s="17">
        <v>45</v>
      </c>
      <c r="L54" s="50">
        <v>1.8893606437810479E-3</v>
      </c>
      <c r="M54" s="50">
        <v>1.9044753027859837E-3</v>
      </c>
      <c r="N54" s="50">
        <v>5.5599999999999997E-2</v>
      </c>
      <c r="O54" s="50">
        <v>5.6399999999999999E-2</v>
      </c>
      <c r="R54" s="59"/>
    </row>
    <row r="55" spans="2:18" x14ac:dyDescent="0.2">
      <c r="B55">
        <v>46</v>
      </c>
      <c r="C55" s="57">
        <f t="shared" ca="1" si="6"/>
        <v>0.31904085327738202</v>
      </c>
      <c r="D55" s="57">
        <f t="shared" ca="1" si="8"/>
        <v>0.6924363820179833</v>
      </c>
      <c r="E55" s="57">
        <f t="shared" ca="1" si="8"/>
        <v>0.69266360353821521</v>
      </c>
      <c r="F55" s="57">
        <f t="shared" ca="1" si="2"/>
        <v>0</v>
      </c>
      <c r="G55" s="57">
        <f t="shared" ca="1" si="3"/>
        <v>0</v>
      </c>
      <c r="H55" s="17">
        <f t="shared" ca="1" si="4"/>
        <v>0</v>
      </c>
      <c r="I55" s="17">
        <f t="shared" ca="1" si="5"/>
        <v>0</v>
      </c>
      <c r="K55" s="17">
        <v>46</v>
      </c>
      <c r="L55" s="50">
        <v>1.843078871557766E-3</v>
      </c>
      <c r="M55" s="50">
        <v>1.8574777885060846E-3</v>
      </c>
      <c r="N55" s="50">
        <v>5.2999999999999999E-2</v>
      </c>
      <c r="O55" s="50">
        <v>5.3400000000000003E-2</v>
      </c>
      <c r="R55" s="59"/>
    </row>
    <row r="56" spans="2:18" x14ac:dyDescent="0.2">
      <c r="B56">
        <v>47</v>
      </c>
      <c r="C56" s="57">
        <f t="shared" ca="1" si="6"/>
        <v>-5.7161472186215166E-2</v>
      </c>
      <c r="D56" s="57">
        <f t="shared" ca="1" si="8"/>
        <v>0.66722514076714823</v>
      </c>
      <c r="E56" s="57">
        <f t="shared" ca="1" si="8"/>
        <v>0.66744408927239596</v>
      </c>
      <c r="F56" s="57">
        <f t="shared" ca="1" si="2"/>
        <v>0</v>
      </c>
      <c r="G56" s="57">
        <f t="shared" ca="1" si="3"/>
        <v>0</v>
      </c>
      <c r="H56" s="17">
        <f t="shared" ca="1" si="4"/>
        <v>0</v>
      </c>
      <c r="I56" s="17">
        <f t="shared" ca="1" si="5"/>
        <v>0</v>
      </c>
      <c r="K56" s="17">
        <v>47</v>
      </c>
      <c r="L56" s="50">
        <v>1.4650133999588885E-3</v>
      </c>
      <c r="M56" s="50">
        <v>1.4781637316858083E-3</v>
      </c>
      <c r="N56" s="50">
        <v>4.8800000000000003E-2</v>
      </c>
      <c r="O56" s="50">
        <v>4.9200000000000001E-2</v>
      </c>
      <c r="R56" s="59"/>
    </row>
    <row r="57" spans="2:18" x14ac:dyDescent="0.2">
      <c r="B57">
        <v>48</v>
      </c>
      <c r="C57" s="57">
        <f t="shared" ca="1" si="6"/>
        <v>-0.29805789817056749</v>
      </c>
      <c r="D57" s="57">
        <f t="shared" ca="1" si="8"/>
        <v>0.65156565214021245</v>
      </c>
      <c r="E57" s="57">
        <f t="shared" ca="1" si="8"/>
        <v>0.65177946201770431</v>
      </c>
      <c r="F57" s="57">
        <f t="shared" ca="1" si="2"/>
        <v>0</v>
      </c>
      <c r="G57" s="57">
        <f t="shared" ca="1" si="3"/>
        <v>0</v>
      </c>
      <c r="H57" s="17">
        <f t="shared" ca="1" si="4"/>
        <v>0</v>
      </c>
      <c r="I57" s="17">
        <f t="shared" ca="1" si="5"/>
        <v>0</v>
      </c>
      <c r="K57" s="17">
        <v>48</v>
      </c>
      <c r="L57" s="50">
        <v>1.594290225488371E-3</v>
      </c>
      <c r="M57" s="50">
        <v>1.6071216767017461E-3</v>
      </c>
      <c r="N57" s="50">
        <v>4.7399999999999998E-2</v>
      </c>
      <c r="O57" s="50">
        <v>4.7800000000000002E-2</v>
      </c>
      <c r="R57" s="59"/>
    </row>
    <row r="58" spans="2:18" x14ac:dyDescent="0.2">
      <c r="B58">
        <v>49</v>
      </c>
      <c r="C58" s="57">
        <f t="shared" ca="1" si="6"/>
        <v>0.56805434710066538</v>
      </c>
      <c r="D58" s="57">
        <f t="shared" ca="1" si="8"/>
        <v>0.70964580332825322</v>
      </c>
      <c r="E58" s="57">
        <f t="shared" ca="1" si="8"/>
        <v>0.70987867208334154</v>
      </c>
      <c r="F58" s="57">
        <f t="shared" ca="1" si="2"/>
        <v>0</v>
      </c>
      <c r="G58" s="57">
        <f t="shared" ca="1" si="3"/>
        <v>0</v>
      </c>
      <c r="H58" s="17">
        <f t="shared" ca="1" si="4"/>
        <v>0</v>
      </c>
      <c r="I58" s="17">
        <f t="shared" ca="1" si="5"/>
        <v>0</v>
      </c>
      <c r="K58" s="17">
        <v>49</v>
      </c>
      <c r="L58" s="50">
        <v>1.9658899828715526E-3</v>
      </c>
      <c r="M58" s="50">
        <v>1.98039455836139E-3</v>
      </c>
      <c r="N58" s="50">
        <v>5.2999999999999999E-2</v>
      </c>
      <c r="O58" s="50">
        <v>5.3999999999999999E-2</v>
      </c>
      <c r="R58" s="59"/>
    </row>
    <row r="59" spans="2:18" x14ac:dyDescent="0.2">
      <c r="B59">
        <v>50</v>
      </c>
      <c r="C59" s="57">
        <f t="shared" ca="1" si="6"/>
        <v>-0.61578582893753075</v>
      </c>
      <c r="D59" s="57">
        <f t="shared" ca="1" si="8"/>
        <v>0.6314723583855969</v>
      </c>
      <c r="E59" s="57">
        <f t="shared" ca="1" si="8"/>
        <v>0.63167957469164737</v>
      </c>
      <c r="F59" s="57">
        <f t="shared" ca="1" si="2"/>
        <v>0</v>
      </c>
      <c r="G59" s="57">
        <f t="shared" ca="1" si="3"/>
        <v>0</v>
      </c>
      <c r="H59" s="17">
        <f t="shared" ca="1" si="4"/>
        <v>0</v>
      </c>
      <c r="I59" s="17">
        <f t="shared" ca="1" si="5"/>
        <v>0</v>
      </c>
      <c r="K59" s="17">
        <v>50</v>
      </c>
      <c r="L59" s="50">
        <v>1.5702832448538724E-3</v>
      </c>
      <c r="M59" s="50">
        <v>1.5840930121565437E-3</v>
      </c>
      <c r="N59" s="50">
        <v>5.0999999999999997E-2</v>
      </c>
      <c r="O59" s="50">
        <v>5.16E-2</v>
      </c>
      <c r="R59" s="59"/>
    </row>
    <row r="60" spans="2:18" x14ac:dyDescent="0.2">
      <c r="B60">
        <v>51</v>
      </c>
      <c r="C60" s="57">
        <f t="shared" ca="1" si="6"/>
        <v>1.1712254225956125E-2</v>
      </c>
      <c r="D60" s="57">
        <f t="shared" ca="1" si="8"/>
        <v>0.6717710733051665</v>
      </c>
      <c r="E60" s="57">
        <f t="shared" ca="1" si="8"/>
        <v>0.67199151354846998</v>
      </c>
      <c r="F60" s="57">
        <f t="shared" ca="1" si="2"/>
        <v>0</v>
      </c>
      <c r="G60" s="57">
        <f t="shared" ca="1" si="3"/>
        <v>0</v>
      </c>
      <c r="H60" s="17">
        <f t="shared" ca="1" si="4"/>
        <v>0</v>
      </c>
      <c r="I60" s="17">
        <f t="shared" ca="1" si="5"/>
        <v>0</v>
      </c>
      <c r="K60" s="17">
        <v>51</v>
      </c>
      <c r="L60" s="50">
        <v>1.7221151431081915E-3</v>
      </c>
      <c r="M60" s="50">
        <v>1.7356714290969559E-3</v>
      </c>
      <c r="N60" s="50">
        <v>0.05</v>
      </c>
      <c r="O60" s="50">
        <v>5.0599999999999999E-2</v>
      </c>
      <c r="R60" s="59"/>
    </row>
    <row r="61" spans="2:18" x14ac:dyDescent="0.2">
      <c r="B61">
        <v>52</v>
      </c>
      <c r="C61" s="57">
        <f t="shared" ca="1" si="6"/>
        <v>-0.83880488674053932</v>
      </c>
      <c r="D61" s="57">
        <f t="shared" ca="1" si="8"/>
        <v>0.61773977013833448</v>
      </c>
      <c r="E61" s="57">
        <f t="shared" ca="1" si="8"/>
        <v>0.61794248012487429</v>
      </c>
      <c r="F61" s="57">
        <f t="shared" ca="1" si="2"/>
        <v>0</v>
      </c>
      <c r="G61" s="57">
        <f t="shared" ca="1" si="3"/>
        <v>0</v>
      </c>
      <c r="H61" s="17">
        <f t="shared" ca="1" si="4"/>
        <v>0</v>
      </c>
      <c r="I61" s="17">
        <f t="shared" ca="1" si="5"/>
        <v>0</v>
      </c>
      <c r="K61" s="17">
        <v>52</v>
      </c>
      <c r="L61" s="50">
        <v>1.4744008319164522E-3</v>
      </c>
      <c r="M61" s="50">
        <v>1.4862650838689216E-3</v>
      </c>
      <c r="N61" s="50">
        <v>4.3999999999999997E-2</v>
      </c>
      <c r="O61" s="50">
        <v>4.3999999999999997E-2</v>
      </c>
      <c r="R61" s="59"/>
    </row>
    <row r="62" spans="2:18" x14ac:dyDescent="0.2">
      <c r="B62">
        <v>53</v>
      </c>
      <c r="C62" s="57">
        <f t="shared" ca="1" si="6"/>
        <v>0.41288159391824231</v>
      </c>
      <c r="D62" s="57">
        <f t="shared" ca="1" si="8"/>
        <v>0.6988721965043293</v>
      </c>
      <c r="E62" s="57">
        <f t="shared" ca="1" si="8"/>
        <v>0.69910152992334296</v>
      </c>
      <c r="F62" s="57">
        <f t="shared" ca="1" si="2"/>
        <v>0</v>
      </c>
      <c r="G62" s="57">
        <f t="shared" ca="1" si="3"/>
        <v>0</v>
      </c>
      <c r="H62" s="17">
        <f t="shared" ca="1" si="4"/>
        <v>0</v>
      </c>
      <c r="I62" s="17">
        <f t="shared" ca="1" si="5"/>
        <v>0</v>
      </c>
      <c r="K62" s="17">
        <v>53</v>
      </c>
      <c r="L62" s="50">
        <v>1.9262158916319744E-3</v>
      </c>
      <c r="M62" s="50">
        <v>1.9401371963545784E-3</v>
      </c>
      <c r="N62" s="50">
        <v>5.1200000000000002E-2</v>
      </c>
      <c r="O62" s="50">
        <v>5.16E-2</v>
      </c>
      <c r="R62" s="59"/>
    </row>
    <row r="63" spans="2:18" x14ac:dyDescent="0.2">
      <c r="B63">
        <v>54</v>
      </c>
      <c r="C63" s="57">
        <f t="shared" ca="1" si="6"/>
        <v>0.509266943192489</v>
      </c>
      <c r="D63" s="57">
        <f t="shared" ca="1" si="8"/>
        <v>0.70554480371355677</v>
      </c>
      <c r="E63" s="57">
        <f t="shared" ca="1" si="8"/>
        <v>0.70577632673437829</v>
      </c>
      <c r="F63" s="57">
        <f t="shared" ca="1" si="2"/>
        <v>0</v>
      </c>
      <c r="G63" s="57">
        <f t="shared" ca="1" si="3"/>
        <v>0</v>
      </c>
      <c r="H63" s="17">
        <f t="shared" ca="1" si="4"/>
        <v>0</v>
      </c>
      <c r="I63" s="17">
        <f t="shared" ca="1" si="5"/>
        <v>0</v>
      </c>
      <c r="K63" s="17">
        <v>54</v>
      </c>
      <c r="L63" s="50">
        <v>1.8845603677558756E-3</v>
      </c>
      <c r="M63" s="50">
        <v>1.8989179876536578E-3</v>
      </c>
      <c r="N63" s="50">
        <v>5.2999999999999999E-2</v>
      </c>
      <c r="O63" s="50">
        <v>5.3400000000000003E-2</v>
      </c>
      <c r="R63" s="59"/>
    </row>
    <row r="64" spans="2:18" x14ac:dyDescent="0.2">
      <c r="B64">
        <v>55</v>
      </c>
      <c r="C64" s="57">
        <f t="shared" ca="1" si="6"/>
        <v>-1.3044860223122305</v>
      </c>
      <c r="D64" s="57">
        <f t="shared" ca="1" si="8"/>
        <v>0.59002030997597843</v>
      </c>
      <c r="E64" s="57">
        <f t="shared" ca="1" si="8"/>
        <v>0.59021392388085403</v>
      </c>
      <c r="F64" s="57">
        <f t="shared" ca="1" si="2"/>
        <v>0</v>
      </c>
      <c r="G64" s="57">
        <f t="shared" ca="1" si="3"/>
        <v>0</v>
      </c>
      <c r="H64" s="17">
        <f t="shared" ca="1" si="4"/>
        <v>0</v>
      </c>
      <c r="I64" s="17">
        <f t="shared" ca="1" si="5"/>
        <v>0</v>
      </c>
      <c r="K64" s="17">
        <v>55</v>
      </c>
      <c r="L64" s="50">
        <v>1.701302133053012E-3</v>
      </c>
      <c r="M64" s="50">
        <v>1.7157755744234909E-3</v>
      </c>
      <c r="N64" s="50">
        <v>5.3800000000000001E-2</v>
      </c>
      <c r="O64" s="50">
        <v>5.3800000000000001E-2</v>
      </c>
      <c r="R64" s="59"/>
    </row>
    <row r="65" spans="2:18" x14ac:dyDescent="0.2">
      <c r="B65">
        <v>56</v>
      </c>
      <c r="C65" s="57">
        <f t="shared" ca="1" si="6"/>
        <v>-0.18567151694052586</v>
      </c>
      <c r="D65" s="57">
        <f t="shared" ca="1" si="8"/>
        <v>0.65882506971971766</v>
      </c>
      <c r="E65" s="57">
        <f t="shared" ca="1" si="8"/>
        <v>0.65904126175958755</v>
      </c>
      <c r="F65" s="57">
        <f t="shared" ca="1" si="2"/>
        <v>0</v>
      </c>
      <c r="G65" s="57">
        <f t="shared" ca="1" si="3"/>
        <v>0</v>
      </c>
      <c r="H65" s="17">
        <f t="shared" ca="1" si="4"/>
        <v>0</v>
      </c>
      <c r="I65" s="17">
        <f t="shared" ca="1" si="5"/>
        <v>0</v>
      </c>
      <c r="K65" s="17">
        <v>56</v>
      </c>
      <c r="L65" s="50">
        <v>1.7772991713928042E-3</v>
      </c>
      <c r="M65" s="50">
        <v>1.7921079264055337E-3</v>
      </c>
      <c r="N65" s="50">
        <v>5.5E-2</v>
      </c>
      <c r="O65" s="50">
        <v>5.5E-2</v>
      </c>
      <c r="R65" s="59"/>
    </row>
    <row r="66" spans="2:18" x14ac:dyDescent="0.2">
      <c r="B66">
        <v>57</v>
      </c>
      <c r="C66" s="57">
        <f t="shared" ca="1" si="6"/>
        <v>0.71291103698702485</v>
      </c>
      <c r="D66" s="57">
        <f t="shared" ca="1" si="8"/>
        <v>0.71985300506772065</v>
      </c>
      <c r="E66" s="57">
        <f t="shared" ca="1" si="8"/>
        <v>0.72008922329426484</v>
      </c>
      <c r="F66" s="57">
        <f t="shared" ca="1" si="2"/>
        <v>0</v>
      </c>
      <c r="G66" s="57">
        <f t="shared" ca="1" si="3"/>
        <v>0</v>
      </c>
      <c r="H66" s="17">
        <f t="shared" ca="1" si="4"/>
        <v>0</v>
      </c>
      <c r="I66" s="17">
        <f t="shared" ca="1" si="5"/>
        <v>0</v>
      </c>
      <c r="K66" s="17">
        <v>57</v>
      </c>
      <c r="L66" s="50">
        <v>1.823182870805719E-3</v>
      </c>
      <c r="M66" s="50">
        <v>1.8371350669278673E-3</v>
      </c>
      <c r="N66" s="50">
        <v>5.1400000000000001E-2</v>
      </c>
      <c r="O66" s="50">
        <v>5.1999999999999998E-2</v>
      </c>
      <c r="R66" s="59"/>
    </row>
    <row r="67" spans="2:18" x14ac:dyDescent="0.2">
      <c r="B67">
        <v>58</v>
      </c>
      <c r="C67" s="57">
        <f t="shared" ca="1" si="6"/>
        <v>-0.93495706941598911</v>
      </c>
      <c r="D67" s="57">
        <f t="shared" ca="1" si="8"/>
        <v>0.61191163477089794</v>
      </c>
      <c r="E67" s="57">
        <f t="shared" ca="1" si="8"/>
        <v>0.61211243226726142</v>
      </c>
      <c r="F67" s="57">
        <f t="shared" ca="1" si="2"/>
        <v>0</v>
      </c>
      <c r="G67" s="57">
        <f t="shared" ca="1" si="3"/>
        <v>0</v>
      </c>
      <c r="H67" s="17">
        <f t="shared" ca="1" si="4"/>
        <v>0</v>
      </c>
      <c r="I67" s="17">
        <f t="shared" ca="1" si="5"/>
        <v>0</v>
      </c>
      <c r="K67" s="17">
        <v>58</v>
      </c>
      <c r="L67" s="50">
        <v>1.9231464405592127E-3</v>
      </c>
      <c r="M67" s="50">
        <v>1.9375892212067068E-3</v>
      </c>
      <c r="N67" s="50">
        <v>5.3400000000000003E-2</v>
      </c>
      <c r="O67" s="50">
        <v>5.3400000000000003E-2</v>
      </c>
      <c r="R67" s="59"/>
    </row>
    <row r="68" spans="2:18" x14ac:dyDescent="0.2">
      <c r="B68">
        <v>59</v>
      </c>
      <c r="C68" s="57">
        <f t="shared" ca="1" si="6"/>
        <v>0.96725979865171863</v>
      </c>
      <c r="D68" s="57">
        <f t="shared" ca="1" si="8"/>
        <v>0.73813197194217339</v>
      </c>
      <c r="E68" s="57">
        <f t="shared" ca="1" si="8"/>
        <v>0.73837418837266733</v>
      </c>
      <c r="F68" s="57">
        <f t="shared" ca="1" si="2"/>
        <v>0</v>
      </c>
      <c r="G68" s="57">
        <f t="shared" ca="1" si="3"/>
        <v>0</v>
      </c>
      <c r="H68" s="17">
        <f t="shared" ca="1" si="4"/>
        <v>0</v>
      </c>
      <c r="I68" s="17">
        <f t="shared" ca="1" si="5"/>
        <v>0</v>
      </c>
      <c r="K68" s="17">
        <v>59</v>
      </c>
      <c r="L68" s="50">
        <v>1.7109660774942948E-3</v>
      </c>
      <c r="M68" s="50">
        <v>1.7252043690846913E-3</v>
      </c>
      <c r="N68" s="50">
        <v>5.2600000000000001E-2</v>
      </c>
      <c r="O68" s="50">
        <v>5.2999999999999999E-2</v>
      </c>
      <c r="R68" s="59"/>
    </row>
    <row r="69" spans="2:18" x14ac:dyDescent="0.2">
      <c r="B69">
        <v>60</v>
      </c>
      <c r="C69" s="57">
        <f t="shared" ca="1" si="6"/>
        <v>-2.8876386598077335E-2</v>
      </c>
      <c r="D69" s="57">
        <f t="shared" ca="1" si="8"/>
        <v>0.66908833138005019</v>
      </c>
      <c r="E69" s="57">
        <f t="shared" ca="1" si="8"/>
        <v>0.66930789128731927</v>
      </c>
      <c r="F69" s="57">
        <f t="shared" ca="1" si="2"/>
        <v>0</v>
      </c>
      <c r="G69" s="57">
        <f t="shared" ca="1" si="3"/>
        <v>0</v>
      </c>
      <c r="H69" s="17">
        <f t="shared" ca="1" si="4"/>
        <v>0</v>
      </c>
      <c r="I69" s="17">
        <f t="shared" ca="1" si="5"/>
        <v>0</v>
      </c>
      <c r="K69" s="17">
        <v>60</v>
      </c>
      <c r="L69" s="50">
        <v>1.9718211180712493E-3</v>
      </c>
      <c r="M69" s="50">
        <v>1.9862995950703441E-3</v>
      </c>
      <c r="N69" s="50">
        <v>5.3400000000000003E-2</v>
      </c>
      <c r="O69" s="50">
        <v>5.3800000000000001E-2</v>
      </c>
      <c r="R69" s="59"/>
    </row>
    <row r="70" spans="2:18" x14ac:dyDescent="0.2">
      <c r="B70">
        <v>61</v>
      </c>
      <c r="C70" s="57">
        <f t="shared" ca="1" si="6"/>
        <v>-0.15671747645569892</v>
      </c>
      <c r="D70" s="57">
        <f t="shared" ref="D70:E89" ca="1" si="9">S0*EXP((D$5+0.5*σ*σ)*T+σ*SQRT(T)*$C70)</f>
        <v>0.66070837623991685</v>
      </c>
      <c r="E70" s="57">
        <f t="shared" ca="1" si="9"/>
        <v>0.66092518628279995</v>
      </c>
      <c r="F70" s="57">
        <f t="shared" ca="1" si="2"/>
        <v>0</v>
      </c>
      <c r="G70" s="57">
        <f t="shared" ca="1" si="3"/>
        <v>0</v>
      </c>
      <c r="H70" s="17">
        <f t="shared" ca="1" si="4"/>
        <v>0</v>
      </c>
      <c r="I70" s="17">
        <f t="shared" ca="1" si="5"/>
        <v>0</v>
      </c>
      <c r="K70" s="17">
        <v>61</v>
      </c>
      <c r="L70" s="50">
        <v>1.5177480427456449E-3</v>
      </c>
      <c r="M70" s="50">
        <v>1.5308649150930673E-3</v>
      </c>
      <c r="N70" s="50">
        <v>4.8599999999999997E-2</v>
      </c>
      <c r="O70" s="50">
        <v>4.9000000000000002E-2</v>
      </c>
      <c r="R70" s="59"/>
    </row>
    <row r="71" spans="2:18" x14ac:dyDescent="0.2">
      <c r="B71">
        <v>62</v>
      </c>
      <c r="C71" s="57">
        <f t="shared" ca="1" si="6"/>
        <v>-0.43167362702702311</v>
      </c>
      <c r="D71" s="57">
        <f t="shared" ca="1" si="9"/>
        <v>0.64303896786113446</v>
      </c>
      <c r="E71" s="57">
        <f t="shared" ca="1" si="9"/>
        <v>0.64324997972538689</v>
      </c>
      <c r="F71" s="57">
        <f t="shared" ca="1" si="2"/>
        <v>0</v>
      </c>
      <c r="G71" s="57">
        <f t="shared" ca="1" si="3"/>
        <v>0</v>
      </c>
      <c r="H71" s="17">
        <f t="shared" ca="1" si="4"/>
        <v>0</v>
      </c>
      <c r="I71" s="17">
        <f t="shared" ca="1" si="5"/>
        <v>0</v>
      </c>
      <c r="K71" s="17">
        <v>62</v>
      </c>
      <c r="L71" s="50">
        <v>1.8250118060534686E-3</v>
      </c>
      <c r="M71" s="50">
        <v>1.8396903908211139E-3</v>
      </c>
      <c r="N71" s="50">
        <v>5.4199999999999998E-2</v>
      </c>
      <c r="O71" s="50">
        <v>5.4800000000000001E-2</v>
      </c>
      <c r="R71" s="59"/>
    </row>
    <row r="72" spans="2:18" x14ac:dyDescent="0.2">
      <c r="B72">
        <v>63</v>
      </c>
      <c r="C72" s="57">
        <f t="shared" ca="1" si="6"/>
        <v>1.3926817491525902</v>
      </c>
      <c r="D72" s="57">
        <f t="shared" ca="1" si="9"/>
        <v>0.76974855229532924</v>
      </c>
      <c r="E72" s="57">
        <f t="shared" ca="1" si="9"/>
        <v>0.77000114363915662</v>
      </c>
      <c r="F72" s="57">
        <f t="shared" ca="1" si="2"/>
        <v>0</v>
      </c>
      <c r="G72" s="57">
        <f t="shared" ca="1" si="3"/>
        <v>0</v>
      </c>
      <c r="H72" s="17">
        <f t="shared" ca="1" si="4"/>
        <v>0</v>
      </c>
      <c r="I72" s="17">
        <f t="shared" ca="1" si="5"/>
        <v>0</v>
      </c>
      <c r="K72" s="17">
        <v>63</v>
      </c>
      <c r="L72" s="50">
        <v>1.7584135328926589E-3</v>
      </c>
      <c r="M72" s="50">
        <v>1.7730609029352419E-3</v>
      </c>
      <c r="N72" s="50">
        <v>5.4399999999999997E-2</v>
      </c>
      <c r="O72" s="50">
        <v>5.4399999999999997E-2</v>
      </c>
      <c r="R72" s="59"/>
    </row>
    <row r="73" spans="2:18" x14ac:dyDescent="0.2">
      <c r="B73">
        <v>64</v>
      </c>
      <c r="C73" s="57">
        <f t="shared" ca="1" si="6"/>
        <v>-0.50898676055074088</v>
      </c>
      <c r="D73" s="57">
        <f t="shared" ca="1" si="9"/>
        <v>0.63815628833945937</v>
      </c>
      <c r="E73" s="57">
        <f t="shared" ca="1" si="9"/>
        <v>0.63836569796285236</v>
      </c>
      <c r="F73" s="57">
        <f t="shared" ca="1" si="2"/>
        <v>0</v>
      </c>
      <c r="G73" s="57">
        <f t="shared" ca="1" si="3"/>
        <v>0</v>
      </c>
      <c r="H73" s="17">
        <f t="shared" ca="1" si="4"/>
        <v>0</v>
      </c>
      <c r="I73" s="17">
        <f t="shared" ca="1" si="5"/>
        <v>0</v>
      </c>
      <c r="K73" s="17">
        <v>64</v>
      </c>
      <c r="L73" s="50">
        <v>1.8797281882590423E-3</v>
      </c>
      <c r="M73" s="50">
        <v>1.8948292012819366E-3</v>
      </c>
      <c r="N73" s="50">
        <v>5.6000000000000001E-2</v>
      </c>
      <c r="O73" s="50">
        <v>5.6000000000000001E-2</v>
      </c>
      <c r="R73" s="59"/>
    </row>
    <row r="74" spans="2:18" x14ac:dyDescent="0.2">
      <c r="B74">
        <v>65</v>
      </c>
      <c r="C74" s="57">
        <f t="shared" ca="1" si="6"/>
        <v>0.14109411569994781</v>
      </c>
      <c r="D74" s="57">
        <f t="shared" ca="1" si="9"/>
        <v>0.68039468445763263</v>
      </c>
      <c r="E74" s="57">
        <f t="shared" ca="1" si="9"/>
        <v>0.68061795452052221</v>
      </c>
      <c r="F74" s="57">
        <f t="shared" ref="F74:F137" ca="1" si="10">MAX(0,CP*(D74-K))</f>
        <v>0</v>
      </c>
      <c r="G74" s="57">
        <f t="shared" ref="G74:G137" ca="1" si="11">MAX(0,CP*(E74-K))</f>
        <v>0</v>
      </c>
      <c r="H74" s="17">
        <f t="shared" ref="H74:H137" ca="1" si="12">(CP*(D74-K)&gt;0)*1</f>
        <v>0</v>
      </c>
      <c r="I74" s="17">
        <f t="shared" ref="I74:I137" ca="1" si="13">(CP*(E74-K)&gt;0)*1</f>
        <v>0</v>
      </c>
      <c r="K74" s="17">
        <v>65</v>
      </c>
      <c r="L74" s="50">
        <v>1.658163039365775E-3</v>
      </c>
      <c r="M74" s="50">
        <v>1.6724584330383571E-3</v>
      </c>
      <c r="N74" s="50">
        <v>5.2999999999999999E-2</v>
      </c>
      <c r="O74" s="50">
        <v>5.3199999999999997E-2</v>
      </c>
      <c r="R74" s="59"/>
    </row>
    <row r="75" spans="2:18" x14ac:dyDescent="0.2">
      <c r="B75">
        <v>66</v>
      </c>
      <c r="C75" s="57">
        <f t="shared" ref="C75:C138" ca="1" si="14">_xlfn.NORM.S.INV(RAND())</f>
        <v>-1.0891432250033457</v>
      </c>
      <c r="D75" s="57">
        <f t="shared" ca="1" si="9"/>
        <v>0.60268041318329157</v>
      </c>
      <c r="E75" s="57">
        <f t="shared" ca="1" si="9"/>
        <v>0.60287818147400218</v>
      </c>
      <c r="F75" s="57">
        <f t="shared" ca="1" si="10"/>
        <v>0</v>
      </c>
      <c r="G75" s="57">
        <f t="shared" ca="1" si="11"/>
        <v>0</v>
      </c>
      <c r="H75" s="17">
        <f t="shared" ca="1" si="12"/>
        <v>0</v>
      </c>
      <c r="I75" s="17">
        <f t="shared" ca="1" si="13"/>
        <v>0</v>
      </c>
      <c r="K75" s="17">
        <v>66</v>
      </c>
      <c r="L75" s="50">
        <v>1.6617267949570246E-3</v>
      </c>
      <c r="M75" s="50">
        <v>1.6748720980728387E-3</v>
      </c>
      <c r="N75" s="50">
        <v>4.8399999999999999E-2</v>
      </c>
      <c r="O75" s="50">
        <v>4.8800000000000003E-2</v>
      </c>
      <c r="R75" s="59"/>
    </row>
    <row r="76" spans="2:18" x14ac:dyDescent="0.2">
      <c r="B76">
        <v>67</v>
      </c>
      <c r="C76" s="57">
        <f t="shared" ca="1" si="14"/>
        <v>2.5561292332708327</v>
      </c>
      <c r="D76" s="57">
        <f t="shared" ca="1" si="9"/>
        <v>0.86330258511496405</v>
      </c>
      <c r="E76" s="57">
        <f t="shared" ca="1" si="9"/>
        <v>0.86358587601489967</v>
      </c>
      <c r="F76" s="57">
        <f t="shared" ca="1" si="10"/>
        <v>7.5102585114964038E-2</v>
      </c>
      <c r="G76" s="57">
        <f t="shared" ca="1" si="11"/>
        <v>7.5385876014899655E-2</v>
      </c>
      <c r="H76" s="17">
        <f t="shared" ca="1" si="12"/>
        <v>1</v>
      </c>
      <c r="I76" s="17">
        <f t="shared" ca="1" si="13"/>
        <v>1</v>
      </c>
      <c r="K76" s="17">
        <v>67</v>
      </c>
      <c r="L76" s="50">
        <v>1.6763694183921441E-3</v>
      </c>
      <c r="M76" s="50">
        <v>1.6896062617600884E-3</v>
      </c>
      <c r="N76" s="50">
        <v>4.9000000000000002E-2</v>
      </c>
      <c r="O76" s="50">
        <v>4.9200000000000001E-2</v>
      </c>
      <c r="R76" s="59"/>
    </row>
    <row r="77" spans="2:18" x14ac:dyDescent="0.2">
      <c r="B77">
        <v>68</v>
      </c>
      <c r="C77" s="57">
        <f t="shared" ca="1" si="14"/>
        <v>-0.14752188716504036</v>
      </c>
      <c r="D77" s="57">
        <f t="shared" ca="1" si="9"/>
        <v>0.66130762614382965</v>
      </c>
      <c r="E77" s="57">
        <f t="shared" ca="1" si="9"/>
        <v>0.66152463282928931</v>
      </c>
      <c r="F77" s="57">
        <f t="shared" ca="1" si="10"/>
        <v>0</v>
      </c>
      <c r="G77" s="57">
        <f t="shared" ca="1" si="11"/>
        <v>0</v>
      </c>
      <c r="H77" s="17">
        <f t="shared" ca="1" si="12"/>
        <v>0</v>
      </c>
      <c r="I77" s="17">
        <f t="shared" ca="1" si="13"/>
        <v>0</v>
      </c>
      <c r="K77" s="17">
        <v>68</v>
      </c>
      <c r="L77" s="50">
        <v>1.4284319359787983E-3</v>
      </c>
      <c r="M77" s="50">
        <v>1.4409535833184038E-3</v>
      </c>
      <c r="N77" s="50">
        <v>4.6600000000000003E-2</v>
      </c>
      <c r="O77" s="50">
        <v>4.6600000000000003E-2</v>
      </c>
      <c r="R77" s="59"/>
    </row>
    <row r="78" spans="2:18" x14ac:dyDescent="0.2">
      <c r="B78">
        <v>69</v>
      </c>
      <c r="C78" s="57">
        <f t="shared" ca="1" si="14"/>
        <v>1.2418703812220568</v>
      </c>
      <c r="D78" s="57">
        <f t="shared" ca="1" si="9"/>
        <v>0.75838850573326289</v>
      </c>
      <c r="E78" s="57">
        <f t="shared" ca="1" si="9"/>
        <v>0.75863736930206749</v>
      </c>
      <c r="F78" s="57">
        <f t="shared" ca="1" si="10"/>
        <v>0</v>
      </c>
      <c r="G78" s="57">
        <f t="shared" ca="1" si="11"/>
        <v>0</v>
      </c>
      <c r="H78" s="17">
        <f t="shared" ca="1" si="12"/>
        <v>0</v>
      </c>
      <c r="I78" s="17">
        <f t="shared" ca="1" si="13"/>
        <v>0</v>
      </c>
      <c r="K78" s="17">
        <v>69</v>
      </c>
      <c r="L78" s="50">
        <v>1.7531603907775738E-3</v>
      </c>
      <c r="M78" s="50">
        <v>1.7676047952662494E-3</v>
      </c>
      <c r="N78" s="50">
        <v>5.3600000000000002E-2</v>
      </c>
      <c r="O78" s="50">
        <v>5.3800000000000001E-2</v>
      </c>
      <c r="R78" s="59"/>
    </row>
    <row r="79" spans="2:18" x14ac:dyDescent="0.2">
      <c r="B79">
        <v>70</v>
      </c>
      <c r="C79" s="57">
        <f t="shared" ca="1" si="14"/>
        <v>0.27976558383830591</v>
      </c>
      <c r="D79" s="57">
        <f t="shared" ca="1" si="9"/>
        <v>0.68976041818996503</v>
      </c>
      <c r="E79" s="57">
        <f t="shared" ca="1" si="9"/>
        <v>0.68998676159838057</v>
      </c>
      <c r="F79" s="57">
        <f t="shared" ca="1" si="10"/>
        <v>0</v>
      </c>
      <c r="G79" s="57">
        <f t="shared" ca="1" si="11"/>
        <v>0</v>
      </c>
      <c r="H79" s="17">
        <f t="shared" ca="1" si="12"/>
        <v>0</v>
      </c>
      <c r="I79" s="17">
        <f t="shared" ca="1" si="13"/>
        <v>0</v>
      </c>
      <c r="K79" s="17">
        <v>70</v>
      </c>
      <c r="L79" s="50">
        <v>1.623138791961776E-3</v>
      </c>
      <c r="M79" s="50">
        <v>1.6369935210771068E-3</v>
      </c>
      <c r="N79" s="50">
        <v>5.1400000000000001E-2</v>
      </c>
      <c r="O79" s="50">
        <v>5.16E-2</v>
      </c>
      <c r="R79" s="59"/>
    </row>
    <row r="80" spans="2:18" x14ac:dyDescent="0.2">
      <c r="B80">
        <v>71</v>
      </c>
      <c r="C80" s="57">
        <f t="shared" ca="1" si="14"/>
        <v>-0.39858277173010953</v>
      </c>
      <c r="D80" s="57">
        <f t="shared" ca="1" si="9"/>
        <v>0.64514020760331037</v>
      </c>
      <c r="E80" s="57">
        <f t="shared" ca="1" si="9"/>
        <v>0.64535190898489736</v>
      </c>
      <c r="F80" s="57">
        <f t="shared" ca="1" si="10"/>
        <v>0</v>
      </c>
      <c r="G80" s="57">
        <f t="shared" ca="1" si="11"/>
        <v>0</v>
      </c>
      <c r="H80" s="17">
        <f t="shared" ca="1" si="12"/>
        <v>0</v>
      </c>
      <c r="I80" s="17">
        <f t="shared" ca="1" si="13"/>
        <v>0</v>
      </c>
      <c r="K80" s="17">
        <v>71</v>
      </c>
      <c r="L80" s="50">
        <v>1.5236543932410909E-3</v>
      </c>
      <c r="M80" s="50">
        <v>1.5369457944440508E-3</v>
      </c>
      <c r="N80" s="50">
        <v>4.9200000000000001E-2</v>
      </c>
      <c r="O80" s="50">
        <v>4.9799999999999997E-2</v>
      </c>
      <c r="R80" s="59"/>
    </row>
    <row r="81" spans="2:18" x14ac:dyDescent="0.2">
      <c r="B81">
        <v>72</v>
      </c>
      <c r="C81" s="57">
        <f t="shared" ca="1" si="14"/>
        <v>1.2052737828011475</v>
      </c>
      <c r="D81" s="57">
        <f t="shared" ca="1" si="9"/>
        <v>0.75565719595915559</v>
      </c>
      <c r="E81" s="57">
        <f t="shared" ca="1" si="9"/>
        <v>0.75590516325448986</v>
      </c>
      <c r="F81" s="57">
        <f t="shared" ca="1" si="10"/>
        <v>0</v>
      </c>
      <c r="G81" s="57">
        <f t="shared" ca="1" si="11"/>
        <v>0</v>
      </c>
      <c r="H81" s="17">
        <f t="shared" ca="1" si="12"/>
        <v>0</v>
      </c>
      <c r="I81" s="17">
        <f t="shared" ca="1" si="13"/>
        <v>0</v>
      </c>
      <c r="K81" s="17">
        <v>72</v>
      </c>
      <c r="L81" s="50">
        <v>1.5815627097723732E-3</v>
      </c>
      <c r="M81" s="50">
        <v>1.5950657327775991E-3</v>
      </c>
      <c r="N81" s="50">
        <v>5.0200000000000002E-2</v>
      </c>
      <c r="O81" s="50">
        <v>5.0200000000000002E-2</v>
      </c>
      <c r="R81" s="59"/>
    </row>
    <row r="82" spans="2:18" x14ac:dyDescent="0.2">
      <c r="B82">
        <v>73</v>
      </c>
      <c r="C82" s="57">
        <f t="shared" ca="1" si="14"/>
        <v>-2.0732671735670834E-2</v>
      </c>
      <c r="D82" s="57">
        <f t="shared" ca="1" si="9"/>
        <v>0.66962573685683235</v>
      </c>
      <c r="E82" s="57">
        <f t="shared" ca="1" si="9"/>
        <v>0.66984547311256115</v>
      </c>
      <c r="F82" s="57">
        <f t="shared" ca="1" si="10"/>
        <v>0</v>
      </c>
      <c r="G82" s="57">
        <f t="shared" ca="1" si="11"/>
        <v>0</v>
      </c>
      <c r="H82" s="17">
        <f t="shared" ca="1" si="12"/>
        <v>0</v>
      </c>
      <c r="I82" s="17">
        <f t="shared" ca="1" si="13"/>
        <v>0</v>
      </c>
      <c r="K82" s="17">
        <v>73</v>
      </c>
      <c r="L82" s="50">
        <v>1.975021305778233E-3</v>
      </c>
      <c r="M82" s="50">
        <v>1.9894385532397058E-3</v>
      </c>
      <c r="N82" s="50">
        <v>5.2999999999999999E-2</v>
      </c>
      <c r="O82" s="50">
        <v>5.3400000000000003E-2</v>
      </c>
      <c r="R82" s="59"/>
    </row>
    <row r="83" spans="2:18" x14ac:dyDescent="0.2">
      <c r="B83">
        <v>74</v>
      </c>
      <c r="C83" s="57">
        <f t="shared" ca="1" si="14"/>
        <v>4.1874514448316913E-2</v>
      </c>
      <c r="D83" s="57">
        <f t="shared" ca="1" si="9"/>
        <v>0.67377163880777502</v>
      </c>
      <c r="E83" s="57">
        <f t="shared" ca="1" si="9"/>
        <v>0.67399273553237649</v>
      </c>
      <c r="F83" s="57">
        <f t="shared" ca="1" si="10"/>
        <v>0</v>
      </c>
      <c r="G83" s="57">
        <f t="shared" ca="1" si="11"/>
        <v>0</v>
      </c>
      <c r="H83" s="17">
        <f t="shared" ca="1" si="12"/>
        <v>0</v>
      </c>
      <c r="I83" s="17">
        <f t="shared" ca="1" si="13"/>
        <v>0</v>
      </c>
      <c r="K83" s="17">
        <v>74</v>
      </c>
      <c r="L83" s="50">
        <v>1.5014396653542598E-3</v>
      </c>
      <c r="M83" s="50">
        <v>1.5140130885845653E-3</v>
      </c>
      <c r="N83" s="50">
        <v>4.6600000000000003E-2</v>
      </c>
      <c r="O83" s="50">
        <v>4.6800000000000001E-2</v>
      </c>
      <c r="R83" s="59"/>
    </row>
    <row r="84" spans="2:18" x14ac:dyDescent="0.2">
      <c r="B84">
        <v>75</v>
      </c>
      <c r="C84" s="57">
        <f t="shared" ca="1" si="14"/>
        <v>1.159882960596448</v>
      </c>
      <c r="D84" s="57">
        <f t="shared" ca="1" si="9"/>
        <v>0.75228321033122736</v>
      </c>
      <c r="E84" s="57">
        <f t="shared" ca="1" si="9"/>
        <v>0.75253007046038212</v>
      </c>
      <c r="F84" s="57">
        <f t="shared" ca="1" si="10"/>
        <v>0</v>
      </c>
      <c r="G84" s="57">
        <f t="shared" ca="1" si="11"/>
        <v>0</v>
      </c>
      <c r="H84" s="17">
        <f t="shared" ca="1" si="12"/>
        <v>0</v>
      </c>
      <c r="I84" s="17">
        <f t="shared" ca="1" si="13"/>
        <v>0</v>
      </c>
      <c r="K84" s="17">
        <v>75</v>
      </c>
      <c r="L84" s="50">
        <v>1.5868498417412394E-3</v>
      </c>
      <c r="M84" s="50">
        <v>1.5997133461553945E-3</v>
      </c>
      <c r="N84" s="50">
        <v>4.7399999999999998E-2</v>
      </c>
      <c r="O84" s="50">
        <v>4.7800000000000002E-2</v>
      </c>
      <c r="R84" s="59"/>
    </row>
    <row r="85" spans="2:18" x14ac:dyDescent="0.2">
      <c r="B85">
        <v>76</v>
      </c>
      <c r="C85" s="57">
        <f t="shared" ca="1" si="14"/>
        <v>0.26730667447387862</v>
      </c>
      <c r="D85" s="57">
        <f t="shared" ca="1" si="9"/>
        <v>0.68891371085349717</v>
      </c>
      <c r="E85" s="57">
        <f t="shared" ca="1" si="9"/>
        <v>0.68913977641670821</v>
      </c>
      <c r="F85" s="57">
        <f t="shared" ca="1" si="10"/>
        <v>0</v>
      </c>
      <c r="G85" s="57">
        <f t="shared" ca="1" si="11"/>
        <v>0</v>
      </c>
      <c r="H85" s="17">
        <f t="shared" ca="1" si="12"/>
        <v>0</v>
      </c>
      <c r="I85" s="17">
        <f t="shared" ca="1" si="13"/>
        <v>0</v>
      </c>
      <c r="K85" s="17">
        <v>76</v>
      </c>
      <c r="L85" s="50">
        <v>1.7577516563196604E-3</v>
      </c>
      <c r="M85" s="50">
        <v>1.7710025997095858E-3</v>
      </c>
      <c r="N85" s="50">
        <v>4.8800000000000003E-2</v>
      </c>
      <c r="O85" s="50">
        <v>4.9200000000000001E-2</v>
      </c>
      <c r="R85" s="59"/>
    </row>
    <row r="86" spans="2:18" x14ac:dyDescent="0.2">
      <c r="B86">
        <v>77</v>
      </c>
      <c r="C86" s="57">
        <f t="shared" ca="1" si="14"/>
        <v>-0.36283995208061565</v>
      </c>
      <c r="D86" s="57">
        <f t="shared" ca="1" si="9"/>
        <v>0.64741755899550291</v>
      </c>
      <c r="E86" s="57">
        <f t="shared" ca="1" si="9"/>
        <v>0.64763000768508661</v>
      </c>
      <c r="F86" s="57">
        <f t="shared" ca="1" si="10"/>
        <v>0</v>
      </c>
      <c r="G86" s="57">
        <f t="shared" ca="1" si="11"/>
        <v>0</v>
      </c>
      <c r="H86" s="17">
        <f t="shared" ca="1" si="12"/>
        <v>0</v>
      </c>
      <c r="I86" s="17">
        <f t="shared" ca="1" si="13"/>
        <v>0</v>
      </c>
      <c r="K86" s="17">
        <v>77</v>
      </c>
      <c r="L86" s="50">
        <v>1.8287141915121808E-3</v>
      </c>
      <c r="M86" s="50">
        <v>1.8433926148237918E-3</v>
      </c>
      <c r="N86" s="50">
        <v>5.4199999999999998E-2</v>
      </c>
      <c r="O86" s="50">
        <v>5.4800000000000001E-2</v>
      </c>
      <c r="R86" s="59"/>
    </row>
    <row r="87" spans="2:18" x14ac:dyDescent="0.2">
      <c r="B87">
        <v>78</v>
      </c>
      <c r="C87" s="57">
        <f t="shared" ca="1" si="14"/>
        <v>0.33933830536834803</v>
      </c>
      <c r="D87" s="57">
        <f t="shared" ca="1" si="9"/>
        <v>0.6938233860523817</v>
      </c>
      <c r="E87" s="57">
        <f t="shared" ca="1" si="9"/>
        <v>0.69405106271502581</v>
      </c>
      <c r="F87" s="57">
        <f t="shared" ca="1" si="10"/>
        <v>0</v>
      </c>
      <c r="G87" s="57">
        <f t="shared" ca="1" si="11"/>
        <v>0</v>
      </c>
      <c r="H87" s="17">
        <f t="shared" ca="1" si="12"/>
        <v>0</v>
      </c>
      <c r="I87" s="17">
        <f t="shared" ca="1" si="13"/>
        <v>0</v>
      </c>
      <c r="K87" s="17">
        <v>78</v>
      </c>
      <c r="L87" s="50">
        <v>1.7524533004799913E-3</v>
      </c>
      <c r="M87" s="50">
        <v>1.7659366434497911E-3</v>
      </c>
      <c r="N87" s="50">
        <v>4.9799999999999997E-2</v>
      </c>
      <c r="O87" s="50">
        <v>5.0200000000000002E-2</v>
      </c>
      <c r="R87" s="59"/>
    </row>
    <row r="88" spans="2:18" x14ac:dyDescent="0.2">
      <c r="B88">
        <v>79</v>
      </c>
      <c r="C88" s="57">
        <f t="shared" ca="1" si="14"/>
        <v>-0.64462104059251357</v>
      </c>
      <c r="D88" s="57">
        <f t="shared" ca="1" si="9"/>
        <v>0.62967976392098457</v>
      </c>
      <c r="E88" s="57">
        <f t="shared" ca="1" si="9"/>
        <v>0.62988639199098928</v>
      </c>
      <c r="F88" s="57">
        <f t="shared" ca="1" si="10"/>
        <v>0</v>
      </c>
      <c r="G88" s="57">
        <f t="shared" ca="1" si="11"/>
        <v>0</v>
      </c>
      <c r="H88" s="17">
        <f t="shared" ca="1" si="12"/>
        <v>0</v>
      </c>
      <c r="I88" s="17">
        <f t="shared" ca="1" si="13"/>
        <v>0</v>
      </c>
      <c r="K88" s="17">
        <v>79</v>
      </c>
      <c r="L88" s="50">
        <v>1.7707864099031074E-3</v>
      </c>
      <c r="M88" s="50">
        <v>1.7854865630955946E-3</v>
      </c>
      <c r="N88" s="50">
        <v>5.4399999999999997E-2</v>
      </c>
      <c r="O88" s="50">
        <v>5.4800000000000001E-2</v>
      </c>
      <c r="R88" s="59"/>
    </row>
    <row r="89" spans="2:18" x14ac:dyDescent="0.2">
      <c r="B89">
        <v>80</v>
      </c>
      <c r="C89" s="57">
        <f t="shared" ca="1" si="14"/>
        <v>0.46160497829787317</v>
      </c>
      <c r="D89" s="57">
        <f t="shared" ca="1" si="9"/>
        <v>0.7022373154408843</v>
      </c>
      <c r="E89" s="57">
        <f t="shared" ca="1" si="9"/>
        <v>0.70246775311649146</v>
      </c>
      <c r="F89" s="57">
        <f t="shared" ca="1" si="10"/>
        <v>0</v>
      </c>
      <c r="G89" s="57">
        <f t="shared" ca="1" si="11"/>
        <v>0</v>
      </c>
      <c r="H89" s="17">
        <f t="shared" ca="1" si="12"/>
        <v>0</v>
      </c>
      <c r="I89" s="17">
        <f t="shared" ca="1" si="13"/>
        <v>0</v>
      </c>
      <c r="K89" s="17">
        <v>80</v>
      </c>
      <c r="L89" s="50">
        <v>2.1010689706727828E-3</v>
      </c>
      <c r="M89" s="50">
        <v>2.1173932599999794E-3</v>
      </c>
      <c r="N89" s="50">
        <v>6.0400000000000002E-2</v>
      </c>
      <c r="O89" s="50">
        <v>6.0600000000000001E-2</v>
      </c>
      <c r="R89" s="59"/>
    </row>
    <row r="90" spans="2:18" x14ac:dyDescent="0.2">
      <c r="B90">
        <v>81</v>
      </c>
      <c r="C90" s="57">
        <f t="shared" ca="1" si="14"/>
        <v>1.2575932129025971</v>
      </c>
      <c r="D90" s="57">
        <f t="shared" ref="D90:E109" ca="1" si="15">S0*EXP((D$5+0.5*σ*σ)*T+σ*SQRT(T)*$C90)</f>
        <v>0.75956497575629711</v>
      </c>
      <c r="E90" s="57">
        <f t="shared" ca="1" si="15"/>
        <v>0.75981422538122756</v>
      </c>
      <c r="F90" s="57">
        <f t="shared" ca="1" si="10"/>
        <v>0</v>
      </c>
      <c r="G90" s="57">
        <f t="shared" ca="1" si="11"/>
        <v>0</v>
      </c>
      <c r="H90" s="17">
        <f t="shared" ca="1" si="12"/>
        <v>0</v>
      </c>
      <c r="I90" s="17">
        <f t="shared" ca="1" si="13"/>
        <v>0</v>
      </c>
      <c r="K90" s="17">
        <v>81</v>
      </c>
      <c r="L90" s="50">
        <v>1.6971340058245872E-3</v>
      </c>
      <c r="M90" s="50">
        <v>1.7115806862676543E-3</v>
      </c>
      <c r="N90" s="50">
        <v>5.3600000000000002E-2</v>
      </c>
      <c r="O90" s="50">
        <v>5.3800000000000001E-2</v>
      </c>
      <c r="R90" s="59"/>
    </row>
    <row r="91" spans="2:18" x14ac:dyDescent="0.2">
      <c r="B91">
        <v>82</v>
      </c>
      <c r="C91" s="57">
        <f t="shared" ca="1" si="14"/>
        <v>-0.74561009494628827</v>
      </c>
      <c r="D91" s="57">
        <f t="shared" ca="1" si="15"/>
        <v>0.62344161722997016</v>
      </c>
      <c r="E91" s="57">
        <f t="shared" ca="1" si="15"/>
        <v>0.62364619826545808</v>
      </c>
      <c r="F91" s="57">
        <f t="shared" ca="1" si="10"/>
        <v>0</v>
      </c>
      <c r="G91" s="57">
        <f t="shared" ca="1" si="11"/>
        <v>0</v>
      </c>
      <c r="H91" s="17">
        <f t="shared" ca="1" si="12"/>
        <v>0</v>
      </c>
      <c r="I91" s="17">
        <f t="shared" ca="1" si="13"/>
        <v>0</v>
      </c>
      <c r="K91" s="17">
        <v>82</v>
      </c>
      <c r="L91" s="50">
        <v>1.8558287673712585E-3</v>
      </c>
      <c r="M91" s="50">
        <v>1.8710465085423329E-3</v>
      </c>
      <c r="N91" s="50">
        <v>5.6399999999999999E-2</v>
      </c>
      <c r="O91" s="50">
        <v>5.6599999999999998E-2</v>
      </c>
      <c r="R91" s="59"/>
    </row>
    <row r="92" spans="2:18" x14ac:dyDescent="0.2">
      <c r="B92">
        <v>83</v>
      </c>
      <c r="C92" s="57">
        <f t="shared" ca="1" si="14"/>
        <v>0.90806327519087315</v>
      </c>
      <c r="D92" s="57">
        <f t="shared" ca="1" si="15"/>
        <v>0.73383675329083764</v>
      </c>
      <c r="E92" s="57">
        <f t="shared" ca="1" si="15"/>
        <v>0.73407756025450244</v>
      </c>
      <c r="F92" s="57">
        <f t="shared" ca="1" si="10"/>
        <v>0</v>
      </c>
      <c r="G92" s="57">
        <f t="shared" ca="1" si="11"/>
        <v>0</v>
      </c>
      <c r="H92" s="17">
        <f t="shared" ca="1" si="12"/>
        <v>0</v>
      </c>
      <c r="I92" s="17">
        <f t="shared" ca="1" si="13"/>
        <v>0</v>
      </c>
      <c r="K92" s="17">
        <v>83</v>
      </c>
      <c r="L92" s="50">
        <v>1.8736082519080189E-3</v>
      </c>
      <c r="M92" s="50">
        <v>1.8877135301684507E-3</v>
      </c>
      <c r="N92" s="50">
        <v>5.1999999999999998E-2</v>
      </c>
      <c r="O92" s="50">
        <v>5.2200000000000003E-2</v>
      </c>
      <c r="R92" s="59"/>
    </row>
    <row r="93" spans="2:18" x14ac:dyDescent="0.2">
      <c r="B93">
        <v>84</v>
      </c>
      <c r="C93" s="57">
        <f t="shared" ca="1" si="14"/>
        <v>-0.28981077197192329</v>
      </c>
      <c r="D93" s="57">
        <f t="shared" ca="1" si="15"/>
        <v>0.65209563168675355</v>
      </c>
      <c r="E93" s="57">
        <f t="shared" ca="1" si="15"/>
        <v>0.65230961547590205</v>
      </c>
      <c r="F93" s="57">
        <f t="shared" ca="1" si="10"/>
        <v>0</v>
      </c>
      <c r="G93" s="57">
        <f t="shared" ca="1" si="11"/>
        <v>0</v>
      </c>
      <c r="H93" s="17">
        <f t="shared" ca="1" si="12"/>
        <v>0</v>
      </c>
      <c r="I93" s="17">
        <f t="shared" ca="1" si="13"/>
        <v>0</v>
      </c>
      <c r="K93" s="17">
        <v>84</v>
      </c>
      <c r="L93" s="50">
        <v>1.667906340210309E-3</v>
      </c>
      <c r="M93" s="50">
        <v>1.6813342382347024E-3</v>
      </c>
      <c r="N93" s="50">
        <v>4.9799999999999997E-2</v>
      </c>
      <c r="O93" s="50">
        <v>4.9799999999999997E-2</v>
      </c>
      <c r="R93" s="59"/>
    </row>
    <row r="94" spans="2:18" x14ac:dyDescent="0.2">
      <c r="B94">
        <v>85</v>
      </c>
      <c r="C94" s="57">
        <f t="shared" ca="1" si="14"/>
        <v>1.2827304793213858</v>
      </c>
      <c r="D94" s="57">
        <f t="shared" ca="1" si="15"/>
        <v>0.76144967887443904</v>
      </c>
      <c r="E94" s="57">
        <f t="shared" ca="1" si="15"/>
        <v>0.76169954696067355</v>
      </c>
      <c r="F94" s="57">
        <f t="shared" ca="1" si="10"/>
        <v>0</v>
      </c>
      <c r="G94" s="57">
        <f t="shared" ca="1" si="11"/>
        <v>0</v>
      </c>
      <c r="H94" s="17">
        <f t="shared" ca="1" si="12"/>
        <v>0</v>
      </c>
      <c r="I94" s="17">
        <f t="shared" ca="1" si="13"/>
        <v>0</v>
      </c>
      <c r="K94" s="17">
        <v>85</v>
      </c>
      <c r="L94" s="50">
        <v>1.7428005396739519E-3</v>
      </c>
      <c r="M94" s="50">
        <v>1.7570789249319668E-3</v>
      </c>
      <c r="N94" s="50">
        <v>5.2400000000000002E-2</v>
      </c>
      <c r="O94" s="50">
        <v>5.3600000000000002E-2</v>
      </c>
      <c r="R94" s="59"/>
    </row>
    <row r="95" spans="2:18" x14ac:dyDescent="0.2">
      <c r="B95">
        <v>86</v>
      </c>
      <c r="C95" s="57">
        <f t="shared" ca="1" si="14"/>
        <v>-4.0034079215652371E-2</v>
      </c>
      <c r="D95" s="57">
        <f t="shared" ca="1" si="15"/>
        <v>0.66835273306205589</v>
      </c>
      <c r="E95" s="57">
        <f t="shared" ca="1" si="15"/>
        <v>0.66857205158430766</v>
      </c>
      <c r="F95" s="57">
        <f t="shared" ca="1" si="10"/>
        <v>0</v>
      </c>
      <c r="G95" s="57">
        <f t="shared" ca="1" si="11"/>
        <v>0</v>
      </c>
      <c r="H95" s="17">
        <f t="shared" ca="1" si="12"/>
        <v>0</v>
      </c>
      <c r="I95" s="17">
        <f t="shared" ca="1" si="13"/>
        <v>0</v>
      </c>
      <c r="K95" s="17">
        <v>86</v>
      </c>
      <c r="L95" s="50">
        <v>1.9745605832938145E-3</v>
      </c>
      <c r="M95" s="50">
        <v>1.989640593705063E-3</v>
      </c>
      <c r="N95" s="50">
        <v>5.5599999999999997E-2</v>
      </c>
      <c r="O95" s="50">
        <v>5.5800000000000002E-2</v>
      </c>
      <c r="R95" s="59"/>
    </row>
    <row r="96" spans="2:18" x14ac:dyDescent="0.2">
      <c r="B96">
        <v>87</v>
      </c>
      <c r="C96" s="57">
        <f t="shared" ca="1" si="14"/>
        <v>0.95703218850295591</v>
      </c>
      <c r="D96" s="57">
        <f t="shared" ca="1" si="15"/>
        <v>0.73738807809129481</v>
      </c>
      <c r="E96" s="57">
        <f t="shared" ca="1" si="15"/>
        <v>0.73763005041460983</v>
      </c>
      <c r="F96" s="57">
        <f t="shared" ca="1" si="10"/>
        <v>0</v>
      </c>
      <c r="G96" s="57">
        <f t="shared" ca="1" si="11"/>
        <v>0</v>
      </c>
      <c r="H96" s="17">
        <f t="shared" ca="1" si="12"/>
        <v>0</v>
      </c>
      <c r="I96" s="17">
        <f t="shared" ca="1" si="13"/>
        <v>0</v>
      </c>
      <c r="K96" s="17">
        <v>87</v>
      </c>
      <c r="L96" s="50">
        <v>1.8549100782403833E-3</v>
      </c>
      <c r="M96" s="50">
        <v>1.8688360041211698E-3</v>
      </c>
      <c r="N96" s="50">
        <v>5.1200000000000002E-2</v>
      </c>
      <c r="O96" s="50">
        <v>5.16E-2</v>
      </c>
      <c r="R96" s="59"/>
    </row>
    <row r="97" spans="2:18" x14ac:dyDescent="0.2">
      <c r="B97">
        <v>88</v>
      </c>
      <c r="C97" s="57">
        <f t="shared" ca="1" si="14"/>
        <v>-0.25046960658316592</v>
      </c>
      <c r="D97" s="57">
        <f t="shared" ca="1" si="15"/>
        <v>0.6546297256829039</v>
      </c>
      <c r="E97" s="57">
        <f t="shared" ca="1" si="15"/>
        <v>0.65484454102958611</v>
      </c>
      <c r="F97" s="57">
        <f t="shared" ca="1" si="10"/>
        <v>0</v>
      </c>
      <c r="G97" s="57">
        <f t="shared" ca="1" si="11"/>
        <v>0</v>
      </c>
      <c r="H97" s="17">
        <f t="shared" ca="1" si="12"/>
        <v>0</v>
      </c>
      <c r="I97" s="17">
        <f t="shared" ca="1" si="13"/>
        <v>0</v>
      </c>
      <c r="K97" s="17">
        <v>88</v>
      </c>
      <c r="L97" s="50">
        <v>1.6330627721007965E-3</v>
      </c>
      <c r="M97" s="50">
        <v>1.6459993961128259E-3</v>
      </c>
      <c r="N97" s="50">
        <v>4.7600000000000003E-2</v>
      </c>
      <c r="O97" s="50">
        <v>4.82E-2</v>
      </c>
      <c r="R97" s="59"/>
    </row>
    <row r="98" spans="2:18" x14ac:dyDescent="0.2">
      <c r="B98">
        <v>89</v>
      </c>
      <c r="C98" s="57">
        <f t="shared" ca="1" si="14"/>
        <v>1.012593125024178</v>
      </c>
      <c r="D98" s="57">
        <f t="shared" ca="1" si="15"/>
        <v>0.7414382865944712</v>
      </c>
      <c r="E98" s="57">
        <f t="shared" ca="1" si="15"/>
        <v>0.74168158798505834</v>
      </c>
      <c r="F98" s="57">
        <f t="shared" ca="1" si="10"/>
        <v>0</v>
      </c>
      <c r="G98" s="57">
        <f t="shared" ca="1" si="11"/>
        <v>0</v>
      </c>
      <c r="H98" s="17">
        <f t="shared" ca="1" si="12"/>
        <v>0</v>
      </c>
      <c r="I98" s="17">
        <f t="shared" ca="1" si="13"/>
        <v>0</v>
      </c>
      <c r="K98" s="17">
        <v>89</v>
      </c>
      <c r="L98" s="50">
        <v>1.6995883911158902E-3</v>
      </c>
      <c r="M98" s="50">
        <v>1.7135439778316244E-3</v>
      </c>
      <c r="N98" s="50">
        <v>5.1799999999999999E-2</v>
      </c>
      <c r="O98" s="50">
        <v>5.1799999999999999E-2</v>
      </c>
      <c r="R98" s="59"/>
    </row>
    <row r="99" spans="2:18" x14ac:dyDescent="0.2">
      <c r="B99">
        <v>90</v>
      </c>
      <c r="C99" s="57">
        <f t="shared" ca="1" si="14"/>
        <v>-0.53561127223174365</v>
      </c>
      <c r="D99" s="57">
        <f t="shared" ca="1" si="15"/>
        <v>0.6364834245831299</v>
      </c>
      <c r="E99" s="57">
        <f t="shared" ca="1" si="15"/>
        <v>0.63669228525985333</v>
      </c>
      <c r="F99" s="57">
        <f t="shared" ca="1" si="10"/>
        <v>0</v>
      </c>
      <c r="G99" s="57">
        <f t="shared" ca="1" si="11"/>
        <v>0</v>
      </c>
      <c r="H99" s="17">
        <f t="shared" ca="1" si="12"/>
        <v>0</v>
      </c>
      <c r="I99" s="17">
        <f t="shared" ca="1" si="13"/>
        <v>0</v>
      </c>
      <c r="K99" s="17">
        <v>90</v>
      </c>
      <c r="L99" s="50">
        <v>1.7357380592153582E-3</v>
      </c>
      <c r="M99" s="50">
        <v>1.7493662844991597E-3</v>
      </c>
      <c r="N99" s="50">
        <v>5.04E-2</v>
      </c>
      <c r="O99" s="50">
        <v>5.0599999999999999E-2</v>
      </c>
      <c r="R99" s="59"/>
    </row>
    <row r="100" spans="2:18" x14ac:dyDescent="0.2">
      <c r="B100">
        <v>91</v>
      </c>
      <c r="C100" s="57">
        <f t="shared" ca="1" si="14"/>
        <v>1.3483954773926268</v>
      </c>
      <c r="D100" s="57">
        <f t="shared" ca="1" si="15"/>
        <v>0.76639510112743026</v>
      </c>
      <c r="E100" s="57">
        <f t="shared" ca="1" si="15"/>
        <v>0.76664659204341723</v>
      </c>
      <c r="F100" s="57">
        <f t="shared" ca="1" si="10"/>
        <v>0</v>
      </c>
      <c r="G100" s="57">
        <f t="shared" ca="1" si="11"/>
        <v>0</v>
      </c>
      <c r="H100" s="17">
        <f t="shared" ca="1" si="12"/>
        <v>0</v>
      </c>
      <c r="I100" s="17">
        <f t="shared" ca="1" si="13"/>
        <v>0</v>
      </c>
      <c r="K100" s="17">
        <v>91</v>
      </c>
      <c r="L100" s="50">
        <v>1.6813151174678341E-3</v>
      </c>
      <c r="M100" s="50">
        <v>1.6945969329340822E-3</v>
      </c>
      <c r="N100" s="50">
        <v>4.9200000000000001E-2</v>
      </c>
      <c r="O100" s="50">
        <v>4.9399999999999999E-2</v>
      </c>
      <c r="R100" s="59"/>
    </row>
    <row r="101" spans="2:18" x14ac:dyDescent="0.2">
      <c r="B101">
        <v>92</v>
      </c>
      <c r="C101" s="57">
        <f t="shared" ca="1" si="14"/>
        <v>0.28684261167054276</v>
      </c>
      <c r="D101" s="57">
        <f t="shared" ca="1" si="15"/>
        <v>0.69024183628133862</v>
      </c>
      <c r="E101" s="57">
        <f t="shared" ca="1" si="15"/>
        <v>0.69046833766607296</v>
      </c>
      <c r="F101" s="57">
        <f t="shared" ca="1" si="10"/>
        <v>0</v>
      </c>
      <c r="G101" s="57">
        <f t="shared" ca="1" si="11"/>
        <v>0</v>
      </c>
      <c r="H101" s="17">
        <f t="shared" ca="1" si="12"/>
        <v>0</v>
      </c>
      <c r="I101" s="17">
        <f t="shared" ca="1" si="13"/>
        <v>0</v>
      </c>
      <c r="K101" s="17">
        <v>92</v>
      </c>
      <c r="L101" s="50">
        <v>1.8277873953171974E-3</v>
      </c>
      <c r="M101" s="50">
        <v>1.8428032797698985E-3</v>
      </c>
      <c r="N101" s="50">
        <v>5.5E-2</v>
      </c>
      <c r="O101" s="50">
        <v>5.62E-2</v>
      </c>
      <c r="R101" s="59"/>
    </row>
    <row r="102" spans="2:18" x14ac:dyDescent="0.2">
      <c r="B102">
        <v>93</v>
      </c>
      <c r="C102" s="57">
        <f t="shared" ca="1" si="14"/>
        <v>-1.4987936392926835</v>
      </c>
      <c r="D102" s="57">
        <f t="shared" ca="1" si="15"/>
        <v>0.57882527612751311</v>
      </c>
      <c r="E102" s="57">
        <f t="shared" ca="1" si="15"/>
        <v>0.57901521640593556</v>
      </c>
      <c r="F102" s="57">
        <f t="shared" ca="1" si="10"/>
        <v>0</v>
      </c>
      <c r="G102" s="57">
        <f t="shared" ca="1" si="11"/>
        <v>0</v>
      </c>
      <c r="H102" s="17">
        <f t="shared" ca="1" si="12"/>
        <v>0</v>
      </c>
      <c r="I102" s="17">
        <f t="shared" ca="1" si="13"/>
        <v>0</v>
      </c>
      <c r="K102" s="17">
        <v>93</v>
      </c>
      <c r="L102" s="50">
        <v>1.8327203127712147E-3</v>
      </c>
      <c r="M102" s="50">
        <v>1.8480996888547957E-3</v>
      </c>
      <c r="N102" s="50">
        <v>5.7000000000000002E-2</v>
      </c>
      <c r="O102" s="50">
        <v>5.74E-2</v>
      </c>
      <c r="R102" s="59"/>
    </row>
    <row r="103" spans="2:18" x14ac:dyDescent="0.2">
      <c r="B103">
        <v>94</v>
      </c>
      <c r="C103" s="57">
        <f t="shared" ca="1" si="14"/>
        <v>1.0397099242291497</v>
      </c>
      <c r="D103" s="57">
        <f t="shared" ca="1" si="15"/>
        <v>0.74342308224692066</v>
      </c>
      <c r="E103" s="57">
        <f t="shared" ca="1" si="15"/>
        <v>0.74366703494396325</v>
      </c>
      <c r="F103" s="57">
        <f t="shared" ca="1" si="10"/>
        <v>0</v>
      </c>
      <c r="G103" s="57">
        <f t="shared" ca="1" si="11"/>
        <v>0</v>
      </c>
      <c r="H103" s="17">
        <f t="shared" ca="1" si="12"/>
        <v>0</v>
      </c>
      <c r="I103" s="17">
        <f t="shared" ca="1" si="13"/>
        <v>0</v>
      </c>
      <c r="K103" s="17">
        <v>94</v>
      </c>
      <c r="L103" s="50">
        <v>1.7297964188212405E-3</v>
      </c>
      <c r="M103" s="50">
        <v>1.7432888577664997E-3</v>
      </c>
      <c r="N103" s="50">
        <v>4.9599999999999998E-2</v>
      </c>
      <c r="O103" s="50">
        <v>0.05</v>
      </c>
      <c r="R103" s="59"/>
    </row>
    <row r="104" spans="2:18" x14ac:dyDescent="0.2">
      <c r="B104">
        <v>95</v>
      </c>
      <c r="C104" s="57">
        <f t="shared" ca="1" si="14"/>
        <v>-1.0657089772996999</v>
      </c>
      <c r="D104" s="57">
        <f t="shared" ca="1" si="15"/>
        <v>0.60407440938670365</v>
      </c>
      <c r="E104" s="57">
        <f t="shared" ca="1" si="15"/>
        <v>0.60427263511429186</v>
      </c>
      <c r="F104" s="57">
        <f t="shared" ca="1" si="10"/>
        <v>0</v>
      </c>
      <c r="G104" s="57">
        <f t="shared" ca="1" si="11"/>
        <v>0</v>
      </c>
      <c r="H104" s="17">
        <f t="shared" ca="1" si="12"/>
        <v>0</v>
      </c>
      <c r="I104" s="17">
        <f t="shared" ca="1" si="13"/>
        <v>0</v>
      </c>
      <c r="K104" s="17">
        <v>95</v>
      </c>
      <c r="L104" s="50">
        <v>1.8217733651107757E-3</v>
      </c>
      <c r="M104" s="50">
        <v>1.8356424140262583E-3</v>
      </c>
      <c r="N104" s="50">
        <v>5.1200000000000002E-2</v>
      </c>
      <c r="O104" s="50">
        <v>5.1400000000000001E-2</v>
      </c>
      <c r="R104" s="59"/>
    </row>
    <row r="105" spans="2:18" x14ac:dyDescent="0.2">
      <c r="B105">
        <v>96</v>
      </c>
      <c r="C105" s="57">
        <f t="shared" ca="1" si="14"/>
        <v>0.68580728425581006</v>
      </c>
      <c r="D105" s="57">
        <f t="shared" ca="1" si="15"/>
        <v>0.71793206037371904</v>
      </c>
      <c r="E105" s="57">
        <f t="shared" ca="1" si="15"/>
        <v>0.7181676482463637</v>
      </c>
      <c r="F105" s="57">
        <f t="shared" ca="1" si="10"/>
        <v>0</v>
      </c>
      <c r="G105" s="57">
        <f t="shared" ca="1" si="11"/>
        <v>0</v>
      </c>
      <c r="H105" s="17">
        <f t="shared" ca="1" si="12"/>
        <v>0</v>
      </c>
      <c r="I105" s="17">
        <f t="shared" ca="1" si="13"/>
        <v>0</v>
      </c>
      <c r="K105" s="17">
        <v>96</v>
      </c>
      <c r="L105" s="50">
        <v>1.8677545311801215E-3</v>
      </c>
      <c r="M105" s="50">
        <v>1.8822033650070583E-3</v>
      </c>
      <c r="N105" s="50">
        <v>5.3400000000000003E-2</v>
      </c>
      <c r="O105" s="50">
        <v>5.3600000000000002E-2</v>
      </c>
      <c r="R105" s="59"/>
    </row>
    <row r="106" spans="2:18" x14ac:dyDescent="0.2">
      <c r="B106">
        <v>97</v>
      </c>
      <c r="C106" s="57">
        <f t="shared" ca="1" si="14"/>
        <v>-0.26735115443464569</v>
      </c>
      <c r="D106" s="57">
        <f t="shared" ca="1" si="15"/>
        <v>0.65354112561593136</v>
      </c>
      <c r="E106" s="57">
        <f t="shared" ca="1" si="15"/>
        <v>0.65375558374082621</v>
      </c>
      <c r="F106" s="57">
        <f t="shared" ca="1" si="10"/>
        <v>0</v>
      </c>
      <c r="G106" s="57">
        <f t="shared" ca="1" si="11"/>
        <v>0</v>
      </c>
      <c r="H106" s="17">
        <f t="shared" ca="1" si="12"/>
        <v>0</v>
      </c>
      <c r="I106" s="17">
        <f t="shared" ca="1" si="13"/>
        <v>0</v>
      </c>
      <c r="K106" s="17">
        <v>97</v>
      </c>
      <c r="L106" s="50">
        <v>1.8061965864839184E-3</v>
      </c>
      <c r="M106" s="50">
        <v>1.8204290384885549E-3</v>
      </c>
      <c r="N106" s="50">
        <v>5.2600000000000001E-2</v>
      </c>
      <c r="O106" s="50">
        <v>5.2999999999999999E-2</v>
      </c>
      <c r="R106" s="59"/>
    </row>
    <row r="107" spans="2:18" x14ac:dyDescent="0.2">
      <c r="B107">
        <v>98</v>
      </c>
      <c r="C107" s="57">
        <f t="shared" ca="1" si="14"/>
        <v>0.54025102524400337</v>
      </c>
      <c r="D107" s="57">
        <f t="shared" ca="1" si="15"/>
        <v>0.70770328569825891</v>
      </c>
      <c r="E107" s="57">
        <f t="shared" ca="1" si="15"/>
        <v>0.70793551702033464</v>
      </c>
      <c r="F107" s="57">
        <f t="shared" ca="1" si="10"/>
        <v>0</v>
      </c>
      <c r="G107" s="57">
        <f t="shared" ca="1" si="11"/>
        <v>0</v>
      </c>
      <c r="H107" s="17">
        <f t="shared" ca="1" si="12"/>
        <v>0</v>
      </c>
      <c r="I107" s="17">
        <f t="shared" ca="1" si="13"/>
        <v>0</v>
      </c>
      <c r="K107" s="17">
        <v>98</v>
      </c>
      <c r="L107" s="50">
        <v>1.7387734118318096E-3</v>
      </c>
      <c r="M107" s="50">
        <v>1.753189456731241E-3</v>
      </c>
      <c r="N107" s="50">
        <v>5.3199999999999997E-2</v>
      </c>
      <c r="O107" s="50">
        <v>5.3600000000000002E-2</v>
      </c>
      <c r="R107" s="59"/>
    </row>
    <row r="108" spans="2:18" x14ac:dyDescent="0.2">
      <c r="B108">
        <v>99</v>
      </c>
      <c r="C108" s="57">
        <f t="shared" ca="1" si="14"/>
        <v>1.1152504439672994</v>
      </c>
      <c r="D108" s="57">
        <f t="shared" ca="1" si="15"/>
        <v>0.74898028068746969</v>
      </c>
      <c r="E108" s="57">
        <f t="shared" ca="1" si="15"/>
        <v>0.74922605696731448</v>
      </c>
      <c r="F108" s="57">
        <f t="shared" ca="1" si="10"/>
        <v>0</v>
      </c>
      <c r="G108" s="57">
        <f t="shared" ca="1" si="11"/>
        <v>0</v>
      </c>
      <c r="H108" s="17">
        <f t="shared" ca="1" si="12"/>
        <v>0</v>
      </c>
      <c r="I108" s="17">
        <f t="shared" ca="1" si="13"/>
        <v>0</v>
      </c>
      <c r="K108" s="17">
        <v>99</v>
      </c>
      <c r="L108" s="50">
        <v>1.8786301732282666E-3</v>
      </c>
      <c r="M108" s="50">
        <v>1.8936101140661239E-3</v>
      </c>
      <c r="N108" s="50">
        <v>5.5199999999999999E-2</v>
      </c>
      <c r="O108" s="50">
        <v>5.5599999999999997E-2</v>
      </c>
      <c r="R108" s="59"/>
    </row>
    <row r="109" spans="2:18" x14ac:dyDescent="0.2">
      <c r="B109">
        <v>100</v>
      </c>
      <c r="C109" s="57">
        <f t="shared" ca="1" si="14"/>
        <v>0.8037557558429419</v>
      </c>
      <c r="D109" s="57">
        <f t="shared" ca="1" si="15"/>
        <v>0.72632907429676974</v>
      </c>
      <c r="E109" s="57">
        <f t="shared" ca="1" si="15"/>
        <v>0.72656741763160337</v>
      </c>
      <c r="F109" s="57">
        <f t="shared" ca="1" si="10"/>
        <v>0</v>
      </c>
      <c r="G109" s="57">
        <f t="shared" ca="1" si="11"/>
        <v>0</v>
      </c>
      <c r="H109" s="17">
        <f t="shared" ca="1" si="12"/>
        <v>0</v>
      </c>
      <c r="I109" s="17">
        <f t="shared" ca="1" si="13"/>
        <v>0</v>
      </c>
      <c r="K109" s="17">
        <v>100</v>
      </c>
      <c r="L109" s="50">
        <v>1.8497578148403925E-3</v>
      </c>
      <c r="M109" s="50">
        <v>1.8637274986339231E-3</v>
      </c>
      <c r="N109" s="50">
        <v>5.16E-2</v>
      </c>
      <c r="O109" s="50">
        <v>5.1799999999999999E-2</v>
      </c>
      <c r="R109" s="59"/>
    </row>
    <row r="110" spans="2:18" x14ac:dyDescent="0.2">
      <c r="B110">
        <v>101</v>
      </c>
      <c r="C110" s="57">
        <f t="shared" ca="1" si="14"/>
        <v>-7.4470180943498956E-2</v>
      </c>
      <c r="D110" s="57">
        <f t="shared" ref="D110:E129" ca="1" si="16">S0*EXP((D$5+0.5*σ*σ)*T+σ*SQRT(T)*$C110)</f>
        <v>0.66608754412673488</v>
      </c>
      <c r="E110" s="57">
        <f t="shared" ca="1" si="16"/>
        <v>0.66630611933207429</v>
      </c>
      <c r="F110" s="57">
        <f t="shared" ca="1" si="10"/>
        <v>0</v>
      </c>
      <c r="G110" s="57">
        <f t="shared" ca="1" si="11"/>
        <v>0</v>
      </c>
      <c r="H110" s="17">
        <f t="shared" ca="1" si="12"/>
        <v>0</v>
      </c>
      <c r="I110" s="17">
        <f t="shared" ca="1" si="13"/>
        <v>0</v>
      </c>
      <c r="K110" s="17">
        <v>101</v>
      </c>
      <c r="L110" s="50">
        <v>1.811652682201084E-3</v>
      </c>
      <c r="M110" s="50">
        <v>1.8260259896918612E-3</v>
      </c>
      <c r="N110" s="50">
        <v>5.3199999999999997E-2</v>
      </c>
      <c r="O110" s="50">
        <v>5.3400000000000003E-2</v>
      </c>
      <c r="P110" s="33"/>
      <c r="Q110" s="33"/>
      <c r="R110" s="59"/>
    </row>
    <row r="111" spans="2:18" x14ac:dyDescent="0.2">
      <c r="B111">
        <v>102</v>
      </c>
      <c r="C111" s="57">
        <f t="shared" ca="1" si="14"/>
        <v>-1.1098078433195429</v>
      </c>
      <c r="D111" s="57">
        <f t="shared" ca="1" si="16"/>
        <v>0.60145383884888426</v>
      </c>
      <c r="E111" s="57">
        <f t="shared" ca="1" si="16"/>
        <v>0.60165120464184607</v>
      </c>
      <c r="F111" s="57">
        <f t="shared" ca="1" si="10"/>
        <v>0</v>
      </c>
      <c r="G111" s="57">
        <f t="shared" ca="1" si="11"/>
        <v>0</v>
      </c>
      <c r="H111" s="17">
        <f t="shared" ca="1" si="12"/>
        <v>0</v>
      </c>
      <c r="I111" s="17">
        <f t="shared" ca="1" si="13"/>
        <v>0</v>
      </c>
      <c r="K111" s="17">
        <v>102</v>
      </c>
      <c r="L111" s="50">
        <v>1.6269191186110998E-3</v>
      </c>
      <c r="M111" s="50">
        <v>1.6405994774642608E-3</v>
      </c>
      <c r="N111" s="50">
        <v>5.0799999999999998E-2</v>
      </c>
      <c r="O111" s="50">
        <v>5.0999999999999997E-2</v>
      </c>
      <c r="R111" s="59"/>
    </row>
    <row r="112" spans="2:18" x14ac:dyDescent="0.2">
      <c r="B112">
        <v>103</v>
      </c>
      <c r="C112" s="57">
        <f t="shared" ca="1" si="14"/>
        <v>0.22591804034381724</v>
      </c>
      <c r="D112" s="57">
        <f t="shared" ca="1" si="16"/>
        <v>0.68610839415558689</v>
      </c>
      <c r="E112" s="57">
        <f t="shared" ca="1" si="16"/>
        <v>0.68633353916011364</v>
      </c>
      <c r="F112" s="57">
        <f t="shared" ca="1" si="10"/>
        <v>0</v>
      </c>
      <c r="G112" s="57">
        <f t="shared" ca="1" si="11"/>
        <v>0</v>
      </c>
      <c r="H112" s="17">
        <f t="shared" ca="1" si="12"/>
        <v>0</v>
      </c>
      <c r="I112" s="17">
        <f t="shared" ca="1" si="13"/>
        <v>0</v>
      </c>
      <c r="K112" s="17">
        <v>103</v>
      </c>
      <c r="L112" s="50">
        <v>1.8790240308604578E-3</v>
      </c>
      <c r="M112" s="50">
        <v>1.8930763460122556E-3</v>
      </c>
      <c r="N112" s="50">
        <v>5.1799999999999999E-2</v>
      </c>
      <c r="O112" s="50">
        <v>5.1999999999999998E-2</v>
      </c>
      <c r="R112" s="59"/>
    </row>
    <row r="113" spans="2:18" x14ac:dyDescent="0.2">
      <c r="B113">
        <v>104</v>
      </c>
      <c r="C113" s="57">
        <f t="shared" ca="1" si="14"/>
        <v>-0.31030424739561407</v>
      </c>
      <c r="D113" s="57">
        <f t="shared" ca="1" si="16"/>
        <v>0.65077946778177853</v>
      </c>
      <c r="E113" s="57">
        <f t="shared" ca="1" si="16"/>
        <v>0.65099301967455192</v>
      </c>
      <c r="F113" s="57">
        <f t="shared" ca="1" si="10"/>
        <v>0</v>
      </c>
      <c r="G113" s="57">
        <f t="shared" ca="1" si="11"/>
        <v>0</v>
      </c>
      <c r="H113" s="17">
        <f t="shared" ca="1" si="12"/>
        <v>0</v>
      </c>
      <c r="I113" s="17">
        <f t="shared" ca="1" si="13"/>
        <v>0</v>
      </c>
      <c r="K113" s="17">
        <v>104</v>
      </c>
      <c r="L113" s="50">
        <v>1.5555623881868762E-3</v>
      </c>
      <c r="M113" s="50">
        <v>1.5690647338636712E-3</v>
      </c>
      <c r="N113" s="50">
        <v>5.0200000000000002E-2</v>
      </c>
      <c r="O113" s="50">
        <v>5.04E-2</v>
      </c>
      <c r="R113" s="59"/>
    </row>
    <row r="114" spans="2:18" x14ac:dyDescent="0.2">
      <c r="B114">
        <v>105</v>
      </c>
      <c r="C114" s="57">
        <f t="shared" ca="1" si="14"/>
        <v>-1.2483750020990625</v>
      </c>
      <c r="D114" s="57">
        <f t="shared" ca="1" si="16"/>
        <v>0.59329325435872904</v>
      </c>
      <c r="E114" s="57">
        <f t="shared" ca="1" si="16"/>
        <v>0.59348794227331525</v>
      </c>
      <c r="F114" s="57">
        <f t="shared" ca="1" si="10"/>
        <v>0</v>
      </c>
      <c r="G114" s="57">
        <f t="shared" ca="1" si="11"/>
        <v>0</v>
      </c>
      <c r="H114" s="17">
        <f t="shared" ca="1" si="12"/>
        <v>0</v>
      </c>
      <c r="I114" s="17">
        <f t="shared" ca="1" si="13"/>
        <v>0</v>
      </c>
      <c r="K114" s="17">
        <v>105</v>
      </c>
      <c r="L114" s="50">
        <v>1.3850191159994352E-3</v>
      </c>
      <c r="M114" s="50">
        <v>1.3972427971393028E-3</v>
      </c>
      <c r="N114" s="50">
        <v>4.5400000000000003E-2</v>
      </c>
      <c r="O114" s="50">
        <v>4.58E-2</v>
      </c>
      <c r="R114" s="59"/>
    </row>
    <row r="115" spans="2:18" x14ac:dyDescent="0.2">
      <c r="B115">
        <v>106</v>
      </c>
      <c r="C115" s="57">
        <f t="shared" ca="1" si="14"/>
        <v>-0.41391333673814007</v>
      </c>
      <c r="D115" s="57">
        <f t="shared" ca="1" si="16"/>
        <v>0.64416587813940207</v>
      </c>
      <c r="E115" s="57">
        <f t="shared" ca="1" si="16"/>
        <v>0.64437725979685601</v>
      </c>
      <c r="F115" s="57">
        <f t="shared" ca="1" si="10"/>
        <v>0</v>
      </c>
      <c r="G115" s="57">
        <f t="shared" ca="1" si="11"/>
        <v>0</v>
      </c>
      <c r="H115" s="17">
        <f t="shared" ca="1" si="12"/>
        <v>0</v>
      </c>
      <c r="I115" s="17">
        <f t="shared" ca="1" si="13"/>
        <v>0</v>
      </c>
      <c r="K115" s="17">
        <v>106</v>
      </c>
      <c r="L115" s="50">
        <v>1.6150914706679811E-3</v>
      </c>
      <c r="M115" s="50">
        <v>1.6287089545233002E-3</v>
      </c>
      <c r="N115" s="50">
        <v>5.0599999999999999E-2</v>
      </c>
      <c r="O115" s="50">
        <v>5.0599999999999999E-2</v>
      </c>
      <c r="R115" s="59"/>
    </row>
    <row r="116" spans="2:18" x14ac:dyDescent="0.2">
      <c r="B116">
        <v>107</v>
      </c>
      <c r="C116" s="57">
        <f t="shared" ca="1" si="14"/>
        <v>-1.3010369659455976</v>
      </c>
      <c r="D116" s="57">
        <f t="shared" ca="1" si="16"/>
        <v>0.59022097090257519</v>
      </c>
      <c r="E116" s="57">
        <f t="shared" ca="1" si="16"/>
        <v>0.59041465065390542</v>
      </c>
      <c r="F116" s="57">
        <f t="shared" ca="1" si="10"/>
        <v>0</v>
      </c>
      <c r="G116" s="57">
        <f t="shared" ca="1" si="11"/>
        <v>0</v>
      </c>
      <c r="H116" s="17">
        <f t="shared" ca="1" si="12"/>
        <v>0</v>
      </c>
      <c r="I116" s="17">
        <f t="shared" ca="1" si="13"/>
        <v>0</v>
      </c>
      <c r="K116" s="17">
        <v>107</v>
      </c>
      <c r="L116" s="50">
        <v>1.9187767386213189E-3</v>
      </c>
      <c r="M116" s="50">
        <v>1.9336381926230932E-3</v>
      </c>
      <c r="N116" s="50">
        <v>5.5E-2</v>
      </c>
      <c r="O116" s="50">
        <v>5.5199999999999999E-2</v>
      </c>
      <c r="R116" s="59"/>
    </row>
    <row r="117" spans="2:18" x14ac:dyDescent="0.2">
      <c r="B117">
        <v>108</v>
      </c>
      <c r="C117" s="57">
        <f t="shared" ca="1" si="14"/>
        <v>0.82417329337393408</v>
      </c>
      <c r="D117" s="57">
        <f t="shared" ca="1" si="16"/>
        <v>0.727792584261992</v>
      </c>
      <c r="E117" s="57">
        <f t="shared" ca="1" si="16"/>
        <v>0.72803140784449583</v>
      </c>
      <c r="F117" s="57">
        <f t="shared" ca="1" si="10"/>
        <v>0</v>
      </c>
      <c r="G117" s="57">
        <f t="shared" ca="1" si="11"/>
        <v>0</v>
      </c>
      <c r="H117" s="17">
        <f t="shared" ca="1" si="12"/>
        <v>0</v>
      </c>
      <c r="I117" s="17">
        <f t="shared" ca="1" si="13"/>
        <v>0</v>
      </c>
      <c r="K117" s="17">
        <v>108</v>
      </c>
      <c r="L117" s="50">
        <v>1.8462057761727433E-3</v>
      </c>
      <c r="M117" s="50">
        <v>1.8614527624745436E-3</v>
      </c>
      <c r="N117" s="50">
        <v>5.6599999999999998E-2</v>
      </c>
      <c r="O117" s="50">
        <v>5.6800000000000003E-2</v>
      </c>
      <c r="R117" s="59"/>
    </row>
    <row r="118" spans="2:18" x14ac:dyDescent="0.2">
      <c r="B118">
        <v>109</v>
      </c>
      <c r="C118" s="57">
        <f t="shared" ca="1" si="14"/>
        <v>-0.33917214170285642</v>
      </c>
      <c r="D118" s="57">
        <f t="shared" ca="1" si="16"/>
        <v>0.64892997426919174</v>
      </c>
      <c r="E118" s="57">
        <f t="shared" ca="1" si="16"/>
        <v>0.64914291925461809</v>
      </c>
      <c r="F118" s="57">
        <f t="shared" ca="1" si="10"/>
        <v>0</v>
      </c>
      <c r="G118" s="57">
        <f t="shared" ca="1" si="11"/>
        <v>0</v>
      </c>
      <c r="H118" s="17">
        <f t="shared" ca="1" si="12"/>
        <v>0</v>
      </c>
      <c r="I118" s="17">
        <f t="shared" ca="1" si="13"/>
        <v>0</v>
      </c>
      <c r="K118" s="17">
        <v>109</v>
      </c>
      <c r="L118" s="50">
        <v>1.6465879514018591E-3</v>
      </c>
      <c r="M118" s="50">
        <v>1.6608688544263882E-3</v>
      </c>
      <c r="N118" s="50">
        <v>5.2999999999999999E-2</v>
      </c>
      <c r="O118" s="50">
        <v>5.3400000000000003E-2</v>
      </c>
      <c r="R118" s="59"/>
    </row>
    <row r="119" spans="2:18" x14ac:dyDescent="0.2">
      <c r="B119">
        <v>110</v>
      </c>
      <c r="C119" s="57">
        <f t="shared" ca="1" si="14"/>
        <v>-1.1450319260525499</v>
      </c>
      <c r="D119" s="57">
        <f t="shared" ca="1" si="16"/>
        <v>0.59936882062428931</v>
      </c>
      <c r="E119" s="57">
        <f t="shared" ca="1" si="16"/>
        <v>0.59956550222297267</v>
      </c>
      <c r="F119" s="57">
        <f t="shared" ca="1" si="10"/>
        <v>0</v>
      </c>
      <c r="G119" s="57">
        <f t="shared" ca="1" si="11"/>
        <v>0</v>
      </c>
      <c r="H119" s="17">
        <f t="shared" ca="1" si="12"/>
        <v>0</v>
      </c>
      <c r="I119" s="17">
        <f t="shared" ca="1" si="13"/>
        <v>0</v>
      </c>
      <c r="K119" s="17">
        <v>110</v>
      </c>
      <c r="L119" s="50">
        <v>1.9341907949309448E-3</v>
      </c>
      <c r="M119" s="50">
        <v>1.9492639289078579E-3</v>
      </c>
      <c r="N119" s="50">
        <v>5.5599999999999997E-2</v>
      </c>
      <c r="O119" s="50">
        <v>5.6000000000000001E-2</v>
      </c>
      <c r="R119" s="59"/>
    </row>
    <row r="120" spans="2:18" x14ac:dyDescent="0.2">
      <c r="B120">
        <v>111</v>
      </c>
      <c r="C120" s="57">
        <f t="shared" ca="1" si="14"/>
        <v>-0.78895606826444831</v>
      </c>
      <c r="D120" s="57">
        <f t="shared" ca="1" si="16"/>
        <v>0.62078310507883028</v>
      </c>
      <c r="E120" s="57">
        <f t="shared" ca="1" si="16"/>
        <v>0.62098681372923237</v>
      </c>
      <c r="F120" s="57">
        <f t="shared" ca="1" si="10"/>
        <v>0</v>
      </c>
      <c r="G120" s="57">
        <f t="shared" ca="1" si="11"/>
        <v>0</v>
      </c>
      <c r="H120" s="17">
        <f t="shared" ca="1" si="12"/>
        <v>0</v>
      </c>
      <c r="I120" s="17">
        <f t="shared" ca="1" si="13"/>
        <v>0</v>
      </c>
      <c r="K120" s="17">
        <v>111</v>
      </c>
      <c r="L120" s="50">
        <v>1.4881970742699892E-3</v>
      </c>
      <c r="M120" s="50">
        <v>1.5006916668559023E-3</v>
      </c>
      <c r="N120" s="50">
        <v>4.6199999999999998E-2</v>
      </c>
      <c r="O120" s="50">
        <v>4.6800000000000001E-2</v>
      </c>
      <c r="R120" s="59"/>
    </row>
    <row r="121" spans="2:18" x14ac:dyDescent="0.2">
      <c r="B121">
        <v>112</v>
      </c>
      <c r="C121" s="57">
        <f t="shared" ca="1" si="14"/>
        <v>-0.25409366218745305</v>
      </c>
      <c r="D121" s="57">
        <f t="shared" ca="1" si="16"/>
        <v>0.65439587711554736</v>
      </c>
      <c r="E121" s="57">
        <f t="shared" ca="1" si="16"/>
        <v>0.65461061572532164</v>
      </c>
      <c r="F121" s="57">
        <f t="shared" ca="1" si="10"/>
        <v>0</v>
      </c>
      <c r="G121" s="57">
        <f t="shared" ca="1" si="11"/>
        <v>0</v>
      </c>
      <c r="H121" s="17">
        <f t="shared" ca="1" si="12"/>
        <v>0</v>
      </c>
      <c r="I121" s="17">
        <f t="shared" ca="1" si="13"/>
        <v>0</v>
      </c>
      <c r="K121" s="17">
        <v>112</v>
      </c>
      <c r="L121" s="50">
        <v>1.8297817056143551E-3</v>
      </c>
      <c r="M121" s="50">
        <v>1.8437800149882463E-3</v>
      </c>
      <c r="N121" s="50">
        <v>5.1799999999999999E-2</v>
      </c>
      <c r="O121" s="50">
        <v>5.1799999999999999E-2</v>
      </c>
      <c r="R121" s="59"/>
    </row>
    <row r="122" spans="2:18" x14ac:dyDescent="0.2">
      <c r="B122">
        <v>113</v>
      </c>
      <c r="C122" s="57">
        <f t="shared" ca="1" si="14"/>
        <v>-1.046790428024551</v>
      </c>
      <c r="D122" s="57">
        <f t="shared" ca="1" si="16"/>
        <v>0.60520213919568999</v>
      </c>
      <c r="E122" s="57">
        <f t="shared" ca="1" si="16"/>
        <v>0.60540073498540703</v>
      </c>
      <c r="F122" s="57">
        <f t="shared" ca="1" si="10"/>
        <v>0</v>
      </c>
      <c r="G122" s="57">
        <f t="shared" ca="1" si="11"/>
        <v>0</v>
      </c>
      <c r="H122" s="17">
        <f t="shared" ca="1" si="12"/>
        <v>0</v>
      </c>
      <c r="I122" s="17">
        <f t="shared" ca="1" si="13"/>
        <v>0</v>
      </c>
      <c r="K122" s="17">
        <v>113</v>
      </c>
      <c r="L122" s="50">
        <v>1.6353907217056406E-3</v>
      </c>
      <c r="M122" s="50">
        <v>1.6485543172584198E-3</v>
      </c>
      <c r="N122" s="50">
        <v>4.8599999999999997E-2</v>
      </c>
      <c r="O122" s="50">
        <v>4.9200000000000001E-2</v>
      </c>
      <c r="R122" s="59"/>
    </row>
    <row r="123" spans="2:18" x14ac:dyDescent="0.2">
      <c r="B123">
        <v>114</v>
      </c>
      <c r="C123" s="57">
        <f t="shared" ca="1" si="14"/>
        <v>-0.29541666177468312</v>
      </c>
      <c r="D123" s="57">
        <f t="shared" ca="1" si="16"/>
        <v>0.6517353372448309</v>
      </c>
      <c r="E123" s="57">
        <f t="shared" ca="1" si="16"/>
        <v>0.6519492028041276</v>
      </c>
      <c r="F123" s="57">
        <f t="shared" ca="1" si="10"/>
        <v>0</v>
      </c>
      <c r="G123" s="57">
        <f t="shared" ca="1" si="11"/>
        <v>0</v>
      </c>
      <c r="H123" s="17">
        <f t="shared" ca="1" si="12"/>
        <v>0</v>
      </c>
      <c r="I123" s="17">
        <f t="shared" ca="1" si="13"/>
        <v>0</v>
      </c>
      <c r="K123" s="17">
        <v>114</v>
      </c>
      <c r="L123" s="50">
        <v>2.0206287470085228E-3</v>
      </c>
      <c r="M123" s="50">
        <v>2.0359984769963506E-3</v>
      </c>
      <c r="N123" s="50">
        <v>5.6399999999999999E-2</v>
      </c>
      <c r="O123" s="50">
        <v>5.7200000000000001E-2</v>
      </c>
      <c r="R123" s="59"/>
    </row>
    <row r="124" spans="2:18" x14ac:dyDescent="0.2">
      <c r="B124">
        <v>115</v>
      </c>
      <c r="C124" s="57">
        <f t="shared" ca="1" si="14"/>
        <v>-0.64963171259287233</v>
      </c>
      <c r="D124" s="57">
        <f t="shared" ca="1" si="16"/>
        <v>0.62936878556181575</v>
      </c>
      <c r="E124" s="57">
        <f t="shared" ca="1" si="16"/>
        <v>0.62957531158493585</v>
      </c>
      <c r="F124" s="57">
        <f t="shared" ca="1" si="10"/>
        <v>0</v>
      </c>
      <c r="G124" s="57">
        <f t="shared" ca="1" si="11"/>
        <v>0</v>
      </c>
      <c r="H124" s="17">
        <f t="shared" ca="1" si="12"/>
        <v>0</v>
      </c>
      <c r="I124" s="17">
        <f t="shared" ca="1" si="13"/>
        <v>0</v>
      </c>
      <c r="K124" s="17">
        <v>115</v>
      </c>
      <c r="L124" s="50">
        <v>1.7965300230960676E-3</v>
      </c>
      <c r="M124" s="50">
        <v>1.8108951232423121E-3</v>
      </c>
      <c r="N124" s="50">
        <v>5.2600000000000001E-2</v>
      </c>
      <c r="O124" s="50">
        <v>5.3800000000000001E-2</v>
      </c>
      <c r="R124" s="59"/>
    </row>
    <row r="125" spans="2:18" x14ac:dyDescent="0.2">
      <c r="B125">
        <v>116</v>
      </c>
      <c r="C125" s="57">
        <f t="shared" ca="1" si="14"/>
        <v>-1.1897553936081127</v>
      </c>
      <c r="D125" s="57">
        <f t="shared" ca="1" si="16"/>
        <v>0.59673191705564432</v>
      </c>
      <c r="E125" s="57">
        <f t="shared" ca="1" si="16"/>
        <v>0.59692773336005223</v>
      </c>
      <c r="F125" s="57">
        <f t="shared" ca="1" si="10"/>
        <v>0</v>
      </c>
      <c r="G125" s="57">
        <f t="shared" ca="1" si="11"/>
        <v>0</v>
      </c>
      <c r="H125" s="17">
        <f t="shared" ca="1" si="12"/>
        <v>0</v>
      </c>
      <c r="I125" s="17">
        <f t="shared" ca="1" si="13"/>
        <v>0</v>
      </c>
      <c r="K125" s="17">
        <v>116</v>
      </c>
      <c r="L125" s="50">
        <v>1.9513900432683695E-3</v>
      </c>
      <c r="M125" s="50">
        <v>1.9657477219819763E-3</v>
      </c>
      <c r="N125" s="50">
        <v>5.2999999999999999E-2</v>
      </c>
      <c r="O125" s="50">
        <v>5.3199999999999997E-2</v>
      </c>
      <c r="R125" s="59"/>
    </row>
    <row r="126" spans="2:18" x14ac:dyDescent="0.2">
      <c r="B126">
        <v>117</v>
      </c>
      <c r="C126" s="57">
        <f t="shared" ca="1" si="14"/>
        <v>-0.13930935212184645</v>
      </c>
      <c r="D126" s="57">
        <f t="shared" ca="1" si="16"/>
        <v>0.66184327269505117</v>
      </c>
      <c r="E126" s="57">
        <f t="shared" ca="1" si="16"/>
        <v>0.6620604551517828</v>
      </c>
      <c r="F126" s="57">
        <f t="shared" ca="1" si="10"/>
        <v>0</v>
      </c>
      <c r="G126" s="57">
        <f t="shared" ca="1" si="11"/>
        <v>0</v>
      </c>
      <c r="H126" s="17">
        <f t="shared" ca="1" si="12"/>
        <v>0</v>
      </c>
      <c r="I126" s="17">
        <f t="shared" ca="1" si="13"/>
        <v>0</v>
      </c>
      <c r="K126" s="17">
        <v>117</v>
      </c>
      <c r="L126" s="50">
        <v>1.7585245921086404E-3</v>
      </c>
      <c r="M126" s="50">
        <v>1.7727581647598808E-3</v>
      </c>
      <c r="N126" s="50">
        <v>5.28E-2</v>
      </c>
      <c r="O126" s="50">
        <v>5.28E-2</v>
      </c>
      <c r="R126" s="59"/>
    </row>
    <row r="127" spans="2:18" x14ac:dyDescent="0.2">
      <c r="B127">
        <v>118</v>
      </c>
      <c r="C127" s="57">
        <f t="shared" ca="1" si="14"/>
        <v>0.91301859534485297</v>
      </c>
      <c r="D127" s="57">
        <f t="shared" ca="1" si="16"/>
        <v>0.73419534396117903</v>
      </c>
      <c r="E127" s="57">
        <f t="shared" ca="1" si="16"/>
        <v>0.73443626859560662</v>
      </c>
      <c r="F127" s="57">
        <f t="shared" ca="1" si="10"/>
        <v>0</v>
      </c>
      <c r="G127" s="57">
        <f t="shared" ca="1" si="11"/>
        <v>0</v>
      </c>
      <c r="H127" s="17">
        <f t="shared" ca="1" si="12"/>
        <v>0</v>
      </c>
      <c r="I127" s="17">
        <f t="shared" ca="1" si="13"/>
        <v>0</v>
      </c>
      <c r="K127" s="17">
        <v>118</v>
      </c>
      <c r="L127" s="50">
        <v>1.919935666163206E-3</v>
      </c>
      <c r="M127" s="50">
        <v>1.9349581699949234E-3</v>
      </c>
      <c r="N127" s="50">
        <v>5.5599999999999997E-2</v>
      </c>
      <c r="O127" s="50">
        <v>5.5800000000000002E-2</v>
      </c>
      <c r="R127" s="59"/>
    </row>
    <row r="128" spans="2:18" x14ac:dyDescent="0.2">
      <c r="B128">
        <v>119</v>
      </c>
      <c r="C128" s="57">
        <f t="shared" ca="1" si="14"/>
        <v>-0.56899054740096233</v>
      </c>
      <c r="D128" s="57">
        <f t="shared" ca="1" si="16"/>
        <v>0.63439234128624633</v>
      </c>
      <c r="E128" s="57">
        <f t="shared" ca="1" si="16"/>
        <v>0.63460051577845089</v>
      </c>
      <c r="F128" s="57">
        <f t="shared" ca="1" si="10"/>
        <v>0</v>
      </c>
      <c r="G128" s="57">
        <f t="shared" ca="1" si="11"/>
        <v>0</v>
      </c>
      <c r="H128" s="17">
        <f t="shared" ca="1" si="12"/>
        <v>0</v>
      </c>
      <c r="I128" s="17">
        <f t="shared" ca="1" si="13"/>
        <v>0</v>
      </c>
      <c r="K128" s="17">
        <v>119</v>
      </c>
      <c r="L128" s="50">
        <v>1.6601281844325797E-3</v>
      </c>
      <c r="M128" s="50">
        <v>1.6743286271384732E-3</v>
      </c>
      <c r="N128" s="50">
        <v>5.2600000000000001E-2</v>
      </c>
      <c r="O128" s="50">
        <v>5.2999999999999999E-2</v>
      </c>
      <c r="R128" s="59"/>
    </row>
    <row r="129" spans="2:18" x14ac:dyDescent="0.2">
      <c r="B129">
        <v>120</v>
      </c>
      <c r="C129" s="57">
        <f t="shared" ca="1" si="14"/>
        <v>1.0832289238789985</v>
      </c>
      <c r="D129" s="57">
        <f t="shared" ca="1" si="16"/>
        <v>0.74661953767809164</v>
      </c>
      <c r="E129" s="57">
        <f t="shared" ca="1" si="16"/>
        <v>0.7468645392851585</v>
      </c>
      <c r="F129" s="57">
        <f t="shared" ca="1" si="10"/>
        <v>0</v>
      </c>
      <c r="G129" s="57">
        <f t="shared" ca="1" si="11"/>
        <v>0</v>
      </c>
      <c r="H129" s="17">
        <f t="shared" ca="1" si="12"/>
        <v>0</v>
      </c>
      <c r="I129" s="17">
        <f t="shared" ca="1" si="13"/>
        <v>0</v>
      </c>
      <c r="K129" s="17">
        <v>120</v>
      </c>
      <c r="L129" s="50">
        <v>1.6935113266080346E-3</v>
      </c>
      <c r="M129" s="50">
        <v>1.7069712503649938E-3</v>
      </c>
      <c r="N129" s="50">
        <v>4.9599999999999998E-2</v>
      </c>
      <c r="O129" s="50">
        <v>0.05</v>
      </c>
      <c r="R129" s="59"/>
    </row>
    <row r="130" spans="2:18" x14ac:dyDescent="0.2">
      <c r="B130">
        <v>121</v>
      </c>
      <c r="C130" s="57">
        <f t="shared" ca="1" si="14"/>
        <v>5.2270311920604585E-2</v>
      </c>
      <c r="D130" s="57">
        <f t="shared" ref="D130:E149" ca="1" si="17">S0*EXP((D$5+0.5*σ*σ)*T+σ*SQRT(T)*$C130)</f>
        <v>0.67446253822931745</v>
      </c>
      <c r="E130" s="57">
        <f t="shared" ca="1" si="17"/>
        <v>0.67468386167108874</v>
      </c>
      <c r="F130" s="57">
        <f t="shared" ca="1" si="10"/>
        <v>0</v>
      </c>
      <c r="G130" s="57">
        <f t="shared" ca="1" si="11"/>
        <v>0</v>
      </c>
      <c r="H130" s="17">
        <f t="shared" ca="1" si="12"/>
        <v>0</v>
      </c>
      <c r="I130" s="17">
        <f t="shared" ca="1" si="13"/>
        <v>0</v>
      </c>
      <c r="K130" s="17">
        <v>121</v>
      </c>
      <c r="L130" s="50">
        <v>1.6719691400400285E-3</v>
      </c>
      <c r="M130" s="50">
        <v>1.6849402003823067E-3</v>
      </c>
      <c r="N130" s="50">
        <v>4.7600000000000003E-2</v>
      </c>
      <c r="O130" s="50">
        <v>4.8399999999999999E-2</v>
      </c>
      <c r="R130" s="59"/>
    </row>
    <row r="131" spans="2:18" x14ac:dyDescent="0.2">
      <c r="B131">
        <v>122</v>
      </c>
      <c r="C131" s="57">
        <f t="shared" ca="1" si="14"/>
        <v>1.7834696210831091</v>
      </c>
      <c r="D131" s="57">
        <f t="shared" ca="1" si="17"/>
        <v>0.79998317288753173</v>
      </c>
      <c r="E131" s="57">
        <f t="shared" ca="1" si="17"/>
        <v>0.80024568565754794</v>
      </c>
      <c r="F131" s="57">
        <f t="shared" ca="1" si="10"/>
        <v>1.1783172887531723E-2</v>
      </c>
      <c r="G131" s="57">
        <f t="shared" ca="1" si="11"/>
        <v>1.2045685657547933E-2</v>
      </c>
      <c r="H131" s="17">
        <f t="shared" ca="1" si="12"/>
        <v>1</v>
      </c>
      <c r="I131" s="17">
        <f t="shared" ca="1" si="13"/>
        <v>1</v>
      </c>
      <c r="K131" s="17">
        <v>122</v>
      </c>
      <c r="L131" s="50">
        <v>1.820274592831727E-3</v>
      </c>
      <c r="M131" s="50">
        <v>1.834615519422379E-3</v>
      </c>
      <c r="N131" s="50">
        <v>5.2999999999999999E-2</v>
      </c>
      <c r="O131" s="50">
        <v>5.3199999999999997E-2</v>
      </c>
      <c r="R131" s="59"/>
    </row>
    <row r="132" spans="2:18" x14ac:dyDescent="0.2">
      <c r="B132">
        <v>123</v>
      </c>
      <c r="C132" s="57">
        <f t="shared" ca="1" si="14"/>
        <v>-0.85658917365362208</v>
      </c>
      <c r="D132" s="57">
        <f t="shared" ca="1" si="17"/>
        <v>0.61665763109002336</v>
      </c>
      <c r="E132" s="57">
        <f t="shared" ca="1" si="17"/>
        <v>0.61685998597494507</v>
      </c>
      <c r="F132" s="57">
        <f t="shared" ca="1" si="10"/>
        <v>0</v>
      </c>
      <c r="G132" s="57">
        <f t="shared" ca="1" si="11"/>
        <v>0</v>
      </c>
      <c r="H132" s="17">
        <f t="shared" ca="1" si="12"/>
        <v>0</v>
      </c>
      <c r="I132" s="17">
        <f t="shared" ca="1" si="13"/>
        <v>0</v>
      </c>
      <c r="K132" s="17">
        <v>123</v>
      </c>
      <c r="L132" s="50">
        <v>1.6771224058531437E-3</v>
      </c>
      <c r="M132" s="50">
        <v>1.6905039034473958E-3</v>
      </c>
      <c r="N132" s="50">
        <v>4.9599999999999998E-2</v>
      </c>
      <c r="O132" s="50">
        <v>4.9799999999999997E-2</v>
      </c>
      <c r="R132" s="59"/>
    </row>
    <row r="133" spans="2:18" x14ac:dyDescent="0.2">
      <c r="B133">
        <v>124</v>
      </c>
      <c r="C133" s="57">
        <f t="shared" ca="1" si="14"/>
        <v>0.40603047139747633</v>
      </c>
      <c r="D133" s="57">
        <f t="shared" ca="1" si="17"/>
        <v>0.69840031325927232</v>
      </c>
      <c r="E133" s="57">
        <f t="shared" ca="1" si="17"/>
        <v>0.69862949183080658</v>
      </c>
      <c r="F133" s="57">
        <f t="shared" ca="1" si="10"/>
        <v>0</v>
      </c>
      <c r="G133" s="57">
        <f t="shared" ca="1" si="11"/>
        <v>0</v>
      </c>
      <c r="H133" s="17">
        <f t="shared" ca="1" si="12"/>
        <v>0</v>
      </c>
      <c r="I133" s="17">
        <f t="shared" ca="1" si="13"/>
        <v>0</v>
      </c>
      <c r="K133" s="17">
        <v>124</v>
      </c>
      <c r="L133" s="50">
        <v>1.8020522450657179E-3</v>
      </c>
      <c r="M133" s="50">
        <v>1.8160931843057366E-3</v>
      </c>
      <c r="N133" s="50">
        <v>5.1999999999999998E-2</v>
      </c>
      <c r="O133" s="50">
        <v>5.1999999999999998E-2</v>
      </c>
      <c r="R133" s="59"/>
    </row>
    <row r="134" spans="2:18" x14ac:dyDescent="0.2">
      <c r="B134">
        <v>125</v>
      </c>
      <c r="C134" s="57">
        <f t="shared" ca="1" si="14"/>
        <v>2.4933564819362763E-2</v>
      </c>
      <c r="D134" s="57">
        <f t="shared" ca="1" si="17"/>
        <v>0.67264726796077245</v>
      </c>
      <c r="E134" s="57">
        <f t="shared" ca="1" si="17"/>
        <v>0.67286799572548117</v>
      </c>
      <c r="F134" s="57">
        <f t="shared" ca="1" si="10"/>
        <v>0</v>
      </c>
      <c r="G134" s="57">
        <f t="shared" ca="1" si="11"/>
        <v>0</v>
      </c>
      <c r="H134" s="17">
        <f t="shared" ca="1" si="12"/>
        <v>0</v>
      </c>
      <c r="I134" s="17">
        <f t="shared" ca="1" si="13"/>
        <v>0</v>
      </c>
      <c r="K134" s="17">
        <v>125</v>
      </c>
      <c r="L134" s="50">
        <v>1.7183679999366441E-3</v>
      </c>
      <c r="M134" s="50">
        <v>1.732086983783963E-3</v>
      </c>
      <c r="N134" s="50">
        <v>5.04E-2</v>
      </c>
      <c r="O134" s="50">
        <v>5.1200000000000002E-2</v>
      </c>
      <c r="R134" s="59"/>
    </row>
    <row r="135" spans="2:18" x14ac:dyDescent="0.2">
      <c r="B135">
        <v>126</v>
      </c>
      <c r="C135" s="57">
        <f t="shared" ca="1" si="14"/>
        <v>-0.65879127534427628</v>
      </c>
      <c r="D135" s="57">
        <f t="shared" ca="1" si="17"/>
        <v>0.62880071067661125</v>
      </c>
      <c r="E135" s="57">
        <f t="shared" ca="1" si="17"/>
        <v>0.62900705028717074</v>
      </c>
      <c r="F135" s="57">
        <f t="shared" ca="1" si="10"/>
        <v>0</v>
      </c>
      <c r="G135" s="57">
        <f t="shared" ca="1" si="11"/>
        <v>0</v>
      </c>
      <c r="H135" s="17">
        <f t="shared" ca="1" si="12"/>
        <v>0</v>
      </c>
      <c r="I135" s="17">
        <f t="shared" ca="1" si="13"/>
        <v>0</v>
      </c>
      <c r="K135" s="17">
        <v>126</v>
      </c>
      <c r="L135" s="50">
        <v>1.8057333101776894E-3</v>
      </c>
      <c r="M135" s="50">
        <v>1.8201375619571565E-3</v>
      </c>
      <c r="N135" s="50">
        <v>5.3400000000000003E-2</v>
      </c>
      <c r="O135" s="50">
        <v>5.3400000000000003E-2</v>
      </c>
      <c r="R135" s="59"/>
    </row>
    <row r="136" spans="2:18" x14ac:dyDescent="0.2">
      <c r="B136">
        <v>127</v>
      </c>
      <c r="C136" s="57">
        <f t="shared" ca="1" si="14"/>
        <v>0.20989481788724051</v>
      </c>
      <c r="D136" s="57">
        <f t="shared" ca="1" si="17"/>
        <v>0.68502541191333155</v>
      </c>
      <c r="E136" s="57">
        <f t="shared" ca="1" si="17"/>
        <v>0.68525020153954785</v>
      </c>
      <c r="F136" s="57">
        <f t="shared" ca="1" si="10"/>
        <v>0</v>
      </c>
      <c r="G136" s="57">
        <f t="shared" ca="1" si="11"/>
        <v>0</v>
      </c>
      <c r="H136" s="17">
        <f t="shared" ca="1" si="12"/>
        <v>0</v>
      </c>
      <c r="I136" s="17">
        <f t="shared" ca="1" si="13"/>
        <v>0</v>
      </c>
      <c r="K136" s="17">
        <v>127</v>
      </c>
      <c r="L136" s="50">
        <v>1.6147723401796861E-3</v>
      </c>
      <c r="M136" s="50">
        <v>1.6282345316248228E-3</v>
      </c>
      <c r="N136" s="50">
        <v>0.05</v>
      </c>
      <c r="O136" s="50">
        <v>0.05</v>
      </c>
      <c r="R136" s="59"/>
    </row>
    <row r="137" spans="2:18" x14ac:dyDescent="0.2">
      <c r="B137">
        <v>128</v>
      </c>
      <c r="C137" s="57">
        <f t="shared" ca="1" si="14"/>
        <v>0.38291120811407164</v>
      </c>
      <c r="D137" s="57">
        <f t="shared" ca="1" si="17"/>
        <v>0.69681028334997164</v>
      </c>
      <c r="E137" s="57">
        <f t="shared" ca="1" si="17"/>
        <v>0.69703894015658618</v>
      </c>
      <c r="F137" s="57">
        <f t="shared" ca="1" si="10"/>
        <v>0</v>
      </c>
      <c r="G137" s="57">
        <f t="shared" ca="1" si="11"/>
        <v>0</v>
      </c>
      <c r="H137" s="17">
        <f t="shared" ca="1" si="12"/>
        <v>0</v>
      </c>
      <c r="I137" s="17">
        <f t="shared" ca="1" si="13"/>
        <v>0</v>
      </c>
      <c r="K137" s="17">
        <v>128</v>
      </c>
      <c r="L137" s="50">
        <v>1.6919216844344331E-3</v>
      </c>
      <c r="M137" s="50">
        <v>1.7055660445781991E-3</v>
      </c>
      <c r="N137" s="50">
        <v>5.04E-2</v>
      </c>
      <c r="O137" s="50">
        <v>5.0799999999999998E-2</v>
      </c>
      <c r="R137" s="59"/>
    </row>
    <row r="138" spans="2:18" x14ac:dyDescent="0.2">
      <c r="B138">
        <v>129</v>
      </c>
      <c r="C138" s="57">
        <f t="shared" ca="1" si="14"/>
        <v>1.4597080288525228</v>
      </c>
      <c r="D138" s="57">
        <f t="shared" ca="1" si="17"/>
        <v>0.77485185588019201</v>
      </c>
      <c r="E138" s="57">
        <f t="shared" ca="1" si="17"/>
        <v>0.77510612186219396</v>
      </c>
      <c r="F138" s="57">
        <f t="shared" ref="F138:F201" ca="1" si="18">MAX(0,CP*(D138-K))</f>
        <v>0</v>
      </c>
      <c r="G138" s="57">
        <f t="shared" ref="G138:G201" ca="1" si="19">MAX(0,CP*(E138-K))</f>
        <v>0</v>
      </c>
      <c r="H138" s="17">
        <f t="shared" ref="H138:H201" ca="1" si="20">(CP*(D138-K)&gt;0)*1</f>
        <v>0</v>
      </c>
      <c r="I138" s="17">
        <f t="shared" ref="I138:I201" ca="1" si="21">(CP*(E138-K)&gt;0)*1</f>
        <v>0</v>
      </c>
      <c r="K138" s="17">
        <v>129</v>
      </c>
      <c r="L138" s="50">
        <v>1.7556850373644051E-3</v>
      </c>
      <c r="M138" s="50">
        <v>1.7690128176760024E-3</v>
      </c>
      <c r="N138" s="50">
        <v>4.9200000000000001E-2</v>
      </c>
      <c r="O138" s="50">
        <v>4.9399999999999999E-2</v>
      </c>
      <c r="R138" s="59"/>
    </row>
    <row r="139" spans="2:18" x14ac:dyDescent="0.2">
      <c r="B139">
        <v>130</v>
      </c>
      <c r="C139" s="57">
        <f t="shared" ref="C139:C202" ca="1" si="22">_xlfn.NORM.S.INV(RAND())</f>
        <v>-0.80698949100883421</v>
      </c>
      <c r="D139" s="57">
        <f t="shared" ca="1" si="17"/>
        <v>0.6196804142289688</v>
      </c>
      <c r="E139" s="57">
        <f t="shared" ca="1" si="17"/>
        <v>0.61988376103372311</v>
      </c>
      <c r="F139" s="57">
        <f t="shared" ca="1" si="18"/>
        <v>0</v>
      </c>
      <c r="G139" s="57">
        <f t="shared" ca="1" si="19"/>
        <v>0</v>
      </c>
      <c r="H139" s="17">
        <f t="shared" ca="1" si="20"/>
        <v>0</v>
      </c>
      <c r="I139" s="17">
        <f t="shared" ca="1" si="21"/>
        <v>0</v>
      </c>
      <c r="K139" s="17">
        <v>130</v>
      </c>
      <c r="L139" s="50">
        <v>1.7563241536613778E-3</v>
      </c>
      <c r="M139" s="50">
        <v>1.770505275014041E-3</v>
      </c>
      <c r="N139" s="50">
        <v>5.2600000000000001E-2</v>
      </c>
      <c r="O139" s="50">
        <v>5.2600000000000001E-2</v>
      </c>
      <c r="R139" s="59"/>
    </row>
    <row r="140" spans="2:18" x14ac:dyDescent="0.2">
      <c r="B140">
        <v>131</v>
      </c>
      <c r="C140" s="57">
        <f t="shared" ca="1" si="22"/>
        <v>1.0425835255514415</v>
      </c>
      <c r="D140" s="57">
        <f t="shared" ca="1" si="17"/>
        <v>0.74363372464775801</v>
      </c>
      <c r="E140" s="57">
        <f t="shared" ca="1" si="17"/>
        <v>0.74387774646665461</v>
      </c>
      <c r="F140" s="57">
        <f t="shared" ca="1" si="18"/>
        <v>0</v>
      </c>
      <c r="G140" s="57">
        <f t="shared" ca="1" si="19"/>
        <v>0</v>
      </c>
      <c r="H140" s="17">
        <f t="shared" ca="1" si="20"/>
        <v>0</v>
      </c>
      <c r="I140" s="17">
        <f t="shared" ca="1" si="21"/>
        <v>0</v>
      </c>
      <c r="K140" s="17">
        <v>131</v>
      </c>
      <c r="L140" s="50">
        <v>1.93148080952522E-3</v>
      </c>
      <c r="M140" s="50">
        <v>1.9459381725580463E-3</v>
      </c>
      <c r="N140" s="50">
        <v>5.3199999999999997E-2</v>
      </c>
      <c r="O140" s="50">
        <v>5.3800000000000001E-2</v>
      </c>
      <c r="R140" s="59"/>
    </row>
    <row r="141" spans="2:18" x14ac:dyDescent="0.2">
      <c r="B141">
        <v>132</v>
      </c>
      <c r="C141" s="57">
        <f t="shared" ca="1" si="22"/>
        <v>7.1242470019836163E-2</v>
      </c>
      <c r="D141" s="57">
        <f t="shared" ca="1" si="17"/>
        <v>0.67572524499489539</v>
      </c>
      <c r="E141" s="57">
        <f t="shared" ca="1" si="17"/>
        <v>0.67594698279119569</v>
      </c>
      <c r="F141" s="57">
        <f t="shared" ca="1" si="18"/>
        <v>0</v>
      </c>
      <c r="G141" s="57">
        <f t="shared" ca="1" si="19"/>
        <v>0</v>
      </c>
      <c r="H141" s="17">
        <f t="shared" ca="1" si="20"/>
        <v>0</v>
      </c>
      <c r="I141" s="17">
        <f t="shared" ca="1" si="21"/>
        <v>0</v>
      </c>
      <c r="K141" s="17">
        <v>132</v>
      </c>
      <c r="L141" s="50">
        <v>1.7888641914067065E-3</v>
      </c>
      <c r="M141" s="50">
        <v>1.8034059361399003E-3</v>
      </c>
      <c r="N141" s="50">
        <v>5.3800000000000001E-2</v>
      </c>
      <c r="O141" s="50">
        <v>5.4199999999999998E-2</v>
      </c>
      <c r="R141" s="59"/>
    </row>
    <row r="142" spans="2:18" x14ac:dyDescent="0.2">
      <c r="B142">
        <v>133</v>
      </c>
      <c r="C142" s="57">
        <f t="shared" ca="1" si="22"/>
        <v>-8.9721532959630729E-2</v>
      </c>
      <c r="D142" s="57">
        <f t="shared" ca="1" si="17"/>
        <v>0.66508677265189142</v>
      </c>
      <c r="E142" s="57">
        <f t="shared" ca="1" si="17"/>
        <v>0.66530501945620824</v>
      </c>
      <c r="F142" s="57">
        <f t="shared" ca="1" si="18"/>
        <v>0</v>
      </c>
      <c r="G142" s="57">
        <f t="shared" ca="1" si="19"/>
        <v>0</v>
      </c>
      <c r="H142" s="17">
        <f t="shared" ca="1" si="20"/>
        <v>0</v>
      </c>
      <c r="I142" s="17">
        <f t="shared" ca="1" si="21"/>
        <v>0</v>
      </c>
      <c r="K142" s="17">
        <v>133</v>
      </c>
      <c r="L142" s="50">
        <v>1.8942404685901657E-3</v>
      </c>
      <c r="M142" s="50">
        <v>1.9086871573988798E-3</v>
      </c>
      <c r="N142" s="50">
        <v>5.3199999999999997E-2</v>
      </c>
      <c r="O142" s="50">
        <v>5.3999999999999999E-2</v>
      </c>
      <c r="R142" s="59"/>
    </row>
    <row r="143" spans="2:18" x14ac:dyDescent="0.2">
      <c r="B143">
        <v>134</v>
      </c>
      <c r="C143" s="57">
        <f t="shared" ca="1" si="22"/>
        <v>1.0366895308686097</v>
      </c>
      <c r="D143" s="57">
        <f t="shared" ca="1" si="17"/>
        <v>0.74320174392668348</v>
      </c>
      <c r="E143" s="57">
        <f t="shared" ca="1" si="17"/>
        <v>0.74344562399202874</v>
      </c>
      <c r="F143" s="57">
        <f t="shared" ca="1" si="18"/>
        <v>0</v>
      </c>
      <c r="G143" s="57">
        <f t="shared" ca="1" si="19"/>
        <v>0</v>
      </c>
      <c r="H143" s="17">
        <f t="shared" ca="1" si="20"/>
        <v>0</v>
      </c>
      <c r="I143" s="17">
        <f t="shared" ca="1" si="21"/>
        <v>0</v>
      </c>
      <c r="K143" s="17">
        <v>134</v>
      </c>
      <c r="L143" s="50">
        <v>1.8990341151167711E-3</v>
      </c>
      <c r="M143" s="50">
        <v>1.9135869151603031E-3</v>
      </c>
      <c r="N143" s="50">
        <v>5.3400000000000003E-2</v>
      </c>
      <c r="O143" s="50">
        <v>5.4199999999999998E-2</v>
      </c>
      <c r="R143" s="59"/>
    </row>
    <row r="144" spans="2:18" x14ac:dyDescent="0.2">
      <c r="B144">
        <v>135</v>
      </c>
      <c r="C144" s="57">
        <f t="shared" ca="1" si="22"/>
        <v>0.18618862291398308</v>
      </c>
      <c r="D144" s="57">
        <f t="shared" ca="1" si="17"/>
        <v>0.68342628529754379</v>
      </c>
      <c r="E144" s="57">
        <f t="shared" ca="1" si="17"/>
        <v>0.68365055017377574</v>
      </c>
      <c r="F144" s="57">
        <f t="shared" ca="1" si="18"/>
        <v>0</v>
      </c>
      <c r="G144" s="57">
        <f t="shared" ca="1" si="19"/>
        <v>0</v>
      </c>
      <c r="H144" s="17">
        <f t="shared" ca="1" si="20"/>
        <v>0</v>
      </c>
      <c r="I144" s="17">
        <f t="shared" ca="1" si="21"/>
        <v>0</v>
      </c>
      <c r="K144" s="17">
        <v>135</v>
      </c>
      <c r="L144" s="50">
        <v>1.7663546721749591E-3</v>
      </c>
      <c r="M144" s="50">
        <v>1.7799007936491944E-3</v>
      </c>
      <c r="N144" s="50">
        <v>4.9799999999999997E-2</v>
      </c>
      <c r="O144" s="50">
        <v>5.0200000000000002E-2</v>
      </c>
      <c r="R144" s="59"/>
    </row>
    <row r="145" spans="2:18" x14ac:dyDescent="0.2">
      <c r="B145">
        <v>136</v>
      </c>
      <c r="C145" s="57">
        <f t="shared" ca="1" si="22"/>
        <v>-0.77894532182568765</v>
      </c>
      <c r="D145" s="57">
        <f t="shared" ca="1" si="17"/>
        <v>0.62139607956517384</v>
      </c>
      <c r="E145" s="57">
        <f t="shared" ca="1" si="17"/>
        <v>0.62159998936184502</v>
      </c>
      <c r="F145" s="57">
        <f t="shared" ca="1" si="18"/>
        <v>0</v>
      </c>
      <c r="G145" s="57">
        <f t="shared" ca="1" si="19"/>
        <v>0</v>
      </c>
      <c r="H145" s="17">
        <f t="shared" ca="1" si="20"/>
        <v>0</v>
      </c>
      <c r="I145" s="17">
        <f t="shared" ca="1" si="21"/>
        <v>0</v>
      </c>
      <c r="K145" s="17">
        <v>136</v>
      </c>
      <c r="L145" s="50">
        <v>1.5119122254571079E-3</v>
      </c>
      <c r="M145" s="50">
        <v>1.5250729417403913E-3</v>
      </c>
      <c r="N145" s="50">
        <v>4.8399999999999999E-2</v>
      </c>
      <c r="O145" s="50">
        <v>4.9599999999999998E-2</v>
      </c>
      <c r="R145" s="59"/>
    </row>
    <row r="146" spans="2:18" x14ac:dyDescent="0.2">
      <c r="B146">
        <v>137</v>
      </c>
      <c r="C146" s="57">
        <f t="shared" ca="1" si="22"/>
        <v>6.4387846172359653E-2</v>
      </c>
      <c r="D146" s="57">
        <f t="shared" ca="1" si="17"/>
        <v>0.67526875763442429</v>
      </c>
      <c r="E146" s="57">
        <f t="shared" ca="1" si="17"/>
        <v>0.67549034563537202</v>
      </c>
      <c r="F146" s="57">
        <f t="shared" ca="1" si="18"/>
        <v>0</v>
      </c>
      <c r="G146" s="57">
        <f t="shared" ca="1" si="19"/>
        <v>0</v>
      </c>
      <c r="H146" s="17">
        <f t="shared" ca="1" si="20"/>
        <v>0</v>
      </c>
      <c r="I146" s="17">
        <f t="shared" ca="1" si="21"/>
        <v>0</v>
      </c>
      <c r="K146" s="17">
        <v>137</v>
      </c>
      <c r="L146" s="50">
        <v>1.9598311405202612E-3</v>
      </c>
      <c r="M146" s="50">
        <v>1.9754455271790709E-3</v>
      </c>
      <c r="N146" s="50">
        <v>5.74E-2</v>
      </c>
      <c r="O146" s="50">
        <v>5.8000000000000003E-2</v>
      </c>
      <c r="R146" s="59"/>
    </row>
    <row r="147" spans="2:18" x14ac:dyDescent="0.2">
      <c r="B147">
        <v>138</v>
      </c>
      <c r="C147" s="57">
        <f t="shared" ca="1" si="22"/>
        <v>0.94964348202808258</v>
      </c>
      <c r="D147" s="57">
        <f t="shared" ca="1" si="17"/>
        <v>0.73685113522286172</v>
      </c>
      <c r="E147" s="57">
        <f t="shared" ca="1" si="17"/>
        <v>0.73709293134952103</v>
      </c>
      <c r="F147" s="57">
        <f t="shared" ca="1" si="18"/>
        <v>0</v>
      </c>
      <c r="G147" s="57">
        <f t="shared" ca="1" si="19"/>
        <v>0</v>
      </c>
      <c r="H147" s="17">
        <f t="shared" ca="1" si="20"/>
        <v>0</v>
      </c>
      <c r="I147" s="17">
        <f t="shared" ca="1" si="21"/>
        <v>0</v>
      </c>
      <c r="K147" s="17">
        <v>138</v>
      </c>
      <c r="L147" s="50">
        <v>1.6437494762397964E-3</v>
      </c>
      <c r="M147" s="50">
        <v>1.6568743674589968E-3</v>
      </c>
      <c r="N147" s="50">
        <v>4.8399999999999999E-2</v>
      </c>
      <c r="O147" s="50">
        <v>4.9000000000000002E-2</v>
      </c>
      <c r="R147" s="59"/>
    </row>
    <row r="148" spans="2:18" x14ac:dyDescent="0.2">
      <c r="B148">
        <v>139</v>
      </c>
      <c r="C148" s="57">
        <f t="shared" ca="1" si="22"/>
        <v>2.1442095930497607E-2</v>
      </c>
      <c r="D148" s="57">
        <f t="shared" ca="1" si="17"/>
        <v>0.67241577246971163</v>
      </c>
      <c r="E148" s="57">
        <f t="shared" ca="1" si="17"/>
        <v>0.6726364242696693</v>
      </c>
      <c r="F148" s="57">
        <f t="shared" ca="1" si="18"/>
        <v>0</v>
      </c>
      <c r="G148" s="57">
        <f t="shared" ca="1" si="19"/>
        <v>0</v>
      </c>
      <c r="H148" s="17">
        <f t="shared" ca="1" si="20"/>
        <v>0</v>
      </c>
      <c r="I148" s="17">
        <f t="shared" ca="1" si="21"/>
        <v>0</v>
      </c>
      <c r="K148" s="17">
        <v>139</v>
      </c>
      <c r="L148" s="50">
        <v>1.5898673158668518E-3</v>
      </c>
      <c r="M148" s="50">
        <v>1.6035263765671233E-3</v>
      </c>
      <c r="N148" s="50">
        <v>5.0599999999999999E-2</v>
      </c>
      <c r="O148" s="50">
        <v>5.0999999999999997E-2</v>
      </c>
      <c r="R148" s="59"/>
    </row>
    <row r="149" spans="2:18" x14ac:dyDescent="0.2">
      <c r="B149">
        <v>140</v>
      </c>
      <c r="C149" s="57">
        <f t="shared" ca="1" si="22"/>
        <v>-0.16905885329430065</v>
      </c>
      <c r="D149" s="57">
        <f t="shared" ca="1" si="17"/>
        <v>0.65990497782717517</v>
      </c>
      <c r="E149" s="57">
        <f t="shared" ca="1" si="17"/>
        <v>0.66012152423658466</v>
      </c>
      <c r="F149" s="57">
        <f t="shared" ca="1" si="18"/>
        <v>0</v>
      </c>
      <c r="G149" s="57">
        <f t="shared" ca="1" si="19"/>
        <v>0</v>
      </c>
      <c r="H149" s="17">
        <f t="shared" ca="1" si="20"/>
        <v>0</v>
      </c>
      <c r="I149" s="17">
        <f t="shared" ca="1" si="21"/>
        <v>0</v>
      </c>
      <c r="K149" s="17">
        <v>140</v>
      </c>
      <c r="L149" s="50">
        <v>1.5777625595434191E-3</v>
      </c>
      <c r="M149" s="50">
        <v>1.591212606308065E-3</v>
      </c>
      <c r="N149" s="50">
        <v>0.05</v>
      </c>
      <c r="O149" s="50">
        <v>0.05</v>
      </c>
      <c r="R149" s="59"/>
    </row>
    <row r="150" spans="2:18" x14ac:dyDescent="0.2">
      <c r="B150">
        <v>141</v>
      </c>
      <c r="C150" s="57">
        <f t="shared" ca="1" si="22"/>
        <v>-3.4428689818683314E-2</v>
      </c>
      <c r="D150" s="57">
        <f t="shared" ref="D150:E169" ca="1" si="23">S0*EXP((D$5+0.5*σ*σ)*T+σ*SQRT(T)*$C150)</f>
        <v>0.66872218099603675</v>
      </c>
      <c r="E150" s="57">
        <f t="shared" ca="1" si="23"/>
        <v>0.66894162075183916</v>
      </c>
      <c r="F150" s="57">
        <f t="shared" ca="1" si="18"/>
        <v>0</v>
      </c>
      <c r="G150" s="57">
        <f t="shared" ca="1" si="19"/>
        <v>0</v>
      </c>
      <c r="H150" s="17">
        <f t="shared" ca="1" si="20"/>
        <v>0</v>
      </c>
      <c r="I150" s="17">
        <f t="shared" ca="1" si="21"/>
        <v>0</v>
      </c>
      <c r="K150" s="17">
        <v>141</v>
      </c>
      <c r="L150" s="50">
        <v>1.6324297994530816E-3</v>
      </c>
      <c r="M150" s="50">
        <v>1.6450183882559984E-3</v>
      </c>
      <c r="N150" s="50">
        <v>4.6600000000000003E-2</v>
      </c>
      <c r="O150" s="50">
        <v>4.6600000000000003E-2</v>
      </c>
      <c r="R150" s="59"/>
    </row>
    <row r="151" spans="2:18" x14ac:dyDescent="0.2">
      <c r="B151">
        <v>142</v>
      </c>
      <c r="C151" s="57">
        <f t="shared" ca="1" si="22"/>
        <v>0.96565398723144868</v>
      </c>
      <c r="D151" s="57">
        <f t="shared" ca="1" si="23"/>
        <v>0.73801512538972713</v>
      </c>
      <c r="E151" s="57">
        <f t="shared" ca="1" si="23"/>
        <v>0.73825730347727436</v>
      </c>
      <c r="F151" s="57">
        <f t="shared" ca="1" si="18"/>
        <v>0</v>
      </c>
      <c r="G151" s="57">
        <f t="shared" ca="1" si="19"/>
        <v>0</v>
      </c>
      <c r="H151" s="17">
        <f t="shared" ca="1" si="20"/>
        <v>0</v>
      </c>
      <c r="I151" s="17">
        <f t="shared" ca="1" si="21"/>
        <v>0</v>
      </c>
      <c r="K151" s="17">
        <v>142</v>
      </c>
      <c r="L151" s="50">
        <v>1.8633589678228961E-3</v>
      </c>
      <c r="M151" s="50">
        <v>1.8776417310456153E-3</v>
      </c>
      <c r="N151" s="50">
        <v>5.28E-2</v>
      </c>
      <c r="O151" s="50">
        <v>5.2999999999999999E-2</v>
      </c>
      <c r="R151" s="59"/>
    </row>
    <row r="152" spans="2:18" x14ac:dyDescent="0.2">
      <c r="B152">
        <v>143</v>
      </c>
      <c r="C152" s="57">
        <f t="shared" ca="1" si="22"/>
        <v>1.0597059511672657</v>
      </c>
      <c r="D152" s="57">
        <f t="shared" ca="1" si="23"/>
        <v>0.74489008057915218</v>
      </c>
      <c r="E152" s="57">
        <f t="shared" ca="1" si="23"/>
        <v>0.74513451466856506</v>
      </c>
      <c r="F152" s="57">
        <f t="shared" ca="1" si="18"/>
        <v>0</v>
      </c>
      <c r="G152" s="57">
        <f t="shared" ca="1" si="19"/>
        <v>0</v>
      </c>
      <c r="H152" s="17">
        <f t="shared" ca="1" si="20"/>
        <v>0</v>
      </c>
      <c r="I152" s="17">
        <f t="shared" ca="1" si="21"/>
        <v>0</v>
      </c>
      <c r="K152" s="17">
        <v>143</v>
      </c>
      <c r="L152" s="50">
        <v>1.536724193328352E-3</v>
      </c>
      <c r="M152" s="50">
        <v>1.5490532314091315E-3</v>
      </c>
      <c r="N152" s="50">
        <v>4.5400000000000003E-2</v>
      </c>
      <c r="O152" s="50">
        <v>4.58E-2</v>
      </c>
      <c r="R152" s="59"/>
    </row>
    <row r="153" spans="2:18" x14ac:dyDescent="0.2">
      <c r="B153">
        <v>144</v>
      </c>
      <c r="C153" s="57">
        <f t="shared" ca="1" si="22"/>
        <v>-0.39039373362922503</v>
      </c>
      <c r="D153" s="57">
        <f t="shared" ca="1" si="23"/>
        <v>0.64566126317550032</v>
      </c>
      <c r="E153" s="57">
        <f t="shared" ca="1" si="23"/>
        <v>0.64587313554036085</v>
      </c>
      <c r="F153" s="57">
        <f t="shared" ca="1" si="18"/>
        <v>0</v>
      </c>
      <c r="G153" s="57">
        <f t="shared" ca="1" si="19"/>
        <v>0</v>
      </c>
      <c r="H153" s="17">
        <f t="shared" ca="1" si="20"/>
        <v>0</v>
      </c>
      <c r="I153" s="17">
        <f t="shared" ca="1" si="21"/>
        <v>0</v>
      </c>
      <c r="K153" s="17">
        <v>144</v>
      </c>
      <c r="L153" s="50">
        <v>1.6380172025425529E-3</v>
      </c>
      <c r="M153" s="50">
        <v>1.6516752272244155E-3</v>
      </c>
      <c r="N153" s="50">
        <v>5.0599999999999999E-2</v>
      </c>
      <c r="O153" s="50">
        <v>5.0999999999999997E-2</v>
      </c>
      <c r="R153" s="59"/>
    </row>
    <row r="154" spans="2:18" x14ac:dyDescent="0.2">
      <c r="B154">
        <v>145</v>
      </c>
      <c r="C154" s="57">
        <f t="shared" ca="1" si="22"/>
        <v>0.4706787908434783</v>
      </c>
      <c r="D154" s="57">
        <f t="shared" ca="1" si="23"/>
        <v>0.70286579288188555</v>
      </c>
      <c r="E154" s="57">
        <f t="shared" ca="1" si="23"/>
        <v>0.70309643679102296</v>
      </c>
      <c r="F154" s="57">
        <f t="shared" ca="1" si="18"/>
        <v>0</v>
      </c>
      <c r="G154" s="57">
        <f t="shared" ca="1" si="19"/>
        <v>0</v>
      </c>
      <c r="H154" s="17">
        <f t="shared" ca="1" si="20"/>
        <v>0</v>
      </c>
      <c r="I154" s="17">
        <f t="shared" ca="1" si="21"/>
        <v>0</v>
      </c>
      <c r="K154" s="17">
        <v>145</v>
      </c>
      <c r="L154" s="50">
        <v>1.8623423221343965E-3</v>
      </c>
      <c r="M154" s="50">
        <v>1.8779869034138148E-3</v>
      </c>
      <c r="N154" s="50">
        <v>5.8000000000000003E-2</v>
      </c>
      <c r="O154" s="50">
        <v>5.8400000000000001E-2</v>
      </c>
      <c r="R154" s="59"/>
    </row>
    <row r="155" spans="2:18" x14ac:dyDescent="0.2">
      <c r="B155">
        <v>146</v>
      </c>
      <c r="C155" s="57">
        <f t="shared" ca="1" si="22"/>
        <v>-0.89155695601802776</v>
      </c>
      <c r="D155" s="57">
        <f t="shared" ca="1" si="23"/>
        <v>0.61453543482362427</v>
      </c>
      <c r="E155" s="57">
        <f t="shared" ca="1" si="23"/>
        <v>0.61473709331437254</v>
      </c>
      <c r="F155" s="57">
        <f t="shared" ca="1" si="18"/>
        <v>0</v>
      </c>
      <c r="G155" s="57">
        <f t="shared" ca="1" si="19"/>
        <v>0</v>
      </c>
      <c r="H155" s="17">
        <f t="shared" ca="1" si="20"/>
        <v>0</v>
      </c>
      <c r="I155" s="17">
        <f t="shared" ca="1" si="21"/>
        <v>0</v>
      </c>
      <c r="K155" s="17">
        <v>146</v>
      </c>
      <c r="L155" s="50">
        <v>1.7066028506390848E-3</v>
      </c>
      <c r="M155" s="50">
        <v>1.7201986345289442E-3</v>
      </c>
      <c r="N155" s="50">
        <v>5.04E-2</v>
      </c>
      <c r="O155" s="50">
        <v>5.04E-2</v>
      </c>
      <c r="R155" s="59"/>
    </row>
    <row r="156" spans="2:18" x14ac:dyDescent="0.2">
      <c r="B156">
        <v>147</v>
      </c>
      <c r="C156" s="57">
        <f t="shared" ca="1" si="22"/>
        <v>-1.9369403563283991</v>
      </c>
      <c r="D156" s="57">
        <f t="shared" ca="1" si="23"/>
        <v>0.55435478475875366</v>
      </c>
      <c r="E156" s="57">
        <f t="shared" ca="1" si="23"/>
        <v>0.55453669509768422</v>
      </c>
      <c r="F156" s="57">
        <f t="shared" ca="1" si="18"/>
        <v>0</v>
      </c>
      <c r="G156" s="57">
        <f t="shared" ca="1" si="19"/>
        <v>0</v>
      </c>
      <c r="H156" s="17">
        <f t="shared" ca="1" si="20"/>
        <v>0</v>
      </c>
      <c r="I156" s="17">
        <f t="shared" ca="1" si="21"/>
        <v>0</v>
      </c>
      <c r="K156" s="17">
        <v>147</v>
      </c>
      <c r="L156" s="50">
        <v>1.5516012586596357E-3</v>
      </c>
      <c r="M156" s="50">
        <v>1.5661589068784632E-3</v>
      </c>
      <c r="N156" s="50">
        <v>5.4199999999999998E-2</v>
      </c>
      <c r="O156" s="50">
        <v>5.4399999999999997E-2</v>
      </c>
      <c r="R156" s="59"/>
    </row>
    <row r="157" spans="2:18" x14ac:dyDescent="0.2">
      <c r="B157">
        <v>148</v>
      </c>
      <c r="C157" s="57">
        <f t="shared" ca="1" si="22"/>
        <v>0.26511076817891921</v>
      </c>
      <c r="D157" s="57">
        <f t="shared" ca="1" si="23"/>
        <v>0.68876458486228476</v>
      </c>
      <c r="E157" s="57">
        <f t="shared" ca="1" si="23"/>
        <v>0.68899060149012026</v>
      </c>
      <c r="F157" s="57">
        <f t="shared" ca="1" si="18"/>
        <v>0</v>
      </c>
      <c r="G157" s="57">
        <f t="shared" ca="1" si="19"/>
        <v>0</v>
      </c>
      <c r="H157" s="17">
        <f t="shared" ca="1" si="20"/>
        <v>0</v>
      </c>
      <c r="I157" s="17">
        <f t="shared" ca="1" si="21"/>
        <v>0</v>
      </c>
      <c r="K157" s="17">
        <v>148</v>
      </c>
      <c r="L157" s="50">
        <v>1.7453605934732042E-3</v>
      </c>
      <c r="M157" s="50">
        <v>1.7596364902509414E-3</v>
      </c>
      <c r="N157" s="50">
        <v>5.28E-2</v>
      </c>
      <c r="O157" s="50">
        <v>5.2999999999999999E-2</v>
      </c>
      <c r="R157" s="59"/>
    </row>
    <row r="158" spans="2:18" x14ac:dyDescent="0.2">
      <c r="B158">
        <v>149</v>
      </c>
      <c r="C158" s="57">
        <f t="shared" ca="1" si="22"/>
        <v>1.0255716196082698</v>
      </c>
      <c r="D158" s="57">
        <f t="shared" ca="1" si="23"/>
        <v>0.74238757663053379</v>
      </c>
      <c r="E158" s="57">
        <f t="shared" ca="1" si="23"/>
        <v>0.74263118952861928</v>
      </c>
      <c r="F158" s="57">
        <f t="shared" ca="1" si="18"/>
        <v>0</v>
      </c>
      <c r="G158" s="57">
        <f t="shared" ca="1" si="19"/>
        <v>0</v>
      </c>
      <c r="H158" s="17">
        <f t="shared" ca="1" si="20"/>
        <v>0</v>
      </c>
      <c r="I158" s="17">
        <f t="shared" ca="1" si="21"/>
        <v>0</v>
      </c>
      <c r="K158" s="17">
        <v>149</v>
      </c>
      <c r="L158" s="50">
        <v>1.7628588041044156E-3</v>
      </c>
      <c r="M158" s="50">
        <v>1.7771455282474644E-3</v>
      </c>
      <c r="N158" s="50">
        <v>5.2999999999999999E-2</v>
      </c>
      <c r="O158" s="50">
        <v>5.2999999999999999E-2</v>
      </c>
      <c r="R158" s="59"/>
    </row>
    <row r="159" spans="2:18" x14ac:dyDescent="0.2">
      <c r="B159">
        <v>150</v>
      </c>
      <c r="C159" s="57">
        <f t="shared" ca="1" si="22"/>
        <v>-0.2209626999654461</v>
      </c>
      <c r="D159" s="57">
        <f t="shared" ca="1" si="23"/>
        <v>0.65653682346785169</v>
      </c>
      <c r="E159" s="57">
        <f t="shared" ca="1" si="23"/>
        <v>0.65675226462460001</v>
      </c>
      <c r="F159" s="57">
        <f t="shared" ca="1" si="18"/>
        <v>0</v>
      </c>
      <c r="G159" s="57">
        <f t="shared" ca="1" si="19"/>
        <v>0</v>
      </c>
      <c r="H159" s="17">
        <f t="shared" ca="1" si="20"/>
        <v>0</v>
      </c>
      <c r="I159" s="17">
        <f t="shared" ca="1" si="21"/>
        <v>0</v>
      </c>
      <c r="K159" s="17">
        <v>150</v>
      </c>
      <c r="L159" s="50">
        <v>1.877865924750222E-3</v>
      </c>
      <c r="M159" s="50">
        <v>1.892895633739868E-3</v>
      </c>
      <c r="N159" s="50">
        <v>5.5399999999999998E-2</v>
      </c>
      <c r="O159" s="50">
        <v>5.6000000000000001E-2</v>
      </c>
      <c r="R159" s="59"/>
    </row>
    <row r="160" spans="2:18" x14ac:dyDescent="0.2">
      <c r="B160">
        <v>151</v>
      </c>
      <c r="C160" s="57">
        <f t="shared" ca="1" si="22"/>
        <v>1.2153475423813411</v>
      </c>
      <c r="D160" s="57">
        <f t="shared" ca="1" si="23"/>
        <v>0.75640804702502318</v>
      </c>
      <c r="E160" s="57">
        <f t="shared" ca="1" si="23"/>
        <v>0.7566562607105316</v>
      </c>
      <c r="F160" s="57">
        <f t="shared" ca="1" si="18"/>
        <v>0</v>
      </c>
      <c r="G160" s="57">
        <f t="shared" ca="1" si="19"/>
        <v>0</v>
      </c>
      <c r="H160" s="17">
        <f t="shared" ca="1" si="20"/>
        <v>0</v>
      </c>
      <c r="I160" s="17">
        <f t="shared" ca="1" si="21"/>
        <v>0</v>
      </c>
      <c r="K160" s="17">
        <v>151</v>
      </c>
      <c r="L160" s="50">
        <v>2.1033683150941842E-3</v>
      </c>
      <c r="M160" s="50">
        <v>2.1179391672412388E-3</v>
      </c>
      <c r="N160" s="50">
        <v>5.3600000000000002E-2</v>
      </c>
      <c r="O160" s="50">
        <v>5.3800000000000001E-2</v>
      </c>
      <c r="R160" s="59"/>
    </row>
    <row r="161" spans="2:18" x14ac:dyDescent="0.2">
      <c r="B161">
        <v>152</v>
      </c>
      <c r="C161" s="57">
        <f t="shared" ca="1" si="22"/>
        <v>1.3095542768196338</v>
      </c>
      <c r="D161" s="57">
        <f t="shared" ca="1" si="23"/>
        <v>0.76346599006528182</v>
      </c>
      <c r="E161" s="57">
        <f t="shared" ca="1" si="23"/>
        <v>0.76371651979972832</v>
      </c>
      <c r="F161" s="57">
        <f t="shared" ca="1" si="18"/>
        <v>0</v>
      </c>
      <c r="G161" s="57">
        <f t="shared" ca="1" si="19"/>
        <v>0</v>
      </c>
      <c r="H161" s="17">
        <f t="shared" ca="1" si="20"/>
        <v>0</v>
      </c>
      <c r="I161" s="17">
        <f t="shared" ca="1" si="21"/>
        <v>0</v>
      </c>
      <c r="K161" s="17">
        <v>152</v>
      </c>
      <c r="L161" s="50">
        <v>1.3853509798438261E-3</v>
      </c>
      <c r="M161" s="50">
        <v>1.3982180839516123E-3</v>
      </c>
      <c r="N161" s="50">
        <v>4.7800000000000002E-2</v>
      </c>
      <c r="O161" s="50">
        <v>4.82E-2</v>
      </c>
      <c r="R161" s="59"/>
    </row>
    <row r="162" spans="2:18" x14ac:dyDescent="0.2">
      <c r="B162">
        <v>153</v>
      </c>
      <c r="C162" s="57">
        <f t="shared" ca="1" si="22"/>
        <v>-1.6878483685025407</v>
      </c>
      <c r="D162" s="57">
        <f t="shared" ca="1" si="23"/>
        <v>0.5681368008503368</v>
      </c>
      <c r="E162" s="57">
        <f t="shared" ca="1" si="23"/>
        <v>0.56832323372841964</v>
      </c>
      <c r="F162" s="57">
        <f t="shared" ca="1" si="18"/>
        <v>0</v>
      </c>
      <c r="G162" s="57">
        <f t="shared" ca="1" si="19"/>
        <v>0</v>
      </c>
      <c r="H162" s="17">
        <f t="shared" ca="1" si="20"/>
        <v>0</v>
      </c>
      <c r="I162" s="17">
        <f t="shared" ca="1" si="21"/>
        <v>0</v>
      </c>
      <c r="K162" s="17">
        <v>153</v>
      </c>
      <c r="L162" s="50">
        <v>1.8493756105168145E-3</v>
      </c>
      <c r="M162" s="50">
        <v>1.8645525089166686E-3</v>
      </c>
      <c r="N162" s="50">
        <v>5.62E-2</v>
      </c>
      <c r="O162" s="50">
        <v>5.6399999999999999E-2</v>
      </c>
      <c r="R162" s="59"/>
    </row>
    <row r="163" spans="2:18" x14ac:dyDescent="0.2">
      <c r="B163">
        <v>154</v>
      </c>
      <c r="C163" s="57">
        <f t="shared" ca="1" si="22"/>
        <v>-0.80601721285935402</v>
      </c>
      <c r="D163" s="57">
        <f t="shared" ca="1" si="23"/>
        <v>0.61973981619661755</v>
      </c>
      <c r="E163" s="57">
        <f t="shared" ca="1" si="23"/>
        <v>0.61994318249400082</v>
      </c>
      <c r="F163" s="57">
        <f t="shared" ca="1" si="18"/>
        <v>0</v>
      </c>
      <c r="G163" s="57">
        <f t="shared" ca="1" si="19"/>
        <v>0</v>
      </c>
      <c r="H163" s="17">
        <f t="shared" ca="1" si="20"/>
        <v>0</v>
      </c>
      <c r="I163" s="17">
        <f t="shared" ca="1" si="21"/>
        <v>0</v>
      </c>
      <c r="K163" s="17">
        <v>154</v>
      </c>
      <c r="L163" s="50">
        <v>1.7584873821987897E-3</v>
      </c>
      <c r="M163" s="50">
        <v>1.7724874184059524E-3</v>
      </c>
      <c r="N163" s="50">
        <v>5.1799999999999999E-2</v>
      </c>
      <c r="O163" s="50">
        <v>5.1999999999999998E-2</v>
      </c>
      <c r="R163" s="59"/>
    </row>
    <row r="164" spans="2:18" x14ac:dyDescent="0.2">
      <c r="B164">
        <v>155</v>
      </c>
      <c r="C164" s="57">
        <f t="shared" ca="1" si="22"/>
        <v>-0.34216130674687362</v>
      </c>
      <c r="D164" s="57">
        <f t="shared" ca="1" si="23"/>
        <v>0.64873876653296214</v>
      </c>
      <c r="E164" s="57">
        <f t="shared" ca="1" si="23"/>
        <v>0.64895164877397815</v>
      </c>
      <c r="F164" s="57">
        <f t="shared" ca="1" si="18"/>
        <v>0</v>
      </c>
      <c r="G164" s="57">
        <f t="shared" ca="1" si="19"/>
        <v>0</v>
      </c>
      <c r="H164" s="17">
        <f t="shared" ca="1" si="20"/>
        <v>0</v>
      </c>
      <c r="I164" s="17">
        <f t="shared" ca="1" si="21"/>
        <v>0</v>
      </c>
      <c r="K164" s="17">
        <v>155</v>
      </c>
      <c r="L164" s="50">
        <v>1.9146076999998847E-3</v>
      </c>
      <c r="M164" s="50">
        <v>1.9284929747348009E-3</v>
      </c>
      <c r="N164" s="50">
        <v>5.1200000000000002E-2</v>
      </c>
      <c r="O164" s="50">
        <v>5.1400000000000001E-2</v>
      </c>
      <c r="R164" s="59"/>
    </row>
    <row r="165" spans="2:18" x14ac:dyDescent="0.2">
      <c r="B165">
        <v>156</v>
      </c>
      <c r="C165" s="57">
        <f t="shared" ca="1" si="22"/>
        <v>-0.64061880550000572</v>
      </c>
      <c r="D165" s="57">
        <f t="shared" ca="1" si="23"/>
        <v>0.62992826583344996</v>
      </c>
      <c r="E165" s="57">
        <f t="shared" ca="1" si="23"/>
        <v>0.63013497544882657</v>
      </c>
      <c r="F165" s="57">
        <f t="shared" ca="1" si="18"/>
        <v>0</v>
      </c>
      <c r="G165" s="57">
        <f t="shared" ca="1" si="19"/>
        <v>0</v>
      </c>
      <c r="H165" s="17">
        <f t="shared" ca="1" si="20"/>
        <v>0</v>
      </c>
      <c r="I165" s="17">
        <f t="shared" ca="1" si="21"/>
        <v>0</v>
      </c>
      <c r="K165" s="17">
        <v>156</v>
      </c>
      <c r="L165" s="50">
        <v>1.6784052955783331E-3</v>
      </c>
      <c r="M165" s="50">
        <v>1.6917326031391305E-3</v>
      </c>
      <c r="N165" s="50">
        <v>4.9200000000000001E-2</v>
      </c>
      <c r="O165" s="50">
        <v>4.9599999999999998E-2</v>
      </c>
      <c r="R165" s="59"/>
    </row>
    <row r="166" spans="2:18" x14ac:dyDescent="0.2">
      <c r="B166">
        <v>157</v>
      </c>
      <c r="C166" s="57">
        <f t="shared" ca="1" si="22"/>
        <v>-0.50154243362312567</v>
      </c>
      <c r="D166" s="57">
        <f t="shared" ca="1" si="23"/>
        <v>0.63862481422375028</v>
      </c>
      <c r="E166" s="57">
        <f t="shared" ca="1" si="23"/>
        <v>0.63883437759291195</v>
      </c>
      <c r="F166" s="57">
        <f t="shared" ca="1" si="18"/>
        <v>0</v>
      </c>
      <c r="G166" s="57">
        <f t="shared" ca="1" si="19"/>
        <v>0</v>
      </c>
      <c r="H166" s="17">
        <f t="shared" ca="1" si="20"/>
        <v>0</v>
      </c>
      <c r="I166" s="17">
        <f t="shared" ca="1" si="21"/>
        <v>0</v>
      </c>
      <c r="K166" s="17">
        <v>157</v>
      </c>
      <c r="L166" s="50">
        <v>1.6195454055150935E-3</v>
      </c>
      <c r="M166" s="50">
        <v>1.6320263078728552E-3</v>
      </c>
      <c r="N166" s="50">
        <v>4.6199999999999998E-2</v>
      </c>
      <c r="O166" s="50">
        <v>4.6199999999999998E-2</v>
      </c>
      <c r="R166" s="59"/>
    </row>
    <row r="167" spans="2:18" x14ac:dyDescent="0.2">
      <c r="B167">
        <v>158</v>
      </c>
      <c r="C167" s="57">
        <f t="shared" ca="1" si="22"/>
        <v>-2.9339556855793454</v>
      </c>
      <c r="D167" s="57">
        <f t="shared" ca="1" si="23"/>
        <v>0.50245780631278603</v>
      </c>
      <c r="E167" s="57">
        <f t="shared" ca="1" si="23"/>
        <v>0.50262268676905275</v>
      </c>
      <c r="F167" s="57">
        <f t="shared" ca="1" si="18"/>
        <v>0</v>
      </c>
      <c r="G167" s="57">
        <f t="shared" ca="1" si="19"/>
        <v>0</v>
      </c>
      <c r="H167" s="17">
        <f t="shared" ca="1" si="20"/>
        <v>0</v>
      </c>
      <c r="I167" s="17">
        <f t="shared" ca="1" si="21"/>
        <v>0</v>
      </c>
      <c r="K167" s="17">
        <v>158</v>
      </c>
      <c r="L167" s="50">
        <v>1.5388347071146648E-3</v>
      </c>
      <c r="M167" s="50">
        <v>1.5520311671352281E-3</v>
      </c>
      <c r="N167" s="50">
        <v>4.9000000000000002E-2</v>
      </c>
      <c r="O167" s="50">
        <v>4.9200000000000001E-2</v>
      </c>
      <c r="R167" s="59"/>
    </row>
    <row r="168" spans="2:18" x14ac:dyDescent="0.2">
      <c r="B168">
        <v>159</v>
      </c>
      <c r="C168" s="57">
        <f t="shared" ca="1" si="22"/>
        <v>0.70284896526115825</v>
      </c>
      <c r="D168" s="57">
        <f t="shared" ca="1" si="23"/>
        <v>0.71913926913720394</v>
      </c>
      <c r="E168" s="57">
        <f t="shared" ca="1" si="23"/>
        <v>0.71937525315282647</v>
      </c>
      <c r="F168" s="57">
        <f t="shared" ca="1" si="18"/>
        <v>0</v>
      </c>
      <c r="G168" s="57">
        <f t="shared" ca="1" si="19"/>
        <v>0</v>
      </c>
      <c r="H168" s="17">
        <f t="shared" ca="1" si="20"/>
        <v>0</v>
      </c>
      <c r="I168" s="17">
        <f t="shared" ca="1" si="21"/>
        <v>0</v>
      </c>
      <c r="K168" s="17">
        <v>159</v>
      </c>
      <c r="L168" s="50">
        <v>1.6563304508259899E-3</v>
      </c>
      <c r="M168" s="50">
        <v>1.6706821558888961E-3</v>
      </c>
      <c r="N168" s="50">
        <v>5.3199999999999997E-2</v>
      </c>
      <c r="O168" s="50">
        <v>5.3400000000000003E-2</v>
      </c>
      <c r="R168" s="59"/>
    </row>
    <row r="169" spans="2:18" x14ac:dyDescent="0.2">
      <c r="B169">
        <v>160</v>
      </c>
      <c r="C169" s="57">
        <f t="shared" ca="1" si="22"/>
        <v>0.6445800327021326</v>
      </c>
      <c r="D169" s="57">
        <f t="shared" ca="1" si="23"/>
        <v>0.71501995451780143</v>
      </c>
      <c r="E169" s="57">
        <f t="shared" ca="1" si="23"/>
        <v>0.71525458678912757</v>
      </c>
      <c r="F169" s="57">
        <f t="shared" ca="1" si="18"/>
        <v>0</v>
      </c>
      <c r="G169" s="57">
        <f t="shared" ca="1" si="19"/>
        <v>0</v>
      </c>
      <c r="H169" s="17">
        <f t="shared" ca="1" si="20"/>
        <v>0</v>
      </c>
      <c r="I169" s="17">
        <f t="shared" ca="1" si="21"/>
        <v>0</v>
      </c>
      <c r="K169" s="17">
        <v>160</v>
      </c>
      <c r="L169" s="50">
        <v>1.4024870689458527E-3</v>
      </c>
      <c r="M169" s="50">
        <v>1.4148963333642009E-3</v>
      </c>
      <c r="N169" s="50">
        <v>4.5999999999999999E-2</v>
      </c>
      <c r="O169" s="50">
        <v>4.6399999999999997E-2</v>
      </c>
      <c r="R169" s="59"/>
    </row>
    <row r="170" spans="2:18" x14ac:dyDescent="0.2">
      <c r="B170">
        <v>161</v>
      </c>
      <c r="C170" s="57">
        <f t="shared" ca="1" si="22"/>
        <v>-2.096617580199164</v>
      </c>
      <c r="D170" s="57">
        <f t="shared" ref="D170:E189" ca="1" si="24">S0*EXP((D$5+0.5*σ*σ)*T+σ*SQRT(T)*$C170)</f>
        <v>0.54569636554511003</v>
      </c>
      <c r="E170" s="57">
        <f t="shared" ca="1" si="24"/>
        <v>0.54587543464226351</v>
      </c>
      <c r="F170" s="57">
        <f t="shared" ca="1" si="18"/>
        <v>0</v>
      </c>
      <c r="G170" s="57">
        <f t="shared" ca="1" si="19"/>
        <v>0</v>
      </c>
      <c r="H170" s="17">
        <f t="shared" ca="1" si="20"/>
        <v>0</v>
      </c>
      <c r="I170" s="17">
        <f t="shared" ca="1" si="21"/>
        <v>0</v>
      </c>
      <c r="K170" s="17">
        <v>161</v>
      </c>
      <c r="L170" s="50">
        <v>1.7508599094116604E-3</v>
      </c>
      <c r="M170" s="50">
        <v>1.7645502993037148E-3</v>
      </c>
      <c r="N170" s="50">
        <v>5.0599999999999999E-2</v>
      </c>
      <c r="O170" s="50">
        <v>5.0799999999999998E-2</v>
      </c>
      <c r="R170" s="59"/>
    </row>
    <row r="171" spans="2:18" x14ac:dyDescent="0.2">
      <c r="B171">
        <v>162</v>
      </c>
      <c r="C171" s="57">
        <f t="shared" ca="1" si="22"/>
        <v>-0.43335893812922233</v>
      </c>
      <c r="D171" s="57">
        <f t="shared" ca="1" si="24"/>
        <v>0.64293213545363936</v>
      </c>
      <c r="E171" s="57">
        <f t="shared" ca="1" si="24"/>
        <v>0.64314311226106535</v>
      </c>
      <c r="F171" s="57">
        <f t="shared" ca="1" si="18"/>
        <v>0</v>
      </c>
      <c r="G171" s="57">
        <f t="shared" ca="1" si="19"/>
        <v>0</v>
      </c>
      <c r="H171" s="17">
        <f t="shared" ca="1" si="20"/>
        <v>0</v>
      </c>
      <c r="I171" s="17">
        <f t="shared" ca="1" si="21"/>
        <v>0</v>
      </c>
      <c r="K171" s="17">
        <v>162</v>
      </c>
      <c r="L171" s="50">
        <v>1.5116126628962091E-3</v>
      </c>
      <c r="M171" s="50">
        <v>1.5240624986507039E-3</v>
      </c>
      <c r="N171" s="50">
        <v>4.5999999999999999E-2</v>
      </c>
      <c r="O171" s="50">
        <v>4.6600000000000003E-2</v>
      </c>
      <c r="R171" s="59"/>
    </row>
    <row r="172" spans="2:18" x14ac:dyDescent="0.2">
      <c r="B172">
        <v>163</v>
      </c>
      <c r="C172" s="57">
        <f t="shared" ca="1" si="22"/>
        <v>0.11294204196596874</v>
      </c>
      <c r="D172" s="57">
        <f t="shared" ca="1" si="24"/>
        <v>0.67850890680955922</v>
      </c>
      <c r="E172" s="57">
        <f t="shared" ca="1" si="24"/>
        <v>0.67873155805854013</v>
      </c>
      <c r="F172" s="57">
        <f t="shared" ca="1" si="18"/>
        <v>0</v>
      </c>
      <c r="G172" s="57">
        <f t="shared" ca="1" si="19"/>
        <v>0</v>
      </c>
      <c r="H172" s="17">
        <f t="shared" ca="1" si="20"/>
        <v>0</v>
      </c>
      <c r="I172" s="17">
        <f t="shared" ca="1" si="21"/>
        <v>0</v>
      </c>
      <c r="K172" s="17">
        <v>163</v>
      </c>
      <c r="L172" s="50">
        <v>1.6688201396447256E-3</v>
      </c>
      <c r="M172" s="50">
        <v>1.6829897366039744E-3</v>
      </c>
      <c r="N172" s="50">
        <v>5.2600000000000001E-2</v>
      </c>
      <c r="O172" s="50">
        <v>5.28E-2</v>
      </c>
      <c r="R172" s="59"/>
    </row>
    <row r="173" spans="2:18" x14ac:dyDescent="0.2">
      <c r="B173">
        <v>164</v>
      </c>
      <c r="C173" s="57">
        <f t="shared" ca="1" si="22"/>
        <v>-0.26823956595987963</v>
      </c>
      <c r="D173" s="57">
        <f t="shared" ca="1" si="24"/>
        <v>0.6534838869099</v>
      </c>
      <c r="E173" s="57">
        <f t="shared" ca="1" si="24"/>
        <v>0.65369832625203561</v>
      </c>
      <c r="F173" s="57">
        <f t="shared" ca="1" si="18"/>
        <v>0</v>
      </c>
      <c r="G173" s="57">
        <f t="shared" ca="1" si="19"/>
        <v>0</v>
      </c>
      <c r="H173" s="17">
        <f t="shared" ca="1" si="20"/>
        <v>0</v>
      </c>
      <c r="I173" s="17">
        <f t="shared" ca="1" si="21"/>
        <v>0</v>
      </c>
      <c r="K173" s="17">
        <v>164</v>
      </c>
      <c r="L173" s="50">
        <v>1.615143774156716E-3</v>
      </c>
      <c r="M173" s="50">
        <v>1.6282296211776283E-3</v>
      </c>
      <c r="N173" s="50">
        <v>4.8399999999999999E-2</v>
      </c>
      <c r="O173" s="50">
        <v>4.8599999999999997E-2</v>
      </c>
      <c r="R173" s="59"/>
    </row>
    <row r="174" spans="2:18" x14ac:dyDescent="0.2">
      <c r="B174">
        <v>165</v>
      </c>
      <c r="C174" s="57">
        <f t="shared" ca="1" si="22"/>
        <v>1.355846111997363</v>
      </c>
      <c r="D174" s="57">
        <f t="shared" ca="1" si="24"/>
        <v>0.76695825518641436</v>
      </c>
      <c r="E174" s="57">
        <f t="shared" ca="1" si="24"/>
        <v>0.7672099309002034</v>
      </c>
      <c r="F174" s="57">
        <f t="shared" ca="1" si="18"/>
        <v>0</v>
      </c>
      <c r="G174" s="57">
        <f t="shared" ca="1" si="19"/>
        <v>0</v>
      </c>
      <c r="H174" s="17">
        <f t="shared" ca="1" si="20"/>
        <v>0</v>
      </c>
      <c r="I174" s="17">
        <f t="shared" ca="1" si="21"/>
        <v>0</v>
      </c>
      <c r="K174" s="17">
        <v>165</v>
      </c>
      <c r="L174" s="50">
        <v>1.6326414804087197E-3</v>
      </c>
      <c r="M174" s="50">
        <v>1.6463278823887555E-3</v>
      </c>
      <c r="N174" s="50">
        <v>5.0599999999999999E-2</v>
      </c>
      <c r="O174" s="50">
        <v>5.0999999999999997E-2</v>
      </c>
      <c r="R174" s="59"/>
    </row>
    <row r="175" spans="2:18" x14ac:dyDescent="0.2">
      <c r="B175">
        <v>166</v>
      </c>
      <c r="C175" s="57">
        <f t="shared" ca="1" si="22"/>
        <v>1.5610426976605605</v>
      </c>
      <c r="D175" s="57">
        <f t="shared" ca="1" si="24"/>
        <v>0.78263167731276362</v>
      </c>
      <c r="E175" s="57">
        <f t="shared" ca="1" si="24"/>
        <v>0.78288849622655665</v>
      </c>
      <c r="F175" s="57">
        <f t="shared" ca="1" si="18"/>
        <v>0</v>
      </c>
      <c r="G175" s="57">
        <f t="shared" ca="1" si="19"/>
        <v>0</v>
      </c>
      <c r="H175" s="17">
        <f t="shared" ca="1" si="20"/>
        <v>0</v>
      </c>
      <c r="I175" s="17">
        <f t="shared" ca="1" si="21"/>
        <v>0</v>
      </c>
      <c r="K175" s="17">
        <v>166</v>
      </c>
      <c r="L175" s="50">
        <v>1.8089608042791913E-3</v>
      </c>
      <c r="M175" s="50">
        <v>1.8242958592360843E-3</v>
      </c>
      <c r="N175" s="50">
        <v>5.6800000000000003E-2</v>
      </c>
      <c r="O175" s="50">
        <v>5.7200000000000001E-2</v>
      </c>
      <c r="R175" s="59"/>
    </row>
    <row r="176" spans="2:18" x14ac:dyDescent="0.2">
      <c r="B176">
        <v>167</v>
      </c>
      <c r="C176" s="57">
        <f t="shared" ca="1" si="22"/>
        <v>-0.15002224873320716</v>
      </c>
      <c r="D176" s="57">
        <f t="shared" ca="1" si="24"/>
        <v>0.66114463104716303</v>
      </c>
      <c r="E176" s="57">
        <f t="shared" ca="1" si="24"/>
        <v>0.66136158424612979</v>
      </c>
      <c r="F176" s="57">
        <f t="shared" ca="1" si="18"/>
        <v>0</v>
      </c>
      <c r="G176" s="57">
        <f t="shared" ca="1" si="19"/>
        <v>0</v>
      </c>
      <c r="H176" s="17">
        <f t="shared" ca="1" si="20"/>
        <v>0</v>
      </c>
      <c r="I176" s="17">
        <f t="shared" ca="1" si="21"/>
        <v>0</v>
      </c>
      <c r="K176" s="17">
        <v>167</v>
      </c>
      <c r="L176" s="50">
        <v>1.7720907447508964E-3</v>
      </c>
      <c r="M176" s="50">
        <v>1.7864322275649559E-3</v>
      </c>
      <c r="N176" s="50">
        <v>5.3199999999999997E-2</v>
      </c>
      <c r="O176" s="50">
        <v>5.3199999999999997E-2</v>
      </c>
      <c r="R176" s="59"/>
    </row>
    <row r="177" spans="2:18" x14ac:dyDescent="0.2">
      <c r="B177">
        <v>168</v>
      </c>
      <c r="C177" s="57">
        <f t="shared" ca="1" si="22"/>
        <v>3.5829293382377267E-2</v>
      </c>
      <c r="D177" s="57">
        <f t="shared" ca="1" si="24"/>
        <v>0.67337020196885533</v>
      </c>
      <c r="E177" s="57">
        <f t="shared" ca="1" si="24"/>
        <v>0.67359116696281529</v>
      </c>
      <c r="F177" s="57">
        <f t="shared" ca="1" si="18"/>
        <v>0</v>
      </c>
      <c r="G177" s="57">
        <f t="shared" ca="1" si="19"/>
        <v>0</v>
      </c>
      <c r="H177" s="17">
        <f t="shared" ca="1" si="20"/>
        <v>0</v>
      </c>
      <c r="I177" s="17">
        <f t="shared" ca="1" si="21"/>
        <v>0</v>
      </c>
      <c r="K177" s="17">
        <v>168</v>
      </c>
      <c r="L177" s="50">
        <v>1.9926477566764708E-3</v>
      </c>
      <c r="M177" s="50">
        <v>2.0081089452711476E-3</v>
      </c>
      <c r="N177" s="50">
        <v>5.6800000000000003E-2</v>
      </c>
      <c r="O177" s="50">
        <v>5.74E-2</v>
      </c>
      <c r="R177" s="59"/>
    </row>
    <row r="178" spans="2:18" x14ac:dyDescent="0.2">
      <c r="B178">
        <v>169</v>
      </c>
      <c r="C178" s="57">
        <f t="shared" ca="1" si="22"/>
        <v>0.54154272539442561</v>
      </c>
      <c r="D178" s="57">
        <f t="shared" ca="1" si="24"/>
        <v>0.70779341422989372</v>
      </c>
      <c r="E178" s="57">
        <f t="shared" ca="1" si="24"/>
        <v>0.70802567512745485</v>
      </c>
      <c r="F178" s="57">
        <f t="shared" ca="1" si="18"/>
        <v>0</v>
      </c>
      <c r="G178" s="57">
        <f t="shared" ca="1" si="19"/>
        <v>0</v>
      </c>
      <c r="H178" s="17">
        <f t="shared" ca="1" si="20"/>
        <v>0</v>
      </c>
      <c r="I178" s="17">
        <f t="shared" ca="1" si="21"/>
        <v>0</v>
      </c>
      <c r="K178" s="17">
        <v>169</v>
      </c>
      <c r="L178" s="50">
        <v>1.5678379239694074E-3</v>
      </c>
      <c r="M178" s="50">
        <v>1.5805087755451014E-3</v>
      </c>
      <c r="N178" s="50">
        <v>4.7E-2</v>
      </c>
      <c r="O178" s="50">
        <v>4.7E-2</v>
      </c>
      <c r="R178" s="59"/>
    </row>
    <row r="179" spans="2:18" x14ac:dyDescent="0.2">
      <c r="B179">
        <v>170</v>
      </c>
      <c r="C179" s="57">
        <f t="shared" ca="1" si="22"/>
        <v>1.6843040146437105</v>
      </c>
      <c r="D179" s="57">
        <f t="shared" ca="1" si="24"/>
        <v>0.79220025520246007</v>
      </c>
      <c r="E179" s="57">
        <f t="shared" ca="1" si="24"/>
        <v>0.79246021402465638</v>
      </c>
      <c r="F179" s="57">
        <f t="shared" ca="1" si="18"/>
        <v>4.0002552024600568E-3</v>
      </c>
      <c r="G179" s="57">
        <f t="shared" ca="1" si="19"/>
        <v>4.2602140246563724E-3</v>
      </c>
      <c r="H179" s="17">
        <f t="shared" ca="1" si="20"/>
        <v>1</v>
      </c>
      <c r="I179" s="17">
        <f t="shared" ca="1" si="21"/>
        <v>1</v>
      </c>
      <c r="K179" s="17">
        <v>170</v>
      </c>
      <c r="L179" s="50">
        <v>1.8374565114898946E-3</v>
      </c>
      <c r="M179" s="50">
        <v>1.851861703714674E-3</v>
      </c>
      <c r="N179" s="50">
        <v>5.2999999999999999E-2</v>
      </c>
      <c r="O179" s="50">
        <v>5.3999999999999999E-2</v>
      </c>
      <c r="R179" s="59"/>
    </row>
    <row r="180" spans="2:18" x14ac:dyDescent="0.2">
      <c r="B180">
        <v>171</v>
      </c>
      <c r="C180" s="57">
        <f t="shared" ca="1" si="22"/>
        <v>-0.3840168831703748</v>
      </c>
      <c r="D180" s="57">
        <f t="shared" ca="1" si="24"/>
        <v>0.64606730353849695</v>
      </c>
      <c r="E180" s="57">
        <f t="shared" ca="1" si="24"/>
        <v>0.64627930914463549</v>
      </c>
      <c r="F180" s="57">
        <f t="shared" ca="1" si="18"/>
        <v>0</v>
      </c>
      <c r="G180" s="57">
        <f t="shared" ca="1" si="19"/>
        <v>0</v>
      </c>
      <c r="H180" s="17">
        <f t="shared" ca="1" si="20"/>
        <v>0</v>
      </c>
      <c r="I180" s="17">
        <f t="shared" ca="1" si="21"/>
        <v>0</v>
      </c>
      <c r="K180" s="17">
        <v>171</v>
      </c>
      <c r="L180" s="50">
        <v>1.6314955312129161E-3</v>
      </c>
      <c r="M180" s="50">
        <v>1.6456420500806119E-3</v>
      </c>
      <c r="N180" s="50">
        <v>5.1999999999999998E-2</v>
      </c>
      <c r="O180" s="50">
        <v>5.28E-2</v>
      </c>
      <c r="R180" s="59"/>
    </row>
    <row r="181" spans="2:18" x14ac:dyDescent="0.2">
      <c r="B181">
        <v>172</v>
      </c>
      <c r="C181" s="57">
        <f t="shared" ca="1" si="22"/>
        <v>1.9718224155778183</v>
      </c>
      <c r="D181" s="57">
        <f t="shared" ca="1" si="24"/>
        <v>0.81497702200488364</v>
      </c>
      <c r="E181" s="57">
        <f t="shared" ca="1" si="24"/>
        <v>0.81524445497447184</v>
      </c>
      <c r="F181" s="57">
        <f t="shared" ca="1" si="18"/>
        <v>2.6777022004883633E-2</v>
      </c>
      <c r="G181" s="57">
        <f t="shared" ca="1" si="19"/>
        <v>2.7044454974471832E-2</v>
      </c>
      <c r="H181" s="17">
        <f t="shared" ca="1" si="20"/>
        <v>1</v>
      </c>
      <c r="I181" s="17">
        <f t="shared" ca="1" si="21"/>
        <v>1</v>
      </c>
      <c r="K181" s="17">
        <v>172</v>
      </c>
      <c r="L181" s="50">
        <v>1.7932295356340041E-3</v>
      </c>
      <c r="M181" s="50">
        <v>1.8071641212619638E-3</v>
      </c>
      <c r="N181" s="50">
        <v>5.16E-2</v>
      </c>
      <c r="O181" s="50">
        <v>5.16E-2</v>
      </c>
      <c r="R181" s="59"/>
    </row>
    <row r="182" spans="2:18" x14ac:dyDescent="0.2">
      <c r="B182">
        <v>173</v>
      </c>
      <c r="C182" s="57">
        <f t="shared" ca="1" si="22"/>
        <v>0.75440007620910943</v>
      </c>
      <c r="D182" s="57">
        <f t="shared" ca="1" si="24"/>
        <v>0.72280344936842622</v>
      </c>
      <c r="E182" s="57">
        <f t="shared" ca="1" si="24"/>
        <v>0.72304063577696775</v>
      </c>
      <c r="F182" s="57">
        <f t="shared" ca="1" si="18"/>
        <v>0</v>
      </c>
      <c r="G182" s="57">
        <f t="shared" ca="1" si="19"/>
        <v>0</v>
      </c>
      <c r="H182" s="17">
        <f t="shared" ca="1" si="20"/>
        <v>0</v>
      </c>
      <c r="I182" s="17">
        <f t="shared" ca="1" si="21"/>
        <v>0</v>
      </c>
      <c r="K182" s="17">
        <v>173</v>
      </c>
      <c r="L182" s="50">
        <v>1.5042279426074061E-3</v>
      </c>
      <c r="M182" s="50">
        <v>1.516360628409554E-3</v>
      </c>
      <c r="N182" s="50">
        <v>4.4999999999999998E-2</v>
      </c>
      <c r="O182" s="50">
        <v>4.4999999999999998E-2</v>
      </c>
      <c r="R182" s="59"/>
    </row>
    <row r="183" spans="2:18" x14ac:dyDescent="0.2">
      <c r="B183">
        <v>174</v>
      </c>
      <c r="C183" s="57">
        <f t="shared" ca="1" si="22"/>
        <v>-1.3509631282308139</v>
      </c>
      <c r="D183" s="57">
        <f t="shared" ca="1" si="24"/>
        <v>0.58732298572349195</v>
      </c>
      <c r="E183" s="57">
        <f t="shared" ca="1" si="24"/>
        <v>0.58751571450717355</v>
      </c>
      <c r="F183" s="57">
        <f t="shared" ca="1" si="18"/>
        <v>0</v>
      </c>
      <c r="G183" s="57">
        <f t="shared" ca="1" si="19"/>
        <v>0</v>
      </c>
      <c r="H183" s="17">
        <f t="shared" ca="1" si="20"/>
        <v>0</v>
      </c>
      <c r="I183" s="17">
        <f t="shared" ca="1" si="21"/>
        <v>0</v>
      </c>
      <c r="K183" s="17">
        <v>174</v>
      </c>
      <c r="L183" s="50">
        <v>1.8313846654208483E-3</v>
      </c>
      <c r="M183" s="50">
        <v>1.8453835008025794E-3</v>
      </c>
      <c r="N183" s="50">
        <v>5.1799999999999999E-2</v>
      </c>
      <c r="O183" s="50">
        <v>5.1799999999999999E-2</v>
      </c>
      <c r="R183" s="59"/>
    </row>
    <row r="184" spans="2:18" x14ac:dyDescent="0.2">
      <c r="B184">
        <v>175</v>
      </c>
      <c r="C184" s="57">
        <f t="shared" ca="1" si="22"/>
        <v>-1.7808047187269636</v>
      </c>
      <c r="D184" s="57">
        <f t="shared" ca="1" si="24"/>
        <v>0.56295399170990457</v>
      </c>
      <c r="E184" s="57">
        <f t="shared" ca="1" si="24"/>
        <v>0.56313872386023467</v>
      </c>
      <c r="F184" s="57">
        <f t="shared" ca="1" si="18"/>
        <v>0</v>
      </c>
      <c r="G184" s="57">
        <f t="shared" ca="1" si="19"/>
        <v>0</v>
      </c>
      <c r="H184" s="17">
        <f t="shared" ca="1" si="20"/>
        <v>0</v>
      </c>
      <c r="I184" s="17">
        <f t="shared" ca="1" si="21"/>
        <v>0</v>
      </c>
      <c r="K184" s="17">
        <v>175</v>
      </c>
      <c r="L184" s="50">
        <v>1.8820617070201006E-3</v>
      </c>
      <c r="M184" s="50">
        <v>1.8955209225581982E-3</v>
      </c>
      <c r="N184" s="50">
        <v>4.9200000000000001E-2</v>
      </c>
      <c r="O184" s="50">
        <v>0.05</v>
      </c>
      <c r="R184" s="59"/>
    </row>
    <row r="185" spans="2:18" x14ac:dyDescent="0.2">
      <c r="B185">
        <v>176</v>
      </c>
      <c r="C185" s="57">
        <f t="shared" ca="1" si="22"/>
        <v>0.61871879052791467</v>
      </c>
      <c r="D185" s="57">
        <f t="shared" ca="1" si="24"/>
        <v>0.71319926561957192</v>
      </c>
      <c r="E185" s="57">
        <f t="shared" ca="1" si="24"/>
        <v>0.71343330043572373</v>
      </c>
      <c r="F185" s="57">
        <f t="shared" ca="1" si="18"/>
        <v>0</v>
      </c>
      <c r="G185" s="57">
        <f t="shared" ca="1" si="19"/>
        <v>0</v>
      </c>
      <c r="H185" s="17">
        <f t="shared" ca="1" si="20"/>
        <v>0</v>
      </c>
      <c r="I185" s="17">
        <f t="shared" ca="1" si="21"/>
        <v>0</v>
      </c>
      <c r="K185" s="17">
        <v>176</v>
      </c>
      <c r="L185" s="50">
        <v>1.7904680407216328E-3</v>
      </c>
      <c r="M185" s="50">
        <v>1.8059063687064472E-3</v>
      </c>
      <c r="N185" s="50">
        <v>5.74E-2</v>
      </c>
      <c r="O185" s="50">
        <v>5.7599999999999998E-2</v>
      </c>
      <c r="R185" s="59"/>
    </row>
    <row r="186" spans="2:18" x14ac:dyDescent="0.2">
      <c r="B186">
        <v>177</v>
      </c>
      <c r="C186" s="57">
        <f t="shared" ca="1" si="22"/>
        <v>1.6524012786892257</v>
      </c>
      <c r="D186" s="57">
        <f t="shared" ca="1" si="24"/>
        <v>0.78971253328014979</v>
      </c>
      <c r="E186" s="57">
        <f t="shared" ca="1" si="24"/>
        <v>0.78997167576170912</v>
      </c>
      <c r="F186" s="57">
        <f t="shared" ca="1" si="18"/>
        <v>1.5125332801497748E-3</v>
      </c>
      <c r="G186" s="57">
        <f t="shared" ca="1" si="19"/>
        <v>1.7716757617091128E-3</v>
      </c>
      <c r="H186" s="17">
        <f t="shared" ca="1" si="20"/>
        <v>1</v>
      </c>
      <c r="I186" s="17">
        <f t="shared" ca="1" si="21"/>
        <v>1</v>
      </c>
      <c r="K186" s="17">
        <v>177</v>
      </c>
      <c r="L186" s="50">
        <v>1.7071808716454904E-3</v>
      </c>
      <c r="M186" s="50">
        <v>1.7207430216551586E-3</v>
      </c>
      <c r="N186" s="50">
        <v>0.05</v>
      </c>
      <c r="O186" s="50">
        <v>5.04E-2</v>
      </c>
      <c r="R186" s="59"/>
    </row>
    <row r="187" spans="2:18" x14ac:dyDescent="0.2">
      <c r="B187">
        <v>178</v>
      </c>
      <c r="C187" s="57">
        <f t="shared" ca="1" si="22"/>
        <v>-0.5592738537521772</v>
      </c>
      <c r="D187" s="57">
        <f t="shared" ca="1" si="24"/>
        <v>0.6350003449464876</v>
      </c>
      <c r="E187" s="57">
        <f t="shared" ca="1" si="24"/>
        <v>0.63520871895379494</v>
      </c>
      <c r="F187" s="57">
        <f t="shared" ca="1" si="18"/>
        <v>0</v>
      </c>
      <c r="G187" s="57">
        <f t="shared" ca="1" si="19"/>
        <v>0</v>
      </c>
      <c r="H187" s="17">
        <f t="shared" ca="1" si="20"/>
        <v>0</v>
      </c>
      <c r="I187" s="17">
        <f t="shared" ca="1" si="21"/>
        <v>0</v>
      </c>
      <c r="K187" s="17">
        <v>178</v>
      </c>
      <c r="L187" s="50">
        <v>1.4904362532311265E-3</v>
      </c>
      <c r="M187" s="50">
        <v>1.5033920809902307E-3</v>
      </c>
      <c r="N187" s="50">
        <v>4.82E-2</v>
      </c>
      <c r="O187" s="50">
        <v>4.82E-2</v>
      </c>
      <c r="R187" s="59"/>
    </row>
    <row r="188" spans="2:18" x14ac:dyDescent="0.2">
      <c r="B188">
        <v>179</v>
      </c>
      <c r="C188" s="57">
        <f t="shared" ca="1" si="22"/>
        <v>1.7935418745812006</v>
      </c>
      <c r="D188" s="57">
        <f t="shared" ca="1" si="24"/>
        <v>0.8007779491081185</v>
      </c>
      <c r="E188" s="57">
        <f t="shared" ca="1" si="24"/>
        <v>0.80104072268225424</v>
      </c>
      <c r="F188" s="57">
        <f t="shared" ca="1" si="18"/>
        <v>1.2577949108118491E-2</v>
      </c>
      <c r="G188" s="57">
        <f t="shared" ca="1" si="19"/>
        <v>1.2840722682254224E-2</v>
      </c>
      <c r="H188" s="17">
        <f t="shared" ca="1" si="20"/>
        <v>1</v>
      </c>
      <c r="I188" s="17">
        <f t="shared" ca="1" si="21"/>
        <v>1</v>
      </c>
      <c r="K188" s="17">
        <v>179</v>
      </c>
      <c r="L188" s="50">
        <v>1.4303807259999093E-3</v>
      </c>
      <c r="M188" s="50">
        <v>1.4420710967949762E-3</v>
      </c>
      <c r="N188" s="50">
        <v>4.3200000000000002E-2</v>
      </c>
      <c r="O188" s="50">
        <v>4.3400000000000001E-2</v>
      </c>
      <c r="R188" s="59"/>
    </row>
    <row r="189" spans="2:18" x14ac:dyDescent="0.2">
      <c r="B189">
        <v>180</v>
      </c>
      <c r="C189" s="57">
        <f t="shared" ca="1" si="22"/>
        <v>-1.9187270540069896</v>
      </c>
      <c r="D189" s="57">
        <f t="shared" ca="1" si="24"/>
        <v>0.55535108029851565</v>
      </c>
      <c r="E189" s="57">
        <f t="shared" ca="1" si="24"/>
        <v>0.55553331756970015</v>
      </c>
      <c r="F189" s="57">
        <f t="shared" ca="1" si="18"/>
        <v>0</v>
      </c>
      <c r="G189" s="57">
        <f t="shared" ca="1" si="19"/>
        <v>0</v>
      </c>
      <c r="H189" s="17">
        <f t="shared" ca="1" si="20"/>
        <v>0</v>
      </c>
      <c r="I189" s="17">
        <f t="shared" ca="1" si="21"/>
        <v>0</v>
      </c>
      <c r="K189" s="17">
        <v>180</v>
      </c>
      <c r="L189" s="50">
        <v>1.6675700150981917E-3</v>
      </c>
      <c r="M189" s="50">
        <v>1.6804805104642308E-3</v>
      </c>
      <c r="N189" s="50">
        <v>4.7800000000000002E-2</v>
      </c>
      <c r="O189" s="50">
        <v>4.7800000000000002E-2</v>
      </c>
      <c r="R189" s="59"/>
    </row>
    <row r="190" spans="2:18" x14ac:dyDescent="0.2">
      <c r="B190">
        <v>181</v>
      </c>
      <c r="C190" s="57">
        <f t="shared" ca="1" si="22"/>
        <v>0.39101053781771139</v>
      </c>
      <c r="D190" s="57">
        <f t="shared" ref="D190:E209" ca="1" si="25">S0*EXP((D$5+0.5*σ*σ)*T+σ*SQRT(T)*$C190)</f>
        <v>0.6973669032796882</v>
      </c>
      <c r="E190" s="57">
        <f t="shared" ca="1" si="25"/>
        <v>0.69759574273994429</v>
      </c>
      <c r="F190" s="57">
        <f t="shared" ca="1" si="18"/>
        <v>0</v>
      </c>
      <c r="G190" s="57">
        <f t="shared" ca="1" si="19"/>
        <v>0</v>
      </c>
      <c r="H190" s="17">
        <f t="shared" ca="1" si="20"/>
        <v>0</v>
      </c>
      <c r="I190" s="17">
        <f t="shared" ca="1" si="21"/>
        <v>0</v>
      </c>
      <c r="K190" s="17">
        <v>181</v>
      </c>
      <c r="L190" s="50">
        <v>1.6990032555803274E-3</v>
      </c>
      <c r="M190" s="50">
        <v>1.7125908064411018E-3</v>
      </c>
      <c r="N190" s="50">
        <v>5.0200000000000002E-2</v>
      </c>
      <c r="O190" s="50">
        <v>5.0599999999999999E-2</v>
      </c>
      <c r="R190" s="59"/>
    </row>
    <row r="191" spans="2:18" x14ac:dyDescent="0.2">
      <c r="B191">
        <v>182</v>
      </c>
      <c r="C191" s="57">
        <f t="shared" ca="1" si="22"/>
        <v>-8.5165424350912705E-2</v>
      </c>
      <c r="D191" s="57">
        <f t="shared" ca="1" si="25"/>
        <v>0.66538558025251626</v>
      </c>
      <c r="E191" s="57">
        <f t="shared" ca="1" si="25"/>
        <v>0.66560392510990929</v>
      </c>
      <c r="F191" s="57">
        <f t="shared" ca="1" si="18"/>
        <v>0</v>
      </c>
      <c r="G191" s="57">
        <f t="shared" ca="1" si="19"/>
        <v>0</v>
      </c>
      <c r="H191" s="17">
        <f t="shared" ca="1" si="20"/>
        <v>0</v>
      </c>
      <c r="I191" s="17">
        <f t="shared" ca="1" si="21"/>
        <v>0</v>
      </c>
      <c r="K191" s="17">
        <v>182</v>
      </c>
      <c r="L191" s="50">
        <v>1.4207084243659923E-3</v>
      </c>
      <c r="M191" s="50">
        <v>1.4339000172339353E-3</v>
      </c>
      <c r="N191" s="50">
        <v>4.9200000000000001E-2</v>
      </c>
      <c r="O191" s="50">
        <v>4.9200000000000001E-2</v>
      </c>
      <c r="R191" s="59"/>
    </row>
    <row r="192" spans="2:18" x14ac:dyDescent="0.2">
      <c r="B192">
        <v>183</v>
      </c>
      <c r="C192" s="57">
        <f t="shared" ca="1" si="22"/>
        <v>3.8216157386330211E-2</v>
      </c>
      <c r="D192" s="57">
        <f t="shared" ca="1" si="25"/>
        <v>0.67352867464375088</v>
      </c>
      <c r="E192" s="57">
        <f t="shared" ca="1" si="25"/>
        <v>0.67374969164018073</v>
      </c>
      <c r="F192" s="57">
        <f t="shared" ca="1" si="18"/>
        <v>0</v>
      </c>
      <c r="G192" s="57">
        <f t="shared" ca="1" si="19"/>
        <v>0</v>
      </c>
      <c r="H192" s="17">
        <f t="shared" ca="1" si="20"/>
        <v>0</v>
      </c>
      <c r="I192" s="17">
        <f t="shared" ca="1" si="21"/>
        <v>0</v>
      </c>
      <c r="K192" s="17">
        <v>183</v>
      </c>
      <c r="L192" s="50">
        <v>1.7290320754811588E-3</v>
      </c>
      <c r="M192" s="50">
        <v>1.7419630356694568E-3</v>
      </c>
      <c r="N192" s="50">
        <v>4.7199999999999999E-2</v>
      </c>
      <c r="O192" s="50">
        <v>4.8000000000000001E-2</v>
      </c>
      <c r="R192" s="59"/>
    </row>
    <row r="193" spans="2:18" x14ac:dyDescent="0.2">
      <c r="B193">
        <v>184</v>
      </c>
      <c r="C193" s="57">
        <f t="shared" ca="1" si="22"/>
        <v>0.68267935984329553</v>
      </c>
      <c r="D193" s="57">
        <f t="shared" ca="1" si="25"/>
        <v>0.71771070281464833</v>
      </c>
      <c r="E193" s="57">
        <f t="shared" ca="1" si="25"/>
        <v>0.7179462180492826</v>
      </c>
      <c r="F193" s="57">
        <f t="shared" ca="1" si="18"/>
        <v>0</v>
      </c>
      <c r="G193" s="57">
        <f t="shared" ca="1" si="19"/>
        <v>0</v>
      </c>
      <c r="H193" s="17">
        <f t="shared" ca="1" si="20"/>
        <v>0</v>
      </c>
      <c r="I193" s="17">
        <f t="shared" ca="1" si="21"/>
        <v>0</v>
      </c>
      <c r="K193" s="17">
        <v>184</v>
      </c>
      <c r="L193" s="50">
        <v>1.9027328712166714E-3</v>
      </c>
      <c r="M193" s="50">
        <v>1.9182208666854894E-3</v>
      </c>
      <c r="N193" s="50">
        <v>5.7200000000000001E-2</v>
      </c>
      <c r="O193" s="50">
        <v>5.8000000000000003E-2</v>
      </c>
      <c r="R193" s="59"/>
    </row>
    <row r="194" spans="2:18" x14ac:dyDescent="0.2">
      <c r="B194">
        <v>185</v>
      </c>
      <c r="C194" s="57">
        <f t="shared" ca="1" si="22"/>
        <v>1.1260141221409152</v>
      </c>
      <c r="D194" s="57">
        <f t="shared" ca="1" si="25"/>
        <v>0.74977549329624427</v>
      </c>
      <c r="E194" s="57">
        <f t="shared" ca="1" si="25"/>
        <v>0.75002153052340859</v>
      </c>
      <c r="F194" s="57">
        <f t="shared" ca="1" si="18"/>
        <v>0</v>
      </c>
      <c r="G194" s="57">
        <f t="shared" ca="1" si="19"/>
        <v>0</v>
      </c>
      <c r="H194" s="17">
        <f t="shared" ca="1" si="20"/>
        <v>0</v>
      </c>
      <c r="I194" s="17">
        <f t="shared" ca="1" si="21"/>
        <v>0</v>
      </c>
      <c r="K194" s="17">
        <v>185</v>
      </c>
      <c r="L194" s="50">
        <v>1.4873744140314197E-3</v>
      </c>
      <c r="M194" s="50">
        <v>1.5004869845263702E-3</v>
      </c>
      <c r="N194" s="50">
        <v>4.8399999999999999E-2</v>
      </c>
      <c r="O194" s="50">
        <v>4.9000000000000002E-2</v>
      </c>
      <c r="R194" s="59"/>
    </row>
    <row r="195" spans="2:18" x14ac:dyDescent="0.2">
      <c r="B195">
        <v>186</v>
      </c>
      <c r="C195" s="57">
        <f t="shared" ca="1" si="22"/>
        <v>1.5224313429397385</v>
      </c>
      <c r="D195" s="57">
        <f t="shared" ca="1" si="25"/>
        <v>0.77965817792975856</v>
      </c>
      <c r="E195" s="57">
        <f t="shared" ca="1" si="25"/>
        <v>0.7799140210960781</v>
      </c>
      <c r="F195" s="57">
        <f t="shared" ca="1" si="18"/>
        <v>0</v>
      </c>
      <c r="G195" s="57">
        <f t="shared" ca="1" si="19"/>
        <v>0</v>
      </c>
      <c r="H195" s="17">
        <f t="shared" ca="1" si="20"/>
        <v>0</v>
      </c>
      <c r="I195" s="17">
        <f t="shared" ca="1" si="21"/>
        <v>0</v>
      </c>
      <c r="K195" s="17">
        <v>186</v>
      </c>
      <c r="L195" s="50">
        <v>1.7769055131895215E-3</v>
      </c>
      <c r="M195" s="50">
        <v>1.7906331463518963E-3</v>
      </c>
      <c r="N195" s="50">
        <v>5.04E-2</v>
      </c>
      <c r="O195" s="50">
        <v>5.1400000000000001E-2</v>
      </c>
      <c r="R195" s="59"/>
    </row>
    <row r="196" spans="2:18" x14ac:dyDescent="0.2">
      <c r="B196">
        <v>187</v>
      </c>
      <c r="C196" s="57">
        <f t="shared" ca="1" si="22"/>
        <v>1.2292340627054179</v>
      </c>
      <c r="D196" s="57">
        <f t="shared" ca="1" si="25"/>
        <v>0.757444306731623</v>
      </c>
      <c r="E196" s="57">
        <f t="shared" ca="1" si="25"/>
        <v>0.75769286046354134</v>
      </c>
      <c r="F196" s="57">
        <f t="shared" ca="1" si="18"/>
        <v>0</v>
      </c>
      <c r="G196" s="57">
        <f t="shared" ca="1" si="19"/>
        <v>0</v>
      </c>
      <c r="H196" s="17">
        <f t="shared" ca="1" si="20"/>
        <v>0</v>
      </c>
      <c r="I196" s="17">
        <f t="shared" ca="1" si="21"/>
        <v>0</v>
      </c>
      <c r="K196" s="17">
        <v>187</v>
      </c>
      <c r="L196" s="50">
        <v>1.7815925830719621E-3</v>
      </c>
      <c r="M196" s="50">
        <v>1.7961958300409724E-3</v>
      </c>
      <c r="N196" s="50">
        <v>5.4199999999999998E-2</v>
      </c>
      <c r="O196" s="50">
        <v>5.4199999999999998E-2</v>
      </c>
      <c r="R196" s="59"/>
    </row>
    <row r="197" spans="2:18" x14ac:dyDescent="0.2">
      <c r="B197">
        <v>188</v>
      </c>
      <c r="C197" s="57">
        <f t="shared" ca="1" si="22"/>
        <v>1.5249809434349888</v>
      </c>
      <c r="D197" s="57">
        <f t="shared" ca="1" si="25"/>
        <v>0.7798541763978567</v>
      </c>
      <c r="E197" s="57">
        <f t="shared" ca="1" si="25"/>
        <v>0.78011008388065517</v>
      </c>
      <c r="F197" s="57">
        <f t="shared" ca="1" si="18"/>
        <v>0</v>
      </c>
      <c r="G197" s="57">
        <f t="shared" ca="1" si="19"/>
        <v>0</v>
      </c>
      <c r="H197" s="17">
        <f t="shared" ca="1" si="20"/>
        <v>0</v>
      </c>
      <c r="I197" s="17">
        <f t="shared" ca="1" si="21"/>
        <v>0</v>
      </c>
      <c r="K197" s="17">
        <v>188</v>
      </c>
      <c r="L197" s="50">
        <v>1.7975926792478539E-3</v>
      </c>
      <c r="M197" s="50">
        <v>1.8118861267569031E-3</v>
      </c>
      <c r="N197" s="50">
        <v>5.28E-2</v>
      </c>
      <c r="O197" s="50">
        <v>5.2999999999999999E-2</v>
      </c>
      <c r="R197" s="59"/>
    </row>
    <row r="198" spans="2:18" x14ac:dyDescent="0.2">
      <c r="B198">
        <v>189</v>
      </c>
      <c r="C198" s="57">
        <f t="shared" ca="1" si="22"/>
        <v>-0.10150863627637637</v>
      </c>
      <c r="D198" s="57">
        <f t="shared" ca="1" si="25"/>
        <v>0.6643143503446145</v>
      </c>
      <c r="E198" s="57">
        <f t="shared" ca="1" si="25"/>
        <v>0.66453234368020042</v>
      </c>
      <c r="F198" s="57">
        <f t="shared" ca="1" si="18"/>
        <v>0</v>
      </c>
      <c r="G198" s="57">
        <f t="shared" ca="1" si="19"/>
        <v>0</v>
      </c>
      <c r="H198" s="17">
        <f t="shared" ca="1" si="20"/>
        <v>0</v>
      </c>
      <c r="I198" s="17">
        <f t="shared" ca="1" si="21"/>
        <v>0</v>
      </c>
      <c r="K198" s="17">
        <v>189</v>
      </c>
      <c r="L198" s="50">
        <v>1.7279447453876582E-3</v>
      </c>
      <c r="M198" s="50">
        <v>1.7414055316797292E-3</v>
      </c>
      <c r="N198" s="50">
        <v>4.9599999999999998E-2</v>
      </c>
      <c r="O198" s="50">
        <v>0.05</v>
      </c>
      <c r="R198" s="59"/>
    </row>
    <row r="199" spans="2:18" x14ac:dyDescent="0.2">
      <c r="B199">
        <v>190</v>
      </c>
      <c r="C199" s="57">
        <f t="shared" ca="1" si="22"/>
        <v>2.659519023100521</v>
      </c>
      <c r="D199" s="57">
        <f t="shared" ca="1" si="25"/>
        <v>0.87214717424440824</v>
      </c>
      <c r="E199" s="57">
        <f t="shared" ca="1" si="25"/>
        <v>0.87243336747738121</v>
      </c>
      <c r="F199" s="57">
        <f t="shared" ca="1" si="18"/>
        <v>8.3947174244408229E-2</v>
      </c>
      <c r="G199" s="57">
        <f t="shared" ca="1" si="19"/>
        <v>8.4233367477381194E-2</v>
      </c>
      <c r="H199" s="17">
        <f t="shared" ca="1" si="20"/>
        <v>1</v>
      </c>
      <c r="I199" s="17">
        <f t="shared" ca="1" si="21"/>
        <v>1</v>
      </c>
      <c r="K199" s="17">
        <v>190</v>
      </c>
      <c r="L199" s="50">
        <v>1.596710564025371E-3</v>
      </c>
      <c r="M199" s="50">
        <v>1.6100478938087309E-3</v>
      </c>
      <c r="N199" s="50">
        <v>4.9200000000000001E-2</v>
      </c>
      <c r="O199" s="50">
        <v>0.05</v>
      </c>
      <c r="R199" s="59"/>
    </row>
    <row r="200" spans="2:18" x14ac:dyDescent="0.2">
      <c r="B200">
        <v>191</v>
      </c>
      <c r="C200" s="57">
        <f t="shared" ca="1" si="22"/>
        <v>-0.97732744014530548</v>
      </c>
      <c r="D200" s="57">
        <f t="shared" ca="1" si="25"/>
        <v>0.6093608962177145</v>
      </c>
      <c r="E200" s="57">
        <f t="shared" ca="1" si="25"/>
        <v>0.60956085669466842</v>
      </c>
      <c r="F200" s="57">
        <f t="shared" ca="1" si="18"/>
        <v>0</v>
      </c>
      <c r="G200" s="57">
        <f t="shared" ca="1" si="19"/>
        <v>0</v>
      </c>
      <c r="H200" s="17">
        <f t="shared" ca="1" si="20"/>
        <v>0</v>
      </c>
      <c r="I200" s="17">
        <f t="shared" ca="1" si="21"/>
        <v>0</v>
      </c>
      <c r="K200" s="17">
        <v>191</v>
      </c>
      <c r="L200" s="50">
        <v>1.7639707166525825E-3</v>
      </c>
      <c r="M200" s="50">
        <v>1.7780988788309504E-3</v>
      </c>
      <c r="N200" s="50">
        <v>5.2200000000000003E-2</v>
      </c>
      <c r="O200" s="50">
        <v>5.2400000000000002E-2</v>
      </c>
      <c r="R200" s="59"/>
    </row>
    <row r="201" spans="2:18" x14ac:dyDescent="0.2">
      <c r="B201">
        <v>192</v>
      </c>
      <c r="C201" s="57">
        <f t="shared" ca="1" si="22"/>
        <v>0.82674450042471015</v>
      </c>
      <c r="D201" s="57">
        <f t="shared" ca="1" si="25"/>
        <v>0.72797709491357943</v>
      </c>
      <c r="E201" s="57">
        <f t="shared" ca="1" si="25"/>
        <v>0.72821597904285962</v>
      </c>
      <c r="F201" s="57">
        <f t="shared" ca="1" si="18"/>
        <v>0</v>
      </c>
      <c r="G201" s="57">
        <f t="shared" ca="1" si="19"/>
        <v>0</v>
      </c>
      <c r="H201" s="17">
        <f t="shared" ca="1" si="20"/>
        <v>0</v>
      </c>
      <c r="I201" s="17">
        <f t="shared" ca="1" si="21"/>
        <v>0</v>
      </c>
      <c r="K201" s="17">
        <v>192</v>
      </c>
      <c r="L201" s="50">
        <v>2.0867200696561474E-3</v>
      </c>
      <c r="M201" s="50">
        <v>2.1016820897053453E-3</v>
      </c>
      <c r="N201" s="50">
        <v>5.5199999999999999E-2</v>
      </c>
      <c r="O201" s="50">
        <v>5.5199999999999999E-2</v>
      </c>
      <c r="R201" s="59"/>
    </row>
    <row r="202" spans="2:18" x14ac:dyDescent="0.2">
      <c r="B202">
        <v>193</v>
      </c>
      <c r="C202" s="57">
        <f t="shared" ca="1" si="22"/>
        <v>0.11868590693634941</v>
      </c>
      <c r="D202" s="57">
        <f t="shared" ca="1" si="25"/>
        <v>0.67889323696872583</v>
      </c>
      <c r="E202" s="57">
        <f t="shared" ca="1" si="25"/>
        <v>0.67911601433482793</v>
      </c>
      <c r="F202" s="57">
        <f t="shared" ref="F202:F265" ca="1" si="26">MAX(0,CP*(D202-K))</f>
        <v>0</v>
      </c>
      <c r="G202" s="57">
        <f t="shared" ref="G202:G265" ca="1" si="27">MAX(0,CP*(E202-K))</f>
        <v>0</v>
      </c>
      <c r="H202" s="17">
        <f t="shared" ref="H202:H265" ca="1" si="28">(CP*(D202-K)&gt;0)*1</f>
        <v>0</v>
      </c>
      <c r="I202" s="17">
        <f t="shared" ref="I202:I265" ca="1" si="29">(CP*(E202-K)&gt;0)*1</f>
        <v>0</v>
      </c>
      <c r="K202" s="17">
        <v>193</v>
      </c>
      <c r="L202" s="50">
        <v>1.8077075323471583E-3</v>
      </c>
      <c r="M202" s="50">
        <v>1.8219031243354895E-3</v>
      </c>
      <c r="N202" s="50">
        <v>5.2400000000000002E-2</v>
      </c>
      <c r="O202" s="50">
        <v>5.2600000000000001E-2</v>
      </c>
      <c r="R202" s="59"/>
    </row>
    <row r="203" spans="2:18" x14ac:dyDescent="0.2">
      <c r="B203">
        <v>194</v>
      </c>
      <c r="C203" s="57">
        <f t="shared" ref="C203:C266" ca="1" si="30">_xlfn.NORM.S.INV(RAND())</f>
        <v>2.0419885405397071</v>
      </c>
      <c r="D203" s="57">
        <f t="shared" ca="1" si="25"/>
        <v>0.82063417024754648</v>
      </c>
      <c r="E203" s="57">
        <f t="shared" ca="1" si="25"/>
        <v>0.82090345959825106</v>
      </c>
      <c r="F203" s="57">
        <f t="shared" ca="1" si="26"/>
        <v>3.2434170247546468E-2</v>
      </c>
      <c r="G203" s="57">
        <f t="shared" ca="1" si="27"/>
        <v>3.270345959825105E-2</v>
      </c>
      <c r="H203" s="17">
        <f t="shared" ca="1" si="28"/>
        <v>1</v>
      </c>
      <c r="I203" s="17">
        <f t="shared" ca="1" si="29"/>
        <v>1</v>
      </c>
      <c r="K203" s="17">
        <v>194</v>
      </c>
      <c r="L203" s="50">
        <v>1.784341549033153E-3</v>
      </c>
      <c r="M203" s="50">
        <v>1.798716236242906E-3</v>
      </c>
      <c r="N203" s="50">
        <v>5.3199999999999997E-2</v>
      </c>
      <c r="O203" s="50">
        <v>5.3400000000000003E-2</v>
      </c>
      <c r="R203" s="59"/>
    </row>
    <row r="204" spans="2:18" x14ac:dyDescent="0.2">
      <c r="B204">
        <v>195</v>
      </c>
      <c r="C204" s="57">
        <f t="shared" ca="1" si="30"/>
        <v>2.531981765603756</v>
      </c>
      <c r="D204" s="57">
        <f t="shared" ca="1" si="25"/>
        <v>0.86124981881748053</v>
      </c>
      <c r="E204" s="57">
        <f t="shared" ca="1" si="25"/>
        <v>0.86153243610653885</v>
      </c>
      <c r="F204" s="57">
        <f t="shared" ca="1" si="26"/>
        <v>7.3049818817480516E-2</v>
      </c>
      <c r="G204" s="57">
        <f t="shared" ca="1" si="27"/>
        <v>7.3332436106538834E-2</v>
      </c>
      <c r="H204" s="17">
        <f t="shared" ca="1" si="28"/>
        <v>1</v>
      </c>
      <c r="I204" s="17">
        <f t="shared" ca="1" si="29"/>
        <v>1</v>
      </c>
      <c r="K204" s="17">
        <v>195</v>
      </c>
      <c r="L204" s="50">
        <v>1.6127475650398488E-3</v>
      </c>
      <c r="M204" s="50">
        <v>1.6260956352512153E-3</v>
      </c>
      <c r="N204" s="50">
        <v>4.9000000000000002E-2</v>
      </c>
      <c r="O204" s="50">
        <v>4.9599999999999998E-2</v>
      </c>
      <c r="R204" s="59"/>
    </row>
    <row r="205" spans="2:18" x14ac:dyDescent="0.2">
      <c r="B205">
        <v>196</v>
      </c>
      <c r="C205" s="57">
        <f t="shared" ca="1" si="30"/>
        <v>0.43845513867688968</v>
      </c>
      <c r="D205" s="57">
        <f t="shared" ca="1" si="25"/>
        <v>0.7006364378957507</v>
      </c>
      <c r="E205" s="57">
        <f t="shared" ca="1" si="25"/>
        <v>0.70086635024680966</v>
      </c>
      <c r="F205" s="57">
        <f t="shared" ca="1" si="26"/>
        <v>0</v>
      </c>
      <c r="G205" s="57">
        <f t="shared" ca="1" si="27"/>
        <v>0</v>
      </c>
      <c r="H205" s="17">
        <f t="shared" ca="1" si="28"/>
        <v>0</v>
      </c>
      <c r="I205" s="17">
        <f t="shared" ca="1" si="29"/>
        <v>0</v>
      </c>
      <c r="K205" s="17">
        <v>196</v>
      </c>
      <c r="L205" s="50">
        <v>1.7566935941022838E-3</v>
      </c>
      <c r="M205" s="50">
        <v>1.770874836686039E-3</v>
      </c>
      <c r="N205" s="50">
        <v>5.2600000000000001E-2</v>
      </c>
      <c r="O205" s="50">
        <v>5.2600000000000001E-2</v>
      </c>
      <c r="R205" s="59"/>
    </row>
    <row r="206" spans="2:18" x14ac:dyDescent="0.2">
      <c r="B206">
        <v>197</v>
      </c>
      <c r="C206" s="57">
        <f t="shared" ca="1" si="30"/>
        <v>1.2022647004077511</v>
      </c>
      <c r="D206" s="57">
        <f t="shared" ca="1" si="25"/>
        <v>0.75543305759102219</v>
      </c>
      <c r="E206" s="57">
        <f t="shared" ca="1" si="25"/>
        <v>0.75568095133582958</v>
      </c>
      <c r="F206" s="57">
        <f t="shared" ca="1" si="26"/>
        <v>0</v>
      </c>
      <c r="G206" s="57">
        <f t="shared" ca="1" si="27"/>
        <v>0</v>
      </c>
      <c r="H206" s="17">
        <f t="shared" ca="1" si="28"/>
        <v>0</v>
      </c>
      <c r="I206" s="17">
        <f t="shared" ca="1" si="29"/>
        <v>0</v>
      </c>
      <c r="K206" s="17">
        <v>197</v>
      </c>
      <c r="L206" s="50">
        <v>1.6603926235961304E-3</v>
      </c>
      <c r="M206" s="50">
        <v>1.6741034453781119E-3</v>
      </c>
      <c r="N206" s="50">
        <v>5.0799999999999998E-2</v>
      </c>
      <c r="O206" s="50">
        <v>5.1200000000000002E-2</v>
      </c>
      <c r="R206" s="59"/>
    </row>
    <row r="207" spans="2:18" x14ac:dyDescent="0.2">
      <c r="B207">
        <v>198</v>
      </c>
      <c r="C207" s="57">
        <f t="shared" ca="1" si="30"/>
        <v>0.774042721915573</v>
      </c>
      <c r="D207" s="57">
        <f t="shared" ca="1" si="25"/>
        <v>0.72420452796255486</v>
      </c>
      <c r="E207" s="57">
        <f t="shared" ca="1" si="25"/>
        <v>0.72444217413204537</v>
      </c>
      <c r="F207" s="57">
        <f t="shared" ca="1" si="26"/>
        <v>0</v>
      </c>
      <c r="G207" s="57">
        <f t="shared" ca="1" si="27"/>
        <v>0</v>
      </c>
      <c r="H207" s="17">
        <f t="shared" ca="1" si="28"/>
        <v>0</v>
      </c>
      <c r="I207" s="17">
        <f t="shared" ca="1" si="29"/>
        <v>0</v>
      </c>
      <c r="K207" s="17">
        <v>198</v>
      </c>
      <c r="L207" s="50">
        <v>1.5086808433917942E-3</v>
      </c>
      <c r="M207" s="50">
        <v>1.5225649708522574E-3</v>
      </c>
      <c r="N207" s="50">
        <v>5.1400000000000001E-2</v>
      </c>
      <c r="O207" s="50">
        <v>5.2400000000000002E-2</v>
      </c>
      <c r="R207" s="59"/>
    </row>
    <row r="208" spans="2:18" x14ac:dyDescent="0.2">
      <c r="B208">
        <v>199</v>
      </c>
      <c r="C208" s="57">
        <f t="shared" ca="1" si="30"/>
        <v>1.1562036926359249</v>
      </c>
      <c r="D208" s="57">
        <f t="shared" ca="1" si="25"/>
        <v>0.75201038433797474</v>
      </c>
      <c r="E208" s="57">
        <f t="shared" ca="1" si="25"/>
        <v>0.75225715493986234</v>
      </c>
      <c r="F208" s="57">
        <f t="shared" ca="1" si="26"/>
        <v>0</v>
      </c>
      <c r="G208" s="57">
        <f t="shared" ca="1" si="27"/>
        <v>0</v>
      </c>
      <c r="H208" s="17">
        <f t="shared" ca="1" si="28"/>
        <v>0</v>
      </c>
      <c r="I208" s="17">
        <f t="shared" ca="1" si="29"/>
        <v>0</v>
      </c>
      <c r="K208" s="17">
        <v>199</v>
      </c>
      <c r="L208" s="50">
        <v>1.7836455534228179E-3</v>
      </c>
      <c r="M208" s="50">
        <v>1.7969369577130788E-3</v>
      </c>
      <c r="N208" s="50">
        <v>4.9000000000000002E-2</v>
      </c>
      <c r="O208" s="50">
        <v>4.9399999999999999E-2</v>
      </c>
      <c r="R208" s="59"/>
    </row>
    <row r="209" spans="2:18" x14ac:dyDescent="0.2">
      <c r="B209">
        <v>200</v>
      </c>
      <c r="C209" s="57">
        <f t="shared" ca="1" si="30"/>
        <v>0.66642113866830488</v>
      </c>
      <c r="D209" s="57">
        <f t="shared" ca="1" si="25"/>
        <v>0.71656123673184358</v>
      </c>
      <c r="E209" s="57">
        <f t="shared" ca="1" si="25"/>
        <v>0.71679637477163716</v>
      </c>
      <c r="F209" s="57">
        <f t="shared" ca="1" si="26"/>
        <v>0</v>
      </c>
      <c r="G209" s="57">
        <f t="shared" ca="1" si="27"/>
        <v>0</v>
      </c>
      <c r="H209" s="17">
        <f t="shared" ca="1" si="28"/>
        <v>0</v>
      </c>
      <c r="I209" s="17">
        <f t="shared" ca="1" si="29"/>
        <v>0</v>
      </c>
      <c r="K209" s="17">
        <v>200</v>
      </c>
      <c r="L209" s="50">
        <v>1.5721072237158344E-3</v>
      </c>
      <c r="M209" s="50">
        <v>1.5854967719823312E-3</v>
      </c>
      <c r="N209" s="50">
        <v>4.9399999999999999E-2</v>
      </c>
      <c r="O209" s="50">
        <v>4.9799999999999997E-2</v>
      </c>
      <c r="R209" s="59"/>
    </row>
    <row r="210" spans="2:18" x14ac:dyDescent="0.2">
      <c r="B210">
        <v>201</v>
      </c>
      <c r="C210" s="57">
        <f t="shared" ca="1" si="30"/>
        <v>1.4710646606761166</v>
      </c>
      <c r="D210" s="57">
        <f t="shared" ref="D210:E229" ca="1" si="31">S0*EXP((D$5+0.5*σ*σ)*T+σ*SQRT(T)*$C210)</f>
        <v>0.77571988259201086</v>
      </c>
      <c r="E210" s="57">
        <f t="shared" ca="1" si="31"/>
        <v>0.77597443341512484</v>
      </c>
      <c r="F210" s="57">
        <f t="shared" ca="1" si="26"/>
        <v>0</v>
      </c>
      <c r="G210" s="57">
        <f t="shared" ca="1" si="27"/>
        <v>0</v>
      </c>
      <c r="H210" s="17">
        <f t="shared" ca="1" si="28"/>
        <v>0</v>
      </c>
      <c r="I210" s="17">
        <f t="shared" ca="1" si="29"/>
        <v>0</v>
      </c>
      <c r="K210" s="17">
        <v>201</v>
      </c>
      <c r="L210" s="50">
        <v>1.862115038345852E-3</v>
      </c>
      <c r="M210" s="50">
        <v>1.8774200438240896E-3</v>
      </c>
      <c r="N210" s="50">
        <v>5.6599999999999998E-2</v>
      </c>
      <c r="O210" s="50">
        <v>5.7200000000000001E-2</v>
      </c>
      <c r="R210" s="59"/>
    </row>
    <row r="211" spans="2:18" x14ac:dyDescent="0.2">
      <c r="B211">
        <v>202</v>
      </c>
      <c r="C211" s="57">
        <f t="shared" ca="1" si="30"/>
        <v>-1.0917020293177806</v>
      </c>
      <c r="D211" s="57">
        <f t="shared" ca="1" si="31"/>
        <v>0.60252839655543067</v>
      </c>
      <c r="E211" s="57">
        <f t="shared" ca="1" si="31"/>
        <v>0.6027261149622094</v>
      </c>
      <c r="F211" s="57">
        <f t="shared" ca="1" si="26"/>
        <v>0</v>
      </c>
      <c r="G211" s="57">
        <f t="shared" ca="1" si="27"/>
        <v>0</v>
      </c>
      <c r="H211" s="17">
        <f t="shared" ca="1" si="28"/>
        <v>0</v>
      </c>
      <c r="I211" s="17">
        <f t="shared" ca="1" si="29"/>
        <v>0</v>
      </c>
      <c r="K211" s="17">
        <v>202</v>
      </c>
      <c r="L211" s="50">
        <v>1.5938591972118913E-3</v>
      </c>
      <c r="M211" s="50">
        <v>1.6067151512779198E-3</v>
      </c>
      <c r="N211" s="50">
        <v>4.7399999999999998E-2</v>
      </c>
      <c r="O211" s="50">
        <v>4.7800000000000002E-2</v>
      </c>
      <c r="R211" s="59"/>
    </row>
    <row r="212" spans="2:18" x14ac:dyDescent="0.2">
      <c r="B212">
        <v>203</v>
      </c>
      <c r="C212" s="57">
        <f t="shared" ca="1" si="30"/>
        <v>-1.020623245811527</v>
      </c>
      <c r="D212" s="57">
        <f t="shared" ca="1" si="31"/>
        <v>0.6067654288038874</v>
      </c>
      <c r="E212" s="57">
        <f t="shared" ca="1" si="31"/>
        <v>0.60696453758375135</v>
      </c>
      <c r="F212" s="57">
        <f t="shared" ca="1" si="26"/>
        <v>0</v>
      </c>
      <c r="G212" s="57">
        <f t="shared" ca="1" si="27"/>
        <v>0</v>
      </c>
      <c r="H212" s="17">
        <f t="shared" ca="1" si="28"/>
        <v>0</v>
      </c>
      <c r="I212" s="17">
        <f t="shared" ca="1" si="29"/>
        <v>0</v>
      </c>
      <c r="K212" s="17">
        <v>203</v>
      </c>
      <c r="L212" s="50">
        <v>1.7282568782236616E-3</v>
      </c>
      <c r="M212" s="50">
        <v>1.7418123206901918E-3</v>
      </c>
      <c r="N212" s="50">
        <v>5.0200000000000002E-2</v>
      </c>
      <c r="O212" s="50">
        <v>5.0599999999999999E-2</v>
      </c>
      <c r="R212" s="59"/>
    </row>
    <row r="213" spans="2:18" x14ac:dyDescent="0.2">
      <c r="B213">
        <v>204</v>
      </c>
      <c r="C213" s="57">
        <f t="shared" ca="1" si="30"/>
        <v>-0.11719525005078829</v>
      </c>
      <c r="D213" s="57">
        <f t="shared" ca="1" si="31"/>
        <v>0.66328777983835374</v>
      </c>
      <c r="E213" s="57">
        <f t="shared" ca="1" si="31"/>
        <v>0.66350543630701997</v>
      </c>
      <c r="F213" s="57">
        <f t="shared" ca="1" si="26"/>
        <v>0</v>
      </c>
      <c r="G213" s="57">
        <f t="shared" ca="1" si="27"/>
        <v>0</v>
      </c>
      <c r="H213" s="17">
        <f t="shared" ca="1" si="28"/>
        <v>0</v>
      </c>
      <c r="I213" s="17">
        <f t="shared" ca="1" si="29"/>
        <v>0</v>
      </c>
      <c r="K213" s="17">
        <v>204</v>
      </c>
      <c r="L213" s="50">
        <v>1.9387086407175367E-3</v>
      </c>
      <c r="M213" s="50">
        <v>1.9528255142287215E-3</v>
      </c>
      <c r="N213" s="50">
        <v>5.1799999999999999E-2</v>
      </c>
      <c r="O213" s="50">
        <v>5.2200000000000003E-2</v>
      </c>
      <c r="R213" s="59"/>
    </row>
    <row r="214" spans="2:18" x14ac:dyDescent="0.2">
      <c r="B214">
        <v>205</v>
      </c>
      <c r="C214" s="57">
        <f t="shared" ca="1" si="30"/>
        <v>0.22737284513501663</v>
      </c>
      <c r="D214" s="57">
        <f t="shared" ca="1" si="31"/>
        <v>0.68620680666834699</v>
      </c>
      <c r="E214" s="57">
        <f t="shared" ca="1" si="31"/>
        <v>0.68643198396672966</v>
      </c>
      <c r="F214" s="57">
        <f t="shared" ca="1" si="26"/>
        <v>0</v>
      </c>
      <c r="G214" s="57">
        <f t="shared" ca="1" si="27"/>
        <v>0</v>
      </c>
      <c r="H214" s="17">
        <f t="shared" ca="1" si="28"/>
        <v>0</v>
      </c>
      <c r="I214" s="17">
        <f t="shared" ca="1" si="29"/>
        <v>0</v>
      </c>
      <c r="K214" s="17">
        <v>205</v>
      </c>
      <c r="L214" s="50">
        <v>1.7231367122359184E-3</v>
      </c>
      <c r="M214" s="50">
        <v>1.7375535943902432E-3</v>
      </c>
      <c r="N214" s="50">
        <v>5.3400000000000003E-2</v>
      </c>
      <c r="O214" s="50">
        <v>5.3800000000000001E-2</v>
      </c>
      <c r="R214" s="59"/>
    </row>
    <row r="215" spans="2:18" x14ac:dyDescent="0.2">
      <c r="B215">
        <v>206</v>
      </c>
      <c r="C215" s="57">
        <f t="shared" ca="1" si="30"/>
        <v>-0.17775601387352646</v>
      </c>
      <c r="D215" s="57">
        <f t="shared" ca="1" si="31"/>
        <v>0.65933939731333668</v>
      </c>
      <c r="E215" s="57">
        <f t="shared" ca="1" si="31"/>
        <v>0.65955575812870826</v>
      </c>
      <c r="F215" s="57">
        <f t="shared" ca="1" si="26"/>
        <v>0</v>
      </c>
      <c r="G215" s="57">
        <f t="shared" ca="1" si="27"/>
        <v>0</v>
      </c>
      <c r="H215" s="17">
        <f t="shared" ca="1" si="28"/>
        <v>0</v>
      </c>
      <c r="I215" s="17">
        <f t="shared" ca="1" si="29"/>
        <v>0</v>
      </c>
      <c r="K215" s="17">
        <v>206</v>
      </c>
      <c r="L215" s="50">
        <v>1.7059437420325872E-3</v>
      </c>
      <c r="M215" s="50">
        <v>1.7186829262967863E-3</v>
      </c>
      <c r="N215" s="50">
        <v>4.6800000000000001E-2</v>
      </c>
      <c r="O215" s="50">
        <v>4.7399999999999998E-2</v>
      </c>
      <c r="R215" s="59"/>
    </row>
    <row r="216" spans="2:18" x14ac:dyDescent="0.2">
      <c r="B216">
        <v>207</v>
      </c>
      <c r="C216" s="57">
        <f t="shared" ca="1" si="30"/>
        <v>-0.97374453071549916</v>
      </c>
      <c r="D216" s="57">
        <f t="shared" ca="1" si="31"/>
        <v>0.60957617877174031</v>
      </c>
      <c r="E216" s="57">
        <f t="shared" ca="1" si="31"/>
        <v>0.60977620989320458</v>
      </c>
      <c r="F216" s="57">
        <f t="shared" ca="1" si="26"/>
        <v>0</v>
      </c>
      <c r="G216" s="57">
        <f t="shared" ca="1" si="27"/>
        <v>0</v>
      </c>
      <c r="H216" s="17">
        <f t="shared" ca="1" si="28"/>
        <v>0</v>
      </c>
      <c r="I216" s="17">
        <f t="shared" ca="1" si="29"/>
        <v>0</v>
      </c>
      <c r="K216" s="17">
        <v>207</v>
      </c>
      <c r="L216" s="50">
        <v>1.7229173584412034E-3</v>
      </c>
      <c r="M216" s="50">
        <v>1.7373461635723391E-3</v>
      </c>
      <c r="N216" s="50">
        <v>5.3600000000000002E-2</v>
      </c>
      <c r="O216" s="50">
        <v>5.3600000000000002E-2</v>
      </c>
      <c r="R216" s="59"/>
    </row>
    <row r="217" spans="2:18" x14ac:dyDescent="0.2">
      <c r="B217">
        <v>208</v>
      </c>
      <c r="C217" s="57">
        <f t="shared" ca="1" si="30"/>
        <v>0.85126190187921003</v>
      </c>
      <c r="D217" s="57">
        <f t="shared" ca="1" si="31"/>
        <v>0.72973882287757696</v>
      </c>
      <c r="E217" s="57">
        <f t="shared" ca="1" si="31"/>
        <v>0.72997828511412688</v>
      </c>
      <c r="F217" s="57">
        <f t="shared" ca="1" si="26"/>
        <v>0</v>
      </c>
      <c r="G217" s="57">
        <f t="shared" ca="1" si="27"/>
        <v>0</v>
      </c>
      <c r="H217" s="17">
        <f t="shared" ca="1" si="28"/>
        <v>0</v>
      </c>
      <c r="I217" s="17">
        <f t="shared" ca="1" si="29"/>
        <v>0</v>
      </c>
      <c r="K217" s="17">
        <v>208</v>
      </c>
      <c r="L217" s="50">
        <v>1.8371945887952371E-3</v>
      </c>
      <c r="M217" s="50">
        <v>1.8508628833354397E-3</v>
      </c>
      <c r="N217" s="50">
        <v>5.04E-2</v>
      </c>
      <c r="O217" s="50">
        <v>5.0799999999999998E-2</v>
      </c>
      <c r="R217" s="59"/>
    </row>
    <row r="218" spans="2:18" x14ac:dyDescent="0.2">
      <c r="B218">
        <v>209</v>
      </c>
      <c r="C218" s="57">
        <f t="shared" ca="1" si="30"/>
        <v>0.90856550885340825</v>
      </c>
      <c r="D218" s="57">
        <f t="shared" ca="1" si="31"/>
        <v>0.7338730893437827</v>
      </c>
      <c r="E218" s="57">
        <f t="shared" ca="1" si="31"/>
        <v>0.73411390823104572</v>
      </c>
      <c r="F218" s="57">
        <f t="shared" ca="1" si="26"/>
        <v>0</v>
      </c>
      <c r="G218" s="57">
        <f t="shared" ca="1" si="27"/>
        <v>0</v>
      </c>
      <c r="H218" s="17">
        <f t="shared" ca="1" si="28"/>
        <v>0</v>
      </c>
      <c r="I218" s="17">
        <f t="shared" ca="1" si="29"/>
        <v>0</v>
      </c>
      <c r="K218" s="17">
        <v>209</v>
      </c>
      <c r="L218" s="50">
        <v>1.4858016625651424E-3</v>
      </c>
      <c r="M218" s="50">
        <v>1.4985976072701972E-3</v>
      </c>
      <c r="N218" s="50">
        <v>4.7199999999999999E-2</v>
      </c>
      <c r="O218" s="50">
        <v>4.8000000000000001E-2</v>
      </c>
      <c r="R218" s="59"/>
    </row>
    <row r="219" spans="2:18" x14ac:dyDescent="0.2">
      <c r="B219">
        <v>210</v>
      </c>
      <c r="C219" s="57">
        <f t="shared" ca="1" si="30"/>
        <v>-0.29341131422063632</v>
      </c>
      <c r="D219" s="57">
        <f t="shared" ca="1" si="31"/>
        <v>0.65186419945431839</v>
      </c>
      <c r="E219" s="57">
        <f t="shared" ca="1" si="31"/>
        <v>0.65207810729947391</v>
      </c>
      <c r="F219" s="57">
        <f t="shared" ca="1" si="26"/>
        <v>0</v>
      </c>
      <c r="G219" s="57">
        <f t="shared" ca="1" si="27"/>
        <v>0</v>
      </c>
      <c r="H219" s="17">
        <f t="shared" ca="1" si="28"/>
        <v>0</v>
      </c>
      <c r="I219" s="17">
        <f t="shared" ca="1" si="29"/>
        <v>0</v>
      </c>
      <c r="K219" s="17">
        <v>210</v>
      </c>
      <c r="L219" s="50">
        <v>1.703342821919307E-3</v>
      </c>
      <c r="M219" s="50">
        <v>1.7169498560611789E-3</v>
      </c>
      <c r="N219" s="50">
        <v>5.04E-2</v>
      </c>
      <c r="O219" s="50">
        <v>5.0599999999999999E-2</v>
      </c>
      <c r="R219" s="59"/>
    </row>
    <row r="220" spans="2:18" x14ac:dyDescent="0.2">
      <c r="B220">
        <v>211</v>
      </c>
      <c r="C220" s="57">
        <f t="shared" ca="1" si="30"/>
        <v>-0.55408905955028953</v>
      </c>
      <c r="D220" s="57">
        <f t="shared" ca="1" si="31"/>
        <v>0.63532501198930513</v>
      </c>
      <c r="E220" s="57">
        <f t="shared" ca="1" si="31"/>
        <v>0.63553349253540936</v>
      </c>
      <c r="F220" s="57">
        <f t="shared" ca="1" si="26"/>
        <v>0</v>
      </c>
      <c r="G220" s="57">
        <f t="shared" ca="1" si="27"/>
        <v>0</v>
      </c>
      <c r="H220" s="17">
        <f t="shared" ca="1" si="28"/>
        <v>0</v>
      </c>
      <c r="I220" s="17">
        <f t="shared" ca="1" si="29"/>
        <v>0</v>
      </c>
      <c r="K220" s="17">
        <v>211</v>
      </c>
      <c r="L220" s="50">
        <v>1.9878064332337323E-3</v>
      </c>
      <c r="M220" s="50">
        <v>2.0026842657549487E-3</v>
      </c>
      <c r="N220" s="50">
        <v>5.5E-2</v>
      </c>
      <c r="O220" s="50">
        <v>5.5E-2</v>
      </c>
      <c r="R220" s="59"/>
    </row>
    <row r="221" spans="2:18" x14ac:dyDescent="0.2">
      <c r="B221">
        <v>212</v>
      </c>
      <c r="C221" s="57">
        <f t="shared" ca="1" si="30"/>
        <v>-1.0903307807462468</v>
      </c>
      <c r="D221" s="57">
        <f t="shared" ca="1" si="31"/>
        <v>0.60260985662643851</v>
      </c>
      <c r="E221" s="57">
        <f t="shared" ca="1" si="31"/>
        <v>0.60280760176416559</v>
      </c>
      <c r="F221" s="57">
        <f t="shared" ca="1" si="26"/>
        <v>0</v>
      </c>
      <c r="G221" s="57">
        <f t="shared" ca="1" si="27"/>
        <v>0</v>
      </c>
      <c r="H221" s="17">
        <f t="shared" ca="1" si="28"/>
        <v>0</v>
      </c>
      <c r="I221" s="17">
        <f t="shared" ca="1" si="29"/>
        <v>0</v>
      </c>
      <c r="K221" s="17">
        <v>212</v>
      </c>
      <c r="L221" s="50">
        <v>1.6795903730601662E-3</v>
      </c>
      <c r="M221" s="50">
        <v>1.693332480551382E-3</v>
      </c>
      <c r="N221" s="50">
        <v>5.0999999999999997E-2</v>
      </c>
      <c r="O221" s="50">
        <v>5.0999999999999997E-2</v>
      </c>
      <c r="R221" s="59"/>
    </row>
    <row r="222" spans="2:18" x14ac:dyDescent="0.2">
      <c r="B222">
        <v>213</v>
      </c>
      <c r="C222" s="57">
        <f t="shared" ca="1" si="30"/>
        <v>1.3181185391961923</v>
      </c>
      <c r="D222" s="57">
        <f t="shared" ca="1" si="31"/>
        <v>0.76411087871985228</v>
      </c>
      <c r="E222" s="57">
        <f t="shared" ca="1" si="31"/>
        <v>0.76436162007313357</v>
      </c>
      <c r="F222" s="57">
        <f t="shared" ca="1" si="26"/>
        <v>0</v>
      </c>
      <c r="G222" s="57">
        <f t="shared" ca="1" si="27"/>
        <v>0</v>
      </c>
      <c r="H222" s="17">
        <f t="shared" ca="1" si="28"/>
        <v>0</v>
      </c>
      <c r="I222" s="17">
        <f t="shared" ca="1" si="29"/>
        <v>0</v>
      </c>
      <c r="K222" s="17">
        <v>213</v>
      </c>
      <c r="L222" s="50">
        <v>1.7410694031258828E-3</v>
      </c>
      <c r="M222" s="50">
        <v>1.7549736706551843E-3</v>
      </c>
      <c r="N222" s="50">
        <v>5.1400000000000001E-2</v>
      </c>
      <c r="O222" s="50">
        <v>5.16E-2</v>
      </c>
      <c r="R222" s="59"/>
    </row>
    <row r="223" spans="2:18" x14ac:dyDescent="0.2">
      <c r="B223">
        <v>214</v>
      </c>
      <c r="C223" s="57">
        <f t="shared" ca="1" si="30"/>
        <v>-0.10379116881234345</v>
      </c>
      <c r="D223" s="57">
        <f t="shared" ca="1" si="31"/>
        <v>0.66416487709791838</v>
      </c>
      <c r="E223" s="57">
        <f t="shared" ca="1" si="31"/>
        <v>0.6643828213841777</v>
      </c>
      <c r="F223" s="57">
        <f t="shared" ca="1" si="26"/>
        <v>0</v>
      </c>
      <c r="G223" s="57">
        <f t="shared" ca="1" si="27"/>
        <v>0</v>
      </c>
      <c r="H223" s="17">
        <f t="shared" ca="1" si="28"/>
        <v>0</v>
      </c>
      <c r="I223" s="17">
        <f t="shared" ca="1" si="29"/>
        <v>0</v>
      </c>
      <c r="K223" s="17">
        <v>214</v>
      </c>
      <c r="L223" s="50">
        <v>1.5751138085137728E-3</v>
      </c>
      <c r="M223" s="50">
        <v>1.5875857296606829E-3</v>
      </c>
      <c r="N223" s="50">
        <v>4.6199999999999998E-2</v>
      </c>
      <c r="O223" s="50">
        <v>4.6399999999999997E-2</v>
      </c>
      <c r="R223" s="59"/>
    </row>
    <row r="224" spans="2:18" x14ac:dyDescent="0.2">
      <c r="B224">
        <v>215</v>
      </c>
      <c r="C224" s="57">
        <f t="shared" ca="1" si="30"/>
        <v>1.5373654429795536</v>
      </c>
      <c r="D224" s="57">
        <f t="shared" ca="1" si="31"/>
        <v>0.78080692591789713</v>
      </c>
      <c r="E224" s="57">
        <f t="shared" ca="1" si="31"/>
        <v>0.78106314604341631</v>
      </c>
      <c r="F224" s="57">
        <f t="shared" ca="1" si="26"/>
        <v>0</v>
      </c>
      <c r="G224" s="57">
        <f t="shared" ca="1" si="27"/>
        <v>0</v>
      </c>
      <c r="H224" s="17">
        <f t="shared" ca="1" si="28"/>
        <v>0</v>
      </c>
      <c r="I224" s="17">
        <f t="shared" ca="1" si="29"/>
        <v>0</v>
      </c>
      <c r="K224" s="17">
        <v>215</v>
      </c>
      <c r="L224" s="50">
        <v>1.5841985163576365E-3</v>
      </c>
      <c r="M224" s="50">
        <v>1.5974155793770971E-3</v>
      </c>
      <c r="N224" s="50">
        <v>4.9000000000000002E-2</v>
      </c>
      <c r="O224" s="50">
        <v>4.9200000000000001E-2</v>
      </c>
      <c r="R224" s="59"/>
    </row>
    <row r="225" spans="2:18" x14ac:dyDescent="0.2">
      <c r="B225">
        <v>216</v>
      </c>
      <c r="C225" s="57">
        <f t="shared" ca="1" si="30"/>
        <v>-0.76425622320233488</v>
      </c>
      <c r="D225" s="57">
        <f t="shared" ca="1" si="31"/>
        <v>0.62229661307561868</v>
      </c>
      <c r="E225" s="57">
        <f t="shared" ca="1" si="31"/>
        <v>0.62250081838043836</v>
      </c>
      <c r="F225" s="57">
        <f t="shared" ca="1" si="26"/>
        <v>0</v>
      </c>
      <c r="G225" s="57">
        <f t="shared" ca="1" si="27"/>
        <v>0</v>
      </c>
      <c r="H225" s="17">
        <f t="shared" ca="1" si="28"/>
        <v>0</v>
      </c>
      <c r="I225" s="17">
        <f t="shared" ca="1" si="29"/>
        <v>0</v>
      </c>
      <c r="K225" s="17">
        <v>216</v>
      </c>
      <c r="L225" s="50">
        <v>1.4332979651190158E-3</v>
      </c>
      <c r="M225" s="50">
        <v>1.4461794727308884E-3</v>
      </c>
      <c r="N225" s="50">
        <v>4.7800000000000002E-2</v>
      </c>
      <c r="O225" s="50">
        <v>4.82E-2</v>
      </c>
      <c r="R225" s="59"/>
    </row>
    <row r="226" spans="2:18" x14ac:dyDescent="0.2">
      <c r="B226">
        <v>217</v>
      </c>
      <c r="C226" s="57">
        <f t="shared" ca="1" si="30"/>
        <v>0.93497048107523195</v>
      </c>
      <c r="D226" s="57">
        <f t="shared" ca="1" si="31"/>
        <v>0.73578599608821238</v>
      </c>
      <c r="E226" s="57">
        <f t="shared" ca="1" si="31"/>
        <v>0.73602744269173892</v>
      </c>
      <c r="F226" s="57">
        <f t="shared" ca="1" si="26"/>
        <v>0</v>
      </c>
      <c r="G226" s="57">
        <f t="shared" ca="1" si="27"/>
        <v>0</v>
      </c>
      <c r="H226" s="17">
        <f t="shared" ca="1" si="28"/>
        <v>0</v>
      </c>
      <c r="I226" s="17">
        <f t="shared" ca="1" si="29"/>
        <v>0</v>
      </c>
      <c r="K226" s="17">
        <v>217</v>
      </c>
      <c r="L226" s="50">
        <v>1.8356450046223833E-3</v>
      </c>
      <c r="M226" s="50">
        <v>1.8500107606733412E-3</v>
      </c>
      <c r="N226" s="50">
        <v>5.2999999999999999E-2</v>
      </c>
      <c r="O226" s="50">
        <v>5.3400000000000003E-2</v>
      </c>
      <c r="R226" s="59"/>
    </row>
    <row r="227" spans="2:18" x14ac:dyDescent="0.2">
      <c r="B227">
        <v>218</v>
      </c>
      <c r="C227" s="57">
        <f t="shared" ca="1" si="30"/>
        <v>0.2237241105691119</v>
      </c>
      <c r="D227" s="57">
        <f t="shared" ca="1" si="31"/>
        <v>0.68596000908465737</v>
      </c>
      <c r="E227" s="57">
        <f t="shared" ca="1" si="31"/>
        <v>0.68618510539693978</v>
      </c>
      <c r="F227" s="57">
        <f t="shared" ca="1" si="26"/>
        <v>0</v>
      </c>
      <c r="G227" s="57">
        <f t="shared" ca="1" si="27"/>
        <v>0</v>
      </c>
      <c r="H227" s="17">
        <f t="shared" ca="1" si="28"/>
        <v>0</v>
      </c>
      <c r="I227" s="17">
        <f t="shared" ca="1" si="29"/>
        <v>0</v>
      </c>
      <c r="K227" s="17">
        <v>218</v>
      </c>
      <c r="L227" s="50">
        <v>1.7149976819238208E-3</v>
      </c>
      <c r="M227" s="50">
        <v>1.7291135128536276E-3</v>
      </c>
      <c r="N227" s="50">
        <v>5.2400000000000002E-2</v>
      </c>
      <c r="O227" s="50">
        <v>5.2400000000000002E-2</v>
      </c>
      <c r="R227" s="59"/>
    </row>
    <row r="228" spans="2:18" x14ac:dyDescent="0.2">
      <c r="B228">
        <v>219</v>
      </c>
      <c r="C228" s="57">
        <f t="shared" ca="1" si="30"/>
        <v>1.4624495495662726</v>
      </c>
      <c r="D228" s="57">
        <f t="shared" ca="1" si="31"/>
        <v>0.77506131082685625</v>
      </c>
      <c r="E228" s="57">
        <f t="shared" ca="1" si="31"/>
        <v>0.77531564554105159</v>
      </c>
      <c r="F228" s="57">
        <f t="shared" ca="1" si="26"/>
        <v>0</v>
      </c>
      <c r="G228" s="57">
        <f t="shared" ca="1" si="27"/>
        <v>0</v>
      </c>
      <c r="H228" s="17">
        <f t="shared" ca="1" si="28"/>
        <v>0</v>
      </c>
      <c r="I228" s="17">
        <f t="shared" ca="1" si="29"/>
        <v>0</v>
      </c>
      <c r="K228" s="17">
        <v>219</v>
      </c>
      <c r="L228" s="50">
        <v>2.0814553222934752E-3</v>
      </c>
      <c r="M228" s="50">
        <v>2.0967259901034613E-3</v>
      </c>
      <c r="N228" s="50">
        <v>5.6399999999999999E-2</v>
      </c>
      <c r="O228" s="50">
        <v>5.6399999999999999E-2</v>
      </c>
      <c r="R228" s="59"/>
    </row>
    <row r="229" spans="2:18" x14ac:dyDescent="0.2">
      <c r="B229">
        <v>220</v>
      </c>
      <c r="C229" s="57">
        <f t="shared" ca="1" si="30"/>
        <v>1.8669231279628822</v>
      </c>
      <c r="D229" s="57">
        <f t="shared" ca="1" si="31"/>
        <v>0.80659216085507013</v>
      </c>
      <c r="E229" s="57">
        <f t="shared" ca="1" si="31"/>
        <v>0.8068568423503758</v>
      </c>
      <c r="F229" s="57">
        <f t="shared" ca="1" si="26"/>
        <v>1.8392160855070117E-2</v>
      </c>
      <c r="G229" s="57">
        <f t="shared" ca="1" si="27"/>
        <v>1.8656842350375791E-2</v>
      </c>
      <c r="H229" s="17">
        <f t="shared" ca="1" si="28"/>
        <v>1</v>
      </c>
      <c r="I229" s="17">
        <f t="shared" ca="1" si="29"/>
        <v>1</v>
      </c>
      <c r="K229" s="17">
        <v>220</v>
      </c>
      <c r="L229" s="50">
        <v>1.8887804408281624E-3</v>
      </c>
      <c r="M229" s="50">
        <v>1.9024360059052444E-3</v>
      </c>
      <c r="N229" s="50">
        <v>5.04E-2</v>
      </c>
      <c r="O229" s="50">
        <v>5.04E-2</v>
      </c>
      <c r="R229" s="59"/>
    </row>
    <row r="230" spans="2:18" x14ac:dyDescent="0.2">
      <c r="B230">
        <v>221</v>
      </c>
      <c r="C230" s="57">
        <f t="shared" ca="1" si="30"/>
        <v>2.459233662740731</v>
      </c>
      <c r="D230" s="57">
        <f t="shared" ref="D230:E249" ca="1" si="32">S0*EXP((D$5+0.5*σ*σ)*T+σ*SQRT(T)*$C230)</f>
        <v>0.85509498861947031</v>
      </c>
      <c r="E230" s="57">
        <f t="shared" ca="1" si="32"/>
        <v>0.85537558621414111</v>
      </c>
      <c r="F230" s="57">
        <f t="shared" ca="1" si="26"/>
        <v>6.6894988619470297E-2</v>
      </c>
      <c r="G230" s="57">
        <f t="shared" ca="1" si="27"/>
        <v>6.7175586214141103E-2</v>
      </c>
      <c r="H230" s="17">
        <f t="shared" ca="1" si="28"/>
        <v>1</v>
      </c>
      <c r="I230" s="17">
        <f t="shared" ca="1" si="29"/>
        <v>1</v>
      </c>
      <c r="K230" s="17">
        <v>221</v>
      </c>
      <c r="L230" s="50">
        <v>1.6094595324048428E-3</v>
      </c>
      <c r="M230" s="50">
        <v>1.6227997737217113E-3</v>
      </c>
      <c r="N230" s="50">
        <v>4.9399999999999999E-2</v>
      </c>
      <c r="O230" s="50">
        <v>4.9599999999999998E-2</v>
      </c>
      <c r="R230" s="59"/>
    </row>
    <row r="231" spans="2:18" x14ac:dyDescent="0.2">
      <c r="B231">
        <v>222</v>
      </c>
      <c r="C231" s="57">
        <f t="shared" ca="1" si="30"/>
        <v>-0.20436580382297836</v>
      </c>
      <c r="D231" s="57">
        <f t="shared" ca="1" si="32"/>
        <v>0.65761195856953736</v>
      </c>
      <c r="E231" s="57">
        <f t="shared" ca="1" si="32"/>
        <v>0.65782775252957348</v>
      </c>
      <c r="F231" s="57">
        <f t="shared" ca="1" si="26"/>
        <v>0</v>
      </c>
      <c r="G231" s="57">
        <f t="shared" ca="1" si="27"/>
        <v>0</v>
      </c>
      <c r="H231" s="17">
        <f t="shared" ca="1" si="28"/>
        <v>0</v>
      </c>
      <c r="I231" s="17">
        <f t="shared" ca="1" si="29"/>
        <v>0</v>
      </c>
      <c r="K231" s="17">
        <v>222</v>
      </c>
      <c r="L231" s="50">
        <v>1.5388946606515236E-3</v>
      </c>
      <c r="M231" s="50">
        <v>1.5520587055592586E-3</v>
      </c>
      <c r="N231" s="50">
        <v>4.8800000000000003E-2</v>
      </c>
      <c r="O231" s="50">
        <v>4.9599999999999998E-2</v>
      </c>
      <c r="R231" s="59"/>
    </row>
    <row r="232" spans="2:18" x14ac:dyDescent="0.2">
      <c r="B232">
        <v>223</v>
      </c>
      <c r="C232" s="57">
        <f t="shared" ca="1" si="30"/>
        <v>9.6178671982696112E-2</v>
      </c>
      <c r="D232" s="57">
        <f t="shared" ca="1" si="32"/>
        <v>0.67738848956830555</v>
      </c>
      <c r="E232" s="57">
        <f t="shared" ca="1" si="32"/>
        <v>0.67761077315476104</v>
      </c>
      <c r="F232" s="57">
        <f t="shared" ca="1" si="26"/>
        <v>0</v>
      </c>
      <c r="G232" s="57">
        <f t="shared" ca="1" si="27"/>
        <v>0</v>
      </c>
      <c r="H232" s="17">
        <f t="shared" ca="1" si="28"/>
        <v>0</v>
      </c>
      <c r="I232" s="17">
        <f t="shared" ca="1" si="29"/>
        <v>0</v>
      </c>
      <c r="K232" s="17">
        <v>223</v>
      </c>
      <c r="L232" s="50">
        <v>1.7013240928935734E-3</v>
      </c>
      <c r="M232" s="50">
        <v>1.7149181445703498E-3</v>
      </c>
      <c r="N232" s="50">
        <v>5.04E-2</v>
      </c>
      <c r="O232" s="50">
        <v>5.04E-2</v>
      </c>
      <c r="R232" s="59"/>
    </row>
    <row r="233" spans="2:18" x14ac:dyDescent="0.2">
      <c r="B233">
        <v>224</v>
      </c>
      <c r="C233" s="57">
        <f t="shared" ca="1" si="30"/>
        <v>0.52322917311165018</v>
      </c>
      <c r="D233" s="57">
        <f t="shared" ca="1" si="32"/>
        <v>0.70651665550875065</v>
      </c>
      <c r="E233" s="57">
        <f t="shared" ca="1" si="32"/>
        <v>0.70674849744066348</v>
      </c>
      <c r="F233" s="57">
        <f t="shared" ca="1" si="26"/>
        <v>0</v>
      </c>
      <c r="G233" s="57">
        <f t="shared" ca="1" si="27"/>
        <v>0</v>
      </c>
      <c r="H233" s="17">
        <f t="shared" ca="1" si="28"/>
        <v>0</v>
      </c>
      <c r="I233" s="17">
        <f t="shared" ca="1" si="29"/>
        <v>0</v>
      </c>
      <c r="K233" s="17">
        <v>224</v>
      </c>
      <c r="L233" s="50">
        <v>1.5864434918773868E-3</v>
      </c>
      <c r="M233" s="50">
        <v>1.600709841458686E-3</v>
      </c>
      <c r="N233" s="50">
        <v>5.2999999999999999E-2</v>
      </c>
      <c r="O233" s="50">
        <v>5.3199999999999997E-2</v>
      </c>
      <c r="R233" s="59"/>
    </row>
    <row r="234" spans="2:18" x14ac:dyDescent="0.2">
      <c r="B234">
        <v>225</v>
      </c>
      <c r="C234" s="57">
        <f t="shared" ca="1" si="30"/>
        <v>-2.8472095997364928</v>
      </c>
      <c r="D234" s="57">
        <f t="shared" ca="1" si="32"/>
        <v>0.50677329109576352</v>
      </c>
      <c r="E234" s="57">
        <f t="shared" ca="1" si="32"/>
        <v>0.50693958766914715</v>
      </c>
      <c r="F234" s="57">
        <f t="shared" ca="1" si="26"/>
        <v>0</v>
      </c>
      <c r="G234" s="57">
        <f t="shared" ca="1" si="27"/>
        <v>0</v>
      </c>
      <c r="H234" s="17">
        <f t="shared" ca="1" si="28"/>
        <v>0</v>
      </c>
      <c r="I234" s="17">
        <f t="shared" ca="1" si="29"/>
        <v>0</v>
      </c>
      <c r="K234" s="17">
        <v>225</v>
      </c>
      <c r="L234" s="50">
        <v>1.8737784088231201E-3</v>
      </c>
      <c r="M234" s="50">
        <v>1.888472904423945E-3</v>
      </c>
      <c r="N234" s="50">
        <v>5.3999999999999999E-2</v>
      </c>
      <c r="O234" s="50">
        <v>5.4600000000000003E-2</v>
      </c>
      <c r="R234" s="59"/>
    </row>
    <row r="235" spans="2:18" x14ac:dyDescent="0.2">
      <c r="B235">
        <v>226</v>
      </c>
      <c r="C235" s="57">
        <f t="shared" ca="1" si="30"/>
        <v>1.4402398856143683</v>
      </c>
      <c r="D235" s="57">
        <f t="shared" ca="1" si="32"/>
        <v>0.77336609737940254</v>
      </c>
      <c r="E235" s="57">
        <f t="shared" ca="1" si="32"/>
        <v>0.7736198758129248</v>
      </c>
      <c r="F235" s="57">
        <f t="shared" ca="1" si="26"/>
        <v>0</v>
      </c>
      <c r="G235" s="57">
        <f t="shared" ca="1" si="27"/>
        <v>0</v>
      </c>
      <c r="H235" s="17">
        <f t="shared" ca="1" si="28"/>
        <v>0</v>
      </c>
      <c r="I235" s="17">
        <f t="shared" ca="1" si="29"/>
        <v>0</v>
      </c>
      <c r="K235" s="17">
        <v>226</v>
      </c>
      <c r="L235" s="50">
        <v>1.4767098869938691E-3</v>
      </c>
      <c r="M235" s="50">
        <v>1.4904053617068713E-3</v>
      </c>
      <c r="N235" s="50">
        <v>5.0799999999999998E-2</v>
      </c>
      <c r="O235" s="50">
        <v>5.1200000000000002E-2</v>
      </c>
      <c r="R235" s="59"/>
    </row>
    <row r="236" spans="2:18" x14ac:dyDescent="0.2">
      <c r="B236">
        <v>227</v>
      </c>
      <c r="C236" s="57">
        <f t="shared" ca="1" si="30"/>
        <v>-0.80474258853470737</v>
      </c>
      <c r="D236" s="57">
        <f t="shared" ca="1" si="32"/>
        <v>0.61981769882670901</v>
      </c>
      <c r="E236" s="57">
        <f t="shared" ca="1" si="32"/>
        <v>0.620021090681111</v>
      </c>
      <c r="F236" s="57">
        <f t="shared" ca="1" si="26"/>
        <v>0</v>
      </c>
      <c r="G236" s="57">
        <f t="shared" ca="1" si="27"/>
        <v>0</v>
      </c>
      <c r="H236" s="17">
        <f t="shared" ca="1" si="28"/>
        <v>0</v>
      </c>
      <c r="I236" s="17">
        <f t="shared" ca="1" si="29"/>
        <v>0</v>
      </c>
      <c r="K236" s="17">
        <v>227</v>
      </c>
      <c r="L236" s="50">
        <v>1.5655246865446792E-3</v>
      </c>
      <c r="M236" s="50">
        <v>1.5780581101129578E-3</v>
      </c>
      <c r="N236" s="50">
        <v>4.6399999999999997E-2</v>
      </c>
      <c r="O236" s="50">
        <v>4.6600000000000003E-2</v>
      </c>
      <c r="R236" s="59"/>
    </row>
    <row r="237" spans="2:18" x14ac:dyDescent="0.2">
      <c r="B237">
        <v>228</v>
      </c>
      <c r="C237" s="57">
        <f t="shared" ca="1" si="30"/>
        <v>1.6002285550513702</v>
      </c>
      <c r="D237" s="57">
        <f t="shared" ca="1" si="32"/>
        <v>0.7856610147856582</v>
      </c>
      <c r="E237" s="57">
        <f t="shared" ca="1" si="32"/>
        <v>0.78591882777007471</v>
      </c>
      <c r="F237" s="57">
        <f t="shared" ca="1" si="26"/>
        <v>0</v>
      </c>
      <c r="G237" s="57">
        <f t="shared" ca="1" si="27"/>
        <v>0</v>
      </c>
      <c r="H237" s="17">
        <f t="shared" ca="1" si="28"/>
        <v>0</v>
      </c>
      <c r="I237" s="17">
        <f t="shared" ca="1" si="29"/>
        <v>0</v>
      </c>
      <c r="K237" s="17">
        <v>228</v>
      </c>
      <c r="L237" s="50">
        <v>1.6799632352180094E-3</v>
      </c>
      <c r="M237" s="50">
        <v>1.6935821300900556E-3</v>
      </c>
      <c r="N237" s="50">
        <v>5.04E-2</v>
      </c>
      <c r="O237" s="50">
        <v>5.0599999999999999E-2</v>
      </c>
      <c r="R237" s="59"/>
    </row>
    <row r="238" spans="2:18" x14ac:dyDescent="0.2">
      <c r="B238">
        <v>229</v>
      </c>
      <c r="C238" s="57">
        <f t="shared" ca="1" si="30"/>
        <v>-0.92333076018876037</v>
      </c>
      <c r="D238" s="57">
        <f t="shared" ca="1" si="32"/>
        <v>0.61261341514878831</v>
      </c>
      <c r="E238" s="57">
        <f t="shared" ca="1" si="32"/>
        <v>0.61281444293288434</v>
      </c>
      <c r="F238" s="57">
        <f t="shared" ca="1" si="26"/>
        <v>0</v>
      </c>
      <c r="G238" s="57">
        <f t="shared" ca="1" si="27"/>
        <v>0</v>
      </c>
      <c r="H238" s="17">
        <f t="shared" ca="1" si="28"/>
        <v>0</v>
      </c>
      <c r="I238" s="17">
        <f t="shared" ca="1" si="29"/>
        <v>0</v>
      </c>
      <c r="K238" s="17">
        <v>229</v>
      </c>
      <c r="L238" s="50">
        <v>1.646017066646904E-3</v>
      </c>
      <c r="M238" s="50">
        <v>1.6592840263305888E-3</v>
      </c>
      <c r="N238" s="50">
        <v>4.9200000000000001E-2</v>
      </c>
      <c r="O238" s="50">
        <v>4.9399999999999999E-2</v>
      </c>
      <c r="R238" s="59"/>
    </row>
    <row r="239" spans="2:18" x14ac:dyDescent="0.2">
      <c r="B239">
        <v>230</v>
      </c>
      <c r="C239" s="57">
        <f t="shared" ca="1" si="30"/>
        <v>-0.51795102522067749</v>
      </c>
      <c r="D239" s="57">
        <f t="shared" ca="1" si="32"/>
        <v>0.63759255781485413</v>
      </c>
      <c r="E239" s="57">
        <f t="shared" ca="1" si="32"/>
        <v>0.63780178245127928</v>
      </c>
      <c r="F239" s="57">
        <f t="shared" ca="1" si="26"/>
        <v>0</v>
      </c>
      <c r="G239" s="57">
        <f t="shared" ca="1" si="27"/>
        <v>0</v>
      </c>
      <c r="H239" s="17">
        <f t="shared" ca="1" si="28"/>
        <v>0</v>
      </c>
      <c r="I239" s="17">
        <f t="shared" ca="1" si="29"/>
        <v>0</v>
      </c>
      <c r="K239" s="17">
        <v>230</v>
      </c>
      <c r="L239" s="50">
        <v>1.8846692203213983E-3</v>
      </c>
      <c r="M239" s="50">
        <v>1.898840728604237E-3</v>
      </c>
      <c r="N239" s="50">
        <v>5.2400000000000002E-2</v>
      </c>
      <c r="O239" s="50">
        <v>5.2400000000000002E-2</v>
      </c>
      <c r="R239" s="59"/>
    </row>
    <row r="240" spans="2:18" x14ac:dyDescent="0.2">
      <c r="B240">
        <v>231</v>
      </c>
      <c r="C240" s="57">
        <f t="shared" ca="1" si="30"/>
        <v>0.44419332596962779</v>
      </c>
      <c r="D240" s="57">
        <f t="shared" ca="1" si="32"/>
        <v>0.7010329094274953</v>
      </c>
      <c r="E240" s="57">
        <f t="shared" ca="1" si="32"/>
        <v>0.70126295187984078</v>
      </c>
      <c r="F240" s="57">
        <f t="shared" ca="1" si="26"/>
        <v>0</v>
      </c>
      <c r="G240" s="57">
        <f t="shared" ca="1" si="27"/>
        <v>0</v>
      </c>
      <c r="H240" s="17">
        <f t="shared" ca="1" si="28"/>
        <v>0</v>
      </c>
      <c r="I240" s="17">
        <f t="shared" ca="1" si="29"/>
        <v>0</v>
      </c>
      <c r="K240" s="17">
        <v>231</v>
      </c>
      <c r="L240" s="50">
        <v>1.4269470670685697E-3</v>
      </c>
      <c r="M240" s="50">
        <v>1.4394753272180573E-3</v>
      </c>
      <c r="N240" s="50">
        <v>4.6199999999999998E-2</v>
      </c>
      <c r="O240" s="50">
        <v>4.6800000000000001E-2</v>
      </c>
      <c r="R240" s="59"/>
    </row>
    <row r="241" spans="2:18" x14ac:dyDescent="0.2">
      <c r="B241">
        <v>232</v>
      </c>
      <c r="C241" s="57">
        <f t="shared" ca="1" si="30"/>
        <v>-1.3189410251354909</v>
      </c>
      <c r="D241" s="57">
        <f t="shared" ca="1" si="32"/>
        <v>0.58918008140161748</v>
      </c>
      <c r="E241" s="57">
        <f t="shared" ca="1" si="32"/>
        <v>0.58937341958728051</v>
      </c>
      <c r="F241" s="57">
        <f t="shared" ca="1" si="26"/>
        <v>0</v>
      </c>
      <c r="G241" s="57">
        <f t="shared" ca="1" si="27"/>
        <v>0</v>
      </c>
      <c r="H241" s="17">
        <f t="shared" ca="1" si="28"/>
        <v>0</v>
      </c>
      <c r="I241" s="17">
        <f t="shared" ca="1" si="29"/>
        <v>0</v>
      </c>
      <c r="K241" s="17">
        <v>232</v>
      </c>
      <c r="L241" s="50">
        <v>1.4677589254025148E-3</v>
      </c>
      <c r="M241" s="50">
        <v>1.4802823677615971E-3</v>
      </c>
      <c r="N241" s="50">
        <v>4.6399999999999997E-2</v>
      </c>
      <c r="O241" s="50">
        <v>4.6800000000000001E-2</v>
      </c>
      <c r="R241" s="59"/>
    </row>
    <row r="242" spans="2:18" x14ac:dyDescent="0.2">
      <c r="B242">
        <v>233</v>
      </c>
      <c r="C242" s="57">
        <f t="shared" ca="1" si="30"/>
        <v>1.0290032255684738</v>
      </c>
      <c r="D242" s="57">
        <f t="shared" ca="1" si="32"/>
        <v>0.74263877874778861</v>
      </c>
      <c r="E242" s="57">
        <f t="shared" ca="1" si="32"/>
        <v>0.74288247407731256</v>
      </c>
      <c r="F242" s="57">
        <f t="shared" ca="1" si="26"/>
        <v>0</v>
      </c>
      <c r="G242" s="57">
        <f t="shared" ca="1" si="27"/>
        <v>0</v>
      </c>
      <c r="H242" s="17">
        <f t="shared" ca="1" si="28"/>
        <v>0</v>
      </c>
      <c r="I242" s="17">
        <f t="shared" ca="1" si="29"/>
        <v>0</v>
      </c>
      <c r="K242" s="17">
        <v>233</v>
      </c>
      <c r="L242" s="50">
        <v>1.8388586545256612E-3</v>
      </c>
      <c r="M242" s="50">
        <v>1.8531085068028261E-3</v>
      </c>
      <c r="N242" s="50">
        <v>5.2600000000000001E-2</v>
      </c>
      <c r="O242" s="50">
        <v>5.28E-2</v>
      </c>
      <c r="R242" s="59"/>
    </row>
    <row r="243" spans="2:18" x14ac:dyDescent="0.2">
      <c r="B243">
        <v>234</v>
      </c>
      <c r="C243" s="57">
        <f t="shared" ca="1" si="30"/>
        <v>-0.81085206601327975</v>
      </c>
      <c r="D243" s="57">
        <f t="shared" ca="1" si="32"/>
        <v>0.61944448392411022</v>
      </c>
      <c r="E243" s="57">
        <f t="shared" ca="1" si="32"/>
        <v>0.61964775330883881</v>
      </c>
      <c r="F243" s="57">
        <f t="shared" ca="1" si="26"/>
        <v>0</v>
      </c>
      <c r="G243" s="57">
        <f t="shared" ca="1" si="27"/>
        <v>0</v>
      </c>
      <c r="H243" s="17">
        <f t="shared" ca="1" si="28"/>
        <v>0</v>
      </c>
      <c r="I243" s="17">
        <f t="shared" ca="1" si="29"/>
        <v>0</v>
      </c>
      <c r="K243" s="17">
        <v>234</v>
      </c>
      <c r="L243" s="50">
        <v>1.489507070370032E-3</v>
      </c>
      <c r="M243" s="50">
        <v>1.5022353104950439E-3</v>
      </c>
      <c r="N243" s="50">
        <v>4.7E-2</v>
      </c>
      <c r="O243" s="50">
        <v>4.7600000000000003E-2</v>
      </c>
      <c r="R243" s="59"/>
    </row>
    <row r="244" spans="2:18" x14ac:dyDescent="0.2">
      <c r="B244">
        <v>235</v>
      </c>
      <c r="C244" s="57">
        <f t="shared" ca="1" si="30"/>
        <v>1.0475256381737172</v>
      </c>
      <c r="D244" s="57">
        <f t="shared" ca="1" si="32"/>
        <v>0.74399613387019081</v>
      </c>
      <c r="E244" s="57">
        <f t="shared" ca="1" si="32"/>
        <v>0.74424027461289988</v>
      </c>
      <c r="F244" s="57">
        <f t="shared" ca="1" si="26"/>
        <v>0</v>
      </c>
      <c r="G244" s="57">
        <f t="shared" ca="1" si="27"/>
        <v>0</v>
      </c>
      <c r="H244" s="17">
        <f t="shared" ca="1" si="28"/>
        <v>0</v>
      </c>
      <c r="I244" s="17">
        <f t="shared" ca="1" si="29"/>
        <v>0</v>
      </c>
      <c r="K244" s="17">
        <v>235</v>
      </c>
      <c r="L244" s="50">
        <v>1.9627796638112061E-3</v>
      </c>
      <c r="M244" s="50">
        <v>1.9774056336979377E-3</v>
      </c>
      <c r="N244" s="50">
        <v>5.3999999999999999E-2</v>
      </c>
      <c r="O244" s="50">
        <v>5.4199999999999998E-2</v>
      </c>
      <c r="R244" s="59"/>
    </row>
    <row r="245" spans="2:18" x14ac:dyDescent="0.2">
      <c r="B245">
        <v>236</v>
      </c>
      <c r="C245" s="57">
        <f t="shared" ca="1" si="30"/>
        <v>-0.72604751395414613</v>
      </c>
      <c r="D245" s="57">
        <f t="shared" ca="1" si="32"/>
        <v>0.62464516276563542</v>
      </c>
      <c r="E245" s="57">
        <f t="shared" ca="1" si="32"/>
        <v>0.624850138742021</v>
      </c>
      <c r="F245" s="57">
        <f t="shared" ca="1" si="26"/>
        <v>0</v>
      </c>
      <c r="G245" s="57">
        <f t="shared" ca="1" si="27"/>
        <v>0</v>
      </c>
      <c r="H245" s="17">
        <f t="shared" ca="1" si="28"/>
        <v>0</v>
      </c>
      <c r="I245" s="17">
        <f t="shared" ca="1" si="29"/>
        <v>0</v>
      </c>
      <c r="K245" s="17">
        <v>236</v>
      </c>
      <c r="L245" s="50">
        <v>1.8626398700360362E-3</v>
      </c>
      <c r="M245" s="50">
        <v>1.8774587667973464E-3</v>
      </c>
      <c r="N245" s="50">
        <v>5.4800000000000001E-2</v>
      </c>
      <c r="O245" s="50">
        <v>5.5E-2</v>
      </c>
      <c r="R245" s="59"/>
    </row>
    <row r="246" spans="2:18" x14ac:dyDescent="0.2">
      <c r="B246">
        <v>237</v>
      </c>
      <c r="C246" s="57">
        <f t="shared" ca="1" si="30"/>
        <v>0.51136144027549879</v>
      </c>
      <c r="D246" s="57">
        <f t="shared" ca="1" si="32"/>
        <v>0.70569050752676687</v>
      </c>
      <c r="E246" s="57">
        <f t="shared" ca="1" si="32"/>
        <v>0.70592207835998355</v>
      </c>
      <c r="F246" s="57">
        <f t="shared" ca="1" si="26"/>
        <v>0</v>
      </c>
      <c r="G246" s="57">
        <f t="shared" ca="1" si="27"/>
        <v>0</v>
      </c>
      <c r="H246" s="17">
        <f t="shared" ca="1" si="28"/>
        <v>0</v>
      </c>
      <c r="I246" s="17">
        <f t="shared" ca="1" si="29"/>
        <v>0</v>
      </c>
      <c r="K246" s="17">
        <v>237</v>
      </c>
      <c r="L246" s="50">
        <v>1.7378322038097186E-3</v>
      </c>
      <c r="M246" s="50">
        <v>1.7529023855362485E-3</v>
      </c>
      <c r="N246" s="50">
        <v>5.5800000000000002E-2</v>
      </c>
      <c r="O246" s="50">
        <v>5.62E-2</v>
      </c>
      <c r="R246" s="59"/>
    </row>
    <row r="247" spans="2:18" x14ac:dyDescent="0.2">
      <c r="B247">
        <v>238</v>
      </c>
      <c r="C247" s="57">
        <f t="shared" ca="1" si="30"/>
        <v>-7.1290340645255593E-2</v>
      </c>
      <c r="D247" s="57">
        <f t="shared" ca="1" si="32"/>
        <v>0.66629639024980158</v>
      </c>
      <c r="E247" s="57">
        <f t="shared" ca="1" si="32"/>
        <v>0.6665150339875503</v>
      </c>
      <c r="F247" s="57">
        <f t="shared" ca="1" si="26"/>
        <v>0</v>
      </c>
      <c r="G247" s="57">
        <f t="shared" ca="1" si="27"/>
        <v>0</v>
      </c>
      <c r="H247" s="17">
        <f t="shared" ca="1" si="28"/>
        <v>0</v>
      </c>
      <c r="I247" s="17">
        <f t="shared" ca="1" si="29"/>
        <v>0</v>
      </c>
      <c r="K247" s="17">
        <v>238</v>
      </c>
      <c r="L247" s="50">
        <v>1.8630897974813412E-3</v>
      </c>
      <c r="M247" s="50">
        <v>1.8778337315245015E-3</v>
      </c>
      <c r="N247" s="50">
        <v>5.4199999999999998E-2</v>
      </c>
      <c r="O247" s="50">
        <v>5.5E-2</v>
      </c>
      <c r="R247" s="59"/>
    </row>
    <row r="248" spans="2:18" x14ac:dyDescent="0.2">
      <c r="B248">
        <v>239</v>
      </c>
      <c r="C248" s="57">
        <f t="shared" ca="1" si="30"/>
        <v>-0.35027315715916207</v>
      </c>
      <c r="D248" s="57">
        <f t="shared" ca="1" si="32"/>
        <v>0.64822016014992689</v>
      </c>
      <c r="E248" s="57">
        <f t="shared" ca="1" si="32"/>
        <v>0.6484328722113657</v>
      </c>
      <c r="F248" s="57">
        <f t="shared" ca="1" si="26"/>
        <v>0</v>
      </c>
      <c r="G248" s="57">
        <f t="shared" ca="1" si="27"/>
        <v>0</v>
      </c>
      <c r="H248" s="17">
        <f t="shared" ca="1" si="28"/>
        <v>0</v>
      </c>
      <c r="I248" s="17">
        <f t="shared" ca="1" si="29"/>
        <v>0</v>
      </c>
      <c r="K248" s="17">
        <v>239</v>
      </c>
      <c r="L248" s="50">
        <v>1.7202491758936211E-3</v>
      </c>
      <c r="M248" s="50">
        <v>1.7336354618161173E-3</v>
      </c>
      <c r="N248" s="50">
        <v>4.9000000000000002E-2</v>
      </c>
      <c r="O248" s="50">
        <v>4.9799999999999997E-2</v>
      </c>
      <c r="R248" s="59"/>
    </row>
    <row r="249" spans="2:18" x14ac:dyDescent="0.2">
      <c r="B249">
        <v>240</v>
      </c>
      <c r="C249" s="57">
        <f t="shared" ca="1" si="30"/>
        <v>-0.56514487839546523</v>
      </c>
      <c r="D249" s="57">
        <f t="shared" ca="1" si="32"/>
        <v>0.63463290708546194</v>
      </c>
      <c r="E249" s="57">
        <f t="shared" ca="1" si="32"/>
        <v>0.63484116051881978</v>
      </c>
      <c r="F249" s="57">
        <f t="shared" ca="1" si="26"/>
        <v>0</v>
      </c>
      <c r="G249" s="57">
        <f t="shared" ca="1" si="27"/>
        <v>0</v>
      </c>
      <c r="H249" s="17">
        <f t="shared" ca="1" si="28"/>
        <v>0</v>
      </c>
      <c r="I249" s="17">
        <f t="shared" ca="1" si="29"/>
        <v>0</v>
      </c>
      <c r="K249" s="17">
        <v>240</v>
      </c>
      <c r="L249" s="50">
        <v>1.7142212959575381E-3</v>
      </c>
      <c r="M249" s="50">
        <v>1.7279528204181915E-3</v>
      </c>
      <c r="N249" s="50">
        <v>5.0599999999999999E-2</v>
      </c>
      <c r="O249" s="50">
        <v>5.1200000000000002E-2</v>
      </c>
      <c r="R249" s="59"/>
    </row>
    <row r="250" spans="2:18" x14ac:dyDescent="0.2">
      <c r="B250">
        <v>241</v>
      </c>
      <c r="C250" s="57">
        <f t="shared" ca="1" si="30"/>
        <v>0.61991574489720036</v>
      </c>
      <c r="D250" s="57">
        <f t="shared" ref="D250:E269" ca="1" si="33">S0*EXP((D$5+0.5*σ*σ)*T+σ*SQRT(T)*$C250)</f>
        <v>0.71328343145273709</v>
      </c>
      <c r="E250" s="57">
        <f t="shared" ca="1" si="33"/>
        <v>0.71351749388772723</v>
      </c>
      <c r="F250" s="57">
        <f t="shared" ca="1" si="26"/>
        <v>0</v>
      </c>
      <c r="G250" s="57">
        <f t="shared" ca="1" si="27"/>
        <v>0</v>
      </c>
      <c r="H250" s="17">
        <f t="shared" ca="1" si="28"/>
        <v>0</v>
      </c>
      <c r="I250" s="17">
        <f t="shared" ca="1" si="29"/>
        <v>0</v>
      </c>
      <c r="K250" s="17">
        <v>241</v>
      </c>
      <c r="L250" s="50">
        <v>1.6086709000792696E-3</v>
      </c>
      <c r="M250" s="50">
        <v>1.621319787666684E-3</v>
      </c>
      <c r="N250" s="50">
        <v>4.6800000000000001E-2</v>
      </c>
      <c r="O250" s="50">
        <v>4.7199999999999999E-2</v>
      </c>
      <c r="R250" s="59"/>
    </row>
    <row r="251" spans="2:18" x14ac:dyDescent="0.2">
      <c r="B251">
        <v>242</v>
      </c>
      <c r="C251" s="57">
        <f t="shared" ca="1" si="30"/>
        <v>1.8741988141006563</v>
      </c>
      <c r="D251" s="57">
        <f t="shared" ca="1" si="33"/>
        <v>0.80717093009381446</v>
      </c>
      <c r="E251" s="57">
        <f t="shared" ca="1" si="33"/>
        <v>0.80743580151101013</v>
      </c>
      <c r="F251" s="57">
        <f t="shared" ca="1" si="26"/>
        <v>1.8970930093814453E-2</v>
      </c>
      <c r="G251" s="57">
        <f t="shared" ca="1" si="27"/>
        <v>1.923580151101012E-2</v>
      </c>
      <c r="H251" s="17">
        <f t="shared" ca="1" si="28"/>
        <v>1</v>
      </c>
      <c r="I251" s="17">
        <f t="shared" ca="1" si="29"/>
        <v>1</v>
      </c>
      <c r="K251" s="17">
        <v>242</v>
      </c>
      <c r="L251" s="50">
        <v>1.6875453736907627E-3</v>
      </c>
      <c r="M251" s="50">
        <v>1.7013430344814911E-3</v>
      </c>
      <c r="N251" s="50">
        <v>5.0999999999999997E-2</v>
      </c>
      <c r="O251" s="50">
        <v>5.1400000000000001E-2</v>
      </c>
      <c r="R251" s="59"/>
    </row>
    <row r="252" spans="2:18" x14ac:dyDescent="0.2">
      <c r="B252">
        <v>243</v>
      </c>
      <c r="C252" s="57">
        <f t="shared" ca="1" si="30"/>
        <v>-0.52741559223864865</v>
      </c>
      <c r="D252" s="57">
        <f t="shared" ca="1" si="33"/>
        <v>0.63699790550681756</v>
      </c>
      <c r="E252" s="57">
        <f t="shared" ca="1" si="33"/>
        <v>0.63720693500935754</v>
      </c>
      <c r="F252" s="57">
        <f t="shared" ca="1" si="26"/>
        <v>0</v>
      </c>
      <c r="G252" s="57">
        <f t="shared" ca="1" si="27"/>
        <v>0</v>
      </c>
      <c r="H252" s="17">
        <f t="shared" ca="1" si="28"/>
        <v>0</v>
      </c>
      <c r="I252" s="17">
        <f t="shared" ca="1" si="29"/>
        <v>0</v>
      </c>
      <c r="K252" s="17">
        <v>243</v>
      </c>
      <c r="L252" s="50">
        <v>1.756137154145567E-3</v>
      </c>
      <c r="M252" s="50">
        <v>1.7708290905905952E-3</v>
      </c>
      <c r="N252" s="50">
        <v>5.4199999999999998E-2</v>
      </c>
      <c r="O252" s="50">
        <v>5.5E-2</v>
      </c>
      <c r="R252" s="59"/>
    </row>
    <row r="253" spans="2:18" x14ac:dyDescent="0.2">
      <c r="B253">
        <v>244</v>
      </c>
      <c r="C253" s="57">
        <f t="shared" ca="1" si="30"/>
        <v>-0.211344250332865</v>
      </c>
      <c r="D253" s="57">
        <f t="shared" ca="1" si="33"/>
        <v>0.65715968543532244</v>
      </c>
      <c r="E253" s="57">
        <f t="shared" ca="1" si="33"/>
        <v>0.65737533098289547</v>
      </c>
      <c r="F253" s="57">
        <f t="shared" ca="1" si="26"/>
        <v>0</v>
      </c>
      <c r="G253" s="57">
        <f t="shared" ca="1" si="27"/>
        <v>0</v>
      </c>
      <c r="H253" s="17">
        <f t="shared" ca="1" si="28"/>
        <v>0</v>
      </c>
      <c r="I253" s="17">
        <f t="shared" ca="1" si="29"/>
        <v>0</v>
      </c>
      <c r="K253" s="17">
        <v>244</v>
      </c>
      <c r="L253" s="50">
        <v>1.9021946008462977E-3</v>
      </c>
      <c r="M253" s="50">
        <v>1.9169339802093631E-3</v>
      </c>
      <c r="N253" s="50">
        <v>5.4199999999999998E-2</v>
      </c>
      <c r="O253" s="50">
        <v>5.5199999999999999E-2</v>
      </c>
      <c r="R253" s="59"/>
    </row>
    <row r="254" spans="2:18" x14ac:dyDescent="0.2">
      <c r="B254">
        <v>245</v>
      </c>
      <c r="C254" s="57">
        <f t="shared" ca="1" si="30"/>
        <v>-1.6591159440826007</v>
      </c>
      <c r="D254" s="57">
        <f t="shared" ca="1" si="33"/>
        <v>0.56974841905255247</v>
      </c>
      <c r="E254" s="57">
        <f t="shared" ca="1" si="33"/>
        <v>0.56993538077970718</v>
      </c>
      <c r="F254" s="57">
        <f t="shared" ca="1" si="26"/>
        <v>0</v>
      </c>
      <c r="G254" s="57">
        <f t="shared" ca="1" si="27"/>
        <v>0</v>
      </c>
      <c r="H254" s="17">
        <f t="shared" ca="1" si="28"/>
        <v>0</v>
      </c>
      <c r="I254" s="17">
        <f t="shared" ca="1" si="29"/>
        <v>0</v>
      </c>
      <c r="K254" s="17">
        <v>245</v>
      </c>
      <c r="L254" s="50">
        <v>1.9557546985099032E-3</v>
      </c>
      <c r="M254" s="50">
        <v>1.9708806594697999E-3</v>
      </c>
      <c r="N254" s="50">
        <v>5.6000000000000001E-2</v>
      </c>
      <c r="O254" s="50">
        <v>5.6000000000000001E-2</v>
      </c>
      <c r="R254" s="59"/>
    </row>
    <row r="255" spans="2:18" x14ac:dyDescent="0.2">
      <c r="B255">
        <v>246</v>
      </c>
      <c r="C255" s="57">
        <f t="shared" ca="1" si="30"/>
        <v>-1.1374919109866728</v>
      </c>
      <c r="D255" s="57">
        <f t="shared" ca="1" si="33"/>
        <v>0.59981452767863586</v>
      </c>
      <c r="E255" s="57">
        <f t="shared" ca="1" si="33"/>
        <v>0.6000113555351374</v>
      </c>
      <c r="F255" s="57">
        <f t="shared" ca="1" si="26"/>
        <v>0</v>
      </c>
      <c r="G255" s="57">
        <f t="shared" ca="1" si="27"/>
        <v>0</v>
      </c>
      <c r="H255" s="17">
        <f t="shared" ca="1" si="28"/>
        <v>0</v>
      </c>
      <c r="I255" s="17">
        <f t="shared" ca="1" si="29"/>
        <v>0</v>
      </c>
      <c r="K255" s="17">
        <v>246</v>
      </c>
      <c r="L255" s="50">
        <v>1.6986673237439891E-3</v>
      </c>
      <c r="M255" s="50">
        <v>1.712748370775116E-3</v>
      </c>
      <c r="N255" s="50">
        <v>5.1999999999999998E-2</v>
      </c>
      <c r="O255" s="50">
        <v>5.28E-2</v>
      </c>
      <c r="R255" s="59"/>
    </row>
    <row r="256" spans="2:18" x14ac:dyDescent="0.2">
      <c r="B256">
        <v>247</v>
      </c>
      <c r="C256" s="57">
        <f t="shared" ca="1" si="30"/>
        <v>0.24369861602195078</v>
      </c>
      <c r="D256" s="57">
        <f t="shared" ca="1" si="33"/>
        <v>0.6873121571084484</v>
      </c>
      <c r="E256" s="57">
        <f t="shared" ca="1" si="33"/>
        <v>0.68753769712521773</v>
      </c>
      <c r="F256" s="57">
        <f t="shared" ca="1" si="26"/>
        <v>0</v>
      </c>
      <c r="G256" s="57">
        <f t="shared" ca="1" si="27"/>
        <v>0</v>
      </c>
      <c r="H256" s="17">
        <f t="shared" ca="1" si="28"/>
        <v>0</v>
      </c>
      <c r="I256" s="17">
        <f t="shared" ca="1" si="29"/>
        <v>0</v>
      </c>
      <c r="K256" s="17">
        <v>247</v>
      </c>
      <c r="L256" s="50">
        <v>1.6395117004515921E-3</v>
      </c>
      <c r="M256" s="50">
        <v>1.653119735255694E-3</v>
      </c>
      <c r="N256" s="50">
        <v>5.04E-2</v>
      </c>
      <c r="O256" s="50">
        <v>5.0799999999999998E-2</v>
      </c>
      <c r="R256" s="59"/>
    </row>
    <row r="257" spans="2:18" x14ac:dyDescent="0.2">
      <c r="B257">
        <v>248</v>
      </c>
      <c r="C257" s="57">
        <f t="shared" ca="1" si="30"/>
        <v>-1.1615852546438843</v>
      </c>
      <c r="D257" s="57">
        <f t="shared" ca="1" si="33"/>
        <v>0.59839147791348957</v>
      </c>
      <c r="E257" s="57">
        <f t="shared" ca="1" si="33"/>
        <v>0.59858783879924926</v>
      </c>
      <c r="F257" s="57">
        <f t="shared" ca="1" si="26"/>
        <v>0</v>
      </c>
      <c r="G257" s="57">
        <f t="shared" ca="1" si="27"/>
        <v>0</v>
      </c>
      <c r="H257" s="17">
        <f t="shared" ca="1" si="28"/>
        <v>0</v>
      </c>
      <c r="I257" s="17">
        <f t="shared" ca="1" si="29"/>
        <v>0</v>
      </c>
      <c r="K257" s="17">
        <v>248</v>
      </c>
      <c r="L257" s="50">
        <v>1.7064007584434034E-3</v>
      </c>
      <c r="M257" s="50">
        <v>1.7206572488761345E-3</v>
      </c>
      <c r="N257" s="50">
        <v>5.28E-2</v>
      </c>
      <c r="O257" s="50">
        <v>5.2999999999999999E-2</v>
      </c>
      <c r="R257" s="59"/>
    </row>
    <row r="258" spans="2:18" x14ac:dyDescent="0.2">
      <c r="B258">
        <v>249</v>
      </c>
      <c r="C258" s="57">
        <f t="shared" ca="1" si="30"/>
        <v>-1.1646639518498536</v>
      </c>
      <c r="D258" s="57">
        <f t="shared" ca="1" si="33"/>
        <v>0.59820988111369733</v>
      </c>
      <c r="E258" s="57">
        <f t="shared" ca="1" si="33"/>
        <v>0.59840618240885501</v>
      </c>
      <c r="F258" s="57">
        <f t="shared" ca="1" si="26"/>
        <v>0</v>
      </c>
      <c r="G258" s="57">
        <f t="shared" ca="1" si="27"/>
        <v>0</v>
      </c>
      <c r="H258" s="17">
        <f t="shared" ca="1" si="28"/>
        <v>0</v>
      </c>
      <c r="I258" s="17">
        <f t="shared" ca="1" si="29"/>
        <v>0</v>
      </c>
      <c r="K258" s="17">
        <v>249</v>
      </c>
      <c r="L258" s="50">
        <v>1.5721485267690962E-3</v>
      </c>
      <c r="M258" s="50">
        <v>1.5845678353932427E-3</v>
      </c>
      <c r="N258" s="50">
        <v>4.58E-2</v>
      </c>
      <c r="O258" s="50">
        <v>4.6199999999999998E-2</v>
      </c>
      <c r="R258" s="59"/>
    </row>
    <row r="259" spans="2:18" x14ac:dyDescent="0.2">
      <c r="B259">
        <v>250</v>
      </c>
      <c r="C259" s="57">
        <f t="shared" ca="1" si="30"/>
        <v>1.0345658610328845</v>
      </c>
      <c r="D259" s="57">
        <f t="shared" ca="1" si="33"/>
        <v>0.7430461581198633</v>
      </c>
      <c r="E259" s="57">
        <f t="shared" ca="1" si="33"/>
        <v>0.74328998713005823</v>
      </c>
      <c r="F259" s="57">
        <f t="shared" ca="1" si="26"/>
        <v>0</v>
      </c>
      <c r="G259" s="57">
        <f t="shared" ca="1" si="27"/>
        <v>0</v>
      </c>
      <c r="H259" s="17">
        <f t="shared" ca="1" si="28"/>
        <v>0</v>
      </c>
      <c r="I259" s="17">
        <f t="shared" ca="1" si="29"/>
        <v>0</v>
      </c>
      <c r="K259" s="17">
        <v>250</v>
      </c>
      <c r="L259" s="50">
        <v>1.8512378096259482E-3</v>
      </c>
      <c r="M259" s="50">
        <v>1.8648370655794135E-3</v>
      </c>
      <c r="N259" s="50">
        <v>5.0200000000000002E-2</v>
      </c>
      <c r="O259" s="50">
        <v>5.04E-2</v>
      </c>
      <c r="R259" s="59"/>
    </row>
    <row r="260" spans="2:18" x14ac:dyDescent="0.2">
      <c r="B260">
        <v>251</v>
      </c>
      <c r="C260" s="57">
        <f t="shared" ca="1" si="30"/>
        <v>0.33816689627045132</v>
      </c>
      <c r="D260" s="57">
        <f t="shared" ca="1" si="33"/>
        <v>0.69374326361173244</v>
      </c>
      <c r="E260" s="57">
        <f t="shared" ca="1" si="33"/>
        <v>0.69397091398236876</v>
      </c>
      <c r="F260" s="57">
        <f t="shared" ca="1" si="26"/>
        <v>0</v>
      </c>
      <c r="G260" s="57">
        <f t="shared" ca="1" si="27"/>
        <v>0</v>
      </c>
      <c r="H260" s="17">
        <f t="shared" ca="1" si="28"/>
        <v>0</v>
      </c>
      <c r="I260" s="17">
        <f t="shared" ca="1" si="29"/>
        <v>0</v>
      </c>
      <c r="K260" s="17">
        <v>251</v>
      </c>
      <c r="L260" s="50">
        <v>1.9736026769984118E-3</v>
      </c>
      <c r="M260" s="50">
        <v>1.9897526885397044E-3</v>
      </c>
      <c r="N260" s="50">
        <v>5.9799999999999999E-2</v>
      </c>
      <c r="O260" s="50">
        <v>0.06</v>
      </c>
      <c r="R260" s="59"/>
    </row>
    <row r="261" spans="2:18" x14ac:dyDescent="0.2">
      <c r="B261">
        <v>252</v>
      </c>
      <c r="C261" s="57">
        <f t="shared" ca="1" si="30"/>
        <v>-1.1580855831528478</v>
      </c>
      <c r="D261" s="57">
        <f t="shared" ca="1" si="33"/>
        <v>0.59859797281026939</v>
      </c>
      <c r="E261" s="57">
        <f t="shared" ca="1" si="33"/>
        <v>0.59879440145688867</v>
      </c>
      <c r="F261" s="57">
        <f t="shared" ca="1" si="26"/>
        <v>0</v>
      </c>
      <c r="G261" s="57">
        <f t="shared" ca="1" si="27"/>
        <v>0</v>
      </c>
      <c r="H261" s="17">
        <f t="shared" ca="1" si="28"/>
        <v>0</v>
      </c>
      <c r="I261" s="17">
        <f t="shared" ca="1" si="29"/>
        <v>0</v>
      </c>
      <c r="K261" s="17">
        <v>252</v>
      </c>
      <c r="L261" s="50">
        <v>1.5572598558970139E-3</v>
      </c>
      <c r="M261" s="50">
        <v>1.5712928798555384E-3</v>
      </c>
      <c r="N261" s="50">
        <v>5.2200000000000003E-2</v>
      </c>
      <c r="O261" s="50">
        <v>5.2600000000000001E-2</v>
      </c>
      <c r="R261" s="59"/>
    </row>
    <row r="262" spans="2:18" x14ac:dyDescent="0.2">
      <c r="B262">
        <v>253</v>
      </c>
      <c r="C262" s="57">
        <f t="shared" ca="1" si="30"/>
        <v>-0.81376581820790084</v>
      </c>
      <c r="D262" s="57">
        <f t="shared" ca="1" si="33"/>
        <v>0.61926656819364567</v>
      </c>
      <c r="E262" s="57">
        <f t="shared" ca="1" si="33"/>
        <v>0.61946977919570723</v>
      </c>
      <c r="F262" s="57">
        <f t="shared" ca="1" si="26"/>
        <v>0</v>
      </c>
      <c r="G262" s="57">
        <f t="shared" ca="1" si="27"/>
        <v>0</v>
      </c>
      <c r="H262" s="17">
        <f t="shared" ca="1" si="28"/>
        <v>0</v>
      </c>
      <c r="I262" s="17">
        <f t="shared" ca="1" si="29"/>
        <v>0</v>
      </c>
      <c r="K262" s="17">
        <v>253</v>
      </c>
      <c r="L262" s="50">
        <v>1.6461272759361685E-3</v>
      </c>
      <c r="M262" s="50">
        <v>1.6589790056837394E-3</v>
      </c>
      <c r="N262" s="50">
        <v>4.7600000000000003E-2</v>
      </c>
      <c r="O262" s="50">
        <v>4.7600000000000003E-2</v>
      </c>
      <c r="R262" s="59"/>
    </row>
    <row r="263" spans="2:18" x14ac:dyDescent="0.2">
      <c r="B263">
        <v>254</v>
      </c>
      <c r="C263" s="57">
        <f t="shared" ca="1" si="30"/>
        <v>1.3929563227007353</v>
      </c>
      <c r="D263" s="57">
        <f t="shared" ca="1" si="33"/>
        <v>0.76976938929454009</v>
      </c>
      <c r="E263" s="57">
        <f t="shared" ca="1" si="33"/>
        <v>0.77002198747598416</v>
      </c>
      <c r="F263" s="57">
        <f t="shared" ca="1" si="26"/>
        <v>0</v>
      </c>
      <c r="G263" s="57">
        <f t="shared" ca="1" si="27"/>
        <v>0</v>
      </c>
      <c r="H263" s="17">
        <f t="shared" ca="1" si="28"/>
        <v>0</v>
      </c>
      <c r="I263" s="17">
        <f t="shared" ca="1" si="29"/>
        <v>0</v>
      </c>
      <c r="K263" s="17">
        <v>254</v>
      </c>
      <c r="L263" s="50">
        <v>1.6743876165206781E-3</v>
      </c>
      <c r="M263" s="50">
        <v>1.6876624536738593E-3</v>
      </c>
      <c r="N263" s="50">
        <v>4.9200000000000001E-2</v>
      </c>
      <c r="O263" s="50">
        <v>4.9200000000000001E-2</v>
      </c>
      <c r="R263" s="59"/>
    </row>
    <row r="264" spans="2:18" x14ac:dyDescent="0.2">
      <c r="B264">
        <v>255</v>
      </c>
      <c r="C264" s="57">
        <f t="shared" ca="1" si="30"/>
        <v>1.030721706559937</v>
      </c>
      <c r="D264" s="57">
        <f t="shared" ca="1" si="33"/>
        <v>0.74276460778286713</v>
      </c>
      <c r="E264" s="57">
        <f t="shared" ca="1" si="33"/>
        <v>0.74300834440292007</v>
      </c>
      <c r="F264" s="57">
        <f t="shared" ca="1" si="26"/>
        <v>0</v>
      </c>
      <c r="G264" s="57">
        <f t="shared" ca="1" si="27"/>
        <v>0</v>
      </c>
      <c r="H264" s="17">
        <f t="shared" ca="1" si="28"/>
        <v>0</v>
      </c>
      <c r="I264" s="17">
        <f t="shared" ca="1" si="29"/>
        <v>0</v>
      </c>
      <c r="K264" s="17">
        <v>255</v>
      </c>
      <c r="L264" s="50">
        <v>1.8465781890335251E-3</v>
      </c>
      <c r="M264" s="50">
        <v>1.8607730325328412E-3</v>
      </c>
      <c r="N264" s="50">
        <v>5.2200000000000003E-2</v>
      </c>
      <c r="O264" s="50">
        <v>5.2600000000000001E-2</v>
      </c>
      <c r="R264" s="59"/>
    </row>
    <row r="265" spans="2:18" x14ac:dyDescent="0.2">
      <c r="B265">
        <v>256</v>
      </c>
      <c r="C265" s="57">
        <f t="shared" ca="1" si="30"/>
        <v>0.98731952511620413</v>
      </c>
      <c r="D265" s="57">
        <f t="shared" ca="1" si="33"/>
        <v>0.73959317392746249</v>
      </c>
      <c r="E265" s="57">
        <f t="shared" ca="1" si="33"/>
        <v>0.73983586984826788</v>
      </c>
      <c r="F265" s="57">
        <f t="shared" ca="1" si="26"/>
        <v>0</v>
      </c>
      <c r="G265" s="57">
        <f t="shared" ca="1" si="27"/>
        <v>0</v>
      </c>
      <c r="H265" s="17">
        <f t="shared" ca="1" si="28"/>
        <v>0</v>
      </c>
      <c r="I265" s="17">
        <f t="shared" ca="1" si="29"/>
        <v>0</v>
      </c>
      <c r="K265" s="17">
        <v>256</v>
      </c>
      <c r="L265" s="50">
        <v>1.898511069383527E-3</v>
      </c>
      <c r="M265" s="50">
        <v>1.9136089842959987E-3</v>
      </c>
      <c r="N265" s="50">
        <v>5.5800000000000002E-2</v>
      </c>
      <c r="O265" s="50">
        <v>5.6000000000000001E-2</v>
      </c>
      <c r="R265" s="59"/>
    </row>
    <row r="266" spans="2:18" x14ac:dyDescent="0.2">
      <c r="B266">
        <v>257</v>
      </c>
      <c r="C266" s="57">
        <f t="shared" ca="1" si="30"/>
        <v>0.40401689101086885</v>
      </c>
      <c r="D266" s="57">
        <f t="shared" ca="1" si="33"/>
        <v>0.69826168492262497</v>
      </c>
      <c r="E266" s="57">
        <f t="shared" ca="1" si="33"/>
        <v>0.69849081800356649</v>
      </c>
      <c r="F266" s="57">
        <f t="shared" ref="F266:F329" ca="1" si="34">MAX(0,CP*(D266-K))</f>
        <v>0</v>
      </c>
      <c r="G266" s="57">
        <f t="shared" ref="G266:G329" ca="1" si="35">MAX(0,CP*(E266-K))</f>
        <v>0</v>
      </c>
      <c r="H266" s="17">
        <f t="shared" ref="H266:H329" ca="1" si="36">(CP*(D266-K)&gt;0)*1</f>
        <v>0</v>
      </c>
      <c r="I266" s="17">
        <f t="shared" ref="I266:I329" ca="1" si="37">(CP*(E266-K)&gt;0)*1</f>
        <v>0</v>
      </c>
      <c r="K266" s="17">
        <v>257</v>
      </c>
      <c r="L266" s="50">
        <v>1.7440782937435148E-3</v>
      </c>
      <c r="M266" s="50">
        <v>1.7591983120436713E-3</v>
      </c>
      <c r="N266" s="50">
        <v>5.62E-2</v>
      </c>
      <c r="O266" s="50">
        <v>5.6399999999999999E-2</v>
      </c>
      <c r="R266" s="59"/>
    </row>
    <row r="267" spans="2:18" x14ac:dyDescent="0.2">
      <c r="B267">
        <v>258</v>
      </c>
      <c r="C267" s="57">
        <f t="shared" ref="C267:C330" ca="1" si="38">_xlfn.NORM.S.INV(RAND())</f>
        <v>-0.85870460324634812</v>
      </c>
      <c r="D267" s="57">
        <f t="shared" ca="1" si="33"/>
        <v>0.61652903755954258</v>
      </c>
      <c r="E267" s="57">
        <f t="shared" ca="1" si="33"/>
        <v>0.61673135024677184</v>
      </c>
      <c r="F267" s="57">
        <f t="shared" ca="1" si="34"/>
        <v>0</v>
      </c>
      <c r="G267" s="57">
        <f t="shared" ca="1" si="35"/>
        <v>0</v>
      </c>
      <c r="H267" s="17">
        <f t="shared" ca="1" si="36"/>
        <v>0</v>
      </c>
      <c r="I267" s="17">
        <f t="shared" ca="1" si="37"/>
        <v>0</v>
      </c>
      <c r="K267" s="17">
        <v>258</v>
      </c>
      <c r="L267" s="50">
        <v>1.610666403573267E-3</v>
      </c>
      <c r="M267" s="50">
        <v>1.6236878332898151E-3</v>
      </c>
      <c r="N267" s="50">
        <v>4.8000000000000001E-2</v>
      </c>
      <c r="O267" s="50">
        <v>4.8599999999999997E-2</v>
      </c>
      <c r="R267" s="59"/>
    </row>
    <row r="268" spans="2:18" x14ac:dyDescent="0.2">
      <c r="B268">
        <v>259</v>
      </c>
      <c r="C268" s="57">
        <f t="shared" ca="1" si="38"/>
        <v>0.12703725124038803</v>
      </c>
      <c r="D268" s="57">
        <f t="shared" ca="1" si="33"/>
        <v>0.67945242567245379</v>
      </c>
      <c r="E268" s="57">
        <f t="shared" ca="1" si="33"/>
        <v>0.67967538653513482</v>
      </c>
      <c r="F268" s="57">
        <f t="shared" ca="1" si="34"/>
        <v>0</v>
      </c>
      <c r="G268" s="57">
        <f t="shared" ca="1" si="35"/>
        <v>0</v>
      </c>
      <c r="H268" s="17">
        <f t="shared" ca="1" si="36"/>
        <v>0</v>
      </c>
      <c r="I268" s="17">
        <f t="shared" ca="1" si="37"/>
        <v>0</v>
      </c>
      <c r="K268" s="17">
        <v>259</v>
      </c>
      <c r="L268" s="50">
        <v>1.7569140683340219E-3</v>
      </c>
      <c r="M268" s="50">
        <v>1.771097927999211E-3</v>
      </c>
      <c r="N268" s="50">
        <v>5.2400000000000002E-2</v>
      </c>
      <c r="O268" s="50">
        <v>5.28E-2</v>
      </c>
      <c r="R268" s="59"/>
    </row>
    <row r="269" spans="2:18" x14ac:dyDescent="0.2">
      <c r="B269">
        <v>260</v>
      </c>
      <c r="C269" s="57">
        <f t="shared" ca="1" si="38"/>
        <v>0.43151727069430695</v>
      </c>
      <c r="D269" s="57">
        <f t="shared" ca="1" si="33"/>
        <v>0.70015737564054836</v>
      </c>
      <c r="E269" s="57">
        <f t="shared" ca="1" si="33"/>
        <v>0.70038713078835124</v>
      </c>
      <c r="F269" s="57">
        <f t="shared" ca="1" si="34"/>
        <v>0</v>
      </c>
      <c r="G269" s="57">
        <f t="shared" ca="1" si="35"/>
        <v>0</v>
      </c>
      <c r="H269" s="17">
        <f t="shared" ca="1" si="36"/>
        <v>0</v>
      </c>
      <c r="I269" s="17">
        <f t="shared" ca="1" si="37"/>
        <v>0</v>
      </c>
      <c r="K269" s="17">
        <v>260</v>
      </c>
      <c r="L269" s="50">
        <v>1.6858109982329E-3</v>
      </c>
      <c r="M269" s="50">
        <v>1.6989127826355862E-3</v>
      </c>
      <c r="N269" s="50">
        <v>4.82E-2</v>
      </c>
      <c r="O269" s="50">
        <v>4.9000000000000002E-2</v>
      </c>
      <c r="R269" s="59"/>
    </row>
    <row r="270" spans="2:18" x14ac:dyDescent="0.2">
      <c r="B270">
        <v>261</v>
      </c>
      <c r="C270" s="57">
        <f t="shared" ca="1" si="38"/>
        <v>-0.54182447762155439</v>
      </c>
      <c r="D270" s="57">
        <f t="shared" ref="D270:E289" ca="1" si="39">S0*EXP((D$5+0.5*σ*σ)*T+σ*SQRT(T)*$C270)</f>
        <v>0.63609366973726145</v>
      </c>
      <c r="E270" s="57">
        <f t="shared" ca="1" si="39"/>
        <v>0.6363024025167644</v>
      </c>
      <c r="F270" s="57">
        <f t="shared" ca="1" si="34"/>
        <v>0</v>
      </c>
      <c r="G270" s="57">
        <f t="shared" ca="1" si="35"/>
        <v>0</v>
      </c>
      <c r="H270" s="17">
        <f t="shared" ca="1" si="36"/>
        <v>0</v>
      </c>
      <c r="I270" s="17">
        <f t="shared" ca="1" si="37"/>
        <v>0</v>
      </c>
      <c r="K270" s="17">
        <v>261</v>
      </c>
      <c r="L270" s="50">
        <v>1.6543346059927288E-3</v>
      </c>
      <c r="M270" s="50">
        <v>1.6674450513573407E-3</v>
      </c>
      <c r="N270" s="50">
        <v>4.8399999999999999E-2</v>
      </c>
      <c r="O270" s="50">
        <v>4.8800000000000003E-2</v>
      </c>
      <c r="R270" s="59"/>
    </row>
    <row r="271" spans="2:18" x14ac:dyDescent="0.2">
      <c r="B271">
        <v>262</v>
      </c>
      <c r="C271" s="57">
        <f t="shared" ca="1" si="38"/>
        <v>0.54567226033486771</v>
      </c>
      <c r="D271" s="57">
        <f t="shared" ca="1" si="39"/>
        <v>0.70808163003380142</v>
      </c>
      <c r="E271" s="57">
        <f t="shared" ca="1" si="39"/>
        <v>0.70831398550876301</v>
      </c>
      <c r="F271" s="57">
        <f t="shared" ca="1" si="34"/>
        <v>0</v>
      </c>
      <c r="G271" s="57">
        <f t="shared" ca="1" si="35"/>
        <v>0</v>
      </c>
      <c r="H271" s="17">
        <f t="shared" ca="1" si="36"/>
        <v>0</v>
      </c>
      <c r="I271" s="17">
        <f t="shared" ca="1" si="37"/>
        <v>0</v>
      </c>
      <c r="K271" s="17">
        <v>262</v>
      </c>
      <c r="L271" s="50">
        <v>1.9729318417774392E-3</v>
      </c>
      <c r="M271" s="50">
        <v>1.9874647641481159E-3</v>
      </c>
      <c r="N271" s="50">
        <v>5.3400000000000003E-2</v>
      </c>
      <c r="O271" s="50">
        <v>5.3800000000000001E-2</v>
      </c>
      <c r="R271" s="59"/>
    </row>
    <row r="272" spans="2:18" x14ac:dyDescent="0.2">
      <c r="B272">
        <v>263</v>
      </c>
      <c r="C272" s="57">
        <f t="shared" ca="1" si="38"/>
        <v>-0.69187049822825863</v>
      </c>
      <c r="D272" s="57">
        <f t="shared" ca="1" si="39"/>
        <v>0.62675340790075351</v>
      </c>
      <c r="E272" s="57">
        <f t="shared" ca="1" si="39"/>
        <v>0.62695907569327869</v>
      </c>
      <c r="F272" s="57">
        <f t="shared" ca="1" si="34"/>
        <v>0</v>
      </c>
      <c r="G272" s="57">
        <f t="shared" ca="1" si="35"/>
        <v>0</v>
      </c>
      <c r="H272" s="17">
        <f t="shared" ca="1" si="36"/>
        <v>0</v>
      </c>
      <c r="I272" s="17">
        <f t="shared" ca="1" si="37"/>
        <v>0</v>
      </c>
      <c r="K272" s="17">
        <v>263</v>
      </c>
      <c r="L272" s="50">
        <v>1.4680585205409764E-3</v>
      </c>
      <c r="M272" s="50">
        <v>1.4801309701238388E-3</v>
      </c>
      <c r="N272" s="50">
        <v>4.48E-2</v>
      </c>
      <c r="O272" s="50">
        <v>4.4999999999999998E-2</v>
      </c>
      <c r="R272" s="59"/>
    </row>
    <row r="273" spans="2:18" x14ac:dyDescent="0.2">
      <c r="B273">
        <v>264</v>
      </c>
      <c r="C273" s="57">
        <f t="shared" ca="1" si="38"/>
        <v>0.90356374580420529</v>
      </c>
      <c r="D273" s="57">
        <f t="shared" ca="1" si="39"/>
        <v>0.73351129754012023</v>
      </c>
      <c r="E273" s="57">
        <f t="shared" ca="1" si="39"/>
        <v>0.73375199770617539</v>
      </c>
      <c r="F273" s="57">
        <f t="shared" ca="1" si="34"/>
        <v>0</v>
      </c>
      <c r="G273" s="57">
        <f t="shared" ca="1" si="35"/>
        <v>0</v>
      </c>
      <c r="H273" s="17">
        <f t="shared" ca="1" si="36"/>
        <v>0</v>
      </c>
      <c r="I273" s="17">
        <f t="shared" ca="1" si="37"/>
        <v>0</v>
      </c>
      <c r="K273" s="17">
        <v>264</v>
      </c>
      <c r="L273" s="50">
        <v>1.4040931909176035E-3</v>
      </c>
      <c r="M273" s="50">
        <v>1.4164115694547568E-3</v>
      </c>
      <c r="N273" s="50">
        <v>4.58E-2</v>
      </c>
      <c r="O273" s="50">
        <v>4.5999999999999999E-2</v>
      </c>
      <c r="R273" s="59"/>
    </row>
    <row r="274" spans="2:18" x14ac:dyDescent="0.2">
      <c r="B274">
        <v>265</v>
      </c>
      <c r="C274" s="57">
        <f t="shared" ca="1" si="38"/>
        <v>0.2972011487453769</v>
      </c>
      <c r="D274" s="57">
        <f t="shared" ca="1" si="39"/>
        <v>0.69094708644975589</v>
      </c>
      <c r="E274" s="57">
        <f t="shared" ca="1" si="39"/>
        <v>0.6911738192608271</v>
      </c>
      <c r="F274" s="57">
        <f t="shared" ca="1" si="34"/>
        <v>0</v>
      </c>
      <c r="G274" s="57">
        <f t="shared" ca="1" si="35"/>
        <v>0</v>
      </c>
      <c r="H274" s="17">
        <f t="shared" ca="1" si="36"/>
        <v>0</v>
      </c>
      <c r="I274" s="17">
        <f t="shared" ca="1" si="37"/>
        <v>0</v>
      </c>
      <c r="K274" s="17">
        <v>265</v>
      </c>
      <c r="L274" s="50">
        <v>1.7331476418884282E-3</v>
      </c>
      <c r="M274" s="50">
        <v>1.7462570113743628E-3</v>
      </c>
      <c r="N274" s="50">
        <v>4.8000000000000001E-2</v>
      </c>
      <c r="O274" s="50">
        <v>4.8800000000000003E-2</v>
      </c>
      <c r="R274" s="59"/>
    </row>
    <row r="275" spans="2:18" x14ac:dyDescent="0.2">
      <c r="B275">
        <v>266</v>
      </c>
      <c r="C275" s="57">
        <f t="shared" ca="1" si="38"/>
        <v>-0.99459812006845938</v>
      </c>
      <c r="D275" s="57">
        <f t="shared" ca="1" si="39"/>
        <v>0.6083242368914541</v>
      </c>
      <c r="E275" s="57">
        <f t="shared" ca="1" si="39"/>
        <v>0.60852385719086344</v>
      </c>
      <c r="F275" s="57">
        <f t="shared" ca="1" si="34"/>
        <v>0</v>
      </c>
      <c r="G275" s="57">
        <f t="shared" ca="1" si="35"/>
        <v>0</v>
      </c>
      <c r="H275" s="17">
        <f t="shared" ca="1" si="36"/>
        <v>0</v>
      </c>
      <c r="I275" s="17">
        <f t="shared" ca="1" si="37"/>
        <v>0</v>
      </c>
      <c r="K275" s="17">
        <v>266</v>
      </c>
      <c r="L275" s="50">
        <v>1.7087595213930314E-3</v>
      </c>
      <c r="M275" s="50">
        <v>1.7224889283554297E-3</v>
      </c>
      <c r="N275" s="50">
        <v>5.0799999999999998E-2</v>
      </c>
      <c r="O275" s="50">
        <v>5.1200000000000002E-2</v>
      </c>
      <c r="R275" s="59"/>
    </row>
    <row r="276" spans="2:18" x14ac:dyDescent="0.2">
      <c r="B276">
        <v>267</v>
      </c>
      <c r="C276" s="57">
        <f t="shared" ca="1" si="38"/>
        <v>-0.63499532093708599</v>
      </c>
      <c r="D276" s="57">
        <f t="shared" ca="1" si="39"/>
        <v>0.63027759811245843</v>
      </c>
      <c r="E276" s="57">
        <f t="shared" ca="1" si="39"/>
        <v>0.63048442236047642</v>
      </c>
      <c r="F276" s="57">
        <f t="shared" ca="1" si="34"/>
        <v>0</v>
      </c>
      <c r="G276" s="57">
        <f t="shared" ca="1" si="35"/>
        <v>0</v>
      </c>
      <c r="H276" s="17">
        <f t="shared" ca="1" si="36"/>
        <v>0</v>
      </c>
      <c r="I276" s="17">
        <f t="shared" ca="1" si="37"/>
        <v>0</v>
      </c>
      <c r="K276" s="17">
        <v>267</v>
      </c>
      <c r="L276" s="50">
        <v>1.996801094251828E-3</v>
      </c>
      <c r="M276" s="50">
        <v>2.0112614670468867E-3</v>
      </c>
      <c r="N276" s="50">
        <v>5.3199999999999997E-2</v>
      </c>
      <c r="O276" s="50">
        <v>5.3600000000000002E-2</v>
      </c>
      <c r="R276" s="59"/>
    </row>
    <row r="277" spans="2:18" x14ac:dyDescent="0.2">
      <c r="B277">
        <v>268</v>
      </c>
      <c r="C277" s="57">
        <f t="shared" ca="1" si="38"/>
        <v>-0.60825065132545342</v>
      </c>
      <c r="D277" s="57">
        <f t="shared" ca="1" si="39"/>
        <v>0.63194163712817708</v>
      </c>
      <c r="E277" s="57">
        <f t="shared" ca="1" si="39"/>
        <v>0.63214900742704505</v>
      </c>
      <c r="F277" s="57">
        <f t="shared" ca="1" si="34"/>
        <v>0</v>
      </c>
      <c r="G277" s="57">
        <f t="shared" ca="1" si="35"/>
        <v>0</v>
      </c>
      <c r="H277" s="17">
        <f t="shared" ca="1" si="36"/>
        <v>0</v>
      </c>
      <c r="I277" s="17">
        <f t="shared" ca="1" si="37"/>
        <v>0</v>
      </c>
      <c r="K277" s="17">
        <v>268</v>
      </c>
      <c r="L277" s="50">
        <v>1.6331178582490989E-3</v>
      </c>
      <c r="M277" s="50">
        <v>1.646662671388247E-3</v>
      </c>
      <c r="N277" s="50">
        <v>0.05</v>
      </c>
      <c r="O277" s="50">
        <v>5.0599999999999999E-2</v>
      </c>
      <c r="R277" s="59"/>
    </row>
    <row r="278" spans="2:18" x14ac:dyDescent="0.2">
      <c r="B278">
        <v>269</v>
      </c>
      <c r="C278" s="57">
        <f t="shared" ca="1" si="38"/>
        <v>-0.83412493181730629</v>
      </c>
      <c r="D278" s="57">
        <f t="shared" ca="1" si="39"/>
        <v>0.61802485171040777</v>
      </c>
      <c r="E278" s="57">
        <f t="shared" ca="1" si="39"/>
        <v>0.61822765524585666</v>
      </c>
      <c r="F278" s="57">
        <f t="shared" ca="1" si="34"/>
        <v>0</v>
      </c>
      <c r="G278" s="57">
        <f t="shared" ca="1" si="35"/>
        <v>0</v>
      </c>
      <c r="H278" s="17">
        <f t="shared" ca="1" si="36"/>
        <v>0</v>
      </c>
      <c r="I278" s="17">
        <f t="shared" ca="1" si="37"/>
        <v>0</v>
      </c>
      <c r="K278" s="17">
        <v>269</v>
      </c>
      <c r="L278" s="50">
        <v>1.7512855908819087E-3</v>
      </c>
      <c r="M278" s="50">
        <v>1.7650138309200901E-3</v>
      </c>
      <c r="N278" s="50">
        <v>5.0799999999999998E-2</v>
      </c>
      <c r="O278" s="50">
        <v>5.0999999999999997E-2</v>
      </c>
      <c r="R278" s="59"/>
    </row>
    <row r="279" spans="2:18" x14ac:dyDescent="0.2">
      <c r="B279">
        <v>270</v>
      </c>
      <c r="C279" s="57">
        <f t="shared" ca="1" si="38"/>
        <v>-0.11165639176301807</v>
      </c>
      <c r="D279" s="57">
        <f t="shared" ca="1" si="39"/>
        <v>0.66365007501462714</v>
      </c>
      <c r="E279" s="57">
        <f t="shared" ca="1" si="39"/>
        <v>0.6638678503696821</v>
      </c>
      <c r="F279" s="57">
        <f t="shared" ca="1" si="34"/>
        <v>0</v>
      </c>
      <c r="G279" s="57">
        <f t="shared" ca="1" si="35"/>
        <v>0</v>
      </c>
      <c r="H279" s="17">
        <f t="shared" ca="1" si="36"/>
        <v>0</v>
      </c>
      <c r="I279" s="17">
        <f t="shared" ca="1" si="37"/>
        <v>0</v>
      </c>
      <c r="K279" s="17">
        <v>270</v>
      </c>
      <c r="L279" s="50">
        <v>1.7526267969290249E-3</v>
      </c>
      <c r="M279" s="50">
        <v>1.7667154271775534E-3</v>
      </c>
      <c r="N279" s="50">
        <v>5.2200000000000003E-2</v>
      </c>
      <c r="O279" s="50">
        <v>5.28E-2</v>
      </c>
      <c r="R279" s="59"/>
    </row>
    <row r="280" spans="2:18" x14ac:dyDescent="0.2">
      <c r="B280">
        <v>271</v>
      </c>
      <c r="C280" s="57">
        <f t="shared" ca="1" si="38"/>
        <v>-0.41694635526916018</v>
      </c>
      <c r="D280" s="57">
        <f t="shared" ca="1" si="39"/>
        <v>0.64397328998498538</v>
      </c>
      <c r="E280" s="57">
        <f t="shared" ca="1" si="39"/>
        <v>0.64418460844504755</v>
      </c>
      <c r="F280" s="57">
        <f t="shared" ca="1" si="34"/>
        <v>0</v>
      </c>
      <c r="G280" s="57">
        <f t="shared" ca="1" si="35"/>
        <v>0</v>
      </c>
      <c r="H280" s="17">
        <f t="shared" ca="1" si="36"/>
        <v>0</v>
      </c>
      <c r="I280" s="17">
        <f t="shared" ca="1" si="37"/>
        <v>0</v>
      </c>
      <c r="K280" s="17">
        <v>271</v>
      </c>
      <c r="L280" s="50">
        <v>1.76323814311884E-3</v>
      </c>
      <c r="M280" s="50">
        <v>1.7777767948369543E-3</v>
      </c>
      <c r="N280" s="50">
        <v>5.3800000000000001E-2</v>
      </c>
      <c r="O280" s="50">
        <v>5.3999999999999999E-2</v>
      </c>
      <c r="R280" s="59"/>
    </row>
    <row r="281" spans="2:18" x14ac:dyDescent="0.2">
      <c r="B281">
        <v>272</v>
      </c>
      <c r="C281" s="57">
        <f t="shared" ca="1" si="38"/>
        <v>-1.056008919936869</v>
      </c>
      <c r="D281" s="57">
        <f t="shared" ca="1" si="39"/>
        <v>0.60465236453460713</v>
      </c>
      <c r="E281" s="57">
        <f t="shared" ca="1" si="39"/>
        <v>0.60485077991694303</v>
      </c>
      <c r="F281" s="57">
        <f t="shared" ca="1" si="34"/>
        <v>0</v>
      </c>
      <c r="G281" s="57">
        <f t="shared" ca="1" si="35"/>
        <v>0</v>
      </c>
      <c r="H281" s="17">
        <f t="shared" ca="1" si="36"/>
        <v>0</v>
      </c>
      <c r="I281" s="17">
        <f t="shared" ca="1" si="37"/>
        <v>0</v>
      </c>
      <c r="K281" s="17">
        <v>272</v>
      </c>
      <c r="L281" s="50">
        <v>1.8762868802004572E-3</v>
      </c>
      <c r="M281" s="50">
        <v>1.8916453740280431E-3</v>
      </c>
      <c r="N281" s="50">
        <v>5.6800000000000003E-2</v>
      </c>
      <c r="O281" s="50">
        <v>5.74E-2</v>
      </c>
      <c r="R281" s="59"/>
    </row>
    <row r="282" spans="2:18" x14ac:dyDescent="0.2">
      <c r="B282">
        <v>273</v>
      </c>
      <c r="C282" s="57">
        <f t="shared" ca="1" si="38"/>
        <v>0.41331095890295488</v>
      </c>
      <c r="D282" s="57">
        <f t="shared" ca="1" si="39"/>
        <v>0.69890178039574502</v>
      </c>
      <c r="E282" s="57">
        <f t="shared" ca="1" si="39"/>
        <v>0.69913112352264939</v>
      </c>
      <c r="F282" s="57">
        <f t="shared" ca="1" si="34"/>
        <v>0</v>
      </c>
      <c r="G282" s="57">
        <f t="shared" ca="1" si="35"/>
        <v>0</v>
      </c>
      <c r="H282" s="17">
        <f t="shared" ca="1" si="36"/>
        <v>0</v>
      </c>
      <c r="I282" s="17">
        <f t="shared" ca="1" si="37"/>
        <v>0</v>
      </c>
      <c r="K282" s="17">
        <v>273</v>
      </c>
      <c r="L282" s="50">
        <v>1.9202535080323269E-3</v>
      </c>
      <c r="M282" s="50">
        <v>1.9354195485817708E-3</v>
      </c>
      <c r="N282" s="50">
        <v>5.62E-2</v>
      </c>
      <c r="O282" s="50">
        <v>5.62E-2</v>
      </c>
      <c r="R282" s="59"/>
    </row>
    <row r="283" spans="2:18" x14ac:dyDescent="0.2">
      <c r="B283">
        <v>274</v>
      </c>
      <c r="C283" s="57">
        <f t="shared" ca="1" si="38"/>
        <v>3.4608313477263106E-2</v>
      </c>
      <c r="D283" s="57">
        <f t="shared" ca="1" si="39"/>
        <v>0.67328915104070663</v>
      </c>
      <c r="E283" s="57">
        <f t="shared" ca="1" si="39"/>
        <v>0.67351008943797763</v>
      </c>
      <c r="F283" s="57">
        <f t="shared" ca="1" si="34"/>
        <v>0</v>
      </c>
      <c r="G283" s="57">
        <f t="shared" ca="1" si="35"/>
        <v>0</v>
      </c>
      <c r="H283" s="17">
        <f t="shared" ca="1" si="36"/>
        <v>0</v>
      </c>
      <c r="I283" s="17">
        <f t="shared" ca="1" si="37"/>
        <v>0</v>
      </c>
      <c r="K283" s="17">
        <v>274</v>
      </c>
      <c r="L283" s="50">
        <v>1.867763497840705E-3</v>
      </c>
      <c r="M283" s="50">
        <v>1.8826619399322606E-3</v>
      </c>
      <c r="N283" s="50">
        <v>5.4800000000000001E-2</v>
      </c>
      <c r="O283" s="50">
        <v>5.5399999999999998E-2</v>
      </c>
      <c r="R283" s="59"/>
    </row>
    <row r="284" spans="2:18" x14ac:dyDescent="0.2">
      <c r="B284">
        <v>275</v>
      </c>
      <c r="C284" s="57">
        <f t="shared" ca="1" si="38"/>
        <v>1.1703044334801764</v>
      </c>
      <c r="D284" s="57">
        <f t="shared" ca="1" si="39"/>
        <v>0.75305652333747009</v>
      </c>
      <c r="E284" s="57">
        <f t="shared" ca="1" si="39"/>
        <v>0.75330363722763649</v>
      </c>
      <c r="F284" s="57">
        <f t="shared" ca="1" si="34"/>
        <v>0</v>
      </c>
      <c r="G284" s="57">
        <f t="shared" ca="1" si="35"/>
        <v>0</v>
      </c>
      <c r="H284" s="17">
        <f t="shared" ca="1" si="36"/>
        <v>0</v>
      </c>
      <c r="I284" s="17">
        <f t="shared" ca="1" si="37"/>
        <v>0</v>
      </c>
      <c r="K284" s="17">
        <v>275</v>
      </c>
      <c r="L284" s="50">
        <v>1.6204446112416961E-3</v>
      </c>
      <c r="M284" s="50">
        <v>1.6345427104514365E-3</v>
      </c>
      <c r="N284" s="50">
        <v>5.2400000000000002E-2</v>
      </c>
      <c r="O284" s="50">
        <v>5.2600000000000001E-2</v>
      </c>
      <c r="R284" s="59"/>
    </row>
    <row r="285" spans="2:18" x14ac:dyDescent="0.2">
      <c r="B285">
        <v>276</v>
      </c>
      <c r="C285" s="57">
        <f t="shared" ca="1" si="38"/>
        <v>1.4170509436912704</v>
      </c>
      <c r="D285" s="57">
        <f t="shared" ca="1" si="39"/>
        <v>0.77160009433114651</v>
      </c>
      <c r="E285" s="57">
        <f t="shared" ca="1" si="39"/>
        <v>0.77185329325453933</v>
      </c>
      <c r="F285" s="57">
        <f t="shared" ca="1" si="34"/>
        <v>0</v>
      </c>
      <c r="G285" s="57">
        <f t="shared" ca="1" si="35"/>
        <v>0</v>
      </c>
      <c r="H285" s="17">
        <f t="shared" ca="1" si="36"/>
        <v>0</v>
      </c>
      <c r="I285" s="17">
        <f t="shared" ca="1" si="37"/>
        <v>0</v>
      </c>
      <c r="K285" s="17">
        <v>276</v>
      </c>
      <c r="L285" s="50">
        <v>1.7937491388586807E-3</v>
      </c>
      <c r="M285" s="50">
        <v>1.8082456477795529E-3</v>
      </c>
      <c r="N285" s="50">
        <v>5.3600000000000002E-2</v>
      </c>
      <c r="O285" s="50">
        <v>5.3800000000000001E-2</v>
      </c>
      <c r="R285" s="59"/>
    </row>
    <row r="286" spans="2:18" x14ac:dyDescent="0.2">
      <c r="B286">
        <v>277</v>
      </c>
      <c r="C286" s="57">
        <f t="shared" ca="1" si="38"/>
        <v>0.54748057235622138</v>
      </c>
      <c r="D286" s="57">
        <f t="shared" ca="1" si="39"/>
        <v>0.70820787588951439</v>
      </c>
      <c r="E286" s="57">
        <f t="shared" ca="1" si="39"/>
        <v>0.70844027279178412</v>
      </c>
      <c r="F286" s="57">
        <f t="shared" ca="1" si="34"/>
        <v>0</v>
      </c>
      <c r="G286" s="57">
        <f t="shared" ca="1" si="35"/>
        <v>0</v>
      </c>
      <c r="H286" s="17">
        <f t="shared" ca="1" si="36"/>
        <v>0</v>
      </c>
      <c r="I286" s="17">
        <f t="shared" ca="1" si="37"/>
        <v>0</v>
      </c>
      <c r="K286" s="17">
        <v>277</v>
      </c>
      <c r="L286" s="50">
        <v>2.0461983908410157E-3</v>
      </c>
      <c r="M286" s="50">
        <v>2.0611006148495764E-3</v>
      </c>
      <c r="N286" s="50">
        <v>5.4800000000000001E-2</v>
      </c>
      <c r="O286" s="50">
        <v>5.5199999999999999E-2</v>
      </c>
      <c r="R286" s="59"/>
    </row>
    <row r="287" spans="2:18" x14ac:dyDescent="0.2">
      <c r="B287">
        <v>278</v>
      </c>
      <c r="C287" s="57">
        <f t="shared" ca="1" si="38"/>
        <v>0.42730879621788803</v>
      </c>
      <c r="D287" s="57">
        <f t="shared" ca="1" si="39"/>
        <v>0.69986693860561422</v>
      </c>
      <c r="E287" s="57">
        <f t="shared" ca="1" si="39"/>
        <v>0.70009659844712424</v>
      </c>
      <c r="F287" s="57">
        <f t="shared" ca="1" si="34"/>
        <v>0</v>
      </c>
      <c r="G287" s="57">
        <f t="shared" ca="1" si="35"/>
        <v>0</v>
      </c>
      <c r="H287" s="17">
        <f t="shared" ca="1" si="36"/>
        <v>0</v>
      </c>
      <c r="I287" s="17">
        <f t="shared" ca="1" si="37"/>
        <v>0</v>
      </c>
      <c r="K287" s="17">
        <v>278</v>
      </c>
      <c r="L287" s="50">
        <v>1.4559799051366889E-3</v>
      </c>
      <c r="M287" s="50">
        <v>1.4679359264152632E-3</v>
      </c>
      <c r="N287" s="50">
        <v>4.4200000000000003E-2</v>
      </c>
      <c r="O287" s="50">
        <v>4.48E-2</v>
      </c>
      <c r="R287" s="59"/>
    </row>
    <row r="288" spans="2:18" x14ac:dyDescent="0.2">
      <c r="B288">
        <v>279</v>
      </c>
      <c r="C288" s="57">
        <f t="shared" ca="1" si="38"/>
        <v>-0.73801963613815169</v>
      </c>
      <c r="D288" s="57">
        <f t="shared" ca="1" si="39"/>
        <v>0.62390832823836861</v>
      </c>
      <c r="E288" s="57">
        <f t="shared" ca="1" si="39"/>
        <v>0.6241130624240776</v>
      </c>
      <c r="F288" s="57">
        <f t="shared" ca="1" si="34"/>
        <v>0</v>
      </c>
      <c r="G288" s="57">
        <f t="shared" ca="1" si="35"/>
        <v>0</v>
      </c>
      <c r="H288" s="17">
        <f t="shared" ca="1" si="36"/>
        <v>0</v>
      </c>
      <c r="I288" s="17">
        <f t="shared" ca="1" si="37"/>
        <v>0</v>
      </c>
      <c r="K288" s="17">
        <v>279</v>
      </c>
      <c r="L288" s="50">
        <v>1.6191101332223691E-3</v>
      </c>
      <c r="M288" s="50">
        <v>1.6320942625510811E-3</v>
      </c>
      <c r="N288" s="50">
        <v>4.8000000000000001E-2</v>
      </c>
      <c r="O288" s="50">
        <v>4.82E-2</v>
      </c>
      <c r="R288" s="59"/>
    </row>
    <row r="289" spans="2:18" x14ac:dyDescent="0.2">
      <c r="B289">
        <v>280</v>
      </c>
      <c r="C289" s="57">
        <f t="shared" ca="1" si="38"/>
        <v>-0.83079364368725817</v>
      </c>
      <c r="D289" s="57">
        <f t="shared" ca="1" si="39"/>
        <v>0.61822785878604125</v>
      </c>
      <c r="E289" s="57">
        <f t="shared" ca="1" si="39"/>
        <v>0.61843072893782858</v>
      </c>
      <c r="F289" s="57">
        <f t="shared" ca="1" si="34"/>
        <v>0</v>
      </c>
      <c r="G289" s="57">
        <f t="shared" ca="1" si="35"/>
        <v>0</v>
      </c>
      <c r="H289" s="17">
        <f t="shared" ca="1" si="36"/>
        <v>0</v>
      </c>
      <c r="I289" s="17">
        <f t="shared" ca="1" si="37"/>
        <v>0</v>
      </c>
      <c r="K289" s="17">
        <v>280</v>
      </c>
      <c r="L289" s="50">
        <v>1.8257173103916563E-3</v>
      </c>
      <c r="M289" s="50">
        <v>1.839797706408899E-3</v>
      </c>
      <c r="N289" s="50">
        <v>5.1799999999999999E-2</v>
      </c>
      <c r="O289" s="50">
        <v>5.2400000000000002E-2</v>
      </c>
      <c r="R289" s="59"/>
    </row>
    <row r="290" spans="2:18" x14ac:dyDescent="0.2">
      <c r="B290">
        <v>281</v>
      </c>
      <c r="C290" s="57">
        <f t="shared" ca="1" si="38"/>
        <v>-8.1821356042229565E-2</v>
      </c>
      <c r="D290" s="57">
        <f t="shared" ref="D290:E309" ca="1" si="40">S0*EXP((D$5+0.5*σ*σ)*T+σ*SQRT(T)*$C290)</f>
        <v>0.66560498288663661</v>
      </c>
      <c r="E290" s="57">
        <f t="shared" ca="1" si="40"/>
        <v>0.6658233997405355</v>
      </c>
      <c r="F290" s="57">
        <f t="shared" ca="1" si="34"/>
        <v>0</v>
      </c>
      <c r="G290" s="57">
        <f t="shared" ca="1" si="35"/>
        <v>0</v>
      </c>
      <c r="H290" s="17">
        <f t="shared" ca="1" si="36"/>
        <v>0</v>
      </c>
      <c r="I290" s="17">
        <f t="shared" ca="1" si="37"/>
        <v>0</v>
      </c>
      <c r="K290" s="17">
        <v>281</v>
      </c>
      <c r="L290" s="50">
        <v>1.7247633568719383E-3</v>
      </c>
      <c r="M290" s="50">
        <v>1.7390406017895235E-3</v>
      </c>
      <c r="N290" s="50">
        <v>5.2600000000000001E-2</v>
      </c>
      <c r="O290" s="50">
        <v>5.3600000000000002E-2</v>
      </c>
      <c r="R290" s="59"/>
    </row>
    <row r="291" spans="2:18" x14ac:dyDescent="0.2">
      <c r="B291">
        <v>282</v>
      </c>
      <c r="C291" s="57">
        <f t="shared" ca="1" si="38"/>
        <v>-0.74100670614521313</v>
      </c>
      <c r="D291" s="57">
        <f t="shared" ca="1" si="40"/>
        <v>0.62372462197697565</v>
      </c>
      <c r="E291" s="57">
        <f t="shared" ca="1" si="40"/>
        <v>0.62392929587986712</v>
      </c>
      <c r="F291" s="57">
        <f t="shared" ca="1" si="34"/>
        <v>0</v>
      </c>
      <c r="G291" s="57">
        <f t="shared" ca="1" si="35"/>
        <v>0</v>
      </c>
      <c r="H291" s="17">
        <f t="shared" ca="1" si="36"/>
        <v>0</v>
      </c>
      <c r="I291" s="17">
        <f t="shared" ca="1" si="37"/>
        <v>0</v>
      </c>
      <c r="K291" s="17">
        <v>282</v>
      </c>
      <c r="L291" s="50">
        <v>1.7318013913639326E-3</v>
      </c>
      <c r="M291" s="50">
        <v>1.7460323956896701E-3</v>
      </c>
      <c r="N291" s="50">
        <v>5.28E-2</v>
      </c>
      <c r="O291" s="50">
        <v>5.2999999999999999E-2</v>
      </c>
      <c r="R291" s="59"/>
    </row>
    <row r="292" spans="2:18" x14ac:dyDescent="0.2">
      <c r="B292">
        <v>283</v>
      </c>
      <c r="C292" s="57">
        <f t="shared" ca="1" si="38"/>
        <v>0.190969913760863</v>
      </c>
      <c r="D292" s="57">
        <f t="shared" ca="1" si="40"/>
        <v>0.68374851155218064</v>
      </c>
      <c r="E292" s="57">
        <f t="shared" ca="1" si="40"/>
        <v>0.68397288216627006</v>
      </c>
      <c r="F292" s="57">
        <f t="shared" ca="1" si="34"/>
        <v>0</v>
      </c>
      <c r="G292" s="57">
        <f t="shared" ca="1" si="35"/>
        <v>0</v>
      </c>
      <c r="H292" s="17">
        <f t="shared" ca="1" si="36"/>
        <v>0</v>
      </c>
      <c r="I292" s="17">
        <f t="shared" ca="1" si="37"/>
        <v>0</v>
      </c>
      <c r="K292" s="17">
        <v>283</v>
      </c>
      <c r="L292" s="50">
        <v>1.921020740284941E-3</v>
      </c>
      <c r="M292" s="50">
        <v>1.9349790474889367E-3</v>
      </c>
      <c r="N292" s="50">
        <v>5.1200000000000002E-2</v>
      </c>
      <c r="O292" s="50">
        <v>5.1799999999999999E-2</v>
      </c>
      <c r="R292" s="59"/>
    </row>
    <row r="293" spans="2:18" x14ac:dyDescent="0.2">
      <c r="B293">
        <v>284</v>
      </c>
      <c r="C293" s="57">
        <f t="shared" ca="1" si="38"/>
        <v>1.3115027627033105</v>
      </c>
      <c r="D293" s="57">
        <f t="shared" ca="1" si="40"/>
        <v>0.76361266313910836</v>
      </c>
      <c r="E293" s="57">
        <f t="shared" ca="1" si="40"/>
        <v>0.76386324100401071</v>
      </c>
      <c r="F293" s="57">
        <f t="shared" ca="1" si="34"/>
        <v>0</v>
      </c>
      <c r="G293" s="57">
        <f t="shared" ca="1" si="35"/>
        <v>0</v>
      </c>
      <c r="H293" s="17">
        <f t="shared" ca="1" si="36"/>
        <v>0</v>
      </c>
      <c r="I293" s="17">
        <f t="shared" ca="1" si="37"/>
        <v>0</v>
      </c>
      <c r="K293" s="17">
        <v>284</v>
      </c>
      <c r="L293" s="50">
        <v>2.0070248136025964E-3</v>
      </c>
      <c r="M293" s="50">
        <v>2.0220505140800499E-3</v>
      </c>
      <c r="N293" s="50">
        <v>5.5199999999999999E-2</v>
      </c>
      <c r="O293" s="50">
        <v>5.5800000000000002E-2</v>
      </c>
      <c r="R293" s="59"/>
    </row>
    <row r="294" spans="2:18" x14ac:dyDescent="0.2">
      <c r="B294">
        <v>285</v>
      </c>
      <c r="C294" s="57">
        <f t="shared" ca="1" si="38"/>
        <v>-0.85234773353350579</v>
      </c>
      <c r="D294" s="57">
        <f t="shared" ca="1" si="40"/>
        <v>0.61691554215500011</v>
      </c>
      <c r="E294" s="57">
        <f t="shared" ca="1" si="40"/>
        <v>0.61711798167288701</v>
      </c>
      <c r="F294" s="57">
        <f t="shared" ca="1" si="34"/>
        <v>0</v>
      </c>
      <c r="G294" s="57">
        <f t="shared" ca="1" si="35"/>
        <v>0</v>
      </c>
      <c r="H294" s="17">
        <f t="shared" ca="1" si="36"/>
        <v>0</v>
      </c>
      <c r="I294" s="17">
        <f t="shared" ca="1" si="37"/>
        <v>0</v>
      </c>
      <c r="K294" s="17">
        <v>285</v>
      </c>
      <c r="L294" s="50">
        <v>1.868044252703137E-3</v>
      </c>
      <c r="M294" s="50">
        <v>1.8821075997525749E-3</v>
      </c>
      <c r="N294" s="50">
        <v>5.1799999999999999E-2</v>
      </c>
      <c r="O294" s="50">
        <v>5.2400000000000002E-2</v>
      </c>
      <c r="R294" s="59"/>
    </row>
    <row r="295" spans="2:18" x14ac:dyDescent="0.2">
      <c r="B295">
        <v>286</v>
      </c>
      <c r="C295" s="57">
        <f t="shared" ca="1" si="38"/>
        <v>-1.1119820090330268</v>
      </c>
      <c r="D295" s="57">
        <f t="shared" ca="1" si="40"/>
        <v>0.60132493374278595</v>
      </c>
      <c r="E295" s="57">
        <f t="shared" ca="1" si="40"/>
        <v>0.60152225723581232</v>
      </c>
      <c r="F295" s="57">
        <f t="shared" ca="1" si="34"/>
        <v>0</v>
      </c>
      <c r="G295" s="57">
        <f t="shared" ca="1" si="35"/>
        <v>0</v>
      </c>
      <c r="H295" s="17">
        <f t="shared" ca="1" si="36"/>
        <v>0</v>
      </c>
      <c r="I295" s="17">
        <f t="shared" ca="1" si="37"/>
        <v>0</v>
      </c>
      <c r="K295" s="17">
        <v>286</v>
      </c>
      <c r="L295" s="50">
        <v>2.0657822246509311E-3</v>
      </c>
      <c r="M295" s="50">
        <v>2.0803235401558114E-3</v>
      </c>
      <c r="N295" s="50">
        <v>5.3600000000000002E-2</v>
      </c>
      <c r="O295" s="50">
        <v>5.3600000000000002E-2</v>
      </c>
      <c r="R295" s="59"/>
    </row>
    <row r="296" spans="2:18" x14ac:dyDescent="0.2">
      <c r="B296">
        <v>287</v>
      </c>
      <c r="C296" s="57">
        <f t="shared" ca="1" si="38"/>
        <v>-0.5995954709647292</v>
      </c>
      <c r="D296" s="57">
        <f t="shared" ca="1" si="40"/>
        <v>0.63248109820763643</v>
      </c>
      <c r="E296" s="57">
        <f t="shared" ca="1" si="40"/>
        <v>0.63268864552950577</v>
      </c>
      <c r="F296" s="57">
        <f t="shared" ca="1" si="34"/>
        <v>0</v>
      </c>
      <c r="G296" s="57">
        <f t="shared" ca="1" si="35"/>
        <v>0</v>
      </c>
      <c r="H296" s="17">
        <f t="shared" ca="1" si="36"/>
        <v>0</v>
      </c>
      <c r="I296" s="17">
        <f t="shared" ca="1" si="37"/>
        <v>0</v>
      </c>
      <c r="K296" s="17">
        <v>287</v>
      </c>
      <c r="L296" s="50">
        <v>1.7168414371119386E-3</v>
      </c>
      <c r="M296" s="50">
        <v>1.7294455500104437E-3</v>
      </c>
      <c r="N296" s="50">
        <v>4.6399999999999997E-2</v>
      </c>
      <c r="O296" s="50">
        <v>4.6600000000000003E-2</v>
      </c>
      <c r="R296" s="59"/>
    </row>
    <row r="297" spans="2:18" x14ac:dyDescent="0.2">
      <c r="B297">
        <v>288</v>
      </c>
      <c r="C297" s="57">
        <f t="shared" ca="1" si="38"/>
        <v>1.5353233491292588</v>
      </c>
      <c r="D297" s="57">
        <f t="shared" ca="1" si="40"/>
        <v>0.78064974589107106</v>
      </c>
      <c r="E297" s="57">
        <f t="shared" ca="1" si="40"/>
        <v>0.78090591443829993</v>
      </c>
      <c r="F297" s="57">
        <f t="shared" ca="1" si="34"/>
        <v>0</v>
      </c>
      <c r="G297" s="57">
        <f t="shared" ca="1" si="35"/>
        <v>0</v>
      </c>
      <c r="H297" s="17">
        <f t="shared" ca="1" si="36"/>
        <v>0</v>
      </c>
      <c r="I297" s="17">
        <f t="shared" ca="1" si="37"/>
        <v>0</v>
      </c>
      <c r="K297" s="17">
        <v>288</v>
      </c>
      <c r="L297" s="50">
        <v>1.559765811635207E-3</v>
      </c>
      <c r="M297" s="50">
        <v>1.5724909609745488E-3</v>
      </c>
      <c r="N297" s="50">
        <v>4.7E-2</v>
      </c>
      <c r="O297" s="50">
        <v>4.7600000000000003E-2</v>
      </c>
      <c r="R297" s="59"/>
    </row>
    <row r="298" spans="2:18" x14ac:dyDescent="0.2">
      <c r="B298">
        <v>289</v>
      </c>
      <c r="C298" s="57">
        <f t="shared" ca="1" si="38"/>
        <v>1.0075858893563547</v>
      </c>
      <c r="D298" s="57">
        <f t="shared" ca="1" si="40"/>
        <v>0.74107236539512844</v>
      </c>
      <c r="E298" s="57">
        <f t="shared" ca="1" si="40"/>
        <v>0.74131554670945543</v>
      </c>
      <c r="F298" s="57">
        <f t="shared" ca="1" si="34"/>
        <v>0</v>
      </c>
      <c r="G298" s="57">
        <f t="shared" ca="1" si="35"/>
        <v>0</v>
      </c>
      <c r="H298" s="17">
        <f t="shared" ca="1" si="36"/>
        <v>0</v>
      </c>
      <c r="I298" s="17">
        <f t="shared" ca="1" si="37"/>
        <v>0</v>
      </c>
      <c r="K298" s="17">
        <v>289</v>
      </c>
      <c r="L298" s="50">
        <v>1.7739917129198446E-3</v>
      </c>
      <c r="M298" s="50">
        <v>1.7889033456660183E-3</v>
      </c>
      <c r="N298" s="50">
        <v>5.5199999999999999E-2</v>
      </c>
      <c r="O298" s="50">
        <v>5.5599999999999997E-2</v>
      </c>
      <c r="R298" s="59"/>
    </row>
    <row r="299" spans="2:18" x14ac:dyDescent="0.2">
      <c r="B299">
        <v>290</v>
      </c>
      <c r="C299" s="57">
        <f t="shared" ca="1" si="38"/>
        <v>0.12465650245523492</v>
      </c>
      <c r="D299" s="57">
        <f t="shared" ca="1" si="40"/>
        <v>0.67929296874947842</v>
      </c>
      <c r="E299" s="57">
        <f t="shared" ca="1" si="40"/>
        <v>0.6795158772867107</v>
      </c>
      <c r="F299" s="57">
        <f t="shared" ca="1" si="34"/>
        <v>0</v>
      </c>
      <c r="G299" s="57">
        <f t="shared" ca="1" si="35"/>
        <v>0</v>
      </c>
      <c r="H299" s="17">
        <f t="shared" ca="1" si="36"/>
        <v>0</v>
      </c>
      <c r="I299" s="17">
        <f t="shared" ca="1" si="37"/>
        <v>0</v>
      </c>
      <c r="K299" s="17">
        <v>290</v>
      </c>
      <c r="L299" s="50">
        <v>1.7274320711615041E-3</v>
      </c>
      <c r="M299" s="50">
        <v>1.7415519824095893E-3</v>
      </c>
      <c r="N299" s="50">
        <v>5.2400000000000002E-2</v>
      </c>
      <c r="O299" s="50">
        <v>5.2400000000000002E-2</v>
      </c>
      <c r="R299" s="59"/>
    </row>
    <row r="300" spans="2:18" x14ac:dyDescent="0.2">
      <c r="B300">
        <v>291</v>
      </c>
      <c r="C300" s="57">
        <f t="shared" ca="1" si="38"/>
        <v>0.74023079277068649</v>
      </c>
      <c r="D300" s="57">
        <f t="shared" ca="1" si="40"/>
        <v>0.72179446015323534</v>
      </c>
      <c r="E300" s="57">
        <f t="shared" ca="1" si="40"/>
        <v>0.72203131546412036</v>
      </c>
      <c r="F300" s="57">
        <f t="shared" ca="1" si="34"/>
        <v>0</v>
      </c>
      <c r="G300" s="57">
        <f t="shared" ca="1" si="35"/>
        <v>0</v>
      </c>
      <c r="H300" s="17">
        <f t="shared" ca="1" si="36"/>
        <v>0</v>
      </c>
      <c r="I300" s="17">
        <f t="shared" ca="1" si="37"/>
        <v>0</v>
      </c>
      <c r="K300" s="17">
        <v>291</v>
      </c>
      <c r="L300" s="50">
        <v>1.7542550535368977E-3</v>
      </c>
      <c r="M300" s="50">
        <v>1.7682981657858499E-3</v>
      </c>
      <c r="N300" s="50">
        <v>5.1799999999999999E-2</v>
      </c>
      <c r="O300" s="50">
        <v>5.2200000000000003E-2</v>
      </c>
      <c r="R300" s="59"/>
    </row>
    <row r="301" spans="2:18" x14ac:dyDescent="0.2">
      <c r="B301">
        <v>292</v>
      </c>
      <c r="C301" s="57">
        <f t="shared" ca="1" si="38"/>
        <v>0.81087942664100432</v>
      </c>
      <c r="D301" s="57">
        <f t="shared" ca="1" si="40"/>
        <v>0.7268393577705945</v>
      </c>
      <c r="E301" s="57">
        <f t="shared" ca="1" si="40"/>
        <v>0.72707786855386058</v>
      </c>
      <c r="F301" s="57">
        <f t="shared" ca="1" si="34"/>
        <v>0</v>
      </c>
      <c r="G301" s="57">
        <f t="shared" ca="1" si="35"/>
        <v>0</v>
      </c>
      <c r="H301" s="17">
        <f t="shared" ca="1" si="36"/>
        <v>0</v>
      </c>
      <c r="I301" s="17">
        <f t="shared" ca="1" si="37"/>
        <v>0</v>
      </c>
      <c r="K301" s="17">
        <v>292</v>
      </c>
      <c r="L301" s="50">
        <v>1.8951867040404786E-3</v>
      </c>
      <c r="M301" s="50">
        <v>1.9105631790957106E-3</v>
      </c>
      <c r="N301" s="50">
        <v>5.7000000000000002E-2</v>
      </c>
      <c r="O301" s="50">
        <v>5.7200000000000001E-2</v>
      </c>
      <c r="R301" s="59"/>
    </row>
    <row r="302" spans="2:18" x14ac:dyDescent="0.2">
      <c r="B302">
        <v>293</v>
      </c>
      <c r="C302" s="57">
        <f t="shared" ca="1" si="38"/>
        <v>0.26770032877082706</v>
      </c>
      <c r="D302" s="57">
        <f t="shared" ca="1" si="40"/>
        <v>0.68894044768705609</v>
      </c>
      <c r="E302" s="57">
        <f t="shared" ca="1" si="40"/>
        <v>0.68916652202390205</v>
      </c>
      <c r="F302" s="57">
        <f t="shared" ca="1" si="34"/>
        <v>0</v>
      </c>
      <c r="G302" s="57">
        <f t="shared" ca="1" si="35"/>
        <v>0</v>
      </c>
      <c r="H302" s="17">
        <f t="shared" ca="1" si="36"/>
        <v>0</v>
      </c>
      <c r="I302" s="17">
        <f t="shared" ca="1" si="37"/>
        <v>0</v>
      </c>
      <c r="K302" s="17">
        <v>293</v>
      </c>
      <c r="L302" s="50">
        <v>1.5360677623477545E-3</v>
      </c>
      <c r="M302" s="50">
        <v>1.5492782493515694E-3</v>
      </c>
      <c r="N302" s="50">
        <v>4.9000000000000002E-2</v>
      </c>
      <c r="O302" s="50">
        <v>4.9200000000000001E-2</v>
      </c>
      <c r="R302" s="59"/>
    </row>
    <row r="303" spans="2:18" x14ac:dyDescent="0.2">
      <c r="B303">
        <v>294</v>
      </c>
      <c r="C303" s="57">
        <f t="shared" ca="1" si="38"/>
        <v>0.37226313919658321</v>
      </c>
      <c r="D303" s="57">
        <f t="shared" ca="1" si="40"/>
        <v>0.69607917929734509</v>
      </c>
      <c r="E303" s="57">
        <f t="shared" ca="1" si="40"/>
        <v>0.69630759619372595</v>
      </c>
      <c r="F303" s="57">
        <f t="shared" ca="1" si="34"/>
        <v>0</v>
      </c>
      <c r="G303" s="57">
        <f t="shared" ca="1" si="35"/>
        <v>0</v>
      </c>
      <c r="H303" s="17">
        <f t="shared" ca="1" si="36"/>
        <v>0</v>
      </c>
      <c r="I303" s="17">
        <f t="shared" ca="1" si="37"/>
        <v>0</v>
      </c>
      <c r="K303" s="17">
        <v>294</v>
      </c>
      <c r="L303" s="50">
        <v>1.8210964924904381E-3</v>
      </c>
      <c r="M303" s="50">
        <v>1.8361297121310661E-3</v>
      </c>
      <c r="N303" s="50">
        <v>5.5800000000000002E-2</v>
      </c>
      <c r="O303" s="50">
        <v>5.6000000000000001E-2</v>
      </c>
      <c r="R303" s="59"/>
    </row>
    <row r="304" spans="2:18" x14ac:dyDescent="0.2">
      <c r="B304">
        <v>295</v>
      </c>
      <c r="C304" s="57">
        <f t="shared" ca="1" si="38"/>
        <v>-1.1134103394718358</v>
      </c>
      <c r="D304" s="57">
        <f t="shared" ca="1" si="40"/>
        <v>0.60124026384280482</v>
      </c>
      <c r="E304" s="57">
        <f t="shared" ca="1" si="40"/>
        <v>0.60143755955158429</v>
      </c>
      <c r="F304" s="57">
        <f t="shared" ca="1" si="34"/>
        <v>0</v>
      </c>
      <c r="G304" s="57">
        <f t="shared" ca="1" si="35"/>
        <v>0</v>
      </c>
      <c r="H304" s="17">
        <f t="shared" ca="1" si="36"/>
        <v>0</v>
      </c>
      <c r="I304" s="17">
        <f t="shared" ca="1" si="37"/>
        <v>0</v>
      </c>
      <c r="K304" s="17">
        <v>295</v>
      </c>
      <c r="L304" s="50">
        <v>1.7888230060610873E-3</v>
      </c>
      <c r="M304" s="50">
        <v>1.8033181438487972E-3</v>
      </c>
      <c r="N304" s="50">
        <v>5.3600000000000002E-2</v>
      </c>
      <c r="O304" s="50">
        <v>5.3800000000000001E-2</v>
      </c>
      <c r="R304" s="59"/>
    </row>
    <row r="305" spans="2:18" x14ac:dyDescent="0.2">
      <c r="B305">
        <v>296</v>
      </c>
      <c r="C305" s="57">
        <f t="shared" ca="1" si="38"/>
        <v>0.8918727160929405</v>
      </c>
      <c r="D305" s="57">
        <f t="shared" ca="1" si="40"/>
        <v>0.73266634749300408</v>
      </c>
      <c r="E305" s="57">
        <f t="shared" ca="1" si="40"/>
        <v>0.73290677039050534</v>
      </c>
      <c r="F305" s="57">
        <f t="shared" ca="1" si="34"/>
        <v>0</v>
      </c>
      <c r="G305" s="57">
        <f t="shared" ca="1" si="35"/>
        <v>0</v>
      </c>
      <c r="H305" s="17">
        <f t="shared" ca="1" si="36"/>
        <v>0</v>
      </c>
      <c r="I305" s="17">
        <f t="shared" ca="1" si="37"/>
        <v>0</v>
      </c>
      <c r="K305" s="17">
        <v>296</v>
      </c>
      <c r="L305" s="50">
        <v>1.7085900088542037E-3</v>
      </c>
      <c r="M305" s="50">
        <v>1.7213585671669903E-3</v>
      </c>
      <c r="N305" s="50">
        <v>4.7E-2</v>
      </c>
      <c r="O305" s="50">
        <v>4.7399999999999998E-2</v>
      </c>
      <c r="R305" s="59"/>
    </row>
    <row r="306" spans="2:18" x14ac:dyDescent="0.2">
      <c r="B306">
        <v>297</v>
      </c>
      <c r="C306" s="57">
        <f t="shared" ca="1" si="38"/>
        <v>0.72805511790265887</v>
      </c>
      <c r="D306" s="57">
        <f t="shared" ca="1" si="40"/>
        <v>0.72092856027867225</v>
      </c>
      <c r="E306" s="57">
        <f t="shared" ca="1" si="40"/>
        <v>0.7211651314463623</v>
      </c>
      <c r="F306" s="57">
        <f t="shared" ca="1" si="34"/>
        <v>0</v>
      </c>
      <c r="G306" s="57">
        <f t="shared" ca="1" si="35"/>
        <v>0</v>
      </c>
      <c r="H306" s="17">
        <f t="shared" ca="1" si="36"/>
        <v>0</v>
      </c>
      <c r="I306" s="17">
        <f t="shared" ca="1" si="37"/>
        <v>0</v>
      </c>
      <c r="K306" s="17">
        <v>297</v>
      </c>
      <c r="L306" s="50">
        <v>1.5930100723151653E-3</v>
      </c>
      <c r="M306" s="50">
        <v>1.6068585854325222E-3</v>
      </c>
      <c r="N306" s="50">
        <v>5.1200000000000002E-2</v>
      </c>
      <c r="O306" s="50">
        <v>5.16E-2</v>
      </c>
      <c r="R306" s="59"/>
    </row>
    <row r="307" spans="2:18" x14ac:dyDescent="0.2">
      <c r="B307">
        <v>298</v>
      </c>
      <c r="C307" s="57">
        <f t="shared" ca="1" si="38"/>
        <v>0.17205045690873991</v>
      </c>
      <c r="D307" s="57">
        <f t="shared" ca="1" si="40"/>
        <v>0.6824743578686665</v>
      </c>
      <c r="E307" s="57">
        <f t="shared" ca="1" si="40"/>
        <v>0.68269831037194528</v>
      </c>
      <c r="F307" s="57">
        <f t="shared" ca="1" si="34"/>
        <v>0</v>
      </c>
      <c r="G307" s="57">
        <f t="shared" ca="1" si="35"/>
        <v>0</v>
      </c>
      <c r="H307" s="17">
        <f t="shared" ca="1" si="36"/>
        <v>0</v>
      </c>
      <c r="I307" s="17">
        <f t="shared" ca="1" si="37"/>
        <v>0</v>
      </c>
      <c r="K307" s="17">
        <v>298</v>
      </c>
      <c r="L307" s="50">
        <v>1.8443151896506808E-3</v>
      </c>
      <c r="M307" s="50">
        <v>1.8596490359111693E-3</v>
      </c>
      <c r="N307" s="50">
        <v>5.6800000000000003E-2</v>
      </c>
      <c r="O307" s="50">
        <v>5.7000000000000002E-2</v>
      </c>
      <c r="R307" s="59"/>
    </row>
    <row r="308" spans="2:18" x14ac:dyDescent="0.2">
      <c r="B308">
        <v>299</v>
      </c>
      <c r="C308" s="57">
        <f t="shared" ca="1" si="38"/>
        <v>8.9908656505142542E-2</v>
      </c>
      <c r="D308" s="57">
        <f t="shared" ca="1" si="40"/>
        <v>0.67696989467620727</v>
      </c>
      <c r="E308" s="57">
        <f t="shared" ca="1" si="40"/>
        <v>0.67719204090164287</v>
      </c>
      <c r="F308" s="57">
        <f t="shared" ca="1" si="34"/>
        <v>0</v>
      </c>
      <c r="G308" s="57">
        <f t="shared" ca="1" si="35"/>
        <v>0</v>
      </c>
      <c r="H308" s="17">
        <f t="shared" ca="1" si="36"/>
        <v>0</v>
      </c>
      <c r="I308" s="17">
        <f t="shared" ca="1" si="37"/>
        <v>0</v>
      </c>
      <c r="K308" s="17">
        <v>299</v>
      </c>
      <c r="L308" s="50">
        <v>1.5372278757906505E-3</v>
      </c>
      <c r="M308" s="50">
        <v>1.5501251278078536E-3</v>
      </c>
      <c r="N308" s="50">
        <v>4.7800000000000002E-2</v>
      </c>
      <c r="O308" s="50">
        <v>4.8000000000000001E-2</v>
      </c>
      <c r="R308" s="59"/>
    </row>
    <row r="309" spans="2:18" x14ac:dyDescent="0.2">
      <c r="B309">
        <v>300</v>
      </c>
      <c r="C309" s="57">
        <f t="shared" ca="1" si="38"/>
        <v>0.607764144142104</v>
      </c>
      <c r="D309" s="57">
        <f t="shared" ca="1" si="40"/>
        <v>0.71242943270593528</v>
      </c>
      <c r="E309" s="57">
        <f t="shared" ca="1" si="40"/>
        <v>0.71266321490306006</v>
      </c>
      <c r="F309" s="57">
        <f t="shared" ca="1" si="34"/>
        <v>0</v>
      </c>
      <c r="G309" s="57">
        <f t="shared" ca="1" si="35"/>
        <v>0</v>
      </c>
      <c r="H309" s="17">
        <f t="shared" ca="1" si="36"/>
        <v>0</v>
      </c>
      <c r="I309" s="17">
        <f t="shared" ca="1" si="37"/>
        <v>0</v>
      </c>
      <c r="K309" s="17">
        <v>300</v>
      </c>
      <c r="L309" s="50">
        <v>1.5380582074870652E-3</v>
      </c>
      <c r="M309" s="50">
        <v>1.5500985361595993E-3</v>
      </c>
      <c r="N309" s="50">
        <v>4.4600000000000001E-2</v>
      </c>
      <c r="O309" s="50">
        <v>4.4600000000000001E-2</v>
      </c>
      <c r="R309" s="59"/>
    </row>
    <row r="310" spans="2:18" x14ac:dyDescent="0.2">
      <c r="B310">
        <v>301</v>
      </c>
      <c r="C310" s="57">
        <f t="shared" ca="1" si="38"/>
        <v>-0.61663643971297555</v>
      </c>
      <c r="D310" s="57">
        <f t="shared" ref="D310:E329" ca="1" si="41">S0*EXP((D$5+0.5*σ*σ)*T+σ*SQRT(T)*$C310)</f>
        <v>0.63141940560921894</v>
      </c>
      <c r="E310" s="57">
        <f t="shared" ca="1" si="41"/>
        <v>0.63162660453892905</v>
      </c>
      <c r="F310" s="57">
        <f t="shared" ca="1" si="34"/>
        <v>0</v>
      </c>
      <c r="G310" s="57">
        <f t="shared" ca="1" si="35"/>
        <v>0</v>
      </c>
      <c r="H310" s="17">
        <f t="shared" ca="1" si="36"/>
        <v>0</v>
      </c>
      <c r="I310" s="17">
        <f t="shared" ca="1" si="37"/>
        <v>0</v>
      </c>
      <c r="K310" s="17">
        <v>301</v>
      </c>
      <c r="L310" s="50">
        <v>1.5291339900983837E-3</v>
      </c>
      <c r="M310" s="50">
        <v>1.5421390711733449E-3</v>
      </c>
      <c r="N310" s="50">
        <v>4.82E-2</v>
      </c>
      <c r="O310" s="50">
        <v>4.8599999999999997E-2</v>
      </c>
      <c r="R310" s="59"/>
    </row>
    <row r="311" spans="2:18" x14ac:dyDescent="0.2">
      <c r="B311">
        <v>302</v>
      </c>
      <c r="C311" s="57">
        <f t="shared" ca="1" si="38"/>
        <v>2.7125259877810151</v>
      </c>
      <c r="D311" s="57">
        <f t="shared" ca="1" si="41"/>
        <v>0.87671679019569282</v>
      </c>
      <c r="E311" s="57">
        <f t="shared" ca="1" si="41"/>
        <v>0.87700448293838273</v>
      </c>
      <c r="F311" s="57">
        <f t="shared" ca="1" si="34"/>
        <v>8.8516790195692807E-2</v>
      </c>
      <c r="G311" s="57">
        <f t="shared" ca="1" si="35"/>
        <v>8.8804482938382723E-2</v>
      </c>
      <c r="H311" s="17">
        <f t="shared" ca="1" si="36"/>
        <v>1</v>
      </c>
      <c r="I311" s="17">
        <f t="shared" ca="1" si="37"/>
        <v>1</v>
      </c>
      <c r="K311" s="17">
        <v>302</v>
      </c>
      <c r="L311" s="50">
        <v>1.9027975765438456E-3</v>
      </c>
      <c r="M311" s="50">
        <v>1.9164477990236616E-3</v>
      </c>
      <c r="N311" s="50">
        <v>5.0200000000000002E-2</v>
      </c>
      <c r="O311" s="50">
        <v>5.0599999999999999E-2</v>
      </c>
      <c r="R311" s="59"/>
    </row>
    <row r="312" spans="2:18" x14ac:dyDescent="0.2">
      <c r="B312">
        <v>303</v>
      </c>
      <c r="C312" s="57">
        <f t="shared" ca="1" si="38"/>
        <v>-0.39091760037263779</v>
      </c>
      <c r="D312" s="57">
        <f t="shared" ca="1" si="41"/>
        <v>0.64562791776515771</v>
      </c>
      <c r="E312" s="57">
        <f t="shared" ca="1" si="41"/>
        <v>0.64583977918779301</v>
      </c>
      <c r="F312" s="57">
        <f t="shared" ca="1" si="34"/>
        <v>0</v>
      </c>
      <c r="G312" s="57">
        <f t="shared" ca="1" si="35"/>
        <v>0</v>
      </c>
      <c r="H312" s="17">
        <f t="shared" ca="1" si="36"/>
        <v>0</v>
      </c>
      <c r="I312" s="17">
        <f t="shared" ca="1" si="37"/>
        <v>0</v>
      </c>
      <c r="K312" s="17">
        <v>303</v>
      </c>
      <c r="L312" s="50">
        <v>1.5297399725848107E-3</v>
      </c>
      <c r="M312" s="50">
        <v>1.5430190731518878E-3</v>
      </c>
      <c r="N312" s="50">
        <v>4.9399999999999999E-2</v>
      </c>
      <c r="O312" s="50">
        <v>4.9399999999999999E-2</v>
      </c>
      <c r="R312" s="59"/>
    </row>
    <row r="313" spans="2:18" x14ac:dyDescent="0.2">
      <c r="B313">
        <v>304</v>
      </c>
      <c r="C313" s="57">
        <f t="shared" ca="1" si="38"/>
        <v>5.5040534251660354E-2</v>
      </c>
      <c r="D313" s="57">
        <f t="shared" ca="1" si="41"/>
        <v>0.67464676531638446</v>
      </c>
      <c r="E313" s="57">
        <f t="shared" ca="1" si="41"/>
        <v>0.6748681492118811</v>
      </c>
      <c r="F313" s="57">
        <f t="shared" ca="1" si="34"/>
        <v>0</v>
      </c>
      <c r="G313" s="57">
        <f t="shared" ca="1" si="35"/>
        <v>0</v>
      </c>
      <c r="H313" s="17">
        <f t="shared" ca="1" si="36"/>
        <v>0</v>
      </c>
      <c r="I313" s="17">
        <f t="shared" ca="1" si="37"/>
        <v>0</v>
      </c>
      <c r="K313" s="17">
        <v>304</v>
      </c>
      <c r="L313" s="50">
        <v>1.8417016383231171E-3</v>
      </c>
      <c r="M313" s="50">
        <v>1.856376339179656E-3</v>
      </c>
      <c r="N313" s="50">
        <v>5.4399999999999997E-2</v>
      </c>
      <c r="O313" s="50">
        <v>5.4399999999999997E-2</v>
      </c>
      <c r="R313" s="59"/>
    </row>
    <row r="314" spans="2:18" x14ac:dyDescent="0.2">
      <c r="B314">
        <v>305</v>
      </c>
      <c r="C314" s="57">
        <f t="shared" ca="1" si="38"/>
        <v>1.536268793043813</v>
      </c>
      <c r="D314" s="57">
        <f t="shared" ca="1" si="41"/>
        <v>0.78072251280458538</v>
      </c>
      <c r="E314" s="57">
        <f t="shared" ca="1" si="41"/>
        <v>0.78097870523012169</v>
      </c>
      <c r="F314" s="57">
        <f t="shared" ca="1" si="34"/>
        <v>0</v>
      </c>
      <c r="G314" s="57">
        <f t="shared" ca="1" si="35"/>
        <v>0</v>
      </c>
      <c r="H314" s="17">
        <f t="shared" ca="1" si="36"/>
        <v>0</v>
      </c>
      <c r="I314" s="17">
        <f t="shared" ca="1" si="37"/>
        <v>0</v>
      </c>
      <c r="K314" s="17">
        <v>305</v>
      </c>
      <c r="L314" s="50">
        <v>1.5879966179167784E-3</v>
      </c>
      <c r="M314" s="50">
        <v>1.6010879183600355E-3</v>
      </c>
      <c r="N314" s="50">
        <v>4.8599999999999997E-2</v>
      </c>
      <c r="O314" s="50">
        <v>4.8599999999999997E-2</v>
      </c>
      <c r="R314" s="59"/>
    </row>
    <row r="315" spans="2:18" x14ac:dyDescent="0.2">
      <c r="B315">
        <v>306</v>
      </c>
      <c r="C315" s="57">
        <f t="shared" ca="1" si="38"/>
        <v>-0.90112576081615969</v>
      </c>
      <c r="D315" s="57">
        <f t="shared" ca="1" si="41"/>
        <v>0.61395597742456698</v>
      </c>
      <c r="E315" s="57">
        <f t="shared" ca="1" si="41"/>
        <v>0.61415744576760711</v>
      </c>
      <c r="F315" s="57">
        <f t="shared" ca="1" si="34"/>
        <v>0</v>
      </c>
      <c r="G315" s="57">
        <f t="shared" ca="1" si="35"/>
        <v>0</v>
      </c>
      <c r="H315" s="17">
        <f t="shared" ca="1" si="36"/>
        <v>0</v>
      </c>
      <c r="I315" s="17">
        <f t="shared" ca="1" si="37"/>
        <v>0</v>
      </c>
      <c r="K315" s="17">
        <v>306</v>
      </c>
      <c r="L315" s="50">
        <v>1.8155611670099092E-3</v>
      </c>
      <c r="M315" s="50">
        <v>1.8291828410194838E-3</v>
      </c>
      <c r="N315" s="50">
        <v>5.0200000000000002E-2</v>
      </c>
      <c r="O315" s="50">
        <v>5.0599999999999999E-2</v>
      </c>
      <c r="R315" s="59"/>
    </row>
    <row r="316" spans="2:18" x14ac:dyDescent="0.2">
      <c r="B316">
        <v>307</v>
      </c>
      <c r="C316" s="57">
        <f t="shared" ca="1" si="38"/>
        <v>2.8774153490864651</v>
      </c>
      <c r="D316" s="57">
        <f t="shared" ca="1" si="41"/>
        <v>0.89108519030607058</v>
      </c>
      <c r="E316" s="57">
        <f t="shared" ca="1" si="41"/>
        <v>0.89137759800857652</v>
      </c>
      <c r="F316" s="57">
        <f t="shared" ca="1" si="34"/>
        <v>0.10288519030607057</v>
      </c>
      <c r="G316" s="57">
        <f t="shared" ca="1" si="35"/>
        <v>0.10317759800857651</v>
      </c>
      <c r="H316" s="17">
        <f t="shared" ca="1" si="36"/>
        <v>1</v>
      </c>
      <c r="I316" s="17">
        <f t="shared" ca="1" si="37"/>
        <v>1</v>
      </c>
      <c r="K316" s="17">
        <v>307</v>
      </c>
      <c r="L316" s="50">
        <v>1.9404493092001229E-3</v>
      </c>
      <c r="M316" s="50">
        <v>1.9557254354173929E-3</v>
      </c>
      <c r="N316" s="50">
        <v>5.6599999999999998E-2</v>
      </c>
      <c r="O316" s="50">
        <v>5.6599999999999998E-2</v>
      </c>
      <c r="R316" s="59"/>
    </row>
    <row r="317" spans="2:18" x14ac:dyDescent="0.2">
      <c r="B317">
        <v>308</v>
      </c>
      <c r="C317" s="57">
        <f t="shared" ca="1" si="38"/>
        <v>-1.2762565849016501</v>
      </c>
      <c r="D317" s="57">
        <f t="shared" ca="1" si="41"/>
        <v>0.59166466421004837</v>
      </c>
      <c r="E317" s="57">
        <f t="shared" ca="1" si="41"/>
        <v>0.5918588177062547</v>
      </c>
      <c r="F317" s="57">
        <f t="shared" ca="1" si="34"/>
        <v>0</v>
      </c>
      <c r="G317" s="57">
        <f t="shared" ca="1" si="35"/>
        <v>0</v>
      </c>
      <c r="H317" s="17">
        <f t="shared" ca="1" si="36"/>
        <v>0</v>
      </c>
      <c r="I317" s="17">
        <f t="shared" ca="1" si="37"/>
        <v>0</v>
      </c>
      <c r="K317" s="17">
        <v>308</v>
      </c>
      <c r="L317" s="50">
        <v>1.6335481889535831E-3</v>
      </c>
      <c r="M317" s="50">
        <v>1.6466027078182145E-3</v>
      </c>
      <c r="N317" s="50">
        <v>4.8399999999999999E-2</v>
      </c>
      <c r="O317" s="50">
        <v>4.8399999999999999E-2</v>
      </c>
      <c r="R317" s="59"/>
    </row>
    <row r="318" spans="2:18" x14ac:dyDescent="0.2">
      <c r="B318">
        <v>309</v>
      </c>
      <c r="C318" s="57">
        <f t="shared" ca="1" si="38"/>
        <v>-0.63870380604204624</v>
      </c>
      <c r="D318" s="57">
        <f t="shared" ca="1" si="41"/>
        <v>0.63004720433674788</v>
      </c>
      <c r="E318" s="57">
        <f t="shared" ca="1" si="41"/>
        <v>0.63025395298154041</v>
      </c>
      <c r="F318" s="57">
        <f t="shared" ca="1" si="34"/>
        <v>0</v>
      </c>
      <c r="G318" s="57">
        <f t="shared" ca="1" si="35"/>
        <v>0</v>
      </c>
      <c r="H318" s="17">
        <f t="shared" ca="1" si="36"/>
        <v>0</v>
      </c>
      <c r="I318" s="17">
        <f t="shared" ca="1" si="37"/>
        <v>0</v>
      </c>
      <c r="K318" s="17">
        <v>309</v>
      </c>
      <c r="L318" s="50">
        <v>1.8254218262076442E-3</v>
      </c>
      <c r="M318" s="50">
        <v>1.8389671635555846E-3</v>
      </c>
      <c r="N318" s="50">
        <v>4.9799999999999997E-2</v>
      </c>
      <c r="O318" s="50">
        <v>5.0200000000000002E-2</v>
      </c>
      <c r="R318" s="59"/>
    </row>
    <row r="319" spans="2:18" x14ac:dyDescent="0.2">
      <c r="B319">
        <v>310</v>
      </c>
      <c r="C319" s="57">
        <f t="shared" ca="1" si="38"/>
        <v>0.56831972565004374</v>
      </c>
      <c r="D319" s="57">
        <f t="shared" ca="1" si="41"/>
        <v>0.70966437003407712</v>
      </c>
      <c r="E319" s="57">
        <f t="shared" ca="1" si="41"/>
        <v>0.7098972448817904</v>
      </c>
      <c r="F319" s="57">
        <f t="shared" ca="1" si="34"/>
        <v>0</v>
      </c>
      <c r="G319" s="57">
        <f t="shared" ca="1" si="35"/>
        <v>0</v>
      </c>
      <c r="H319" s="17">
        <f t="shared" ca="1" si="36"/>
        <v>0</v>
      </c>
      <c r="I319" s="17">
        <f t="shared" ca="1" si="37"/>
        <v>0</v>
      </c>
      <c r="K319" s="17">
        <v>310</v>
      </c>
      <c r="L319" s="50">
        <v>1.8743663267725529E-3</v>
      </c>
      <c r="M319" s="50">
        <v>1.8893664557727171E-3</v>
      </c>
      <c r="N319" s="50">
        <v>5.5399999999999998E-2</v>
      </c>
      <c r="O319" s="50">
        <v>5.5800000000000002E-2</v>
      </c>
      <c r="R319" s="59"/>
    </row>
    <row r="320" spans="2:18" x14ac:dyDescent="0.2">
      <c r="B320">
        <v>311</v>
      </c>
      <c r="C320" s="57">
        <f t="shared" ca="1" si="38"/>
        <v>-1.4459198703562326</v>
      </c>
      <c r="D320" s="57">
        <f t="shared" ca="1" si="41"/>
        <v>0.58185039113519776</v>
      </c>
      <c r="E320" s="57">
        <f t="shared" ca="1" si="41"/>
        <v>0.58204132409865061</v>
      </c>
      <c r="F320" s="57">
        <f t="shared" ca="1" si="34"/>
        <v>0</v>
      </c>
      <c r="G320" s="57">
        <f t="shared" ca="1" si="35"/>
        <v>0</v>
      </c>
      <c r="H320" s="17">
        <f t="shared" ca="1" si="36"/>
        <v>0</v>
      </c>
      <c r="I320" s="17">
        <f t="shared" ca="1" si="37"/>
        <v>0</v>
      </c>
      <c r="K320" s="17">
        <v>311</v>
      </c>
      <c r="L320" s="50">
        <v>1.6940138276054007E-3</v>
      </c>
      <c r="M320" s="50">
        <v>1.7073462577803422E-3</v>
      </c>
      <c r="N320" s="50">
        <v>4.9200000000000001E-2</v>
      </c>
      <c r="O320" s="50">
        <v>4.9399999999999999E-2</v>
      </c>
      <c r="R320" s="59"/>
    </row>
    <row r="321" spans="2:18" x14ac:dyDescent="0.2">
      <c r="B321">
        <v>312</v>
      </c>
      <c r="C321" s="57">
        <f t="shared" ca="1" si="38"/>
        <v>-8.6669489311149484E-2</v>
      </c>
      <c r="D321" s="57">
        <f t="shared" ca="1" si="41"/>
        <v>0.66528692289008085</v>
      </c>
      <c r="E321" s="57">
        <f t="shared" ca="1" si="41"/>
        <v>0.66550523537327089</v>
      </c>
      <c r="F321" s="57">
        <f t="shared" ca="1" si="34"/>
        <v>0</v>
      </c>
      <c r="G321" s="57">
        <f t="shared" ca="1" si="35"/>
        <v>0</v>
      </c>
      <c r="H321" s="17">
        <f t="shared" ca="1" si="36"/>
        <v>0</v>
      </c>
      <c r="I321" s="17">
        <f t="shared" ca="1" si="37"/>
        <v>0</v>
      </c>
      <c r="K321" s="17">
        <v>312</v>
      </c>
      <c r="L321" s="50">
        <v>1.6893977558537551E-3</v>
      </c>
      <c r="M321" s="50">
        <v>1.7031430816166911E-3</v>
      </c>
      <c r="N321" s="50">
        <v>5.0999999999999997E-2</v>
      </c>
      <c r="O321" s="50">
        <v>5.0999999999999997E-2</v>
      </c>
      <c r="R321" s="59"/>
    </row>
    <row r="322" spans="2:18" x14ac:dyDescent="0.2">
      <c r="B322">
        <v>313</v>
      </c>
      <c r="C322" s="57">
        <f t="shared" ca="1" si="38"/>
        <v>-0.1419316384768054</v>
      </c>
      <c r="D322" s="57">
        <f t="shared" ca="1" si="41"/>
        <v>0.66167219205837868</v>
      </c>
      <c r="E322" s="57">
        <f t="shared" ca="1" si="41"/>
        <v>0.66188931837536469</v>
      </c>
      <c r="F322" s="57">
        <f t="shared" ca="1" si="34"/>
        <v>0</v>
      </c>
      <c r="G322" s="57">
        <f t="shared" ca="1" si="35"/>
        <v>0</v>
      </c>
      <c r="H322" s="17">
        <f t="shared" ca="1" si="36"/>
        <v>0</v>
      </c>
      <c r="I322" s="17">
        <f t="shared" ca="1" si="37"/>
        <v>0</v>
      </c>
      <c r="K322" s="17">
        <v>313</v>
      </c>
      <c r="L322" s="50">
        <v>1.6121186582646952E-3</v>
      </c>
      <c r="M322" s="50">
        <v>1.6261490004331612E-3</v>
      </c>
      <c r="N322" s="50">
        <v>5.2200000000000003E-2</v>
      </c>
      <c r="O322" s="50">
        <v>5.2200000000000003E-2</v>
      </c>
      <c r="R322" s="59"/>
    </row>
    <row r="323" spans="2:18" x14ac:dyDescent="0.2">
      <c r="B323">
        <v>314</v>
      </c>
      <c r="C323" s="57">
        <f t="shared" ca="1" si="38"/>
        <v>0.67475675092009901</v>
      </c>
      <c r="D323" s="57">
        <f t="shared" ca="1" si="41"/>
        <v>0.71715033940932771</v>
      </c>
      <c r="E323" s="57">
        <f t="shared" ca="1" si="41"/>
        <v>0.71738567076190707</v>
      </c>
      <c r="F323" s="57">
        <f t="shared" ca="1" si="34"/>
        <v>0</v>
      </c>
      <c r="G323" s="57">
        <f t="shared" ca="1" si="35"/>
        <v>0</v>
      </c>
      <c r="H323" s="17">
        <f t="shared" ca="1" si="36"/>
        <v>0</v>
      </c>
      <c r="I323" s="17">
        <f t="shared" ca="1" si="37"/>
        <v>0</v>
      </c>
      <c r="K323" s="17">
        <v>314</v>
      </c>
      <c r="L323" s="50">
        <v>1.5961155013733425E-3</v>
      </c>
      <c r="M323" s="50">
        <v>1.6096102343399114E-3</v>
      </c>
      <c r="N323" s="50">
        <v>4.9399999999999999E-2</v>
      </c>
      <c r="O323" s="50">
        <v>5.0799999999999998E-2</v>
      </c>
      <c r="R323" s="59"/>
    </row>
    <row r="324" spans="2:18" x14ac:dyDescent="0.2">
      <c r="B324">
        <v>315</v>
      </c>
      <c r="C324" s="57">
        <f t="shared" ca="1" si="38"/>
        <v>-1.5965896434395619</v>
      </c>
      <c r="D324" s="57">
        <f t="shared" ca="1" si="41"/>
        <v>0.57327137193094124</v>
      </c>
      <c r="E324" s="57">
        <f t="shared" ca="1" si="41"/>
        <v>0.57345948970756055</v>
      </c>
      <c r="F324" s="57">
        <f t="shared" ca="1" si="34"/>
        <v>0</v>
      </c>
      <c r="G324" s="57">
        <f t="shared" ca="1" si="35"/>
        <v>0</v>
      </c>
      <c r="H324" s="17">
        <f t="shared" ca="1" si="36"/>
        <v>0</v>
      </c>
      <c r="I324" s="17">
        <f t="shared" ca="1" si="37"/>
        <v>0</v>
      </c>
      <c r="K324" s="17">
        <v>315</v>
      </c>
      <c r="L324" s="50">
        <v>1.5876697521201035E-3</v>
      </c>
      <c r="M324" s="50">
        <v>1.6010470625958337E-3</v>
      </c>
      <c r="N324" s="50">
        <v>4.9599999999999998E-2</v>
      </c>
      <c r="O324" s="50">
        <v>0.05</v>
      </c>
      <c r="R324" s="59"/>
    </row>
    <row r="325" spans="2:18" x14ac:dyDescent="0.2">
      <c r="B325">
        <v>316</v>
      </c>
      <c r="C325" s="57">
        <f t="shared" ca="1" si="38"/>
        <v>-6.551835141315937E-2</v>
      </c>
      <c r="D325" s="57">
        <f t="shared" ca="1" si="41"/>
        <v>0.66667565131963513</v>
      </c>
      <c r="E325" s="57">
        <f t="shared" ca="1" si="41"/>
        <v>0.66689441951109407</v>
      </c>
      <c r="F325" s="57">
        <f t="shared" ca="1" si="34"/>
        <v>0</v>
      </c>
      <c r="G325" s="57">
        <f t="shared" ca="1" si="35"/>
        <v>0</v>
      </c>
      <c r="H325" s="17">
        <f t="shared" ca="1" si="36"/>
        <v>0</v>
      </c>
      <c r="I325" s="17">
        <f t="shared" ca="1" si="37"/>
        <v>0</v>
      </c>
      <c r="K325" s="17">
        <v>316</v>
      </c>
      <c r="L325" s="50">
        <v>1.6261337866450378E-3</v>
      </c>
      <c r="M325" s="50">
        <v>1.6394152899514803E-3</v>
      </c>
      <c r="N325" s="50">
        <v>4.8800000000000003E-2</v>
      </c>
      <c r="O325" s="50">
        <v>4.9599999999999998E-2</v>
      </c>
      <c r="R325" s="59"/>
    </row>
    <row r="326" spans="2:18" x14ac:dyDescent="0.2">
      <c r="B326">
        <v>317</v>
      </c>
      <c r="C326" s="57">
        <f t="shared" ca="1" si="38"/>
        <v>-0.45664051880834461</v>
      </c>
      <c r="D326" s="57">
        <f t="shared" ca="1" si="41"/>
        <v>0.6414581235175395</v>
      </c>
      <c r="E326" s="57">
        <f t="shared" ca="1" si="41"/>
        <v>0.64166861663109598</v>
      </c>
      <c r="F326" s="57">
        <f t="shared" ca="1" si="34"/>
        <v>0</v>
      </c>
      <c r="G326" s="57">
        <f t="shared" ca="1" si="35"/>
        <v>0</v>
      </c>
      <c r="H326" s="17">
        <f t="shared" ca="1" si="36"/>
        <v>0</v>
      </c>
      <c r="I326" s="17">
        <f t="shared" ca="1" si="37"/>
        <v>0</v>
      </c>
      <c r="K326" s="17">
        <v>317</v>
      </c>
      <c r="L326" s="50">
        <v>1.7722147739974176E-3</v>
      </c>
      <c r="M326" s="50">
        <v>1.7863378374163568E-3</v>
      </c>
      <c r="N326" s="50">
        <v>5.2200000000000003E-2</v>
      </c>
      <c r="O326" s="50">
        <v>5.2600000000000001E-2</v>
      </c>
      <c r="R326" s="59"/>
    </row>
    <row r="327" spans="2:18" x14ac:dyDescent="0.2">
      <c r="B327">
        <v>318</v>
      </c>
      <c r="C327" s="57">
        <f t="shared" ca="1" si="38"/>
        <v>1.0941326204026169</v>
      </c>
      <c r="D327" s="57">
        <f t="shared" ca="1" si="41"/>
        <v>0.74742256121301853</v>
      </c>
      <c r="E327" s="57">
        <f t="shared" ca="1" si="41"/>
        <v>0.74766782633054374</v>
      </c>
      <c r="F327" s="57">
        <f t="shared" ca="1" si="34"/>
        <v>0</v>
      </c>
      <c r="G327" s="57">
        <f t="shared" ca="1" si="35"/>
        <v>0</v>
      </c>
      <c r="H327" s="17">
        <f t="shared" ca="1" si="36"/>
        <v>0</v>
      </c>
      <c r="I327" s="17">
        <f t="shared" ca="1" si="37"/>
        <v>0</v>
      </c>
      <c r="K327" s="17">
        <v>318</v>
      </c>
      <c r="L327" s="50">
        <v>1.6844745060134781E-3</v>
      </c>
      <c r="M327" s="50">
        <v>1.698114096910027E-3</v>
      </c>
      <c r="N327" s="50">
        <v>5.04E-2</v>
      </c>
      <c r="O327" s="50">
        <v>5.0999999999999997E-2</v>
      </c>
      <c r="R327" s="59"/>
    </row>
    <row r="328" spans="2:18" x14ac:dyDescent="0.2">
      <c r="B328">
        <v>319</v>
      </c>
      <c r="C328" s="57">
        <f t="shared" ca="1" si="38"/>
        <v>-0.5056812647589376</v>
      </c>
      <c r="D328" s="57">
        <f t="shared" ca="1" si="41"/>
        <v>0.63836428489748076</v>
      </c>
      <c r="E328" s="57">
        <f t="shared" ca="1" si="41"/>
        <v>0.63857376277450029</v>
      </c>
      <c r="F328" s="57">
        <f t="shared" ca="1" si="34"/>
        <v>0</v>
      </c>
      <c r="G328" s="57">
        <f t="shared" ca="1" si="35"/>
        <v>0</v>
      </c>
      <c r="H328" s="17">
        <f t="shared" ca="1" si="36"/>
        <v>0</v>
      </c>
      <c r="I328" s="17">
        <f t="shared" ca="1" si="37"/>
        <v>0</v>
      </c>
      <c r="K328" s="17">
        <v>319</v>
      </c>
      <c r="L328" s="50">
        <v>1.6477475634274345E-3</v>
      </c>
      <c r="M328" s="50">
        <v>1.6602949444634578E-3</v>
      </c>
      <c r="N328" s="50">
        <v>4.6399999999999997E-2</v>
      </c>
      <c r="O328" s="50">
        <v>4.6600000000000003E-2</v>
      </c>
      <c r="R328" s="59"/>
    </row>
    <row r="329" spans="2:18" x14ac:dyDescent="0.2">
      <c r="B329">
        <v>320</v>
      </c>
      <c r="C329" s="57">
        <f t="shared" ca="1" si="38"/>
        <v>-2.0319577000069997</v>
      </c>
      <c r="D329" s="57">
        <f t="shared" ca="1" si="41"/>
        <v>0.54918610216897679</v>
      </c>
      <c r="E329" s="57">
        <f t="shared" ca="1" si="41"/>
        <v>0.54936631641575195</v>
      </c>
      <c r="F329" s="57">
        <f t="shared" ca="1" si="34"/>
        <v>0</v>
      </c>
      <c r="G329" s="57">
        <f t="shared" ca="1" si="35"/>
        <v>0</v>
      </c>
      <c r="H329" s="17">
        <f t="shared" ca="1" si="36"/>
        <v>0</v>
      </c>
      <c r="I329" s="17">
        <f t="shared" ca="1" si="37"/>
        <v>0</v>
      </c>
      <c r="K329" s="17">
        <v>320</v>
      </c>
      <c r="L329" s="50">
        <v>1.7958331011111411E-3</v>
      </c>
      <c r="M329" s="50">
        <v>1.8098041088276228E-3</v>
      </c>
      <c r="N329" s="50">
        <v>5.16E-2</v>
      </c>
      <c r="O329" s="50">
        <v>5.1799999999999999E-2</v>
      </c>
      <c r="R329" s="59"/>
    </row>
    <row r="330" spans="2:18" x14ac:dyDescent="0.2">
      <c r="B330">
        <v>321</v>
      </c>
      <c r="C330" s="57">
        <f t="shared" ca="1" si="38"/>
        <v>-1.0815545219345695</v>
      </c>
      <c r="D330" s="57">
        <f t="shared" ref="D330:E349" ca="1" si="42">S0*EXP((D$5+0.5*σ*σ)*T+σ*SQRT(T)*$C330)</f>
        <v>0.6031314778689113</v>
      </c>
      <c r="E330" s="57">
        <f t="shared" ca="1" si="42"/>
        <v>0.60332939417553533</v>
      </c>
      <c r="F330" s="57">
        <f t="shared" ref="F330:F393" ca="1" si="43">MAX(0,CP*(D330-K))</f>
        <v>0</v>
      </c>
      <c r="G330" s="57">
        <f t="shared" ref="G330:G393" ca="1" si="44">MAX(0,CP*(E330-K))</f>
        <v>0</v>
      </c>
      <c r="H330" s="17">
        <f t="shared" ref="H330:H393" ca="1" si="45">(CP*(D330-K)&gt;0)*1</f>
        <v>0</v>
      </c>
      <c r="I330" s="17">
        <f t="shared" ref="I330:I393" ca="1" si="46">(CP*(E330-K)&gt;0)*1</f>
        <v>0</v>
      </c>
      <c r="K330" s="17">
        <v>321</v>
      </c>
      <c r="L330" s="50">
        <v>1.5851569862214581E-3</v>
      </c>
      <c r="M330" s="50">
        <v>1.5975063408600343E-3</v>
      </c>
      <c r="N330" s="50">
        <v>4.5600000000000002E-2</v>
      </c>
      <c r="O330" s="50">
        <v>4.58E-2</v>
      </c>
      <c r="R330" s="59"/>
    </row>
    <row r="331" spans="2:18" x14ac:dyDescent="0.2">
      <c r="B331">
        <v>322</v>
      </c>
      <c r="C331" s="57">
        <f t="shared" ref="C331:C394" ca="1" si="47">_xlfn.NORM.S.INV(RAND())</f>
        <v>-1.9092469836576258</v>
      </c>
      <c r="D331" s="57">
        <f t="shared" ca="1" si="42"/>
        <v>0.55587036301358239</v>
      </c>
      <c r="E331" s="57">
        <f t="shared" ca="1" si="42"/>
        <v>0.55605277068628112</v>
      </c>
      <c r="F331" s="57">
        <f t="shared" ca="1" si="43"/>
        <v>0</v>
      </c>
      <c r="G331" s="57">
        <f t="shared" ca="1" si="44"/>
        <v>0</v>
      </c>
      <c r="H331" s="17">
        <f t="shared" ca="1" si="45"/>
        <v>0</v>
      </c>
      <c r="I331" s="17">
        <f t="shared" ca="1" si="46"/>
        <v>0</v>
      </c>
      <c r="K331" s="17">
        <v>322</v>
      </c>
      <c r="L331" s="50">
        <v>1.8952669150984341E-3</v>
      </c>
      <c r="M331" s="50">
        <v>1.9096443266042981E-3</v>
      </c>
      <c r="N331" s="50">
        <v>5.2400000000000002E-2</v>
      </c>
      <c r="O331" s="50">
        <v>5.3600000000000002E-2</v>
      </c>
      <c r="R331" s="59"/>
    </row>
    <row r="332" spans="2:18" x14ac:dyDescent="0.2">
      <c r="B332">
        <v>323</v>
      </c>
      <c r="C332" s="57">
        <f t="shared" ca="1" si="47"/>
        <v>-1.1236890485743767</v>
      </c>
      <c r="D332" s="57">
        <f t="shared" ca="1" si="42"/>
        <v>0.60063130446265933</v>
      </c>
      <c r="E332" s="57">
        <f t="shared" ca="1" si="42"/>
        <v>0.60082840034271856</v>
      </c>
      <c r="F332" s="57">
        <f t="shared" ca="1" si="43"/>
        <v>0</v>
      </c>
      <c r="G332" s="57">
        <f t="shared" ca="1" si="44"/>
        <v>0</v>
      </c>
      <c r="H332" s="17">
        <f t="shared" ca="1" si="45"/>
        <v>0</v>
      </c>
      <c r="I332" s="17">
        <f t="shared" ca="1" si="46"/>
        <v>0</v>
      </c>
      <c r="K332" s="17">
        <v>323</v>
      </c>
      <c r="L332" s="50">
        <v>1.6811975177688804E-3</v>
      </c>
      <c r="M332" s="50">
        <v>1.694498087669284E-3</v>
      </c>
      <c r="N332" s="50">
        <v>4.9200000000000001E-2</v>
      </c>
      <c r="O332" s="50">
        <v>4.9599999999999998E-2</v>
      </c>
      <c r="R332" s="59"/>
    </row>
    <row r="333" spans="2:18" x14ac:dyDescent="0.2">
      <c r="B333">
        <v>324</v>
      </c>
      <c r="C333" s="57">
        <f t="shared" ca="1" si="47"/>
        <v>0.50222720572537227</v>
      </c>
      <c r="D333" s="57">
        <f t="shared" ca="1" si="42"/>
        <v>0.70505530440401654</v>
      </c>
      <c r="E333" s="57">
        <f t="shared" ca="1" si="42"/>
        <v>0.70528666679668472</v>
      </c>
      <c r="F333" s="57">
        <f t="shared" ca="1" si="43"/>
        <v>0</v>
      </c>
      <c r="G333" s="57">
        <f t="shared" ca="1" si="44"/>
        <v>0</v>
      </c>
      <c r="H333" s="17">
        <f t="shared" ca="1" si="45"/>
        <v>0</v>
      </c>
      <c r="I333" s="17">
        <f t="shared" ca="1" si="46"/>
        <v>0</v>
      </c>
      <c r="K333" s="17">
        <v>324</v>
      </c>
      <c r="L333" s="50">
        <v>1.661935808558238E-3</v>
      </c>
      <c r="M333" s="50">
        <v>1.6751509328806738E-3</v>
      </c>
      <c r="N333" s="50">
        <v>4.8800000000000003E-2</v>
      </c>
      <c r="O333" s="50">
        <v>4.9000000000000002E-2</v>
      </c>
      <c r="R333" s="59"/>
    </row>
    <row r="334" spans="2:18" x14ac:dyDescent="0.2">
      <c r="B334">
        <v>325</v>
      </c>
      <c r="C334" s="57">
        <f t="shared" ca="1" si="47"/>
        <v>-1.4571646232630557</v>
      </c>
      <c r="D334" s="57">
        <f t="shared" ca="1" si="42"/>
        <v>0.58120571400732646</v>
      </c>
      <c r="E334" s="57">
        <f t="shared" ca="1" si="42"/>
        <v>0.58139643542135633</v>
      </c>
      <c r="F334" s="57">
        <f t="shared" ca="1" si="43"/>
        <v>0</v>
      </c>
      <c r="G334" s="57">
        <f t="shared" ca="1" si="44"/>
        <v>0</v>
      </c>
      <c r="H334" s="17">
        <f t="shared" ca="1" si="45"/>
        <v>0</v>
      </c>
      <c r="I334" s="17">
        <f t="shared" ca="1" si="46"/>
        <v>0</v>
      </c>
      <c r="K334" s="17">
        <v>325</v>
      </c>
      <c r="L334" s="50">
        <v>1.7210528448016297E-3</v>
      </c>
      <c r="M334" s="50">
        <v>1.7348602873438128E-3</v>
      </c>
      <c r="N334" s="50">
        <v>5.1200000000000002E-2</v>
      </c>
      <c r="O334" s="50">
        <v>5.1200000000000002E-2</v>
      </c>
      <c r="R334" s="59"/>
    </row>
    <row r="335" spans="2:18" x14ac:dyDescent="0.2">
      <c r="B335">
        <v>326</v>
      </c>
      <c r="C335" s="57">
        <f t="shared" ca="1" si="47"/>
        <v>6.2242198080557282E-2</v>
      </c>
      <c r="D335" s="57">
        <f t="shared" ca="1" si="42"/>
        <v>0.67512593042895885</v>
      </c>
      <c r="E335" s="57">
        <f t="shared" ca="1" si="42"/>
        <v>0.67534747156146391</v>
      </c>
      <c r="F335" s="57">
        <f t="shared" ca="1" si="43"/>
        <v>0</v>
      </c>
      <c r="G335" s="57">
        <f t="shared" ca="1" si="44"/>
        <v>0</v>
      </c>
      <c r="H335" s="17">
        <f t="shared" ca="1" si="45"/>
        <v>0</v>
      </c>
      <c r="I335" s="17">
        <f t="shared" ca="1" si="46"/>
        <v>0</v>
      </c>
      <c r="K335" s="17">
        <v>326</v>
      </c>
      <c r="L335" s="50">
        <v>1.6268854379198358E-3</v>
      </c>
      <c r="M335" s="50">
        <v>1.6402481457933309E-3</v>
      </c>
      <c r="N335" s="50">
        <v>4.9599999999999998E-2</v>
      </c>
      <c r="O335" s="50">
        <v>4.9599999999999998E-2</v>
      </c>
      <c r="R335" s="59"/>
    </row>
    <row r="336" spans="2:18" x14ac:dyDescent="0.2">
      <c r="B336">
        <v>327</v>
      </c>
      <c r="C336" s="57">
        <f t="shared" ca="1" si="47"/>
        <v>0.39140000822011634</v>
      </c>
      <c r="D336" s="57">
        <f t="shared" ca="1" si="42"/>
        <v>0.69739368052207007</v>
      </c>
      <c r="E336" s="57">
        <f t="shared" ca="1" si="42"/>
        <v>0.69762252876922093</v>
      </c>
      <c r="F336" s="57">
        <f t="shared" ca="1" si="43"/>
        <v>0</v>
      </c>
      <c r="G336" s="57">
        <f t="shared" ca="1" si="44"/>
        <v>0</v>
      </c>
      <c r="H336" s="17">
        <f t="shared" ca="1" si="45"/>
        <v>0</v>
      </c>
      <c r="I336" s="17">
        <f t="shared" ca="1" si="46"/>
        <v>0</v>
      </c>
      <c r="K336" s="17">
        <v>327</v>
      </c>
      <c r="L336" s="50">
        <v>1.8012426412054592E-3</v>
      </c>
      <c r="M336" s="50">
        <v>1.8155462068552581E-3</v>
      </c>
      <c r="N336" s="50">
        <v>5.2999999999999999E-2</v>
      </c>
      <c r="O336" s="50">
        <v>5.3199999999999997E-2</v>
      </c>
      <c r="R336" s="59"/>
    </row>
    <row r="337" spans="2:18" x14ac:dyDescent="0.2">
      <c r="B337">
        <v>328</v>
      </c>
      <c r="C337" s="57">
        <f t="shared" ca="1" si="47"/>
        <v>-0.98485764499263861</v>
      </c>
      <c r="D337" s="57">
        <f t="shared" ca="1" si="42"/>
        <v>0.60890868441222212</v>
      </c>
      <c r="E337" s="57">
        <f t="shared" ca="1" si="42"/>
        <v>0.60910849649683751</v>
      </c>
      <c r="F337" s="57">
        <f t="shared" ca="1" si="43"/>
        <v>0</v>
      </c>
      <c r="G337" s="57">
        <f t="shared" ca="1" si="44"/>
        <v>0</v>
      </c>
      <c r="H337" s="17">
        <f t="shared" ca="1" si="45"/>
        <v>0</v>
      </c>
      <c r="I337" s="17">
        <f t="shared" ca="1" si="46"/>
        <v>0</v>
      </c>
      <c r="K337" s="17">
        <v>328</v>
      </c>
      <c r="L337" s="50">
        <v>1.7377285790347486E-3</v>
      </c>
      <c r="M337" s="50">
        <v>1.7512828475365208E-3</v>
      </c>
      <c r="N337" s="50">
        <v>5.0200000000000002E-2</v>
      </c>
      <c r="O337" s="50">
        <v>5.0200000000000002E-2</v>
      </c>
      <c r="R337" s="59"/>
    </row>
    <row r="338" spans="2:18" x14ac:dyDescent="0.2">
      <c r="B338">
        <v>329</v>
      </c>
      <c r="C338" s="57">
        <f t="shared" ca="1" si="47"/>
        <v>1.8308210031446313</v>
      </c>
      <c r="D338" s="57">
        <f t="shared" ca="1" si="42"/>
        <v>0.80372642712221043</v>
      </c>
      <c r="E338" s="57">
        <f t="shared" ca="1" si="42"/>
        <v>0.80399016823311076</v>
      </c>
      <c r="F338" s="57">
        <f t="shared" ca="1" si="43"/>
        <v>1.5526427122210418E-2</v>
      </c>
      <c r="G338" s="57">
        <f t="shared" ca="1" si="44"/>
        <v>1.5790168233110746E-2</v>
      </c>
      <c r="H338" s="17">
        <f t="shared" ca="1" si="45"/>
        <v>1</v>
      </c>
      <c r="I338" s="17">
        <f t="shared" ca="1" si="46"/>
        <v>1</v>
      </c>
      <c r="K338" s="17">
        <v>329</v>
      </c>
      <c r="L338" s="50">
        <v>1.8733037143699939E-3</v>
      </c>
      <c r="M338" s="50">
        <v>1.8878183109003756E-3</v>
      </c>
      <c r="N338" s="50">
        <v>5.3400000000000003E-2</v>
      </c>
      <c r="O338" s="50">
        <v>5.4199999999999998E-2</v>
      </c>
      <c r="R338" s="59"/>
    </row>
    <row r="339" spans="2:18" x14ac:dyDescent="0.2">
      <c r="B339">
        <v>330</v>
      </c>
      <c r="C339" s="57">
        <f t="shared" ca="1" si="47"/>
        <v>-1.5056785300036553</v>
      </c>
      <c r="D339" s="57">
        <f t="shared" ca="1" si="42"/>
        <v>0.57843252370221054</v>
      </c>
      <c r="E339" s="57">
        <f t="shared" ca="1" si="42"/>
        <v>0.57862233509976324</v>
      </c>
      <c r="F339" s="57">
        <f t="shared" ca="1" si="43"/>
        <v>0</v>
      </c>
      <c r="G339" s="57">
        <f t="shared" ca="1" si="44"/>
        <v>0</v>
      </c>
      <c r="H339" s="17">
        <f t="shared" ca="1" si="45"/>
        <v>0</v>
      </c>
      <c r="I339" s="17">
        <f t="shared" ca="1" si="46"/>
        <v>0</v>
      </c>
      <c r="K339" s="17">
        <v>330</v>
      </c>
      <c r="L339" s="50">
        <v>1.6316490740800646E-3</v>
      </c>
      <c r="M339" s="50">
        <v>1.6446512405248069E-3</v>
      </c>
      <c r="N339" s="50">
        <v>4.82E-2</v>
      </c>
      <c r="O339" s="50">
        <v>4.82E-2</v>
      </c>
      <c r="R339" s="59"/>
    </row>
    <row r="340" spans="2:18" x14ac:dyDescent="0.2">
      <c r="B340">
        <v>331</v>
      </c>
      <c r="C340" s="57">
        <f t="shared" ca="1" si="47"/>
        <v>-9.0613343643712471E-2</v>
      </c>
      <c r="D340" s="57">
        <f t="shared" ca="1" si="42"/>
        <v>0.66502829988963774</v>
      </c>
      <c r="E340" s="57">
        <f t="shared" ca="1" si="42"/>
        <v>0.66524652750624258</v>
      </c>
      <c r="F340" s="57">
        <f t="shared" ca="1" si="43"/>
        <v>0</v>
      </c>
      <c r="G340" s="57">
        <f t="shared" ca="1" si="44"/>
        <v>0</v>
      </c>
      <c r="H340" s="17">
        <f t="shared" ca="1" si="45"/>
        <v>0</v>
      </c>
      <c r="I340" s="17">
        <f t="shared" ca="1" si="46"/>
        <v>0</v>
      </c>
      <c r="K340" s="17">
        <v>331</v>
      </c>
      <c r="L340" s="50">
        <v>1.7011064782315973E-3</v>
      </c>
      <c r="M340" s="50">
        <v>1.7155540708028872E-3</v>
      </c>
      <c r="N340" s="50">
        <v>5.3400000000000003E-2</v>
      </c>
      <c r="O340" s="50">
        <v>5.3800000000000001E-2</v>
      </c>
      <c r="R340" s="59"/>
    </row>
    <row r="341" spans="2:18" x14ac:dyDescent="0.2">
      <c r="B341">
        <v>332</v>
      </c>
      <c r="C341" s="57">
        <f t="shared" ca="1" si="47"/>
        <v>-6.5975921977117866E-2</v>
      </c>
      <c r="D341" s="57">
        <f t="shared" ca="1" si="42"/>
        <v>0.6666455777765693</v>
      </c>
      <c r="E341" s="57">
        <f t="shared" ca="1" si="42"/>
        <v>0.66686433609945928</v>
      </c>
      <c r="F341" s="57">
        <f t="shared" ca="1" si="43"/>
        <v>0</v>
      </c>
      <c r="G341" s="57">
        <f t="shared" ca="1" si="44"/>
        <v>0</v>
      </c>
      <c r="H341" s="17">
        <f t="shared" ca="1" si="45"/>
        <v>0</v>
      </c>
      <c r="I341" s="17">
        <f t="shared" ca="1" si="46"/>
        <v>0</v>
      </c>
      <c r="K341" s="17">
        <v>332</v>
      </c>
      <c r="L341" s="50">
        <v>1.7002263690976958E-3</v>
      </c>
      <c r="M341" s="50">
        <v>1.7145068118249898E-3</v>
      </c>
      <c r="N341" s="50">
        <v>5.2999999999999999E-2</v>
      </c>
      <c r="O341" s="50">
        <v>5.3199999999999997E-2</v>
      </c>
      <c r="R341" s="59"/>
    </row>
    <row r="342" spans="2:18" x14ac:dyDescent="0.2">
      <c r="B342">
        <v>333</v>
      </c>
      <c r="C342" s="57">
        <f t="shared" ca="1" si="47"/>
        <v>-0.16400927365912898</v>
      </c>
      <c r="D342" s="57">
        <f t="shared" ca="1" si="42"/>
        <v>0.66023357699290286</v>
      </c>
      <c r="E342" s="57">
        <f t="shared" ca="1" si="42"/>
        <v>0.66045023123142688</v>
      </c>
      <c r="F342" s="57">
        <f t="shared" ca="1" si="43"/>
        <v>0</v>
      </c>
      <c r="G342" s="57">
        <f t="shared" ca="1" si="44"/>
        <v>0</v>
      </c>
      <c r="H342" s="17">
        <f t="shared" ca="1" si="45"/>
        <v>0</v>
      </c>
      <c r="I342" s="17">
        <f t="shared" ca="1" si="46"/>
        <v>0</v>
      </c>
      <c r="K342" s="17">
        <v>333</v>
      </c>
      <c r="L342" s="50">
        <v>1.7695049895303278E-3</v>
      </c>
      <c r="M342" s="50">
        <v>1.7822058421588587E-3</v>
      </c>
      <c r="N342" s="50">
        <v>4.6600000000000003E-2</v>
      </c>
      <c r="O342" s="50">
        <v>4.7E-2</v>
      </c>
      <c r="R342" s="59"/>
    </row>
    <row r="343" spans="2:18" x14ac:dyDescent="0.2">
      <c r="B343">
        <v>334</v>
      </c>
      <c r="C343" s="57">
        <f t="shared" ca="1" si="47"/>
        <v>0.15817113367026034</v>
      </c>
      <c r="D343" s="57">
        <f t="shared" ca="1" si="42"/>
        <v>0.68154114814621869</v>
      </c>
      <c r="E343" s="57">
        <f t="shared" ca="1" si="42"/>
        <v>0.68176479441871951</v>
      </c>
      <c r="F343" s="57">
        <f t="shared" ca="1" si="43"/>
        <v>0</v>
      </c>
      <c r="G343" s="57">
        <f t="shared" ca="1" si="44"/>
        <v>0</v>
      </c>
      <c r="H343" s="17">
        <f t="shared" ca="1" si="45"/>
        <v>0</v>
      </c>
      <c r="I343" s="17">
        <f t="shared" ca="1" si="46"/>
        <v>0</v>
      </c>
      <c r="K343" s="17">
        <v>334</v>
      </c>
      <c r="L343" s="50">
        <v>1.8141772959280641E-3</v>
      </c>
      <c r="M343" s="50">
        <v>1.8284683731303215E-3</v>
      </c>
      <c r="N343" s="50">
        <v>5.28E-2</v>
      </c>
      <c r="O343" s="50">
        <v>5.3199999999999997E-2</v>
      </c>
      <c r="R343" s="59"/>
    </row>
    <row r="344" spans="2:18" x14ac:dyDescent="0.2">
      <c r="B344">
        <v>335</v>
      </c>
      <c r="C344" s="57">
        <f t="shared" ca="1" si="47"/>
        <v>-0.55735595734549837</v>
      </c>
      <c r="D344" s="57">
        <f t="shared" ca="1" si="42"/>
        <v>0.635120422515286</v>
      </c>
      <c r="E344" s="57">
        <f t="shared" ca="1" si="42"/>
        <v>0.63532883592579115</v>
      </c>
      <c r="F344" s="57">
        <f t="shared" ca="1" si="43"/>
        <v>0</v>
      </c>
      <c r="G344" s="57">
        <f t="shared" ca="1" si="44"/>
        <v>0</v>
      </c>
      <c r="H344" s="17">
        <f t="shared" ca="1" si="45"/>
        <v>0</v>
      </c>
      <c r="I344" s="17">
        <f t="shared" ca="1" si="46"/>
        <v>0</v>
      </c>
      <c r="K344" s="17">
        <v>335</v>
      </c>
      <c r="L344" s="50">
        <v>1.7594947411501568E-3</v>
      </c>
      <c r="M344" s="50">
        <v>1.7738137280931187E-3</v>
      </c>
      <c r="N344" s="50">
        <v>5.2600000000000001E-2</v>
      </c>
      <c r="O344" s="50">
        <v>5.3400000000000003E-2</v>
      </c>
      <c r="R344" s="59"/>
    </row>
    <row r="345" spans="2:18" x14ac:dyDescent="0.2">
      <c r="B345">
        <v>336</v>
      </c>
      <c r="C345" s="57">
        <f t="shared" ca="1" si="47"/>
        <v>0.46826826542964695</v>
      </c>
      <c r="D345" s="57">
        <f t="shared" ca="1" si="42"/>
        <v>0.70269877835825734</v>
      </c>
      <c r="E345" s="57">
        <f t="shared" ca="1" si="42"/>
        <v>0.70292936746193557</v>
      </c>
      <c r="F345" s="57">
        <f t="shared" ca="1" si="43"/>
        <v>0</v>
      </c>
      <c r="G345" s="57">
        <f t="shared" ca="1" si="44"/>
        <v>0</v>
      </c>
      <c r="H345" s="17">
        <f t="shared" ca="1" si="45"/>
        <v>0</v>
      </c>
      <c r="I345" s="17">
        <f t="shared" ca="1" si="46"/>
        <v>0</v>
      </c>
      <c r="K345" s="17">
        <v>336</v>
      </c>
      <c r="L345" s="50">
        <v>1.7176721758496805E-3</v>
      </c>
      <c r="M345" s="50">
        <v>1.731421758122749E-3</v>
      </c>
      <c r="N345" s="50">
        <v>5.0599999999999999E-2</v>
      </c>
      <c r="O345" s="50">
        <v>5.1200000000000002E-2</v>
      </c>
      <c r="R345" s="59"/>
    </row>
    <row r="346" spans="2:18" x14ac:dyDescent="0.2">
      <c r="B346">
        <v>337</v>
      </c>
      <c r="C346" s="57">
        <f t="shared" ca="1" si="47"/>
        <v>0.16253963364437152</v>
      </c>
      <c r="D346" s="57">
        <f t="shared" ca="1" si="42"/>
        <v>0.68183473706785391</v>
      </c>
      <c r="E346" s="57">
        <f t="shared" ca="1" si="42"/>
        <v>0.68205847968093281</v>
      </c>
      <c r="F346" s="57">
        <f t="shared" ca="1" si="43"/>
        <v>0</v>
      </c>
      <c r="G346" s="57">
        <f t="shared" ca="1" si="44"/>
        <v>0</v>
      </c>
      <c r="H346" s="17">
        <f t="shared" ca="1" si="45"/>
        <v>0</v>
      </c>
      <c r="I346" s="17">
        <f t="shared" ca="1" si="46"/>
        <v>0</v>
      </c>
      <c r="K346" s="17">
        <v>337</v>
      </c>
      <c r="L346" s="50">
        <v>1.5986280621567974E-3</v>
      </c>
      <c r="M346" s="50">
        <v>1.6128647602413853E-3</v>
      </c>
      <c r="N346" s="50">
        <v>5.28E-2</v>
      </c>
      <c r="O346" s="50">
        <v>5.3400000000000003E-2</v>
      </c>
      <c r="R346" s="59"/>
    </row>
    <row r="347" spans="2:18" x14ac:dyDescent="0.2">
      <c r="B347">
        <v>338</v>
      </c>
      <c r="C347" s="57">
        <f t="shared" ca="1" si="47"/>
        <v>-0.713577327931192</v>
      </c>
      <c r="D347" s="57">
        <f t="shared" ca="1" si="42"/>
        <v>0.6254135763304105</v>
      </c>
      <c r="E347" s="57">
        <f t="shared" ca="1" si="42"/>
        <v>0.62561880446006679</v>
      </c>
      <c r="F347" s="57">
        <f t="shared" ca="1" si="43"/>
        <v>0</v>
      </c>
      <c r="G347" s="57">
        <f t="shared" ca="1" si="44"/>
        <v>0</v>
      </c>
      <c r="H347" s="17">
        <f t="shared" ca="1" si="45"/>
        <v>0</v>
      </c>
      <c r="I347" s="17">
        <f t="shared" ca="1" si="46"/>
        <v>0</v>
      </c>
      <c r="K347" s="17">
        <v>338</v>
      </c>
      <c r="L347" s="50">
        <v>1.7900102954796762E-3</v>
      </c>
      <c r="M347" s="50">
        <v>1.8048909847284648E-3</v>
      </c>
      <c r="N347" s="50">
        <v>5.5199999999999999E-2</v>
      </c>
      <c r="O347" s="50">
        <v>5.5399999999999998E-2</v>
      </c>
      <c r="R347" s="59"/>
    </row>
    <row r="348" spans="2:18" x14ac:dyDescent="0.2">
      <c r="B348">
        <v>339</v>
      </c>
      <c r="C348" s="57">
        <f t="shared" ca="1" si="47"/>
        <v>0.16082193892415428</v>
      </c>
      <c r="D348" s="57">
        <f t="shared" ca="1" si="42"/>
        <v>0.68171928278377003</v>
      </c>
      <c r="E348" s="57">
        <f t="shared" ca="1" si="42"/>
        <v>0.68194298751077198</v>
      </c>
      <c r="F348" s="57">
        <f t="shared" ca="1" si="43"/>
        <v>0</v>
      </c>
      <c r="G348" s="57">
        <f t="shared" ca="1" si="44"/>
        <v>0</v>
      </c>
      <c r="H348" s="17">
        <f t="shared" ca="1" si="45"/>
        <v>0</v>
      </c>
      <c r="I348" s="17">
        <f t="shared" ca="1" si="46"/>
        <v>0</v>
      </c>
      <c r="K348" s="17">
        <v>339</v>
      </c>
      <c r="L348" s="50">
        <v>1.622289493881858E-3</v>
      </c>
      <c r="M348" s="50">
        <v>1.6346678382475599E-3</v>
      </c>
      <c r="N348" s="50">
        <v>4.58E-2</v>
      </c>
      <c r="O348" s="50">
        <v>4.58E-2</v>
      </c>
      <c r="R348" s="59"/>
    </row>
    <row r="349" spans="2:18" x14ac:dyDescent="0.2">
      <c r="B349">
        <v>340</v>
      </c>
      <c r="C349" s="57">
        <f t="shared" ca="1" si="47"/>
        <v>-1.1238184877107344</v>
      </c>
      <c r="D349" s="57">
        <f t="shared" ca="1" si="42"/>
        <v>0.60062363980927569</v>
      </c>
      <c r="E349" s="57">
        <f t="shared" ca="1" si="42"/>
        <v>0.60082073317419538</v>
      </c>
      <c r="F349" s="57">
        <f t="shared" ca="1" si="43"/>
        <v>0</v>
      </c>
      <c r="G349" s="57">
        <f t="shared" ca="1" si="44"/>
        <v>0</v>
      </c>
      <c r="H349" s="17">
        <f t="shared" ca="1" si="45"/>
        <v>0</v>
      </c>
      <c r="I349" s="17">
        <f t="shared" ca="1" si="46"/>
        <v>0</v>
      </c>
      <c r="K349" s="17">
        <v>340</v>
      </c>
      <c r="L349" s="50">
        <v>1.723103746803685E-3</v>
      </c>
      <c r="M349" s="50">
        <v>1.7372527384195049E-3</v>
      </c>
      <c r="N349" s="50">
        <v>5.2200000000000003E-2</v>
      </c>
      <c r="O349" s="50">
        <v>5.28E-2</v>
      </c>
      <c r="R349" s="59"/>
    </row>
    <row r="350" spans="2:18" x14ac:dyDescent="0.2">
      <c r="B350">
        <v>341</v>
      </c>
      <c r="C350" s="57">
        <f t="shared" ca="1" si="47"/>
        <v>0.71799424316568816</v>
      </c>
      <c r="D350" s="57">
        <f t="shared" ref="D350:E369" ca="1" si="48">S0*EXP((D$5+0.5*σ*σ)*T+σ*SQRT(T)*$C350)</f>
        <v>0.72021384292372659</v>
      </c>
      <c r="E350" s="57">
        <f t="shared" ca="1" si="48"/>
        <v>0.7204501795584427</v>
      </c>
      <c r="F350" s="57">
        <f t="shared" ca="1" si="43"/>
        <v>0</v>
      </c>
      <c r="G350" s="57">
        <f t="shared" ca="1" si="44"/>
        <v>0</v>
      </c>
      <c r="H350" s="17">
        <f t="shared" ca="1" si="45"/>
        <v>0</v>
      </c>
      <c r="I350" s="17">
        <f t="shared" ca="1" si="46"/>
        <v>0</v>
      </c>
      <c r="K350" s="17">
        <v>341</v>
      </c>
      <c r="L350" s="50">
        <v>1.8205036780340259E-3</v>
      </c>
      <c r="M350" s="50">
        <v>1.8342934558684756E-3</v>
      </c>
      <c r="N350" s="50">
        <v>5.0999999999999997E-2</v>
      </c>
      <c r="O350" s="50">
        <v>5.1200000000000002E-2</v>
      </c>
      <c r="R350" s="59"/>
    </row>
    <row r="351" spans="2:18" x14ac:dyDescent="0.2">
      <c r="B351">
        <v>342</v>
      </c>
      <c r="C351" s="57">
        <f t="shared" ca="1" si="47"/>
        <v>-0.37435962937737988</v>
      </c>
      <c r="D351" s="57">
        <f t="shared" ca="1" si="48"/>
        <v>0.6466827069321871</v>
      </c>
      <c r="E351" s="57">
        <f t="shared" ca="1" si="48"/>
        <v>0.64689491448163527</v>
      </c>
      <c r="F351" s="57">
        <f t="shared" ca="1" si="43"/>
        <v>0</v>
      </c>
      <c r="G351" s="57">
        <f t="shared" ca="1" si="44"/>
        <v>0</v>
      </c>
      <c r="H351" s="17">
        <f t="shared" ca="1" si="45"/>
        <v>0</v>
      </c>
      <c r="I351" s="17">
        <f t="shared" ca="1" si="46"/>
        <v>0</v>
      </c>
      <c r="K351" s="17">
        <v>342</v>
      </c>
      <c r="L351" s="50">
        <v>1.6983153025782907E-3</v>
      </c>
      <c r="M351" s="50">
        <v>1.7122914058565353E-3</v>
      </c>
      <c r="N351" s="50">
        <v>5.1799999999999999E-2</v>
      </c>
      <c r="O351" s="50">
        <v>5.1999999999999998E-2</v>
      </c>
      <c r="R351" s="59"/>
    </row>
    <row r="352" spans="2:18" x14ac:dyDescent="0.2">
      <c r="B352">
        <v>343</v>
      </c>
      <c r="C352" s="57">
        <f t="shared" ca="1" si="47"/>
        <v>-0.80770450795483084</v>
      </c>
      <c r="D352" s="57">
        <f t="shared" ca="1" si="48"/>
        <v>0.6196367334355537</v>
      </c>
      <c r="E352" s="57">
        <f t="shared" ca="1" si="48"/>
        <v>0.61984006590654905</v>
      </c>
      <c r="F352" s="57">
        <f t="shared" ca="1" si="43"/>
        <v>0</v>
      </c>
      <c r="G352" s="57">
        <f t="shared" ca="1" si="44"/>
        <v>0</v>
      </c>
      <c r="H352" s="17">
        <f t="shared" ca="1" si="45"/>
        <v>0</v>
      </c>
      <c r="I352" s="17">
        <f t="shared" ca="1" si="46"/>
        <v>0</v>
      </c>
      <c r="K352" s="17">
        <v>343</v>
      </c>
      <c r="L352" s="50">
        <v>1.5165309040689721E-3</v>
      </c>
      <c r="M352" s="50">
        <v>1.528978002438044E-3</v>
      </c>
      <c r="N352" s="50">
        <v>4.6199999999999998E-2</v>
      </c>
      <c r="O352" s="50">
        <v>4.6199999999999998E-2</v>
      </c>
      <c r="R352" s="59"/>
    </row>
    <row r="353" spans="2:18" x14ac:dyDescent="0.2">
      <c r="B353">
        <v>344</v>
      </c>
      <c r="C353" s="57">
        <f t="shared" ca="1" si="47"/>
        <v>-5.7813135049648877E-2</v>
      </c>
      <c r="D353" s="57">
        <f t="shared" ca="1" si="48"/>
        <v>0.66718227573594635</v>
      </c>
      <c r="E353" s="57">
        <f t="shared" ca="1" si="48"/>
        <v>0.66740121017512566</v>
      </c>
      <c r="F353" s="57">
        <f t="shared" ca="1" si="43"/>
        <v>0</v>
      </c>
      <c r="G353" s="57">
        <f t="shared" ca="1" si="44"/>
        <v>0</v>
      </c>
      <c r="H353" s="17">
        <f t="shared" ca="1" si="45"/>
        <v>0</v>
      </c>
      <c r="I353" s="17">
        <f t="shared" ca="1" si="46"/>
        <v>0</v>
      </c>
      <c r="K353" s="17">
        <v>344</v>
      </c>
      <c r="L353" s="50">
        <v>1.5807369541264312E-3</v>
      </c>
      <c r="M353" s="50">
        <v>1.5941879769323069E-3</v>
      </c>
      <c r="N353" s="50">
        <v>0.05</v>
      </c>
      <c r="O353" s="50">
        <v>0.05</v>
      </c>
      <c r="R353" s="59"/>
    </row>
    <row r="354" spans="2:18" x14ac:dyDescent="0.2">
      <c r="B354">
        <v>345</v>
      </c>
      <c r="C354" s="57">
        <f t="shared" ca="1" si="47"/>
        <v>-1.1016065305857994</v>
      </c>
      <c r="D354" s="57">
        <f t="shared" ca="1" si="48"/>
        <v>0.60194033900057486</v>
      </c>
      <c r="E354" s="57">
        <f t="shared" ca="1" si="48"/>
        <v>0.60213786443752271</v>
      </c>
      <c r="F354" s="57">
        <f t="shared" ca="1" si="43"/>
        <v>0</v>
      </c>
      <c r="G354" s="57">
        <f t="shared" ca="1" si="44"/>
        <v>0</v>
      </c>
      <c r="H354" s="17">
        <f t="shared" ca="1" si="45"/>
        <v>0</v>
      </c>
      <c r="I354" s="17">
        <f t="shared" ca="1" si="46"/>
        <v>0</v>
      </c>
      <c r="K354" s="17">
        <v>345</v>
      </c>
      <c r="L354" s="50">
        <v>1.6658765409816464E-3</v>
      </c>
      <c r="M354" s="50">
        <v>1.6802121780918216E-3</v>
      </c>
      <c r="N354" s="50">
        <v>5.2999999999999999E-2</v>
      </c>
      <c r="O354" s="50">
        <v>5.3800000000000001E-2</v>
      </c>
      <c r="R354" s="59"/>
    </row>
    <row r="355" spans="2:18" x14ac:dyDescent="0.2">
      <c r="B355">
        <v>346</v>
      </c>
      <c r="C355" s="57">
        <f t="shared" ca="1" si="47"/>
        <v>-7.516180226773389E-2</v>
      </c>
      <c r="D355" s="57">
        <f t="shared" ca="1" si="48"/>
        <v>0.66604212836509358</v>
      </c>
      <c r="E355" s="57">
        <f t="shared" ca="1" si="48"/>
        <v>0.66626068866734767</v>
      </c>
      <c r="F355" s="57">
        <f t="shared" ca="1" si="43"/>
        <v>0</v>
      </c>
      <c r="G355" s="57">
        <f t="shared" ca="1" si="44"/>
        <v>0</v>
      </c>
      <c r="H355" s="17">
        <f t="shared" ca="1" si="45"/>
        <v>0</v>
      </c>
      <c r="I355" s="17">
        <f t="shared" ca="1" si="46"/>
        <v>0</v>
      </c>
      <c r="K355" s="17">
        <v>346</v>
      </c>
      <c r="L355" s="50">
        <v>2.1929445610330148E-3</v>
      </c>
      <c r="M355" s="50">
        <v>2.2083373680206507E-3</v>
      </c>
      <c r="N355" s="50">
        <v>5.6599999999999998E-2</v>
      </c>
      <c r="O355" s="50">
        <v>5.6800000000000003E-2</v>
      </c>
      <c r="R355" s="59"/>
    </row>
    <row r="356" spans="2:18" x14ac:dyDescent="0.2">
      <c r="B356">
        <v>347</v>
      </c>
      <c r="C356" s="57">
        <f t="shared" ca="1" si="47"/>
        <v>-0.42484232252030096</v>
      </c>
      <c r="D356" s="57">
        <f t="shared" ca="1" si="48"/>
        <v>0.64347218827168828</v>
      </c>
      <c r="E356" s="57">
        <f t="shared" ca="1" si="48"/>
        <v>0.64368334229629343</v>
      </c>
      <c r="F356" s="57">
        <f t="shared" ca="1" si="43"/>
        <v>0</v>
      </c>
      <c r="G356" s="57">
        <f t="shared" ca="1" si="44"/>
        <v>0</v>
      </c>
      <c r="H356" s="17">
        <f t="shared" ca="1" si="45"/>
        <v>0</v>
      </c>
      <c r="I356" s="17">
        <f t="shared" ca="1" si="46"/>
        <v>0</v>
      </c>
      <c r="K356" s="17">
        <v>347</v>
      </c>
      <c r="L356" s="50">
        <v>1.5366393834561713E-3</v>
      </c>
      <c r="M356" s="50">
        <v>1.5489569295664884E-3</v>
      </c>
      <c r="N356" s="50">
        <v>4.5400000000000003E-2</v>
      </c>
      <c r="O356" s="50">
        <v>4.58E-2</v>
      </c>
      <c r="R356" s="59"/>
    </row>
    <row r="357" spans="2:18" x14ac:dyDescent="0.2">
      <c r="B357">
        <v>348</v>
      </c>
      <c r="C357" s="57">
        <f t="shared" ca="1" si="47"/>
        <v>0.23905141612937819</v>
      </c>
      <c r="D357" s="57">
        <f t="shared" ca="1" si="48"/>
        <v>0.68699733326523471</v>
      </c>
      <c r="E357" s="57">
        <f t="shared" ca="1" si="48"/>
        <v>0.68722276997323217</v>
      </c>
      <c r="F357" s="57">
        <f t="shared" ca="1" si="43"/>
        <v>0</v>
      </c>
      <c r="G357" s="57">
        <f t="shared" ca="1" si="44"/>
        <v>0</v>
      </c>
      <c r="H357" s="17">
        <f t="shared" ca="1" si="45"/>
        <v>0</v>
      </c>
      <c r="I357" s="17">
        <f t="shared" ca="1" si="46"/>
        <v>0</v>
      </c>
      <c r="K357" s="17">
        <v>348</v>
      </c>
      <c r="L357" s="50">
        <v>1.9182580704364678E-3</v>
      </c>
      <c r="M357" s="50">
        <v>1.933111004452467E-3</v>
      </c>
      <c r="N357" s="50">
        <v>5.4800000000000001E-2</v>
      </c>
      <c r="O357" s="50">
        <v>5.5E-2</v>
      </c>
      <c r="R357" s="59"/>
    </row>
    <row r="358" spans="2:18" x14ac:dyDescent="0.2">
      <c r="B358">
        <v>349</v>
      </c>
      <c r="C358" s="57">
        <f t="shared" ca="1" si="47"/>
        <v>-1.4431498281611745</v>
      </c>
      <c r="D358" s="57">
        <f t="shared" ca="1" si="48"/>
        <v>0.5820093112016993</v>
      </c>
      <c r="E358" s="57">
        <f t="shared" ca="1" si="48"/>
        <v>0.58220029631443271</v>
      </c>
      <c r="F358" s="57">
        <f t="shared" ca="1" si="43"/>
        <v>0</v>
      </c>
      <c r="G358" s="57">
        <f t="shared" ca="1" si="44"/>
        <v>0</v>
      </c>
      <c r="H358" s="17">
        <f t="shared" ca="1" si="45"/>
        <v>0</v>
      </c>
      <c r="I358" s="17">
        <f t="shared" ca="1" si="46"/>
        <v>0</v>
      </c>
      <c r="K358" s="17">
        <v>349</v>
      </c>
      <c r="L358" s="50">
        <v>1.9032334827998149E-3</v>
      </c>
      <c r="M358" s="50">
        <v>1.917584410424633E-3</v>
      </c>
      <c r="N358" s="50">
        <v>5.2999999999999999E-2</v>
      </c>
      <c r="O358" s="50">
        <v>5.3199999999999997E-2</v>
      </c>
      <c r="R358" s="59"/>
    </row>
    <row r="359" spans="2:18" x14ac:dyDescent="0.2">
      <c r="B359">
        <v>350</v>
      </c>
      <c r="C359" s="57">
        <f t="shared" ca="1" si="47"/>
        <v>-0.23911724513620725</v>
      </c>
      <c r="D359" s="57">
        <f t="shared" ca="1" si="48"/>
        <v>0.65536279780941098</v>
      </c>
      <c r="E359" s="57">
        <f t="shared" ca="1" si="48"/>
        <v>0.65557785371214639</v>
      </c>
      <c r="F359" s="57">
        <f t="shared" ca="1" si="43"/>
        <v>0</v>
      </c>
      <c r="G359" s="57">
        <f t="shared" ca="1" si="44"/>
        <v>0</v>
      </c>
      <c r="H359" s="17">
        <f t="shared" ca="1" si="45"/>
        <v>0</v>
      </c>
      <c r="I359" s="17">
        <f t="shared" ca="1" si="46"/>
        <v>0</v>
      </c>
      <c r="K359" s="17">
        <v>350</v>
      </c>
      <c r="L359" s="50">
        <v>1.5886286998701574E-3</v>
      </c>
      <c r="M359" s="50">
        <v>1.6027259154703017E-3</v>
      </c>
      <c r="N359" s="50">
        <v>5.2400000000000002E-2</v>
      </c>
      <c r="O359" s="50">
        <v>5.2600000000000001E-2</v>
      </c>
      <c r="R359" s="59"/>
    </row>
    <row r="360" spans="2:18" x14ac:dyDescent="0.2">
      <c r="B360">
        <v>351</v>
      </c>
      <c r="C360" s="57">
        <f t="shared" ca="1" si="47"/>
        <v>1.7009283261603789</v>
      </c>
      <c r="D360" s="57">
        <f t="shared" ca="1" si="48"/>
        <v>0.79349969543406873</v>
      </c>
      <c r="E360" s="57">
        <f t="shared" ca="1" si="48"/>
        <v>0.79376008066480241</v>
      </c>
      <c r="F360" s="57">
        <f t="shared" ca="1" si="43"/>
        <v>5.2996954340687186E-3</v>
      </c>
      <c r="G360" s="57">
        <f t="shared" ca="1" si="44"/>
        <v>5.5600806648024026E-3</v>
      </c>
      <c r="H360" s="17">
        <f t="shared" ca="1" si="45"/>
        <v>1</v>
      </c>
      <c r="I360" s="17">
        <f t="shared" ca="1" si="46"/>
        <v>1</v>
      </c>
      <c r="K360" s="17">
        <v>351</v>
      </c>
      <c r="L360" s="50">
        <v>1.8497760196207029E-3</v>
      </c>
      <c r="M360" s="50">
        <v>1.8638700813484415E-3</v>
      </c>
      <c r="N360" s="50">
        <v>5.1999999999999998E-2</v>
      </c>
      <c r="O360" s="50">
        <v>5.2200000000000003E-2</v>
      </c>
      <c r="R360" s="59"/>
    </row>
    <row r="361" spans="2:18" x14ac:dyDescent="0.2">
      <c r="B361">
        <v>352</v>
      </c>
      <c r="C361" s="57">
        <f t="shared" ca="1" si="47"/>
        <v>-0.40640814481343401</v>
      </c>
      <c r="D361" s="57">
        <f t="shared" ca="1" si="48"/>
        <v>0.64464268436845173</v>
      </c>
      <c r="E361" s="57">
        <f t="shared" ca="1" si="48"/>
        <v>0.6448542224888516</v>
      </c>
      <c r="F361" s="57">
        <f t="shared" ca="1" si="43"/>
        <v>0</v>
      </c>
      <c r="G361" s="57">
        <f t="shared" ca="1" si="44"/>
        <v>0</v>
      </c>
      <c r="H361" s="17">
        <f t="shared" ca="1" si="45"/>
        <v>0</v>
      </c>
      <c r="I361" s="17">
        <f t="shared" ca="1" si="46"/>
        <v>0</v>
      </c>
      <c r="K361" s="17">
        <v>352</v>
      </c>
      <c r="L361" s="50">
        <v>1.5476639459189774E-3</v>
      </c>
      <c r="M361" s="50">
        <v>1.5603305275473361E-3</v>
      </c>
      <c r="N361" s="50">
        <v>4.6600000000000003E-2</v>
      </c>
      <c r="O361" s="50">
        <v>4.7399999999999998E-2</v>
      </c>
      <c r="R361" s="59"/>
    </row>
    <row r="362" spans="2:18" x14ac:dyDescent="0.2">
      <c r="B362">
        <v>353</v>
      </c>
      <c r="C362" s="57">
        <f t="shared" ca="1" si="47"/>
        <v>1.3222438571493538</v>
      </c>
      <c r="D362" s="57">
        <f t="shared" ca="1" si="48"/>
        <v>0.76442170937798792</v>
      </c>
      <c r="E362" s="57">
        <f t="shared" ca="1" si="48"/>
        <v>0.76467255272968604</v>
      </c>
      <c r="F362" s="57">
        <f t="shared" ca="1" si="43"/>
        <v>0</v>
      </c>
      <c r="G362" s="57">
        <f t="shared" ca="1" si="44"/>
        <v>0</v>
      </c>
      <c r="H362" s="17">
        <f t="shared" ca="1" si="45"/>
        <v>0</v>
      </c>
      <c r="I362" s="17">
        <f t="shared" ca="1" si="46"/>
        <v>0</v>
      </c>
      <c r="K362" s="17">
        <v>353</v>
      </c>
      <c r="L362" s="50">
        <v>1.5734761424548058E-3</v>
      </c>
      <c r="M362" s="50">
        <v>1.5873828760550816E-3</v>
      </c>
      <c r="N362" s="50">
        <v>5.16E-2</v>
      </c>
      <c r="O362" s="50">
        <v>5.1799999999999999E-2</v>
      </c>
      <c r="R362" s="59"/>
    </row>
    <row r="363" spans="2:18" x14ac:dyDescent="0.2">
      <c r="B363">
        <v>354</v>
      </c>
      <c r="C363" s="57">
        <f t="shared" ca="1" si="47"/>
        <v>-2.3370946885872765</v>
      </c>
      <c r="D363" s="57">
        <f t="shared" ca="1" si="48"/>
        <v>0.53291113508846222</v>
      </c>
      <c r="E363" s="57">
        <f t="shared" ca="1" si="48"/>
        <v>0.53308600873954093</v>
      </c>
      <c r="F363" s="57">
        <f t="shared" ca="1" si="43"/>
        <v>0</v>
      </c>
      <c r="G363" s="57">
        <f t="shared" ca="1" si="44"/>
        <v>0</v>
      </c>
      <c r="H363" s="17">
        <f t="shared" ca="1" si="45"/>
        <v>0</v>
      </c>
      <c r="I363" s="17">
        <f t="shared" ca="1" si="46"/>
        <v>0</v>
      </c>
      <c r="K363" s="17">
        <v>354</v>
      </c>
      <c r="L363" s="50">
        <v>1.5826777954156942E-3</v>
      </c>
      <c r="M363" s="50">
        <v>1.5952408143551414E-3</v>
      </c>
      <c r="N363" s="50">
        <v>4.6399999999999997E-2</v>
      </c>
      <c r="O363" s="50">
        <v>4.6600000000000003E-2</v>
      </c>
      <c r="R363" s="59"/>
    </row>
    <row r="364" spans="2:18" x14ac:dyDescent="0.2">
      <c r="B364">
        <v>355</v>
      </c>
      <c r="C364" s="57">
        <f t="shared" ca="1" si="47"/>
        <v>1.2659407018752755</v>
      </c>
      <c r="D364" s="57">
        <f t="shared" ca="1" si="48"/>
        <v>0.76019032297214917</v>
      </c>
      <c r="E364" s="57">
        <f t="shared" ca="1" si="48"/>
        <v>0.76043977780343341</v>
      </c>
      <c r="F364" s="57">
        <f t="shared" ca="1" si="43"/>
        <v>0</v>
      </c>
      <c r="G364" s="57">
        <f t="shared" ca="1" si="44"/>
        <v>0</v>
      </c>
      <c r="H364" s="17">
        <f t="shared" ca="1" si="45"/>
        <v>0</v>
      </c>
      <c r="I364" s="17">
        <f t="shared" ca="1" si="46"/>
        <v>0</v>
      </c>
      <c r="K364" s="17">
        <v>355</v>
      </c>
      <c r="L364" s="50">
        <v>1.4502894502862159E-3</v>
      </c>
      <c r="M364" s="50">
        <v>1.4625559923967743E-3</v>
      </c>
      <c r="N364" s="50">
        <v>4.5400000000000003E-2</v>
      </c>
      <c r="O364" s="50">
        <v>4.5999999999999999E-2</v>
      </c>
      <c r="R364" s="59"/>
    </row>
    <row r="365" spans="2:18" x14ac:dyDescent="0.2">
      <c r="B365">
        <v>356</v>
      </c>
      <c r="C365" s="57">
        <f t="shared" ca="1" si="47"/>
        <v>-0.57229252619372528</v>
      </c>
      <c r="D365" s="57">
        <f t="shared" ca="1" si="48"/>
        <v>0.63418585878869405</v>
      </c>
      <c r="E365" s="57">
        <f t="shared" ca="1" si="48"/>
        <v>0.63439396552410787</v>
      </c>
      <c r="F365" s="57">
        <f t="shared" ca="1" si="43"/>
        <v>0</v>
      </c>
      <c r="G365" s="57">
        <f t="shared" ca="1" si="44"/>
        <v>0</v>
      </c>
      <c r="H365" s="17">
        <f t="shared" ca="1" si="45"/>
        <v>0</v>
      </c>
      <c r="I365" s="17">
        <f t="shared" ca="1" si="46"/>
        <v>0</v>
      </c>
      <c r="K365" s="17">
        <v>356</v>
      </c>
      <c r="L365" s="50">
        <v>1.873865221917223E-3</v>
      </c>
      <c r="M365" s="50">
        <v>1.8889977192434919E-3</v>
      </c>
      <c r="N365" s="50">
        <v>5.6000000000000001E-2</v>
      </c>
      <c r="O365" s="50">
        <v>5.62E-2</v>
      </c>
      <c r="R365" s="59"/>
    </row>
    <row r="366" spans="2:18" x14ac:dyDescent="0.2">
      <c r="B366">
        <v>357</v>
      </c>
      <c r="C366" s="57">
        <f t="shared" ca="1" si="47"/>
        <v>-0.48217445556871574</v>
      </c>
      <c r="D366" s="57">
        <f t="shared" ca="1" si="48"/>
        <v>0.6398453948992624</v>
      </c>
      <c r="E366" s="57">
        <f t="shared" ca="1" si="48"/>
        <v>0.64005535879936637</v>
      </c>
      <c r="F366" s="57">
        <f t="shared" ca="1" si="43"/>
        <v>0</v>
      </c>
      <c r="G366" s="57">
        <f t="shared" ca="1" si="44"/>
        <v>0</v>
      </c>
      <c r="H366" s="17">
        <f t="shared" ca="1" si="45"/>
        <v>0</v>
      </c>
      <c r="I366" s="17">
        <f t="shared" ca="1" si="46"/>
        <v>0</v>
      </c>
      <c r="K366" s="17">
        <v>357</v>
      </c>
      <c r="L366" s="50">
        <v>1.6966197982036639E-3</v>
      </c>
      <c r="M366" s="50">
        <v>1.7101232967658632E-3</v>
      </c>
      <c r="N366" s="50">
        <v>4.9599999999999998E-2</v>
      </c>
      <c r="O366" s="50">
        <v>5.0200000000000002E-2</v>
      </c>
      <c r="R366" s="59"/>
    </row>
    <row r="367" spans="2:18" x14ac:dyDescent="0.2">
      <c r="B367">
        <v>358</v>
      </c>
      <c r="C367" s="57">
        <f t="shared" ca="1" si="47"/>
        <v>6.2537958850738349E-3</v>
      </c>
      <c r="D367" s="57">
        <f t="shared" ca="1" si="48"/>
        <v>0.6714096666295255</v>
      </c>
      <c r="E367" s="57">
        <f t="shared" ca="1" si="48"/>
        <v>0.67162998827800002</v>
      </c>
      <c r="F367" s="57">
        <f t="shared" ca="1" si="43"/>
        <v>0</v>
      </c>
      <c r="G367" s="57">
        <f t="shared" ca="1" si="44"/>
        <v>0</v>
      </c>
      <c r="H367" s="17">
        <f t="shared" ca="1" si="45"/>
        <v>0</v>
      </c>
      <c r="I367" s="17">
        <f t="shared" ca="1" si="46"/>
        <v>0</v>
      </c>
      <c r="K367" s="17">
        <v>358</v>
      </c>
      <c r="L367" s="50">
        <v>1.5546855900947243E-3</v>
      </c>
      <c r="M367" s="50">
        <v>1.5680246057423238E-3</v>
      </c>
      <c r="N367" s="50">
        <v>4.9599999999999998E-2</v>
      </c>
      <c r="O367" s="50">
        <v>4.9599999999999998E-2</v>
      </c>
      <c r="R367" s="59"/>
    </row>
    <row r="368" spans="2:18" x14ac:dyDescent="0.2">
      <c r="B368">
        <v>359</v>
      </c>
      <c r="C368" s="57">
        <f t="shared" ca="1" si="47"/>
        <v>0.21161445447990873</v>
      </c>
      <c r="D368" s="57">
        <f t="shared" ca="1" si="48"/>
        <v>0.68514155728165871</v>
      </c>
      <c r="E368" s="57">
        <f t="shared" ca="1" si="48"/>
        <v>0.68536638502072966</v>
      </c>
      <c r="F368" s="57">
        <f t="shared" ca="1" si="43"/>
        <v>0</v>
      </c>
      <c r="G368" s="57">
        <f t="shared" ca="1" si="44"/>
        <v>0</v>
      </c>
      <c r="H368" s="17">
        <f t="shared" ca="1" si="45"/>
        <v>0</v>
      </c>
      <c r="I368" s="17">
        <f t="shared" ca="1" si="46"/>
        <v>0</v>
      </c>
      <c r="K368" s="17">
        <v>359</v>
      </c>
      <c r="L368" s="50">
        <v>1.6531178866730581E-3</v>
      </c>
      <c r="M368" s="50">
        <v>1.6668803662760016E-3</v>
      </c>
      <c r="N368" s="50">
        <v>5.0599999999999999E-2</v>
      </c>
      <c r="O368" s="50">
        <v>5.1400000000000001E-2</v>
      </c>
      <c r="R368" s="59"/>
    </row>
    <row r="369" spans="2:18" x14ac:dyDescent="0.2">
      <c r="B369">
        <v>360</v>
      </c>
      <c r="C369" s="57">
        <f t="shared" ca="1" si="47"/>
        <v>-2.1859148168787104E-2</v>
      </c>
      <c r="D369" s="57">
        <f t="shared" ca="1" si="48"/>
        <v>0.66955137472139858</v>
      </c>
      <c r="E369" s="57">
        <f t="shared" ca="1" si="48"/>
        <v>0.66977108657535134</v>
      </c>
      <c r="F369" s="57">
        <f t="shared" ca="1" si="43"/>
        <v>0</v>
      </c>
      <c r="G369" s="57">
        <f t="shared" ca="1" si="44"/>
        <v>0</v>
      </c>
      <c r="H369" s="17">
        <f t="shared" ca="1" si="45"/>
        <v>0</v>
      </c>
      <c r="I369" s="17">
        <f t="shared" ca="1" si="46"/>
        <v>0</v>
      </c>
      <c r="K369" s="17">
        <v>360</v>
      </c>
      <c r="L369" s="50">
        <v>1.9517844862588913E-3</v>
      </c>
      <c r="M369" s="50">
        <v>1.966002713768658E-3</v>
      </c>
      <c r="N369" s="50">
        <v>5.2200000000000003E-2</v>
      </c>
      <c r="O369" s="50">
        <v>5.2999999999999999E-2</v>
      </c>
      <c r="R369" s="59"/>
    </row>
    <row r="370" spans="2:18" x14ac:dyDescent="0.2">
      <c r="B370">
        <v>361</v>
      </c>
      <c r="C370" s="57">
        <f t="shared" ca="1" si="47"/>
        <v>-1.1817517195813274</v>
      </c>
      <c r="D370" s="57">
        <f t="shared" ref="D370:E389" ca="1" si="49">S0*EXP((D$5+0.5*σ*σ)*T+σ*SQRT(T)*$C370)</f>
        <v>0.59720296133536765</v>
      </c>
      <c r="E370" s="57">
        <f t="shared" ca="1" si="49"/>
        <v>0.59739893221195006</v>
      </c>
      <c r="F370" s="57">
        <f t="shared" ca="1" si="43"/>
        <v>0</v>
      </c>
      <c r="G370" s="57">
        <f t="shared" ca="1" si="44"/>
        <v>0</v>
      </c>
      <c r="H370" s="17">
        <f t="shared" ca="1" si="45"/>
        <v>0</v>
      </c>
      <c r="I370" s="17">
        <f t="shared" ca="1" si="46"/>
        <v>0</v>
      </c>
      <c r="K370" s="17">
        <v>361</v>
      </c>
      <c r="L370" s="50">
        <v>1.6023671053284633E-3</v>
      </c>
      <c r="M370" s="50">
        <v>1.615759783242786E-3</v>
      </c>
      <c r="N370" s="50">
        <v>4.9399999999999999E-2</v>
      </c>
      <c r="O370" s="50">
        <v>4.9799999999999997E-2</v>
      </c>
      <c r="R370" s="59"/>
    </row>
    <row r="371" spans="2:18" x14ac:dyDescent="0.2">
      <c r="B371">
        <v>362</v>
      </c>
      <c r="C371" s="57">
        <f t="shared" ca="1" si="47"/>
        <v>1.3198678347076249</v>
      </c>
      <c r="D371" s="57">
        <f t="shared" ca="1" si="49"/>
        <v>0.76424266758996451</v>
      </c>
      <c r="E371" s="57">
        <f t="shared" ca="1" si="49"/>
        <v>0.76449345218948217</v>
      </c>
      <c r="F371" s="57">
        <f t="shared" ca="1" si="43"/>
        <v>0</v>
      </c>
      <c r="G371" s="57">
        <f t="shared" ca="1" si="44"/>
        <v>0</v>
      </c>
      <c r="H371" s="17">
        <f t="shared" ca="1" si="45"/>
        <v>0</v>
      </c>
      <c r="I371" s="17">
        <f t="shared" ca="1" si="46"/>
        <v>0</v>
      </c>
      <c r="K371" s="17">
        <v>362</v>
      </c>
      <c r="L371" s="50">
        <v>1.6853983471717942E-3</v>
      </c>
      <c r="M371" s="50">
        <v>1.699286365374321E-3</v>
      </c>
      <c r="N371" s="50">
        <v>5.1400000000000001E-2</v>
      </c>
      <c r="O371" s="50">
        <v>5.1799999999999999E-2</v>
      </c>
      <c r="R371" s="59"/>
    </row>
    <row r="372" spans="2:18" x14ac:dyDescent="0.2">
      <c r="B372">
        <v>363</v>
      </c>
      <c r="C372" s="57">
        <f t="shared" ca="1" si="47"/>
        <v>0.24246188326104706</v>
      </c>
      <c r="D372" s="57">
        <f t="shared" ca="1" si="49"/>
        <v>0.68722836075191163</v>
      </c>
      <c r="E372" s="57">
        <f t="shared" ca="1" si="49"/>
        <v>0.68745387327108554</v>
      </c>
      <c r="F372" s="57">
        <f t="shared" ca="1" si="43"/>
        <v>0</v>
      </c>
      <c r="G372" s="57">
        <f t="shared" ca="1" si="44"/>
        <v>0</v>
      </c>
      <c r="H372" s="17">
        <f t="shared" ca="1" si="45"/>
        <v>0</v>
      </c>
      <c r="I372" s="17">
        <f t="shared" ca="1" si="46"/>
        <v>0</v>
      </c>
      <c r="K372" s="17">
        <v>363</v>
      </c>
      <c r="L372" s="50">
        <v>1.8661817462576049E-3</v>
      </c>
      <c r="M372" s="50">
        <v>1.8814335017326791E-3</v>
      </c>
      <c r="N372" s="50">
        <v>5.6599999999999998E-2</v>
      </c>
      <c r="O372" s="50">
        <v>5.6599999999999998E-2</v>
      </c>
      <c r="R372" s="59"/>
    </row>
    <row r="373" spans="2:18" x14ac:dyDescent="0.2">
      <c r="B373">
        <v>364</v>
      </c>
      <c r="C373" s="57">
        <f t="shared" ca="1" si="47"/>
        <v>-0.92864641642720147</v>
      </c>
      <c r="D373" s="57">
        <f t="shared" ca="1" si="49"/>
        <v>0.61229245484800732</v>
      </c>
      <c r="E373" s="57">
        <f t="shared" ca="1" si="49"/>
        <v>0.61249337730966602</v>
      </c>
      <c r="F373" s="57">
        <f t="shared" ca="1" si="43"/>
        <v>0</v>
      </c>
      <c r="G373" s="57">
        <f t="shared" ca="1" si="44"/>
        <v>0</v>
      </c>
      <c r="H373" s="17">
        <f t="shared" ca="1" si="45"/>
        <v>0</v>
      </c>
      <c r="I373" s="17">
        <f t="shared" ca="1" si="46"/>
        <v>0</v>
      </c>
      <c r="K373" s="17">
        <v>364</v>
      </c>
      <c r="L373" s="50">
        <v>1.8026699390818429E-3</v>
      </c>
      <c r="M373" s="50">
        <v>1.8169130060693085E-3</v>
      </c>
      <c r="N373" s="50">
        <v>5.2600000000000001E-2</v>
      </c>
      <c r="O373" s="50">
        <v>5.2999999999999999E-2</v>
      </c>
      <c r="R373" s="59"/>
    </row>
    <row r="374" spans="2:18" x14ac:dyDescent="0.2">
      <c r="B374">
        <v>365</v>
      </c>
      <c r="C374" s="57">
        <f t="shared" ca="1" si="47"/>
        <v>-0.74707381410013662</v>
      </c>
      <c r="D374" s="57">
        <f t="shared" ca="1" si="49"/>
        <v>0.62335165837242457</v>
      </c>
      <c r="E374" s="57">
        <f t="shared" ca="1" si="49"/>
        <v>0.62355620988810556</v>
      </c>
      <c r="F374" s="57">
        <f t="shared" ca="1" si="43"/>
        <v>0</v>
      </c>
      <c r="G374" s="57">
        <f t="shared" ca="1" si="44"/>
        <v>0</v>
      </c>
      <c r="H374" s="17">
        <f t="shared" ca="1" si="45"/>
        <v>0</v>
      </c>
      <c r="I374" s="17">
        <f t="shared" ca="1" si="46"/>
        <v>0</v>
      </c>
      <c r="K374" s="17">
        <v>365</v>
      </c>
      <c r="L374" s="50">
        <v>1.716276536982791E-3</v>
      </c>
      <c r="M374" s="50">
        <v>1.7300230660349677E-3</v>
      </c>
      <c r="N374" s="50">
        <v>5.0799999999999998E-2</v>
      </c>
      <c r="O374" s="50">
        <v>5.0999999999999997E-2</v>
      </c>
      <c r="R374" s="59"/>
    </row>
    <row r="375" spans="2:18" x14ac:dyDescent="0.2">
      <c r="B375">
        <v>366</v>
      </c>
      <c r="C375" s="57">
        <f t="shared" ca="1" si="47"/>
        <v>0.49329631948371283</v>
      </c>
      <c r="D375" s="57">
        <f t="shared" ca="1" si="49"/>
        <v>0.70443479511965124</v>
      </c>
      <c r="E375" s="57">
        <f t="shared" ca="1" si="49"/>
        <v>0.7046659538935226</v>
      </c>
      <c r="F375" s="57">
        <f t="shared" ca="1" si="43"/>
        <v>0</v>
      </c>
      <c r="G375" s="57">
        <f t="shared" ca="1" si="44"/>
        <v>0</v>
      </c>
      <c r="H375" s="17">
        <f t="shared" ca="1" si="45"/>
        <v>0</v>
      </c>
      <c r="I375" s="17">
        <f t="shared" ca="1" si="46"/>
        <v>0</v>
      </c>
      <c r="K375" s="17">
        <v>366</v>
      </c>
      <c r="L375" s="50">
        <v>1.7928113542179556E-3</v>
      </c>
      <c r="M375" s="50">
        <v>1.8066887457602039E-3</v>
      </c>
      <c r="N375" s="50">
        <v>5.1200000000000002E-2</v>
      </c>
      <c r="O375" s="50">
        <v>5.1400000000000001E-2</v>
      </c>
      <c r="R375" s="59"/>
    </row>
    <row r="376" spans="2:18" x14ac:dyDescent="0.2">
      <c r="B376">
        <v>367</v>
      </c>
      <c r="C376" s="57">
        <f t="shared" ca="1" si="47"/>
        <v>-0.29163484626894715</v>
      </c>
      <c r="D376" s="57">
        <f t="shared" ca="1" si="49"/>
        <v>0.65197837530574121</v>
      </c>
      <c r="E376" s="57">
        <f t="shared" ca="1" si="49"/>
        <v>0.65219232061745858</v>
      </c>
      <c r="F376" s="57">
        <f t="shared" ca="1" si="43"/>
        <v>0</v>
      </c>
      <c r="G376" s="57">
        <f t="shared" ca="1" si="44"/>
        <v>0</v>
      </c>
      <c r="H376" s="17">
        <f t="shared" ca="1" si="45"/>
        <v>0</v>
      </c>
      <c r="I376" s="17">
        <f t="shared" ca="1" si="46"/>
        <v>0</v>
      </c>
      <c r="K376" s="17">
        <v>367</v>
      </c>
      <c r="L376" s="50">
        <v>1.9133717362289375E-3</v>
      </c>
      <c r="M376" s="50">
        <v>1.927346173271346E-3</v>
      </c>
      <c r="N376" s="50">
        <v>5.1400000000000001E-2</v>
      </c>
      <c r="O376" s="50">
        <v>5.1799999999999999E-2</v>
      </c>
      <c r="R376" s="59"/>
    </row>
    <row r="377" spans="2:18" x14ac:dyDescent="0.2">
      <c r="B377">
        <v>368</v>
      </c>
      <c r="C377" s="57">
        <f t="shared" ca="1" si="47"/>
        <v>-0.18179401436901285</v>
      </c>
      <c r="D377" s="57">
        <f t="shared" ca="1" si="49"/>
        <v>0.65907696901001522</v>
      </c>
      <c r="E377" s="57">
        <f t="shared" ca="1" si="49"/>
        <v>0.65929324371009945</v>
      </c>
      <c r="F377" s="57">
        <f t="shared" ca="1" si="43"/>
        <v>0</v>
      </c>
      <c r="G377" s="57">
        <f t="shared" ca="1" si="44"/>
        <v>0</v>
      </c>
      <c r="H377" s="17">
        <f t="shared" ca="1" si="45"/>
        <v>0</v>
      </c>
      <c r="I377" s="17">
        <f t="shared" ca="1" si="46"/>
        <v>0</v>
      </c>
      <c r="K377" s="17">
        <v>368</v>
      </c>
      <c r="L377" s="50">
        <v>1.9409795482360518E-3</v>
      </c>
      <c r="M377" s="50">
        <v>1.9553979033678113E-3</v>
      </c>
      <c r="N377" s="50">
        <v>5.3199999999999997E-2</v>
      </c>
      <c r="O377" s="50">
        <v>5.3400000000000003E-2</v>
      </c>
      <c r="R377" s="59"/>
    </row>
    <row r="378" spans="2:18" x14ac:dyDescent="0.2">
      <c r="B378">
        <v>369</v>
      </c>
      <c r="C378" s="57">
        <f t="shared" ca="1" si="47"/>
        <v>-0.455380509608377</v>
      </c>
      <c r="D378" s="57">
        <f t="shared" ca="1" si="49"/>
        <v>0.64153781111269459</v>
      </c>
      <c r="E378" s="57">
        <f t="shared" ca="1" si="49"/>
        <v>0.64174833037556533</v>
      </c>
      <c r="F378" s="57">
        <f t="shared" ca="1" si="43"/>
        <v>0</v>
      </c>
      <c r="G378" s="57">
        <f t="shared" ca="1" si="44"/>
        <v>0</v>
      </c>
      <c r="H378" s="17">
        <f t="shared" ca="1" si="45"/>
        <v>0</v>
      </c>
      <c r="I378" s="17">
        <f t="shared" ca="1" si="46"/>
        <v>0</v>
      </c>
      <c r="K378" s="17">
        <v>369</v>
      </c>
      <c r="L378" s="50">
        <v>1.7985415414152578E-3</v>
      </c>
      <c r="M378" s="50">
        <v>1.8129951624605589E-3</v>
      </c>
      <c r="N378" s="50">
        <v>5.3600000000000002E-2</v>
      </c>
      <c r="O378" s="50">
        <v>5.3600000000000002E-2</v>
      </c>
      <c r="R378" s="59"/>
    </row>
    <row r="379" spans="2:18" x14ac:dyDescent="0.2">
      <c r="B379">
        <v>370</v>
      </c>
      <c r="C379" s="57">
        <f t="shared" ca="1" si="47"/>
        <v>-1.9437154839333446</v>
      </c>
      <c r="D379" s="57">
        <f t="shared" ca="1" si="49"/>
        <v>0.55398463116830488</v>
      </c>
      <c r="E379" s="57">
        <f t="shared" ca="1" si="49"/>
        <v>0.55416642004212513</v>
      </c>
      <c r="F379" s="57">
        <f t="shared" ca="1" si="43"/>
        <v>0</v>
      </c>
      <c r="G379" s="57">
        <f t="shared" ca="1" si="44"/>
        <v>0</v>
      </c>
      <c r="H379" s="17">
        <f t="shared" ca="1" si="45"/>
        <v>0</v>
      </c>
      <c r="I379" s="17">
        <f t="shared" ca="1" si="46"/>
        <v>0</v>
      </c>
      <c r="K379" s="17">
        <v>370</v>
      </c>
      <c r="L379" s="50">
        <v>1.8432895846756153E-3</v>
      </c>
      <c r="M379" s="50">
        <v>1.8580072950945467E-3</v>
      </c>
      <c r="N379" s="50">
        <v>5.4399999999999997E-2</v>
      </c>
      <c r="O379" s="50">
        <v>5.4600000000000003E-2</v>
      </c>
      <c r="R379" s="59"/>
    </row>
    <row r="380" spans="2:18" x14ac:dyDescent="0.2">
      <c r="B380">
        <v>371</v>
      </c>
      <c r="C380" s="57">
        <f t="shared" ca="1" si="47"/>
        <v>0.39530021413400201</v>
      </c>
      <c r="D380" s="57">
        <f t="shared" ca="1" si="49"/>
        <v>0.69766188792630457</v>
      </c>
      <c r="E380" s="57">
        <f t="shared" ca="1" si="49"/>
        <v>0.69789082418514248</v>
      </c>
      <c r="F380" s="57">
        <f t="shared" ca="1" si="43"/>
        <v>0</v>
      </c>
      <c r="G380" s="57">
        <f t="shared" ca="1" si="44"/>
        <v>0</v>
      </c>
      <c r="H380" s="17">
        <f t="shared" ca="1" si="45"/>
        <v>0</v>
      </c>
      <c r="I380" s="17">
        <f t="shared" ca="1" si="46"/>
        <v>0</v>
      </c>
      <c r="K380" s="17">
        <v>371</v>
      </c>
      <c r="L380" s="50">
        <v>1.710363100536734E-3</v>
      </c>
      <c r="M380" s="50">
        <v>1.7246267507919437E-3</v>
      </c>
      <c r="N380" s="50">
        <v>5.28E-2</v>
      </c>
      <c r="O380" s="50">
        <v>5.3199999999999997E-2</v>
      </c>
      <c r="R380" s="59"/>
    </row>
    <row r="381" spans="2:18" x14ac:dyDescent="0.2">
      <c r="B381">
        <v>372</v>
      </c>
      <c r="C381" s="57">
        <f t="shared" ca="1" si="47"/>
        <v>0.48995869330927128</v>
      </c>
      <c r="D381" s="57">
        <f t="shared" ca="1" si="49"/>
        <v>0.70420304030635039</v>
      </c>
      <c r="E381" s="57">
        <f t="shared" ca="1" si="49"/>
        <v>0.70443412303037478</v>
      </c>
      <c r="F381" s="57">
        <f t="shared" ca="1" si="43"/>
        <v>0</v>
      </c>
      <c r="G381" s="57">
        <f t="shared" ca="1" si="44"/>
        <v>0</v>
      </c>
      <c r="H381" s="17">
        <f t="shared" ca="1" si="45"/>
        <v>0</v>
      </c>
      <c r="I381" s="17">
        <f t="shared" ca="1" si="46"/>
        <v>0</v>
      </c>
      <c r="K381" s="17">
        <v>372</v>
      </c>
      <c r="L381" s="50">
        <v>1.8900555565269591E-3</v>
      </c>
      <c r="M381" s="50">
        <v>1.9043825770616515E-3</v>
      </c>
      <c r="N381" s="50">
        <v>5.2400000000000002E-2</v>
      </c>
      <c r="O381" s="50">
        <v>5.3800000000000001E-2</v>
      </c>
      <c r="R381" s="59"/>
    </row>
    <row r="382" spans="2:18" x14ac:dyDescent="0.2">
      <c r="B382">
        <v>373</v>
      </c>
      <c r="C382" s="57">
        <f t="shared" ca="1" si="47"/>
        <v>-1.2280449068798609</v>
      </c>
      <c r="D382" s="57">
        <f t="shared" ca="1" si="49"/>
        <v>0.59448358014826297</v>
      </c>
      <c r="E382" s="57">
        <f t="shared" ca="1" si="49"/>
        <v>0.59467865866571534</v>
      </c>
      <c r="F382" s="57">
        <f t="shared" ca="1" si="43"/>
        <v>0</v>
      </c>
      <c r="G382" s="57">
        <f t="shared" ca="1" si="44"/>
        <v>0</v>
      </c>
      <c r="H382" s="17">
        <f t="shared" ca="1" si="45"/>
        <v>0</v>
      </c>
      <c r="I382" s="17">
        <f t="shared" ca="1" si="46"/>
        <v>0</v>
      </c>
      <c r="K382" s="17">
        <v>373</v>
      </c>
      <c r="L382" s="50">
        <v>2.005132522455899E-3</v>
      </c>
      <c r="M382" s="50">
        <v>2.0213092712312612E-3</v>
      </c>
      <c r="N382" s="50">
        <v>0.06</v>
      </c>
      <c r="O382" s="50">
        <v>0.06</v>
      </c>
      <c r="R382" s="59"/>
    </row>
    <row r="383" spans="2:18" x14ac:dyDescent="0.2">
      <c r="B383">
        <v>374</v>
      </c>
      <c r="C383" s="57">
        <f t="shared" ca="1" si="47"/>
        <v>0.67355491815294477</v>
      </c>
      <c r="D383" s="57">
        <f t="shared" ca="1" si="49"/>
        <v>0.71706537241787482</v>
      </c>
      <c r="E383" s="57">
        <f t="shared" ca="1" si="49"/>
        <v>0.71730067588871727</v>
      </c>
      <c r="F383" s="57">
        <f t="shared" ca="1" si="43"/>
        <v>0</v>
      </c>
      <c r="G383" s="57">
        <f t="shared" ca="1" si="44"/>
        <v>0</v>
      </c>
      <c r="H383" s="17">
        <f t="shared" ca="1" si="45"/>
        <v>0</v>
      </c>
      <c r="I383" s="17">
        <f t="shared" ca="1" si="46"/>
        <v>0</v>
      </c>
      <c r="K383" s="17">
        <v>374</v>
      </c>
      <c r="L383" s="50">
        <v>1.6381684300670952E-3</v>
      </c>
      <c r="M383" s="50">
        <v>1.6508623604481918E-3</v>
      </c>
      <c r="N383" s="50">
        <v>4.7E-2</v>
      </c>
      <c r="O383" s="50">
        <v>4.7E-2</v>
      </c>
      <c r="R383" s="59"/>
    </row>
    <row r="384" spans="2:18" x14ac:dyDescent="0.2">
      <c r="B384">
        <v>375</v>
      </c>
      <c r="C384" s="57">
        <f t="shared" ca="1" si="47"/>
        <v>-9.4416260895759843E-2</v>
      </c>
      <c r="D384" s="57">
        <f t="shared" ca="1" si="49"/>
        <v>0.6647790142204224</v>
      </c>
      <c r="E384" s="57">
        <f t="shared" ca="1" si="49"/>
        <v>0.66499716003446696</v>
      </c>
      <c r="F384" s="57">
        <f t="shared" ca="1" si="43"/>
        <v>0</v>
      </c>
      <c r="G384" s="57">
        <f t="shared" ca="1" si="44"/>
        <v>0</v>
      </c>
      <c r="H384" s="17">
        <f t="shared" ca="1" si="45"/>
        <v>0</v>
      </c>
      <c r="I384" s="17">
        <f t="shared" ca="1" si="46"/>
        <v>0</v>
      </c>
      <c r="K384" s="17">
        <v>375</v>
      </c>
      <c r="L384" s="50">
        <v>1.605736216522173E-3</v>
      </c>
      <c r="M384" s="50">
        <v>1.6193703491799952E-3</v>
      </c>
      <c r="N384" s="50">
        <v>5.0599999999999999E-2</v>
      </c>
      <c r="O384" s="50">
        <v>5.0799999999999998E-2</v>
      </c>
      <c r="R384" s="59"/>
    </row>
    <row r="385" spans="2:18" x14ac:dyDescent="0.2">
      <c r="B385">
        <v>376</v>
      </c>
      <c r="C385" s="57">
        <f t="shared" ca="1" si="47"/>
        <v>0.81766187794772693</v>
      </c>
      <c r="D385" s="57">
        <f t="shared" ca="1" si="49"/>
        <v>0.72732553212684758</v>
      </c>
      <c r="E385" s="57">
        <f t="shared" ca="1" si="49"/>
        <v>0.72756420244719056</v>
      </c>
      <c r="F385" s="57">
        <f t="shared" ca="1" si="43"/>
        <v>0</v>
      </c>
      <c r="G385" s="57">
        <f t="shared" ca="1" si="44"/>
        <v>0</v>
      </c>
      <c r="H385" s="17">
        <f t="shared" ca="1" si="45"/>
        <v>0</v>
      </c>
      <c r="I385" s="17">
        <f t="shared" ca="1" si="46"/>
        <v>0</v>
      </c>
      <c r="K385" s="17">
        <v>376</v>
      </c>
      <c r="L385" s="50">
        <v>1.7478591817209092E-3</v>
      </c>
      <c r="M385" s="50">
        <v>1.7620375253111047E-3</v>
      </c>
      <c r="N385" s="50">
        <v>5.2600000000000001E-2</v>
      </c>
      <c r="O385" s="50">
        <v>5.2600000000000001E-2</v>
      </c>
      <c r="R385" s="59"/>
    </row>
    <row r="386" spans="2:18" x14ac:dyDescent="0.2">
      <c r="B386">
        <v>377</v>
      </c>
      <c r="C386" s="57">
        <f t="shared" ca="1" si="47"/>
        <v>4.3360663833882124E-2</v>
      </c>
      <c r="D386" s="57">
        <f t="shared" ca="1" si="49"/>
        <v>0.67387036416841561</v>
      </c>
      <c r="E386" s="57">
        <f t="shared" ca="1" si="49"/>
        <v>0.67409149328953333</v>
      </c>
      <c r="F386" s="57">
        <f t="shared" ca="1" si="43"/>
        <v>0</v>
      </c>
      <c r="G386" s="57">
        <f t="shared" ca="1" si="44"/>
        <v>0</v>
      </c>
      <c r="H386" s="17">
        <f t="shared" ca="1" si="45"/>
        <v>0</v>
      </c>
      <c r="I386" s="17">
        <f t="shared" ca="1" si="46"/>
        <v>0</v>
      </c>
      <c r="K386" s="17">
        <v>377</v>
      </c>
      <c r="L386" s="50">
        <v>1.748323231829453E-3</v>
      </c>
      <c r="M386" s="50">
        <v>1.7630552550466196E-3</v>
      </c>
      <c r="N386" s="50">
        <v>5.4600000000000003E-2</v>
      </c>
      <c r="O386" s="50">
        <v>5.4800000000000001E-2</v>
      </c>
      <c r="R386" s="59"/>
    </row>
    <row r="387" spans="2:18" x14ac:dyDescent="0.2">
      <c r="B387">
        <v>378</v>
      </c>
      <c r="C387" s="57">
        <f t="shared" ca="1" si="47"/>
        <v>2.9924730898701131</v>
      </c>
      <c r="D387" s="57">
        <f t="shared" ca="1" si="49"/>
        <v>0.90125053881707218</v>
      </c>
      <c r="E387" s="57">
        <f t="shared" ca="1" si="49"/>
        <v>0.90154628225698652</v>
      </c>
      <c r="F387" s="57">
        <f t="shared" ca="1" si="43"/>
        <v>0.11305053881707217</v>
      </c>
      <c r="G387" s="57">
        <f t="shared" ca="1" si="44"/>
        <v>0.11334628225698651</v>
      </c>
      <c r="H387" s="17">
        <f t="shared" ca="1" si="45"/>
        <v>1</v>
      </c>
      <c r="I387" s="17">
        <f t="shared" ca="1" si="46"/>
        <v>1</v>
      </c>
      <c r="K387" s="17">
        <v>378</v>
      </c>
      <c r="L387" s="50">
        <v>1.6344053807117462E-3</v>
      </c>
      <c r="M387" s="50">
        <v>1.6489966045154108E-3</v>
      </c>
      <c r="N387" s="50">
        <v>5.3999999999999999E-2</v>
      </c>
      <c r="O387" s="50">
        <v>5.4600000000000003E-2</v>
      </c>
      <c r="R387" s="59"/>
    </row>
    <row r="388" spans="2:18" x14ac:dyDescent="0.2">
      <c r="B388">
        <v>379</v>
      </c>
      <c r="C388" s="57">
        <f t="shared" ca="1" si="47"/>
        <v>0.5569976114658598</v>
      </c>
      <c r="D388" s="57">
        <f t="shared" ca="1" si="49"/>
        <v>0.70887267140846</v>
      </c>
      <c r="E388" s="57">
        <f t="shared" ca="1" si="49"/>
        <v>0.70910528646195981</v>
      </c>
      <c r="F388" s="57">
        <f t="shared" ca="1" si="43"/>
        <v>0</v>
      </c>
      <c r="G388" s="57">
        <f t="shared" ca="1" si="44"/>
        <v>0</v>
      </c>
      <c r="H388" s="17">
        <f t="shared" ca="1" si="45"/>
        <v>0</v>
      </c>
      <c r="I388" s="17">
        <f t="shared" ca="1" si="46"/>
        <v>0</v>
      </c>
      <c r="K388" s="17">
        <v>379</v>
      </c>
      <c r="L388" s="50">
        <v>1.7174157852117855E-3</v>
      </c>
      <c r="M388" s="50">
        <v>1.7304179230399135E-3</v>
      </c>
      <c r="N388" s="50">
        <v>4.8000000000000001E-2</v>
      </c>
      <c r="O388" s="50">
        <v>4.8399999999999999E-2</v>
      </c>
      <c r="R388" s="59"/>
    </row>
    <row r="389" spans="2:18" x14ac:dyDescent="0.2">
      <c r="B389">
        <v>380</v>
      </c>
      <c r="C389" s="57">
        <f t="shared" ca="1" si="47"/>
        <v>-1.0265507812422823</v>
      </c>
      <c r="D389" s="57">
        <f t="shared" ca="1" si="49"/>
        <v>0.60641095037104331</v>
      </c>
      <c r="E389" s="57">
        <f t="shared" ca="1" si="49"/>
        <v>0.60660994282956637</v>
      </c>
      <c r="F389" s="57">
        <f t="shared" ca="1" si="43"/>
        <v>0</v>
      </c>
      <c r="G389" s="57">
        <f t="shared" ca="1" si="44"/>
        <v>0</v>
      </c>
      <c r="H389" s="17">
        <f t="shared" ca="1" si="45"/>
        <v>0</v>
      </c>
      <c r="I389" s="17">
        <f t="shared" ca="1" si="46"/>
        <v>0</v>
      </c>
      <c r="K389" s="17">
        <v>380</v>
      </c>
      <c r="L389" s="50">
        <v>1.6784733435544275E-3</v>
      </c>
      <c r="M389" s="50">
        <v>1.6925096577064445E-3</v>
      </c>
      <c r="N389" s="50">
        <v>5.16E-2</v>
      </c>
      <c r="O389" s="50">
        <v>5.2600000000000001E-2</v>
      </c>
      <c r="R389" s="59"/>
    </row>
    <row r="390" spans="2:18" x14ac:dyDescent="0.2">
      <c r="B390">
        <v>381</v>
      </c>
      <c r="C390" s="57">
        <f t="shared" ca="1" si="47"/>
        <v>0.17371738194126413</v>
      </c>
      <c r="D390" s="57">
        <f t="shared" ref="D390:E409" ca="1" si="50">S0*EXP((D$5+0.5*σ*σ)*T+σ*SQRT(T)*$C390)</f>
        <v>0.68258652350219728</v>
      </c>
      <c r="E390" s="57">
        <f t="shared" ca="1" si="50"/>
        <v>0.68281051281238925</v>
      </c>
      <c r="F390" s="57">
        <f t="shared" ca="1" si="43"/>
        <v>0</v>
      </c>
      <c r="G390" s="57">
        <f t="shared" ca="1" si="44"/>
        <v>0</v>
      </c>
      <c r="H390" s="17">
        <f t="shared" ca="1" si="45"/>
        <v>0</v>
      </c>
      <c r="I390" s="17">
        <f t="shared" ca="1" si="46"/>
        <v>0</v>
      </c>
      <c r="K390" s="17">
        <v>381</v>
      </c>
      <c r="L390" s="50">
        <v>1.6597407217250313E-3</v>
      </c>
      <c r="M390" s="50">
        <v>1.6742603588421061E-3</v>
      </c>
      <c r="N390" s="50">
        <v>5.3600000000000002E-2</v>
      </c>
      <c r="O390" s="50">
        <v>5.4199999999999998E-2</v>
      </c>
      <c r="R390" s="59"/>
    </row>
    <row r="391" spans="2:18" x14ac:dyDescent="0.2">
      <c r="B391">
        <v>382</v>
      </c>
      <c r="C391" s="57">
        <f t="shared" ca="1" si="47"/>
        <v>-0.47033979983493185</v>
      </c>
      <c r="D391" s="57">
        <f t="shared" ca="1" si="50"/>
        <v>0.64059236940401043</v>
      </c>
      <c r="E391" s="57">
        <f t="shared" ca="1" si="50"/>
        <v>0.64080257842220323</v>
      </c>
      <c r="F391" s="57">
        <f t="shared" ca="1" si="43"/>
        <v>0</v>
      </c>
      <c r="G391" s="57">
        <f t="shared" ca="1" si="44"/>
        <v>0</v>
      </c>
      <c r="H391" s="17">
        <f t="shared" ca="1" si="45"/>
        <v>0</v>
      </c>
      <c r="I391" s="17">
        <f t="shared" ca="1" si="46"/>
        <v>0</v>
      </c>
      <c r="K391" s="17">
        <v>382</v>
      </c>
      <c r="L391" s="50">
        <v>1.6351083620898634E-3</v>
      </c>
      <c r="M391" s="50">
        <v>1.6473096687261667E-3</v>
      </c>
      <c r="N391" s="50">
        <v>4.4999999999999998E-2</v>
      </c>
      <c r="O391" s="50">
        <v>4.5400000000000003E-2</v>
      </c>
      <c r="R391" s="59"/>
    </row>
    <row r="392" spans="2:18" x14ac:dyDescent="0.2">
      <c r="B392">
        <v>383</v>
      </c>
      <c r="C392" s="57">
        <f t="shared" ca="1" si="47"/>
        <v>-0.12793756760441011</v>
      </c>
      <c r="D392" s="57">
        <f t="shared" ca="1" si="50"/>
        <v>0.66258569151235946</v>
      </c>
      <c r="E392" s="57">
        <f t="shared" ca="1" si="50"/>
        <v>0.66280311759224086</v>
      </c>
      <c r="F392" s="57">
        <f t="shared" ca="1" si="43"/>
        <v>0</v>
      </c>
      <c r="G392" s="57">
        <f t="shared" ca="1" si="44"/>
        <v>0</v>
      </c>
      <c r="H392" s="17">
        <f t="shared" ca="1" si="45"/>
        <v>0</v>
      </c>
      <c r="I392" s="17">
        <f t="shared" ca="1" si="46"/>
        <v>0</v>
      </c>
      <c r="K392" s="17">
        <v>383</v>
      </c>
      <c r="L392" s="50">
        <v>1.8497953292150808E-3</v>
      </c>
      <c r="M392" s="50">
        <v>1.8650729495890566E-3</v>
      </c>
      <c r="N392" s="50">
        <v>5.6399999999999999E-2</v>
      </c>
      <c r="O392" s="50">
        <v>5.6800000000000003E-2</v>
      </c>
      <c r="R392" s="59"/>
    </row>
    <row r="393" spans="2:18" x14ac:dyDescent="0.2">
      <c r="B393">
        <v>384</v>
      </c>
      <c r="C393" s="57">
        <f t="shared" ca="1" si="47"/>
        <v>1.0540388374223304</v>
      </c>
      <c r="D393" s="57">
        <f t="shared" ca="1" si="50"/>
        <v>0.74447402195834789</v>
      </c>
      <c r="E393" s="57">
        <f t="shared" ca="1" si="50"/>
        <v>0.74471831951901268</v>
      </c>
      <c r="F393" s="57">
        <f t="shared" ca="1" si="43"/>
        <v>0</v>
      </c>
      <c r="G393" s="57">
        <f t="shared" ca="1" si="44"/>
        <v>0</v>
      </c>
      <c r="H393" s="17">
        <f t="shared" ca="1" si="45"/>
        <v>0</v>
      </c>
      <c r="I393" s="17">
        <f t="shared" ca="1" si="46"/>
        <v>0</v>
      </c>
      <c r="K393" s="17">
        <v>384</v>
      </c>
      <c r="L393" s="50">
        <v>1.7226351885553364E-3</v>
      </c>
      <c r="M393" s="50">
        <v>1.7368864988823844E-3</v>
      </c>
      <c r="N393" s="50">
        <v>5.28E-2</v>
      </c>
      <c r="O393" s="50">
        <v>5.2999999999999999E-2</v>
      </c>
      <c r="R393" s="59"/>
    </row>
    <row r="394" spans="2:18" x14ac:dyDescent="0.2">
      <c r="B394">
        <v>385</v>
      </c>
      <c r="C394" s="57">
        <f t="shared" ca="1" si="47"/>
        <v>-0.59474735458401484</v>
      </c>
      <c r="D394" s="57">
        <f t="shared" ca="1" si="50"/>
        <v>0.63278347336048357</v>
      </c>
      <c r="E394" s="57">
        <f t="shared" ca="1" si="50"/>
        <v>0.63299111990611356</v>
      </c>
      <c r="F394" s="57">
        <f t="shared" ref="F394:F457" ca="1" si="51">MAX(0,CP*(D394-K))</f>
        <v>0</v>
      </c>
      <c r="G394" s="57">
        <f t="shared" ref="G394:G457" ca="1" si="52">MAX(0,CP*(E394-K))</f>
        <v>0</v>
      </c>
      <c r="H394" s="17">
        <f t="shared" ref="H394:H457" ca="1" si="53">(CP*(D394-K)&gt;0)*1</f>
        <v>0</v>
      </c>
      <c r="I394" s="17">
        <f t="shared" ref="I394:I457" ca="1" si="54">(CP*(E394-K)&gt;0)*1</f>
        <v>0</v>
      </c>
      <c r="K394" s="17">
        <v>385</v>
      </c>
      <c r="L394" s="50">
        <v>1.4122071128627861E-3</v>
      </c>
      <c r="M394" s="50">
        <v>1.4249612538372242E-3</v>
      </c>
      <c r="N394" s="50">
        <v>4.7399999999999998E-2</v>
      </c>
      <c r="O394" s="50">
        <v>4.7600000000000003E-2</v>
      </c>
      <c r="R394" s="59"/>
    </row>
    <row r="395" spans="2:18" x14ac:dyDescent="0.2">
      <c r="B395">
        <v>386</v>
      </c>
      <c r="C395" s="57">
        <f t="shared" ref="C395:C458" ca="1" si="55">_xlfn.NORM.S.INV(RAND())</f>
        <v>-0.1127251498346996</v>
      </c>
      <c r="D395" s="57">
        <f t="shared" ca="1" si="50"/>
        <v>0.66358015244238588</v>
      </c>
      <c r="E395" s="57">
        <f t="shared" ca="1" si="50"/>
        <v>0.66379790485249801</v>
      </c>
      <c r="F395" s="57">
        <f t="shared" ca="1" si="51"/>
        <v>0</v>
      </c>
      <c r="G395" s="57">
        <f t="shared" ca="1" si="52"/>
        <v>0</v>
      </c>
      <c r="H395" s="17">
        <f t="shared" ca="1" si="53"/>
        <v>0</v>
      </c>
      <c r="I395" s="17">
        <f t="shared" ca="1" si="54"/>
        <v>0</v>
      </c>
      <c r="K395" s="17">
        <v>386</v>
      </c>
      <c r="L395" s="50">
        <v>1.7963581831552538E-3</v>
      </c>
      <c r="M395" s="50">
        <v>1.8102492625050911E-3</v>
      </c>
      <c r="N395" s="50">
        <v>5.1200000000000002E-2</v>
      </c>
      <c r="O395" s="50">
        <v>5.1799999999999999E-2</v>
      </c>
      <c r="R395" s="59"/>
    </row>
    <row r="396" spans="2:18" x14ac:dyDescent="0.2">
      <c r="B396">
        <v>387</v>
      </c>
      <c r="C396" s="57">
        <f t="shared" ca="1" si="55"/>
        <v>0.46400486544138836</v>
      </c>
      <c r="D396" s="57">
        <f t="shared" ca="1" si="50"/>
        <v>0.70240348360465776</v>
      </c>
      <c r="E396" s="57">
        <f t="shared" ca="1" si="50"/>
        <v>0.70263397580799303</v>
      </c>
      <c r="F396" s="57">
        <f t="shared" ca="1" si="51"/>
        <v>0</v>
      </c>
      <c r="G396" s="57">
        <f t="shared" ca="1" si="52"/>
        <v>0</v>
      </c>
      <c r="H396" s="17">
        <f t="shared" ca="1" si="53"/>
        <v>0</v>
      </c>
      <c r="I396" s="17">
        <f t="shared" ca="1" si="54"/>
        <v>0</v>
      </c>
      <c r="K396" s="17">
        <v>387</v>
      </c>
      <c r="L396" s="50">
        <v>1.9552305929761596E-3</v>
      </c>
      <c r="M396" s="50">
        <v>1.9698908188873565E-3</v>
      </c>
      <c r="N396" s="50">
        <v>5.4199999999999998E-2</v>
      </c>
      <c r="O396" s="50">
        <v>5.4199999999999998E-2</v>
      </c>
      <c r="R396" s="59"/>
    </row>
    <row r="397" spans="2:18" x14ac:dyDescent="0.2">
      <c r="B397">
        <v>388</v>
      </c>
      <c r="C397" s="57">
        <f t="shared" ca="1" si="55"/>
        <v>0.14424531251708339</v>
      </c>
      <c r="D397" s="57">
        <f t="shared" ca="1" si="50"/>
        <v>0.68060609450537946</v>
      </c>
      <c r="E397" s="57">
        <f t="shared" ca="1" si="50"/>
        <v>0.68082943394202478</v>
      </c>
      <c r="F397" s="57">
        <f t="shared" ca="1" si="51"/>
        <v>0</v>
      </c>
      <c r="G397" s="57">
        <f t="shared" ca="1" si="52"/>
        <v>0</v>
      </c>
      <c r="H397" s="17">
        <f t="shared" ca="1" si="53"/>
        <v>0</v>
      </c>
      <c r="I397" s="17">
        <f t="shared" ca="1" si="54"/>
        <v>0</v>
      </c>
      <c r="K397" s="17">
        <v>388</v>
      </c>
      <c r="L397" s="50">
        <v>1.6561208374554536E-3</v>
      </c>
      <c r="M397" s="50">
        <v>1.6695061265379234E-3</v>
      </c>
      <c r="N397" s="50">
        <v>4.9599999999999998E-2</v>
      </c>
      <c r="O397" s="50">
        <v>0.05</v>
      </c>
      <c r="R397" s="59"/>
    </row>
    <row r="398" spans="2:18" x14ac:dyDescent="0.2">
      <c r="B398">
        <v>389</v>
      </c>
      <c r="C398" s="57">
        <f t="shared" ca="1" si="55"/>
        <v>-0.398212543356251</v>
      </c>
      <c r="D398" s="57">
        <f t="shared" ca="1" si="50"/>
        <v>0.64516375557231798</v>
      </c>
      <c r="E398" s="57">
        <f t="shared" ca="1" si="50"/>
        <v>0.64537546468112073</v>
      </c>
      <c r="F398" s="57">
        <f t="shared" ca="1" si="51"/>
        <v>0</v>
      </c>
      <c r="G398" s="57">
        <f t="shared" ca="1" si="52"/>
        <v>0</v>
      </c>
      <c r="H398" s="17">
        <f t="shared" ca="1" si="53"/>
        <v>0</v>
      </c>
      <c r="I398" s="17">
        <f t="shared" ca="1" si="54"/>
        <v>0</v>
      </c>
      <c r="K398" s="17">
        <v>389</v>
      </c>
      <c r="L398" s="50">
        <v>1.4694375041611569E-3</v>
      </c>
      <c r="M398" s="50">
        <v>1.4820845348446725E-3</v>
      </c>
      <c r="N398" s="50">
        <v>4.6600000000000003E-2</v>
      </c>
      <c r="O398" s="50">
        <v>4.7199999999999999E-2</v>
      </c>
      <c r="R398" s="59"/>
    </row>
    <row r="399" spans="2:18" x14ac:dyDescent="0.2">
      <c r="B399">
        <v>390</v>
      </c>
      <c r="C399" s="57">
        <f t="shared" ca="1" si="55"/>
        <v>1.201099859154237</v>
      </c>
      <c r="D399" s="57">
        <f t="shared" ca="1" si="50"/>
        <v>0.75534630958270454</v>
      </c>
      <c r="E399" s="57">
        <f t="shared" ca="1" si="50"/>
        <v>0.75559417486133806</v>
      </c>
      <c r="F399" s="57">
        <f t="shared" ca="1" si="51"/>
        <v>0</v>
      </c>
      <c r="G399" s="57">
        <f t="shared" ca="1" si="52"/>
        <v>0</v>
      </c>
      <c r="H399" s="17">
        <f t="shared" ca="1" si="53"/>
        <v>0</v>
      </c>
      <c r="I399" s="17">
        <f t="shared" ca="1" si="54"/>
        <v>0</v>
      </c>
      <c r="K399" s="17">
        <v>390</v>
      </c>
      <c r="L399" s="50">
        <v>1.8477658936602189E-3</v>
      </c>
      <c r="M399" s="50">
        <v>1.860658476258321E-3</v>
      </c>
      <c r="N399" s="50">
        <v>4.7399999999999998E-2</v>
      </c>
      <c r="O399" s="50">
        <v>4.82E-2</v>
      </c>
      <c r="R399" s="59"/>
    </row>
    <row r="400" spans="2:18" x14ac:dyDescent="0.2">
      <c r="B400">
        <v>391</v>
      </c>
      <c r="C400" s="57">
        <f t="shared" ca="1" si="55"/>
        <v>1.3236740372569853</v>
      </c>
      <c r="D400" s="57">
        <f t="shared" ca="1" si="50"/>
        <v>0.76452949878525589</v>
      </c>
      <c r="E400" s="57">
        <f t="shared" ca="1" si="50"/>
        <v>0.76478037750781791</v>
      </c>
      <c r="F400" s="57">
        <f t="shared" ca="1" si="51"/>
        <v>0</v>
      </c>
      <c r="G400" s="57">
        <f t="shared" ca="1" si="52"/>
        <v>0</v>
      </c>
      <c r="H400" s="17">
        <f t="shared" ca="1" si="53"/>
        <v>0</v>
      </c>
      <c r="I400" s="17">
        <f t="shared" ca="1" si="54"/>
        <v>0</v>
      </c>
      <c r="K400" s="17">
        <v>391</v>
      </c>
      <c r="L400" s="50">
        <v>1.762105747862266E-3</v>
      </c>
      <c r="M400" s="50">
        <v>1.7752541818447497E-3</v>
      </c>
      <c r="N400" s="50">
        <v>4.8599999999999997E-2</v>
      </c>
      <c r="O400" s="50">
        <v>4.8599999999999997E-2</v>
      </c>
      <c r="R400" s="59"/>
    </row>
    <row r="401" spans="2:18" x14ac:dyDescent="0.2">
      <c r="B401">
        <v>392</v>
      </c>
      <c r="C401" s="57">
        <f t="shared" ca="1" si="55"/>
        <v>0.15047020658603805</v>
      </c>
      <c r="D401" s="57">
        <f t="shared" ca="1" si="50"/>
        <v>0.68102390831368387</v>
      </c>
      <c r="E401" s="57">
        <f t="shared" ca="1" si="50"/>
        <v>0.68124738485503811</v>
      </c>
      <c r="F401" s="57">
        <f t="shared" ca="1" si="51"/>
        <v>0</v>
      </c>
      <c r="G401" s="57">
        <f t="shared" ca="1" si="52"/>
        <v>0</v>
      </c>
      <c r="H401" s="17">
        <f t="shared" ca="1" si="53"/>
        <v>0</v>
      </c>
      <c r="I401" s="17">
        <f t="shared" ca="1" si="54"/>
        <v>0</v>
      </c>
      <c r="K401" s="17">
        <v>392</v>
      </c>
      <c r="L401" s="50">
        <v>1.8568948722025511E-3</v>
      </c>
      <c r="M401" s="50">
        <v>1.8713147294938321E-3</v>
      </c>
      <c r="N401" s="50">
        <v>5.3199999999999997E-2</v>
      </c>
      <c r="O401" s="50">
        <v>5.3600000000000002E-2</v>
      </c>
      <c r="R401" s="59"/>
    </row>
    <row r="402" spans="2:18" x14ac:dyDescent="0.2">
      <c r="B402">
        <v>393</v>
      </c>
      <c r="C402" s="57">
        <f t="shared" ca="1" si="55"/>
        <v>-1.6196668037031736</v>
      </c>
      <c r="D402" s="57">
        <f t="shared" ca="1" si="50"/>
        <v>0.57196859398194033</v>
      </c>
      <c r="E402" s="57">
        <f t="shared" ca="1" si="50"/>
        <v>0.57215628425475751</v>
      </c>
      <c r="F402" s="57">
        <f t="shared" ca="1" si="51"/>
        <v>0</v>
      </c>
      <c r="G402" s="57">
        <f t="shared" ca="1" si="52"/>
        <v>0</v>
      </c>
      <c r="H402" s="17">
        <f t="shared" ca="1" si="53"/>
        <v>0</v>
      </c>
      <c r="I402" s="17">
        <f t="shared" ca="1" si="54"/>
        <v>0</v>
      </c>
      <c r="K402" s="17">
        <v>393</v>
      </c>
      <c r="L402" s="50">
        <v>1.5874335809208098E-3</v>
      </c>
      <c r="M402" s="50">
        <v>1.6007007706022392E-3</v>
      </c>
      <c r="N402" s="50">
        <v>4.9200000000000001E-2</v>
      </c>
      <c r="O402" s="50">
        <v>4.9599999999999998E-2</v>
      </c>
      <c r="R402" s="59"/>
    </row>
    <row r="403" spans="2:18" x14ac:dyDescent="0.2">
      <c r="B403">
        <v>394</v>
      </c>
      <c r="C403" s="57">
        <f t="shared" ca="1" si="55"/>
        <v>0.3163356920334478</v>
      </c>
      <c r="D403" s="57">
        <f t="shared" ca="1" si="50"/>
        <v>0.69225173731850165</v>
      </c>
      <c r="E403" s="57">
        <f t="shared" ca="1" si="50"/>
        <v>0.69247889824796971</v>
      </c>
      <c r="F403" s="57">
        <f t="shared" ca="1" si="51"/>
        <v>0</v>
      </c>
      <c r="G403" s="57">
        <f t="shared" ca="1" si="52"/>
        <v>0</v>
      </c>
      <c r="H403" s="17">
        <f t="shared" ca="1" si="53"/>
        <v>0</v>
      </c>
      <c r="I403" s="17">
        <f t="shared" ca="1" si="54"/>
        <v>0</v>
      </c>
      <c r="K403" s="17">
        <v>394</v>
      </c>
      <c r="L403" s="50">
        <v>1.802626311085499E-3</v>
      </c>
      <c r="M403" s="50">
        <v>1.8169260848510519E-3</v>
      </c>
      <c r="N403" s="50">
        <v>5.2999999999999999E-2</v>
      </c>
      <c r="O403" s="50">
        <v>5.2999999999999999E-2</v>
      </c>
      <c r="R403" s="59"/>
    </row>
    <row r="404" spans="2:18" x14ac:dyDescent="0.2">
      <c r="B404">
        <v>395</v>
      </c>
      <c r="C404" s="57">
        <f t="shared" ca="1" si="55"/>
        <v>0.95237137613096645</v>
      </c>
      <c r="D404" s="57">
        <f t="shared" ca="1" si="50"/>
        <v>0.73704932779981225</v>
      </c>
      <c r="E404" s="57">
        <f t="shared" ca="1" si="50"/>
        <v>0.73729118896294243</v>
      </c>
      <c r="F404" s="57">
        <f t="shared" ca="1" si="51"/>
        <v>0</v>
      </c>
      <c r="G404" s="57">
        <f t="shared" ca="1" si="52"/>
        <v>0</v>
      </c>
      <c r="H404" s="17">
        <f t="shared" ca="1" si="53"/>
        <v>0</v>
      </c>
      <c r="I404" s="17">
        <f t="shared" ca="1" si="54"/>
        <v>0</v>
      </c>
      <c r="K404" s="17">
        <v>395</v>
      </c>
      <c r="L404" s="50">
        <v>1.4192233640962276E-3</v>
      </c>
      <c r="M404" s="50">
        <v>1.4312969144187507E-3</v>
      </c>
      <c r="N404" s="50">
        <v>4.4600000000000001E-2</v>
      </c>
      <c r="O404" s="50">
        <v>4.5199999999999997E-2</v>
      </c>
      <c r="R404" s="59"/>
    </row>
    <row r="405" spans="2:18" x14ac:dyDescent="0.2">
      <c r="B405">
        <v>396</v>
      </c>
      <c r="C405" s="57">
        <f t="shared" ca="1" si="55"/>
        <v>-0.91373843750700601</v>
      </c>
      <c r="D405" s="57">
        <f t="shared" ca="1" si="50"/>
        <v>0.61319302715347612</v>
      </c>
      <c r="E405" s="57">
        <f t="shared" ca="1" si="50"/>
        <v>0.61339424513601393</v>
      </c>
      <c r="F405" s="57">
        <f t="shared" ca="1" si="51"/>
        <v>0</v>
      </c>
      <c r="G405" s="57">
        <f t="shared" ca="1" si="52"/>
        <v>0</v>
      </c>
      <c r="H405" s="17">
        <f t="shared" ca="1" si="53"/>
        <v>0</v>
      </c>
      <c r="I405" s="17">
        <f t="shared" ca="1" si="54"/>
        <v>0</v>
      </c>
      <c r="K405" s="17">
        <v>396</v>
      </c>
      <c r="L405" s="50">
        <v>1.8014446012976273E-3</v>
      </c>
      <c r="M405" s="50">
        <v>1.8160304607040842E-3</v>
      </c>
      <c r="N405" s="50">
        <v>5.3999999999999999E-2</v>
      </c>
      <c r="O405" s="50">
        <v>5.4600000000000003E-2</v>
      </c>
      <c r="R405" s="59"/>
    </row>
    <row r="406" spans="2:18" x14ac:dyDescent="0.2">
      <c r="B406">
        <v>397</v>
      </c>
      <c r="C406" s="57">
        <f t="shared" ca="1" si="55"/>
        <v>-0.55881269897896291</v>
      </c>
      <c r="D406" s="57">
        <f t="shared" ca="1" si="50"/>
        <v>0.63502921531067702</v>
      </c>
      <c r="E406" s="57">
        <f t="shared" ca="1" si="50"/>
        <v>0.6352375987917328</v>
      </c>
      <c r="F406" s="57">
        <f t="shared" ca="1" si="51"/>
        <v>0</v>
      </c>
      <c r="G406" s="57">
        <f t="shared" ca="1" si="52"/>
        <v>0</v>
      </c>
      <c r="H406" s="17">
        <f t="shared" ca="1" si="53"/>
        <v>0</v>
      </c>
      <c r="I406" s="17">
        <f t="shared" ca="1" si="54"/>
        <v>0</v>
      </c>
      <c r="K406" s="17">
        <v>397</v>
      </c>
      <c r="L406" s="50">
        <v>1.5646658827246475E-3</v>
      </c>
      <c r="M406" s="50">
        <v>1.5777598944738968E-3</v>
      </c>
      <c r="N406" s="50">
        <v>4.8599999999999997E-2</v>
      </c>
      <c r="O406" s="50">
        <v>4.8800000000000003E-2</v>
      </c>
      <c r="R406" s="59"/>
    </row>
    <row r="407" spans="2:18" x14ac:dyDescent="0.2">
      <c r="B407">
        <v>398</v>
      </c>
      <c r="C407" s="57">
        <f t="shared" ca="1" si="55"/>
        <v>1.5064367003974257</v>
      </c>
      <c r="D407" s="57">
        <f t="shared" ca="1" si="50"/>
        <v>0.77842972610556949</v>
      </c>
      <c r="E407" s="57">
        <f t="shared" ca="1" si="50"/>
        <v>0.77868516615804617</v>
      </c>
      <c r="F407" s="57">
        <f t="shared" ca="1" si="51"/>
        <v>0</v>
      </c>
      <c r="G407" s="57">
        <f t="shared" ca="1" si="52"/>
        <v>0</v>
      </c>
      <c r="H407" s="17">
        <f t="shared" ca="1" si="53"/>
        <v>0</v>
      </c>
      <c r="I407" s="17">
        <f t="shared" ca="1" si="54"/>
        <v>0</v>
      </c>
      <c r="K407" s="17">
        <v>398</v>
      </c>
      <c r="L407" s="50">
        <v>1.6495613398049326E-3</v>
      </c>
      <c r="M407" s="50">
        <v>1.6644567636777882E-3</v>
      </c>
      <c r="N407" s="50">
        <v>5.5399999999999998E-2</v>
      </c>
      <c r="O407" s="50">
        <v>5.5599999999999997E-2</v>
      </c>
      <c r="R407" s="59"/>
    </row>
    <row r="408" spans="2:18" x14ac:dyDescent="0.2">
      <c r="B408">
        <v>399</v>
      </c>
      <c r="C408" s="57">
        <f t="shared" ca="1" si="55"/>
        <v>1.2372586865571029</v>
      </c>
      <c r="D408" s="57">
        <f t="shared" ca="1" si="50"/>
        <v>0.75804377874533524</v>
      </c>
      <c r="E408" s="57">
        <f t="shared" ca="1" si="50"/>
        <v>0.75829252919271484</v>
      </c>
      <c r="F408" s="57">
        <f t="shared" ca="1" si="51"/>
        <v>0</v>
      </c>
      <c r="G408" s="57">
        <f t="shared" ca="1" si="52"/>
        <v>0</v>
      </c>
      <c r="H408" s="17">
        <f t="shared" ca="1" si="53"/>
        <v>0</v>
      </c>
      <c r="I408" s="17">
        <f t="shared" ca="1" si="54"/>
        <v>0</v>
      </c>
      <c r="K408" s="17">
        <v>399</v>
      </c>
      <c r="L408" s="50">
        <v>1.7331795915532489E-3</v>
      </c>
      <c r="M408" s="50">
        <v>1.7476228265609585E-3</v>
      </c>
      <c r="N408" s="50">
        <v>5.3400000000000003E-2</v>
      </c>
      <c r="O408" s="50">
        <v>5.3800000000000001E-2</v>
      </c>
      <c r="R408" s="59"/>
    </row>
    <row r="409" spans="2:18" x14ac:dyDescent="0.2">
      <c r="B409">
        <v>400</v>
      </c>
      <c r="C409" s="57">
        <f t="shared" ca="1" si="55"/>
        <v>0.87077510045847828</v>
      </c>
      <c r="D409" s="57">
        <f t="shared" ca="1" si="50"/>
        <v>0.73114401414450703</v>
      </c>
      <c r="E409" s="57">
        <f t="shared" ca="1" si="50"/>
        <v>0.73138393749157082</v>
      </c>
      <c r="F409" s="57">
        <f t="shared" ca="1" si="51"/>
        <v>0</v>
      </c>
      <c r="G409" s="57">
        <f t="shared" ca="1" si="52"/>
        <v>0</v>
      </c>
      <c r="H409" s="17">
        <f t="shared" ca="1" si="53"/>
        <v>0</v>
      </c>
      <c r="I409" s="17">
        <f t="shared" ca="1" si="54"/>
        <v>0</v>
      </c>
      <c r="K409" s="17">
        <v>400</v>
      </c>
      <c r="L409" s="50">
        <v>1.731435739793404E-3</v>
      </c>
      <c r="M409" s="50">
        <v>1.7442298477962862E-3</v>
      </c>
      <c r="N409" s="50">
        <v>4.7E-2</v>
      </c>
      <c r="O409" s="50">
        <v>4.7600000000000003E-2</v>
      </c>
      <c r="R409" s="59"/>
    </row>
    <row r="410" spans="2:18" x14ac:dyDescent="0.2">
      <c r="B410">
        <v>401</v>
      </c>
      <c r="C410" s="57">
        <f t="shared" ca="1" si="55"/>
        <v>0.19292401973069487</v>
      </c>
      <c r="D410" s="57">
        <f t="shared" ref="D410:E429" ca="1" si="56">S0*EXP((D$5+0.5*σ*σ)*T+σ*SQRT(T)*$C410)</f>
        <v>0.68388024864044328</v>
      </c>
      <c r="E410" s="57">
        <f t="shared" ca="1" si="56"/>
        <v>0.68410466248377688</v>
      </c>
      <c r="F410" s="57">
        <f t="shared" ca="1" si="51"/>
        <v>0</v>
      </c>
      <c r="G410" s="57">
        <f t="shared" ca="1" si="52"/>
        <v>0</v>
      </c>
      <c r="H410" s="17">
        <f t="shared" ca="1" si="53"/>
        <v>0</v>
      </c>
      <c r="I410" s="17">
        <f t="shared" ca="1" si="54"/>
        <v>0</v>
      </c>
      <c r="K410" s="17">
        <v>401</v>
      </c>
      <c r="L410" s="50">
        <v>1.5915681830359861E-3</v>
      </c>
      <c r="M410" s="50">
        <v>1.6040916339573248E-3</v>
      </c>
      <c r="N410" s="50">
        <v>4.6399999999999997E-2</v>
      </c>
      <c r="O410" s="50">
        <v>4.6399999999999997E-2</v>
      </c>
      <c r="R410" s="59"/>
    </row>
    <row r="411" spans="2:18" x14ac:dyDescent="0.2">
      <c r="B411">
        <v>402</v>
      </c>
      <c r="C411" s="57">
        <f t="shared" ca="1" si="55"/>
        <v>0.13949006113893891</v>
      </c>
      <c r="D411" s="57">
        <f t="shared" ca="1" si="56"/>
        <v>0.6802870955668795</v>
      </c>
      <c r="E411" s="57">
        <f t="shared" ca="1" si="56"/>
        <v>0.68051033032470432</v>
      </c>
      <c r="F411" s="57">
        <f t="shared" ca="1" si="51"/>
        <v>0</v>
      </c>
      <c r="G411" s="57">
        <f t="shared" ca="1" si="52"/>
        <v>0</v>
      </c>
      <c r="H411" s="17">
        <f t="shared" ca="1" si="53"/>
        <v>0</v>
      </c>
      <c r="I411" s="17">
        <f t="shared" ca="1" si="54"/>
        <v>0</v>
      </c>
      <c r="K411" s="17">
        <v>402</v>
      </c>
      <c r="L411" s="50">
        <v>1.8596851307173753E-3</v>
      </c>
      <c r="M411" s="50">
        <v>1.8753377378439673E-3</v>
      </c>
      <c r="N411" s="50">
        <v>5.8000000000000003E-2</v>
      </c>
      <c r="O411" s="50">
        <v>5.8400000000000001E-2</v>
      </c>
      <c r="R411" s="59"/>
    </row>
    <row r="412" spans="2:18" x14ac:dyDescent="0.2">
      <c r="B412">
        <v>403</v>
      </c>
      <c r="C412" s="57">
        <f t="shared" ca="1" si="55"/>
        <v>-0.33654185025388905</v>
      </c>
      <c r="D412" s="57">
        <f t="shared" ca="1" si="56"/>
        <v>0.6490982725729838</v>
      </c>
      <c r="E412" s="57">
        <f t="shared" ca="1" si="56"/>
        <v>0.64931127278513923</v>
      </c>
      <c r="F412" s="57">
        <f t="shared" ca="1" si="51"/>
        <v>0</v>
      </c>
      <c r="G412" s="57">
        <f t="shared" ca="1" si="52"/>
        <v>0</v>
      </c>
      <c r="H412" s="17">
        <f t="shared" ca="1" si="53"/>
        <v>0</v>
      </c>
      <c r="I412" s="17">
        <f t="shared" ca="1" si="54"/>
        <v>0</v>
      </c>
      <c r="K412" s="17">
        <v>403</v>
      </c>
      <c r="L412" s="50">
        <v>1.7485496686657565E-3</v>
      </c>
      <c r="M412" s="50">
        <v>1.7620450248155073E-3</v>
      </c>
      <c r="N412" s="50">
        <v>4.9399999999999999E-2</v>
      </c>
      <c r="O412" s="50">
        <v>5.0599999999999999E-2</v>
      </c>
      <c r="R412" s="59"/>
    </row>
    <row r="413" spans="2:18" x14ac:dyDescent="0.2">
      <c r="B413">
        <v>404</v>
      </c>
      <c r="C413" s="57">
        <f t="shared" ca="1" si="55"/>
        <v>-0.67360012746882514</v>
      </c>
      <c r="D413" s="57">
        <f t="shared" ca="1" si="56"/>
        <v>0.62788335204521317</v>
      </c>
      <c r="E413" s="57">
        <f t="shared" ca="1" si="56"/>
        <v>0.62808939062649671</v>
      </c>
      <c r="F413" s="57">
        <f t="shared" ca="1" si="51"/>
        <v>0</v>
      </c>
      <c r="G413" s="57">
        <f t="shared" ca="1" si="52"/>
        <v>0</v>
      </c>
      <c r="H413" s="17">
        <f t="shared" ca="1" si="53"/>
        <v>0</v>
      </c>
      <c r="I413" s="17">
        <f t="shared" ca="1" si="54"/>
        <v>0</v>
      </c>
      <c r="K413" s="17">
        <v>404</v>
      </c>
      <c r="L413" s="50">
        <v>1.8293579032485166E-3</v>
      </c>
      <c r="M413" s="50">
        <v>1.8431353000744493E-3</v>
      </c>
      <c r="N413" s="50">
        <v>5.04E-2</v>
      </c>
      <c r="O413" s="50">
        <v>5.16E-2</v>
      </c>
      <c r="R413" s="59"/>
    </row>
    <row r="414" spans="2:18" x14ac:dyDescent="0.2">
      <c r="B414">
        <v>405</v>
      </c>
      <c r="C414" s="57">
        <f t="shared" ca="1" si="55"/>
        <v>-0.55628006662856799</v>
      </c>
      <c r="D414" s="57">
        <f t="shared" ca="1" si="56"/>
        <v>0.63518779289444971</v>
      </c>
      <c r="E414" s="57">
        <f t="shared" ca="1" si="56"/>
        <v>0.63539622841240095</v>
      </c>
      <c r="F414" s="57">
        <f t="shared" ca="1" si="51"/>
        <v>0</v>
      </c>
      <c r="G414" s="57">
        <f t="shared" ca="1" si="52"/>
        <v>0</v>
      </c>
      <c r="H414" s="17">
        <f t="shared" ca="1" si="53"/>
        <v>0</v>
      </c>
      <c r="I414" s="17">
        <f t="shared" ca="1" si="54"/>
        <v>0</v>
      </c>
      <c r="K414" s="17">
        <v>405</v>
      </c>
      <c r="L414" s="50">
        <v>1.6266413561213816E-3</v>
      </c>
      <c r="M414" s="50">
        <v>1.6399178595832972E-3</v>
      </c>
      <c r="N414" s="50">
        <v>4.9200000000000001E-2</v>
      </c>
      <c r="O414" s="50">
        <v>4.9399999999999999E-2</v>
      </c>
      <c r="R414" s="59"/>
    </row>
    <row r="415" spans="2:18" x14ac:dyDescent="0.2">
      <c r="B415">
        <v>406</v>
      </c>
      <c r="C415" s="57">
        <f t="shared" ca="1" si="55"/>
        <v>0.22625832283151509</v>
      </c>
      <c r="D415" s="57">
        <f t="shared" ca="1" si="56"/>
        <v>0.68613141182441051</v>
      </c>
      <c r="E415" s="57">
        <f t="shared" ca="1" si="56"/>
        <v>0.6863565643821361</v>
      </c>
      <c r="F415" s="57">
        <f t="shared" ca="1" si="51"/>
        <v>0</v>
      </c>
      <c r="G415" s="57">
        <f t="shared" ca="1" si="52"/>
        <v>0</v>
      </c>
      <c r="H415" s="17">
        <f t="shared" ca="1" si="53"/>
        <v>0</v>
      </c>
      <c r="I415" s="17">
        <f t="shared" ca="1" si="54"/>
        <v>0</v>
      </c>
      <c r="K415" s="17">
        <v>406</v>
      </c>
      <c r="L415" s="50">
        <v>1.833727747096071E-3</v>
      </c>
      <c r="M415" s="50">
        <v>1.8481292430745295E-3</v>
      </c>
      <c r="N415" s="50">
        <v>5.2999999999999999E-2</v>
      </c>
      <c r="O415" s="50">
        <v>5.3600000000000002E-2</v>
      </c>
      <c r="R415" s="59"/>
    </row>
    <row r="416" spans="2:18" x14ac:dyDescent="0.2">
      <c r="B416">
        <v>407</v>
      </c>
      <c r="C416" s="57">
        <f t="shared" ca="1" si="55"/>
        <v>-4.2919283531603562E-2</v>
      </c>
      <c r="D416" s="57">
        <f t="shared" ca="1" si="56"/>
        <v>0.66816265050874113</v>
      </c>
      <c r="E416" s="57">
        <f t="shared" ca="1" si="56"/>
        <v>0.66838190665580877</v>
      </c>
      <c r="F416" s="57">
        <f t="shared" ca="1" si="51"/>
        <v>0</v>
      </c>
      <c r="G416" s="57">
        <f t="shared" ca="1" si="52"/>
        <v>0</v>
      </c>
      <c r="H416" s="17">
        <f t="shared" ca="1" si="53"/>
        <v>0</v>
      </c>
      <c r="I416" s="17">
        <f t="shared" ca="1" si="54"/>
        <v>0</v>
      </c>
      <c r="K416" s="17">
        <v>407</v>
      </c>
      <c r="L416" s="50">
        <v>1.5306280861962351E-3</v>
      </c>
      <c r="M416" s="50">
        <v>1.5431249243256556E-3</v>
      </c>
      <c r="N416" s="50">
        <v>4.6199999999999998E-2</v>
      </c>
      <c r="O416" s="50">
        <v>4.6600000000000003E-2</v>
      </c>
      <c r="R416" s="59"/>
    </row>
    <row r="417" spans="2:18" x14ac:dyDescent="0.2">
      <c r="B417">
        <v>408</v>
      </c>
      <c r="C417" s="57">
        <f t="shared" ca="1" si="55"/>
        <v>1.1641127515762839</v>
      </c>
      <c r="D417" s="57">
        <f t="shared" ca="1" si="56"/>
        <v>0.75259698114999951</v>
      </c>
      <c r="E417" s="57">
        <f t="shared" ca="1" si="56"/>
        <v>0.75284394424237855</v>
      </c>
      <c r="F417" s="57">
        <f t="shared" ca="1" si="51"/>
        <v>0</v>
      </c>
      <c r="G417" s="57">
        <f t="shared" ca="1" si="52"/>
        <v>0</v>
      </c>
      <c r="H417" s="17">
        <f t="shared" ca="1" si="53"/>
        <v>0</v>
      </c>
      <c r="I417" s="17">
        <f t="shared" ca="1" si="54"/>
        <v>0</v>
      </c>
      <c r="K417" s="17">
        <v>408</v>
      </c>
      <c r="L417" s="50">
        <v>1.7255842477986662E-3</v>
      </c>
      <c r="M417" s="50">
        <v>1.7390373425987694E-3</v>
      </c>
      <c r="N417" s="50">
        <v>4.9799999999999997E-2</v>
      </c>
      <c r="O417" s="50">
        <v>0.05</v>
      </c>
      <c r="R417" s="59"/>
    </row>
    <row r="418" spans="2:18" x14ac:dyDescent="0.2">
      <c r="B418">
        <v>409</v>
      </c>
      <c r="C418" s="57">
        <f t="shared" ca="1" si="55"/>
        <v>-0.35279029621549662</v>
      </c>
      <c r="D418" s="57">
        <f t="shared" ca="1" si="56"/>
        <v>0.64805931884910606</v>
      </c>
      <c r="E418" s="57">
        <f t="shared" ca="1" si="56"/>
        <v>0.64827197813081539</v>
      </c>
      <c r="F418" s="57">
        <f t="shared" ca="1" si="51"/>
        <v>0</v>
      </c>
      <c r="G418" s="57">
        <f t="shared" ca="1" si="52"/>
        <v>0</v>
      </c>
      <c r="H418" s="17">
        <f t="shared" ca="1" si="53"/>
        <v>0</v>
      </c>
      <c r="I418" s="17">
        <f t="shared" ca="1" si="54"/>
        <v>0</v>
      </c>
      <c r="K418" s="17">
        <v>409</v>
      </c>
      <c r="L418" s="50">
        <v>1.9390810887662596E-3</v>
      </c>
      <c r="M418" s="50">
        <v>1.9541103150222936E-3</v>
      </c>
      <c r="N418" s="50">
        <v>5.5399999999999998E-2</v>
      </c>
      <c r="O418" s="50">
        <v>5.5800000000000002E-2</v>
      </c>
      <c r="R418" s="59"/>
    </row>
    <row r="419" spans="2:18" x14ac:dyDescent="0.2">
      <c r="B419">
        <v>410</v>
      </c>
      <c r="C419" s="57">
        <f t="shared" ca="1" si="55"/>
        <v>-1.2726906860687504</v>
      </c>
      <c r="D419" s="57">
        <f t="shared" ca="1" si="56"/>
        <v>0.59187270223024147</v>
      </c>
      <c r="E419" s="57">
        <f t="shared" ca="1" si="56"/>
        <v>0.59206692399367999</v>
      </c>
      <c r="F419" s="57">
        <f t="shared" ca="1" si="51"/>
        <v>0</v>
      </c>
      <c r="G419" s="57">
        <f t="shared" ca="1" si="52"/>
        <v>0</v>
      </c>
      <c r="H419" s="17">
        <f t="shared" ca="1" si="53"/>
        <v>0</v>
      </c>
      <c r="I419" s="17">
        <f t="shared" ca="1" si="54"/>
        <v>0</v>
      </c>
      <c r="K419" s="17">
        <v>410</v>
      </c>
      <c r="L419" s="50">
        <v>1.6929444154703574E-3</v>
      </c>
      <c r="M419" s="50">
        <v>1.7071903272988156E-3</v>
      </c>
      <c r="N419" s="50">
        <v>5.28E-2</v>
      </c>
      <c r="O419" s="50">
        <v>5.2999999999999999E-2</v>
      </c>
      <c r="R419" s="59"/>
    </row>
    <row r="420" spans="2:18" x14ac:dyDescent="0.2">
      <c r="B420">
        <v>411</v>
      </c>
      <c r="C420" s="57">
        <f t="shared" ca="1" si="55"/>
        <v>-9.6375298243104604E-2</v>
      </c>
      <c r="D420" s="57">
        <f t="shared" ca="1" si="56"/>
        <v>0.66465063350284026</v>
      </c>
      <c r="E420" s="57">
        <f t="shared" ca="1" si="56"/>
        <v>0.6648687371890265</v>
      </c>
      <c r="F420" s="57">
        <f t="shared" ca="1" si="51"/>
        <v>0</v>
      </c>
      <c r="G420" s="57">
        <f t="shared" ca="1" si="52"/>
        <v>0</v>
      </c>
      <c r="H420" s="17">
        <f t="shared" ca="1" si="53"/>
        <v>0</v>
      </c>
      <c r="I420" s="17">
        <f t="shared" ca="1" si="54"/>
        <v>0</v>
      </c>
      <c r="K420" s="17">
        <v>411</v>
      </c>
      <c r="L420" s="50">
        <v>1.7285974775772892E-3</v>
      </c>
      <c r="M420" s="50">
        <v>1.7430281466273912E-3</v>
      </c>
      <c r="N420" s="50">
        <v>5.3600000000000002E-2</v>
      </c>
      <c r="O420" s="50">
        <v>5.3600000000000002E-2</v>
      </c>
      <c r="R420" s="59"/>
    </row>
    <row r="421" spans="2:18" x14ac:dyDescent="0.2">
      <c r="B421">
        <v>412</v>
      </c>
      <c r="C421" s="57">
        <f t="shared" ca="1" si="55"/>
        <v>1.219705686511265</v>
      </c>
      <c r="D421" s="57">
        <f t="shared" ca="1" si="56"/>
        <v>0.75673311392704179</v>
      </c>
      <c r="E421" s="57">
        <f t="shared" ca="1" si="56"/>
        <v>0.75698143428255971</v>
      </c>
      <c r="F421" s="57">
        <f t="shared" ca="1" si="51"/>
        <v>0</v>
      </c>
      <c r="G421" s="57">
        <f t="shared" ca="1" si="52"/>
        <v>0</v>
      </c>
      <c r="H421" s="17">
        <f t="shared" ca="1" si="53"/>
        <v>0</v>
      </c>
      <c r="I421" s="17">
        <f t="shared" ca="1" si="54"/>
        <v>0</v>
      </c>
      <c r="K421" s="17">
        <v>412</v>
      </c>
      <c r="L421" s="50">
        <v>1.8904554763169597E-3</v>
      </c>
      <c r="M421" s="50">
        <v>1.904825436486486E-3</v>
      </c>
      <c r="N421" s="50">
        <v>5.2600000000000001E-2</v>
      </c>
      <c r="O421" s="50">
        <v>5.3400000000000003E-2</v>
      </c>
      <c r="R421" s="59"/>
    </row>
    <row r="422" spans="2:18" x14ac:dyDescent="0.2">
      <c r="B422">
        <v>413</v>
      </c>
      <c r="C422" s="57">
        <f t="shared" ca="1" si="55"/>
        <v>1.6346131035576388</v>
      </c>
      <c r="D422" s="57">
        <f t="shared" ca="1" si="56"/>
        <v>0.78832883502205853</v>
      </c>
      <c r="E422" s="57">
        <f t="shared" ca="1" si="56"/>
        <v>0.78858752344598892</v>
      </c>
      <c r="F422" s="57">
        <f t="shared" ca="1" si="51"/>
        <v>1.2883502205851549E-4</v>
      </c>
      <c r="G422" s="57">
        <f t="shared" ca="1" si="52"/>
        <v>3.875234459889132E-4</v>
      </c>
      <c r="H422" s="17">
        <f t="shared" ca="1" si="53"/>
        <v>1</v>
      </c>
      <c r="I422" s="17">
        <f t="shared" ca="1" si="54"/>
        <v>1</v>
      </c>
      <c r="K422" s="17">
        <v>413</v>
      </c>
      <c r="L422" s="50">
        <v>1.5988491617772757E-3</v>
      </c>
      <c r="M422" s="50">
        <v>1.6110506259898734E-3</v>
      </c>
      <c r="N422" s="50">
        <v>4.4999999999999998E-2</v>
      </c>
      <c r="O422" s="50">
        <v>4.5199999999999997E-2</v>
      </c>
      <c r="R422" s="59"/>
    </row>
    <row r="423" spans="2:18" x14ac:dyDescent="0.2">
      <c r="B423">
        <v>414</v>
      </c>
      <c r="C423" s="57">
        <f t="shared" ca="1" si="55"/>
        <v>-1.7754736916569784</v>
      </c>
      <c r="D423" s="57">
        <f t="shared" ca="1" si="56"/>
        <v>0.56324994259480832</v>
      </c>
      <c r="E423" s="57">
        <f t="shared" ca="1" si="56"/>
        <v>0.56343477186078927</v>
      </c>
      <c r="F423" s="57">
        <f t="shared" ca="1" si="51"/>
        <v>0</v>
      </c>
      <c r="G423" s="57">
        <f t="shared" ca="1" si="52"/>
        <v>0</v>
      </c>
      <c r="H423" s="17">
        <f t="shared" ca="1" si="53"/>
        <v>0</v>
      </c>
      <c r="I423" s="17">
        <f t="shared" ca="1" si="54"/>
        <v>0</v>
      </c>
      <c r="K423" s="17">
        <v>414</v>
      </c>
      <c r="L423" s="50">
        <v>1.4667036238998012E-3</v>
      </c>
      <c r="M423" s="50">
        <v>1.4794151010296016E-3</v>
      </c>
      <c r="N423" s="50">
        <v>4.7E-2</v>
      </c>
      <c r="O423" s="50">
        <v>4.7600000000000003E-2</v>
      </c>
      <c r="R423" s="59"/>
    </row>
    <row r="424" spans="2:18" x14ac:dyDescent="0.2">
      <c r="B424">
        <v>415</v>
      </c>
      <c r="C424" s="57">
        <f t="shared" ca="1" si="55"/>
        <v>1.8036974309917648</v>
      </c>
      <c r="D424" s="57">
        <f t="shared" ca="1" si="56"/>
        <v>0.8015800979802723</v>
      </c>
      <c r="E424" s="57">
        <f t="shared" ca="1" si="56"/>
        <v>0.80184313477784774</v>
      </c>
      <c r="F424" s="57">
        <f t="shared" ca="1" si="51"/>
        <v>1.3380097980272287E-2</v>
      </c>
      <c r="G424" s="57">
        <f t="shared" ca="1" si="52"/>
        <v>1.3643134777847732E-2</v>
      </c>
      <c r="H424" s="17">
        <f t="shared" ca="1" si="53"/>
        <v>1</v>
      </c>
      <c r="I424" s="17">
        <f t="shared" ca="1" si="54"/>
        <v>1</v>
      </c>
      <c r="K424" s="17">
        <v>415</v>
      </c>
      <c r="L424" s="50">
        <v>1.578283504352399E-3</v>
      </c>
      <c r="M424" s="50">
        <v>1.5908709630655408E-3</v>
      </c>
      <c r="N424" s="50">
        <v>4.6600000000000003E-2</v>
      </c>
      <c r="O424" s="50">
        <v>4.7199999999999999E-2</v>
      </c>
      <c r="R424" s="59"/>
    </row>
    <row r="425" spans="2:18" x14ac:dyDescent="0.2">
      <c r="B425">
        <v>416</v>
      </c>
      <c r="C425" s="57">
        <f t="shared" ca="1" si="55"/>
        <v>-1.2655537130661507</v>
      </c>
      <c r="D425" s="57">
        <f t="shared" ca="1" si="56"/>
        <v>0.5922892999438143</v>
      </c>
      <c r="E425" s="57">
        <f t="shared" ca="1" si="56"/>
        <v>0.59248365841290296</v>
      </c>
      <c r="F425" s="57">
        <f t="shared" ca="1" si="51"/>
        <v>0</v>
      </c>
      <c r="G425" s="57">
        <f t="shared" ca="1" si="52"/>
        <v>0</v>
      </c>
      <c r="H425" s="17">
        <f t="shared" ca="1" si="53"/>
        <v>0</v>
      </c>
      <c r="I425" s="17">
        <f t="shared" ca="1" si="54"/>
        <v>0</v>
      </c>
      <c r="K425" s="17">
        <v>416</v>
      </c>
      <c r="L425" s="50">
        <v>1.7767689872805648E-3</v>
      </c>
      <c r="M425" s="50">
        <v>1.7894036181009599E-3</v>
      </c>
      <c r="N425" s="50">
        <v>4.6199999999999998E-2</v>
      </c>
      <c r="O425" s="50">
        <v>4.7E-2</v>
      </c>
      <c r="R425" s="59"/>
    </row>
    <row r="426" spans="2:18" x14ac:dyDescent="0.2">
      <c r="B426">
        <v>417</v>
      </c>
      <c r="C426" s="57">
        <f t="shared" ca="1" si="55"/>
        <v>-1.6290025529682002</v>
      </c>
      <c r="D426" s="57">
        <f t="shared" ca="1" si="56"/>
        <v>0.57144240319685335</v>
      </c>
      <c r="E426" s="57">
        <f t="shared" ca="1" si="56"/>
        <v>0.57162992080128794</v>
      </c>
      <c r="F426" s="57">
        <f t="shared" ca="1" si="51"/>
        <v>0</v>
      </c>
      <c r="G426" s="57">
        <f t="shared" ca="1" si="52"/>
        <v>0</v>
      </c>
      <c r="H426" s="17">
        <f t="shared" ca="1" si="53"/>
        <v>0</v>
      </c>
      <c r="I426" s="17">
        <f t="shared" ca="1" si="54"/>
        <v>0</v>
      </c>
      <c r="K426" s="17">
        <v>417</v>
      </c>
      <c r="L426" s="50">
        <v>1.7254736521376479E-3</v>
      </c>
      <c r="M426" s="50">
        <v>1.7386273122581058E-3</v>
      </c>
      <c r="N426" s="50">
        <v>4.8599999999999997E-2</v>
      </c>
      <c r="O426" s="50">
        <v>4.8800000000000003E-2</v>
      </c>
      <c r="R426" s="59"/>
    </row>
    <row r="427" spans="2:18" x14ac:dyDescent="0.2">
      <c r="B427">
        <v>418</v>
      </c>
      <c r="C427" s="57">
        <f t="shared" ca="1" si="55"/>
        <v>0.17068911479107354</v>
      </c>
      <c r="D427" s="57">
        <f t="shared" ca="1" si="56"/>
        <v>0.68238276826137101</v>
      </c>
      <c r="E427" s="57">
        <f t="shared" ca="1" si="56"/>
        <v>0.68260669070971569</v>
      </c>
      <c r="F427" s="57">
        <f t="shared" ca="1" si="51"/>
        <v>0</v>
      </c>
      <c r="G427" s="57">
        <f t="shared" ca="1" si="52"/>
        <v>0</v>
      </c>
      <c r="H427" s="17">
        <f t="shared" ca="1" si="53"/>
        <v>0</v>
      </c>
      <c r="I427" s="17">
        <f t="shared" ca="1" si="54"/>
        <v>0</v>
      </c>
      <c r="K427" s="17">
        <v>418</v>
      </c>
      <c r="L427" s="50">
        <v>1.5345139692689519E-3</v>
      </c>
      <c r="M427" s="50">
        <v>1.5476155572974944E-3</v>
      </c>
      <c r="N427" s="50">
        <v>4.8599999999999997E-2</v>
      </c>
      <c r="O427" s="50">
        <v>4.9000000000000002E-2</v>
      </c>
      <c r="R427" s="59"/>
    </row>
    <row r="428" spans="2:18" x14ac:dyDescent="0.2">
      <c r="B428">
        <v>419</v>
      </c>
      <c r="C428" s="57">
        <f t="shared" ca="1" si="55"/>
        <v>-0.27485060902916814</v>
      </c>
      <c r="D428" s="57">
        <f t="shared" ca="1" si="56"/>
        <v>0.65305810709474654</v>
      </c>
      <c r="E428" s="57">
        <f t="shared" ca="1" si="56"/>
        <v>0.65327240671814502</v>
      </c>
      <c r="F428" s="57">
        <f t="shared" ca="1" si="51"/>
        <v>0</v>
      </c>
      <c r="G428" s="57">
        <f t="shared" ca="1" si="52"/>
        <v>0</v>
      </c>
      <c r="H428" s="17">
        <f t="shared" ca="1" si="53"/>
        <v>0</v>
      </c>
      <c r="I428" s="17">
        <f t="shared" ca="1" si="54"/>
        <v>0</v>
      </c>
      <c r="K428" s="17">
        <v>419</v>
      </c>
      <c r="L428" s="50">
        <v>1.7227901450403967E-3</v>
      </c>
      <c r="M428" s="50">
        <v>1.7365794985592117E-3</v>
      </c>
      <c r="N428" s="50">
        <v>5.0799999999999998E-2</v>
      </c>
      <c r="O428" s="50">
        <v>5.1200000000000002E-2</v>
      </c>
      <c r="R428" s="59"/>
    </row>
    <row r="429" spans="2:18" x14ac:dyDescent="0.2">
      <c r="B429">
        <v>420</v>
      </c>
      <c r="C429" s="57">
        <f t="shared" ca="1" si="55"/>
        <v>-1.7039935613642661</v>
      </c>
      <c r="D429" s="57">
        <f t="shared" ca="1" si="56"/>
        <v>0.56723320903422292</v>
      </c>
      <c r="E429" s="57">
        <f t="shared" ca="1" si="56"/>
        <v>0.5674193454005807</v>
      </c>
      <c r="F429" s="57">
        <f t="shared" ca="1" si="51"/>
        <v>0</v>
      </c>
      <c r="G429" s="57">
        <f t="shared" ca="1" si="52"/>
        <v>0</v>
      </c>
      <c r="H429" s="17">
        <f t="shared" ca="1" si="53"/>
        <v>0</v>
      </c>
      <c r="I429" s="17">
        <f t="shared" ca="1" si="54"/>
        <v>0</v>
      </c>
      <c r="K429" s="17">
        <v>420</v>
      </c>
      <c r="L429" s="50">
        <v>1.6880545199370199E-3</v>
      </c>
      <c r="M429" s="50">
        <v>1.7020902895337581E-3</v>
      </c>
      <c r="N429" s="50">
        <v>5.1799999999999999E-2</v>
      </c>
      <c r="O429" s="50">
        <v>5.2400000000000002E-2</v>
      </c>
      <c r="R429" s="59"/>
    </row>
    <row r="430" spans="2:18" x14ac:dyDescent="0.2">
      <c r="B430">
        <v>421</v>
      </c>
      <c r="C430" s="57">
        <f t="shared" ca="1" si="55"/>
        <v>-0.30708048924943704</v>
      </c>
      <c r="D430" s="57">
        <f t="shared" ref="D430:E449" ca="1" si="57">S0*EXP((D$5+0.5*σ*σ)*T+σ*SQRT(T)*$C430)</f>
        <v>0.65098633278846341</v>
      </c>
      <c r="E430" s="57">
        <f t="shared" ca="1" si="57"/>
        <v>0.6511999525635469</v>
      </c>
      <c r="F430" s="57">
        <f t="shared" ca="1" si="51"/>
        <v>0</v>
      </c>
      <c r="G430" s="57">
        <f t="shared" ca="1" si="52"/>
        <v>0</v>
      </c>
      <c r="H430" s="17">
        <f t="shared" ca="1" si="53"/>
        <v>0</v>
      </c>
      <c r="I430" s="17">
        <f t="shared" ca="1" si="54"/>
        <v>0</v>
      </c>
      <c r="K430" s="17">
        <v>421</v>
      </c>
      <c r="L430" s="50">
        <v>1.5503832709969003E-3</v>
      </c>
      <c r="M430" s="50">
        <v>1.5633339545574269E-3</v>
      </c>
      <c r="N430" s="50">
        <v>4.7800000000000002E-2</v>
      </c>
      <c r="O430" s="50">
        <v>4.8599999999999997E-2</v>
      </c>
      <c r="R430" s="59"/>
    </row>
    <row r="431" spans="2:18" x14ac:dyDescent="0.2">
      <c r="B431">
        <v>422</v>
      </c>
      <c r="C431" s="57">
        <f t="shared" ca="1" si="55"/>
        <v>0.71667830038375491</v>
      </c>
      <c r="D431" s="57">
        <f t="shared" ca="1" si="57"/>
        <v>0.72012041170369523</v>
      </c>
      <c r="E431" s="57">
        <f t="shared" ca="1" si="57"/>
        <v>0.72035671767915588</v>
      </c>
      <c r="F431" s="57">
        <f t="shared" ca="1" si="51"/>
        <v>0</v>
      </c>
      <c r="G431" s="57">
        <f t="shared" ca="1" si="52"/>
        <v>0</v>
      </c>
      <c r="H431" s="17">
        <f t="shared" ca="1" si="53"/>
        <v>0</v>
      </c>
      <c r="I431" s="17">
        <f t="shared" ca="1" si="54"/>
        <v>0</v>
      </c>
      <c r="K431" s="17">
        <v>422</v>
      </c>
      <c r="L431" s="50">
        <v>1.7303109581197219E-3</v>
      </c>
      <c r="M431" s="50">
        <v>1.7444835432978121E-3</v>
      </c>
      <c r="N431" s="50">
        <v>5.2600000000000001E-2</v>
      </c>
      <c r="O431" s="50">
        <v>5.2600000000000001E-2</v>
      </c>
      <c r="R431" s="59"/>
    </row>
    <row r="432" spans="2:18" x14ac:dyDescent="0.2">
      <c r="B432">
        <v>423</v>
      </c>
      <c r="C432" s="57">
        <f t="shared" ca="1" si="55"/>
        <v>0.61312025969631512</v>
      </c>
      <c r="D432" s="57">
        <f t="shared" ca="1" si="57"/>
        <v>0.7128057274744739</v>
      </c>
      <c r="E432" s="57">
        <f t="shared" ca="1" si="57"/>
        <v>0.71303963315192365</v>
      </c>
      <c r="F432" s="57">
        <f t="shared" ca="1" si="51"/>
        <v>0</v>
      </c>
      <c r="G432" s="57">
        <f t="shared" ca="1" si="52"/>
        <v>0</v>
      </c>
      <c r="H432" s="17">
        <f t="shared" ca="1" si="53"/>
        <v>0</v>
      </c>
      <c r="I432" s="17">
        <f t="shared" ca="1" si="54"/>
        <v>0</v>
      </c>
      <c r="K432" s="17">
        <v>423</v>
      </c>
      <c r="L432" s="50">
        <v>1.4563510425991341E-3</v>
      </c>
      <c r="M432" s="50">
        <v>1.468681349045963E-3</v>
      </c>
      <c r="N432" s="50">
        <v>4.5600000000000002E-2</v>
      </c>
      <c r="O432" s="50">
        <v>4.5999999999999999E-2</v>
      </c>
      <c r="R432" s="59"/>
    </row>
    <row r="433" spans="2:18" x14ac:dyDescent="0.2">
      <c r="B433">
        <v>424</v>
      </c>
      <c r="C433" s="57">
        <f t="shared" ca="1" si="55"/>
        <v>-0.54685498136032873</v>
      </c>
      <c r="D433" s="57">
        <f t="shared" ca="1" si="57"/>
        <v>0.63577828070852271</v>
      </c>
      <c r="E433" s="57">
        <f t="shared" ca="1" si="57"/>
        <v>0.63598690999378937</v>
      </c>
      <c r="F433" s="57">
        <f t="shared" ca="1" si="51"/>
        <v>0</v>
      </c>
      <c r="G433" s="57">
        <f t="shared" ca="1" si="52"/>
        <v>0</v>
      </c>
      <c r="H433" s="17">
        <f t="shared" ca="1" si="53"/>
        <v>0</v>
      </c>
      <c r="I433" s="17">
        <f t="shared" ca="1" si="54"/>
        <v>0</v>
      </c>
      <c r="K433" s="17">
        <v>424</v>
      </c>
      <c r="L433" s="50">
        <v>1.8192495320963308E-3</v>
      </c>
      <c r="M433" s="50">
        <v>1.8330596341693769E-3</v>
      </c>
      <c r="N433" s="50">
        <v>5.0999999999999997E-2</v>
      </c>
      <c r="O433" s="50">
        <v>5.1400000000000001E-2</v>
      </c>
      <c r="R433" s="59"/>
    </row>
    <row r="434" spans="2:18" x14ac:dyDescent="0.2">
      <c r="B434">
        <v>425</v>
      </c>
      <c r="C434" s="57">
        <f t="shared" ca="1" si="55"/>
        <v>-0.86298855624206228</v>
      </c>
      <c r="D434" s="57">
        <f t="shared" ca="1" si="57"/>
        <v>0.61626870514526677</v>
      </c>
      <c r="E434" s="57">
        <f t="shared" ca="1" si="57"/>
        <v>0.6164709324049702</v>
      </c>
      <c r="F434" s="57">
        <f t="shared" ca="1" si="51"/>
        <v>0</v>
      </c>
      <c r="G434" s="57">
        <f t="shared" ca="1" si="52"/>
        <v>0</v>
      </c>
      <c r="H434" s="17">
        <f t="shared" ca="1" si="53"/>
        <v>0</v>
      </c>
      <c r="I434" s="17">
        <f t="shared" ca="1" si="54"/>
        <v>0</v>
      </c>
      <c r="K434" s="17">
        <v>425</v>
      </c>
      <c r="L434" s="50">
        <v>1.7515891818721033E-3</v>
      </c>
      <c r="M434" s="50">
        <v>1.7654587026410241E-3</v>
      </c>
      <c r="N434" s="50">
        <v>5.1200000000000002E-2</v>
      </c>
      <c r="O434" s="50">
        <v>5.1799999999999999E-2</v>
      </c>
      <c r="R434" s="59"/>
    </row>
    <row r="435" spans="2:18" x14ac:dyDescent="0.2">
      <c r="B435">
        <v>426</v>
      </c>
      <c r="C435" s="57">
        <f t="shared" ca="1" si="55"/>
        <v>2.4082421378646917</v>
      </c>
      <c r="D435" s="57">
        <f t="shared" ca="1" si="57"/>
        <v>0.85080710576192542</v>
      </c>
      <c r="E435" s="57">
        <f t="shared" ca="1" si="57"/>
        <v>0.85108629629699228</v>
      </c>
      <c r="F435" s="57">
        <f t="shared" ca="1" si="51"/>
        <v>6.2607105761925408E-2</v>
      </c>
      <c r="G435" s="57">
        <f t="shared" ca="1" si="52"/>
        <v>6.2886296296992272E-2</v>
      </c>
      <c r="H435" s="17">
        <f t="shared" ca="1" si="53"/>
        <v>1</v>
      </c>
      <c r="I435" s="17">
        <f t="shared" ca="1" si="54"/>
        <v>1</v>
      </c>
      <c r="K435" s="17">
        <v>426</v>
      </c>
      <c r="L435" s="50">
        <v>1.8712253361629402E-3</v>
      </c>
      <c r="M435" s="50">
        <v>1.885738912672581E-3</v>
      </c>
      <c r="N435" s="50">
        <v>5.3600000000000002E-2</v>
      </c>
      <c r="O435" s="50">
        <v>5.3800000000000001E-2</v>
      </c>
      <c r="R435" s="59"/>
    </row>
    <row r="436" spans="2:18" x14ac:dyDescent="0.2">
      <c r="B436">
        <v>427</v>
      </c>
      <c r="C436" s="57">
        <f t="shared" ca="1" si="55"/>
        <v>-0.20042717238499042</v>
      </c>
      <c r="D436" s="57">
        <f t="shared" ca="1" si="57"/>
        <v>0.65786735868352952</v>
      </c>
      <c r="E436" s="57">
        <f t="shared" ca="1" si="57"/>
        <v>0.65808323645256783</v>
      </c>
      <c r="F436" s="57">
        <f t="shared" ca="1" si="51"/>
        <v>0</v>
      </c>
      <c r="G436" s="57">
        <f t="shared" ca="1" si="52"/>
        <v>0</v>
      </c>
      <c r="H436" s="17">
        <f t="shared" ca="1" si="53"/>
        <v>0</v>
      </c>
      <c r="I436" s="17">
        <f t="shared" ca="1" si="54"/>
        <v>0</v>
      </c>
      <c r="K436" s="17">
        <v>427</v>
      </c>
      <c r="L436" s="50">
        <v>1.7750924750510996E-3</v>
      </c>
      <c r="M436" s="50">
        <v>1.7885159509066809E-3</v>
      </c>
      <c r="N436" s="50">
        <v>4.9200000000000001E-2</v>
      </c>
      <c r="O436" s="50">
        <v>4.9799999999999997E-2</v>
      </c>
      <c r="R436" s="59"/>
    </row>
    <row r="437" spans="2:18" x14ac:dyDescent="0.2">
      <c r="B437">
        <v>428</v>
      </c>
      <c r="C437" s="57">
        <f t="shared" ca="1" si="55"/>
        <v>-1.7056277132161639</v>
      </c>
      <c r="D437" s="57">
        <f t="shared" ca="1" si="57"/>
        <v>0.56714183121345918</v>
      </c>
      <c r="E437" s="57">
        <f t="shared" ca="1" si="57"/>
        <v>0.56732793759438016</v>
      </c>
      <c r="F437" s="57">
        <f t="shared" ca="1" si="51"/>
        <v>0</v>
      </c>
      <c r="G437" s="57">
        <f t="shared" ca="1" si="52"/>
        <v>0</v>
      </c>
      <c r="H437" s="17">
        <f t="shared" ca="1" si="53"/>
        <v>0</v>
      </c>
      <c r="I437" s="17">
        <f t="shared" ca="1" si="54"/>
        <v>0</v>
      </c>
      <c r="K437" s="17">
        <v>428</v>
      </c>
      <c r="L437" s="50">
        <v>1.6983779970687536E-3</v>
      </c>
      <c r="M437" s="50">
        <v>1.7114537896964904E-3</v>
      </c>
      <c r="N437" s="50">
        <v>4.8399999999999999E-2</v>
      </c>
      <c r="O437" s="50">
        <v>4.8399999999999999E-2</v>
      </c>
      <c r="R437" s="59"/>
    </row>
    <row r="438" spans="2:18" x14ac:dyDescent="0.2">
      <c r="B438">
        <v>429</v>
      </c>
      <c r="C438" s="57">
        <f t="shared" ca="1" si="55"/>
        <v>8.9078980560449897E-2</v>
      </c>
      <c r="D438" s="57">
        <f t="shared" ca="1" si="57"/>
        <v>0.67691452374680594</v>
      </c>
      <c r="E438" s="57">
        <f t="shared" ca="1" si="57"/>
        <v>0.67713665180238924</v>
      </c>
      <c r="F438" s="57">
        <f t="shared" ca="1" si="51"/>
        <v>0</v>
      </c>
      <c r="G438" s="57">
        <f t="shared" ca="1" si="52"/>
        <v>0</v>
      </c>
      <c r="H438" s="17">
        <f t="shared" ca="1" si="53"/>
        <v>0</v>
      </c>
      <c r="I438" s="17">
        <f t="shared" ca="1" si="54"/>
        <v>0</v>
      </c>
      <c r="K438" s="17">
        <v>429</v>
      </c>
      <c r="L438" s="50">
        <v>1.7905915941826794E-3</v>
      </c>
      <c r="M438" s="50">
        <v>1.8043512371201623E-3</v>
      </c>
      <c r="N438" s="50">
        <v>5.0599999999999999E-2</v>
      </c>
      <c r="O438" s="50">
        <v>5.0999999999999997E-2</v>
      </c>
      <c r="R438" s="59"/>
    </row>
    <row r="439" spans="2:18" x14ac:dyDescent="0.2">
      <c r="B439">
        <v>430</v>
      </c>
      <c r="C439" s="57">
        <f t="shared" ca="1" si="55"/>
        <v>0.80070279772082598</v>
      </c>
      <c r="D439" s="57">
        <f t="shared" ca="1" si="57"/>
        <v>0.72611049418663587</v>
      </c>
      <c r="E439" s="57">
        <f t="shared" ca="1" si="57"/>
        <v>0.72634876579487317</v>
      </c>
      <c r="F439" s="57">
        <f t="shared" ca="1" si="51"/>
        <v>0</v>
      </c>
      <c r="G439" s="57">
        <f t="shared" ca="1" si="52"/>
        <v>0</v>
      </c>
      <c r="H439" s="17">
        <f t="shared" ca="1" si="53"/>
        <v>0</v>
      </c>
      <c r="I439" s="17">
        <f t="shared" ca="1" si="54"/>
        <v>0</v>
      </c>
      <c r="K439" s="17">
        <v>430</v>
      </c>
      <c r="L439" s="50">
        <v>1.8095051781997782E-3</v>
      </c>
      <c r="M439" s="50">
        <v>1.8235000338044922E-3</v>
      </c>
      <c r="N439" s="50">
        <v>5.16E-2</v>
      </c>
      <c r="O439" s="50">
        <v>5.1999999999999998E-2</v>
      </c>
      <c r="R439" s="59"/>
    </row>
    <row r="440" spans="2:18" x14ac:dyDescent="0.2">
      <c r="B440">
        <v>431</v>
      </c>
      <c r="C440" s="57">
        <f t="shared" ca="1" si="55"/>
        <v>-1.1334078139866692</v>
      </c>
      <c r="D440" s="57">
        <f t="shared" ca="1" si="57"/>
        <v>0.60005608610093641</v>
      </c>
      <c r="E440" s="57">
        <f t="shared" ca="1" si="57"/>
        <v>0.60025299322431858</v>
      </c>
      <c r="F440" s="57">
        <f t="shared" ca="1" si="51"/>
        <v>0</v>
      </c>
      <c r="G440" s="57">
        <f t="shared" ca="1" si="52"/>
        <v>0</v>
      </c>
      <c r="H440" s="17">
        <f t="shared" ca="1" si="53"/>
        <v>0</v>
      </c>
      <c r="I440" s="17">
        <f t="shared" ca="1" si="54"/>
        <v>0</v>
      </c>
      <c r="K440" s="17">
        <v>431</v>
      </c>
      <c r="L440" s="50">
        <v>1.7064567221929015E-3</v>
      </c>
      <c r="M440" s="50">
        <v>1.7203824785224215E-3</v>
      </c>
      <c r="N440" s="50">
        <v>5.1200000000000002E-2</v>
      </c>
      <c r="O440" s="50">
        <v>5.1999999999999998E-2</v>
      </c>
      <c r="R440" s="59"/>
    </row>
    <row r="441" spans="2:18" x14ac:dyDescent="0.2">
      <c r="B441">
        <v>432</v>
      </c>
      <c r="C441" s="57">
        <f t="shared" ca="1" si="55"/>
        <v>0.57283941444988451</v>
      </c>
      <c r="D441" s="57">
        <f t="shared" ca="1" si="57"/>
        <v>0.70998065606816751</v>
      </c>
      <c r="E441" s="57">
        <f t="shared" ca="1" si="57"/>
        <v>0.71021363470446752</v>
      </c>
      <c r="F441" s="57">
        <f t="shared" ca="1" si="51"/>
        <v>0</v>
      </c>
      <c r="G441" s="57">
        <f t="shared" ca="1" si="52"/>
        <v>0</v>
      </c>
      <c r="H441" s="17">
        <f t="shared" ca="1" si="53"/>
        <v>0</v>
      </c>
      <c r="I441" s="17">
        <f t="shared" ca="1" si="54"/>
        <v>0</v>
      </c>
      <c r="K441" s="17">
        <v>432</v>
      </c>
      <c r="L441" s="50">
        <v>1.515286661032804E-3</v>
      </c>
      <c r="M441" s="50">
        <v>1.5282237930200368E-3</v>
      </c>
      <c r="N441" s="50">
        <v>4.7800000000000002E-2</v>
      </c>
      <c r="O441" s="50">
        <v>4.8399999999999999E-2</v>
      </c>
      <c r="R441" s="59"/>
    </row>
    <row r="442" spans="2:18" x14ac:dyDescent="0.2">
      <c r="B442">
        <v>433</v>
      </c>
      <c r="C442" s="57">
        <f t="shared" ca="1" si="55"/>
        <v>-0.18462639529523653</v>
      </c>
      <c r="D442" s="57">
        <f t="shared" ca="1" si="57"/>
        <v>0.65889295585007912</v>
      </c>
      <c r="E442" s="57">
        <f t="shared" ca="1" si="57"/>
        <v>0.65910917016663773</v>
      </c>
      <c r="F442" s="57">
        <f t="shared" ca="1" si="51"/>
        <v>0</v>
      </c>
      <c r="G442" s="57">
        <f t="shared" ca="1" si="52"/>
        <v>0</v>
      </c>
      <c r="H442" s="17">
        <f t="shared" ca="1" si="53"/>
        <v>0</v>
      </c>
      <c r="I442" s="17">
        <f t="shared" ca="1" si="54"/>
        <v>0</v>
      </c>
      <c r="K442" s="17">
        <v>433</v>
      </c>
      <c r="L442" s="50">
        <v>1.5839334457672983E-3</v>
      </c>
      <c r="M442" s="50">
        <v>1.5971062398345349E-3</v>
      </c>
      <c r="N442" s="50">
        <v>4.8599999999999997E-2</v>
      </c>
      <c r="O442" s="50">
        <v>4.9000000000000002E-2</v>
      </c>
      <c r="R442" s="59"/>
    </row>
    <row r="443" spans="2:18" x14ac:dyDescent="0.2">
      <c r="B443">
        <v>434</v>
      </c>
      <c r="C443" s="57">
        <f t="shared" ca="1" si="55"/>
        <v>0.23502659403805073</v>
      </c>
      <c r="D443" s="57">
        <f t="shared" ca="1" si="57"/>
        <v>0.68672478884240673</v>
      </c>
      <c r="E443" s="57">
        <f t="shared" ca="1" si="57"/>
        <v>0.68695013611553379</v>
      </c>
      <c r="F443" s="57">
        <f t="shared" ca="1" si="51"/>
        <v>0</v>
      </c>
      <c r="G443" s="57">
        <f t="shared" ca="1" si="52"/>
        <v>0</v>
      </c>
      <c r="H443" s="17">
        <f t="shared" ca="1" si="53"/>
        <v>0</v>
      </c>
      <c r="I443" s="17">
        <f t="shared" ca="1" si="54"/>
        <v>0</v>
      </c>
      <c r="K443" s="17">
        <v>434</v>
      </c>
      <c r="L443" s="50">
        <v>1.4186171419987518E-3</v>
      </c>
      <c r="M443" s="50">
        <v>1.4312225948838566E-3</v>
      </c>
      <c r="N443" s="50">
        <v>4.6800000000000001E-2</v>
      </c>
      <c r="O443" s="50">
        <v>4.7199999999999999E-2</v>
      </c>
      <c r="R443" s="59"/>
    </row>
    <row r="444" spans="2:18" x14ac:dyDescent="0.2">
      <c r="B444">
        <v>435</v>
      </c>
      <c r="C444" s="57">
        <f t="shared" ca="1" si="55"/>
        <v>0.6600863172265099</v>
      </c>
      <c r="D444" s="57">
        <f t="shared" ca="1" si="57"/>
        <v>0.71611385957974971</v>
      </c>
      <c r="E444" s="57">
        <f t="shared" ca="1" si="57"/>
        <v>0.71634885081368604</v>
      </c>
      <c r="F444" s="57">
        <f t="shared" ca="1" si="51"/>
        <v>0</v>
      </c>
      <c r="G444" s="57">
        <f t="shared" ca="1" si="52"/>
        <v>0</v>
      </c>
      <c r="H444" s="17">
        <f t="shared" ca="1" si="53"/>
        <v>0</v>
      </c>
      <c r="I444" s="17">
        <f t="shared" ca="1" si="54"/>
        <v>0</v>
      </c>
      <c r="K444" s="17">
        <v>435</v>
      </c>
      <c r="L444" s="50">
        <v>1.9461292162513903E-3</v>
      </c>
      <c r="M444" s="50">
        <v>1.9604856129584163E-3</v>
      </c>
      <c r="N444" s="50">
        <v>5.2999999999999999E-2</v>
      </c>
      <c r="O444" s="50">
        <v>5.3199999999999997E-2</v>
      </c>
      <c r="R444" s="59"/>
    </row>
    <row r="445" spans="2:18" x14ac:dyDescent="0.2">
      <c r="B445">
        <v>436</v>
      </c>
      <c r="C445" s="57">
        <f t="shared" ca="1" si="55"/>
        <v>0.22872578514701558</v>
      </c>
      <c r="D445" s="57">
        <f t="shared" ca="1" si="57"/>
        <v>0.68629834104894605</v>
      </c>
      <c r="E445" s="57">
        <f t="shared" ca="1" si="57"/>
        <v>0.68652354838414043</v>
      </c>
      <c r="F445" s="57">
        <f t="shared" ca="1" si="51"/>
        <v>0</v>
      </c>
      <c r="G445" s="57">
        <f t="shared" ca="1" si="52"/>
        <v>0</v>
      </c>
      <c r="H445" s="17">
        <f t="shared" ca="1" si="53"/>
        <v>0</v>
      </c>
      <c r="I445" s="17">
        <f t="shared" ca="1" si="54"/>
        <v>0</v>
      </c>
      <c r="K445" s="17">
        <v>436</v>
      </c>
      <c r="L445" s="50">
        <v>1.7172751709314553E-3</v>
      </c>
      <c r="M445" s="50">
        <v>1.7306148134105792E-3</v>
      </c>
      <c r="N445" s="50">
        <v>4.9200000000000001E-2</v>
      </c>
      <c r="O445" s="50">
        <v>4.9399999999999999E-2</v>
      </c>
      <c r="R445" s="59"/>
    </row>
    <row r="446" spans="2:18" x14ac:dyDescent="0.2">
      <c r="B446">
        <v>437</v>
      </c>
      <c r="C446" s="57">
        <f t="shared" ca="1" si="55"/>
        <v>-1.0634244707896614</v>
      </c>
      <c r="D446" s="57">
        <f t="shared" ca="1" si="57"/>
        <v>0.60421047659239524</v>
      </c>
      <c r="E446" s="57">
        <f t="shared" ca="1" si="57"/>
        <v>0.60440874697014646</v>
      </c>
      <c r="F446" s="57">
        <f t="shared" ca="1" si="51"/>
        <v>0</v>
      </c>
      <c r="G446" s="57">
        <f t="shared" ca="1" si="52"/>
        <v>0</v>
      </c>
      <c r="H446" s="17">
        <f t="shared" ca="1" si="53"/>
        <v>0</v>
      </c>
      <c r="I446" s="17">
        <f t="shared" ca="1" si="54"/>
        <v>0</v>
      </c>
      <c r="K446" s="17">
        <v>437</v>
      </c>
      <c r="L446" s="50">
        <v>1.7512407388016299E-3</v>
      </c>
      <c r="M446" s="50">
        <v>1.7665582350893316E-3</v>
      </c>
      <c r="N446" s="50">
        <v>5.7000000000000002E-2</v>
      </c>
      <c r="O446" s="50">
        <v>5.7000000000000002E-2</v>
      </c>
      <c r="R446" s="59"/>
    </row>
    <row r="447" spans="2:18" x14ac:dyDescent="0.2">
      <c r="B447">
        <v>438</v>
      </c>
      <c r="C447" s="57">
        <f t="shared" ca="1" si="55"/>
        <v>-0.58736109240496304</v>
      </c>
      <c r="D447" s="57">
        <f t="shared" ca="1" si="57"/>
        <v>0.63324442960460936</v>
      </c>
      <c r="E447" s="57">
        <f t="shared" ca="1" si="57"/>
        <v>0.63345222741204665</v>
      </c>
      <c r="F447" s="57">
        <f t="shared" ca="1" si="51"/>
        <v>0</v>
      </c>
      <c r="G447" s="57">
        <f t="shared" ca="1" si="52"/>
        <v>0</v>
      </c>
      <c r="H447" s="17">
        <f t="shared" ca="1" si="53"/>
        <v>0</v>
      </c>
      <c r="I447" s="17">
        <f t="shared" ca="1" si="54"/>
        <v>0</v>
      </c>
      <c r="K447" s="17">
        <v>438</v>
      </c>
      <c r="L447" s="50">
        <v>1.7151081864756835E-3</v>
      </c>
      <c r="M447" s="50">
        <v>1.7291723244379237E-3</v>
      </c>
      <c r="N447" s="50">
        <v>5.2200000000000003E-2</v>
      </c>
      <c r="O447" s="50">
        <v>5.2200000000000003E-2</v>
      </c>
      <c r="R447" s="59"/>
    </row>
    <row r="448" spans="2:18" x14ac:dyDescent="0.2">
      <c r="B448">
        <v>439</v>
      </c>
      <c r="C448" s="57">
        <f t="shared" ca="1" si="55"/>
        <v>-0.62729046835543045</v>
      </c>
      <c r="D448" s="57">
        <f t="shared" ca="1" si="57"/>
        <v>0.63075654006618653</v>
      </c>
      <c r="E448" s="57">
        <f t="shared" ca="1" si="57"/>
        <v>0.63096352147798407</v>
      </c>
      <c r="F448" s="57">
        <f t="shared" ca="1" si="51"/>
        <v>0</v>
      </c>
      <c r="G448" s="57">
        <f t="shared" ca="1" si="52"/>
        <v>0</v>
      </c>
      <c r="H448" s="17">
        <f t="shared" ca="1" si="53"/>
        <v>0</v>
      </c>
      <c r="I448" s="17">
        <f t="shared" ca="1" si="54"/>
        <v>0</v>
      </c>
      <c r="K448" s="17">
        <v>439</v>
      </c>
      <c r="L448" s="50">
        <v>1.846888758559281E-3</v>
      </c>
      <c r="M448" s="50">
        <v>1.8608409523466697E-3</v>
      </c>
      <c r="N448" s="50">
        <v>5.16E-2</v>
      </c>
      <c r="O448" s="50">
        <v>5.16E-2</v>
      </c>
      <c r="R448" s="59"/>
    </row>
    <row r="449" spans="2:18" x14ac:dyDescent="0.2">
      <c r="B449">
        <v>440</v>
      </c>
      <c r="C449" s="57">
        <f t="shared" ca="1" si="55"/>
        <v>-1.9180562667258723</v>
      </c>
      <c r="D449" s="57">
        <f t="shared" ca="1" si="57"/>
        <v>0.5553878075578137</v>
      </c>
      <c r="E449" s="57">
        <f t="shared" ca="1" si="57"/>
        <v>0.55557005688096994</v>
      </c>
      <c r="F449" s="57">
        <f t="shared" ca="1" si="51"/>
        <v>0</v>
      </c>
      <c r="G449" s="57">
        <f t="shared" ca="1" si="52"/>
        <v>0</v>
      </c>
      <c r="H449" s="17">
        <f t="shared" ca="1" si="53"/>
        <v>0</v>
      </c>
      <c r="I449" s="17">
        <f t="shared" ca="1" si="54"/>
        <v>0</v>
      </c>
      <c r="K449" s="17">
        <v>440</v>
      </c>
      <c r="L449" s="50">
        <v>1.8759564214334194E-3</v>
      </c>
      <c r="M449" s="50">
        <v>1.8904677061223943E-3</v>
      </c>
      <c r="N449" s="50">
        <v>5.3600000000000002E-2</v>
      </c>
      <c r="O449" s="50">
        <v>5.3800000000000001E-2</v>
      </c>
      <c r="R449" s="59"/>
    </row>
    <row r="450" spans="2:18" x14ac:dyDescent="0.2">
      <c r="B450">
        <v>441</v>
      </c>
      <c r="C450" s="57">
        <f t="shared" ca="1" si="55"/>
        <v>0.23633506662710541</v>
      </c>
      <c r="D450" s="57">
        <f t="shared" ref="D450:E469" ca="1" si="58">S0*EXP((D$5+0.5*σ*σ)*T+σ*SQRT(T)*$C450)</f>
        <v>0.68681338136871783</v>
      </c>
      <c r="E450" s="57">
        <f t="shared" ca="1" si="58"/>
        <v>0.68703875771329326</v>
      </c>
      <c r="F450" s="57">
        <f t="shared" ca="1" si="51"/>
        <v>0</v>
      </c>
      <c r="G450" s="57">
        <f t="shared" ca="1" si="52"/>
        <v>0</v>
      </c>
      <c r="H450" s="17">
        <f t="shared" ca="1" si="53"/>
        <v>0</v>
      </c>
      <c r="I450" s="17">
        <f t="shared" ca="1" si="54"/>
        <v>0</v>
      </c>
      <c r="K450" s="17">
        <v>441</v>
      </c>
      <c r="L450" s="50">
        <v>1.756796950847497E-3</v>
      </c>
      <c r="M450" s="50">
        <v>1.770306101881082E-3</v>
      </c>
      <c r="N450" s="50">
        <v>4.9799999999999997E-2</v>
      </c>
      <c r="O450" s="50">
        <v>5.04E-2</v>
      </c>
      <c r="R450" s="59"/>
    </row>
    <row r="451" spans="2:18" x14ac:dyDescent="0.2">
      <c r="B451">
        <v>442</v>
      </c>
      <c r="C451" s="57">
        <f t="shared" ca="1" si="55"/>
        <v>-0.18187552159387177</v>
      </c>
      <c r="D451" s="57">
        <f t="shared" ca="1" si="58"/>
        <v>0.65907167295829061</v>
      </c>
      <c r="E451" s="57">
        <f t="shared" ca="1" si="58"/>
        <v>0.65928794592048667</v>
      </c>
      <c r="F451" s="57">
        <f t="shared" ca="1" si="51"/>
        <v>0</v>
      </c>
      <c r="G451" s="57">
        <f t="shared" ca="1" si="52"/>
        <v>0</v>
      </c>
      <c r="H451" s="17">
        <f t="shared" ca="1" si="53"/>
        <v>0</v>
      </c>
      <c r="I451" s="17">
        <f t="shared" ca="1" si="54"/>
        <v>0</v>
      </c>
      <c r="K451" s="17">
        <v>442</v>
      </c>
      <c r="L451" s="50">
        <v>1.5326783602778045E-3</v>
      </c>
      <c r="M451" s="50">
        <v>1.5450272989413567E-3</v>
      </c>
      <c r="N451" s="50">
        <v>4.58E-2</v>
      </c>
      <c r="O451" s="50">
        <v>4.58E-2</v>
      </c>
      <c r="R451" s="59"/>
    </row>
    <row r="452" spans="2:18" x14ac:dyDescent="0.2">
      <c r="B452">
        <v>443</v>
      </c>
      <c r="C452" s="57">
        <f t="shared" ca="1" si="55"/>
        <v>-0.32541387472549094</v>
      </c>
      <c r="D452" s="57">
        <f t="shared" ca="1" si="58"/>
        <v>0.64981077538922127</v>
      </c>
      <c r="E452" s="57">
        <f t="shared" ca="1" si="58"/>
        <v>0.65002400940765448</v>
      </c>
      <c r="F452" s="57">
        <f t="shared" ca="1" si="51"/>
        <v>0</v>
      </c>
      <c r="G452" s="57">
        <f t="shared" ca="1" si="52"/>
        <v>0</v>
      </c>
      <c r="H452" s="17">
        <f t="shared" ca="1" si="53"/>
        <v>0</v>
      </c>
      <c r="I452" s="17">
        <f t="shared" ca="1" si="54"/>
        <v>0</v>
      </c>
      <c r="K452" s="17">
        <v>443</v>
      </c>
      <c r="L452" s="50">
        <v>1.5607511044279172E-3</v>
      </c>
      <c r="M452" s="50">
        <v>1.5733919641295398E-3</v>
      </c>
      <c r="N452" s="50">
        <v>4.6800000000000001E-2</v>
      </c>
      <c r="O452" s="50">
        <v>4.7E-2</v>
      </c>
      <c r="R452" s="59"/>
    </row>
    <row r="453" spans="2:18" x14ac:dyDescent="0.2">
      <c r="B453">
        <v>444</v>
      </c>
      <c r="C453" s="57">
        <f t="shared" ca="1" si="55"/>
        <v>0.42189464142923505</v>
      </c>
      <c r="D453" s="57">
        <f t="shared" ca="1" si="58"/>
        <v>0.69949347183565702</v>
      </c>
      <c r="E453" s="57">
        <f t="shared" ca="1" si="58"/>
        <v>0.69972300912484386</v>
      </c>
      <c r="F453" s="57">
        <f t="shared" ca="1" si="51"/>
        <v>0</v>
      </c>
      <c r="G453" s="57">
        <f t="shared" ca="1" si="52"/>
        <v>0</v>
      </c>
      <c r="H453" s="17">
        <f t="shared" ca="1" si="53"/>
        <v>0</v>
      </c>
      <c r="I453" s="17">
        <f t="shared" ca="1" si="54"/>
        <v>0</v>
      </c>
      <c r="K453" s="17">
        <v>444</v>
      </c>
      <c r="L453" s="50">
        <v>1.8995996743238286E-3</v>
      </c>
      <c r="M453" s="50">
        <v>1.9157343710551604E-3</v>
      </c>
      <c r="N453" s="50">
        <v>5.9799999999999999E-2</v>
      </c>
      <c r="O453" s="50">
        <v>0.06</v>
      </c>
      <c r="R453" s="59"/>
    </row>
    <row r="454" spans="2:18" x14ac:dyDescent="0.2">
      <c r="B454">
        <v>445</v>
      </c>
      <c r="C454" s="57">
        <f t="shared" ca="1" si="55"/>
        <v>0.40411170617753445</v>
      </c>
      <c r="D454" s="57">
        <f t="shared" ca="1" si="58"/>
        <v>0.69826821201524147</v>
      </c>
      <c r="E454" s="57">
        <f t="shared" ca="1" si="58"/>
        <v>0.69849734723803447</v>
      </c>
      <c r="F454" s="57">
        <f t="shared" ca="1" si="51"/>
        <v>0</v>
      </c>
      <c r="G454" s="57">
        <f t="shared" ca="1" si="52"/>
        <v>0</v>
      </c>
      <c r="H454" s="17">
        <f t="shared" ca="1" si="53"/>
        <v>0</v>
      </c>
      <c r="I454" s="17">
        <f t="shared" ca="1" si="54"/>
        <v>0</v>
      </c>
      <c r="K454" s="17">
        <v>445</v>
      </c>
      <c r="L454" s="50">
        <v>1.5344349293303387E-3</v>
      </c>
      <c r="M454" s="50">
        <v>1.5473739702009538E-3</v>
      </c>
      <c r="N454" s="50">
        <v>4.7600000000000003E-2</v>
      </c>
      <c r="O454" s="50">
        <v>4.8399999999999999E-2</v>
      </c>
      <c r="R454" s="59"/>
    </row>
    <row r="455" spans="2:18" x14ac:dyDescent="0.2">
      <c r="B455">
        <v>446</v>
      </c>
      <c r="C455" s="57">
        <f t="shared" ca="1" si="55"/>
        <v>-0.59449992652611183</v>
      </c>
      <c r="D455" s="57">
        <f t="shared" ca="1" si="58"/>
        <v>0.63279890922975501</v>
      </c>
      <c r="E455" s="57">
        <f t="shared" ca="1" si="58"/>
        <v>0.63300656084063267</v>
      </c>
      <c r="F455" s="57">
        <f t="shared" ca="1" si="51"/>
        <v>0</v>
      </c>
      <c r="G455" s="57">
        <f t="shared" ca="1" si="52"/>
        <v>0</v>
      </c>
      <c r="H455" s="17">
        <f t="shared" ca="1" si="53"/>
        <v>0</v>
      </c>
      <c r="I455" s="17">
        <f t="shared" ca="1" si="54"/>
        <v>0</v>
      </c>
      <c r="K455" s="17">
        <v>446</v>
      </c>
      <c r="L455" s="50">
        <v>1.5860535558809485E-3</v>
      </c>
      <c r="M455" s="50">
        <v>1.5995754034541817E-3</v>
      </c>
      <c r="N455" s="50">
        <v>5.0200000000000002E-2</v>
      </c>
      <c r="O455" s="50">
        <v>5.04E-2</v>
      </c>
      <c r="R455" s="59"/>
    </row>
    <row r="456" spans="2:18" x14ac:dyDescent="0.2">
      <c r="B456">
        <v>447</v>
      </c>
      <c r="C456" s="57">
        <f t="shared" ca="1" si="55"/>
        <v>1.0613140173953217</v>
      </c>
      <c r="D456" s="57">
        <f t="shared" ca="1" si="58"/>
        <v>0.74500818122391255</v>
      </c>
      <c r="E456" s="57">
        <f t="shared" ca="1" si="58"/>
        <v>0.74525265406779972</v>
      </c>
      <c r="F456" s="57">
        <f t="shared" ca="1" si="51"/>
        <v>0</v>
      </c>
      <c r="G456" s="57">
        <f t="shared" ca="1" si="52"/>
        <v>0</v>
      </c>
      <c r="H456" s="17">
        <f t="shared" ca="1" si="53"/>
        <v>0</v>
      </c>
      <c r="I456" s="17">
        <f t="shared" ca="1" si="54"/>
        <v>0</v>
      </c>
      <c r="K456" s="17">
        <v>447</v>
      </c>
      <c r="L456" s="50">
        <v>1.5825472721268761E-3</v>
      </c>
      <c r="M456" s="50">
        <v>1.5959775478584996E-3</v>
      </c>
      <c r="N456" s="50">
        <v>4.9799999999999997E-2</v>
      </c>
      <c r="O456" s="50">
        <v>0.05</v>
      </c>
      <c r="R456" s="59"/>
    </row>
    <row r="457" spans="2:18" x14ac:dyDescent="0.2">
      <c r="B457">
        <v>448</v>
      </c>
      <c r="C457" s="57">
        <f t="shared" ca="1" si="55"/>
        <v>-0.33075829296539505</v>
      </c>
      <c r="D457" s="57">
        <f t="shared" ca="1" si="58"/>
        <v>0.64946848503685173</v>
      </c>
      <c r="E457" s="57">
        <f t="shared" ca="1" si="58"/>
        <v>0.64968160673343667</v>
      </c>
      <c r="F457" s="57">
        <f t="shared" ca="1" si="51"/>
        <v>0</v>
      </c>
      <c r="G457" s="57">
        <f t="shared" ca="1" si="52"/>
        <v>0</v>
      </c>
      <c r="H457" s="17">
        <f t="shared" ca="1" si="53"/>
        <v>0</v>
      </c>
      <c r="I457" s="17">
        <f t="shared" ca="1" si="54"/>
        <v>0</v>
      </c>
      <c r="K457" s="17">
        <v>448</v>
      </c>
      <c r="L457" s="50">
        <v>1.7690363805356846E-3</v>
      </c>
      <c r="M457" s="50">
        <v>1.7834557240412395E-3</v>
      </c>
      <c r="N457" s="50">
        <v>5.3400000000000003E-2</v>
      </c>
      <c r="O457" s="50">
        <v>5.3600000000000002E-2</v>
      </c>
      <c r="R457" s="59"/>
    </row>
    <row r="458" spans="2:18" x14ac:dyDescent="0.2">
      <c r="B458">
        <v>449</v>
      </c>
      <c r="C458" s="57">
        <f t="shared" ca="1" si="55"/>
        <v>0.73452235360594442</v>
      </c>
      <c r="D458" s="57">
        <f t="shared" ca="1" si="58"/>
        <v>0.72138836253569261</v>
      </c>
      <c r="E458" s="57">
        <f t="shared" ca="1" si="58"/>
        <v>0.72162508458651164</v>
      </c>
      <c r="F458" s="57">
        <f t="shared" ref="F458:F521" ca="1" si="59">MAX(0,CP*(D458-K))</f>
        <v>0</v>
      </c>
      <c r="G458" s="57">
        <f t="shared" ref="G458:G521" ca="1" si="60">MAX(0,CP*(E458-K))</f>
        <v>0</v>
      </c>
      <c r="H458" s="17">
        <f t="shared" ref="H458:H521" ca="1" si="61">(CP*(D458-K)&gt;0)*1</f>
        <v>0</v>
      </c>
      <c r="I458" s="17">
        <f t="shared" ref="I458:I521" ca="1" si="62">(CP*(E458-K)&gt;0)*1</f>
        <v>0</v>
      </c>
      <c r="K458" s="17">
        <v>449</v>
      </c>
      <c r="L458" s="50">
        <v>1.6891856301766111E-3</v>
      </c>
      <c r="M458" s="50">
        <v>1.7024607810169311E-3</v>
      </c>
      <c r="N458" s="50">
        <v>4.8800000000000003E-2</v>
      </c>
      <c r="O458" s="50">
        <v>4.9599999999999998E-2</v>
      </c>
      <c r="R458" s="59"/>
    </row>
    <row r="459" spans="2:18" x14ac:dyDescent="0.2">
      <c r="B459">
        <v>450</v>
      </c>
      <c r="C459" s="57">
        <f t="shared" ref="C459:C522" ca="1" si="63">_xlfn.NORM.S.INV(RAND())</f>
        <v>-0.75819953955199981</v>
      </c>
      <c r="D459" s="57">
        <f t="shared" ca="1" si="58"/>
        <v>0.62266830550557195</v>
      </c>
      <c r="E459" s="57">
        <f t="shared" ca="1" si="58"/>
        <v>0.62287263278046878</v>
      </c>
      <c r="F459" s="57">
        <f t="shared" ca="1" si="59"/>
        <v>0</v>
      </c>
      <c r="G459" s="57">
        <f t="shared" ca="1" si="60"/>
        <v>0</v>
      </c>
      <c r="H459" s="17">
        <f t="shared" ca="1" si="61"/>
        <v>0</v>
      </c>
      <c r="I459" s="17">
        <f t="shared" ca="1" si="62"/>
        <v>0</v>
      </c>
      <c r="K459" s="17">
        <v>450</v>
      </c>
      <c r="L459" s="50">
        <v>1.8552280564680104E-3</v>
      </c>
      <c r="M459" s="50">
        <v>1.8701798392955923E-3</v>
      </c>
      <c r="N459" s="50">
        <v>5.5399999999999998E-2</v>
      </c>
      <c r="O459" s="50">
        <v>5.5599999999999997E-2</v>
      </c>
      <c r="R459" s="59"/>
    </row>
    <row r="460" spans="2:18" x14ac:dyDescent="0.2">
      <c r="B460">
        <v>451</v>
      </c>
      <c r="C460" s="57">
        <f t="shared" ca="1" si="63"/>
        <v>0.1291509517724182</v>
      </c>
      <c r="D460" s="57">
        <f t="shared" ca="1" si="58"/>
        <v>0.6795940277031548</v>
      </c>
      <c r="E460" s="57">
        <f t="shared" ca="1" si="58"/>
        <v>0.67981703503224011</v>
      </c>
      <c r="F460" s="57">
        <f t="shared" ca="1" si="59"/>
        <v>0</v>
      </c>
      <c r="G460" s="57">
        <f t="shared" ca="1" si="60"/>
        <v>0</v>
      </c>
      <c r="H460" s="17">
        <f t="shared" ca="1" si="61"/>
        <v>0</v>
      </c>
      <c r="I460" s="17">
        <f t="shared" ca="1" si="62"/>
        <v>0</v>
      </c>
      <c r="K460" s="17">
        <v>451</v>
      </c>
      <c r="L460" s="50">
        <v>1.719825272757501E-3</v>
      </c>
      <c r="M460" s="50">
        <v>1.7331069365143737E-3</v>
      </c>
      <c r="N460" s="50">
        <v>4.8800000000000003E-2</v>
      </c>
      <c r="O460" s="50">
        <v>4.9200000000000001E-2</v>
      </c>
      <c r="R460" s="59"/>
    </row>
    <row r="461" spans="2:18" x14ac:dyDescent="0.2">
      <c r="B461">
        <v>452</v>
      </c>
      <c r="C461" s="57">
        <f t="shared" ca="1" si="63"/>
        <v>0.89103803254096914</v>
      </c>
      <c r="D461" s="57">
        <f t="shared" ca="1" si="58"/>
        <v>0.73260605934381995</v>
      </c>
      <c r="E461" s="57">
        <f t="shared" ca="1" si="58"/>
        <v>0.73284646245789387</v>
      </c>
      <c r="F461" s="57">
        <f t="shared" ca="1" si="59"/>
        <v>0</v>
      </c>
      <c r="G461" s="57">
        <f t="shared" ca="1" si="60"/>
        <v>0</v>
      </c>
      <c r="H461" s="17">
        <f t="shared" ca="1" si="61"/>
        <v>0</v>
      </c>
      <c r="I461" s="17">
        <f t="shared" ca="1" si="62"/>
        <v>0</v>
      </c>
      <c r="K461" s="17">
        <v>452</v>
      </c>
      <c r="L461" s="50">
        <v>1.785682064905762E-3</v>
      </c>
      <c r="M461" s="50">
        <v>1.800704012189211E-3</v>
      </c>
      <c r="N461" s="50">
        <v>5.5599999999999997E-2</v>
      </c>
      <c r="O461" s="50">
        <v>5.6000000000000001E-2</v>
      </c>
      <c r="R461" s="59"/>
    </row>
    <row r="462" spans="2:18" x14ac:dyDescent="0.2">
      <c r="B462">
        <v>453</v>
      </c>
      <c r="C462" s="57">
        <f t="shared" ca="1" si="63"/>
        <v>-1.5826757671376019</v>
      </c>
      <c r="D462" s="57">
        <f t="shared" ca="1" si="58"/>
        <v>0.57405828727799302</v>
      </c>
      <c r="E462" s="57">
        <f t="shared" ca="1" si="58"/>
        <v>0.57424666327920315</v>
      </c>
      <c r="F462" s="57">
        <f t="shared" ca="1" si="59"/>
        <v>0</v>
      </c>
      <c r="G462" s="57">
        <f t="shared" ca="1" si="60"/>
        <v>0</v>
      </c>
      <c r="H462" s="17">
        <f t="shared" ca="1" si="61"/>
        <v>0</v>
      </c>
      <c r="I462" s="17">
        <f t="shared" ca="1" si="62"/>
        <v>0</v>
      </c>
      <c r="K462" s="17">
        <v>453</v>
      </c>
      <c r="L462" s="50">
        <v>1.6808409836991526E-3</v>
      </c>
      <c r="M462" s="50">
        <v>1.6941162999638379E-3</v>
      </c>
      <c r="N462" s="50">
        <v>4.9000000000000002E-2</v>
      </c>
      <c r="O462" s="50">
        <v>4.9200000000000001E-2</v>
      </c>
      <c r="R462" s="59"/>
    </row>
    <row r="463" spans="2:18" x14ac:dyDescent="0.2">
      <c r="B463">
        <v>454</v>
      </c>
      <c r="C463" s="57">
        <f t="shared" ca="1" si="63"/>
        <v>1.2676910128055388</v>
      </c>
      <c r="D463" s="57">
        <f t="shared" ca="1" si="58"/>
        <v>0.76032151176426599</v>
      </c>
      <c r="E463" s="57">
        <f t="shared" ca="1" si="58"/>
        <v>0.76057100964487223</v>
      </c>
      <c r="F463" s="57">
        <f t="shared" ca="1" si="59"/>
        <v>0</v>
      </c>
      <c r="G463" s="57">
        <f t="shared" ca="1" si="60"/>
        <v>0</v>
      </c>
      <c r="H463" s="17">
        <f t="shared" ca="1" si="61"/>
        <v>0</v>
      </c>
      <c r="I463" s="17">
        <f t="shared" ca="1" si="62"/>
        <v>0</v>
      </c>
      <c r="K463" s="17">
        <v>454</v>
      </c>
      <c r="L463" s="50">
        <v>1.7300513194796292E-3</v>
      </c>
      <c r="M463" s="50">
        <v>1.74364213233792E-3</v>
      </c>
      <c r="N463" s="50">
        <v>5.0200000000000002E-2</v>
      </c>
      <c r="O463" s="50">
        <v>5.0799999999999998E-2</v>
      </c>
      <c r="R463" s="59"/>
    </row>
    <row r="464" spans="2:18" x14ac:dyDescent="0.2">
      <c r="B464">
        <v>455</v>
      </c>
      <c r="C464" s="57">
        <f t="shared" ca="1" si="63"/>
        <v>-1.0577183903976559</v>
      </c>
      <c r="D464" s="57">
        <f t="shared" ca="1" si="58"/>
        <v>0.60455046962673709</v>
      </c>
      <c r="E464" s="57">
        <f t="shared" ca="1" si="58"/>
        <v>0.60474885157247649</v>
      </c>
      <c r="F464" s="57">
        <f t="shared" ca="1" si="59"/>
        <v>0</v>
      </c>
      <c r="G464" s="57">
        <f t="shared" ca="1" si="60"/>
        <v>0</v>
      </c>
      <c r="H464" s="17">
        <f t="shared" ca="1" si="61"/>
        <v>0</v>
      </c>
      <c r="I464" s="17">
        <f t="shared" ca="1" si="62"/>
        <v>0</v>
      </c>
      <c r="K464" s="17">
        <v>455</v>
      </c>
      <c r="L464" s="50">
        <v>1.3601233441557497E-3</v>
      </c>
      <c r="M464" s="50">
        <v>1.3718391367502499E-3</v>
      </c>
      <c r="N464" s="50">
        <v>4.3400000000000001E-2</v>
      </c>
      <c r="O464" s="50">
        <v>4.3799999999999999E-2</v>
      </c>
      <c r="R464" s="59"/>
    </row>
    <row r="465" spans="2:18" x14ac:dyDescent="0.2">
      <c r="B465">
        <v>456</v>
      </c>
      <c r="C465" s="57">
        <f t="shared" ca="1" si="63"/>
        <v>-6.6039625156879958E-2</v>
      </c>
      <c r="D465" s="57">
        <f t="shared" ca="1" si="58"/>
        <v>0.66664139103195685</v>
      </c>
      <c r="E465" s="57">
        <f t="shared" ca="1" si="58"/>
        <v>0.66686014798097548</v>
      </c>
      <c r="F465" s="57">
        <f t="shared" ca="1" si="59"/>
        <v>0</v>
      </c>
      <c r="G465" s="57">
        <f t="shared" ca="1" si="60"/>
        <v>0</v>
      </c>
      <c r="H465" s="17">
        <f t="shared" ca="1" si="61"/>
        <v>0</v>
      </c>
      <c r="I465" s="17">
        <f t="shared" ca="1" si="62"/>
        <v>0</v>
      </c>
      <c r="K465" s="17">
        <v>456</v>
      </c>
      <c r="L465" s="50">
        <v>1.7682128861521754E-3</v>
      </c>
      <c r="M465" s="50">
        <v>1.7818288872436347E-3</v>
      </c>
      <c r="N465" s="50">
        <v>5.04E-2</v>
      </c>
      <c r="O465" s="50">
        <v>5.04E-2</v>
      </c>
      <c r="R465" s="59"/>
    </row>
    <row r="466" spans="2:18" x14ac:dyDescent="0.2">
      <c r="B466">
        <v>457</v>
      </c>
      <c r="C466" s="57">
        <f t="shared" ca="1" si="63"/>
        <v>2.9075241894542549E-2</v>
      </c>
      <c r="D466" s="57">
        <f t="shared" ca="1" si="58"/>
        <v>0.67292197766751349</v>
      </c>
      <c r="E466" s="57">
        <f t="shared" ca="1" si="58"/>
        <v>0.67314279557762591</v>
      </c>
      <c r="F466" s="57">
        <f t="shared" ca="1" si="59"/>
        <v>0</v>
      </c>
      <c r="G466" s="57">
        <f t="shared" ca="1" si="60"/>
        <v>0</v>
      </c>
      <c r="H466" s="17">
        <f t="shared" ca="1" si="61"/>
        <v>0</v>
      </c>
      <c r="I466" s="17">
        <f t="shared" ca="1" si="62"/>
        <v>0</v>
      </c>
      <c r="K466" s="17">
        <v>457</v>
      </c>
      <c r="L466" s="50">
        <v>1.8861074891330662E-3</v>
      </c>
      <c r="M466" s="50">
        <v>1.9004640535365343E-3</v>
      </c>
      <c r="N466" s="50">
        <v>5.2999999999999999E-2</v>
      </c>
      <c r="O466" s="50">
        <v>5.3400000000000003E-2</v>
      </c>
      <c r="R466" s="59"/>
    </row>
    <row r="467" spans="2:18" x14ac:dyDescent="0.2">
      <c r="B467">
        <v>458</v>
      </c>
      <c r="C467" s="57">
        <f t="shared" ca="1" si="63"/>
        <v>0.72331906467545193</v>
      </c>
      <c r="D467" s="57">
        <f t="shared" ca="1" si="58"/>
        <v>0.72059202612905005</v>
      </c>
      <c r="E467" s="57">
        <f t="shared" ca="1" si="58"/>
        <v>0.72082848686377765</v>
      </c>
      <c r="F467" s="57">
        <f t="shared" ca="1" si="59"/>
        <v>0</v>
      </c>
      <c r="G467" s="57">
        <f t="shared" ca="1" si="60"/>
        <v>0</v>
      </c>
      <c r="H467" s="17">
        <f t="shared" ca="1" si="61"/>
        <v>0</v>
      </c>
      <c r="I467" s="17">
        <f t="shared" ca="1" si="62"/>
        <v>0</v>
      </c>
      <c r="K467" s="17">
        <v>458</v>
      </c>
      <c r="L467" s="50">
        <v>1.7095238651351527E-3</v>
      </c>
      <c r="M467" s="50">
        <v>1.7225859949450222E-3</v>
      </c>
      <c r="N467" s="50">
        <v>4.82E-2</v>
      </c>
      <c r="O467" s="50">
        <v>4.8399999999999999E-2</v>
      </c>
      <c r="R467" s="59"/>
    </row>
    <row r="468" spans="2:18" x14ac:dyDescent="0.2">
      <c r="B468">
        <v>459</v>
      </c>
      <c r="C468" s="57">
        <f t="shared" ca="1" si="63"/>
        <v>-1.7251084302557731</v>
      </c>
      <c r="D468" s="57">
        <f t="shared" ca="1" si="58"/>
        <v>0.56605364965023508</v>
      </c>
      <c r="E468" s="57">
        <f t="shared" ca="1" si="58"/>
        <v>0.56623939894669972</v>
      </c>
      <c r="F468" s="57">
        <f t="shared" ca="1" si="59"/>
        <v>0</v>
      </c>
      <c r="G468" s="57">
        <f t="shared" ca="1" si="60"/>
        <v>0</v>
      </c>
      <c r="H468" s="17">
        <f t="shared" ca="1" si="61"/>
        <v>0</v>
      </c>
      <c r="I468" s="17">
        <f t="shared" ca="1" si="62"/>
        <v>0</v>
      </c>
      <c r="K468" s="17">
        <v>459</v>
      </c>
      <c r="L468" s="50">
        <v>1.5983308616284101E-3</v>
      </c>
      <c r="M468" s="50">
        <v>1.6113542471508883E-3</v>
      </c>
      <c r="N468" s="50">
        <v>4.82E-2</v>
      </c>
      <c r="O468" s="50">
        <v>4.8399999999999999E-2</v>
      </c>
      <c r="R468" s="59"/>
    </row>
    <row r="469" spans="2:18" x14ac:dyDescent="0.2">
      <c r="B469">
        <v>460</v>
      </c>
      <c r="C469" s="57">
        <f t="shared" ca="1" si="63"/>
        <v>0.40715563802674359</v>
      </c>
      <c r="D469" s="57">
        <f t="shared" ca="1" si="58"/>
        <v>0.69847778923902715</v>
      </c>
      <c r="E469" s="57">
        <f t="shared" ca="1" si="58"/>
        <v>0.69870699323413876</v>
      </c>
      <c r="F469" s="57">
        <f t="shared" ca="1" si="59"/>
        <v>0</v>
      </c>
      <c r="G469" s="57">
        <f t="shared" ca="1" si="60"/>
        <v>0</v>
      </c>
      <c r="H469" s="17">
        <f t="shared" ca="1" si="61"/>
        <v>0</v>
      </c>
      <c r="I469" s="17">
        <f t="shared" ca="1" si="62"/>
        <v>0</v>
      </c>
      <c r="K469" s="17">
        <v>460</v>
      </c>
      <c r="L469" s="50">
        <v>1.6663823945931178E-3</v>
      </c>
      <c r="M469" s="50">
        <v>1.6801926587539377E-3</v>
      </c>
      <c r="N469" s="50">
        <v>5.1200000000000002E-2</v>
      </c>
      <c r="O469" s="50">
        <v>5.1400000000000001E-2</v>
      </c>
      <c r="R469" s="59"/>
    </row>
    <row r="470" spans="2:18" x14ac:dyDescent="0.2">
      <c r="B470">
        <v>461</v>
      </c>
      <c r="C470" s="57">
        <f t="shared" ca="1" si="63"/>
        <v>-0.64206678909349346</v>
      </c>
      <c r="D470" s="57">
        <f t="shared" ref="D470:E489" ca="1" si="64">S0*EXP((D$5+0.5*σ*σ)*T+σ*SQRT(T)*$C470)</f>
        <v>0.62983834807750128</v>
      </c>
      <c r="E470" s="57">
        <f t="shared" ca="1" si="64"/>
        <v>0.63004502818655828</v>
      </c>
      <c r="F470" s="57">
        <f t="shared" ca="1" si="59"/>
        <v>0</v>
      </c>
      <c r="G470" s="57">
        <f t="shared" ca="1" si="60"/>
        <v>0</v>
      </c>
      <c r="H470" s="17">
        <f t="shared" ca="1" si="61"/>
        <v>0</v>
      </c>
      <c r="I470" s="17">
        <f t="shared" ca="1" si="62"/>
        <v>0</v>
      </c>
      <c r="K470" s="17">
        <v>461</v>
      </c>
      <c r="L470" s="50">
        <v>1.651728182121997E-3</v>
      </c>
      <c r="M470" s="50">
        <v>1.6646257225591719E-3</v>
      </c>
      <c r="N470" s="50">
        <v>4.7600000000000003E-2</v>
      </c>
      <c r="O470" s="50">
        <v>4.7800000000000002E-2</v>
      </c>
      <c r="R470" s="59"/>
    </row>
    <row r="471" spans="2:18" x14ac:dyDescent="0.2">
      <c r="B471">
        <v>462</v>
      </c>
      <c r="C471" s="57">
        <f t="shared" ca="1" si="63"/>
        <v>-2.0074230166853342</v>
      </c>
      <c r="D471" s="57">
        <f t="shared" ca="1" si="64"/>
        <v>0.55051608813995179</v>
      </c>
      <c r="E471" s="57">
        <f t="shared" ca="1" si="64"/>
        <v>0.55069673881878345</v>
      </c>
      <c r="F471" s="57">
        <f t="shared" ca="1" si="59"/>
        <v>0</v>
      </c>
      <c r="G471" s="57">
        <f t="shared" ca="1" si="60"/>
        <v>0</v>
      </c>
      <c r="H471" s="17">
        <f t="shared" ca="1" si="61"/>
        <v>0</v>
      </c>
      <c r="I471" s="17">
        <f t="shared" ca="1" si="62"/>
        <v>0</v>
      </c>
      <c r="K471" s="17">
        <v>462</v>
      </c>
      <c r="L471" s="50">
        <v>1.8202434301474899E-3</v>
      </c>
      <c r="M471" s="50">
        <v>1.8329971080510861E-3</v>
      </c>
      <c r="N471" s="50">
        <v>4.7E-2</v>
      </c>
      <c r="O471" s="50">
        <v>4.7E-2</v>
      </c>
      <c r="R471" s="59"/>
    </row>
    <row r="472" spans="2:18" x14ac:dyDescent="0.2">
      <c r="B472">
        <v>463</v>
      </c>
      <c r="C472" s="57">
        <f t="shared" ca="1" si="63"/>
        <v>-0.92471406946178281</v>
      </c>
      <c r="D472" s="57">
        <f t="shared" ca="1" si="64"/>
        <v>0.61252987448954177</v>
      </c>
      <c r="E472" s="57">
        <f t="shared" ca="1" si="64"/>
        <v>0.61273087485994893</v>
      </c>
      <c r="F472" s="57">
        <f t="shared" ca="1" si="59"/>
        <v>0</v>
      </c>
      <c r="G472" s="57">
        <f t="shared" ca="1" si="60"/>
        <v>0</v>
      </c>
      <c r="H472" s="17">
        <f t="shared" ca="1" si="61"/>
        <v>0</v>
      </c>
      <c r="I472" s="17">
        <f t="shared" ca="1" si="62"/>
        <v>0</v>
      </c>
      <c r="K472" s="17">
        <v>463</v>
      </c>
      <c r="L472" s="50">
        <v>1.5700255508651587E-3</v>
      </c>
      <c r="M472" s="50">
        <v>1.583768812681511E-3</v>
      </c>
      <c r="N472" s="50">
        <v>5.0999999999999997E-2</v>
      </c>
      <c r="O472" s="50">
        <v>5.1200000000000002E-2</v>
      </c>
      <c r="R472" s="59"/>
    </row>
    <row r="473" spans="2:18" x14ac:dyDescent="0.2">
      <c r="B473">
        <v>464</v>
      </c>
      <c r="C473" s="57">
        <f t="shared" ca="1" si="63"/>
        <v>1.1688118741124511</v>
      </c>
      <c r="D473" s="57">
        <f t="shared" ca="1" si="64"/>
        <v>0.7529457209909628</v>
      </c>
      <c r="E473" s="57">
        <f t="shared" ca="1" si="64"/>
        <v>0.75319279852157595</v>
      </c>
      <c r="F473" s="57">
        <f t="shared" ca="1" si="59"/>
        <v>0</v>
      </c>
      <c r="G473" s="57">
        <f t="shared" ca="1" si="60"/>
        <v>0</v>
      </c>
      <c r="H473" s="17">
        <f t="shared" ca="1" si="61"/>
        <v>0</v>
      </c>
      <c r="I473" s="17">
        <f t="shared" ca="1" si="62"/>
        <v>0</v>
      </c>
      <c r="K473" s="17">
        <v>464</v>
      </c>
      <c r="L473" s="50">
        <v>1.5617121910476786E-3</v>
      </c>
      <c r="M473" s="50">
        <v>1.5751052416887747E-3</v>
      </c>
      <c r="N473" s="50">
        <v>4.9799999999999997E-2</v>
      </c>
      <c r="O473" s="50">
        <v>4.9799999999999997E-2</v>
      </c>
      <c r="R473" s="59"/>
    </row>
    <row r="474" spans="2:18" x14ac:dyDescent="0.2">
      <c r="B474">
        <v>465</v>
      </c>
      <c r="C474" s="57">
        <f t="shared" ca="1" si="63"/>
        <v>-1.111563842795501</v>
      </c>
      <c r="D474" s="57">
        <f t="shared" ca="1" si="64"/>
        <v>0.60134972444622026</v>
      </c>
      <c r="E474" s="57">
        <f t="shared" ca="1" si="64"/>
        <v>0.60154705607426318</v>
      </c>
      <c r="F474" s="57">
        <f t="shared" ca="1" si="59"/>
        <v>0</v>
      </c>
      <c r="G474" s="57">
        <f t="shared" ca="1" si="60"/>
        <v>0</v>
      </c>
      <c r="H474" s="17">
        <f t="shared" ca="1" si="61"/>
        <v>0</v>
      </c>
      <c r="I474" s="17">
        <f t="shared" ca="1" si="62"/>
        <v>0</v>
      </c>
      <c r="K474" s="17">
        <v>465</v>
      </c>
      <c r="L474" s="50">
        <v>1.5886301945436758E-3</v>
      </c>
      <c r="M474" s="50">
        <v>1.6014427579855979E-3</v>
      </c>
      <c r="N474" s="50">
        <v>4.7399999999999998E-2</v>
      </c>
      <c r="O474" s="50">
        <v>4.7600000000000003E-2</v>
      </c>
      <c r="R474" s="59"/>
    </row>
    <row r="475" spans="2:18" x14ac:dyDescent="0.2">
      <c r="B475">
        <v>466</v>
      </c>
      <c r="C475" s="57">
        <f t="shared" ca="1" si="63"/>
        <v>-0.17399002011616424</v>
      </c>
      <c r="D475" s="57">
        <f t="shared" ca="1" si="64"/>
        <v>0.65958424216016587</v>
      </c>
      <c r="E475" s="57">
        <f t="shared" ca="1" si="64"/>
        <v>0.65980068332085118</v>
      </c>
      <c r="F475" s="57">
        <f t="shared" ca="1" si="59"/>
        <v>0</v>
      </c>
      <c r="G475" s="57">
        <f t="shared" ca="1" si="60"/>
        <v>0</v>
      </c>
      <c r="H475" s="17">
        <f t="shared" ca="1" si="61"/>
        <v>0</v>
      </c>
      <c r="I475" s="17">
        <f t="shared" ca="1" si="62"/>
        <v>0</v>
      </c>
      <c r="K475" s="17">
        <v>466</v>
      </c>
      <c r="L475" s="50">
        <v>1.8587247825382427E-3</v>
      </c>
      <c r="M475" s="50">
        <v>1.8729161152445605E-3</v>
      </c>
      <c r="N475" s="50">
        <v>5.2400000000000002E-2</v>
      </c>
      <c r="O475" s="50">
        <v>5.2600000000000001E-2</v>
      </c>
      <c r="R475" s="59"/>
    </row>
    <row r="476" spans="2:18" x14ac:dyDescent="0.2">
      <c r="B476">
        <v>467</v>
      </c>
      <c r="C476" s="57">
        <f t="shared" ca="1" si="63"/>
        <v>-2.5488231449727952</v>
      </c>
      <c r="D476" s="57">
        <f t="shared" ca="1" si="64"/>
        <v>0.52190256405700952</v>
      </c>
      <c r="E476" s="57">
        <f t="shared" ca="1" si="64"/>
        <v>0.52207382526901047</v>
      </c>
      <c r="F476" s="57">
        <f t="shared" ca="1" si="59"/>
        <v>0</v>
      </c>
      <c r="G476" s="57">
        <f t="shared" ca="1" si="60"/>
        <v>0</v>
      </c>
      <c r="H476" s="17">
        <f t="shared" ca="1" si="61"/>
        <v>0</v>
      </c>
      <c r="I476" s="17">
        <f t="shared" ca="1" si="62"/>
        <v>0</v>
      </c>
      <c r="K476" s="17">
        <v>467</v>
      </c>
      <c r="L476" s="50">
        <v>1.5920867709260822E-3</v>
      </c>
      <c r="M476" s="50">
        <v>1.6067252327989913E-3</v>
      </c>
      <c r="N476" s="50">
        <v>5.4399999999999997E-2</v>
      </c>
      <c r="O476" s="50">
        <v>5.4800000000000001E-2</v>
      </c>
      <c r="R476" s="59"/>
    </row>
    <row r="477" spans="2:18" x14ac:dyDescent="0.2">
      <c r="B477">
        <v>468</v>
      </c>
      <c r="C477" s="57">
        <f t="shared" ca="1" si="63"/>
        <v>1.2588137299894089</v>
      </c>
      <c r="D477" s="57">
        <f t="shared" ca="1" si="64"/>
        <v>0.75965637795527041</v>
      </c>
      <c r="E477" s="57">
        <f t="shared" ca="1" si="64"/>
        <v>0.75990565757363726</v>
      </c>
      <c r="F477" s="57">
        <f t="shared" ca="1" si="59"/>
        <v>0</v>
      </c>
      <c r="G477" s="57">
        <f t="shared" ca="1" si="60"/>
        <v>0</v>
      </c>
      <c r="H477" s="17">
        <f t="shared" ca="1" si="61"/>
        <v>0</v>
      </c>
      <c r="I477" s="17">
        <f t="shared" ca="1" si="62"/>
        <v>0</v>
      </c>
      <c r="K477" s="17">
        <v>468</v>
      </c>
      <c r="L477" s="50">
        <v>1.8086232669704482E-3</v>
      </c>
      <c r="M477" s="50">
        <v>1.8237362927387181E-3</v>
      </c>
      <c r="N477" s="50">
        <v>5.5800000000000002E-2</v>
      </c>
      <c r="O477" s="50">
        <v>5.6399999999999999E-2</v>
      </c>
      <c r="R477" s="59"/>
    </row>
    <row r="478" spans="2:18" x14ac:dyDescent="0.2">
      <c r="B478">
        <v>469</v>
      </c>
      <c r="C478" s="57">
        <f t="shared" ca="1" si="63"/>
        <v>-0.73600378043442194</v>
      </c>
      <c r="D478" s="57">
        <f t="shared" ca="1" si="64"/>
        <v>0.62403233492435017</v>
      </c>
      <c r="E478" s="57">
        <f t="shared" ca="1" si="64"/>
        <v>0.6242371098025884</v>
      </c>
      <c r="F478" s="57">
        <f t="shared" ca="1" si="59"/>
        <v>0</v>
      </c>
      <c r="G478" s="57">
        <f t="shared" ca="1" si="60"/>
        <v>0</v>
      </c>
      <c r="H478" s="17">
        <f t="shared" ca="1" si="61"/>
        <v>0</v>
      </c>
      <c r="I478" s="17">
        <f t="shared" ca="1" si="62"/>
        <v>0</v>
      </c>
      <c r="K478" s="17">
        <v>469</v>
      </c>
      <c r="L478" s="50">
        <v>1.6976467551003721E-3</v>
      </c>
      <c r="M478" s="50">
        <v>1.7110326831490102E-3</v>
      </c>
      <c r="N478" s="50">
        <v>4.9599999999999998E-2</v>
      </c>
      <c r="O478" s="50">
        <v>4.9599999999999998E-2</v>
      </c>
      <c r="R478" s="59"/>
    </row>
    <row r="479" spans="2:18" x14ac:dyDescent="0.2">
      <c r="B479">
        <v>470</v>
      </c>
      <c r="C479" s="57">
        <f t="shared" ca="1" si="63"/>
        <v>0.46294240508894435</v>
      </c>
      <c r="D479" s="57">
        <f t="shared" ca="1" si="64"/>
        <v>0.70232991400970612</v>
      </c>
      <c r="E479" s="57">
        <f t="shared" ca="1" si="64"/>
        <v>0.70256038207133586</v>
      </c>
      <c r="F479" s="57">
        <f t="shared" ca="1" si="59"/>
        <v>0</v>
      </c>
      <c r="G479" s="57">
        <f t="shared" ca="1" si="60"/>
        <v>0</v>
      </c>
      <c r="H479" s="17">
        <f t="shared" ca="1" si="61"/>
        <v>0</v>
      </c>
      <c r="I479" s="17">
        <f t="shared" ca="1" si="62"/>
        <v>0</v>
      </c>
      <c r="K479" s="17">
        <v>470</v>
      </c>
      <c r="L479" s="50">
        <v>1.8647996531728384E-3</v>
      </c>
      <c r="M479" s="50">
        <v>1.8793332595216433E-3</v>
      </c>
      <c r="N479" s="50">
        <v>5.3600000000000002E-2</v>
      </c>
      <c r="O479" s="50">
        <v>5.4399999999999997E-2</v>
      </c>
      <c r="R479" s="59"/>
    </row>
    <row r="480" spans="2:18" x14ac:dyDescent="0.2">
      <c r="B480">
        <v>471</v>
      </c>
      <c r="C480" s="57">
        <f t="shared" ca="1" si="63"/>
        <v>-0.44915162337037795</v>
      </c>
      <c r="D480" s="57">
        <f t="shared" ca="1" si="64"/>
        <v>0.64193189414164509</v>
      </c>
      <c r="E480" s="57">
        <f t="shared" ca="1" si="64"/>
        <v>0.64214254272202032</v>
      </c>
      <c r="F480" s="57">
        <f t="shared" ca="1" si="59"/>
        <v>0</v>
      </c>
      <c r="G480" s="57">
        <f t="shared" ca="1" si="60"/>
        <v>0</v>
      </c>
      <c r="H480" s="17">
        <f t="shared" ca="1" si="61"/>
        <v>0</v>
      </c>
      <c r="I480" s="17">
        <f t="shared" ca="1" si="62"/>
        <v>0</v>
      </c>
      <c r="K480" s="17">
        <v>471</v>
      </c>
      <c r="L480" s="50">
        <v>1.629189901161692E-3</v>
      </c>
      <c r="M480" s="50">
        <v>1.6427085529280784E-3</v>
      </c>
      <c r="N480" s="50">
        <v>5.0200000000000002E-2</v>
      </c>
      <c r="O480" s="50">
        <v>5.0200000000000002E-2</v>
      </c>
      <c r="R480" s="59"/>
    </row>
    <row r="481" spans="2:18" x14ac:dyDescent="0.2">
      <c r="B481">
        <v>472</v>
      </c>
      <c r="C481" s="57">
        <f t="shared" ca="1" si="63"/>
        <v>-0.81557099769446295</v>
      </c>
      <c r="D481" s="57">
        <f t="shared" ca="1" si="64"/>
        <v>0.61915636831904797</v>
      </c>
      <c r="E481" s="57">
        <f t="shared" ca="1" si="64"/>
        <v>0.61935954315925601</v>
      </c>
      <c r="F481" s="57">
        <f t="shared" ca="1" si="59"/>
        <v>0</v>
      </c>
      <c r="G481" s="57">
        <f t="shared" ca="1" si="60"/>
        <v>0</v>
      </c>
      <c r="H481" s="17">
        <f t="shared" ca="1" si="61"/>
        <v>0</v>
      </c>
      <c r="I481" s="17">
        <f t="shared" ca="1" si="62"/>
        <v>0</v>
      </c>
      <c r="K481" s="17">
        <v>472</v>
      </c>
      <c r="L481" s="50">
        <v>1.6035611196893902E-3</v>
      </c>
      <c r="M481" s="50">
        <v>1.6170713614258598E-3</v>
      </c>
      <c r="N481" s="50">
        <v>5.0200000000000002E-2</v>
      </c>
      <c r="O481" s="50">
        <v>5.0200000000000002E-2</v>
      </c>
      <c r="R481" s="59"/>
    </row>
    <row r="482" spans="2:18" x14ac:dyDescent="0.2">
      <c r="B482">
        <v>473</v>
      </c>
      <c r="C482" s="57">
        <f t="shared" ca="1" si="63"/>
        <v>1.3836311240229133</v>
      </c>
      <c r="D482" s="57">
        <f t="shared" ca="1" si="64"/>
        <v>0.76906202874923124</v>
      </c>
      <c r="E482" s="57">
        <f t="shared" ca="1" si="64"/>
        <v>0.76931439481182273</v>
      </c>
      <c r="F482" s="57">
        <f t="shared" ca="1" si="59"/>
        <v>0</v>
      </c>
      <c r="G482" s="57">
        <f t="shared" ca="1" si="60"/>
        <v>0</v>
      </c>
      <c r="H482" s="17">
        <f t="shared" ca="1" si="61"/>
        <v>0</v>
      </c>
      <c r="I482" s="17">
        <f t="shared" ca="1" si="62"/>
        <v>0</v>
      </c>
      <c r="K482" s="17">
        <v>473</v>
      </c>
      <c r="L482" s="50">
        <v>1.9164800667580437E-3</v>
      </c>
      <c r="M482" s="50">
        <v>1.9305585552434196E-3</v>
      </c>
      <c r="N482" s="50">
        <v>5.1999999999999998E-2</v>
      </c>
      <c r="O482" s="50">
        <v>5.1999999999999998E-2</v>
      </c>
      <c r="R482" s="59"/>
    </row>
    <row r="483" spans="2:18" x14ac:dyDescent="0.2">
      <c r="B483">
        <v>474</v>
      </c>
      <c r="C483" s="57">
        <f t="shared" ca="1" si="63"/>
        <v>0.88349045798001358</v>
      </c>
      <c r="D483" s="57">
        <f t="shared" ca="1" si="64"/>
        <v>0.7320611326654376</v>
      </c>
      <c r="E483" s="57">
        <f t="shared" ca="1" si="64"/>
        <v>0.73230135696298559</v>
      </c>
      <c r="F483" s="57">
        <f t="shared" ca="1" si="59"/>
        <v>0</v>
      </c>
      <c r="G483" s="57">
        <f t="shared" ca="1" si="60"/>
        <v>0</v>
      </c>
      <c r="H483" s="17">
        <f t="shared" ca="1" si="61"/>
        <v>0</v>
      </c>
      <c r="I483" s="17">
        <f t="shared" ca="1" si="62"/>
        <v>0</v>
      </c>
      <c r="K483" s="17">
        <v>474</v>
      </c>
      <c r="L483" s="50">
        <v>2.0722092693392234E-3</v>
      </c>
      <c r="M483" s="50">
        <v>2.0879941953706612E-3</v>
      </c>
      <c r="N483" s="50">
        <v>5.8400000000000001E-2</v>
      </c>
      <c r="O483" s="50">
        <v>5.8400000000000001E-2</v>
      </c>
      <c r="R483" s="59"/>
    </row>
    <row r="484" spans="2:18" x14ac:dyDescent="0.2">
      <c r="B484">
        <v>475</v>
      </c>
      <c r="C484" s="57">
        <f t="shared" ca="1" si="63"/>
        <v>-1.0376981386251585</v>
      </c>
      <c r="D484" s="57">
        <f t="shared" ca="1" si="64"/>
        <v>0.60574487701795909</v>
      </c>
      <c r="E484" s="57">
        <f t="shared" ca="1" si="64"/>
        <v>0.60594365090593361</v>
      </c>
      <c r="F484" s="57">
        <f t="shared" ca="1" si="59"/>
        <v>0</v>
      </c>
      <c r="G484" s="57">
        <f t="shared" ca="1" si="60"/>
        <v>0</v>
      </c>
      <c r="H484" s="17">
        <f t="shared" ca="1" si="61"/>
        <v>0</v>
      </c>
      <c r="I484" s="17">
        <f t="shared" ca="1" si="62"/>
        <v>0</v>
      </c>
      <c r="K484" s="17">
        <v>475</v>
      </c>
      <c r="L484" s="50">
        <v>1.7530816134172782E-3</v>
      </c>
      <c r="M484" s="50">
        <v>1.7664857322963066E-3</v>
      </c>
      <c r="N484" s="50">
        <v>4.9599999999999998E-2</v>
      </c>
      <c r="O484" s="50">
        <v>4.9599999999999998E-2</v>
      </c>
      <c r="R484" s="59"/>
    </row>
    <row r="485" spans="2:18" x14ac:dyDescent="0.2">
      <c r="B485">
        <v>476</v>
      </c>
      <c r="C485" s="57">
        <f t="shared" ca="1" si="63"/>
        <v>1.8626048702951958</v>
      </c>
      <c r="D485" s="57">
        <f t="shared" ca="1" si="64"/>
        <v>0.80624884660653617</v>
      </c>
      <c r="E485" s="57">
        <f t="shared" ca="1" si="64"/>
        <v>0.80651341544400434</v>
      </c>
      <c r="F485" s="57">
        <f t="shared" ca="1" si="59"/>
        <v>1.8048846606536162E-2</v>
      </c>
      <c r="G485" s="57">
        <f t="shared" ca="1" si="60"/>
        <v>1.8313415444004333E-2</v>
      </c>
      <c r="H485" s="17">
        <f t="shared" ca="1" si="61"/>
        <v>1</v>
      </c>
      <c r="I485" s="17">
        <f t="shared" ca="1" si="62"/>
        <v>1</v>
      </c>
      <c r="K485" s="17">
        <v>476</v>
      </c>
      <c r="L485" s="50">
        <v>1.836256006863746E-3</v>
      </c>
      <c r="M485" s="50">
        <v>1.850891590461542E-3</v>
      </c>
      <c r="N485" s="50">
        <v>5.3800000000000001E-2</v>
      </c>
      <c r="O485" s="50">
        <v>5.4800000000000001E-2</v>
      </c>
      <c r="R485" s="59"/>
    </row>
    <row r="486" spans="2:18" x14ac:dyDescent="0.2">
      <c r="B486">
        <v>477</v>
      </c>
      <c r="C486" s="57">
        <f t="shared" ca="1" si="63"/>
        <v>0.61561429138382062</v>
      </c>
      <c r="D486" s="57">
        <f t="shared" ca="1" si="64"/>
        <v>0.71298101389057189</v>
      </c>
      <c r="E486" s="57">
        <f t="shared" ca="1" si="64"/>
        <v>0.71321497708788473</v>
      </c>
      <c r="F486" s="57">
        <f t="shared" ca="1" si="59"/>
        <v>0</v>
      </c>
      <c r="G486" s="57">
        <f t="shared" ca="1" si="60"/>
        <v>0</v>
      </c>
      <c r="H486" s="17">
        <f t="shared" ca="1" si="61"/>
        <v>0</v>
      </c>
      <c r="I486" s="17">
        <f t="shared" ca="1" si="62"/>
        <v>0</v>
      </c>
      <c r="K486" s="17">
        <v>477</v>
      </c>
      <c r="L486" s="50">
        <v>1.746616512999364E-3</v>
      </c>
      <c r="M486" s="50">
        <v>1.7612606778958102E-3</v>
      </c>
      <c r="N486" s="50">
        <v>5.4199999999999998E-2</v>
      </c>
      <c r="O486" s="50">
        <v>5.4600000000000003E-2</v>
      </c>
      <c r="R486" s="59"/>
    </row>
    <row r="487" spans="2:18" x14ac:dyDescent="0.2">
      <c r="B487">
        <v>478</v>
      </c>
      <c r="C487" s="57">
        <f t="shared" ca="1" si="63"/>
        <v>1.9714555372106504</v>
      </c>
      <c r="D487" s="57">
        <f t="shared" ca="1" si="64"/>
        <v>0.81494754513698853</v>
      </c>
      <c r="E487" s="57">
        <f t="shared" ca="1" si="64"/>
        <v>0.81521496843380559</v>
      </c>
      <c r="F487" s="57">
        <f t="shared" ca="1" si="59"/>
        <v>2.6747545136988515E-2</v>
      </c>
      <c r="G487" s="57">
        <f t="shared" ca="1" si="60"/>
        <v>2.7014968433805575E-2</v>
      </c>
      <c r="H487" s="17">
        <f t="shared" ca="1" si="61"/>
        <v>1</v>
      </c>
      <c r="I487" s="17">
        <f t="shared" ca="1" si="62"/>
        <v>1</v>
      </c>
      <c r="K487" s="17">
        <v>478</v>
      </c>
      <c r="L487" s="50">
        <v>1.7939618227768228E-3</v>
      </c>
      <c r="M487" s="50">
        <v>1.8077571437894917E-3</v>
      </c>
      <c r="N487" s="50">
        <v>5.0799999999999998E-2</v>
      </c>
      <c r="O487" s="50">
        <v>5.1200000000000002E-2</v>
      </c>
      <c r="R487" s="59"/>
    </row>
    <row r="488" spans="2:18" x14ac:dyDescent="0.2">
      <c r="B488">
        <v>479</v>
      </c>
      <c r="C488" s="57">
        <f t="shared" ca="1" si="63"/>
        <v>-0.45924214177126482</v>
      </c>
      <c r="D488" s="57">
        <f t="shared" ca="1" si="64"/>
        <v>0.64129361867271761</v>
      </c>
      <c r="E488" s="57">
        <f t="shared" ca="1" si="64"/>
        <v>0.64150405780436048</v>
      </c>
      <c r="F488" s="57">
        <f t="shared" ca="1" si="59"/>
        <v>0</v>
      </c>
      <c r="G488" s="57">
        <f t="shared" ca="1" si="60"/>
        <v>0</v>
      </c>
      <c r="H488" s="17">
        <f t="shared" ca="1" si="61"/>
        <v>0</v>
      </c>
      <c r="I488" s="17">
        <f t="shared" ca="1" si="62"/>
        <v>0</v>
      </c>
      <c r="K488" s="17">
        <v>479</v>
      </c>
      <c r="L488" s="50">
        <v>1.793718864179909E-3</v>
      </c>
      <c r="M488" s="50">
        <v>1.8080671888980003E-3</v>
      </c>
      <c r="N488" s="50">
        <v>5.2999999999999999E-2</v>
      </c>
      <c r="O488" s="50">
        <v>5.3400000000000003E-2</v>
      </c>
      <c r="R488" s="59"/>
    </row>
    <row r="489" spans="2:18" x14ac:dyDescent="0.2">
      <c r="B489">
        <v>480</v>
      </c>
      <c r="C489" s="57">
        <f t="shared" ca="1" si="63"/>
        <v>1.0786959891309289</v>
      </c>
      <c r="D489" s="57">
        <f t="shared" ca="1" si="64"/>
        <v>0.74628595499235439</v>
      </c>
      <c r="E489" s="57">
        <f t="shared" ca="1" si="64"/>
        <v>0.74653084713497542</v>
      </c>
      <c r="F489" s="57">
        <f t="shared" ca="1" si="59"/>
        <v>0</v>
      </c>
      <c r="G489" s="57">
        <f t="shared" ca="1" si="60"/>
        <v>0</v>
      </c>
      <c r="H489" s="17">
        <f t="shared" ca="1" si="61"/>
        <v>0</v>
      </c>
      <c r="I489" s="17">
        <f t="shared" ca="1" si="62"/>
        <v>0</v>
      </c>
      <c r="K489" s="17">
        <v>480</v>
      </c>
      <c r="L489" s="50">
        <v>1.695133861635527E-3</v>
      </c>
      <c r="M489" s="50">
        <v>1.7081744558351531E-3</v>
      </c>
      <c r="N489" s="50">
        <v>4.8000000000000001E-2</v>
      </c>
      <c r="O489" s="50">
        <v>4.8599999999999997E-2</v>
      </c>
      <c r="R489" s="59"/>
    </row>
    <row r="490" spans="2:18" x14ac:dyDescent="0.2">
      <c r="B490">
        <v>481</v>
      </c>
      <c r="C490" s="57">
        <f t="shared" ca="1" si="63"/>
        <v>-0.80891874109272721</v>
      </c>
      <c r="D490" s="57">
        <f t="shared" ref="D490:E509" ca="1" si="65">S0*EXP((D$5+0.5*σ*σ)*T+σ*SQRT(T)*$C490)</f>
        <v>0.619562562293964</v>
      </c>
      <c r="E490" s="57">
        <f t="shared" ca="1" si="65"/>
        <v>0.61976587042585762</v>
      </c>
      <c r="F490" s="57">
        <f t="shared" ca="1" si="59"/>
        <v>0</v>
      </c>
      <c r="G490" s="57">
        <f t="shared" ca="1" si="60"/>
        <v>0</v>
      </c>
      <c r="H490" s="17">
        <f t="shared" ca="1" si="61"/>
        <v>0</v>
      </c>
      <c r="I490" s="17">
        <f t="shared" ca="1" si="62"/>
        <v>0</v>
      </c>
      <c r="K490" s="17">
        <v>481</v>
      </c>
      <c r="L490" s="50">
        <v>1.7455356855835729E-3</v>
      </c>
      <c r="M490" s="50">
        <v>1.7590407867412907E-3</v>
      </c>
      <c r="N490" s="50">
        <v>0.05</v>
      </c>
      <c r="O490" s="50">
        <v>0.05</v>
      </c>
      <c r="R490" s="59"/>
    </row>
    <row r="491" spans="2:18" x14ac:dyDescent="0.2">
      <c r="B491">
        <v>482</v>
      </c>
      <c r="C491" s="57">
        <f t="shared" ca="1" si="63"/>
        <v>-0.24130354775541746</v>
      </c>
      <c r="D491" s="57">
        <f t="shared" ca="1" si="65"/>
        <v>0.65522155479530575</v>
      </c>
      <c r="E491" s="57">
        <f t="shared" ca="1" si="65"/>
        <v>0.65543656434944764</v>
      </c>
      <c r="F491" s="57">
        <f t="shared" ca="1" si="59"/>
        <v>0</v>
      </c>
      <c r="G491" s="57">
        <f t="shared" ca="1" si="60"/>
        <v>0</v>
      </c>
      <c r="H491" s="17">
        <f t="shared" ca="1" si="61"/>
        <v>0</v>
      </c>
      <c r="I491" s="17">
        <f t="shared" ca="1" si="62"/>
        <v>0</v>
      </c>
      <c r="K491" s="17">
        <v>482</v>
      </c>
      <c r="L491" s="50">
        <v>1.7225753083556065E-3</v>
      </c>
      <c r="M491" s="50">
        <v>1.7360794113677673E-3</v>
      </c>
      <c r="N491" s="50">
        <v>4.9799999999999997E-2</v>
      </c>
      <c r="O491" s="50">
        <v>5.0200000000000002E-2</v>
      </c>
      <c r="R491" s="59"/>
    </row>
    <row r="492" spans="2:18" x14ac:dyDescent="0.2">
      <c r="B492">
        <v>483</v>
      </c>
      <c r="C492" s="57">
        <f t="shared" ca="1" si="63"/>
        <v>0.45659260795729173</v>
      </c>
      <c r="D492" s="57">
        <f t="shared" ca="1" si="65"/>
        <v>0.70189038574540896</v>
      </c>
      <c r="E492" s="57">
        <f t="shared" ca="1" si="65"/>
        <v>0.7021207095767773</v>
      </c>
      <c r="F492" s="57">
        <f t="shared" ca="1" si="59"/>
        <v>0</v>
      </c>
      <c r="G492" s="57">
        <f t="shared" ca="1" si="60"/>
        <v>0</v>
      </c>
      <c r="H492" s="17">
        <f t="shared" ca="1" si="61"/>
        <v>0</v>
      </c>
      <c r="I492" s="17">
        <f t="shared" ca="1" si="62"/>
        <v>0</v>
      </c>
      <c r="K492" s="17">
        <v>483</v>
      </c>
      <c r="L492" s="50">
        <v>1.9387225495127445E-3</v>
      </c>
      <c r="M492" s="50">
        <v>1.9534082389720711E-3</v>
      </c>
      <c r="N492" s="50">
        <v>5.4199999999999998E-2</v>
      </c>
      <c r="O492" s="50">
        <v>5.4600000000000003E-2</v>
      </c>
      <c r="R492" s="59"/>
    </row>
    <row r="493" spans="2:18" x14ac:dyDescent="0.2">
      <c r="B493">
        <v>484</v>
      </c>
      <c r="C493" s="57">
        <f t="shared" ca="1" si="63"/>
        <v>1.7504664388740874</v>
      </c>
      <c r="D493" s="57">
        <f t="shared" ca="1" si="65"/>
        <v>0.79738449740404227</v>
      </c>
      <c r="E493" s="57">
        <f t="shared" ca="1" si="65"/>
        <v>0.79764615742424727</v>
      </c>
      <c r="F493" s="57">
        <f t="shared" ca="1" si="59"/>
        <v>9.1844974040422578E-3</v>
      </c>
      <c r="G493" s="57">
        <f t="shared" ca="1" si="60"/>
        <v>9.446157424247259E-3</v>
      </c>
      <c r="H493" s="17">
        <f t="shared" ca="1" si="61"/>
        <v>1</v>
      </c>
      <c r="I493" s="17">
        <f t="shared" ca="1" si="62"/>
        <v>1</v>
      </c>
      <c r="K493" s="17">
        <v>484</v>
      </c>
      <c r="L493" s="50">
        <v>1.7622597235354294E-3</v>
      </c>
      <c r="M493" s="50">
        <v>1.7765771655791748E-3</v>
      </c>
      <c r="N493" s="50">
        <v>5.28E-2</v>
      </c>
      <c r="O493" s="50">
        <v>5.3400000000000003E-2</v>
      </c>
      <c r="R493" s="59"/>
    </row>
    <row r="494" spans="2:18" x14ac:dyDescent="0.2">
      <c r="B494">
        <v>485</v>
      </c>
      <c r="C494" s="57">
        <f t="shared" ca="1" si="63"/>
        <v>0.16795043359719131</v>
      </c>
      <c r="D494" s="57">
        <f t="shared" ca="1" si="65"/>
        <v>0.6821985500237755</v>
      </c>
      <c r="E494" s="57">
        <f t="shared" ca="1" si="65"/>
        <v>0.68242241202129883</v>
      </c>
      <c r="F494" s="57">
        <f t="shared" ca="1" si="59"/>
        <v>0</v>
      </c>
      <c r="G494" s="57">
        <f t="shared" ca="1" si="60"/>
        <v>0</v>
      </c>
      <c r="H494" s="17">
        <f t="shared" ca="1" si="61"/>
        <v>0</v>
      </c>
      <c r="I494" s="17">
        <f t="shared" ca="1" si="62"/>
        <v>0</v>
      </c>
      <c r="K494" s="17">
        <v>485</v>
      </c>
      <c r="L494" s="50">
        <v>1.8024229333666959E-3</v>
      </c>
      <c r="M494" s="50">
        <v>1.8163331365563223E-3</v>
      </c>
      <c r="N494" s="50">
        <v>5.1400000000000001E-2</v>
      </c>
      <c r="O494" s="50">
        <v>5.1799999999999999E-2</v>
      </c>
      <c r="R494" s="59"/>
    </row>
    <row r="495" spans="2:18" x14ac:dyDescent="0.2">
      <c r="B495">
        <v>486</v>
      </c>
      <c r="C495" s="57">
        <f t="shared" ca="1" si="63"/>
        <v>-0.30101209037393928</v>
      </c>
      <c r="D495" s="57">
        <f t="shared" ca="1" si="65"/>
        <v>0.65137591366402248</v>
      </c>
      <c r="E495" s="57">
        <f t="shared" ca="1" si="65"/>
        <v>0.65158966127923856</v>
      </c>
      <c r="F495" s="57">
        <f t="shared" ca="1" si="59"/>
        <v>0</v>
      </c>
      <c r="G495" s="57">
        <f t="shared" ca="1" si="60"/>
        <v>0</v>
      </c>
      <c r="H495" s="17">
        <f t="shared" ca="1" si="61"/>
        <v>0</v>
      </c>
      <c r="I495" s="17">
        <f t="shared" ca="1" si="62"/>
        <v>0</v>
      </c>
      <c r="K495" s="17">
        <v>486</v>
      </c>
      <c r="L495" s="50">
        <v>1.5407537395587833E-3</v>
      </c>
      <c r="M495" s="50">
        <v>1.5529452048786221E-3</v>
      </c>
      <c r="N495" s="50">
        <v>4.48E-2</v>
      </c>
      <c r="O495" s="50">
        <v>4.5400000000000003E-2</v>
      </c>
      <c r="R495" s="59"/>
    </row>
    <row r="496" spans="2:18" x14ac:dyDescent="0.2">
      <c r="B496">
        <v>487</v>
      </c>
      <c r="C496" s="57">
        <f t="shared" ca="1" si="63"/>
        <v>-1.2639871132857341</v>
      </c>
      <c r="D496" s="57">
        <f t="shared" ca="1" si="65"/>
        <v>0.59238078437812847</v>
      </c>
      <c r="E496" s="57">
        <f t="shared" ca="1" si="65"/>
        <v>0.59257517286763894</v>
      </c>
      <c r="F496" s="57">
        <f t="shared" ca="1" si="59"/>
        <v>0</v>
      </c>
      <c r="G496" s="57">
        <f t="shared" ca="1" si="60"/>
        <v>0</v>
      </c>
      <c r="H496" s="17">
        <f t="shared" ca="1" si="61"/>
        <v>0</v>
      </c>
      <c r="I496" s="17">
        <f t="shared" ca="1" si="62"/>
        <v>0</v>
      </c>
      <c r="K496" s="17">
        <v>487</v>
      </c>
      <c r="L496" s="50">
        <v>1.7909491508591143E-3</v>
      </c>
      <c r="M496" s="50">
        <v>1.8045208835778901E-3</v>
      </c>
      <c r="N496" s="50">
        <v>5.0200000000000002E-2</v>
      </c>
      <c r="O496" s="50">
        <v>5.0200000000000002E-2</v>
      </c>
      <c r="R496" s="59"/>
    </row>
    <row r="497" spans="2:18" x14ac:dyDescent="0.2">
      <c r="B497">
        <v>488</v>
      </c>
      <c r="C497" s="57">
        <f t="shared" ca="1" si="63"/>
        <v>-0.7274172684591933</v>
      </c>
      <c r="D497" s="57">
        <f t="shared" ca="1" si="65"/>
        <v>0.62456081598406532</v>
      </c>
      <c r="E497" s="57">
        <f t="shared" ca="1" si="65"/>
        <v>0.62476576428223474</v>
      </c>
      <c r="F497" s="57">
        <f t="shared" ca="1" si="59"/>
        <v>0</v>
      </c>
      <c r="G497" s="57">
        <f t="shared" ca="1" si="60"/>
        <v>0</v>
      </c>
      <c r="H497" s="17">
        <f t="shared" ca="1" si="61"/>
        <v>0</v>
      </c>
      <c r="I497" s="17">
        <f t="shared" ca="1" si="62"/>
        <v>0</v>
      </c>
      <c r="K497" s="17">
        <v>488</v>
      </c>
      <c r="L497" s="50">
        <v>2.0039186434217234E-3</v>
      </c>
      <c r="M497" s="50">
        <v>2.0188872247845018E-3</v>
      </c>
      <c r="N497" s="50">
        <v>5.5E-2</v>
      </c>
      <c r="O497" s="50">
        <v>5.5599999999999997E-2</v>
      </c>
      <c r="R497" s="59"/>
    </row>
    <row r="498" spans="2:18" x14ac:dyDescent="0.2">
      <c r="B498">
        <v>489</v>
      </c>
      <c r="C498" s="57">
        <f t="shared" ca="1" si="63"/>
        <v>0.87140551586072312</v>
      </c>
      <c r="D498" s="57">
        <f t="shared" ca="1" si="65"/>
        <v>0.73118945693170012</v>
      </c>
      <c r="E498" s="57">
        <f t="shared" ca="1" si="65"/>
        <v>0.73142939519071726</v>
      </c>
      <c r="F498" s="57">
        <f t="shared" ca="1" si="59"/>
        <v>0</v>
      </c>
      <c r="G498" s="57">
        <f t="shared" ca="1" si="60"/>
        <v>0</v>
      </c>
      <c r="H498" s="17">
        <f t="shared" ca="1" si="61"/>
        <v>0</v>
      </c>
      <c r="I498" s="17">
        <f t="shared" ca="1" si="62"/>
        <v>0</v>
      </c>
      <c r="K498" s="17">
        <v>489</v>
      </c>
      <c r="L498" s="50">
        <v>1.8394502292186387E-3</v>
      </c>
      <c r="M498" s="50">
        <v>1.8535551697567026E-3</v>
      </c>
      <c r="N498" s="50">
        <v>5.2200000000000003E-2</v>
      </c>
      <c r="O498" s="50">
        <v>5.2200000000000003E-2</v>
      </c>
      <c r="R498" s="59"/>
    </row>
    <row r="499" spans="2:18" x14ac:dyDescent="0.2">
      <c r="B499">
        <v>490</v>
      </c>
      <c r="C499" s="57">
        <f t="shared" ca="1" si="63"/>
        <v>-0.2499006252310573</v>
      </c>
      <c r="D499" s="57">
        <f t="shared" ca="1" si="65"/>
        <v>0.65466644779537186</v>
      </c>
      <c r="E499" s="57">
        <f t="shared" ca="1" si="65"/>
        <v>0.65488127519233696</v>
      </c>
      <c r="F499" s="57">
        <f t="shared" ca="1" si="59"/>
        <v>0</v>
      </c>
      <c r="G499" s="57">
        <f t="shared" ca="1" si="60"/>
        <v>0</v>
      </c>
      <c r="H499" s="17">
        <f t="shared" ca="1" si="61"/>
        <v>0</v>
      </c>
      <c r="I499" s="17">
        <f t="shared" ca="1" si="62"/>
        <v>0</v>
      </c>
      <c r="K499" s="17">
        <v>490</v>
      </c>
      <c r="L499" s="50">
        <v>1.5385323025689963E-3</v>
      </c>
      <c r="M499" s="50">
        <v>1.5512860622861127E-3</v>
      </c>
      <c r="N499" s="50">
        <v>4.7E-2</v>
      </c>
      <c r="O499" s="50">
        <v>4.7600000000000003E-2</v>
      </c>
      <c r="R499" s="59"/>
    </row>
    <row r="500" spans="2:18" x14ac:dyDescent="0.2">
      <c r="B500">
        <v>491</v>
      </c>
      <c r="C500" s="57">
        <f t="shared" ca="1" si="63"/>
        <v>1.0105948811710497</v>
      </c>
      <c r="D500" s="57">
        <f t="shared" ca="1" si="65"/>
        <v>0.74129223629997065</v>
      </c>
      <c r="E500" s="57">
        <f t="shared" ca="1" si="65"/>
        <v>0.74153548976446559</v>
      </c>
      <c r="F500" s="57">
        <f t="shared" ca="1" si="59"/>
        <v>0</v>
      </c>
      <c r="G500" s="57">
        <f t="shared" ca="1" si="60"/>
        <v>0</v>
      </c>
      <c r="H500" s="17">
        <f t="shared" ca="1" si="61"/>
        <v>0</v>
      </c>
      <c r="I500" s="17">
        <f t="shared" ca="1" si="62"/>
        <v>0</v>
      </c>
      <c r="K500" s="17">
        <v>491</v>
      </c>
      <c r="L500" s="50">
        <v>1.6655142226642025E-3</v>
      </c>
      <c r="M500" s="50">
        <v>1.6792096218257065E-3</v>
      </c>
      <c r="N500" s="50">
        <v>5.04E-2</v>
      </c>
      <c r="O500" s="50">
        <v>5.1200000000000002E-2</v>
      </c>
      <c r="R500" s="59"/>
    </row>
    <row r="501" spans="2:18" x14ac:dyDescent="0.2">
      <c r="B501">
        <v>492</v>
      </c>
      <c r="C501" s="57">
        <f t="shared" ca="1" si="63"/>
        <v>0.25083746926679712</v>
      </c>
      <c r="D501" s="57">
        <f t="shared" ca="1" si="65"/>
        <v>0.68779605868600624</v>
      </c>
      <c r="E501" s="57">
        <f t="shared" ca="1" si="65"/>
        <v>0.68802175749404504</v>
      </c>
      <c r="F501" s="57">
        <f t="shared" ca="1" si="59"/>
        <v>0</v>
      </c>
      <c r="G501" s="57">
        <f t="shared" ca="1" si="60"/>
        <v>0</v>
      </c>
      <c r="H501" s="17">
        <f t="shared" ca="1" si="61"/>
        <v>0</v>
      </c>
      <c r="I501" s="17">
        <f t="shared" ca="1" si="62"/>
        <v>0</v>
      </c>
      <c r="K501" s="17">
        <v>492</v>
      </c>
      <c r="L501" s="50">
        <v>1.7098376103544511E-3</v>
      </c>
      <c r="M501" s="50">
        <v>1.7235966416028138E-3</v>
      </c>
      <c r="N501" s="50">
        <v>5.0799999999999998E-2</v>
      </c>
      <c r="O501" s="50">
        <v>5.1200000000000002E-2</v>
      </c>
      <c r="R501" s="59"/>
    </row>
    <row r="502" spans="2:18" x14ac:dyDescent="0.2">
      <c r="B502">
        <v>493</v>
      </c>
      <c r="C502" s="57">
        <f t="shared" ca="1" si="63"/>
        <v>0.73430488143007422</v>
      </c>
      <c r="D502" s="57">
        <f t="shared" ca="1" si="65"/>
        <v>0.72137289611223476</v>
      </c>
      <c r="E502" s="57">
        <f t="shared" ca="1" si="65"/>
        <v>0.72160961308777993</v>
      </c>
      <c r="F502" s="57">
        <f t="shared" ca="1" si="59"/>
        <v>0</v>
      </c>
      <c r="G502" s="57">
        <f t="shared" ca="1" si="60"/>
        <v>0</v>
      </c>
      <c r="H502" s="17">
        <f t="shared" ca="1" si="61"/>
        <v>0</v>
      </c>
      <c r="I502" s="17">
        <f t="shared" ca="1" si="62"/>
        <v>0</v>
      </c>
      <c r="K502" s="17">
        <v>493</v>
      </c>
      <c r="L502" s="50">
        <v>1.7340924241657277E-3</v>
      </c>
      <c r="M502" s="50">
        <v>1.7479337574717569E-3</v>
      </c>
      <c r="N502" s="50">
        <v>5.0999999999999997E-2</v>
      </c>
      <c r="O502" s="50">
        <v>5.1400000000000001E-2</v>
      </c>
      <c r="R502" s="59"/>
    </row>
    <row r="503" spans="2:18" x14ac:dyDescent="0.2">
      <c r="B503">
        <v>494</v>
      </c>
      <c r="C503" s="57">
        <f t="shared" ca="1" si="63"/>
        <v>0.58819215223136145</v>
      </c>
      <c r="D503" s="57">
        <f t="shared" ca="1" si="65"/>
        <v>0.71105608763981676</v>
      </c>
      <c r="E503" s="57">
        <f t="shared" ca="1" si="65"/>
        <v>0.71128941917669075</v>
      </c>
      <c r="F503" s="57">
        <f t="shared" ca="1" si="59"/>
        <v>0</v>
      </c>
      <c r="G503" s="57">
        <f t="shared" ca="1" si="60"/>
        <v>0</v>
      </c>
      <c r="H503" s="17">
        <f t="shared" ca="1" si="61"/>
        <v>0</v>
      </c>
      <c r="I503" s="17">
        <f t="shared" ca="1" si="62"/>
        <v>0</v>
      </c>
      <c r="K503" s="17">
        <v>494</v>
      </c>
      <c r="L503" s="50">
        <v>1.8579272384914873E-3</v>
      </c>
      <c r="M503" s="50">
        <v>1.8713384811060284E-3</v>
      </c>
      <c r="N503" s="50">
        <v>4.9399999999999999E-2</v>
      </c>
      <c r="O503" s="50">
        <v>4.9799999999999997E-2</v>
      </c>
      <c r="R503" s="59"/>
    </row>
    <row r="504" spans="2:18" x14ac:dyDescent="0.2">
      <c r="B504">
        <v>495</v>
      </c>
      <c r="C504" s="57">
        <f t="shared" ca="1" si="63"/>
        <v>1.4657877191924404</v>
      </c>
      <c r="D504" s="57">
        <f t="shared" ca="1" si="65"/>
        <v>0.77531642679678803</v>
      </c>
      <c r="E504" s="57">
        <f t="shared" ca="1" si="65"/>
        <v>0.77557084522674413</v>
      </c>
      <c r="F504" s="57">
        <f t="shared" ca="1" si="59"/>
        <v>0</v>
      </c>
      <c r="G504" s="57">
        <f t="shared" ca="1" si="60"/>
        <v>0</v>
      </c>
      <c r="H504" s="17">
        <f t="shared" ca="1" si="61"/>
        <v>0</v>
      </c>
      <c r="I504" s="17">
        <f t="shared" ca="1" si="62"/>
        <v>0</v>
      </c>
      <c r="K504" s="17">
        <v>495</v>
      </c>
      <c r="L504" s="50">
        <v>1.7464546434220022E-3</v>
      </c>
      <c r="M504" s="50">
        <v>1.7609469235408347E-3</v>
      </c>
      <c r="N504" s="50">
        <v>5.3800000000000001E-2</v>
      </c>
      <c r="O504" s="50">
        <v>5.3999999999999999E-2</v>
      </c>
      <c r="R504" s="59"/>
    </row>
    <row r="505" spans="2:18" x14ac:dyDescent="0.2">
      <c r="B505">
        <v>496</v>
      </c>
      <c r="C505" s="57">
        <f t="shared" ca="1" si="63"/>
        <v>1.3143166274643556</v>
      </c>
      <c r="D505" s="57">
        <f t="shared" ca="1" si="65"/>
        <v>0.76382452769333609</v>
      </c>
      <c r="E505" s="57">
        <f t="shared" ca="1" si="65"/>
        <v>0.76407517508113965</v>
      </c>
      <c r="F505" s="57">
        <f t="shared" ca="1" si="59"/>
        <v>0</v>
      </c>
      <c r="G505" s="57">
        <f t="shared" ca="1" si="60"/>
        <v>0</v>
      </c>
      <c r="H505" s="17">
        <f t="shared" ca="1" si="61"/>
        <v>0</v>
      </c>
      <c r="I505" s="17">
        <f t="shared" ca="1" si="62"/>
        <v>0</v>
      </c>
      <c r="K505" s="17">
        <v>496</v>
      </c>
      <c r="L505" s="50">
        <v>1.8616550578051914E-3</v>
      </c>
      <c r="M505" s="50">
        <v>1.8767175011101991E-3</v>
      </c>
      <c r="N505" s="50">
        <v>5.5199999999999999E-2</v>
      </c>
      <c r="O505" s="50">
        <v>5.62E-2</v>
      </c>
      <c r="R505" s="59"/>
    </row>
    <row r="506" spans="2:18" x14ac:dyDescent="0.2">
      <c r="B506">
        <v>497</v>
      </c>
      <c r="C506" s="57">
        <f t="shared" ca="1" si="63"/>
        <v>-0.77775388130460799</v>
      </c>
      <c r="D506" s="57">
        <f t="shared" ca="1" si="65"/>
        <v>0.62146907372304738</v>
      </c>
      <c r="E506" s="57">
        <f t="shared" ca="1" si="65"/>
        <v>0.62167300747259557</v>
      </c>
      <c r="F506" s="57">
        <f t="shared" ca="1" si="59"/>
        <v>0</v>
      </c>
      <c r="G506" s="57">
        <f t="shared" ca="1" si="60"/>
        <v>0</v>
      </c>
      <c r="H506" s="17">
        <f t="shared" ca="1" si="61"/>
        <v>0</v>
      </c>
      <c r="I506" s="17">
        <f t="shared" ca="1" si="62"/>
        <v>0</v>
      </c>
      <c r="K506" s="17">
        <v>497</v>
      </c>
      <c r="L506" s="50">
        <v>1.6755782140839472E-3</v>
      </c>
      <c r="M506" s="50">
        <v>1.6890086296173709E-3</v>
      </c>
      <c r="N506" s="50">
        <v>4.9799999999999997E-2</v>
      </c>
      <c r="O506" s="50">
        <v>4.9799999999999997E-2</v>
      </c>
      <c r="R506" s="59"/>
    </row>
    <row r="507" spans="2:18" x14ac:dyDescent="0.2">
      <c r="B507">
        <v>498</v>
      </c>
      <c r="C507" s="57">
        <f t="shared" ca="1" si="63"/>
        <v>-0.7529095396733162</v>
      </c>
      <c r="D507" s="57">
        <f t="shared" ca="1" si="65"/>
        <v>0.62299312897151615</v>
      </c>
      <c r="E507" s="57">
        <f t="shared" ca="1" si="65"/>
        <v>0.62319756283653982</v>
      </c>
      <c r="F507" s="57">
        <f t="shared" ca="1" si="59"/>
        <v>0</v>
      </c>
      <c r="G507" s="57">
        <f t="shared" ca="1" si="60"/>
        <v>0</v>
      </c>
      <c r="H507" s="17">
        <f t="shared" ca="1" si="61"/>
        <v>0</v>
      </c>
      <c r="I507" s="17">
        <f t="shared" ca="1" si="62"/>
        <v>0</v>
      </c>
      <c r="K507" s="17">
        <v>498</v>
      </c>
      <c r="L507" s="50">
        <v>1.711113432397369E-3</v>
      </c>
      <c r="M507" s="50">
        <v>1.7244618933627215E-3</v>
      </c>
      <c r="N507" s="50">
        <v>4.9000000000000002E-2</v>
      </c>
      <c r="O507" s="50">
        <v>4.9799999999999997E-2</v>
      </c>
      <c r="R507" s="59"/>
    </row>
    <row r="508" spans="2:18" x14ac:dyDescent="0.2">
      <c r="B508">
        <v>499</v>
      </c>
      <c r="C508" s="57">
        <f t="shared" ca="1" si="63"/>
        <v>-1.5979297424713519</v>
      </c>
      <c r="D508" s="57">
        <f t="shared" ca="1" si="65"/>
        <v>0.57319563805569329</v>
      </c>
      <c r="E508" s="57">
        <f t="shared" ca="1" si="65"/>
        <v>0.57338373098040318</v>
      </c>
      <c r="F508" s="57">
        <f t="shared" ca="1" si="59"/>
        <v>0</v>
      </c>
      <c r="G508" s="57">
        <f t="shared" ca="1" si="60"/>
        <v>0</v>
      </c>
      <c r="H508" s="17">
        <f t="shared" ca="1" si="61"/>
        <v>0</v>
      </c>
      <c r="I508" s="17">
        <f t="shared" ca="1" si="62"/>
        <v>0</v>
      </c>
      <c r="K508" s="17">
        <v>499</v>
      </c>
      <c r="L508" s="50">
        <v>1.7610185150156187E-3</v>
      </c>
      <c r="M508" s="50">
        <v>1.7752193290533423E-3</v>
      </c>
      <c r="N508" s="50">
        <v>5.2600000000000001E-2</v>
      </c>
      <c r="O508" s="50">
        <v>5.28E-2</v>
      </c>
      <c r="R508" s="59"/>
    </row>
    <row r="509" spans="2:18" x14ac:dyDescent="0.2">
      <c r="B509">
        <v>500</v>
      </c>
      <c r="C509" s="57">
        <f t="shared" ca="1" si="63"/>
        <v>0.52655528934954987</v>
      </c>
      <c r="D509" s="57">
        <f t="shared" ca="1" si="65"/>
        <v>0.70674836976511313</v>
      </c>
      <c r="E509" s="57">
        <f t="shared" ca="1" si="65"/>
        <v>0.70698028773356447</v>
      </c>
      <c r="F509" s="57">
        <f t="shared" ca="1" si="59"/>
        <v>0</v>
      </c>
      <c r="G509" s="57">
        <f t="shared" ca="1" si="60"/>
        <v>0</v>
      </c>
      <c r="H509" s="17">
        <f t="shared" ca="1" si="61"/>
        <v>0</v>
      </c>
      <c r="I509" s="17">
        <f t="shared" ca="1" si="62"/>
        <v>0</v>
      </c>
      <c r="K509" s="17">
        <v>500</v>
      </c>
      <c r="L509" s="50">
        <v>1.6853748119354684E-3</v>
      </c>
      <c r="M509" s="50">
        <v>1.6989271846398004E-3</v>
      </c>
      <c r="N509" s="50">
        <v>4.9799999999999997E-2</v>
      </c>
      <c r="O509" s="50">
        <v>5.0799999999999998E-2</v>
      </c>
      <c r="R509" s="59"/>
    </row>
    <row r="510" spans="2:18" x14ac:dyDescent="0.2">
      <c r="B510">
        <v>501</v>
      </c>
      <c r="C510" s="57">
        <f t="shared" ca="1" si="63"/>
        <v>-1.6668653726575202</v>
      </c>
      <c r="D510" s="57">
        <f t="shared" ref="D510:E529" ca="1" si="66">S0*EXP((D$5+0.5*σ*σ)*T+σ*SQRT(T)*$C510)</f>
        <v>0.56931329945919118</v>
      </c>
      <c r="E510" s="57">
        <f t="shared" ca="1" si="66"/>
        <v>0.56950011840278048</v>
      </c>
      <c r="F510" s="57">
        <f t="shared" ca="1" si="59"/>
        <v>0</v>
      </c>
      <c r="G510" s="57">
        <f t="shared" ca="1" si="60"/>
        <v>0</v>
      </c>
      <c r="H510" s="17">
        <f t="shared" ca="1" si="61"/>
        <v>0</v>
      </c>
      <c r="I510" s="17">
        <f t="shared" ca="1" si="62"/>
        <v>0</v>
      </c>
      <c r="K510" s="17">
        <v>501</v>
      </c>
      <c r="L510" s="50">
        <v>1.7368045556557022E-3</v>
      </c>
      <c r="M510" s="50">
        <v>1.7495885230087939E-3</v>
      </c>
      <c r="N510" s="50">
        <v>4.7E-2</v>
      </c>
      <c r="O510" s="50">
        <v>4.7399999999999998E-2</v>
      </c>
      <c r="R510" s="59"/>
    </row>
    <row r="511" spans="2:18" x14ac:dyDescent="0.2">
      <c r="B511">
        <v>502</v>
      </c>
      <c r="C511" s="57">
        <f t="shared" ca="1" si="63"/>
        <v>-0.19739256425359281</v>
      </c>
      <c r="D511" s="57">
        <f t="shared" ca="1" si="66"/>
        <v>0.65806420515885722</v>
      </c>
      <c r="E511" s="57">
        <f t="shared" ca="1" si="66"/>
        <v>0.65828014752264608</v>
      </c>
      <c r="F511" s="57">
        <f t="shared" ca="1" si="59"/>
        <v>0</v>
      </c>
      <c r="G511" s="57">
        <f t="shared" ca="1" si="60"/>
        <v>0</v>
      </c>
      <c r="H511" s="17">
        <f t="shared" ca="1" si="61"/>
        <v>0</v>
      </c>
      <c r="I511" s="17">
        <f t="shared" ca="1" si="62"/>
        <v>0</v>
      </c>
      <c r="K511" s="17">
        <v>502</v>
      </c>
      <c r="L511" s="50">
        <v>2.0497356451576886E-3</v>
      </c>
      <c r="M511" s="50">
        <v>2.0647832202542113E-3</v>
      </c>
      <c r="N511" s="50">
        <v>5.5399999999999998E-2</v>
      </c>
      <c r="O511" s="50">
        <v>5.5599999999999997E-2</v>
      </c>
      <c r="R511" s="59"/>
    </row>
    <row r="512" spans="2:18" x14ac:dyDescent="0.2">
      <c r="B512">
        <v>503</v>
      </c>
      <c r="C512" s="57">
        <f t="shared" ca="1" si="63"/>
        <v>1.177424857572297</v>
      </c>
      <c r="D512" s="57">
        <f t="shared" ca="1" si="66"/>
        <v>0.75358534300573476</v>
      </c>
      <c r="E512" s="57">
        <f t="shared" ca="1" si="66"/>
        <v>0.75383263042694615</v>
      </c>
      <c r="F512" s="57">
        <f t="shared" ca="1" si="59"/>
        <v>0</v>
      </c>
      <c r="G512" s="57">
        <f t="shared" ca="1" si="60"/>
        <v>0</v>
      </c>
      <c r="H512" s="17">
        <f t="shared" ca="1" si="61"/>
        <v>0</v>
      </c>
      <c r="I512" s="17">
        <f t="shared" ca="1" si="62"/>
        <v>0</v>
      </c>
      <c r="K512" s="17">
        <v>503</v>
      </c>
      <c r="L512" s="50">
        <v>1.464877201878767E-3</v>
      </c>
      <c r="M512" s="50">
        <v>1.4783936067282253E-3</v>
      </c>
      <c r="N512" s="50">
        <v>0.05</v>
      </c>
      <c r="O512" s="50">
        <v>5.0799999999999998E-2</v>
      </c>
      <c r="R512" s="59"/>
    </row>
    <row r="513" spans="2:18" x14ac:dyDescent="0.2">
      <c r="B513">
        <v>504</v>
      </c>
      <c r="C513" s="57">
        <f t="shared" ca="1" si="63"/>
        <v>-2.6271855054362256</v>
      </c>
      <c r="D513" s="57">
        <f t="shared" ca="1" si="66"/>
        <v>0.51788611595730238</v>
      </c>
      <c r="E513" s="57">
        <f t="shared" ca="1" si="66"/>
        <v>0.51805605918043562</v>
      </c>
      <c r="F513" s="57">
        <f t="shared" ca="1" si="59"/>
        <v>0</v>
      </c>
      <c r="G513" s="57">
        <f t="shared" ca="1" si="60"/>
        <v>0</v>
      </c>
      <c r="H513" s="17">
        <f t="shared" ca="1" si="61"/>
        <v>0</v>
      </c>
      <c r="I513" s="17">
        <f t="shared" ca="1" si="62"/>
        <v>0</v>
      </c>
      <c r="K513" s="17">
        <v>504</v>
      </c>
      <c r="L513" s="50">
        <v>1.7599176431009539E-3</v>
      </c>
      <c r="M513" s="50">
        <v>1.7739754067582518E-3</v>
      </c>
      <c r="N513" s="50">
        <v>5.1799999999999999E-2</v>
      </c>
      <c r="O513" s="50">
        <v>5.2400000000000002E-2</v>
      </c>
      <c r="R513" s="59"/>
    </row>
    <row r="514" spans="2:18" x14ac:dyDescent="0.2">
      <c r="B514">
        <v>505</v>
      </c>
      <c r="C514" s="57">
        <f t="shared" ca="1" si="63"/>
        <v>1.0132985345366041</v>
      </c>
      <c r="D514" s="57">
        <f t="shared" ca="1" si="66"/>
        <v>0.7414898513712852</v>
      </c>
      <c r="E514" s="57">
        <f t="shared" ca="1" si="66"/>
        <v>0.74173316968274372</v>
      </c>
      <c r="F514" s="57">
        <f t="shared" ca="1" si="59"/>
        <v>0</v>
      </c>
      <c r="G514" s="57">
        <f t="shared" ca="1" si="60"/>
        <v>0</v>
      </c>
      <c r="H514" s="17">
        <f t="shared" ca="1" si="61"/>
        <v>0</v>
      </c>
      <c r="I514" s="17">
        <f t="shared" ca="1" si="62"/>
        <v>0</v>
      </c>
      <c r="K514" s="17">
        <v>505</v>
      </c>
      <c r="L514" s="50">
        <v>1.514553667257083E-3</v>
      </c>
      <c r="M514" s="50">
        <v>1.5270927676205432E-3</v>
      </c>
      <c r="N514" s="50">
        <v>4.6399999999999997E-2</v>
      </c>
      <c r="O514" s="50">
        <v>4.6600000000000003E-2</v>
      </c>
      <c r="R514" s="59"/>
    </row>
    <row r="515" spans="2:18" x14ac:dyDescent="0.2">
      <c r="B515">
        <v>506</v>
      </c>
      <c r="C515" s="57">
        <f t="shared" ca="1" si="63"/>
        <v>-0.6755923623636223</v>
      </c>
      <c r="D515" s="57">
        <f t="shared" ca="1" si="66"/>
        <v>0.62776004196441904</v>
      </c>
      <c r="E515" s="57">
        <f t="shared" ca="1" si="66"/>
        <v>0.62796604008176271</v>
      </c>
      <c r="F515" s="57">
        <f t="shared" ca="1" si="59"/>
        <v>0</v>
      </c>
      <c r="G515" s="57">
        <f t="shared" ca="1" si="60"/>
        <v>0</v>
      </c>
      <c r="H515" s="17">
        <f t="shared" ca="1" si="61"/>
        <v>0</v>
      </c>
      <c r="I515" s="17">
        <f t="shared" ca="1" si="62"/>
        <v>0</v>
      </c>
      <c r="K515" s="17">
        <v>506</v>
      </c>
      <c r="L515" s="50">
        <v>2.0047096771316987E-3</v>
      </c>
      <c r="M515" s="50">
        <v>2.020084650634003E-3</v>
      </c>
      <c r="N515" s="50">
        <v>5.6599999999999998E-2</v>
      </c>
      <c r="O515" s="50">
        <v>5.7200000000000001E-2</v>
      </c>
      <c r="R515" s="59"/>
    </row>
    <row r="516" spans="2:18" x14ac:dyDescent="0.2">
      <c r="B516">
        <v>507</v>
      </c>
      <c r="C516" s="57">
        <f t="shared" ca="1" si="63"/>
        <v>0.57700117909838644</v>
      </c>
      <c r="D516" s="57">
        <f t="shared" ca="1" si="66"/>
        <v>0.71027201937109086</v>
      </c>
      <c r="E516" s="57">
        <f t="shared" ca="1" si="66"/>
        <v>0.7105050936176367</v>
      </c>
      <c r="F516" s="57">
        <f t="shared" ca="1" si="59"/>
        <v>0</v>
      </c>
      <c r="G516" s="57">
        <f t="shared" ca="1" si="60"/>
        <v>0</v>
      </c>
      <c r="H516" s="17">
        <f t="shared" ca="1" si="61"/>
        <v>0</v>
      </c>
      <c r="I516" s="17">
        <f t="shared" ca="1" si="62"/>
        <v>0</v>
      </c>
      <c r="K516" s="17">
        <v>507</v>
      </c>
      <c r="L516" s="50">
        <v>1.965915593181931E-3</v>
      </c>
      <c r="M516" s="50">
        <v>1.9805975051764213E-3</v>
      </c>
      <c r="N516" s="50">
        <v>5.3999999999999999E-2</v>
      </c>
      <c r="O516" s="50">
        <v>5.4800000000000001E-2</v>
      </c>
      <c r="R516" s="59"/>
    </row>
    <row r="517" spans="2:18" x14ac:dyDescent="0.2">
      <c r="B517">
        <v>508</v>
      </c>
      <c r="C517" s="57">
        <f t="shared" ca="1" si="63"/>
        <v>1.9736139062328271</v>
      </c>
      <c r="D517" s="57">
        <f t="shared" ca="1" si="66"/>
        <v>0.81512097476108936</v>
      </c>
      <c r="E517" s="57">
        <f t="shared" ca="1" si="66"/>
        <v>0.81538845496846712</v>
      </c>
      <c r="F517" s="57">
        <f t="shared" ca="1" si="59"/>
        <v>2.6920974761089345E-2</v>
      </c>
      <c r="G517" s="57">
        <f t="shared" ca="1" si="60"/>
        <v>2.7188454968467113E-2</v>
      </c>
      <c r="H517" s="17">
        <f t="shared" ca="1" si="61"/>
        <v>1</v>
      </c>
      <c r="I517" s="17">
        <f t="shared" ca="1" si="62"/>
        <v>1</v>
      </c>
      <c r="K517" s="17">
        <v>508</v>
      </c>
      <c r="L517" s="50">
        <v>1.5844249909489887E-3</v>
      </c>
      <c r="M517" s="50">
        <v>1.5975048260305268E-3</v>
      </c>
      <c r="N517" s="50">
        <v>4.82E-2</v>
      </c>
      <c r="O517" s="50">
        <v>4.8599999999999997E-2</v>
      </c>
      <c r="R517" s="59"/>
    </row>
    <row r="518" spans="2:18" x14ac:dyDescent="0.2">
      <c r="B518">
        <v>509</v>
      </c>
      <c r="C518" s="57">
        <f t="shared" ca="1" si="63"/>
        <v>-0.31977121202124226</v>
      </c>
      <c r="D518" s="57">
        <f t="shared" ca="1" si="66"/>
        <v>0.65017236298497638</v>
      </c>
      <c r="E518" s="57">
        <f t="shared" ca="1" si="66"/>
        <v>0.65038571565760694</v>
      </c>
      <c r="F518" s="57">
        <f t="shared" ca="1" si="59"/>
        <v>0</v>
      </c>
      <c r="G518" s="57">
        <f t="shared" ca="1" si="60"/>
        <v>0</v>
      </c>
      <c r="H518" s="17">
        <f t="shared" ca="1" si="61"/>
        <v>0</v>
      </c>
      <c r="I518" s="17">
        <f t="shared" ca="1" si="62"/>
        <v>0</v>
      </c>
      <c r="K518" s="17">
        <v>509</v>
      </c>
      <c r="L518" s="50">
        <v>1.7560244730596647E-3</v>
      </c>
      <c r="M518" s="50">
        <v>1.7705335328189137E-3</v>
      </c>
      <c r="N518" s="50">
        <v>5.3800000000000001E-2</v>
      </c>
      <c r="O518" s="50">
        <v>5.3999999999999999E-2</v>
      </c>
      <c r="R518" s="59"/>
    </row>
    <row r="519" spans="2:18" x14ac:dyDescent="0.2">
      <c r="B519">
        <v>510</v>
      </c>
      <c r="C519" s="57">
        <f t="shared" ca="1" si="63"/>
        <v>1.2151691848111474</v>
      </c>
      <c r="D519" s="57">
        <f t="shared" ca="1" si="66"/>
        <v>0.75639474659783823</v>
      </c>
      <c r="E519" s="57">
        <f t="shared" ca="1" si="66"/>
        <v>0.75664295591883968</v>
      </c>
      <c r="F519" s="57">
        <f t="shared" ca="1" si="59"/>
        <v>0</v>
      </c>
      <c r="G519" s="57">
        <f t="shared" ca="1" si="60"/>
        <v>0</v>
      </c>
      <c r="H519" s="17">
        <f t="shared" ca="1" si="61"/>
        <v>0</v>
      </c>
      <c r="I519" s="17">
        <f t="shared" ca="1" si="62"/>
        <v>0</v>
      </c>
      <c r="K519" s="17">
        <v>510</v>
      </c>
      <c r="L519" s="50">
        <v>1.6236761445260765E-3</v>
      </c>
      <c r="M519" s="50">
        <v>1.6371329280417076E-3</v>
      </c>
      <c r="N519" s="50">
        <v>4.9399999999999999E-2</v>
      </c>
      <c r="O519" s="50">
        <v>5.0200000000000002E-2</v>
      </c>
      <c r="R519" s="59"/>
    </row>
    <row r="520" spans="2:18" x14ac:dyDescent="0.2">
      <c r="B520">
        <v>511</v>
      </c>
      <c r="C520" s="57">
        <f t="shared" ca="1" si="63"/>
        <v>-1.6300433550173752</v>
      </c>
      <c r="D520" s="57">
        <f t="shared" ca="1" si="66"/>
        <v>0.57138377047690425</v>
      </c>
      <c r="E520" s="57">
        <f t="shared" ca="1" si="66"/>
        <v>0.57157126884113696</v>
      </c>
      <c r="F520" s="57">
        <f t="shared" ca="1" si="59"/>
        <v>0</v>
      </c>
      <c r="G520" s="57">
        <f t="shared" ca="1" si="60"/>
        <v>0</v>
      </c>
      <c r="H520" s="17">
        <f t="shared" ca="1" si="61"/>
        <v>0</v>
      </c>
      <c r="I520" s="17">
        <f t="shared" ca="1" si="62"/>
        <v>0</v>
      </c>
      <c r="K520" s="17">
        <v>511</v>
      </c>
      <c r="L520" s="50">
        <v>1.7357060591107159E-3</v>
      </c>
      <c r="M520" s="50">
        <v>1.7495915099392618E-3</v>
      </c>
      <c r="N520" s="50">
        <v>5.1400000000000001E-2</v>
      </c>
      <c r="O520" s="50">
        <v>5.1799999999999999E-2</v>
      </c>
      <c r="R520" s="59"/>
    </row>
    <row r="521" spans="2:18" x14ac:dyDescent="0.2">
      <c r="B521">
        <v>512</v>
      </c>
      <c r="C521" s="57">
        <f t="shared" ca="1" si="63"/>
        <v>1.6226918837343431</v>
      </c>
      <c r="D521" s="57">
        <f t="shared" ca="1" si="66"/>
        <v>0.78740286986585373</v>
      </c>
      <c r="E521" s="57">
        <f t="shared" ca="1" si="66"/>
        <v>0.7876612544362952</v>
      </c>
      <c r="F521" s="57">
        <f t="shared" ca="1" si="59"/>
        <v>0</v>
      </c>
      <c r="G521" s="57">
        <f t="shared" ca="1" si="60"/>
        <v>0</v>
      </c>
      <c r="H521" s="17">
        <f t="shared" ca="1" si="61"/>
        <v>0</v>
      </c>
      <c r="I521" s="17">
        <f t="shared" ca="1" si="62"/>
        <v>0</v>
      </c>
      <c r="K521" s="17">
        <v>512</v>
      </c>
      <c r="L521" s="50">
        <v>1.6036665090203783E-3</v>
      </c>
      <c r="M521" s="50">
        <v>1.6164141450343867E-3</v>
      </c>
      <c r="N521" s="50">
        <v>4.7E-2</v>
      </c>
      <c r="O521" s="50">
        <v>4.7800000000000002E-2</v>
      </c>
      <c r="R521" s="59"/>
    </row>
    <row r="522" spans="2:18" x14ac:dyDescent="0.2">
      <c r="B522">
        <v>513</v>
      </c>
      <c r="C522" s="57">
        <f t="shared" ca="1" si="63"/>
        <v>0.74832353759166181</v>
      </c>
      <c r="D522" s="57">
        <f t="shared" ca="1" si="66"/>
        <v>0.72237056877207728</v>
      </c>
      <c r="E522" s="57">
        <f t="shared" ca="1" si="66"/>
        <v>0.72260761313177546</v>
      </c>
      <c r="F522" s="57">
        <f t="shared" ref="F522:F585" ca="1" si="67">MAX(0,CP*(D522-K))</f>
        <v>0</v>
      </c>
      <c r="G522" s="57">
        <f t="shared" ref="G522:G585" ca="1" si="68">MAX(0,CP*(E522-K))</f>
        <v>0</v>
      </c>
      <c r="H522" s="17">
        <f t="shared" ref="H522:H585" ca="1" si="69">(CP*(D522-K)&gt;0)*1</f>
        <v>0</v>
      </c>
      <c r="I522" s="17">
        <f t="shared" ref="I522:I585" ca="1" si="70">(CP*(E522-K)&gt;0)*1</f>
        <v>0</v>
      </c>
      <c r="K522" s="17">
        <v>513</v>
      </c>
      <c r="L522" s="50">
        <v>1.6868311429713799E-3</v>
      </c>
      <c r="M522" s="50">
        <v>1.7004805420893479E-3</v>
      </c>
      <c r="N522" s="50">
        <v>5.0599999999999999E-2</v>
      </c>
      <c r="O522" s="50">
        <v>5.0799999999999998E-2</v>
      </c>
      <c r="R522" s="59"/>
    </row>
    <row r="523" spans="2:18" x14ac:dyDescent="0.2">
      <c r="B523">
        <v>514</v>
      </c>
      <c r="C523" s="57">
        <f t="shared" ref="C523:C586" ca="1" si="71">_xlfn.NORM.S.INV(RAND())</f>
        <v>-1.2862425279990828</v>
      </c>
      <c r="D523" s="57">
        <f t="shared" ca="1" si="66"/>
        <v>0.59108246356956562</v>
      </c>
      <c r="E523" s="57">
        <f t="shared" ca="1" si="66"/>
        <v>0.591276426017875</v>
      </c>
      <c r="F523" s="57">
        <f t="shared" ca="1" si="67"/>
        <v>0</v>
      </c>
      <c r="G523" s="57">
        <f t="shared" ca="1" si="68"/>
        <v>0</v>
      </c>
      <c r="H523" s="17">
        <f t="shared" ca="1" si="69"/>
        <v>0</v>
      </c>
      <c r="I523" s="17">
        <f t="shared" ca="1" si="70"/>
        <v>0</v>
      </c>
      <c r="K523" s="17">
        <v>514</v>
      </c>
      <c r="L523" s="50">
        <v>1.4735115034356832E-3</v>
      </c>
      <c r="M523" s="50">
        <v>1.4870244852995351E-3</v>
      </c>
      <c r="N523" s="50">
        <v>4.9799999999999997E-2</v>
      </c>
      <c r="O523" s="50">
        <v>5.0799999999999998E-2</v>
      </c>
      <c r="R523" s="59"/>
    </row>
    <row r="524" spans="2:18" x14ac:dyDescent="0.2">
      <c r="B524">
        <v>515</v>
      </c>
      <c r="C524" s="57">
        <f t="shared" ca="1" si="71"/>
        <v>0.17530931330640795</v>
      </c>
      <c r="D524" s="57">
        <f t="shared" ca="1" si="66"/>
        <v>0.68269366009982602</v>
      </c>
      <c r="E524" s="57">
        <f t="shared" ca="1" si="66"/>
        <v>0.68291768456666369</v>
      </c>
      <c r="F524" s="57">
        <f t="shared" ca="1" si="67"/>
        <v>0</v>
      </c>
      <c r="G524" s="57">
        <f t="shared" ca="1" si="68"/>
        <v>0</v>
      </c>
      <c r="H524" s="17">
        <f t="shared" ca="1" si="69"/>
        <v>0</v>
      </c>
      <c r="I524" s="17">
        <f t="shared" ca="1" si="70"/>
        <v>0</v>
      </c>
      <c r="K524" s="17">
        <v>515</v>
      </c>
      <c r="L524" s="50">
        <v>1.6820771498701685E-3</v>
      </c>
      <c r="M524" s="50">
        <v>1.6955251191737102E-3</v>
      </c>
      <c r="N524" s="50">
        <v>4.9799999999999997E-2</v>
      </c>
      <c r="O524" s="50">
        <v>5.0200000000000002E-2</v>
      </c>
      <c r="R524" s="59"/>
    </row>
    <row r="525" spans="2:18" x14ac:dyDescent="0.2">
      <c r="B525">
        <v>516</v>
      </c>
      <c r="C525" s="57">
        <f t="shared" ca="1" si="71"/>
        <v>0.50767443299381299</v>
      </c>
      <c r="D525" s="57">
        <f t="shared" ca="1" si="66"/>
        <v>0.70543404078025818</v>
      </c>
      <c r="E525" s="57">
        <f t="shared" ca="1" si="66"/>
        <v>0.70566552745445965</v>
      </c>
      <c r="F525" s="57">
        <f t="shared" ca="1" si="67"/>
        <v>0</v>
      </c>
      <c r="G525" s="57">
        <f t="shared" ca="1" si="68"/>
        <v>0</v>
      </c>
      <c r="H525" s="17">
        <f t="shared" ca="1" si="69"/>
        <v>0</v>
      </c>
      <c r="I525" s="17">
        <f t="shared" ca="1" si="70"/>
        <v>0</v>
      </c>
      <c r="K525" s="17">
        <v>516</v>
      </c>
      <c r="L525" s="50">
        <v>1.7024762109870732E-3</v>
      </c>
      <c r="M525" s="50">
        <v>1.7151338937319268E-3</v>
      </c>
      <c r="N525" s="50">
        <v>4.6600000000000003E-2</v>
      </c>
      <c r="O525" s="50">
        <v>4.6800000000000001E-2</v>
      </c>
      <c r="R525" s="59"/>
    </row>
    <row r="526" spans="2:18" x14ac:dyDescent="0.2">
      <c r="B526">
        <v>517</v>
      </c>
      <c r="C526" s="57">
        <f t="shared" ca="1" si="71"/>
        <v>-2.1939716940747749</v>
      </c>
      <c r="D526" s="57">
        <f t="shared" ca="1" si="66"/>
        <v>0.5404838831596851</v>
      </c>
      <c r="E526" s="57">
        <f t="shared" ca="1" si="66"/>
        <v>0.54066124179187391</v>
      </c>
      <c r="F526" s="57">
        <f t="shared" ca="1" si="67"/>
        <v>0</v>
      </c>
      <c r="G526" s="57">
        <f t="shared" ca="1" si="68"/>
        <v>0</v>
      </c>
      <c r="H526" s="17">
        <f t="shared" ca="1" si="69"/>
        <v>0</v>
      </c>
      <c r="I526" s="17">
        <f t="shared" ca="1" si="70"/>
        <v>0</v>
      </c>
      <c r="K526" s="17">
        <v>517</v>
      </c>
      <c r="L526" s="50">
        <v>1.7796879955304409E-3</v>
      </c>
      <c r="M526" s="50">
        <v>1.794031971366119E-3</v>
      </c>
      <c r="N526" s="50">
        <v>5.3199999999999997E-2</v>
      </c>
      <c r="O526" s="50">
        <v>5.3199999999999997E-2</v>
      </c>
      <c r="R526" s="59"/>
    </row>
    <row r="527" spans="2:18" x14ac:dyDescent="0.2">
      <c r="B527">
        <v>518</v>
      </c>
      <c r="C527" s="57">
        <f t="shared" ca="1" si="71"/>
        <v>-0.77879623596446046</v>
      </c>
      <c r="D527" s="57">
        <f t="shared" ca="1" si="66"/>
        <v>0.62140521291052553</v>
      </c>
      <c r="E527" s="57">
        <f t="shared" ca="1" si="66"/>
        <v>0.62160912570428439</v>
      </c>
      <c r="F527" s="57">
        <f t="shared" ca="1" si="67"/>
        <v>0</v>
      </c>
      <c r="G527" s="57">
        <f t="shared" ca="1" si="68"/>
        <v>0</v>
      </c>
      <c r="H527" s="17">
        <f t="shared" ca="1" si="69"/>
        <v>0</v>
      </c>
      <c r="I527" s="17">
        <f t="shared" ca="1" si="70"/>
        <v>0</v>
      </c>
      <c r="K527" s="17">
        <v>518</v>
      </c>
      <c r="L527" s="50">
        <v>1.8774766172100356E-3</v>
      </c>
      <c r="M527" s="50">
        <v>1.8924710578602951E-3</v>
      </c>
      <c r="N527" s="50">
        <v>5.5399999999999998E-2</v>
      </c>
      <c r="O527" s="50">
        <v>5.5599999999999997E-2</v>
      </c>
      <c r="R527" s="59"/>
    </row>
    <row r="528" spans="2:18" x14ac:dyDescent="0.2">
      <c r="B528">
        <v>519</v>
      </c>
      <c r="C528" s="57">
        <f t="shared" ca="1" si="71"/>
        <v>-1.6119361475453471</v>
      </c>
      <c r="D528" s="57">
        <f t="shared" ca="1" si="66"/>
        <v>0.57240468362160579</v>
      </c>
      <c r="E528" s="57">
        <f t="shared" ca="1" si="66"/>
        <v>0.57259251699630709</v>
      </c>
      <c r="F528" s="57">
        <f t="shared" ca="1" si="67"/>
        <v>0</v>
      </c>
      <c r="G528" s="57">
        <f t="shared" ca="1" si="68"/>
        <v>0</v>
      </c>
      <c r="H528" s="17">
        <f t="shared" ca="1" si="69"/>
        <v>0</v>
      </c>
      <c r="I528" s="17">
        <f t="shared" ca="1" si="70"/>
        <v>0</v>
      </c>
      <c r="K528" s="17">
        <v>519</v>
      </c>
      <c r="L528" s="50">
        <v>1.8130762281808668E-3</v>
      </c>
      <c r="M528" s="50">
        <v>1.8269138679998138E-3</v>
      </c>
      <c r="N528" s="50">
        <v>5.1200000000000002E-2</v>
      </c>
      <c r="O528" s="50">
        <v>5.1200000000000002E-2</v>
      </c>
      <c r="R528" s="59"/>
    </row>
    <row r="529" spans="2:18" x14ac:dyDescent="0.2">
      <c r="B529">
        <v>520</v>
      </c>
      <c r="C529" s="57">
        <f t="shared" ca="1" si="71"/>
        <v>-9.9404929886466667E-2</v>
      </c>
      <c r="D529" s="57">
        <f t="shared" ca="1" si="66"/>
        <v>0.66445214282491549</v>
      </c>
      <c r="E529" s="57">
        <f t="shared" ca="1" si="66"/>
        <v>0.66467018137680978</v>
      </c>
      <c r="F529" s="57">
        <f t="shared" ca="1" si="67"/>
        <v>0</v>
      </c>
      <c r="G529" s="57">
        <f t="shared" ca="1" si="68"/>
        <v>0</v>
      </c>
      <c r="H529" s="17">
        <f t="shared" ca="1" si="69"/>
        <v>0</v>
      </c>
      <c r="I529" s="17">
        <f t="shared" ca="1" si="70"/>
        <v>0</v>
      </c>
      <c r="K529" s="17">
        <v>520</v>
      </c>
      <c r="L529" s="50">
        <v>1.7263833434823616E-3</v>
      </c>
      <c r="M529" s="50">
        <v>1.7396384361031E-3</v>
      </c>
      <c r="N529" s="50">
        <v>4.9000000000000002E-2</v>
      </c>
      <c r="O529" s="50">
        <v>4.9200000000000001E-2</v>
      </c>
      <c r="R529" s="59"/>
    </row>
    <row r="530" spans="2:18" x14ac:dyDescent="0.2">
      <c r="B530">
        <v>521</v>
      </c>
      <c r="C530" s="57">
        <f t="shared" ca="1" si="71"/>
        <v>-0.92177767275906453</v>
      </c>
      <c r="D530" s="57">
        <f t="shared" ref="D530:E549" ca="1" si="72">S0*EXP((D$5+0.5*σ*σ)*T+σ*SQRT(T)*$C530)</f>
        <v>0.6127072226088135</v>
      </c>
      <c r="E530" s="57">
        <f t="shared" ca="1" si="72"/>
        <v>0.61290828117562723</v>
      </c>
      <c r="F530" s="57">
        <f t="shared" ca="1" si="67"/>
        <v>0</v>
      </c>
      <c r="G530" s="57">
        <f t="shared" ca="1" si="68"/>
        <v>0</v>
      </c>
      <c r="H530" s="17">
        <f t="shared" ca="1" si="69"/>
        <v>0</v>
      </c>
      <c r="I530" s="17">
        <f t="shared" ca="1" si="70"/>
        <v>0</v>
      </c>
      <c r="K530" s="17">
        <v>521</v>
      </c>
      <c r="L530" s="50">
        <v>1.5720633496346969E-3</v>
      </c>
      <c r="M530" s="50">
        <v>1.5851757141210213E-3</v>
      </c>
      <c r="N530" s="50">
        <v>4.8599999999999997E-2</v>
      </c>
      <c r="O530" s="50">
        <v>4.8800000000000003E-2</v>
      </c>
      <c r="R530" s="59"/>
    </row>
    <row r="531" spans="2:18" x14ac:dyDescent="0.2">
      <c r="B531">
        <v>522</v>
      </c>
      <c r="C531" s="57">
        <f t="shared" ca="1" si="71"/>
        <v>-0.23789337636282779</v>
      </c>
      <c r="D531" s="57">
        <f t="shared" ca="1" si="72"/>
        <v>0.65544187742692839</v>
      </c>
      <c r="E531" s="57">
        <f t="shared" ca="1" si="72"/>
        <v>0.65565695927947143</v>
      </c>
      <c r="F531" s="57">
        <f t="shared" ca="1" si="67"/>
        <v>0</v>
      </c>
      <c r="G531" s="57">
        <f t="shared" ca="1" si="68"/>
        <v>0</v>
      </c>
      <c r="H531" s="17">
        <f t="shared" ca="1" si="69"/>
        <v>0</v>
      </c>
      <c r="I531" s="17">
        <f t="shared" ca="1" si="70"/>
        <v>0</v>
      </c>
      <c r="K531" s="17">
        <v>522</v>
      </c>
      <c r="L531" s="50">
        <v>1.3791322929918783E-3</v>
      </c>
      <c r="M531" s="50">
        <v>1.391513551181212E-3</v>
      </c>
      <c r="N531" s="50">
        <v>4.5999999999999999E-2</v>
      </c>
      <c r="O531" s="50">
        <v>4.6399999999999997E-2</v>
      </c>
      <c r="R531" s="59"/>
    </row>
    <row r="532" spans="2:18" x14ac:dyDescent="0.2">
      <c r="B532">
        <v>523</v>
      </c>
      <c r="C532" s="57">
        <f t="shared" ca="1" si="71"/>
        <v>0.35040638180957173</v>
      </c>
      <c r="D532" s="57">
        <f t="shared" ca="1" si="72"/>
        <v>0.69458088105400451</v>
      </c>
      <c r="E532" s="57">
        <f t="shared" ca="1" si="72"/>
        <v>0.69480880628701613</v>
      </c>
      <c r="F532" s="57">
        <f t="shared" ca="1" si="67"/>
        <v>0</v>
      </c>
      <c r="G532" s="57">
        <f t="shared" ca="1" si="68"/>
        <v>0</v>
      </c>
      <c r="H532" s="17">
        <f t="shared" ca="1" si="69"/>
        <v>0</v>
      </c>
      <c r="I532" s="17">
        <f t="shared" ca="1" si="70"/>
        <v>0</v>
      </c>
      <c r="K532" s="17">
        <v>523</v>
      </c>
      <c r="L532" s="50">
        <v>1.7721285234393554E-3</v>
      </c>
      <c r="M532" s="50">
        <v>1.7870469647200107E-3</v>
      </c>
      <c r="N532" s="50">
        <v>5.5E-2</v>
      </c>
      <c r="O532" s="50">
        <v>5.5599999999999997E-2</v>
      </c>
      <c r="R532" s="59"/>
    </row>
    <row r="533" spans="2:18" x14ac:dyDescent="0.2">
      <c r="B533">
        <v>524</v>
      </c>
      <c r="C533" s="57">
        <f t="shared" ca="1" si="71"/>
        <v>0.62898788496683244</v>
      </c>
      <c r="D533" s="57">
        <f t="shared" ca="1" si="72"/>
        <v>0.71392167705989884</v>
      </c>
      <c r="E533" s="57">
        <f t="shared" ca="1" si="72"/>
        <v>0.71415594893382228</v>
      </c>
      <c r="F533" s="57">
        <f t="shared" ca="1" si="67"/>
        <v>0</v>
      </c>
      <c r="G533" s="57">
        <f t="shared" ca="1" si="68"/>
        <v>0</v>
      </c>
      <c r="H533" s="17">
        <f t="shared" ca="1" si="69"/>
        <v>0</v>
      </c>
      <c r="I533" s="17">
        <f t="shared" ca="1" si="70"/>
        <v>0</v>
      </c>
      <c r="K533" s="17">
        <v>524</v>
      </c>
      <c r="L533" s="50">
        <v>1.4980018212222396E-3</v>
      </c>
      <c r="M533" s="50">
        <v>1.5117002660671296E-3</v>
      </c>
      <c r="N533" s="50">
        <v>5.0999999999999997E-2</v>
      </c>
      <c r="O533" s="50">
        <v>5.1200000000000002E-2</v>
      </c>
      <c r="R533" s="59"/>
    </row>
    <row r="534" spans="2:18" x14ac:dyDescent="0.2">
      <c r="B534">
        <v>525</v>
      </c>
      <c r="C534" s="57">
        <f t="shared" ca="1" si="71"/>
        <v>-1.1337694118935424</v>
      </c>
      <c r="D534" s="57">
        <f t="shared" ca="1" si="72"/>
        <v>0.60003469506918694</v>
      </c>
      <c r="E534" s="57">
        <f t="shared" ca="1" si="72"/>
        <v>0.60023159517314761</v>
      </c>
      <c r="F534" s="57">
        <f t="shared" ca="1" si="67"/>
        <v>0</v>
      </c>
      <c r="G534" s="57">
        <f t="shared" ca="1" si="68"/>
        <v>0</v>
      </c>
      <c r="H534" s="17">
        <f t="shared" ca="1" si="69"/>
        <v>0</v>
      </c>
      <c r="I534" s="17">
        <f t="shared" ca="1" si="70"/>
        <v>0</v>
      </c>
      <c r="K534" s="17">
        <v>525</v>
      </c>
      <c r="L534" s="50">
        <v>1.6650748843354724E-3</v>
      </c>
      <c r="M534" s="50">
        <v>1.6793823887709565E-3</v>
      </c>
      <c r="N534" s="50">
        <v>5.3199999999999997E-2</v>
      </c>
      <c r="O534" s="50">
        <v>5.3400000000000003E-2</v>
      </c>
      <c r="R534" s="59"/>
    </row>
    <row r="535" spans="2:18" x14ac:dyDescent="0.2">
      <c r="B535">
        <v>526</v>
      </c>
      <c r="C535" s="57">
        <f t="shared" ca="1" si="71"/>
        <v>0.62599445001232634</v>
      </c>
      <c r="D535" s="57">
        <f t="shared" ca="1" si="72"/>
        <v>0.71371101902281286</v>
      </c>
      <c r="E535" s="57">
        <f t="shared" ca="1" si="72"/>
        <v>0.71394522176975117</v>
      </c>
      <c r="F535" s="57">
        <f t="shared" ca="1" si="67"/>
        <v>0</v>
      </c>
      <c r="G535" s="57">
        <f t="shared" ca="1" si="68"/>
        <v>0</v>
      </c>
      <c r="H535" s="17">
        <f t="shared" ca="1" si="69"/>
        <v>0</v>
      </c>
      <c r="I535" s="17">
        <f t="shared" ca="1" si="70"/>
        <v>0</v>
      </c>
      <c r="K535" s="17">
        <v>526</v>
      </c>
      <c r="L535" s="50">
        <v>1.6373303550625859E-3</v>
      </c>
      <c r="M535" s="50">
        <v>1.6508704382900341E-3</v>
      </c>
      <c r="N535" s="50">
        <v>5.0200000000000002E-2</v>
      </c>
      <c r="O535" s="50">
        <v>5.04E-2</v>
      </c>
      <c r="R535" s="59"/>
    </row>
    <row r="536" spans="2:18" x14ac:dyDescent="0.2">
      <c r="B536">
        <v>527</v>
      </c>
      <c r="C536" s="57">
        <f t="shared" ca="1" si="71"/>
        <v>-0.87355463181773463</v>
      </c>
      <c r="D536" s="57">
        <f t="shared" ca="1" si="72"/>
        <v>0.61562708296497604</v>
      </c>
      <c r="E536" s="57">
        <f t="shared" ca="1" si="72"/>
        <v>0.61582909967773092</v>
      </c>
      <c r="F536" s="57">
        <f t="shared" ca="1" si="67"/>
        <v>0</v>
      </c>
      <c r="G536" s="57">
        <f t="shared" ca="1" si="68"/>
        <v>0</v>
      </c>
      <c r="H536" s="17">
        <f t="shared" ca="1" si="69"/>
        <v>0</v>
      </c>
      <c r="I536" s="17">
        <f t="shared" ca="1" si="70"/>
        <v>0</v>
      </c>
      <c r="K536" s="17">
        <v>527</v>
      </c>
      <c r="L536" s="50">
        <v>1.5738287867554882E-3</v>
      </c>
      <c r="M536" s="50">
        <v>1.5858958453635328E-3</v>
      </c>
      <c r="N536" s="50">
        <v>4.4400000000000002E-2</v>
      </c>
      <c r="O536" s="50">
        <v>4.48E-2</v>
      </c>
      <c r="R536" s="59"/>
    </row>
    <row r="537" spans="2:18" x14ac:dyDescent="0.2">
      <c r="B537">
        <v>528</v>
      </c>
      <c r="C537" s="57">
        <f t="shared" ca="1" si="71"/>
        <v>-4.4335999047130483E-3</v>
      </c>
      <c r="D537" s="57">
        <f t="shared" ca="1" si="72"/>
        <v>0.67070261288328215</v>
      </c>
      <c r="E537" s="57">
        <f t="shared" ca="1" si="72"/>
        <v>0.67092270251357966</v>
      </c>
      <c r="F537" s="57">
        <f t="shared" ca="1" si="67"/>
        <v>0</v>
      </c>
      <c r="G537" s="57">
        <f t="shared" ca="1" si="68"/>
        <v>0</v>
      </c>
      <c r="H537" s="17">
        <f t="shared" ca="1" si="69"/>
        <v>0</v>
      </c>
      <c r="I537" s="17">
        <f t="shared" ca="1" si="70"/>
        <v>0</v>
      </c>
      <c r="K537" s="17">
        <v>528</v>
      </c>
      <c r="L537" s="50">
        <v>2.1887724801615497E-3</v>
      </c>
      <c r="M537" s="50">
        <v>2.2043425783394165E-3</v>
      </c>
      <c r="N537" s="50">
        <v>5.7200000000000001E-2</v>
      </c>
      <c r="O537" s="50">
        <v>5.7599999999999998E-2</v>
      </c>
      <c r="R537" s="59"/>
    </row>
    <row r="538" spans="2:18" x14ac:dyDescent="0.2">
      <c r="B538">
        <v>529</v>
      </c>
      <c r="C538" s="57">
        <f t="shared" ca="1" si="71"/>
        <v>0.7497636345690748</v>
      </c>
      <c r="D538" s="57">
        <f t="shared" ca="1" si="72"/>
        <v>0.72247313498795329</v>
      </c>
      <c r="E538" s="57">
        <f t="shared" ca="1" si="72"/>
        <v>0.72271021300453619</v>
      </c>
      <c r="F538" s="57">
        <f t="shared" ca="1" si="67"/>
        <v>0</v>
      </c>
      <c r="G538" s="57">
        <f t="shared" ca="1" si="68"/>
        <v>0</v>
      </c>
      <c r="H538" s="17">
        <f t="shared" ca="1" si="69"/>
        <v>0</v>
      </c>
      <c r="I538" s="17">
        <f t="shared" ca="1" si="70"/>
        <v>0</v>
      </c>
      <c r="K538" s="17">
        <v>529</v>
      </c>
      <c r="L538" s="50">
        <v>1.9424518565882871E-3</v>
      </c>
      <c r="M538" s="50">
        <v>1.9576861238000455E-3</v>
      </c>
      <c r="N538" s="50">
        <v>5.6399999999999999E-2</v>
      </c>
      <c r="O538" s="50">
        <v>5.6599999999999998E-2</v>
      </c>
      <c r="R538" s="59"/>
    </row>
    <row r="539" spans="2:18" x14ac:dyDescent="0.2">
      <c r="B539">
        <v>530</v>
      </c>
      <c r="C539" s="57">
        <f t="shared" ca="1" si="71"/>
        <v>0.6866194379560917</v>
      </c>
      <c r="D539" s="57">
        <f t="shared" ca="1" si="72"/>
        <v>0.7179895461873359</v>
      </c>
      <c r="E539" s="57">
        <f t="shared" ca="1" si="72"/>
        <v>0.7182251529238276</v>
      </c>
      <c r="F539" s="57">
        <f t="shared" ca="1" si="67"/>
        <v>0</v>
      </c>
      <c r="G539" s="57">
        <f t="shared" ca="1" si="68"/>
        <v>0</v>
      </c>
      <c r="H539" s="17">
        <f t="shared" ca="1" si="69"/>
        <v>0</v>
      </c>
      <c r="I539" s="17">
        <f t="shared" ca="1" si="70"/>
        <v>0</v>
      </c>
      <c r="K539" s="17">
        <v>530</v>
      </c>
      <c r="L539" s="50">
        <v>1.6130404313920365E-3</v>
      </c>
      <c r="M539" s="50">
        <v>1.626895747525727E-3</v>
      </c>
      <c r="N539" s="50">
        <v>5.1200000000000002E-2</v>
      </c>
      <c r="O539" s="50">
        <v>5.16E-2</v>
      </c>
      <c r="R539" s="59"/>
    </row>
    <row r="540" spans="2:18" x14ac:dyDescent="0.2">
      <c r="B540">
        <v>531</v>
      </c>
      <c r="C540" s="57">
        <f t="shared" ca="1" si="71"/>
        <v>-0.2135240401055272</v>
      </c>
      <c r="D540" s="57">
        <f t="shared" ca="1" si="72"/>
        <v>0.65701847701973815</v>
      </c>
      <c r="E540" s="57">
        <f t="shared" ca="1" si="72"/>
        <v>0.65723407623007113</v>
      </c>
      <c r="F540" s="57">
        <f t="shared" ca="1" si="67"/>
        <v>0</v>
      </c>
      <c r="G540" s="57">
        <f t="shared" ca="1" si="68"/>
        <v>0</v>
      </c>
      <c r="H540" s="17">
        <f t="shared" ca="1" si="69"/>
        <v>0</v>
      </c>
      <c r="I540" s="17">
        <f t="shared" ca="1" si="70"/>
        <v>0</v>
      </c>
      <c r="K540" s="17">
        <v>531</v>
      </c>
      <c r="L540" s="50">
        <v>1.6394353705259843E-3</v>
      </c>
      <c r="M540" s="50">
        <v>1.6526987381742715E-3</v>
      </c>
      <c r="N540" s="50">
        <v>4.9200000000000001E-2</v>
      </c>
      <c r="O540" s="50">
        <v>4.9200000000000001E-2</v>
      </c>
      <c r="R540" s="59"/>
    </row>
    <row r="541" spans="2:18" x14ac:dyDescent="0.2">
      <c r="B541">
        <v>532</v>
      </c>
      <c r="C541" s="57">
        <f t="shared" ca="1" si="71"/>
        <v>1.1881544375922259</v>
      </c>
      <c r="D541" s="57">
        <f t="shared" ca="1" si="72"/>
        <v>0.75438290895755378</v>
      </c>
      <c r="E541" s="57">
        <f t="shared" ca="1" si="72"/>
        <v>0.75463045809832929</v>
      </c>
      <c r="F541" s="57">
        <f t="shared" ca="1" si="67"/>
        <v>0</v>
      </c>
      <c r="G541" s="57">
        <f t="shared" ca="1" si="68"/>
        <v>0</v>
      </c>
      <c r="H541" s="17">
        <f t="shared" ca="1" si="69"/>
        <v>0</v>
      </c>
      <c r="I541" s="17">
        <f t="shared" ca="1" si="70"/>
        <v>0</v>
      </c>
      <c r="K541" s="17">
        <v>532</v>
      </c>
      <c r="L541" s="50">
        <v>1.6641252671741335E-3</v>
      </c>
      <c r="M541" s="50">
        <v>1.6774585627249098E-3</v>
      </c>
      <c r="N541" s="50">
        <v>4.9200000000000001E-2</v>
      </c>
      <c r="O541" s="50">
        <v>4.9599999999999998E-2</v>
      </c>
      <c r="R541" s="59"/>
    </row>
    <row r="542" spans="2:18" x14ac:dyDescent="0.2">
      <c r="B542">
        <v>533</v>
      </c>
      <c r="C542" s="57">
        <f t="shared" ca="1" si="71"/>
        <v>-1.4975689207882452</v>
      </c>
      <c r="D542" s="57">
        <f t="shared" ca="1" si="72"/>
        <v>0.57889516880965519</v>
      </c>
      <c r="E542" s="57">
        <f t="shared" ca="1" si="72"/>
        <v>0.57908513202321199</v>
      </c>
      <c r="F542" s="57">
        <f t="shared" ca="1" si="67"/>
        <v>0</v>
      </c>
      <c r="G542" s="57">
        <f t="shared" ca="1" si="68"/>
        <v>0</v>
      </c>
      <c r="H542" s="17">
        <f t="shared" ca="1" si="69"/>
        <v>0</v>
      </c>
      <c r="I542" s="17">
        <f t="shared" ca="1" si="70"/>
        <v>0</v>
      </c>
      <c r="K542" s="17">
        <v>533</v>
      </c>
      <c r="L542" s="50">
        <v>1.7918268417982525E-3</v>
      </c>
      <c r="M542" s="50">
        <v>1.8062339267258026E-3</v>
      </c>
      <c r="N542" s="50">
        <v>5.3199999999999997E-2</v>
      </c>
      <c r="O542" s="50">
        <v>5.3600000000000002E-2</v>
      </c>
      <c r="R542" s="59"/>
    </row>
    <row r="543" spans="2:18" x14ac:dyDescent="0.2">
      <c r="B543">
        <v>534</v>
      </c>
      <c r="C543" s="57">
        <f t="shared" ca="1" si="71"/>
        <v>-0.34434880807209078</v>
      </c>
      <c r="D543" s="57">
        <f t="shared" ca="1" si="72"/>
        <v>0.64859887447250542</v>
      </c>
      <c r="E543" s="57">
        <f t="shared" ca="1" si="72"/>
        <v>0.64881171080824052</v>
      </c>
      <c r="F543" s="57">
        <f t="shared" ca="1" si="67"/>
        <v>0</v>
      </c>
      <c r="G543" s="57">
        <f t="shared" ca="1" si="68"/>
        <v>0</v>
      </c>
      <c r="H543" s="17">
        <f t="shared" ca="1" si="69"/>
        <v>0</v>
      </c>
      <c r="I543" s="17">
        <f t="shared" ca="1" si="70"/>
        <v>0</v>
      </c>
      <c r="K543" s="17">
        <v>534</v>
      </c>
      <c r="L543" s="50">
        <v>1.2799205676763694E-3</v>
      </c>
      <c r="M543" s="50">
        <v>1.2915320353269959E-3</v>
      </c>
      <c r="N543" s="50">
        <v>4.2999999999999997E-2</v>
      </c>
      <c r="O543" s="50">
        <v>4.3400000000000001E-2</v>
      </c>
      <c r="R543" s="59"/>
    </row>
    <row r="544" spans="2:18" x14ac:dyDescent="0.2">
      <c r="B544">
        <v>535</v>
      </c>
      <c r="C544" s="57">
        <f t="shared" ca="1" si="71"/>
        <v>0.91087397689760241</v>
      </c>
      <c r="D544" s="57">
        <f t="shared" ca="1" si="72"/>
        <v>0.73404012760897674</v>
      </c>
      <c r="E544" s="57">
        <f t="shared" ca="1" si="72"/>
        <v>0.73428100130948981</v>
      </c>
      <c r="F544" s="57">
        <f t="shared" ca="1" si="67"/>
        <v>0</v>
      </c>
      <c r="G544" s="57">
        <f t="shared" ca="1" si="68"/>
        <v>0</v>
      </c>
      <c r="H544" s="17">
        <f t="shared" ca="1" si="69"/>
        <v>0</v>
      </c>
      <c r="I544" s="17">
        <f t="shared" ca="1" si="70"/>
        <v>0</v>
      </c>
      <c r="K544" s="17">
        <v>535</v>
      </c>
      <c r="L544" s="50">
        <v>1.8400971883447107E-3</v>
      </c>
      <c r="M544" s="50">
        <v>1.8543794060627058E-3</v>
      </c>
      <c r="N544" s="50">
        <v>5.2400000000000002E-2</v>
      </c>
      <c r="O544" s="50">
        <v>5.3600000000000002E-2</v>
      </c>
      <c r="R544" s="59"/>
    </row>
    <row r="545" spans="2:18" x14ac:dyDescent="0.2">
      <c r="B545">
        <v>536</v>
      </c>
      <c r="C545" s="57">
        <f t="shared" ca="1" si="71"/>
        <v>-0.29902883315164952</v>
      </c>
      <c r="D545" s="57">
        <f t="shared" ca="1" si="72"/>
        <v>0.65150328594278373</v>
      </c>
      <c r="E545" s="57">
        <f t="shared" ca="1" si="72"/>
        <v>0.65171707535494106</v>
      </c>
      <c r="F545" s="57">
        <f t="shared" ca="1" si="67"/>
        <v>0</v>
      </c>
      <c r="G545" s="57">
        <f t="shared" ca="1" si="68"/>
        <v>0</v>
      </c>
      <c r="H545" s="17">
        <f t="shared" ca="1" si="69"/>
        <v>0</v>
      </c>
      <c r="I545" s="17">
        <f t="shared" ca="1" si="70"/>
        <v>0</v>
      </c>
      <c r="K545" s="17">
        <v>536</v>
      </c>
      <c r="L545" s="50">
        <v>1.7702969777020031E-3</v>
      </c>
      <c r="M545" s="50">
        <v>1.7846991795443749E-3</v>
      </c>
      <c r="N545" s="50">
        <v>5.3400000000000003E-2</v>
      </c>
      <c r="O545" s="50">
        <v>5.3600000000000002E-2</v>
      </c>
      <c r="R545" s="59"/>
    </row>
    <row r="546" spans="2:18" x14ac:dyDescent="0.2">
      <c r="B546">
        <v>537</v>
      </c>
      <c r="C546" s="57">
        <f t="shared" ca="1" si="71"/>
        <v>1.1564299641338995</v>
      </c>
      <c r="D546" s="57">
        <f t="shared" ca="1" si="72"/>
        <v>0.75202716002264924</v>
      </c>
      <c r="E546" s="57">
        <f t="shared" ca="1" si="72"/>
        <v>0.75227393612944182</v>
      </c>
      <c r="F546" s="57">
        <f t="shared" ca="1" si="67"/>
        <v>0</v>
      </c>
      <c r="G546" s="57">
        <f t="shared" ca="1" si="68"/>
        <v>0</v>
      </c>
      <c r="H546" s="17">
        <f t="shared" ca="1" si="69"/>
        <v>0</v>
      </c>
      <c r="I546" s="17">
        <f t="shared" ca="1" si="70"/>
        <v>0</v>
      </c>
      <c r="K546" s="17">
        <v>537</v>
      </c>
      <c r="L546" s="50">
        <v>1.6697502107934688E-3</v>
      </c>
      <c r="M546" s="50">
        <v>1.6839592261912739E-3</v>
      </c>
      <c r="N546" s="50">
        <v>5.2600000000000001E-2</v>
      </c>
      <c r="O546" s="50">
        <v>5.3199999999999997E-2</v>
      </c>
      <c r="R546" s="59"/>
    </row>
    <row r="547" spans="2:18" x14ac:dyDescent="0.2">
      <c r="B547">
        <v>538</v>
      </c>
      <c r="C547" s="57">
        <f t="shared" ca="1" si="71"/>
        <v>-1.1532545758243657</v>
      </c>
      <c r="D547" s="57">
        <f t="shared" ca="1" si="72"/>
        <v>0.59888313903419255</v>
      </c>
      <c r="E547" s="57">
        <f t="shared" ca="1" si="72"/>
        <v>0.59907966125749923</v>
      </c>
      <c r="F547" s="57">
        <f t="shared" ca="1" si="67"/>
        <v>0</v>
      </c>
      <c r="G547" s="57">
        <f t="shared" ca="1" si="68"/>
        <v>0</v>
      </c>
      <c r="H547" s="17">
        <f t="shared" ca="1" si="69"/>
        <v>0</v>
      </c>
      <c r="I547" s="17">
        <f t="shared" ca="1" si="70"/>
        <v>0</v>
      </c>
      <c r="K547" s="17">
        <v>538</v>
      </c>
      <c r="L547" s="50">
        <v>1.755028855759593E-3</v>
      </c>
      <c r="M547" s="50">
        <v>1.7695144258762681E-3</v>
      </c>
      <c r="N547" s="50">
        <v>5.3600000000000002E-2</v>
      </c>
      <c r="O547" s="50">
        <v>5.3999999999999999E-2</v>
      </c>
      <c r="R547" s="59"/>
    </row>
    <row r="548" spans="2:18" x14ac:dyDescent="0.2">
      <c r="B548">
        <v>539</v>
      </c>
      <c r="C548" s="57">
        <f t="shared" ca="1" si="71"/>
        <v>-4.9260579163161559E-2</v>
      </c>
      <c r="D548" s="57">
        <f t="shared" ca="1" si="72"/>
        <v>0.66774506427889435</v>
      </c>
      <c r="E548" s="57">
        <f t="shared" ca="1" si="72"/>
        <v>0.66796418339593233</v>
      </c>
      <c r="F548" s="57">
        <f t="shared" ca="1" si="67"/>
        <v>0</v>
      </c>
      <c r="G548" s="57">
        <f t="shared" ca="1" si="68"/>
        <v>0</v>
      </c>
      <c r="H548" s="17">
        <f t="shared" ca="1" si="69"/>
        <v>0</v>
      </c>
      <c r="I548" s="17">
        <f t="shared" ca="1" si="70"/>
        <v>0</v>
      </c>
      <c r="K548" s="17">
        <v>539</v>
      </c>
      <c r="L548" s="50">
        <v>1.6056352843055895E-3</v>
      </c>
      <c r="M548" s="50">
        <v>1.6198997107718654E-3</v>
      </c>
      <c r="N548" s="50">
        <v>5.28E-2</v>
      </c>
      <c r="O548" s="50">
        <v>5.3199999999999997E-2</v>
      </c>
      <c r="R548" s="59"/>
    </row>
    <row r="549" spans="2:18" x14ac:dyDescent="0.2">
      <c r="B549">
        <v>540</v>
      </c>
      <c r="C549" s="57">
        <f t="shared" ca="1" si="71"/>
        <v>5.7931178392409612E-2</v>
      </c>
      <c r="D549" s="57">
        <f t="shared" ca="1" si="72"/>
        <v>0.674839054421146</v>
      </c>
      <c r="E549" s="57">
        <f t="shared" ca="1" si="72"/>
        <v>0.67506050141590168</v>
      </c>
      <c r="F549" s="57">
        <f t="shared" ca="1" si="67"/>
        <v>0</v>
      </c>
      <c r="G549" s="57">
        <f t="shared" ca="1" si="68"/>
        <v>0</v>
      </c>
      <c r="H549" s="17">
        <f t="shared" ca="1" si="69"/>
        <v>0</v>
      </c>
      <c r="I549" s="17">
        <f t="shared" ca="1" si="70"/>
        <v>0</v>
      </c>
      <c r="K549" s="17">
        <v>540</v>
      </c>
      <c r="L549" s="50">
        <v>1.5343404864139655E-3</v>
      </c>
      <c r="M549" s="50">
        <v>1.5470520751064473E-3</v>
      </c>
      <c r="N549" s="50">
        <v>4.7199999999999999E-2</v>
      </c>
      <c r="O549" s="50">
        <v>4.7199999999999999E-2</v>
      </c>
      <c r="R549" s="59"/>
    </row>
    <row r="550" spans="2:18" x14ac:dyDescent="0.2">
      <c r="B550">
        <v>541</v>
      </c>
      <c r="C550" s="57">
        <f t="shared" ca="1" si="71"/>
        <v>0.16117128061685912</v>
      </c>
      <c r="D550" s="57">
        <f t="shared" ref="D550:E569" ca="1" si="73">S0*EXP((D$5+0.5*σ*σ)*T+σ*SQRT(T)*$C550)</f>
        <v>0.68174276208663609</v>
      </c>
      <c r="E550" s="57">
        <f t="shared" ca="1" si="73"/>
        <v>0.68196647451832115</v>
      </c>
      <c r="F550" s="57">
        <f t="shared" ca="1" si="67"/>
        <v>0</v>
      </c>
      <c r="G550" s="57">
        <f t="shared" ca="1" si="68"/>
        <v>0</v>
      </c>
      <c r="H550" s="17">
        <f t="shared" ca="1" si="69"/>
        <v>0</v>
      </c>
      <c r="I550" s="17">
        <f t="shared" ca="1" si="70"/>
        <v>0</v>
      </c>
      <c r="K550" s="17">
        <v>541</v>
      </c>
      <c r="L550" s="50">
        <v>1.7500598937869349E-3</v>
      </c>
      <c r="M550" s="50">
        <v>1.7635093465152149E-3</v>
      </c>
      <c r="N550" s="50">
        <v>4.9599999999999998E-2</v>
      </c>
      <c r="O550" s="50">
        <v>4.9799999999999997E-2</v>
      </c>
      <c r="R550" s="59"/>
    </row>
    <row r="551" spans="2:18" x14ac:dyDescent="0.2">
      <c r="B551">
        <v>542</v>
      </c>
      <c r="C551" s="57">
        <f t="shared" ca="1" si="71"/>
        <v>0.9319474375315242</v>
      </c>
      <c r="D551" s="57">
        <f t="shared" ca="1" si="73"/>
        <v>0.73556673936189787</v>
      </c>
      <c r="E551" s="57">
        <f t="shared" ca="1" si="73"/>
        <v>0.73580811401679791</v>
      </c>
      <c r="F551" s="57">
        <f t="shared" ca="1" si="67"/>
        <v>0</v>
      </c>
      <c r="G551" s="57">
        <f t="shared" ca="1" si="68"/>
        <v>0</v>
      </c>
      <c r="H551" s="17">
        <f t="shared" ca="1" si="69"/>
        <v>0</v>
      </c>
      <c r="I551" s="17">
        <f t="shared" ca="1" si="70"/>
        <v>0</v>
      </c>
      <c r="K551" s="17">
        <v>542</v>
      </c>
      <c r="L551" s="50">
        <v>1.6411022939829393E-3</v>
      </c>
      <c r="M551" s="50">
        <v>1.6535755927578678E-3</v>
      </c>
      <c r="N551" s="50">
        <v>4.5999999999999999E-2</v>
      </c>
      <c r="O551" s="50">
        <v>4.6199999999999998E-2</v>
      </c>
      <c r="R551" s="59"/>
    </row>
    <row r="552" spans="2:18" x14ac:dyDescent="0.2">
      <c r="B552">
        <v>543</v>
      </c>
      <c r="C552" s="57">
        <f t="shared" ca="1" si="71"/>
        <v>-0.3054222920110628</v>
      </c>
      <c r="D552" s="57">
        <f t="shared" ca="1" si="73"/>
        <v>0.65109276308643604</v>
      </c>
      <c r="E552" s="57">
        <f t="shared" ca="1" si="73"/>
        <v>0.65130641778639464</v>
      </c>
      <c r="F552" s="57">
        <f t="shared" ca="1" si="67"/>
        <v>0</v>
      </c>
      <c r="G552" s="57">
        <f t="shared" ca="1" si="68"/>
        <v>0</v>
      </c>
      <c r="H552" s="17">
        <f t="shared" ca="1" si="69"/>
        <v>0</v>
      </c>
      <c r="I552" s="17">
        <f t="shared" ca="1" si="70"/>
        <v>0</v>
      </c>
      <c r="K552" s="17">
        <v>543</v>
      </c>
      <c r="L552" s="50">
        <v>1.6827710815422118E-3</v>
      </c>
      <c r="M552" s="50">
        <v>1.6965290564455967E-3</v>
      </c>
      <c r="N552" s="50">
        <v>5.0999999999999997E-2</v>
      </c>
      <c r="O552" s="50">
        <v>5.1400000000000001E-2</v>
      </c>
      <c r="R552" s="59"/>
    </row>
    <row r="553" spans="2:18" x14ac:dyDescent="0.2">
      <c r="B553">
        <v>544</v>
      </c>
      <c r="C553" s="57">
        <f t="shared" ca="1" si="71"/>
        <v>1.5863995452791877</v>
      </c>
      <c r="D553" s="57">
        <f t="shared" ca="1" si="73"/>
        <v>0.78459060026986627</v>
      </c>
      <c r="E553" s="57">
        <f t="shared" ca="1" si="73"/>
        <v>0.78484806200004498</v>
      </c>
      <c r="F553" s="57">
        <f t="shared" ca="1" si="67"/>
        <v>0</v>
      </c>
      <c r="G553" s="57">
        <f t="shared" ca="1" si="68"/>
        <v>0</v>
      </c>
      <c r="H553" s="17">
        <f t="shared" ca="1" si="69"/>
        <v>0</v>
      </c>
      <c r="I553" s="17">
        <f t="shared" ca="1" si="70"/>
        <v>0</v>
      </c>
      <c r="K553" s="17">
        <v>544</v>
      </c>
      <c r="L553" s="50">
        <v>1.7984170876240416E-3</v>
      </c>
      <c r="M553" s="50">
        <v>1.8128137881084044E-3</v>
      </c>
      <c r="N553" s="50">
        <v>5.2999999999999999E-2</v>
      </c>
      <c r="O553" s="50">
        <v>5.3600000000000002E-2</v>
      </c>
      <c r="R553" s="59"/>
    </row>
    <row r="554" spans="2:18" x14ac:dyDescent="0.2">
      <c r="B554">
        <v>545</v>
      </c>
      <c r="C554" s="57">
        <f t="shared" ca="1" si="71"/>
        <v>-1.0624611383272322</v>
      </c>
      <c r="D554" s="57">
        <f t="shared" ca="1" si="73"/>
        <v>0.60426786270292909</v>
      </c>
      <c r="E554" s="57">
        <f t="shared" ca="1" si="73"/>
        <v>0.60446615191180997</v>
      </c>
      <c r="F554" s="57">
        <f t="shared" ca="1" si="67"/>
        <v>0</v>
      </c>
      <c r="G554" s="57">
        <f t="shared" ca="1" si="68"/>
        <v>0</v>
      </c>
      <c r="H554" s="17">
        <f t="shared" ca="1" si="69"/>
        <v>0</v>
      </c>
      <c r="I554" s="17">
        <f t="shared" ca="1" si="70"/>
        <v>0</v>
      </c>
      <c r="K554" s="17">
        <v>545</v>
      </c>
      <c r="L554" s="50">
        <v>1.7967390483835772E-3</v>
      </c>
      <c r="M554" s="50">
        <v>1.8113274642653329E-3</v>
      </c>
      <c r="N554" s="50">
        <v>5.3999999999999999E-2</v>
      </c>
      <c r="O554" s="50">
        <v>5.4199999999999998E-2</v>
      </c>
      <c r="R554" s="59"/>
    </row>
    <row r="555" spans="2:18" x14ac:dyDescent="0.2">
      <c r="B555">
        <v>546</v>
      </c>
      <c r="C555" s="57">
        <f t="shared" ca="1" si="71"/>
        <v>0.37354538765075712</v>
      </c>
      <c r="D555" s="57">
        <f t="shared" ca="1" si="73"/>
        <v>0.69616717875568823</v>
      </c>
      <c r="E555" s="57">
        <f t="shared" ca="1" si="73"/>
        <v>0.69639562452890347</v>
      </c>
      <c r="F555" s="57">
        <f t="shared" ca="1" si="67"/>
        <v>0</v>
      </c>
      <c r="G555" s="57">
        <f t="shared" ca="1" si="68"/>
        <v>0</v>
      </c>
      <c r="H555" s="17">
        <f t="shared" ca="1" si="69"/>
        <v>0</v>
      </c>
      <c r="I555" s="17">
        <f t="shared" ca="1" si="70"/>
        <v>0</v>
      </c>
      <c r="K555" s="17">
        <v>546</v>
      </c>
      <c r="L555" s="50">
        <v>1.8777155870793663E-3</v>
      </c>
      <c r="M555" s="50">
        <v>1.8928504367201904E-3</v>
      </c>
      <c r="N555" s="50">
        <v>5.6000000000000001E-2</v>
      </c>
      <c r="O555" s="50">
        <v>5.62E-2</v>
      </c>
      <c r="R555" s="59"/>
    </row>
    <row r="556" spans="2:18" x14ac:dyDescent="0.2">
      <c r="B556">
        <v>547</v>
      </c>
      <c r="C556" s="57">
        <f t="shared" ca="1" si="71"/>
        <v>1.6040663529553887</v>
      </c>
      <c r="D556" s="57">
        <f t="shared" ca="1" si="73"/>
        <v>0.78595833277532134</v>
      </c>
      <c r="E556" s="57">
        <f t="shared" ca="1" si="73"/>
        <v>0.7862162433240012</v>
      </c>
      <c r="F556" s="57">
        <f t="shared" ca="1" si="67"/>
        <v>0</v>
      </c>
      <c r="G556" s="57">
        <f t="shared" ca="1" si="68"/>
        <v>0</v>
      </c>
      <c r="H556" s="17">
        <f t="shared" ca="1" si="69"/>
        <v>0</v>
      </c>
      <c r="I556" s="17">
        <f t="shared" ca="1" si="70"/>
        <v>0</v>
      </c>
      <c r="K556" s="17">
        <v>547</v>
      </c>
      <c r="L556" s="50">
        <v>1.7327341197661919E-3</v>
      </c>
      <c r="M556" s="50">
        <v>1.7474030606791037E-3</v>
      </c>
      <c r="N556" s="50">
        <v>5.4199999999999998E-2</v>
      </c>
      <c r="O556" s="50">
        <v>5.4600000000000003E-2</v>
      </c>
      <c r="R556" s="59"/>
    </row>
    <row r="557" spans="2:18" x14ac:dyDescent="0.2">
      <c r="B557">
        <v>548</v>
      </c>
      <c r="C557" s="57">
        <f t="shared" ca="1" si="71"/>
        <v>-0.17379128851692174</v>
      </c>
      <c r="D557" s="57">
        <f t="shared" ca="1" si="73"/>
        <v>0.65959716515509725</v>
      </c>
      <c r="E557" s="57">
        <f t="shared" ca="1" si="73"/>
        <v>0.65981361055643561</v>
      </c>
      <c r="F557" s="57">
        <f t="shared" ca="1" si="67"/>
        <v>0</v>
      </c>
      <c r="G557" s="57">
        <f t="shared" ca="1" si="68"/>
        <v>0</v>
      </c>
      <c r="H557" s="17">
        <f t="shared" ca="1" si="69"/>
        <v>0</v>
      </c>
      <c r="I557" s="17">
        <f t="shared" ca="1" si="70"/>
        <v>0</v>
      </c>
      <c r="K557" s="17">
        <v>548</v>
      </c>
      <c r="L557" s="50">
        <v>1.8306098002426488E-3</v>
      </c>
      <c r="M557" s="50">
        <v>1.844397334026868E-3</v>
      </c>
      <c r="N557" s="50">
        <v>5.0799999999999998E-2</v>
      </c>
      <c r="O557" s="50">
        <v>5.1200000000000002E-2</v>
      </c>
      <c r="R557" s="59"/>
    </row>
    <row r="558" spans="2:18" x14ac:dyDescent="0.2">
      <c r="B558">
        <v>549</v>
      </c>
      <c r="C558" s="57">
        <f t="shared" ca="1" si="71"/>
        <v>0.30741087248779614</v>
      </c>
      <c r="D558" s="57">
        <f t="shared" ca="1" si="73"/>
        <v>0.69164290994559197</v>
      </c>
      <c r="E558" s="57">
        <f t="shared" ca="1" si="73"/>
        <v>0.6918698710896577</v>
      </c>
      <c r="F558" s="57">
        <f t="shared" ca="1" si="67"/>
        <v>0</v>
      </c>
      <c r="G558" s="57">
        <f t="shared" ca="1" si="68"/>
        <v>0</v>
      </c>
      <c r="H558" s="17">
        <f t="shared" ca="1" si="69"/>
        <v>0</v>
      </c>
      <c r="I558" s="17">
        <f t="shared" ca="1" si="70"/>
        <v>0</v>
      </c>
      <c r="K558" s="17">
        <v>549</v>
      </c>
      <c r="L558" s="50">
        <v>1.7147802947489396E-3</v>
      </c>
      <c r="M558" s="50">
        <v>1.7277551887956264E-3</v>
      </c>
      <c r="N558" s="50">
        <v>4.7600000000000003E-2</v>
      </c>
      <c r="O558" s="50">
        <v>4.8000000000000001E-2</v>
      </c>
      <c r="R558" s="59"/>
    </row>
    <row r="559" spans="2:18" x14ac:dyDescent="0.2">
      <c r="B559">
        <v>550</v>
      </c>
      <c r="C559" s="57">
        <f t="shared" ca="1" si="71"/>
        <v>0.95839561581133481</v>
      </c>
      <c r="D559" s="57">
        <f t="shared" ca="1" si="73"/>
        <v>0.7374872021347032</v>
      </c>
      <c r="E559" s="57">
        <f t="shared" ca="1" si="73"/>
        <v>0.7377292069853616</v>
      </c>
      <c r="F559" s="57">
        <f t="shared" ca="1" si="67"/>
        <v>0</v>
      </c>
      <c r="G559" s="57">
        <f t="shared" ca="1" si="68"/>
        <v>0</v>
      </c>
      <c r="H559" s="17">
        <f t="shared" ca="1" si="69"/>
        <v>0</v>
      </c>
      <c r="I559" s="17">
        <f t="shared" ca="1" si="70"/>
        <v>0</v>
      </c>
      <c r="K559" s="17">
        <v>550</v>
      </c>
      <c r="L559" s="50">
        <v>1.6429443530036334E-3</v>
      </c>
      <c r="M559" s="50">
        <v>1.6569401991408576E-3</v>
      </c>
      <c r="N559" s="50">
        <v>5.1999999999999998E-2</v>
      </c>
      <c r="O559" s="50">
        <v>5.2200000000000003E-2</v>
      </c>
      <c r="R559" s="59"/>
    </row>
    <row r="560" spans="2:18" x14ac:dyDescent="0.2">
      <c r="B560">
        <v>551</v>
      </c>
      <c r="C560" s="57">
        <f t="shared" ca="1" si="71"/>
        <v>-0.20463918656653418</v>
      </c>
      <c r="D560" s="57">
        <f t="shared" ca="1" si="73"/>
        <v>0.65759423477659484</v>
      </c>
      <c r="E560" s="57">
        <f t="shared" ca="1" si="73"/>
        <v>0.65781002292060642</v>
      </c>
      <c r="F560" s="57">
        <f t="shared" ca="1" si="67"/>
        <v>0</v>
      </c>
      <c r="G560" s="57">
        <f t="shared" ca="1" si="68"/>
        <v>0</v>
      </c>
      <c r="H560" s="17">
        <f t="shared" ca="1" si="69"/>
        <v>0</v>
      </c>
      <c r="I560" s="17">
        <f t="shared" ca="1" si="70"/>
        <v>0</v>
      </c>
      <c r="K560" s="17">
        <v>551</v>
      </c>
      <c r="L560" s="50">
        <v>1.9078653761479387E-3</v>
      </c>
      <c r="M560" s="50">
        <v>1.9227154233243265E-3</v>
      </c>
      <c r="N560" s="50">
        <v>5.4800000000000001E-2</v>
      </c>
      <c r="O560" s="50">
        <v>5.5199999999999999E-2</v>
      </c>
      <c r="R560" s="59"/>
    </row>
    <row r="561" spans="2:18" x14ac:dyDescent="0.2">
      <c r="B561">
        <v>552</v>
      </c>
      <c r="C561" s="57">
        <f t="shared" ca="1" si="71"/>
        <v>0.83765540586433829</v>
      </c>
      <c r="D561" s="57">
        <f t="shared" ca="1" si="73"/>
        <v>0.72876058558318479</v>
      </c>
      <c r="E561" s="57">
        <f t="shared" ca="1" si="73"/>
        <v>0.72899972681325531</v>
      </c>
      <c r="F561" s="57">
        <f t="shared" ca="1" si="67"/>
        <v>0</v>
      </c>
      <c r="G561" s="57">
        <f t="shared" ca="1" si="68"/>
        <v>0</v>
      </c>
      <c r="H561" s="17">
        <f t="shared" ca="1" si="69"/>
        <v>0</v>
      </c>
      <c r="I561" s="17">
        <f t="shared" ca="1" si="70"/>
        <v>0</v>
      </c>
      <c r="K561" s="17">
        <v>552</v>
      </c>
      <c r="L561" s="50">
        <v>1.6347164173818147E-3</v>
      </c>
      <c r="M561" s="50">
        <v>1.6479318346993292E-3</v>
      </c>
      <c r="N561" s="50">
        <v>4.8800000000000003E-2</v>
      </c>
      <c r="O561" s="50">
        <v>4.9200000000000001E-2</v>
      </c>
      <c r="R561" s="59"/>
    </row>
    <row r="562" spans="2:18" x14ac:dyDescent="0.2">
      <c r="B562">
        <v>553</v>
      </c>
      <c r="C562" s="57">
        <f t="shared" ca="1" si="71"/>
        <v>0.479926230000287</v>
      </c>
      <c r="D562" s="57">
        <f t="shared" ca="1" si="73"/>
        <v>0.70350687489920083</v>
      </c>
      <c r="E562" s="57">
        <f t="shared" ca="1" si="73"/>
        <v>0.70373772917803346</v>
      </c>
      <c r="F562" s="57">
        <f t="shared" ca="1" si="67"/>
        <v>0</v>
      </c>
      <c r="G562" s="57">
        <f t="shared" ca="1" si="68"/>
        <v>0</v>
      </c>
      <c r="H562" s="17">
        <f t="shared" ca="1" si="69"/>
        <v>0</v>
      </c>
      <c r="I562" s="17">
        <f t="shared" ca="1" si="70"/>
        <v>0</v>
      </c>
      <c r="K562" s="17">
        <v>553</v>
      </c>
      <c r="L562" s="50">
        <v>1.8112158792316453E-3</v>
      </c>
      <c r="M562" s="50">
        <v>1.8259175833753374E-3</v>
      </c>
      <c r="N562" s="50">
        <v>5.4399999999999997E-2</v>
      </c>
      <c r="O562" s="50">
        <v>5.4800000000000001E-2</v>
      </c>
      <c r="R562" s="59"/>
    </row>
    <row r="563" spans="2:18" x14ac:dyDescent="0.2">
      <c r="B563">
        <v>554</v>
      </c>
      <c r="C563" s="57">
        <f t="shared" ca="1" si="71"/>
        <v>1.7492019751109245</v>
      </c>
      <c r="D563" s="57">
        <f t="shared" ca="1" si="73"/>
        <v>0.79728510142243703</v>
      </c>
      <c r="E563" s="57">
        <f t="shared" ca="1" si="73"/>
        <v>0.79754672882606281</v>
      </c>
      <c r="F563" s="57">
        <f t="shared" ca="1" si="67"/>
        <v>9.0851014224370141E-3</v>
      </c>
      <c r="G563" s="57">
        <f t="shared" ca="1" si="68"/>
        <v>9.3467288260628001E-3</v>
      </c>
      <c r="H563" s="17">
        <f t="shared" ca="1" si="69"/>
        <v>1</v>
      </c>
      <c r="I563" s="17">
        <f t="shared" ca="1" si="70"/>
        <v>1</v>
      </c>
      <c r="K563" s="17">
        <v>554</v>
      </c>
      <c r="L563" s="50">
        <v>1.726812720640613E-3</v>
      </c>
      <c r="M563" s="50">
        <v>1.7404139930225463E-3</v>
      </c>
      <c r="N563" s="50">
        <v>5.0200000000000002E-2</v>
      </c>
      <c r="O563" s="50">
        <v>5.04E-2</v>
      </c>
      <c r="R563" s="59"/>
    </row>
    <row r="564" spans="2:18" x14ac:dyDescent="0.2">
      <c r="B564">
        <v>555</v>
      </c>
      <c r="C564" s="57">
        <f t="shared" ca="1" si="71"/>
        <v>0.54769935033178141</v>
      </c>
      <c r="D564" s="57">
        <f t="shared" ca="1" si="73"/>
        <v>0.70822315122494395</v>
      </c>
      <c r="E564" s="57">
        <f t="shared" ca="1" si="73"/>
        <v>0.70845555313978237</v>
      </c>
      <c r="F564" s="57">
        <f t="shared" ca="1" si="67"/>
        <v>0</v>
      </c>
      <c r="G564" s="57">
        <f t="shared" ca="1" si="68"/>
        <v>0</v>
      </c>
      <c r="H564" s="17">
        <f t="shared" ca="1" si="69"/>
        <v>0</v>
      </c>
      <c r="I564" s="17">
        <f t="shared" ca="1" si="70"/>
        <v>0</v>
      </c>
      <c r="K564" s="17">
        <v>555</v>
      </c>
      <c r="L564" s="50">
        <v>1.7292938483922497E-3</v>
      </c>
      <c r="M564" s="50">
        <v>1.7435695582667524E-3</v>
      </c>
      <c r="N564" s="50">
        <v>5.2999999999999999E-2</v>
      </c>
      <c r="O564" s="50">
        <v>5.2999999999999999E-2</v>
      </c>
      <c r="R564" s="59"/>
    </row>
    <row r="565" spans="2:18" x14ac:dyDescent="0.2">
      <c r="B565">
        <v>556</v>
      </c>
      <c r="C565" s="57">
        <f t="shared" ca="1" si="71"/>
        <v>0.69339467137151356</v>
      </c>
      <c r="D565" s="57">
        <f t="shared" ca="1" si="73"/>
        <v>0.71846928974963586</v>
      </c>
      <c r="E565" s="57">
        <f t="shared" ca="1" si="73"/>
        <v>0.71870505391295303</v>
      </c>
      <c r="F565" s="57">
        <f t="shared" ca="1" si="67"/>
        <v>0</v>
      </c>
      <c r="G565" s="57">
        <f t="shared" ca="1" si="68"/>
        <v>0</v>
      </c>
      <c r="H565" s="17">
        <f t="shared" ca="1" si="69"/>
        <v>0</v>
      </c>
      <c r="I565" s="17">
        <f t="shared" ca="1" si="70"/>
        <v>0</v>
      </c>
      <c r="K565" s="17">
        <v>556</v>
      </c>
      <c r="L565" s="50">
        <v>1.5456653436579622E-3</v>
      </c>
      <c r="M565" s="50">
        <v>1.5585139228254466E-3</v>
      </c>
      <c r="N565" s="50">
        <v>4.7399999999999998E-2</v>
      </c>
      <c r="O565" s="50">
        <v>4.8000000000000001E-2</v>
      </c>
      <c r="R565" s="59"/>
    </row>
    <row r="566" spans="2:18" x14ac:dyDescent="0.2">
      <c r="B566">
        <v>557</v>
      </c>
      <c r="C566" s="57">
        <f t="shared" ca="1" si="71"/>
        <v>0.1942147506107739</v>
      </c>
      <c r="D566" s="57">
        <f t="shared" ca="1" si="73"/>
        <v>0.68396727786505285</v>
      </c>
      <c r="E566" s="57">
        <f t="shared" ca="1" si="73"/>
        <v>0.68419172026684072</v>
      </c>
      <c r="F566" s="57">
        <f t="shared" ca="1" si="67"/>
        <v>0</v>
      </c>
      <c r="G566" s="57">
        <f t="shared" ca="1" si="68"/>
        <v>0</v>
      </c>
      <c r="H566" s="17">
        <f t="shared" ca="1" si="69"/>
        <v>0</v>
      </c>
      <c r="I566" s="17">
        <f t="shared" ca="1" si="70"/>
        <v>0</v>
      </c>
      <c r="K566" s="17">
        <v>557</v>
      </c>
      <c r="L566" s="50">
        <v>1.8226419525396694E-3</v>
      </c>
      <c r="M566" s="50">
        <v>1.8365014946766685E-3</v>
      </c>
      <c r="N566" s="50">
        <v>5.1200000000000002E-2</v>
      </c>
      <c r="O566" s="50">
        <v>5.1400000000000001E-2</v>
      </c>
      <c r="R566" s="59"/>
    </row>
    <row r="567" spans="2:18" x14ac:dyDescent="0.2">
      <c r="B567">
        <v>558</v>
      </c>
      <c r="C567" s="57">
        <f t="shared" ca="1" si="71"/>
        <v>1.0562926042525773</v>
      </c>
      <c r="D567" s="57">
        <f t="shared" ca="1" si="73"/>
        <v>0.74463945737929205</v>
      </c>
      <c r="E567" s="57">
        <f t="shared" ca="1" si="73"/>
        <v>0.74488380922723707</v>
      </c>
      <c r="F567" s="57">
        <f t="shared" ca="1" si="67"/>
        <v>0</v>
      </c>
      <c r="G567" s="57">
        <f t="shared" ca="1" si="68"/>
        <v>0</v>
      </c>
      <c r="H567" s="17">
        <f t="shared" ca="1" si="69"/>
        <v>0</v>
      </c>
      <c r="I567" s="17">
        <f t="shared" ca="1" si="70"/>
        <v>0</v>
      </c>
      <c r="K567" s="17">
        <v>558</v>
      </c>
      <c r="L567" s="50">
        <v>1.6901370385943157E-3</v>
      </c>
      <c r="M567" s="50">
        <v>1.7031580611011632E-3</v>
      </c>
      <c r="N567" s="50">
        <v>4.7800000000000002E-2</v>
      </c>
      <c r="O567" s="50">
        <v>4.8599999999999997E-2</v>
      </c>
      <c r="R567" s="59"/>
    </row>
    <row r="568" spans="2:18" x14ac:dyDescent="0.2">
      <c r="B568">
        <v>559</v>
      </c>
      <c r="C568" s="57">
        <f t="shared" ca="1" si="71"/>
        <v>0.89782423284107693</v>
      </c>
      <c r="D568" s="57">
        <f t="shared" ca="1" si="73"/>
        <v>0.73309636193452543</v>
      </c>
      <c r="E568" s="57">
        <f t="shared" ca="1" si="73"/>
        <v>0.73333692594034761</v>
      </c>
      <c r="F568" s="57">
        <f t="shared" ca="1" si="67"/>
        <v>0</v>
      </c>
      <c r="G568" s="57">
        <f t="shared" ca="1" si="68"/>
        <v>0</v>
      </c>
      <c r="H568" s="17">
        <f t="shared" ca="1" si="69"/>
        <v>0</v>
      </c>
      <c r="I568" s="17">
        <f t="shared" ca="1" si="70"/>
        <v>0</v>
      </c>
      <c r="K568" s="17">
        <v>559</v>
      </c>
      <c r="L568" s="50">
        <v>1.6655102426877311E-3</v>
      </c>
      <c r="M568" s="50">
        <v>1.6794048314632088E-3</v>
      </c>
      <c r="N568" s="50">
        <v>5.16E-2</v>
      </c>
      <c r="O568" s="50">
        <v>5.1799999999999999E-2</v>
      </c>
      <c r="R568" s="59"/>
    </row>
    <row r="569" spans="2:18" x14ac:dyDescent="0.2">
      <c r="B569">
        <v>560</v>
      </c>
      <c r="C569" s="57">
        <f t="shared" ca="1" si="71"/>
        <v>-0.99768673851842649</v>
      </c>
      <c r="D569" s="57">
        <f t="shared" ca="1" si="73"/>
        <v>0.60813903092116017</v>
      </c>
      <c r="E569" s="57">
        <f t="shared" ca="1" si="73"/>
        <v>0.60833859044562577</v>
      </c>
      <c r="F569" s="57">
        <f t="shared" ca="1" si="67"/>
        <v>0</v>
      </c>
      <c r="G569" s="57">
        <f t="shared" ca="1" si="68"/>
        <v>0</v>
      </c>
      <c r="H569" s="17">
        <f t="shared" ca="1" si="69"/>
        <v>0</v>
      </c>
      <c r="I569" s="17">
        <f t="shared" ca="1" si="70"/>
        <v>0</v>
      </c>
      <c r="K569" s="17">
        <v>560</v>
      </c>
      <c r="L569" s="50">
        <v>1.8406786596958423E-3</v>
      </c>
      <c r="M569" s="50">
        <v>1.8553640873335392E-3</v>
      </c>
      <c r="N569" s="50">
        <v>5.4399999999999997E-2</v>
      </c>
      <c r="O569" s="50">
        <v>5.4600000000000003E-2</v>
      </c>
      <c r="R569" s="59"/>
    </row>
    <row r="570" spans="2:18" x14ac:dyDescent="0.2">
      <c r="B570">
        <v>561</v>
      </c>
      <c r="C570" s="57">
        <f t="shared" ca="1" si="71"/>
        <v>0.54205033744951947</v>
      </c>
      <c r="D570" s="57">
        <f t="shared" ref="D570:E589" ca="1" si="74">S0*EXP((D$5+0.5*σ*σ)*T+σ*SQRT(T)*$C570)</f>
        <v>0.70782883606298852</v>
      </c>
      <c r="E570" s="57">
        <f t="shared" ca="1" si="74"/>
        <v>0.7080611085841485</v>
      </c>
      <c r="F570" s="57">
        <f t="shared" ca="1" si="67"/>
        <v>0</v>
      </c>
      <c r="G570" s="57">
        <f t="shared" ca="1" si="68"/>
        <v>0</v>
      </c>
      <c r="H570" s="17">
        <f t="shared" ca="1" si="69"/>
        <v>0</v>
      </c>
      <c r="I570" s="17">
        <f t="shared" ca="1" si="70"/>
        <v>0</v>
      </c>
      <c r="K570" s="17">
        <v>561</v>
      </c>
      <c r="L570" s="50">
        <v>1.6678471006310396E-3</v>
      </c>
      <c r="M570" s="50">
        <v>1.6815176028936952E-3</v>
      </c>
      <c r="N570" s="50">
        <v>5.0599999999999999E-2</v>
      </c>
      <c r="O570" s="50">
        <v>5.0799999999999998E-2</v>
      </c>
      <c r="R570" s="59"/>
    </row>
    <row r="571" spans="2:18" x14ac:dyDescent="0.2">
      <c r="B571">
        <v>562</v>
      </c>
      <c r="C571" s="57">
        <f t="shared" ca="1" si="71"/>
        <v>-0.36663965524184355</v>
      </c>
      <c r="D571" s="57">
        <f t="shared" ca="1" si="74"/>
        <v>0.6471750797772472</v>
      </c>
      <c r="E571" s="57">
        <f t="shared" ca="1" si="74"/>
        <v>0.64738744889779321</v>
      </c>
      <c r="F571" s="57">
        <f t="shared" ca="1" si="67"/>
        <v>0</v>
      </c>
      <c r="G571" s="57">
        <f t="shared" ca="1" si="68"/>
        <v>0</v>
      </c>
      <c r="H571" s="17">
        <f t="shared" ca="1" si="69"/>
        <v>0</v>
      </c>
      <c r="I571" s="17">
        <f t="shared" ca="1" si="70"/>
        <v>0</v>
      </c>
      <c r="K571" s="17">
        <v>562</v>
      </c>
      <c r="L571" s="50">
        <v>1.6500869663052305E-3</v>
      </c>
      <c r="M571" s="50">
        <v>1.6640125254888129E-3</v>
      </c>
      <c r="N571" s="50">
        <v>5.16E-2</v>
      </c>
      <c r="O571" s="50">
        <v>5.1999999999999998E-2</v>
      </c>
      <c r="R571" s="59"/>
    </row>
    <row r="572" spans="2:18" x14ac:dyDescent="0.2">
      <c r="B572">
        <v>563</v>
      </c>
      <c r="C572" s="57">
        <f t="shared" ca="1" si="71"/>
        <v>-0.67119249938895342</v>
      </c>
      <c r="D572" s="57">
        <f t="shared" ca="1" si="74"/>
        <v>0.62803240535769878</v>
      </c>
      <c r="E572" s="57">
        <f t="shared" ca="1" si="74"/>
        <v>0.62823849285050837</v>
      </c>
      <c r="F572" s="57">
        <f t="shared" ca="1" si="67"/>
        <v>0</v>
      </c>
      <c r="G572" s="57">
        <f t="shared" ca="1" si="68"/>
        <v>0</v>
      </c>
      <c r="H572" s="17">
        <f t="shared" ca="1" si="69"/>
        <v>0</v>
      </c>
      <c r="I572" s="17">
        <f t="shared" ca="1" si="70"/>
        <v>0</v>
      </c>
      <c r="K572" s="17">
        <v>563</v>
      </c>
      <c r="L572" s="50">
        <v>1.7123164187765039E-3</v>
      </c>
      <c r="M572" s="50">
        <v>1.7263165168676451E-3</v>
      </c>
      <c r="N572" s="50">
        <v>5.16E-2</v>
      </c>
      <c r="O572" s="50">
        <v>5.2200000000000003E-2</v>
      </c>
      <c r="R572" s="59"/>
    </row>
    <row r="573" spans="2:18" x14ac:dyDescent="0.2">
      <c r="B573">
        <v>564</v>
      </c>
      <c r="C573" s="57">
        <f t="shared" ca="1" si="71"/>
        <v>-0.12205854297860626</v>
      </c>
      <c r="D573" s="57">
        <f t="shared" ca="1" si="74"/>
        <v>0.66296983627564765</v>
      </c>
      <c r="E573" s="57">
        <f t="shared" ca="1" si="74"/>
        <v>0.66318738841181279</v>
      </c>
      <c r="F573" s="57">
        <f t="shared" ca="1" si="67"/>
        <v>0</v>
      </c>
      <c r="G573" s="57">
        <f t="shared" ca="1" si="68"/>
        <v>0</v>
      </c>
      <c r="H573" s="17">
        <f t="shared" ca="1" si="69"/>
        <v>0</v>
      </c>
      <c r="I573" s="17">
        <f t="shared" ca="1" si="70"/>
        <v>0</v>
      </c>
      <c r="K573" s="17">
        <v>564</v>
      </c>
      <c r="L573" s="50">
        <v>1.8456179454042125E-3</v>
      </c>
      <c r="M573" s="50">
        <v>1.8592577632925704E-3</v>
      </c>
      <c r="N573" s="50">
        <v>5.0200000000000002E-2</v>
      </c>
      <c r="O573" s="50">
        <v>5.0599999999999999E-2</v>
      </c>
      <c r="R573" s="59"/>
    </row>
    <row r="574" spans="2:18" x14ac:dyDescent="0.2">
      <c r="B574">
        <v>565</v>
      </c>
      <c r="C574" s="57">
        <f t="shared" ca="1" si="71"/>
        <v>-0.10393753071215857</v>
      </c>
      <c r="D574" s="57">
        <f t="shared" ca="1" si="74"/>
        <v>0.6641552936335936</v>
      </c>
      <c r="E574" s="57">
        <f t="shared" ca="1" si="74"/>
        <v>0.66437323477505938</v>
      </c>
      <c r="F574" s="57">
        <f t="shared" ca="1" si="67"/>
        <v>0</v>
      </c>
      <c r="G574" s="57">
        <f t="shared" ca="1" si="68"/>
        <v>0</v>
      </c>
      <c r="H574" s="17">
        <f t="shared" ca="1" si="69"/>
        <v>0</v>
      </c>
      <c r="I574" s="17">
        <f t="shared" ca="1" si="70"/>
        <v>0</v>
      </c>
      <c r="K574" s="17">
        <v>565</v>
      </c>
      <c r="L574" s="50">
        <v>2.1063889190387815E-3</v>
      </c>
      <c r="M574" s="50">
        <v>2.121883554360438E-3</v>
      </c>
      <c r="N574" s="50">
        <v>5.7200000000000001E-2</v>
      </c>
      <c r="O574" s="50">
        <v>5.74E-2</v>
      </c>
      <c r="R574" s="59"/>
    </row>
    <row r="575" spans="2:18" x14ac:dyDescent="0.2">
      <c r="B575">
        <v>566</v>
      </c>
      <c r="C575" s="57">
        <f t="shared" ca="1" si="71"/>
        <v>0.28168746715993043</v>
      </c>
      <c r="D575" s="57">
        <f t="shared" ca="1" si="74"/>
        <v>0.68989112197113733</v>
      </c>
      <c r="E575" s="57">
        <f t="shared" ca="1" si="74"/>
        <v>0.69011750826971974</v>
      </c>
      <c r="F575" s="57">
        <f t="shared" ca="1" si="67"/>
        <v>0</v>
      </c>
      <c r="G575" s="57">
        <f t="shared" ca="1" si="68"/>
        <v>0</v>
      </c>
      <c r="H575" s="17">
        <f t="shared" ca="1" si="69"/>
        <v>0</v>
      </c>
      <c r="I575" s="17">
        <f t="shared" ca="1" si="70"/>
        <v>0</v>
      </c>
      <c r="K575" s="17">
        <v>566</v>
      </c>
      <c r="L575" s="50">
        <v>1.4436797574180645E-3</v>
      </c>
      <c r="M575" s="50">
        <v>1.4562989546668874E-3</v>
      </c>
      <c r="N575" s="50">
        <v>4.6800000000000001E-2</v>
      </c>
      <c r="O575" s="50">
        <v>4.7E-2</v>
      </c>
      <c r="R575" s="59"/>
    </row>
    <row r="576" spans="2:18" x14ac:dyDescent="0.2">
      <c r="B576">
        <v>567</v>
      </c>
      <c r="C576" s="57">
        <f t="shared" ca="1" si="71"/>
        <v>7.9731755947820074E-2</v>
      </c>
      <c r="D576" s="57">
        <f t="shared" ca="1" si="74"/>
        <v>0.67629102132924135</v>
      </c>
      <c r="E576" s="57">
        <f t="shared" ca="1" si="74"/>
        <v>0.67651294478383761</v>
      </c>
      <c r="F576" s="57">
        <f t="shared" ca="1" si="67"/>
        <v>0</v>
      </c>
      <c r="G576" s="57">
        <f t="shared" ca="1" si="68"/>
        <v>0</v>
      </c>
      <c r="H576" s="17">
        <f t="shared" ca="1" si="69"/>
        <v>0</v>
      </c>
      <c r="I576" s="17">
        <f t="shared" ca="1" si="70"/>
        <v>0</v>
      </c>
      <c r="K576" s="17">
        <v>567</v>
      </c>
      <c r="L576" s="50">
        <v>1.9395369964556827E-3</v>
      </c>
      <c r="M576" s="50">
        <v>1.9534678633351117E-3</v>
      </c>
      <c r="N576" s="50">
        <v>5.1400000000000001E-2</v>
      </c>
      <c r="O576" s="50">
        <v>5.1400000000000001E-2</v>
      </c>
      <c r="R576" s="59"/>
    </row>
    <row r="577" spans="2:18" x14ac:dyDescent="0.2">
      <c r="B577">
        <v>568</v>
      </c>
      <c r="C577" s="57">
        <f t="shared" ca="1" si="71"/>
        <v>-0.76860317624754149</v>
      </c>
      <c r="D577" s="57">
        <f t="shared" ca="1" si="74"/>
        <v>0.62202998182441316</v>
      </c>
      <c r="E577" s="57">
        <f t="shared" ca="1" si="74"/>
        <v>0.62223409963475707</v>
      </c>
      <c r="F577" s="57">
        <f t="shared" ca="1" si="67"/>
        <v>0</v>
      </c>
      <c r="G577" s="57">
        <f t="shared" ca="1" si="68"/>
        <v>0</v>
      </c>
      <c r="H577" s="17">
        <f t="shared" ca="1" si="69"/>
        <v>0</v>
      </c>
      <c r="I577" s="17">
        <f t="shared" ca="1" si="70"/>
        <v>0</v>
      </c>
      <c r="K577" s="17">
        <v>568</v>
      </c>
      <c r="L577" s="50">
        <v>1.8063461080864095E-3</v>
      </c>
      <c r="M577" s="50">
        <v>1.8208491578098694E-3</v>
      </c>
      <c r="N577" s="50">
        <v>5.3600000000000002E-2</v>
      </c>
      <c r="O577" s="50">
        <v>5.3800000000000001E-2</v>
      </c>
      <c r="R577" s="59"/>
    </row>
    <row r="578" spans="2:18" x14ac:dyDescent="0.2">
      <c r="B578">
        <v>569</v>
      </c>
      <c r="C578" s="57">
        <f t="shared" ca="1" si="71"/>
        <v>0.15394298461300529</v>
      </c>
      <c r="D578" s="57">
        <f t="shared" ca="1" si="74"/>
        <v>0.6812571120216947</v>
      </c>
      <c r="E578" s="57">
        <f t="shared" ca="1" si="74"/>
        <v>0.68148066508834793</v>
      </c>
      <c r="F578" s="57">
        <f t="shared" ca="1" si="67"/>
        <v>0</v>
      </c>
      <c r="G578" s="57">
        <f t="shared" ca="1" si="68"/>
        <v>0</v>
      </c>
      <c r="H578" s="17">
        <f t="shared" ca="1" si="69"/>
        <v>0</v>
      </c>
      <c r="I578" s="17">
        <f t="shared" ca="1" si="70"/>
        <v>0</v>
      </c>
      <c r="K578" s="17">
        <v>569</v>
      </c>
      <c r="L578" s="50">
        <v>1.7080722144605645E-3</v>
      </c>
      <c r="M578" s="50">
        <v>1.7220823143542119E-3</v>
      </c>
      <c r="N578" s="50">
        <v>5.1999999999999998E-2</v>
      </c>
      <c r="O578" s="50">
        <v>5.1999999999999998E-2</v>
      </c>
      <c r="R578" s="59"/>
    </row>
    <row r="579" spans="2:18" x14ac:dyDescent="0.2">
      <c r="B579">
        <v>570</v>
      </c>
      <c r="C579" s="57">
        <f t="shared" ca="1" si="71"/>
        <v>-0.5172142239622759</v>
      </c>
      <c r="D579" s="57">
        <f t="shared" ca="1" si="74"/>
        <v>0.63763887381986084</v>
      </c>
      <c r="E579" s="57">
        <f t="shared" ca="1" si="74"/>
        <v>0.63784811365478411</v>
      </c>
      <c r="F579" s="57">
        <f t="shared" ca="1" si="67"/>
        <v>0</v>
      </c>
      <c r="G579" s="57">
        <f t="shared" ca="1" si="68"/>
        <v>0</v>
      </c>
      <c r="H579" s="17">
        <f t="shared" ca="1" si="69"/>
        <v>0</v>
      </c>
      <c r="I579" s="17">
        <f t="shared" ca="1" si="70"/>
        <v>0</v>
      </c>
      <c r="K579" s="17">
        <v>570</v>
      </c>
      <c r="L579" s="50">
        <v>1.7419894562052023E-3</v>
      </c>
      <c r="M579" s="50">
        <v>1.7549126958025353E-3</v>
      </c>
      <c r="N579" s="50">
        <v>4.7600000000000003E-2</v>
      </c>
      <c r="O579" s="50">
        <v>4.7800000000000002E-2</v>
      </c>
      <c r="R579" s="59"/>
    </row>
    <row r="580" spans="2:18" x14ac:dyDescent="0.2">
      <c r="B580">
        <v>571</v>
      </c>
      <c r="C580" s="57">
        <f t="shared" ca="1" si="71"/>
        <v>-0.50014980683057353</v>
      </c>
      <c r="D580" s="57">
        <f t="shared" ca="1" si="74"/>
        <v>0.63871250058933193</v>
      </c>
      <c r="E580" s="57">
        <f t="shared" ca="1" si="74"/>
        <v>0.63892209273258715</v>
      </c>
      <c r="F580" s="57">
        <f t="shared" ca="1" si="67"/>
        <v>0</v>
      </c>
      <c r="G580" s="57">
        <f t="shared" ca="1" si="68"/>
        <v>0</v>
      </c>
      <c r="H580" s="17">
        <f t="shared" ca="1" si="69"/>
        <v>0</v>
      </c>
      <c r="I580" s="17">
        <f t="shared" ca="1" si="70"/>
        <v>0</v>
      </c>
      <c r="K580" s="17">
        <v>571</v>
      </c>
      <c r="L580" s="50">
        <v>1.745407604335362E-3</v>
      </c>
      <c r="M580" s="50">
        <v>1.7589891475186881E-3</v>
      </c>
      <c r="N580" s="50">
        <v>5.0200000000000002E-2</v>
      </c>
      <c r="O580" s="50">
        <v>5.04E-2</v>
      </c>
      <c r="R580" s="59"/>
    </row>
    <row r="581" spans="2:18" x14ac:dyDescent="0.2">
      <c r="B581">
        <v>572</v>
      </c>
      <c r="C581" s="57">
        <f t="shared" ca="1" si="71"/>
        <v>-0.21168260576799525</v>
      </c>
      <c r="D581" s="57">
        <f t="shared" ca="1" si="74"/>
        <v>0.65713776452692652</v>
      </c>
      <c r="E581" s="57">
        <f t="shared" ca="1" si="74"/>
        <v>0.65735340288120025</v>
      </c>
      <c r="F581" s="57">
        <f t="shared" ca="1" si="67"/>
        <v>0</v>
      </c>
      <c r="G581" s="57">
        <f t="shared" ca="1" si="68"/>
        <v>0</v>
      </c>
      <c r="H581" s="17">
        <f t="shared" ca="1" si="69"/>
        <v>0</v>
      </c>
      <c r="I581" s="17">
        <f t="shared" ca="1" si="70"/>
        <v>0</v>
      </c>
      <c r="K581" s="17">
        <v>572</v>
      </c>
      <c r="L581" s="50">
        <v>1.8856086489255021E-3</v>
      </c>
      <c r="M581" s="50">
        <v>1.9005234604180363E-3</v>
      </c>
      <c r="N581" s="50">
        <v>5.4800000000000001E-2</v>
      </c>
      <c r="O581" s="50">
        <v>5.5599999999999997E-2</v>
      </c>
      <c r="R581" s="59"/>
    </row>
    <row r="582" spans="2:18" x14ac:dyDescent="0.2">
      <c r="B582">
        <v>573</v>
      </c>
      <c r="C582" s="57">
        <f t="shared" ca="1" si="71"/>
        <v>-0.21562318079619527</v>
      </c>
      <c r="D582" s="57">
        <f t="shared" ca="1" si="74"/>
        <v>0.65688252179147222</v>
      </c>
      <c r="E582" s="57">
        <f t="shared" ca="1" si="74"/>
        <v>0.65709807638838735</v>
      </c>
      <c r="F582" s="57">
        <f t="shared" ca="1" si="67"/>
        <v>0</v>
      </c>
      <c r="G582" s="57">
        <f t="shared" ca="1" si="68"/>
        <v>0</v>
      </c>
      <c r="H582" s="17">
        <f t="shared" ca="1" si="69"/>
        <v>0</v>
      </c>
      <c r="I582" s="17">
        <f t="shared" ca="1" si="70"/>
        <v>0</v>
      </c>
      <c r="K582" s="17">
        <v>573</v>
      </c>
      <c r="L582" s="50">
        <v>1.8196340163871721E-3</v>
      </c>
      <c r="M582" s="50">
        <v>1.834827280037279E-3</v>
      </c>
      <c r="N582" s="50">
        <v>5.6399999999999999E-2</v>
      </c>
      <c r="O582" s="50">
        <v>5.6599999999999998E-2</v>
      </c>
      <c r="R582" s="59"/>
    </row>
    <row r="583" spans="2:18" x14ac:dyDescent="0.2">
      <c r="B583">
        <v>574</v>
      </c>
      <c r="C583" s="57">
        <f t="shared" ca="1" si="71"/>
        <v>0.83451090576490039</v>
      </c>
      <c r="D583" s="57">
        <f t="shared" ca="1" si="74"/>
        <v>0.72853469876201693</v>
      </c>
      <c r="E583" s="57">
        <f t="shared" ca="1" si="74"/>
        <v>0.7287737658678094</v>
      </c>
      <c r="F583" s="57">
        <f t="shared" ca="1" si="67"/>
        <v>0</v>
      </c>
      <c r="G583" s="57">
        <f t="shared" ca="1" si="68"/>
        <v>0</v>
      </c>
      <c r="H583" s="17">
        <f t="shared" ca="1" si="69"/>
        <v>0</v>
      </c>
      <c r="I583" s="17">
        <f t="shared" ca="1" si="70"/>
        <v>0</v>
      </c>
      <c r="K583" s="17">
        <v>574</v>
      </c>
      <c r="L583" s="50">
        <v>1.6294771020631006E-3</v>
      </c>
      <c r="M583" s="50">
        <v>1.6436132499066034E-3</v>
      </c>
      <c r="N583" s="50">
        <v>5.1999999999999998E-2</v>
      </c>
      <c r="O583" s="50">
        <v>5.3199999999999997E-2</v>
      </c>
      <c r="R583" s="59"/>
    </row>
    <row r="584" spans="2:18" x14ac:dyDescent="0.2">
      <c r="B584">
        <v>575</v>
      </c>
      <c r="C584" s="57">
        <f t="shared" ca="1" si="71"/>
        <v>1.069609524263387</v>
      </c>
      <c r="D584" s="57">
        <f t="shared" ca="1" si="74"/>
        <v>0.7456177227415135</v>
      </c>
      <c r="E584" s="57">
        <f t="shared" ca="1" si="74"/>
        <v>0.74586239560514822</v>
      </c>
      <c r="F584" s="57">
        <f t="shared" ca="1" si="67"/>
        <v>0</v>
      </c>
      <c r="G584" s="57">
        <f t="shared" ca="1" si="68"/>
        <v>0</v>
      </c>
      <c r="H584" s="17">
        <f t="shared" ca="1" si="69"/>
        <v>0</v>
      </c>
      <c r="I584" s="17">
        <f t="shared" ca="1" si="70"/>
        <v>0</v>
      </c>
      <c r="K584" s="17">
        <v>575</v>
      </c>
      <c r="L584" s="50">
        <v>1.643043149732377E-3</v>
      </c>
      <c r="M584" s="50">
        <v>1.6568249111444495E-3</v>
      </c>
      <c r="N584" s="50">
        <v>5.0999999999999997E-2</v>
      </c>
      <c r="O584" s="50">
        <v>5.1400000000000001E-2</v>
      </c>
      <c r="R584" s="59"/>
    </row>
    <row r="585" spans="2:18" x14ac:dyDescent="0.2">
      <c r="B585">
        <v>576</v>
      </c>
      <c r="C585" s="57">
        <f t="shared" ca="1" si="71"/>
        <v>0.53377533037468761</v>
      </c>
      <c r="D585" s="57">
        <f t="shared" ca="1" si="74"/>
        <v>0.70725161628120736</v>
      </c>
      <c r="E585" s="57">
        <f t="shared" ca="1" si="74"/>
        <v>0.70748369938892852</v>
      </c>
      <c r="F585" s="57">
        <f t="shared" ca="1" si="67"/>
        <v>0</v>
      </c>
      <c r="G585" s="57">
        <f t="shared" ca="1" si="68"/>
        <v>0</v>
      </c>
      <c r="H585" s="17">
        <f t="shared" ca="1" si="69"/>
        <v>0</v>
      </c>
      <c r="I585" s="17">
        <f t="shared" ca="1" si="70"/>
        <v>0</v>
      </c>
      <c r="K585" s="17">
        <v>576</v>
      </c>
      <c r="L585" s="50">
        <v>1.5625282601381739E-3</v>
      </c>
      <c r="M585" s="50">
        <v>1.5762319539469917E-3</v>
      </c>
      <c r="N585" s="50">
        <v>5.0999999999999997E-2</v>
      </c>
      <c r="O585" s="50">
        <v>5.0999999999999997E-2</v>
      </c>
      <c r="R585" s="59"/>
    </row>
    <row r="586" spans="2:18" x14ac:dyDescent="0.2">
      <c r="B586">
        <v>577</v>
      </c>
      <c r="C586" s="57">
        <f t="shared" ca="1" si="71"/>
        <v>1.0663049999857366</v>
      </c>
      <c r="D586" s="57">
        <f t="shared" ca="1" si="74"/>
        <v>0.74537485146893034</v>
      </c>
      <c r="E586" s="57">
        <f t="shared" ca="1" si="74"/>
        <v>0.74561944463487539</v>
      </c>
      <c r="F586" s="57">
        <f t="shared" ref="F586:F649" ca="1" si="75">MAX(0,CP*(D586-K))</f>
        <v>0</v>
      </c>
      <c r="G586" s="57">
        <f t="shared" ref="G586:G649" ca="1" si="76">MAX(0,CP*(E586-K))</f>
        <v>0</v>
      </c>
      <c r="H586" s="17">
        <f t="shared" ref="H586:H649" ca="1" si="77">(CP*(D586-K)&gt;0)*1</f>
        <v>0</v>
      </c>
      <c r="I586" s="17">
        <f t="shared" ref="I586:I649" ca="1" si="78">(CP*(E586-K)&gt;0)*1</f>
        <v>0</v>
      </c>
      <c r="K586" s="17">
        <v>577</v>
      </c>
      <c r="L586" s="50">
        <v>1.6641758554925481E-3</v>
      </c>
      <c r="M586" s="50">
        <v>1.6769366961992705E-3</v>
      </c>
      <c r="N586" s="50">
        <v>4.6800000000000001E-2</v>
      </c>
      <c r="O586" s="50">
        <v>4.7600000000000003E-2</v>
      </c>
      <c r="R586" s="59"/>
    </row>
    <row r="587" spans="2:18" x14ac:dyDescent="0.2">
      <c r="B587">
        <v>578</v>
      </c>
      <c r="C587" s="57">
        <f t="shared" ref="C587:C650" ca="1" si="79">_xlfn.NORM.S.INV(RAND())</f>
        <v>5.9090723747693488E-3</v>
      </c>
      <c r="D587" s="57">
        <f t="shared" ca="1" si="74"/>
        <v>0.67138684887866251</v>
      </c>
      <c r="E587" s="57">
        <f t="shared" ca="1" si="74"/>
        <v>0.67160716303954082</v>
      </c>
      <c r="F587" s="57">
        <f t="shared" ca="1" si="75"/>
        <v>0</v>
      </c>
      <c r="G587" s="57">
        <f t="shared" ca="1" si="76"/>
        <v>0</v>
      </c>
      <c r="H587" s="17">
        <f t="shared" ca="1" si="77"/>
        <v>0</v>
      </c>
      <c r="I587" s="17">
        <f t="shared" ca="1" si="78"/>
        <v>0</v>
      </c>
      <c r="K587" s="17">
        <v>578</v>
      </c>
      <c r="L587" s="50">
        <v>1.9796366436132438E-3</v>
      </c>
      <c r="M587" s="50">
        <v>1.9953528216208613E-3</v>
      </c>
      <c r="N587" s="50">
        <v>5.8000000000000003E-2</v>
      </c>
      <c r="O587" s="50">
        <v>5.8400000000000001E-2</v>
      </c>
      <c r="R587" s="59"/>
    </row>
    <row r="588" spans="2:18" x14ac:dyDescent="0.2">
      <c r="B588">
        <v>579</v>
      </c>
      <c r="C588" s="57">
        <f t="shared" ca="1" si="79"/>
        <v>-0.28792755317306279</v>
      </c>
      <c r="D588" s="57">
        <f t="shared" ca="1" si="74"/>
        <v>0.65221671215974397</v>
      </c>
      <c r="E588" s="57">
        <f t="shared" ca="1" si="74"/>
        <v>0.65243073568119103</v>
      </c>
      <c r="F588" s="57">
        <f t="shared" ca="1" si="75"/>
        <v>0</v>
      </c>
      <c r="G588" s="57">
        <f t="shared" ca="1" si="76"/>
        <v>0</v>
      </c>
      <c r="H588" s="17">
        <f t="shared" ca="1" si="77"/>
        <v>0</v>
      </c>
      <c r="I588" s="17">
        <f t="shared" ca="1" si="78"/>
        <v>0</v>
      </c>
      <c r="K588" s="17">
        <v>579</v>
      </c>
      <c r="L588" s="50">
        <v>1.7885168339650448E-3</v>
      </c>
      <c r="M588" s="50">
        <v>1.8034327284885908E-3</v>
      </c>
      <c r="N588" s="50">
        <v>5.5399999999999998E-2</v>
      </c>
      <c r="O588" s="50">
        <v>5.5399999999999998E-2</v>
      </c>
      <c r="R588" s="59"/>
    </row>
    <row r="589" spans="2:18" x14ac:dyDescent="0.2">
      <c r="B589">
        <v>580</v>
      </c>
      <c r="C589" s="57">
        <f t="shared" ca="1" si="79"/>
        <v>2.0722824148149472</v>
      </c>
      <c r="D589" s="57">
        <f t="shared" ca="1" si="74"/>
        <v>0.82308873689266659</v>
      </c>
      <c r="E589" s="57">
        <f t="shared" ca="1" si="74"/>
        <v>0.82335883170417468</v>
      </c>
      <c r="F589" s="57">
        <f t="shared" ca="1" si="75"/>
        <v>3.4888736892666583E-2</v>
      </c>
      <c r="G589" s="57">
        <f t="shared" ca="1" si="76"/>
        <v>3.5158831704174665E-2</v>
      </c>
      <c r="H589" s="17">
        <f t="shared" ca="1" si="77"/>
        <v>1</v>
      </c>
      <c r="I589" s="17">
        <f t="shared" ca="1" si="78"/>
        <v>1</v>
      </c>
      <c r="K589" s="17">
        <v>580</v>
      </c>
      <c r="L589" s="50">
        <v>1.7084900631978656E-3</v>
      </c>
      <c r="M589" s="50">
        <v>1.7220228911817678E-3</v>
      </c>
      <c r="N589" s="50">
        <v>4.9799999999999997E-2</v>
      </c>
      <c r="O589" s="50">
        <v>5.0599999999999999E-2</v>
      </c>
      <c r="R589" s="59"/>
    </row>
    <row r="590" spans="2:18" x14ac:dyDescent="0.2">
      <c r="B590">
        <v>581</v>
      </c>
      <c r="C590" s="57">
        <f t="shared" ca="1" si="79"/>
        <v>0.54592970370197513</v>
      </c>
      <c r="D590" s="57">
        <f t="shared" ref="D590:E609" ca="1" si="80">S0*EXP((D$5+0.5*σ*σ)*T+σ*SQRT(T)*$C590)</f>
        <v>0.70809960186233267</v>
      </c>
      <c r="E590" s="57">
        <f t="shared" ca="1" si="80"/>
        <v>0.70833196323471148</v>
      </c>
      <c r="F590" s="57">
        <f t="shared" ca="1" si="75"/>
        <v>0</v>
      </c>
      <c r="G590" s="57">
        <f t="shared" ca="1" si="76"/>
        <v>0</v>
      </c>
      <c r="H590" s="17">
        <f t="shared" ca="1" si="77"/>
        <v>0</v>
      </c>
      <c r="I590" s="17">
        <f t="shared" ca="1" si="78"/>
        <v>0</v>
      </c>
      <c r="K590" s="17">
        <v>581</v>
      </c>
      <c r="L590" s="50">
        <v>1.8037580002573841E-3</v>
      </c>
      <c r="M590" s="50">
        <v>1.8179035920398846E-3</v>
      </c>
      <c r="N590" s="50">
        <v>5.2400000000000002E-2</v>
      </c>
      <c r="O590" s="50">
        <v>5.2600000000000001E-2</v>
      </c>
      <c r="R590" s="59"/>
    </row>
    <row r="591" spans="2:18" x14ac:dyDescent="0.2">
      <c r="B591">
        <v>582</v>
      </c>
      <c r="C591" s="57">
        <f t="shared" ca="1" si="79"/>
        <v>0.50406779198475093</v>
      </c>
      <c r="D591" s="57">
        <f t="shared" ca="1" si="80"/>
        <v>0.70518325446118091</v>
      </c>
      <c r="E591" s="57">
        <f t="shared" ca="1" si="80"/>
        <v>0.70541465884038734</v>
      </c>
      <c r="F591" s="57">
        <f t="shared" ca="1" si="75"/>
        <v>0</v>
      </c>
      <c r="G591" s="57">
        <f t="shared" ca="1" si="76"/>
        <v>0</v>
      </c>
      <c r="H591" s="17">
        <f t="shared" ca="1" si="77"/>
        <v>0</v>
      </c>
      <c r="I591" s="17">
        <f t="shared" ca="1" si="78"/>
        <v>0</v>
      </c>
      <c r="K591" s="17">
        <v>582</v>
      </c>
      <c r="L591" s="50">
        <v>1.7234824315082765E-3</v>
      </c>
      <c r="M591" s="50">
        <v>1.7375052078922432E-3</v>
      </c>
      <c r="N591" s="50">
        <v>5.1799999999999999E-2</v>
      </c>
      <c r="O591" s="50">
        <v>5.2400000000000002E-2</v>
      </c>
      <c r="R591" s="59"/>
    </row>
    <row r="592" spans="2:18" x14ac:dyDescent="0.2">
      <c r="B592">
        <v>583</v>
      </c>
      <c r="C592" s="57">
        <f t="shared" ca="1" si="79"/>
        <v>0.11238999449969327</v>
      </c>
      <c r="D592" s="57">
        <f t="shared" ca="1" si="80"/>
        <v>0.67847197999237308</v>
      </c>
      <c r="E592" s="57">
        <f t="shared" ca="1" si="80"/>
        <v>0.67869461912389784</v>
      </c>
      <c r="F592" s="57">
        <f t="shared" ca="1" si="75"/>
        <v>0</v>
      </c>
      <c r="G592" s="57">
        <f t="shared" ca="1" si="76"/>
        <v>0</v>
      </c>
      <c r="H592" s="17">
        <f t="shared" ca="1" si="77"/>
        <v>0</v>
      </c>
      <c r="I592" s="17">
        <f t="shared" ca="1" si="78"/>
        <v>0</v>
      </c>
      <c r="K592" s="17">
        <v>583</v>
      </c>
      <c r="L592" s="50">
        <v>1.7015249268537353E-3</v>
      </c>
      <c r="M592" s="50">
        <v>1.714826225028451E-3</v>
      </c>
      <c r="N592" s="50">
        <v>4.9000000000000002E-2</v>
      </c>
      <c r="O592" s="50">
        <v>4.9399999999999999E-2</v>
      </c>
      <c r="R592" s="59"/>
    </row>
    <row r="593" spans="2:18" x14ac:dyDescent="0.2">
      <c r="B593">
        <v>584</v>
      </c>
      <c r="C593" s="57">
        <f t="shared" ca="1" si="79"/>
        <v>-1.9956293545462429</v>
      </c>
      <c r="D593" s="57">
        <f t="shared" ca="1" si="80"/>
        <v>0.55115654948190629</v>
      </c>
      <c r="E593" s="57">
        <f t="shared" ca="1" si="80"/>
        <v>0.55133741032675976</v>
      </c>
      <c r="F593" s="57">
        <f t="shared" ca="1" si="75"/>
        <v>0</v>
      </c>
      <c r="G593" s="57">
        <f t="shared" ca="1" si="76"/>
        <v>0</v>
      </c>
      <c r="H593" s="17">
        <f t="shared" ca="1" si="77"/>
        <v>0</v>
      </c>
      <c r="I593" s="17">
        <f t="shared" ca="1" si="78"/>
        <v>0</v>
      </c>
      <c r="K593" s="17">
        <v>584</v>
      </c>
      <c r="L593" s="50">
        <v>1.7898097530126584E-3</v>
      </c>
      <c r="M593" s="50">
        <v>1.8036740976439391E-3</v>
      </c>
      <c r="N593" s="50">
        <v>5.1200000000000002E-2</v>
      </c>
      <c r="O593" s="50">
        <v>5.1400000000000001E-2</v>
      </c>
      <c r="R593" s="59"/>
    </row>
    <row r="594" spans="2:18" x14ac:dyDescent="0.2">
      <c r="B594">
        <v>585</v>
      </c>
      <c r="C594" s="57">
        <f t="shared" ca="1" si="79"/>
        <v>-1.7104690412843868</v>
      </c>
      <c r="D594" s="57">
        <f t="shared" ca="1" si="80"/>
        <v>0.56687120224891996</v>
      </c>
      <c r="E594" s="57">
        <f t="shared" ca="1" si="80"/>
        <v>0.56705721982352419</v>
      </c>
      <c r="F594" s="57">
        <f t="shared" ca="1" si="75"/>
        <v>0</v>
      </c>
      <c r="G594" s="57">
        <f t="shared" ca="1" si="76"/>
        <v>0</v>
      </c>
      <c r="H594" s="17">
        <f t="shared" ca="1" si="77"/>
        <v>0</v>
      </c>
      <c r="I594" s="17">
        <f t="shared" ca="1" si="78"/>
        <v>0</v>
      </c>
      <c r="K594" s="17">
        <v>585</v>
      </c>
      <c r="L594" s="50">
        <v>1.8339843014414743E-3</v>
      </c>
      <c r="M594" s="50">
        <v>1.848328757215315E-3</v>
      </c>
      <c r="N594" s="50">
        <v>5.28E-2</v>
      </c>
      <c r="O594" s="50">
        <v>5.3400000000000003E-2</v>
      </c>
      <c r="R594" s="59"/>
    </row>
    <row r="595" spans="2:18" x14ac:dyDescent="0.2">
      <c r="B595">
        <v>586</v>
      </c>
      <c r="C595" s="57">
        <f t="shared" ca="1" si="79"/>
        <v>4.0069721821945445E-2</v>
      </c>
      <c r="D595" s="57">
        <f t="shared" ca="1" si="80"/>
        <v>0.67365176532641302</v>
      </c>
      <c r="E595" s="57">
        <f t="shared" ca="1" si="80"/>
        <v>0.67387282271478754</v>
      </c>
      <c r="F595" s="57">
        <f t="shared" ca="1" si="75"/>
        <v>0</v>
      </c>
      <c r="G595" s="57">
        <f t="shared" ca="1" si="76"/>
        <v>0</v>
      </c>
      <c r="H595" s="17">
        <f t="shared" ca="1" si="77"/>
        <v>0</v>
      </c>
      <c r="I595" s="17">
        <f t="shared" ca="1" si="78"/>
        <v>0</v>
      </c>
      <c r="K595" s="17">
        <v>586</v>
      </c>
      <c r="L595" s="50">
        <v>1.8732274149633771E-3</v>
      </c>
      <c r="M595" s="50">
        <v>1.8882067334281712E-3</v>
      </c>
      <c r="N595" s="50">
        <v>5.5399999999999998E-2</v>
      </c>
      <c r="O595" s="50">
        <v>5.6000000000000001E-2</v>
      </c>
      <c r="R595" s="59"/>
    </row>
    <row r="596" spans="2:18" x14ac:dyDescent="0.2">
      <c r="B596">
        <v>587</v>
      </c>
      <c r="C596" s="57">
        <f t="shared" ca="1" si="79"/>
        <v>-0.81217534419604698</v>
      </c>
      <c r="D596" s="57">
        <f t="shared" ca="1" si="80"/>
        <v>0.61936367730542286</v>
      </c>
      <c r="E596" s="57">
        <f t="shared" ca="1" si="80"/>
        <v>0.61956692017363213</v>
      </c>
      <c r="F596" s="57">
        <f t="shared" ca="1" si="75"/>
        <v>0</v>
      </c>
      <c r="G596" s="57">
        <f t="shared" ca="1" si="76"/>
        <v>0</v>
      </c>
      <c r="H596" s="17">
        <f t="shared" ca="1" si="77"/>
        <v>0</v>
      </c>
      <c r="I596" s="17">
        <f t="shared" ca="1" si="78"/>
        <v>0</v>
      </c>
      <c r="K596" s="17">
        <v>587</v>
      </c>
      <c r="L596" s="50">
        <v>1.7377701221990482E-3</v>
      </c>
      <c r="M596" s="50">
        <v>1.7515097027941558E-3</v>
      </c>
      <c r="N596" s="50">
        <v>5.0599999999999999E-2</v>
      </c>
      <c r="O596" s="50">
        <v>5.1200000000000002E-2</v>
      </c>
      <c r="R596" s="59"/>
    </row>
    <row r="597" spans="2:18" x14ac:dyDescent="0.2">
      <c r="B597">
        <v>588</v>
      </c>
      <c r="C597" s="57">
        <f t="shared" ca="1" si="79"/>
        <v>1.3456191217588487</v>
      </c>
      <c r="D597" s="57">
        <f t="shared" ca="1" si="80"/>
        <v>0.76618535685922362</v>
      </c>
      <c r="E597" s="57">
        <f t="shared" ca="1" si="80"/>
        <v>0.76643677894807682</v>
      </c>
      <c r="F597" s="57">
        <f t="shared" ca="1" si="75"/>
        <v>0</v>
      </c>
      <c r="G597" s="57">
        <f t="shared" ca="1" si="76"/>
        <v>0</v>
      </c>
      <c r="H597" s="17">
        <f t="shared" ca="1" si="77"/>
        <v>0</v>
      </c>
      <c r="I597" s="17">
        <f t="shared" ca="1" si="78"/>
        <v>0</v>
      </c>
      <c r="K597" s="17">
        <v>588</v>
      </c>
      <c r="L597" s="50">
        <v>1.7899253794955278E-3</v>
      </c>
      <c r="M597" s="50">
        <v>1.8048809124532037E-3</v>
      </c>
      <c r="N597" s="50">
        <v>5.5E-2</v>
      </c>
      <c r="O597" s="50">
        <v>5.5800000000000002E-2</v>
      </c>
      <c r="R597" s="59"/>
    </row>
    <row r="598" spans="2:18" x14ac:dyDescent="0.2">
      <c r="B598">
        <v>589</v>
      </c>
      <c r="C598" s="57">
        <f t="shared" ca="1" si="79"/>
        <v>0.67775791705618305</v>
      </c>
      <c r="D598" s="57">
        <f t="shared" ca="1" si="80"/>
        <v>0.7173625593636811</v>
      </c>
      <c r="E598" s="57">
        <f t="shared" ca="1" si="80"/>
        <v>0.71759796035578527</v>
      </c>
      <c r="F598" s="57">
        <f t="shared" ca="1" si="75"/>
        <v>0</v>
      </c>
      <c r="G598" s="57">
        <f t="shared" ca="1" si="76"/>
        <v>0</v>
      </c>
      <c r="H598" s="17">
        <f t="shared" ca="1" si="77"/>
        <v>0</v>
      </c>
      <c r="I598" s="17">
        <f t="shared" ca="1" si="78"/>
        <v>0</v>
      </c>
      <c r="K598" s="17">
        <v>589</v>
      </c>
      <c r="L598" s="50">
        <v>1.9011508609917108E-3</v>
      </c>
      <c r="M598" s="50">
        <v>1.9158608164319562E-3</v>
      </c>
      <c r="N598" s="50">
        <v>5.4199999999999998E-2</v>
      </c>
      <c r="O598" s="50">
        <v>5.4600000000000003E-2</v>
      </c>
      <c r="R598" s="59"/>
    </row>
    <row r="599" spans="2:18" x14ac:dyDescent="0.2">
      <c r="B599">
        <v>590</v>
      </c>
      <c r="C599" s="57">
        <f t="shared" ca="1" si="79"/>
        <v>-0.29681048670982496</v>
      </c>
      <c r="D599" s="57">
        <f t="shared" ca="1" si="80"/>
        <v>0.65164578605083223</v>
      </c>
      <c r="E599" s="57">
        <f t="shared" ca="1" si="80"/>
        <v>0.65185962222409577</v>
      </c>
      <c r="F599" s="57">
        <f t="shared" ca="1" si="75"/>
        <v>0</v>
      </c>
      <c r="G599" s="57">
        <f t="shared" ca="1" si="76"/>
        <v>0</v>
      </c>
      <c r="H599" s="17">
        <f t="shared" ca="1" si="77"/>
        <v>0</v>
      </c>
      <c r="I599" s="17">
        <f t="shared" ca="1" si="78"/>
        <v>0</v>
      </c>
      <c r="K599" s="17">
        <v>590</v>
      </c>
      <c r="L599" s="50">
        <v>1.9843372522225381E-3</v>
      </c>
      <c r="M599" s="50">
        <v>1.9996048618797007E-3</v>
      </c>
      <c r="N599" s="50">
        <v>5.62E-2</v>
      </c>
      <c r="O599" s="50">
        <v>5.7000000000000002E-2</v>
      </c>
      <c r="R599" s="59"/>
    </row>
    <row r="600" spans="2:18" x14ac:dyDescent="0.2">
      <c r="B600">
        <v>591</v>
      </c>
      <c r="C600" s="57">
        <f t="shared" ca="1" si="79"/>
        <v>0.40431428422839999</v>
      </c>
      <c r="D600" s="57">
        <f t="shared" ca="1" si="80"/>
        <v>0.69828215772804625</v>
      </c>
      <c r="E600" s="57">
        <f t="shared" ca="1" si="80"/>
        <v>0.69851129752709529</v>
      </c>
      <c r="F600" s="57">
        <f t="shared" ca="1" si="75"/>
        <v>0</v>
      </c>
      <c r="G600" s="57">
        <f t="shared" ca="1" si="76"/>
        <v>0</v>
      </c>
      <c r="H600" s="17">
        <f t="shared" ca="1" si="77"/>
        <v>0</v>
      </c>
      <c r="I600" s="17">
        <f t="shared" ca="1" si="78"/>
        <v>0</v>
      </c>
      <c r="K600" s="17">
        <v>591</v>
      </c>
      <c r="L600" s="50">
        <v>1.7917458319011736E-3</v>
      </c>
      <c r="M600" s="50">
        <v>1.8045250945269004E-3</v>
      </c>
      <c r="N600" s="50">
        <v>4.7E-2</v>
      </c>
      <c r="O600" s="50">
        <v>4.7399999999999998E-2</v>
      </c>
      <c r="R600" s="59"/>
    </row>
    <row r="601" spans="2:18" x14ac:dyDescent="0.2">
      <c r="B601">
        <v>592</v>
      </c>
      <c r="C601" s="57">
        <f t="shared" ca="1" si="79"/>
        <v>0.2288347885483864</v>
      </c>
      <c r="D601" s="57">
        <f t="shared" ca="1" si="80"/>
        <v>0.6863057163041586</v>
      </c>
      <c r="E601" s="57">
        <f t="shared" ca="1" si="80"/>
        <v>0.68653092605952704</v>
      </c>
      <c r="F601" s="57">
        <f t="shared" ca="1" si="75"/>
        <v>0</v>
      </c>
      <c r="G601" s="57">
        <f t="shared" ca="1" si="76"/>
        <v>0</v>
      </c>
      <c r="H601" s="17">
        <f t="shared" ca="1" si="77"/>
        <v>0</v>
      </c>
      <c r="I601" s="17">
        <f t="shared" ca="1" si="78"/>
        <v>0</v>
      </c>
      <c r="K601" s="17">
        <v>592</v>
      </c>
      <c r="L601" s="50">
        <v>1.6625272501328595E-3</v>
      </c>
      <c r="M601" s="50">
        <v>1.6762678698781005E-3</v>
      </c>
      <c r="N601" s="50">
        <v>5.0799999999999998E-2</v>
      </c>
      <c r="O601" s="50">
        <v>5.1200000000000002E-2</v>
      </c>
      <c r="R601" s="59"/>
    </row>
    <row r="602" spans="2:18" x14ac:dyDescent="0.2">
      <c r="B602">
        <v>593</v>
      </c>
      <c r="C602" s="57">
        <f t="shared" ca="1" si="79"/>
        <v>-0.38499559157694374</v>
      </c>
      <c r="D602" s="57">
        <f t="shared" ca="1" si="80"/>
        <v>0.64600496855485534</v>
      </c>
      <c r="E602" s="57">
        <f t="shared" ca="1" si="80"/>
        <v>0.64621695370590215</v>
      </c>
      <c r="F602" s="57">
        <f t="shared" ca="1" si="75"/>
        <v>0</v>
      </c>
      <c r="G602" s="57">
        <f t="shared" ca="1" si="76"/>
        <v>0</v>
      </c>
      <c r="H602" s="17">
        <f t="shared" ca="1" si="77"/>
        <v>0</v>
      </c>
      <c r="I602" s="17">
        <f t="shared" ca="1" si="78"/>
        <v>0</v>
      </c>
      <c r="K602" s="17">
        <v>593</v>
      </c>
      <c r="L602" s="50">
        <v>1.9001808858833678E-3</v>
      </c>
      <c r="M602" s="50">
        <v>1.9153670054801908E-3</v>
      </c>
      <c r="N602" s="50">
        <v>5.6000000000000001E-2</v>
      </c>
      <c r="O602" s="50">
        <v>5.6399999999999999E-2</v>
      </c>
      <c r="R602" s="59"/>
    </row>
    <row r="603" spans="2:18" x14ac:dyDescent="0.2">
      <c r="B603">
        <v>594</v>
      </c>
      <c r="C603" s="57">
        <f t="shared" ca="1" si="79"/>
        <v>0.99310278429496923</v>
      </c>
      <c r="D603" s="57">
        <f t="shared" ca="1" si="80"/>
        <v>0.74001497830676777</v>
      </c>
      <c r="E603" s="57">
        <f t="shared" ca="1" si="80"/>
        <v>0.74025781264177948</v>
      </c>
      <c r="F603" s="57">
        <f t="shared" ca="1" si="75"/>
        <v>0</v>
      </c>
      <c r="G603" s="57">
        <f t="shared" ca="1" si="76"/>
        <v>0</v>
      </c>
      <c r="H603" s="17">
        <f t="shared" ca="1" si="77"/>
        <v>0</v>
      </c>
      <c r="I603" s="17">
        <f t="shared" ca="1" si="78"/>
        <v>0</v>
      </c>
      <c r="K603" s="17">
        <v>594</v>
      </c>
      <c r="L603" s="50">
        <v>1.7781186589339928E-3</v>
      </c>
      <c r="M603" s="50">
        <v>1.7924153709118996E-3</v>
      </c>
      <c r="N603" s="50">
        <v>5.28E-2</v>
      </c>
      <c r="O603" s="50">
        <v>5.3199999999999997E-2</v>
      </c>
      <c r="R603" s="59"/>
    </row>
    <row r="604" spans="2:18" x14ac:dyDescent="0.2">
      <c r="B604">
        <v>595</v>
      </c>
      <c r="C604" s="57">
        <f t="shared" ca="1" si="79"/>
        <v>-1.5975473979274197</v>
      </c>
      <c r="D604" s="57">
        <f t="shared" ca="1" si="80"/>
        <v>0.57321724471777358</v>
      </c>
      <c r="E604" s="57">
        <f t="shared" ca="1" si="80"/>
        <v>0.57340534473266347</v>
      </c>
      <c r="F604" s="57">
        <f t="shared" ca="1" si="75"/>
        <v>0</v>
      </c>
      <c r="G604" s="57">
        <f t="shared" ca="1" si="76"/>
        <v>0</v>
      </c>
      <c r="H604" s="17">
        <f t="shared" ca="1" si="77"/>
        <v>0</v>
      </c>
      <c r="I604" s="17">
        <f t="shared" ca="1" si="78"/>
        <v>0</v>
      </c>
      <c r="K604" s="17">
        <v>595</v>
      </c>
      <c r="L604" s="50">
        <v>1.7629900928756556E-3</v>
      </c>
      <c r="M604" s="50">
        <v>1.7774221763679008E-3</v>
      </c>
      <c r="N604" s="50">
        <v>5.3400000000000003E-2</v>
      </c>
      <c r="O604" s="50">
        <v>5.3600000000000002E-2</v>
      </c>
      <c r="R604" s="59"/>
    </row>
    <row r="605" spans="2:18" x14ac:dyDescent="0.2">
      <c r="B605">
        <v>596</v>
      </c>
      <c r="C605" s="57">
        <f t="shared" ca="1" si="79"/>
        <v>0.42352873833959503</v>
      </c>
      <c r="D605" s="57">
        <f t="shared" ca="1" si="80"/>
        <v>0.6996061703467199</v>
      </c>
      <c r="E605" s="57">
        <f t="shared" ca="1" si="80"/>
        <v>0.6998357446176825</v>
      </c>
      <c r="F605" s="57">
        <f t="shared" ca="1" si="75"/>
        <v>0</v>
      </c>
      <c r="G605" s="57">
        <f t="shared" ca="1" si="76"/>
        <v>0</v>
      </c>
      <c r="H605" s="17">
        <f t="shared" ca="1" si="77"/>
        <v>0</v>
      </c>
      <c r="I605" s="17">
        <f t="shared" ca="1" si="78"/>
        <v>0</v>
      </c>
      <c r="K605" s="17">
        <v>596</v>
      </c>
      <c r="L605" s="50">
        <v>1.6738897200350362E-3</v>
      </c>
      <c r="M605" s="50">
        <v>1.6871478050662287E-3</v>
      </c>
      <c r="N605" s="50">
        <v>4.8800000000000003E-2</v>
      </c>
      <c r="O605" s="50">
        <v>4.9200000000000001E-2</v>
      </c>
      <c r="R605" s="59"/>
    </row>
    <row r="606" spans="2:18" x14ac:dyDescent="0.2">
      <c r="B606">
        <v>597</v>
      </c>
      <c r="C606" s="57">
        <f t="shared" ca="1" si="79"/>
        <v>-1.9155885740553265</v>
      </c>
      <c r="D606" s="57">
        <f t="shared" ca="1" si="80"/>
        <v>0.55552294072715047</v>
      </c>
      <c r="E606" s="57">
        <f t="shared" ca="1" si="80"/>
        <v>0.55570523439396768</v>
      </c>
      <c r="F606" s="57">
        <f t="shared" ca="1" si="75"/>
        <v>0</v>
      </c>
      <c r="G606" s="57">
        <f t="shared" ca="1" si="76"/>
        <v>0</v>
      </c>
      <c r="H606" s="17">
        <f t="shared" ca="1" si="77"/>
        <v>0</v>
      </c>
      <c r="I606" s="17">
        <f t="shared" ca="1" si="78"/>
        <v>0</v>
      </c>
      <c r="K606" s="17">
        <v>597</v>
      </c>
      <c r="L606" s="50">
        <v>1.7694086852823737E-3</v>
      </c>
      <c r="M606" s="50">
        <v>1.7831124159829823E-3</v>
      </c>
      <c r="N606" s="50">
        <v>5.0599999999999999E-2</v>
      </c>
      <c r="O606" s="50">
        <v>5.0799999999999998E-2</v>
      </c>
      <c r="R606" s="59"/>
    </row>
    <row r="607" spans="2:18" x14ac:dyDescent="0.2">
      <c r="B607">
        <v>598</v>
      </c>
      <c r="C607" s="57">
        <f t="shared" ca="1" si="79"/>
        <v>0.58618906090844436</v>
      </c>
      <c r="D607" s="57">
        <f t="shared" ca="1" si="80"/>
        <v>0.71091568235730906</v>
      </c>
      <c r="E607" s="57">
        <f t="shared" ca="1" si="80"/>
        <v>0.71114896782048931</v>
      </c>
      <c r="F607" s="57">
        <f t="shared" ca="1" si="75"/>
        <v>0</v>
      </c>
      <c r="G607" s="57">
        <f t="shared" ca="1" si="76"/>
        <v>0</v>
      </c>
      <c r="H607" s="17">
        <f t="shared" ca="1" si="77"/>
        <v>0</v>
      </c>
      <c r="I607" s="17">
        <f t="shared" ca="1" si="78"/>
        <v>0</v>
      </c>
      <c r="K607" s="17">
        <v>598</v>
      </c>
      <c r="L607" s="50">
        <v>1.4228368723847211E-3</v>
      </c>
      <c r="M607" s="50">
        <v>1.4351767196569183E-3</v>
      </c>
      <c r="N607" s="50">
        <v>4.5600000000000002E-2</v>
      </c>
      <c r="O607" s="50">
        <v>4.6199999999999998E-2</v>
      </c>
      <c r="R607" s="59"/>
    </row>
    <row r="608" spans="2:18" x14ac:dyDescent="0.2">
      <c r="B608">
        <v>599</v>
      </c>
      <c r="C608" s="57">
        <f t="shared" ca="1" si="79"/>
        <v>-3.7612514781254838E-2</v>
      </c>
      <c r="D608" s="57">
        <f t="shared" ca="1" si="80"/>
        <v>0.6685123119080989</v>
      </c>
      <c r="E608" s="57">
        <f t="shared" ca="1" si="80"/>
        <v>0.6687316827958083</v>
      </c>
      <c r="F608" s="57">
        <f t="shared" ca="1" si="75"/>
        <v>0</v>
      </c>
      <c r="G608" s="57">
        <f t="shared" ca="1" si="76"/>
        <v>0</v>
      </c>
      <c r="H608" s="17">
        <f t="shared" ca="1" si="77"/>
        <v>0</v>
      </c>
      <c r="I608" s="17">
        <f t="shared" ca="1" si="78"/>
        <v>0</v>
      </c>
      <c r="K608" s="17">
        <v>599</v>
      </c>
      <c r="L608" s="50">
        <v>1.5736771120893622E-3</v>
      </c>
      <c r="M608" s="50">
        <v>1.5874672745128833E-3</v>
      </c>
      <c r="N608" s="50">
        <v>5.0799999999999998E-2</v>
      </c>
      <c r="O608" s="50">
        <v>5.1799999999999999E-2</v>
      </c>
      <c r="R608" s="59"/>
    </row>
    <row r="609" spans="2:18" x14ac:dyDescent="0.2">
      <c r="B609">
        <v>600</v>
      </c>
      <c r="C609" s="57">
        <f t="shared" ca="1" si="79"/>
        <v>-0.73234643099458008</v>
      </c>
      <c r="D609" s="57">
        <f t="shared" ca="1" si="80"/>
        <v>0.62425738210157378</v>
      </c>
      <c r="E609" s="57">
        <f t="shared" ca="1" si="80"/>
        <v>0.62446223082856256</v>
      </c>
      <c r="F609" s="57">
        <f t="shared" ca="1" si="75"/>
        <v>0</v>
      </c>
      <c r="G609" s="57">
        <f t="shared" ca="1" si="76"/>
        <v>0</v>
      </c>
      <c r="H609" s="17">
        <f t="shared" ca="1" si="77"/>
        <v>0</v>
      </c>
      <c r="I609" s="17">
        <f t="shared" ca="1" si="78"/>
        <v>0</v>
      </c>
      <c r="K609" s="17">
        <v>600</v>
      </c>
      <c r="L609" s="50">
        <v>1.6090986874615699E-3</v>
      </c>
      <c r="M609" s="50">
        <v>1.6229728509448704E-3</v>
      </c>
      <c r="N609" s="50">
        <v>5.16E-2</v>
      </c>
      <c r="O609" s="50">
        <v>5.16E-2</v>
      </c>
      <c r="R609" s="59"/>
    </row>
    <row r="610" spans="2:18" x14ac:dyDescent="0.2">
      <c r="B610">
        <v>601</v>
      </c>
      <c r="C610" s="57">
        <f t="shared" ca="1" si="79"/>
        <v>-1.8264925984197842</v>
      </c>
      <c r="D610" s="57">
        <f t="shared" ref="D610:E629" ca="1" si="81">S0*EXP((D$5+0.5*σ*σ)*T+σ*SQRT(T)*$C610)</f>
        <v>0.56042400693215666</v>
      </c>
      <c r="E610" s="57">
        <f t="shared" ca="1" si="81"/>
        <v>0.56060790887338396</v>
      </c>
      <c r="F610" s="57">
        <f t="shared" ca="1" si="75"/>
        <v>0</v>
      </c>
      <c r="G610" s="57">
        <f t="shared" ca="1" si="76"/>
        <v>0</v>
      </c>
      <c r="H610" s="17">
        <f t="shared" ca="1" si="77"/>
        <v>0</v>
      </c>
      <c r="I610" s="17">
        <f t="shared" ca="1" si="78"/>
        <v>0</v>
      </c>
      <c r="K610" s="17">
        <v>601</v>
      </c>
      <c r="L610" s="50">
        <v>1.6951346677001116E-3</v>
      </c>
      <c r="M610" s="50">
        <v>1.70971671226674E-3</v>
      </c>
      <c r="N610" s="50">
        <v>5.3800000000000001E-2</v>
      </c>
      <c r="O610" s="50">
        <v>5.4399999999999997E-2</v>
      </c>
      <c r="R610" s="59"/>
    </row>
    <row r="611" spans="2:18" x14ac:dyDescent="0.2">
      <c r="B611">
        <v>602</v>
      </c>
      <c r="C611" s="57">
        <f t="shared" ca="1" si="79"/>
        <v>-1.2637856198959287</v>
      </c>
      <c r="D611" s="57">
        <f t="shared" ca="1" si="81"/>
        <v>0.59239255197547924</v>
      </c>
      <c r="E611" s="57">
        <f t="shared" ca="1" si="81"/>
        <v>0.59258694432650161</v>
      </c>
      <c r="F611" s="57">
        <f t="shared" ca="1" si="75"/>
        <v>0</v>
      </c>
      <c r="G611" s="57">
        <f t="shared" ca="1" si="76"/>
        <v>0</v>
      </c>
      <c r="H611" s="17">
        <f t="shared" ca="1" si="77"/>
        <v>0</v>
      </c>
      <c r="I611" s="17">
        <f t="shared" ca="1" si="78"/>
        <v>0</v>
      </c>
      <c r="K611" s="17">
        <v>602</v>
      </c>
      <c r="L611" s="50">
        <v>1.7298239901857358E-3</v>
      </c>
      <c r="M611" s="50">
        <v>1.7445022462053859E-3</v>
      </c>
      <c r="N611" s="50">
        <v>5.4199999999999998E-2</v>
      </c>
      <c r="O611" s="50">
        <v>5.4600000000000003E-2</v>
      </c>
      <c r="R611" s="59"/>
    </row>
    <row r="612" spans="2:18" x14ac:dyDescent="0.2">
      <c r="B612">
        <v>603</v>
      </c>
      <c r="C612" s="57">
        <f t="shared" ca="1" si="79"/>
        <v>-1.0930229410829062</v>
      </c>
      <c r="D612" s="57">
        <f t="shared" ca="1" si="81"/>
        <v>0.60244993719371098</v>
      </c>
      <c r="E612" s="57">
        <f t="shared" ca="1" si="81"/>
        <v>0.60264762985421771</v>
      </c>
      <c r="F612" s="57">
        <f t="shared" ca="1" si="75"/>
        <v>0</v>
      </c>
      <c r="G612" s="57">
        <f t="shared" ca="1" si="76"/>
        <v>0</v>
      </c>
      <c r="H612" s="17">
        <f t="shared" ca="1" si="77"/>
        <v>0</v>
      </c>
      <c r="I612" s="17">
        <f t="shared" ca="1" si="78"/>
        <v>0</v>
      </c>
      <c r="K612" s="17">
        <v>603</v>
      </c>
      <c r="L612" s="50">
        <v>1.9056984338272553E-3</v>
      </c>
      <c r="M612" s="50">
        <v>1.9188304243272854E-3</v>
      </c>
      <c r="N612" s="50">
        <v>4.82E-2</v>
      </c>
      <c r="O612" s="50">
        <v>4.8599999999999997E-2</v>
      </c>
      <c r="R612" s="59"/>
    </row>
    <row r="613" spans="2:18" x14ac:dyDescent="0.2">
      <c r="B613">
        <v>604</v>
      </c>
      <c r="C613" s="57">
        <f t="shared" ca="1" si="79"/>
        <v>1.0634901812842719</v>
      </c>
      <c r="D613" s="57">
        <f t="shared" ca="1" si="81"/>
        <v>0.74516803428236655</v>
      </c>
      <c r="E613" s="57">
        <f t="shared" ca="1" si="81"/>
        <v>0.7454125595816935</v>
      </c>
      <c r="F613" s="57">
        <f t="shared" ca="1" si="75"/>
        <v>0</v>
      </c>
      <c r="G613" s="57">
        <f t="shared" ca="1" si="76"/>
        <v>0</v>
      </c>
      <c r="H613" s="17">
        <f t="shared" ca="1" si="77"/>
        <v>0</v>
      </c>
      <c r="I613" s="17">
        <f t="shared" ca="1" si="78"/>
        <v>0</v>
      </c>
      <c r="K613" s="17">
        <v>604</v>
      </c>
      <c r="L613" s="50">
        <v>2.011059450241064E-3</v>
      </c>
      <c r="M613" s="50">
        <v>2.0261242943083019E-3</v>
      </c>
      <c r="N613" s="50">
        <v>5.5399999999999998E-2</v>
      </c>
      <c r="O613" s="50">
        <v>5.6000000000000001E-2</v>
      </c>
      <c r="R613" s="59"/>
    </row>
    <row r="614" spans="2:18" x14ac:dyDescent="0.2">
      <c r="B614">
        <v>605</v>
      </c>
      <c r="C614" s="57">
        <f t="shared" ca="1" si="79"/>
        <v>9.1366151464316883E-2</v>
      </c>
      <c r="D614" s="57">
        <f t="shared" ca="1" si="81"/>
        <v>0.67706717597050159</v>
      </c>
      <c r="E614" s="57">
        <f t="shared" ca="1" si="81"/>
        <v>0.67728935411858615</v>
      </c>
      <c r="F614" s="57">
        <f t="shared" ca="1" si="75"/>
        <v>0</v>
      </c>
      <c r="G614" s="57">
        <f t="shared" ca="1" si="76"/>
        <v>0</v>
      </c>
      <c r="H614" s="17">
        <f t="shared" ca="1" si="77"/>
        <v>0</v>
      </c>
      <c r="I614" s="17">
        <f t="shared" ca="1" si="78"/>
        <v>0</v>
      </c>
      <c r="K614" s="17">
        <v>605</v>
      </c>
      <c r="L614" s="50">
        <v>1.7552384042764115E-3</v>
      </c>
      <c r="M614" s="50">
        <v>1.7684604052327394E-3</v>
      </c>
      <c r="N614" s="50">
        <v>4.8800000000000003E-2</v>
      </c>
      <c r="O614" s="50">
        <v>4.9000000000000002E-2</v>
      </c>
      <c r="R614" s="59"/>
    </row>
    <row r="615" spans="2:18" x14ac:dyDescent="0.2">
      <c r="B615">
        <v>606</v>
      </c>
      <c r="C615" s="57">
        <f t="shared" ca="1" si="79"/>
        <v>-0.71461231155902649</v>
      </c>
      <c r="D615" s="57">
        <f t="shared" ca="1" si="81"/>
        <v>0.6253497646254943</v>
      </c>
      <c r="E615" s="57">
        <f t="shared" ca="1" si="81"/>
        <v>0.62555497181547581</v>
      </c>
      <c r="F615" s="57">
        <f t="shared" ca="1" si="75"/>
        <v>0</v>
      </c>
      <c r="G615" s="57">
        <f t="shared" ca="1" si="76"/>
        <v>0</v>
      </c>
      <c r="H615" s="17">
        <f t="shared" ca="1" si="77"/>
        <v>0</v>
      </c>
      <c r="I615" s="17">
        <f t="shared" ca="1" si="78"/>
        <v>0</v>
      </c>
      <c r="K615" s="17">
        <v>606</v>
      </c>
      <c r="L615" s="50">
        <v>2.1037303724846085E-3</v>
      </c>
      <c r="M615" s="50">
        <v>2.1186111589648129E-3</v>
      </c>
      <c r="N615" s="50">
        <v>5.4800000000000001E-2</v>
      </c>
      <c r="O615" s="50">
        <v>5.5E-2</v>
      </c>
      <c r="R615" s="59"/>
    </row>
    <row r="616" spans="2:18" x14ac:dyDescent="0.2">
      <c r="B616">
        <v>607</v>
      </c>
      <c r="C616" s="57">
        <f t="shared" ca="1" si="79"/>
        <v>2.3201154302765978</v>
      </c>
      <c r="D616" s="57">
        <f t="shared" ca="1" si="81"/>
        <v>0.84344715135899606</v>
      </c>
      <c r="E616" s="57">
        <f t="shared" ca="1" si="81"/>
        <v>0.84372392674074093</v>
      </c>
      <c r="F616" s="57">
        <f t="shared" ca="1" si="75"/>
        <v>5.5247151358996049E-2</v>
      </c>
      <c r="G616" s="57">
        <f t="shared" ca="1" si="76"/>
        <v>5.5523926740740914E-2</v>
      </c>
      <c r="H616" s="17">
        <f t="shared" ca="1" si="77"/>
        <v>1</v>
      </c>
      <c r="I616" s="17">
        <f t="shared" ca="1" si="78"/>
        <v>1</v>
      </c>
      <c r="K616" s="17">
        <v>607</v>
      </c>
      <c r="L616" s="50">
        <v>1.2982218596368656E-3</v>
      </c>
      <c r="M616" s="50">
        <v>1.3108341314572876E-3</v>
      </c>
      <c r="N616" s="50">
        <v>4.6800000000000001E-2</v>
      </c>
      <c r="O616" s="50">
        <v>4.7199999999999999E-2</v>
      </c>
      <c r="R616" s="59"/>
    </row>
    <row r="617" spans="2:18" x14ac:dyDescent="0.2">
      <c r="B617">
        <v>608</v>
      </c>
      <c r="C617" s="57">
        <f t="shared" ca="1" si="79"/>
        <v>0.70099751133299359</v>
      </c>
      <c r="D617" s="57">
        <f t="shared" ca="1" si="81"/>
        <v>0.71900801651184121</v>
      </c>
      <c r="E617" s="57">
        <f t="shared" ca="1" si="81"/>
        <v>0.71924395745719516</v>
      </c>
      <c r="F617" s="57">
        <f t="shared" ca="1" si="75"/>
        <v>0</v>
      </c>
      <c r="G617" s="57">
        <f t="shared" ca="1" si="76"/>
        <v>0</v>
      </c>
      <c r="H617" s="17">
        <f t="shared" ca="1" si="77"/>
        <v>0</v>
      </c>
      <c r="I617" s="17">
        <f t="shared" ca="1" si="78"/>
        <v>0</v>
      </c>
      <c r="K617" s="17">
        <v>608</v>
      </c>
      <c r="L617" s="50">
        <v>1.6211598971757422E-3</v>
      </c>
      <c r="M617" s="50">
        <v>1.63407689376596E-3</v>
      </c>
      <c r="N617" s="50">
        <v>4.7800000000000002E-2</v>
      </c>
      <c r="O617" s="50">
        <v>4.8000000000000001E-2</v>
      </c>
      <c r="R617" s="59"/>
    </row>
    <row r="618" spans="2:18" x14ac:dyDescent="0.2">
      <c r="B618">
        <v>609</v>
      </c>
      <c r="C618" s="57">
        <f t="shared" ca="1" si="79"/>
        <v>-3.7089109926020027E-2</v>
      </c>
      <c r="D618" s="57">
        <f t="shared" ca="1" si="81"/>
        <v>0.66854680880911976</v>
      </c>
      <c r="E618" s="57">
        <f t="shared" ca="1" si="81"/>
        <v>0.66876619101691359</v>
      </c>
      <c r="F618" s="57">
        <f t="shared" ca="1" si="75"/>
        <v>0</v>
      </c>
      <c r="G618" s="57">
        <f t="shared" ca="1" si="76"/>
        <v>0</v>
      </c>
      <c r="H618" s="17">
        <f t="shared" ca="1" si="77"/>
        <v>0</v>
      </c>
      <c r="I618" s="17">
        <f t="shared" ca="1" si="78"/>
        <v>0</v>
      </c>
      <c r="K618" s="17">
        <v>609</v>
      </c>
      <c r="L618" s="50">
        <v>1.6353295679332207E-3</v>
      </c>
      <c r="M618" s="50">
        <v>1.6487605121415832E-3</v>
      </c>
      <c r="N618" s="50">
        <v>4.9799999999999997E-2</v>
      </c>
      <c r="O618" s="50">
        <v>0.05</v>
      </c>
      <c r="R618" s="59"/>
    </row>
    <row r="619" spans="2:18" x14ac:dyDescent="0.2">
      <c r="B619">
        <v>610</v>
      </c>
      <c r="C619" s="57">
        <f t="shared" ca="1" si="79"/>
        <v>-1.6225529529944429</v>
      </c>
      <c r="D619" s="57">
        <f t="shared" ca="1" si="81"/>
        <v>0.57180587024461471</v>
      </c>
      <c r="E619" s="57">
        <f t="shared" ca="1" si="81"/>
        <v>0.57199350711998498</v>
      </c>
      <c r="F619" s="57">
        <f t="shared" ca="1" si="75"/>
        <v>0</v>
      </c>
      <c r="G619" s="57">
        <f t="shared" ca="1" si="76"/>
        <v>0</v>
      </c>
      <c r="H619" s="17">
        <f t="shared" ca="1" si="77"/>
        <v>0</v>
      </c>
      <c r="I619" s="17">
        <f t="shared" ca="1" si="78"/>
        <v>0</v>
      </c>
      <c r="K619" s="17">
        <v>610</v>
      </c>
      <c r="L619" s="50">
        <v>1.9077559282284313E-3</v>
      </c>
      <c r="M619" s="50">
        <v>1.9231970077717136E-3</v>
      </c>
      <c r="N619" s="50">
        <v>5.7200000000000001E-2</v>
      </c>
      <c r="O619" s="50">
        <v>5.74E-2</v>
      </c>
      <c r="R619" s="59"/>
    </row>
    <row r="620" spans="2:18" x14ac:dyDescent="0.2">
      <c r="B620">
        <v>611</v>
      </c>
      <c r="C620" s="57">
        <f t="shared" ca="1" si="79"/>
        <v>-0.44216513171917959</v>
      </c>
      <c r="D620" s="57">
        <f t="shared" ca="1" si="81"/>
        <v>0.64237419664184792</v>
      </c>
      <c r="E620" s="57">
        <f t="shared" ca="1" si="81"/>
        <v>0.64258499036284411</v>
      </c>
      <c r="F620" s="57">
        <f t="shared" ca="1" si="75"/>
        <v>0</v>
      </c>
      <c r="G620" s="57">
        <f t="shared" ca="1" si="76"/>
        <v>0</v>
      </c>
      <c r="H620" s="17">
        <f t="shared" ca="1" si="77"/>
        <v>0</v>
      </c>
      <c r="I620" s="17">
        <f t="shared" ca="1" si="78"/>
        <v>0</v>
      </c>
      <c r="K620" s="17">
        <v>611</v>
      </c>
      <c r="L620" s="50">
        <v>2.0001847206032259E-3</v>
      </c>
      <c r="M620" s="50">
        <v>2.0144227152531094E-3</v>
      </c>
      <c r="N620" s="50">
        <v>5.2400000000000002E-2</v>
      </c>
      <c r="O620" s="50">
        <v>5.2999999999999999E-2</v>
      </c>
      <c r="R620" s="59"/>
    </row>
    <row r="621" spans="2:18" x14ac:dyDescent="0.2">
      <c r="B621">
        <v>612</v>
      </c>
      <c r="C621" s="57">
        <f t="shared" ca="1" si="79"/>
        <v>0.24411587594695228</v>
      </c>
      <c r="D621" s="57">
        <f t="shared" ca="1" si="81"/>
        <v>0.68734043137543899</v>
      </c>
      <c r="E621" s="57">
        <f t="shared" ca="1" si="81"/>
        <v>0.68756598067034858</v>
      </c>
      <c r="F621" s="57">
        <f t="shared" ca="1" si="75"/>
        <v>0</v>
      </c>
      <c r="G621" s="57">
        <f t="shared" ca="1" si="76"/>
        <v>0</v>
      </c>
      <c r="H621" s="17">
        <f t="shared" ca="1" si="77"/>
        <v>0</v>
      </c>
      <c r="I621" s="17">
        <f t="shared" ca="1" si="78"/>
        <v>0</v>
      </c>
      <c r="K621" s="17">
        <v>612</v>
      </c>
      <c r="L621" s="50">
        <v>1.5467584392737897E-3</v>
      </c>
      <c r="M621" s="50">
        <v>1.5595490042163965E-3</v>
      </c>
      <c r="N621" s="50">
        <v>4.7399999999999998E-2</v>
      </c>
      <c r="O621" s="50">
        <v>4.7600000000000003E-2</v>
      </c>
      <c r="R621" s="59"/>
    </row>
    <row r="622" spans="2:18" x14ac:dyDescent="0.2">
      <c r="B622">
        <v>613</v>
      </c>
      <c r="C622" s="57">
        <f t="shared" ca="1" si="79"/>
        <v>0.61578538299091923</v>
      </c>
      <c r="D622" s="57">
        <f t="shared" ca="1" si="81"/>
        <v>0.71299304019114929</v>
      </c>
      <c r="E622" s="57">
        <f t="shared" ca="1" si="81"/>
        <v>0.71322700733486688</v>
      </c>
      <c r="F622" s="57">
        <f t="shared" ca="1" si="75"/>
        <v>0</v>
      </c>
      <c r="G622" s="57">
        <f t="shared" ca="1" si="76"/>
        <v>0</v>
      </c>
      <c r="H622" s="17">
        <f t="shared" ca="1" si="77"/>
        <v>0</v>
      </c>
      <c r="I622" s="17">
        <f t="shared" ca="1" si="78"/>
        <v>0</v>
      </c>
      <c r="K622" s="17">
        <v>613</v>
      </c>
      <c r="L622" s="50">
        <v>1.720880983377868E-3</v>
      </c>
      <c r="M622" s="50">
        <v>1.7335730503945726E-3</v>
      </c>
      <c r="N622" s="50">
        <v>4.6600000000000003E-2</v>
      </c>
      <c r="O622" s="50">
        <v>4.7E-2</v>
      </c>
      <c r="R622" s="59"/>
    </row>
    <row r="623" spans="2:18" x14ac:dyDescent="0.2">
      <c r="B623">
        <v>614</v>
      </c>
      <c r="C623" s="57">
        <f t="shared" ca="1" si="79"/>
        <v>-0.71309809710221705</v>
      </c>
      <c r="D623" s="57">
        <f t="shared" ca="1" si="81"/>
        <v>0.62544312541511882</v>
      </c>
      <c r="E623" s="57">
        <f t="shared" ca="1" si="81"/>
        <v>0.62564836324124418</v>
      </c>
      <c r="F623" s="57">
        <f t="shared" ca="1" si="75"/>
        <v>0</v>
      </c>
      <c r="G623" s="57">
        <f t="shared" ca="1" si="76"/>
        <v>0</v>
      </c>
      <c r="H623" s="17">
        <f t="shared" ca="1" si="77"/>
        <v>0</v>
      </c>
      <c r="I623" s="17">
        <f t="shared" ca="1" si="78"/>
        <v>0</v>
      </c>
      <c r="K623" s="17">
        <v>614</v>
      </c>
      <c r="L623" s="50">
        <v>1.7341962724119651E-3</v>
      </c>
      <c r="M623" s="50">
        <v>1.749048784418801E-3</v>
      </c>
      <c r="N623" s="50">
        <v>5.4600000000000003E-2</v>
      </c>
      <c r="O623" s="50">
        <v>5.5800000000000002E-2</v>
      </c>
      <c r="R623" s="59"/>
    </row>
    <row r="624" spans="2:18" x14ac:dyDescent="0.2">
      <c r="B624">
        <v>615</v>
      </c>
      <c r="C624" s="57">
        <f t="shared" ca="1" si="79"/>
        <v>1.2130329012431307</v>
      </c>
      <c r="D624" s="57">
        <f t="shared" ca="1" si="81"/>
        <v>0.75623545847596441</v>
      </c>
      <c r="E624" s="57">
        <f t="shared" ca="1" si="81"/>
        <v>0.75648361552690879</v>
      </c>
      <c r="F624" s="57">
        <f t="shared" ca="1" si="75"/>
        <v>0</v>
      </c>
      <c r="G624" s="57">
        <f t="shared" ca="1" si="76"/>
        <v>0</v>
      </c>
      <c r="H624" s="17">
        <f t="shared" ca="1" si="77"/>
        <v>0</v>
      </c>
      <c r="I624" s="17">
        <f t="shared" ca="1" si="78"/>
        <v>0</v>
      </c>
      <c r="K624" s="17">
        <v>615</v>
      </c>
      <c r="L624" s="50">
        <v>1.8223847621858863E-3</v>
      </c>
      <c r="M624" s="50">
        <v>1.8360188266567192E-3</v>
      </c>
      <c r="N624" s="50">
        <v>5.04E-2</v>
      </c>
      <c r="O624" s="50">
        <v>5.0599999999999999E-2</v>
      </c>
      <c r="R624" s="59"/>
    </row>
    <row r="625" spans="2:18" x14ac:dyDescent="0.2">
      <c r="B625">
        <v>616</v>
      </c>
      <c r="C625" s="57">
        <f t="shared" ca="1" si="79"/>
        <v>1.036287469692792</v>
      </c>
      <c r="D625" s="57">
        <f t="shared" ca="1" si="81"/>
        <v>0.74317228533561885</v>
      </c>
      <c r="E625" s="57">
        <f t="shared" ca="1" si="81"/>
        <v>0.7434161557341904</v>
      </c>
      <c r="F625" s="57">
        <f t="shared" ca="1" si="75"/>
        <v>0</v>
      </c>
      <c r="G625" s="57">
        <f t="shared" ca="1" si="76"/>
        <v>0</v>
      </c>
      <c r="H625" s="17">
        <f t="shared" ca="1" si="77"/>
        <v>0</v>
      </c>
      <c r="I625" s="17">
        <f t="shared" ca="1" si="78"/>
        <v>0</v>
      </c>
      <c r="K625" s="17">
        <v>616</v>
      </c>
      <c r="L625" s="50">
        <v>1.7251159775985403E-3</v>
      </c>
      <c r="M625" s="50">
        <v>1.7394166947728071E-3</v>
      </c>
      <c r="N625" s="50">
        <v>5.2999999999999999E-2</v>
      </c>
      <c r="O625" s="50">
        <v>5.3199999999999997E-2</v>
      </c>
      <c r="R625" s="59"/>
    </row>
    <row r="626" spans="2:18" x14ac:dyDescent="0.2">
      <c r="B626">
        <v>617</v>
      </c>
      <c r="C626" s="57">
        <f t="shared" ca="1" si="79"/>
        <v>1.0201385672240453</v>
      </c>
      <c r="D626" s="57">
        <f t="shared" ca="1" si="81"/>
        <v>0.74199003739061586</v>
      </c>
      <c r="E626" s="57">
        <f t="shared" ca="1" si="81"/>
        <v>0.74223351983704866</v>
      </c>
      <c r="F626" s="57">
        <f t="shared" ca="1" si="75"/>
        <v>0</v>
      </c>
      <c r="G626" s="57">
        <f t="shared" ca="1" si="76"/>
        <v>0</v>
      </c>
      <c r="H626" s="17">
        <f t="shared" ca="1" si="77"/>
        <v>0</v>
      </c>
      <c r="I626" s="17">
        <f t="shared" ca="1" si="78"/>
        <v>0</v>
      </c>
      <c r="K626" s="17">
        <v>617</v>
      </c>
      <c r="L626" s="50">
        <v>1.5359966784679593E-3</v>
      </c>
      <c r="M626" s="50">
        <v>1.5490816197432661E-3</v>
      </c>
      <c r="N626" s="50">
        <v>4.8599999999999997E-2</v>
      </c>
      <c r="O626" s="50">
        <v>4.8800000000000003E-2</v>
      </c>
      <c r="R626" s="59"/>
    </row>
    <row r="627" spans="2:18" x14ac:dyDescent="0.2">
      <c r="B627">
        <v>618</v>
      </c>
      <c r="C627" s="57">
        <f t="shared" ca="1" si="79"/>
        <v>-1.487401086719323</v>
      </c>
      <c r="D627" s="57">
        <f t="shared" ca="1" si="81"/>
        <v>0.57947575645114657</v>
      </c>
      <c r="E627" s="57">
        <f t="shared" ca="1" si="81"/>
        <v>0.57966591018329827</v>
      </c>
      <c r="F627" s="57">
        <f t="shared" ca="1" si="75"/>
        <v>0</v>
      </c>
      <c r="G627" s="57">
        <f t="shared" ca="1" si="76"/>
        <v>0</v>
      </c>
      <c r="H627" s="17">
        <f t="shared" ca="1" si="77"/>
        <v>0</v>
      </c>
      <c r="I627" s="17">
        <f t="shared" ca="1" si="78"/>
        <v>0</v>
      </c>
      <c r="K627" s="17">
        <v>618</v>
      </c>
      <c r="L627" s="50">
        <v>1.7994692395747411E-3</v>
      </c>
      <c r="M627" s="50">
        <v>1.8146421495692721E-3</v>
      </c>
      <c r="N627" s="50">
        <v>5.6000000000000001E-2</v>
      </c>
      <c r="O627" s="50">
        <v>5.6599999999999998E-2</v>
      </c>
      <c r="R627" s="59"/>
    </row>
    <row r="628" spans="2:18" x14ac:dyDescent="0.2">
      <c r="B628">
        <v>619</v>
      </c>
      <c r="C628" s="57">
        <f t="shared" ca="1" si="79"/>
        <v>3.3856729656736139E-4</v>
      </c>
      <c r="D628" s="57">
        <f t="shared" ca="1" si="81"/>
        <v>0.67101823653254844</v>
      </c>
      <c r="E628" s="57">
        <f t="shared" ca="1" si="81"/>
        <v>0.67123842973407244</v>
      </c>
      <c r="F628" s="57">
        <f t="shared" ca="1" si="75"/>
        <v>0</v>
      </c>
      <c r="G628" s="57">
        <f t="shared" ca="1" si="76"/>
        <v>0</v>
      </c>
      <c r="H628" s="17">
        <f t="shared" ca="1" si="77"/>
        <v>0</v>
      </c>
      <c r="I628" s="17">
        <f t="shared" ca="1" si="78"/>
        <v>0</v>
      </c>
      <c r="K628" s="17">
        <v>619</v>
      </c>
      <c r="L628" s="50">
        <v>1.7262503851057226E-3</v>
      </c>
      <c r="M628" s="50">
        <v>1.7412517748396511E-3</v>
      </c>
      <c r="N628" s="50">
        <v>5.5800000000000002E-2</v>
      </c>
      <c r="O628" s="50">
        <v>5.6000000000000001E-2</v>
      </c>
      <c r="R628" s="59"/>
    </row>
    <row r="629" spans="2:18" x14ac:dyDescent="0.2">
      <c r="B629">
        <v>620</v>
      </c>
      <c r="C629" s="57">
        <f t="shared" ca="1" si="79"/>
        <v>-0.69578533220996619</v>
      </c>
      <c r="D629" s="57">
        <f t="shared" ca="1" si="81"/>
        <v>0.62651155685589277</v>
      </c>
      <c r="E629" s="57">
        <f t="shared" ca="1" si="81"/>
        <v>0.62671714528551392</v>
      </c>
      <c r="F629" s="57">
        <f t="shared" ca="1" si="75"/>
        <v>0</v>
      </c>
      <c r="G629" s="57">
        <f t="shared" ca="1" si="76"/>
        <v>0</v>
      </c>
      <c r="H629" s="17">
        <f t="shared" ca="1" si="77"/>
        <v>0</v>
      </c>
      <c r="I629" s="17">
        <f t="shared" ca="1" si="78"/>
        <v>0</v>
      </c>
      <c r="K629" s="17">
        <v>620</v>
      </c>
      <c r="L629" s="50">
        <v>1.7397004354289855E-3</v>
      </c>
      <c r="M629" s="50">
        <v>1.7528366217576157E-3</v>
      </c>
      <c r="N629" s="50">
        <v>4.8399999999999999E-2</v>
      </c>
      <c r="O629" s="50">
        <v>4.9000000000000002E-2</v>
      </c>
      <c r="R629" s="59"/>
    </row>
    <row r="630" spans="2:18" x14ac:dyDescent="0.2">
      <c r="B630">
        <v>621</v>
      </c>
      <c r="C630" s="57">
        <f t="shared" ca="1" si="79"/>
        <v>-1.0646178806962869</v>
      </c>
      <c r="D630" s="57">
        <f t="shared" ref="D630:E649" ca="1" si="82">S0*EXP((D$5+0.5*σ*σ)*T+σ*SQRT(T)*$C630)</f>
        <v>0.60413939223163449</v>
      </c>
      <c r="E630" s="57">
        <f t="shared" ca="1" si="82"/>
        <v>0.6043376392832045</v>
      </c>
      <c r="F630" s="57">
        <f t="shared" ca="1" si="75"/>
        <v>0</v>
      </c>
      <c r="G630" s="57">
        <f t="shared" ca="1" si="76"/>
        <v>0</v>
      </c>
      <c r="H630" s="17">
        <f t="shared" ca="1" si="77"/>
        <v>0</v>
      </c>
      <c r="I630" s="17">
        <f t="shared" ca="1" si="78"/>
        <v>0</v>
      </c>
      <c r="K630" s="17">
        <v>621</v>
      </c>
      <c r="L630" s="50">
        <v>1.6330623837523543E-3</v>
      </c>
      <c r="M630" s="50">
        <v>1.6461226517857086E-3</v>
      </c>
      <c r="N630" s="50">
        <v>4.8399999999999999E-2</v>
      </c>
      <c r="O630" s="50">
        <v>4.8599999999999997E-2</v>
      </c>
      <c r="R630" s="59"/>
    </row>
    <row r="631" spans="2:18" x14ac:dyDescent="0.2">
      <c r="B631">
        <v>622</v>
      </c>
      <c r="C631" s="57">
        <f t="shared" ca="1" si="79"/>
        <v>-0.11821997940111589</v>
      </c>
      <c r="D631" s="57">
        <f t="shared" ca="1" si="82"/>
        <v>0.6632207742608085</v>
      </c>
      <c r="E631" s="57">
        <f t="shared" ca="1" si="82"/>
        <v>0.66343840874173765</v>
      </c>
      <c r="F631" s="57">
        <f t="shared" ca="1" si="75"/>
        <v>0</v>
      </c>
      <c r="G631" s="57">
        <f t="shared" ca="1" si="76"/>
        <v>0</v>
      </c>
      <c r="H631" s="17">
        <f t="shared" ca="1" si="77"/>
        <v>0</v>
      </c>
      <c r="I631" s="17">
        <f t="shared" ca="1" si="78"/>
        <v>0</v>
      </c>
      <c r="K631" s="17">
        <v>622</v>
      </c>
      <c r="L631" s="50">
        <v>1.8932011337933581E-3</v>
      </c>
      <c r="M631" s="50">
        <v>1.9073834903062174E-3</v>
      </c>
      <c r="N631" s="50">
        <v>5.2400000000000002E-2</v>
      </c>
      <c r="O631" s="50">
        <v>5.2600000000000001E-2</v>
      </c>
      <c r="R631" s="59"/>
    </row>
    <row r="632" spans="2:18" x14ac:dyDescent="0.2">
      <c r="B632">
        <v>623</v>
      </c>
      <c r="C632" s="57">
        <f t="shared" ca="1" si="79"/>
        <v>-0.55306906190698479</v>
      </c>
      <c r="D632" s="57">
        <f t="shared" ca="1" si="82"/>
        <v>0.63538890284114347</v>
      </c>
      <c r="E632" s="57">
        <f t="shared" ca="1" si="82"/>
        <v>0.63559740435289436</v>
      </c>
      <c r="F632" s="57">
        <f t="shared" ca="1" si="75"/>
        <v>0</v>
      </c>
      <c r="G632" s="57">
        <f t="shared" ca="1" si="76"/>
        <v>0</v>
      </c>
      <c r="H632" s="17">
        <f t="shared" ca="1" si="77"/>
        <v>0</v>
      </c>
      <c r="I632" s="17">
        <f t="shared" ca="1" si="78"/>
        <v>0</v>
      </c>
      <c r="K632" s="17">
        <v>623</v>
      </c>
      <c r="L632" s="50">
        <v>1.8633487110173385E-3</v>
      </c>
      <c r="M632" s="50">
        <v>1.8791685583613297E-3</v>
      </c>
      <c r="N632" s="50">
        <v>5.8799999999999998E-2</v>
      </c>
      <c r="O632" s="50">
        <v>5.8799999999999998E-2</v>
      </c>
      <c r="R632" s="59"/>
    </row>
    <row r="633" spans="2:18" x14ac:dyDescent="0.2">
      <c r="B633">
        <v>624</v>
      </c>
      <c r="C633" s="57">
        <f t="shared" ca="1" si="79"/>
        <v>1.376425932418347</v>
      </c>
      <c r="D633" s="57">
        <f t="shared" ca="1" si="82"/>
        <v>0.76851592597279794</v>
      </c>
      <c r="E633" s="57">
        <f t="shared" ca="1" si="82"/>
        <v>0.76876811283292934</v>
      </c>
      <c r="F633" s="57">
        <f t="shared" ca="1" si="75"/>
        <v>0</v>
      </c>
      <c r="G633" s="57">
        <f t="shared" ca="1" si="76"/>
        <v>0</v>
      </c>
      <c r="H633" s="17">
        <f t="shared" ca="1" si="77"/>
        <v>0</v>
      </c>
      <c r="I633" s="17">
        <f t="shared" ca="1" si="78"/>
        <v>0</v>
      </c>
      <c r="K633" s="17">
        <v>624</v>
      </c>
      <c r="L633" s="50">
        <v>1.8960220252948478E-3</v>
      </c>
      <c r="M633" s="50">
        <v>1.9108294328989554E-3</v>
      </c>
      <c r="N633" s="50">
        <v>5.4600000000000003E-2</v>
      </c>
      <c r="O633" s="50">
        <v>5.5E-2</v>
      </c>
      <c r="R633" s="59"/>
    </row>
    <row r="634" spans="2:18" x14ac:dyDescent="0.2">
      <c r="B634">
        <v>625</v>
      </c>
      <c r="C634" s="57">
        <f t="shared" ca="1" si="79"/>
        <v>-2.2363753449921751</v>
      </c>
      <c r="D634" s="57">
        <f t="shared" ca="1" si="82"/>
        <v>0.53822912348912866</v>
      </c>
      <c r="E634" s="57">
        <f t="shared" ca="1" si="82"/>
        <v>0.53840574222674598</v>
      </c>
      <c r="F634" s="57">
        <f t="shared" ca="1" si="75"/>
        <v>0</v>
      </c>
      <c r="G634" s="57">
        <f t="shared" ca="1" si="76"/>
        <v>0</v>
      </c>
      <c r="H634" s="17">
        <f t="shared" ca="1" si="77"/>
        <v>0</v>
      </c>
      <c r="I634" s="17">
        <f t="shared" ca="1" si="78"/>
        <v>0</v>
      </c>
      <c r="K634" s="17">
        <v>625</v>
      </c>
      <c r="L634" s="50">
        <v>1.5883442653047354E-3</v>
      </c>
      <c r="M634" s="50">
        <v>1.6011548551185192E-3</v>
      </c>
      <c r="N634" s="50">
        <v>4.7399999999999998E-2</v>
      </c>
      <c r="O634" s="50">
        <v>4.7600000000000003E-2</v>
      </c>
      <c r="R634" s="59"/>
    </row>
    <row r="635" spans="2:18" x14ac:dyDescent="0.2">
      <c r="B635">
        <v>626</v>
      </c>
      <c r="C635" s="57">
        <f t="shared" ca="1" si="79"/>
        <v>1.9902571705432823</v>
      </c>
      <c r="D635" s="57">
        <f t="shared" ca="1" si="82"/>
        <v>0.81645953723955755</v>
      </c>
      <c r="E635" s="57">
        <f t="shared" ca="1" si="82"/>
        <v>0.81672745669335456</v>
      </c>
      <c r="F635" s="57">
        <f t="shared" ca="1" si="75"/>
        <v>2.8259537239557542E-2</v>
      </c>
      <c r="G635" s="57">
        <f t="shared" ca="1" si="76"/>
        <v>2.8527456693354547E-2</v>
      </c>
      <c r="H635" s="17">
        <f t="shared" ca="1" si="77"/>
        <v>1</v>
      </c>
      <c r="I635" s="17">
        <f t="shared" ca="1" si="78"/>
        <v>1</v>
      </c>
      <c r="K635" s="17">
        <v>626</v>
      </c>
      <c r="L635" s="50">
        <v>1.6197158469108068E-3</v>
      </c>
      <c r="M635" s="50">
        <v>1.6327995968262847E-3</v>
      </c>
      <c r="N635" s="50">
        <v>4.82E-2</v>
      </c>
      <c r="O635" s="50">
        <v>4.8599999999999997E-2</v>
      </c>
      <c r="R635" s="59"/>
    </row>
    <row r="636" spans="2:18" x14ac:dyDescent="0.2">
      <c r="B636">
        <v>627</v>
      </c>
      <c r="C636" s="57">
        <f t="shared" ca="1" si="79"/>
        <v>1.1659672788841773</v>
      </c>
      <c r="D636" s="57">
        <f t="shared" ca="1" si="82"/>
        <v>0.75273459341005566</v>
      </c>
      <c r="E636" s="57">
        <f t="shared" ca="1" si="82"/>
        <v>0.75298160165960382</v>
      </c>
      <c r="F636" s="57">
        <f t="shared" ca="1" si="75"/>
        <v>0</v>
      </c>
      <c r="G636" s="57">
        <f t="shared" ca="1" si="76"/>
        <v>0</v>
      </c>
      <c r="H636" s="17">
        <f t="shared" ca="1" si="77"/>
        <v>0</v>
      </c>
      <c r="I636" s="17">
        <f t="shared" ca="1" si="78"/>
        <v>0</v>
      </c>
      <c r="K636" s="17">
        <v>627</v>
      </c>
      <c r="L636" s="50">
        <v>1.5035614310349788E-3</v>
      </c>
      <c r="M636" s="50">
        <v>1.516837576153912E-3</v>
      </c>
      <c r="N636" s="50">
        <v>4.9399999999999999E-2</v>
      </c>
      <c r="O636" s="50">
        <v>4.9599999999999998E-2</v>
      </c>
      <c r="R636" s="59"/>
    </row>
    <row r="637" spans="2:18" x14ac:dyDescent="0.2">
      <c r="B637">
        <v>628</v>
      </c>
      <c r="C637" s="57">
        <f t="shared" ca="1" si="79"/>
        <v>3.3105861624023979E-2</v>
      </c>
      <c r="D637" s="57">
        <f t="shared" ca="1" si="82"/>
        <v>0.67318942886694444</v>
      </c>
      <c r="E637" s="57">
        <f t="shared" ca="1" si="82"/>
        <v>0.67341033454059707</v>
      </c>
      <c r="F637" s="57">
        <f t="shared" ca="1" si="75"/>
        <v>0</v>
      </c>
      <c r="G637" s="57">
        <f t="shared" ca="1" si="76"/>
        <v>0</v>
      </c>
      <c r="H637" s="17">
        <f t="shared" ca="1" si="77"/>
        <v>0</v>
      </c>
      <c r="I637" s="17">
        <f t="shared" ca="1" si="78"/>
        <v>0</v>
      </c>
      <c r="K637" s="17">
        <v>628</v>
      </c>
      <c r="L637" s="50">
        <v>1.6079557772824434E-3</v>
      </c>
      <c r="M637" s="50">
        <v>1.6210018980518325E-3</v>
      </c>
      <c r="N637" s="50">
        <v>4.8399999999999999E-2</v>
      </c>
      <c r="O637" s="50">
        <v>4.8399999999999999E-2</v>
      </c>
      <c r="R637" s="59"/>
    </row>
    <row r="638" spans="2:18" x14ac:dyDescent="0.2">
      <c r="B638">
        <v>629</v>
      </c>
      <c r="C638" s="57">
        <f t="shared" ca="1" si="79"/>
        <v>-0.27237481076430275</v>
      </c>
      <c r="D638" s="57">
        <f t="shared" ca="1" si="82"/>
        <v>0.65321752672697908</v>
      </c>
      <c r="E638" s="57">
        <f t="shared" ca="1" si="82"/>
        <v>0.65343187866358954</v>
      </c>
      <c r="F638" s="57">
        <f t="shared" ca="1" si="75"/>
        <v>0</v>
      </c>
      <c r="G638" s="57">
        <f t="shared" ca="1" si="76"/>
        <v>0</v>
      </c>
      <c r="H638" s="17">
        <f t="shared" ca="1" si="77"/>
        <v>0</v>
      </c>
      <c r="I638" s="17">
        <f t="shared" ca="1" si="78"/>
        <v>0</v>
      </c>
      <c r="K638" s="17">
        <v>629</v>
      </c>
      <c r="L638" s="50">
        <v>1.7895358548114103E-3</v>
      </c>
      <c r="M638" s="50">
        <v>1.8036941838151228E-3</v>
      </c>
      <c r="N638" s="50">
        <v>5.2200000000000003E-2</v>
      </c>
      <c r="O638" s="50">
        <v>5.2600000000000001E-2</v>
      </c>
      <c r="R638" s="59"/>
    </row>
    <row r="639" spans="2:18" x14ac:dyDescent="0.2">
      <c r="B639">
        <v>630</v>
      </c>
      <c r="C639" s="57">
        <f t="shared" ca="1" si="79"/>
        <v>-2.082246467479087</v>
      </c>
      <c r="D639" s="57">
        <f t="shared" ca="1" si="82"/>
        <v>0.54647006246995355</v>
      </c>
      <c r="E639" s="57">
        <f t="shared" ca="1" si="82"/>
        <v>0.5466493854541008</v>
      </c>
      <c r="F639" s="57">
        <f t="shared" ca="1" si="75"/>
        <v>0</v>
      </c>
      <c r="G639" s="57">
        <f t="shared" ca="1" si="76"/>
        <v>0</v>
      </c>
      <c r="H639" s="17">
        <f t="shared" ca="1" si="77"/>
        <v>0</v>
      </c>
      <c r="I639" s="17">
        <f t="shared" ca="1" si="78"/>
        <v>0</v>
      </c>
      <c r="K639" s="17">
        <v>630</v>
      </c>
      <c r="L639" s="50">
        <v>1.5289762975055604E-3</v>
      </c>
      <c r="M639" s="50">
        <v>1.5428241689976791E-3</v>
      </c>
      <c r="N639" s="50">
        <v>5.16E-2</v>
      </c>
      <c r="O639" s="50">
        <v>5.16E-2</v>
      </c>
      <c r="R639" s="59"/>
    </row>
    <row r="640" spans="2:18" x14ac:dyDescent="0.2">
      <c r="B640">
        <v>631</v>
      </c>
      <c r="C640" s="57">
        <f t="shared" ca="1" si="79"/>
        <v>-0.4813851780037996</v>
      </c>
      <c r="D640" s="57">
        <f t="shared" ca="1" si="82"/>
        <v>0.63989518504807885</v>
      </c>
      <c r="E640" s="57">
        <f t="shared" ca="1" si="82"/>
        <v>0.6401051652867138</v>
      </c>
      <c r="F640" s="57">
        <f t="shared" ca="1" si="75"/>
        <v>0</v>
      </c>
      <c r="G640" s="57">
        <f t="shared" ca="1" si="76"/>
        <v>0</v>
      </c>
      <c r="H640" s="17">
        <f t="shared" ca="1" si="77"/>
        <v>0</v>
      </c>
      <c r="I640" s="17">
        <f t="shared" ca="1" si="78"/>
        <v>0</v>
      </c>
      <c r="K640" s="17">
        <v>631</v>
      </c>
      <c r="L640" s="50">
        <v>1.8095021157858702E-3</v>
      </c>
      <c r="M640" s="50">
        <v>1.823746466252964E-3</v>
      </c>
      <c r="N640" s="50">
        <v>5.2200000000000003E-2</v>
      </c>
      <c r="O640" s="50">
        <v>5.3400000000000003E-2</v>
      </c>
      <c r="R640" s="59"/>
    </row>
    <row r="641" spans="2:18" x14ac:dyDescent="0.2">
      <c r="B641">
        <v>632</v>
      </c>
      <c r="C641" s="57">
        <f t="shared" ca="1" si="79"/>
        <v>-0.71749134281095472</v>
      </c>
      <c r="D641" s="57">
        <f t="shared" ca="1" si="82"/>
        <v>0.6251722927832124</v>
      </c>
      <c r="E641" s="57">
        <f t="shared" ca="1" si="82"/>
        <v>0.62537744173618781</v>
      </c>
      <c r="F641" s="57">
        <f t="shared" ca="1" si="75"/>
        <v>0</v>
      </c>
      <c r="G641" s="57">
        <f t="shared" ca="1" si="76"/>
        <v>0</v>
      </c>
      <c r="H641" s="17">
        <f t="shared" ca="1" si="77"/>
        <v>0</v>
      </c>
      <c r="I641" s="17">
        <f t="shared" ca="1" si="78"/>
        <v>0</v>
      </c>
      <c r="K641" s="17">
        <v>632</v>
      </c>
      <c r="L641" s="50">
        <v>1.9887684518269597E-3</v>
      </c>
      <c r="M641" s="50">
        <v>2.0033894748108742E-3</v>
      </c>
      <c r="N641" s="50">
        <v>5.3800000000000001E-2</v>
      </c>
      <c r="O641" s="50">
        <v>5.4199999999999998E-2</v>
      </c>
      <c r="R641" s="59"/>
    </row>
    <row r="642" spans="2:18" x14ac:dyDescent="0.2">
      <c r="B642">
        <v>633</v>
      </c>
      <c r="C642" s="57">
        <f t="shared" ca="1" si="79"/>
        <v>-0.77997030476028151</v>
      </c>
      <c r="D642" s="57">
        <f t="shared" ca="1" si="82"/>
        <v>0.62133329036925267</v>
      </c>
      <c r="E642" s="57">
        <f t="shared" ca="1" si="82"/>
        <v>0.62153717956178323</v>
      </c>
      <c r="F642" s="57">
        <f t="shared" ca="1" si="75"/>
        <v>0</v>
      </c>
      <c r="G642" s="57">
        <f t="shared" ca="1" si="76"/>
        <v>0</v>
      </c>
      <c r="H642" s="17">
        <f t="shared" ca="1" si="77"/>
        <v>0</v>
      </c>
      <c r="I642" s="17">
        <f t="shared" ca="1" si="78"/>
        <v>0</v>
      </c>
      <c r="K642" s="17">
        <v>633</v>
      </c>
      <c r="L642" s="50">
        <v>1.8246660733353185E-3</v>
      </c>
      <c r="M642" s="50">
        <v>1.8384629046055991E-3</v>
      </c>
      <c r="N642" s="50">
        <v>5.0799999999999998E-2</v>
      </c>
      <c r="O642" s="50">
        <v>5.1200000000000002E-2</v>
      </c>
      <c r="R642" s="59"/>
    </row>
    <row r="643" spans="2:18" x14ac:dyDescent="0.2">
      <c r="B643">
        <v>634</v>
      </c>
      <c r="C643" s="57">
        <f t="shared" ca="1" si="79"/>
        <v>1.7923737585438047</v>
      </c>
      <c r="D643" s="57">
        <f t="shared" ca="1" si="82"/>
        <v>0.80068573554448941</v>
      </c>
      <c r="E643" s="57">
        <f t="shared" ca="1" si="82"/>
        <v>0.80094847885894127</v>
      </c>
      <c r="F643" s="57">
        <f t="shared" ca="1" si="75"/>
        <v>1.2485735544489396E-2</v>
      </c>
      <c r="G643" s="57">
        <f t="shared" ca="1" si="76"/>
        <v>1.2748478858941259E-2</v>
      </c>
      <c r="H643" s="17">
        <f t="shared" ca="1" si="77"/>
        <v>1</v>
      </c>
      <c r="I643" s="17">
        <f t="shared" ca="1" si="78"/>
        <v>1</v>
      </c>
      <c r="K643" s="17">
        <v>634</v>
      </c>
      <c r="L643" s="50">
        <v>1.7851125248358295E-3</v>
      </c>
      <c r="M643" s="50">
        <v>1.7989732644297493E-3</v>
      </c>
      <c r="N643" s="50">
        <v>5.1200000000000002E-2</v>
      </c>
      <c r="O643" s="50">
        <v>5.1400000000000001E-2</v>
      </c>
      <c r="R643" s="59"/>
    </row>
    <row r="644" spans="2:18" x14ac:dyDescent="0.2">
      <c r="B644">
        <v>635</v>
      </c>
      <c r="C644" s="57">
        <f t="shared" ca="1" si="79"/>
        <v>-3.0882052847754915</v>
      </c>
      <c r="D644" s="57">
        <f t="shared" ca="1" si="82"/>
        <v>0.49487469602367495</v>
      </c>
      <c r="E644" s="57">
        <f t="shared" ca="1" si="82"/>
        <v>0.49503708809849212</v>
      </c>
      <c r="F644" s="57">
        <f t="shared" ca="1" si="75"/>
        <v>0</v>
      </c>
      <c r="G644" s="57">
        <f t="shared" ca="1" si="76"/>
        <v>0</v>
      </c>
      <c r="H644" s="17">
        <f t="shared" ca="1" si="77"/>
        <v>0</v>
      </c>
      <c r="I644" s="17">
        <f t="shared" ca="1" si="78"/>
        <v>0</v>
      </c>
      <c r="K644" s="17">
        <v>635</v>
      </c>
      <c r="L644" s="50">
        <v>1.5111543242472322E-3</v>
      </c>
      <c r="M644" s="50">
        <v>1.5241028928525472E-3</v>
      </c>
      <c r="N644" s="50">
        <v>4.8000000000000001E-2</v>
      </c>
      <c r="O644" s="50">
        <v>4.82E-2</v>
      </c>
      <c r="R644" s="59"/>
    </row>
    <row r="645" spans="2:18" x14ac:dyDescent="0.2">
      <c r="B645">
        <v>636</v>
      </c>
      <c r="C645" s="57">
        <f t="shared" ca="1" si="79"/>
        <v>1.0762591313527525</v>
      </c>
      <c r="D645" s="57">
        <f t="shared" ca="1" si="82"/>
        <v>0.74610668607117148</v>
      </c>
      <c r="E645" s="57">
        <f t="shared" ca="1" si="82"/>
        <v>0.74635151938707878</v>
      </c>
      <c r="F645" s="57">
        <f t="shared" ca="1" si="75"/>
        <v>0</v>
      </c>
      <c r="G645" s="57">
        <f t="shared" ca="1" si="76"/>
        <v>0</v>
      </c>
      <c r="H645" s="17">
        <f t="shared" ca="1" si="77"/>
        <v>0</v>
      </c>
      <c r="I645" s="17">
        <f t="shared" ca="1" si="78"/>
        <v>0</v>
      </c>
      <c r="K645" s="17">
        <v>636</v>
      </c>
      <c r="L645" s="50">
        <v>1.7161086482446308E-3</v>
      </c>
      <c r="M645" s="50">
        <v>1.7282591330185163E-3</v>
      </c>
      <c r="N645" s="50">
        <v>4.48E-2</v>
      </c>
      <c r="O645" s="50">
        <v>4.48E-2</v>
      </c>
      <c r="R645" s="59"/>
    </row>
    <row r="646" spans="2:18" x14ac:dyDescent="0.2">
      <c r="B646">
        <v>637</v>
      </c>
      <c r="C646" s="57">
        <f t="shared" ca="1" si="79"/>
        <v>1.6422371061468699</v>
      </c>
      <c r="D646" s="57">
        <f t="shared" ca="1" si="82"/>
        <v>0.78892159024960218</v>
      </c>
      <c r="E646" s="57">
        <f t="shared" ca="1" si="82"/>
        <v>0.78918047318489493</v>
      </c>
      <c r="F646" s="57">
        <f t="shared" ca="1" si="75"/>
        <v>7.2159024960216644E-4</v>
      </c>
      <c r="G646" s="57">
        <f t="shared" ca="1" si="76"/>
        <v>9.8047318489491442E-4</v>
      </c>
      <c r="H646" s="17">
        <f t="shared" ca="1" si="77"/>
        <v>1</v>
      </c>
      <c r="I646" s="17">
        <f t="shared" ca="1" si="78"/>
        <v>1</v>
      </c>
      <c r="K646" s="17">
        <v>637</v>
      </c>
      <c r="L646" s="50">
        <v>1.6072064860133191E-3</v>
      </c>
      <c r="M646" s="50">
        <v>1.6208339802270114E-3</v>
      </c>
      <c r="N646" s="50">
        <v>5.0599999999999999E-2</v>
      </c>
      <c r="O646" s="50">
        <v>5.0999999999999997E-2</v>
      </c>
      <c r="R646" s="59"/>
    </row>
    <row r="647" spans="2:18" x14ac:dyDescent="0.2">
      <c r="B647">
        <v>638</v>
      </c>
      <c r="C647" s="57">
        <f t="shared" ca="1" si="79"/>
        <v>-0.39418782899864396</v>
      </c>
      <c r="D647" s="57">
        <f t="shared" ca="1" si="82"/>
        <v>0.64541979857333009</v>
      </c>
      <c r="E647" s="57">
        <f t="shared" ca="1" si="82"/>
        <v>0.64563159170209694</v>
      </c>
      <c r="F647" s="57">
        <f t="shared" ca="1" si="75"/>
        <v>0</v>
      </c>
      <c r="G647" s="57">
        <f t="shared" ca="1" si="76"/>
        <v>0</v>
      </c>
      <c r="H647" s="17">
        <f t="shared" ca="1" si="77"/>
        <v>0</v>
      </c>
      <c r="I647" s="17">
        <f t="shared" ca="1" si="78"/>
        <v>0</v>
      </c>
      <c r="K647" s="17">
        <v>638</v>
      </c>
      <c r="L647" s="50">
        <v>1.9554065814179869E-3</v>
      </c>
      <c r="M647" s="50">
        <v>1.9699249379048025E-3</v>
      </c>
      <c r="N647" s="50">
        <v>5.3600000000000002E-2</v>
      </c>
      <c r="O647" s="50">
        <v>5.3800000000000001E-2</v>
      </c>
      <c r="R647" s="59"/>
    </row>
    <row r="648" spans="2:18" x14ac:dyDescent="0.2">
      <c r="B648">
        <v>639</v>
      </c>
      <c r="C648" s="57">
        <f t="shared" ca="1" si="79"/>
        <v>2.0132333301516763</v>
      </c>
      <c r="D648" s="57">
        <f t="shared" ca="1" si="82"/>
        <v>0.81831104609235938</v>
      </c>
      <c r="E648" s="57">
        <f t="shared" ca="1" si="82"/>
        <v>0.81857957311483309</v>
      </c>
      <c r="F648" s="57">
        <f t="shared" ca="1" si="75"/>
        <v>3.0111046092359373E-2</v>
      </c>
      <c r="G648" s="57">
        <f t="shared" ca="1" si="76"/>
        <v>3.0379573114833081E-2</v>
      </c>
      <c r="H648" s="17">
        <f t="shared" ca="1" si="77"/>
        <v>1</v>
      </c>
      <c r="I648" s="17">
        <f t="shared" ca="1" si="78"/>
        <v>1</v>
      </c>
      <c r="K648" s="17">
        <v>639</v>
      </c>
      <c r="L648" s="50">
        <v>1.5505424329543356E-3</v>
      </c>
      <c r="M648" s="50">
        <v>1.5640389702540301E-3</v>
      </c>
      <c r="N648" s="50">
        <v>4.9799999999999997E-2</v>
      </c>
      <c r="O648" s="50">
        <v>5.04E-2</v>
      </c>
      <c r="R648" s="59"/>
    </row>
    <row r="649" spans="2:18" x14ac:dyDescent="0.2">
      <c r="B649">
        <v>640</v>
      </c>
      <c r="C649" s="57">
        <f t="shared" ca="1" si="79"/>
        <v>-1.0880535670723011</v>
      </c>
      <c r="D649" s="57">
        <f t="shared" ca="1" si="82"/>
        <v>0.60274516057973437</v>
      </c>
      <c r="E649" s="57">
        <f t="shared" ca="1" si="82"/>
        <v>0.60294295011716481</v>
      </c>
      <c r="F649" s="57">
        <f t="shared" ca="1" si="75"/>
        <v>0</v>
      </c>
      <c r="G649" s="57">
        <f t="shared" ca="1" si="76"/>
        <v>0</v>
      </c>
      <c r="H649" s="17">
        <f t="shared" ca="1" si="77"/>
        <v>0</v>
      </c>
      <c r="I649" s="17">
        <f t="shared" ca="1" si="78"/>
        <v>0</v>
      </c>
      <c r="K649" s="17">
        <v>640</v>
      </c>
      <c r="L649" s="50">
        <v>1.8271182592044127E-3</v>
      </c>
      <c r="M649" s="50">
        <v>1.8415572751498519E-3</v>
      </c>
      <c r="N649" s="50">
        <v>5.3400000000000003E-2</v>
      </c>
      <c r="O649" s="50">
        <v>5.3600000000000002E-2</v>
      </c>
      <c r="R649" s="59"/>
    </row>
    <row r="650" spans="2:18" x14ac:dyDescent="0.2">
      <c r="B650">
        <v>641</v>
      </c>
      <c r="C650" s="57">
        <f t="shared" ca="1" si="79"/>
        <v>0.39270283714427806</v>
      </c>
      <c r="D650" s="57">
        <f t="shared" ref="D650:E669" ca="1" si="83">S0*EXP((D$5+0.5*σ*σ)*T+σ*SQRT(T)*$C650)</f>
        <v>0.69748326133747351</v>
      </c>
      <c r="E650" s="57">
        <f t="shared" ca="1" si="83"/>
        <v>0.69771213898037765</v>
      </c>
      <c r="F650" s="57">
        <f t="shared" ref="F650:F713" ca="1" si="84">MAX(0,CP*(D650-K))</f>
        <v>0</v>
      </c>
      <c r="G650" s="57">
        <f t="shared" ref="G650:G713" ca="1" si="85">MAX(0,CP*(E650-K))</f>
        <v>0</v>
      </c>
      <c r="H650" s="17">
        <f t="shared" ref="H650:H713" ca="1" si="86">(CP*(D650-K)&gt;0)*1</f>
        <v>0</v>
      </c>
      <c r="I650" s="17">
        <f t="shared" ref="I650:I713" ca="1" si="87">(CP*(E650-K)&gt;0)*1</f>
        <v>0</v>
      </c>
      <c r="K650" s="17">
        <v>641</v>
      </c>
      <c r="L650" s="50">
        <v>1.422517161938716E-3</v>
      </c>
      <c r="M650" s="50">
        <v>1.434716320137716E-3</v>
      </c>
      <c r="N650" s="50">
        <v>4.5199999999999997E-2</v>
      </c>
      <c r="O650" s="50">
        <v>4.5600000000000002E-2</v>
      </c>
      <c r="R650" s="59"/>
    </row>
    <row r="651" spans="2:18" x14ac:dyDescent="0.2">
      <c r="B651">
        <v>642</v>
      </c>
      <c r="C651" s="57">
        <f t="shared" ref="C651:C714" ca="1" si="88">_xlfn.NORM.S.INV(RAND())</f>
        <v>0.51665232898310065</v>
      </c>
      <c r="D651" s="57">
        <f t="shared" ca="1" si="83"/>
        <v>0.70605870253372394</v>
      </c>
      <c r="E651" s="57">
        <f t="shared" ca="1" si="83"/>
        <v>0.70629039418934603</v>
      </c>
      <c r="F651" s="57">
        <f t="shared" ca="1" si="84"/>
        <v>0</v>
      </c>
      <c r="G651" s="57">
        <f t="shared" ca="1" si="85"/>
        <v>0</v>
      </c>
      <c r="H651" s="17">
        <f t="shared" ca="1" si="86"/>
        <v>0</v>
      </c>
      <c r="I651" s="17">
        <f t="shared" ca="1" si="87"/>
        <v>0</v>
      </c>
      <c r="K651" s="17">
        <v>642</v>
      </c>
      <c r="L651" s="50">
        <v>1.6555488243113015E-3</v>
      </c>
      <c r="M651" s="50">
        <v>1.6690761257020341E-3</v>
      </c>
      <c r="N651" s="50">
        <v>5.0200000000000002E-2</v>
      </c>
      <c r="O651" s="50">
        <v>5.0200000000000002E-2</v>
      </c>
      <c r="R651" s="59"/>
    </row>
    <row r="652" spans="2:18" x14ac:dyDescent="0.2">
      <c r="B652">
        <v>643</v>
      </c>
      <c r="C652" s="57">
        <f t="shared" ca="1" si="88"/>
        <v>1.4805302051081182</v>
      </c>
      <c r="D652" s="57">
        <f t="shared" ca="1" si="83"/>
        <v>0.77644410989947021</v>
      </c>
      <c r="E652" s="57">
        <f t="shared" ca="1" si="83"/>
        <v>0.77669889837622863</v>
      </c>
      <c r="F652" s="57">
        <f t="shared" ca="1" si="84"/>
        <v>0</v>
      </c>
      <c r="G652" s="57">
        <f t="shared" ca="1" si="85"/>
        <v>0</v>
      </c>
      <c r="H652" s="17">
        <f t="shared" ca="1" si="86"/>
        <v>0</v>
      </c>
      <c r="I652" s="17">
        <f t="shared" ca="1" si="87"/>
        <v>0</v>
      </c>
      <c r="K652" s="17">
        <v>643</v>
      </c>
      <c r="L652" s="50">
        <v>1.8413946936065865E-3</v>
      </c>
      <c r="M652" s="50">
        <v>1.8559818122039213E-3</v>
      </c>
      <c r="N652" s="50">
        <v>5.3999999999999999E-2</v>
      </c>
      <c r="O652" s="50">
        <v>5.4199999999999998E-2</v>
      </c>
      <c r="R652" s="59"/>
    </row>
    <row r="653" spans="2:18" x14ac:dyDescent="0.2">
      <c r="B653">
        <v>644</v>
      </c>
      <c r="C653" s="57">
        <f t="shared" ca="1" si="88"/>
        <v>0.95571159326826971</v>
      </c>
      <c r="D653" s="57">
        <f t="shared" ca="1" si="83"/>
        <v>0.73729208073188179</v>
      </c>
      <c r="E653" s="57">
        <f t="shared" ca="1" si="83"/>
        <v>0.73753402155386838</v>
      </c>
      <c r="F653" s="57">
        <f t="shared" ca="1" si="84"/>
        <v>0</v>
      </c>
      <c r="G653" s="57">
        <f t="shared" ca="1" si="85"/>
        <v>0</v>
      </c>
      <c r="H653" s="17">
        <f t="shared" ca="1" si="86"/>
        <v>0</v>
      </c>
      <c r="I653" s="17">
        <f t="shared" ca="1" si="87"/>
        <v>0</v>
      </c>
      <c r="K653" s="17">
        <v>644</v>
      </c>
      <c r="L653" s="50">
        <v>1.6660313482154965E-3</v>
      </c>
      <c r="M653" s="50">
        <v>1.6795450968446239E-3</v>
      </c>
      <c r="N653" s="50">
        <v>0.05</v>
      </c>
      <c r="O653" s="50">
        <v>5.0200000000000002E-2</v>
      </c>
      <c r="R653" s="59"/>
    </row>
    <row r="654" spans="2:18" x14ac:dyDescent="0.2">
      <c r="B654">
        <v>645</v>
      </c>
      <c r="C654" s="57">
        <f t="shared" ca="1" si="88"/>
        <v>-1.659813629147286</v>
      </c>
      <c r="D654" s="57">
        <f t="shared" ca="1" si="83"/>
        <v>0.56970923139181739</v>
      </c>
      <c r="E654" s="57">
        <f t="shared" ca="1" si="83"/>
        <v>0.56989618025962485</v>
      </c>
      <c r="F654" s="57">
        <f t="shared" ca="1" si="84"/>
        <v>0</v>
      </c>
      <c r="G654" s="57">
        <f t="shared" ca="1" si="85"/>
        <v>0</v>
      </c>
      <c r="H654" s="17">
        <f t="shared" ca="1" si="86"/>
        <v>0</v>
      </c>
      <c r="I654" s="17">
        <f t="shared" ca="1" si="87"/>
        <v>0</v>
      </c>
      <c r="K654" s="17">
        <v>645</v>
      </c>
      <c r="L654" s="50">
        <v>1.7378990128274448E-3</v>
      </c>
      <c r="M654" s="50">
        <v>1.7514016080273048E-3</v>
      </c>
      <c r="N654" s="50">
        <v>0.05</v>
      </c>
      <c r="O654" s="50">
        <v>0.05</v>
      </c>
      <c r="R654" s="59"/>
    </row>
    <row r="655" spans="2:18" x14ac:dyDescent="0.2">
      <c r="B655">
        <v>646</v>
      </c>
      <c r="C655" s="57">
        <f t="shared" ca="1" si="88"/>
        <v>1.1685022597699146</v>
      </c>
      <c r="D655" s="57">
        <f t="shared" ca="1" si="83"/>
        <v>0.75292273835529033</v>
      </c>
      <c r="E655" s="57">
        <f t="shared" ca="1" si="83"/>
        <v>0.75316980834420055</v>
      </c>
      <c r="F655" s="57">
        <f t="shared" ca="1" si="84"/>
        <v>0</v>
      </c>
      <c r="G655" s="57">
        <f t="shared" ca="1" si="85"/>
        <v>0</v>
      </c>
      <c r="H655" s="17">
        <f t="shared" ca="1" si="86"/>
        <v>0</v>
      </c>
      <c r="I655" s="17">
        <f t="shared" ca="1" si="87"/>
        <v>0</v>
      </c>
      <c r="K655" s="17">
        <v>646</v>
      </c>
      <c r="L655" s="50">
        <v>1.4625018385779171E-3</v>
      </c>
      <c r="M655" s="50">
        <v>1.4758623335536904E-3</v>
      </c>
      <c r="N655" s="50">
        <v>4.9799999999999997E-2</v>
      </c>
      <c r="O655" s="50">
        <v>4.9799999999999997E-2</v>
      </c>
      <c r="R655" s="59"/>
    </row>
    <row r="656" spans="2:18" x14ac:dyDescent="0.2">
      <c r="B656">
        <v>647</v>
      </c>
      <c r="C656" s="57">
        <f t="shared" ca="1" si="88"/>
        <v>-9.6344851806985182E-2</v>
      </c>
      <c r="D656" s="57">
        <f t="shared" ca="1" si="83"/>
        <v>0.66465262854583429</v>
      </c>
      <c r="E656" s="57">
        <f t="shared" ca="1" si="83"/>
        <v>0.66487073288668974</v>
      </c>
      <c r="F656" s="57">
        <f t="shared" ca="1" si="84"/>
        <v>0</v>
      </c>
      <c r="G656" s="57">
        <f t="shared" ca="1" si="85"/>
        <v>0</v>
      </c>
      <c r="H656" s="17">
        <f t="shared" ca="1" si="86"/>
        <v>0</v>
      </c>
      <c r="I656" s="17">
        <f t="shared" ca="1" si="87"/>
        <v>0</v>
      </c>
      <c r="K656" s="17">
        <v>647</v>
      </c>
      <c r="L656" s="50">
        <v>1.5397755212560019E-3</v>
      </c>
      <c r="M656" s="50">
        <v>1.5520092565595909E-3</v>
      </c>
      <c r="N656" s="50">
        <v>4.5199999999999997E-2</v>
      </c>
      <c r="O656" s="50">
        <v>4.5400000000000003E-2</v>
      </c>
      <c r="R656" s="59"/>
    </row>
    <row r="657" spans="2:18" x14ac:dyDescent="0.2">
      <c r="B657">
        <v>648</v>
      </c>
      <c r="C657" s="57">
        <f t="shared" ca="1" si="88"/>
        <v>0.48697317759082298</v>
      </c>
      <c r="D657" s="57">
        <f t="shared" ca="1" si="83"/>
        <v>0.7039957995989764</v>
      </c>
      <c r="E657" s="57">
        <f t="shared" ca="1" si="83"/>
        <v>0.70422681431740519</v>
      </c>
      <c r="F657" s="57">
        <f t="shared" ca="1" si="84"/>
        <v>0</v>
      </c>
      <c r="G657" s="57">
        <f t="shared" ca="1" si="85"/>
        <v>0</v>
      </c>
      <c r="H657" s="17">
        <f t="shared" ca="1" si="86"/>
        <v>0</v>
      </c>
      <c r="I657" s="17">
        <f t="shared" ca="1" si="87"/>
        <v>0</v>
      </c>
      <c r="K657" s="17">
        <v>648</v>
      </c>
      <c r="L657" s="50">
        <v>1.6779213963527208E-3</v>
      </c>
      <c r="M657" s="50">
        <v>1.6919908907711693E-3</v>
      </c>
      <c r="N657" s="50">
        <v>5.2200000000000003E-2</v>
      </c>
      <c r="O657" s="50">
        <v>5.2400000000000002E-2</v>
      </c>
      <c r="R657" s="59"/>
    </row>
    <row r="658" spans="2:18" x14ac:dyDescent="0.2">
      <c r="B658">
        <v>649</v>
      </c>
      <c r="C658" s="57">
        <f t="shared" ca="1" si="88"/>
        <v>0.42008275536307504</v>
      </c>
      <c r="D658" s="57">
        <f t="shared" ca="1" si="83"/>
        <v>0.69936853299170099</v>
      </c>
      <c r="E658" s="57">
        <f t="shared" ca="1" si="83"/>
        <v>0.69959802928247306</v>
      </c>
      <c r="F658" s="57">
        <f t="shared" ca="1" si="84"/>
        <v>0</v>
      </c>
      <c r="G658" s="57">
        <f t="shared" ca="1" si="85"/>
        <v>0</v>
      </c>
      <c r="H658" s="17">
        <f t="shared" ca="1" si="86"/>
        <v>0</v>
      </c>
      <c r="I658" s="17">
        <f t="shared" ca="1" si="87"/>
        <v>0</v>
      </c>
      <c r="K658" s="17">
        <v>649</v>
      </c>
      <c r="L658" s="50">
        <v>1.7116520202774986E-3</v>
      </c>
      <c r="M658" s="50">
        <v>1.7253215301228316E-3</v>
      </c>
      <c r="N658" s="50">
        <v>5.0599999999999999E-2</v>
      </c>
      <c r="O658" s="50">
        <v>5.0999999999999997E-2</v>
      </c>
      <c r="R658" s="59"/>
    </row>
    <row r="659" spans="2:18" x14ac:dyDescent="0.2">
      <c r="B659">
        <v>650</v>
      </c>
      <c r="C659" s="57">
        <f t="shared" ca="1" si="88"/>
        <v>0.79300726857986337</v>
      </c>
      <c r="D659" s="57">
        <f t="shared" ca="1" si="83"/>
        <v>0.72555981560434335</v>
      </c>
      <c r="E659" s="57">
        <f t="shared" ca="1" si="83"/>
        <v>0.72579790650857978</v>
      </c>
      <c r="F659" s="57">
        <f t="shared" ca="1" si="84"/>
        <v>0</v>
      </c>
      <c r="G659" s="57">
        <f t="shared" ca="1" si="85"/>
        <v>0</v>
      </c>
      <c r="H659" s="17">
        <f t="shared" ca="1" si="86"/>
        <v>0</v>
      </c>
      <c r="I659" s="17">
        <f t="shared" ca="1" si="87"/>
        <v>0</v>
      </c>
      <c r="K659" s="17">
        <v>650</v>
      </c>
      <c r="L659" s="50">
        <v>1.5757493064365133E-3</v>
      </c>
      <c r="M659" s="50">
        <v>1.5887331294918631E-3</v>
      </c>
      <c r="N659" s="50">
        <v>4.82E-2</v>
      </c>
      <c r="O659" s="50">
        <v>4.82E-2</v>
      </c>
      <c r="R659" s="59"/>
    </row>
    <row r="660" spans="2:18" x14ac:dyDescent="0.2">
      <c r="B660">
        <v>651</v>
      </c>
      <c r="C660" s="57">
        <f t="shared" ca="1" si="88"/>
        <v>0.27633047465714605</v>
      </c>
      <c r="D660" s="57">
        <f t="shared" ca="1" si="83"/>
        <v>0.68952686435768984</v>
      </c>
      <c r="E660" s="57">
        <f t="shared" ca="1" si="83"/>
        <v>0.68975313112591408</v>
      </c>
      <c r="F660" s="57">
        <f t="shared" ca="1" si="84"/>
        <v>0</v>
      </c>
      <c r="G660" s="57">
        <f t="shared" ca="1" si="85"/>
        <v>0</v>
      </c>
      <c r="H660" s="17">
        <f t="shared" ca="1" si="86"/>
        <v>0</v>
      </c>
      <c r="I660" s="17">
        <f t="shared" ca="1" si="87"/>
        <v>0</v>
      </c>
      <c r="K660" s="17">
        <v>651</v>
      </c>
      <c r="L660" s="50">
        <v>1.6472998362613072E-3</v>
      </c>
      <c r="M660" s="50">
        <v>1.6614034455595624E-3</v>
      </c>
      <c r="N660" s="50">
        <v>5.2200000000000003E-2</v>
      </c>
      <c r="O660" s="50">
        <v>5.2600000000000001E-2</v>
      </c>
      <c r="R660" s="59"/>
    </row>
    <row r="661" spans="2:18" x14ac:dyDescent="0.2">
      <c r="B661">
        <v>652</v>
      </c>
      <c r="C661" s="57">
        <f t="shared" ca="1" si="88"/>
        <v>-0.6831111652425732</v>
      </c>
      <c r="D661" s="57">
        <f t="shared" ca="1" si="83"/>
        <v>0.62729488113561582</v>
      </c>
      <c r="E661" s="57">
        <f t="shared" ca="1" si="83"/>
        <v>0.62750072661142686</v>
      </c>
      <c r="F661" s="57">
        <f t="shared" ca="1" si="84"/>
        <v>0</v>
      </c>
      <c r="G661" s="57">
        <f t="shared" ca="1" si="85"/>
        <v>0</v>
      </c>
      <c r="H661" s="17">
        <f t="shared" ca="1" si="86"/>
        <v>0</v>
      </c>
      <c r="I661" s="17">
        <f t="shared" ca="1" si="87"/>
        <v>0</v>
      </c>
      <c r="K661" s="17">
        <v>652</v>
      </c>
      <c r="L661" s="50">
        <v>1.7175958596218315E-3</v>
      </c>
      <c r="M661" s="50">
        <v>1.731218934960861E-3</v>
      </c>
      <c r="N661" s="50">
        <v>5.0200000000000002E-2</v>
      </c>
      <c r="O661" s="50">
        <v>5.0799999999999998E-2</v>
      </c>
      <c r="R661" s="59"/>
    </row>
    <row r="662" spans="2:18" x14ac:dyDescent="0.2">
      <c r="B662">
        <v>653</v>
      </c>
      <c r="C662" s="57">
        <f t="shared" ca="1" si="88"/>
        <v>-1.2911757416846037</v>
      </c>
      <c r="D662" s="57">
        <f t="shared" ca="1" si="83"/>
        <v>0.59079505870345972</v>
      </c>
      <c r="E662" s="57">
        <f t="shared" ca="1" si="83"/>
        <v>0.59098892684047599</v>
      </c>
      <c r="F662" s="57">
        <f t="shared" ca="1" si="84"/>
        <v>0</v>
      </c>
      <c r="G662" s="57">
        <f t="shared" ca="1" si="85"/>
        <v>0</v>
      </c>
      <c r="H662" s="17">
        <f t="shared" ca="1" si="86"/>
        <v>0</v>
      </c>
      <c r="I662" s="17">
        <f t="shared" ca="1" si="87"/>
        <v>0</v>
      </c>
      <c r="K662" s="17">
        <v>653</v>
      </c>
      <c r="L662" s="50">
        <v>1.4904625702973459E-3</v>
      </c>
      <c r="M662" s="50">
        <v>1.503317654256309E-3</v>
      </c>
      <c r="N662" s="50">
        <v>4.7600000000000003E-2</v>
      </c>
      <c r="O662" s="50">
        <v>4.8000000000000001E-2</v>
      </c>
      <c r="R662" s="59"/>
    </row>
    <row r="663" spans="2:18" x14ac:dyDescent="0.2">
      <c r="B663">
        <v>654</v>
      </c>
      <c r="C663" s="57">
        <f t="shared" ca="1" si="88"/>
        <v>-1.9249045268954941</v>
      </c>
      <c r="D663" s="57">
        <f t="shared" ca="1" si="83"/>
        <v>0.55501296256509214</v>
      </c>
      <c r="E663" s="57">
        <f t="shared" ca="1" si="83"/>
        <v>0.55519508888366442</v>
      </c>
      <c r="F663" s="57">
        <f t="shared" ca="1" si="84"/>
        <v>0</v>
      </c>
      <c r="G663" s="57">
        <f t="shared" ca="1" si="85"/>
        <v>0</v>
      </c>
      <c r="H663" s="17">
        <f t="shared" ca="1" si="86"/>
        <v>0</v>
      </c>
      <c r="I663" s="17">
        <f t="shared" ca="1" si="87"/>
        <v>0</v>
      </c>
      <c r="K663" s="17">
        <v>654</v>
      </c>
      <c r="L663" s="50">
        <v>1.8805371676910688E-3</v>
      </c>
      <c r="M663" s="50">
        <v>1.8947958636823504E-3</v>
      </c>
      <c r="N663" s="50">
        <v>5.2600000000000001E-2</v>
      </c>
      <c r="O663" s="50">
        <v>5.2999999999999999E-2</v>
      </c>
      <c r="R663" s="59"/>
    </row>
    <row r="664" spans="2:18" x14ac:dyDescent="0.2">
      <c r="B664">
        <v>655</v>
      </c>
      <c r="C664" s="57">
        <f t="shared" ca="1" si="88"/>
        <v>-1.8104376631659558</v>
      </c>
      <c r="D664" s="57">
        <f t="shared" ca="1" si="83"/>
        <v>0.56131175709226278</v>
      </c>
      <c r="E664" s="57">
        <f t="shared" ca="1" si="83"/>
        <v>0.56149595034680966</v>
      </c>
      <c r="F664" s="57">
        <f t="shared" ca="1" si="84"/>
        <v>0</v>
      </c>
      <c r="G664" s="57">
        <f t="shared" ca="1" si="85"/>
        <v>0</v>
      </c>
      <c r="H664" s="17">
        <f t="shared" ca="1" si="86"/>
        <v>0</v>
      </c>
      <c r="I664" s="17">
        <f t="shared" ca="1" si="87"/>
        <v>0</v>
      </c>
      <c r="K664" s="17">
        <v>655</v>
      </c>
      <c r="L664" s="50">
        <v>1.8412754203875298E-3</v>
      </c>
      <c r="M664" s="50">
        <v>1.8565333033724513E-3</v>
      </c>
      <c r="N664" s="50">
        <v>5.6599999999999998E-2</v>
      </c>
      <c r="O664" s="50">
        <v>5.6800000000000003E-2</v>
      </c>
      <c r="R664" s="59"/>
    </row>
    <row r="665" spans="2:18" x14ac:dyDescent="0.2">
      <c r="B665">
        <v>656</v>
      </c>
      <c r="C665" s="57">
        <f t="shared" ca="1" si="88"/>
        <v>-1.8108763186950665</v>
      </c>
      <c r="D665" s="57">
        <f t="shared" ca="1" si="83"/>
        <v>0.56128748316330002</v>
      </c>
      <c r="E665" s="57">
        <f t="shared" ca="1" si="83"/>
        <v>0.56147166845240892</v>
      </c>
      <c r="F665" s="57">
        <f t="shared" ca="1" si="84"/>
        <v>0</v>
      </c>
      <c r="G665" s="57">
        <f t="shared" ca="1" si="85"/>
        <v>0</v>
      </c>
      <c r="H665" s="17">
        <f t="shared" ca="1" si="86"/>
        <v>0</v>
      </c>
      <c r="I665" s="17">
        <f t="shared" ca="1" si="87"/>
        <v>0</v>
      </c>
      <c r="K665" s="17">
        <v>656</v>
      </c>
      <c r="L665" s="50">
        <v>1.5725986758262631E-3</v>
      </c>
      <c r="M665" s="50">
        <v>1.5848747420623877E-3</v>
      </c>
      <c r="N665" s="50">
        <v>4.5199999999999997E-2</v>
      </c>
      <c r="O665" s="50">
        <v>4.58E-2</v>
      </c>
      <c r="R665" s="59"/>
    </row>
    <row r="666" spans="2:18" x14ac:dyDescent="0.2">
      <c r="B666">
        <v>657</v>
      </c>
      <c r="C666" s="57">
        <f t="shared" ca="1" si="88"/>
        <v>-0.70377648480730781</v>
      </c>
      <c r="D666" s="57">
        <f t="shared" ca="1" si="83"/>
        <v>0.62601816819110012</v>
      </c>
      <c r="E666" s="57">
        <f t="shared" ca="1" si="83"/>
        <v>0.62622359471628442</v>
      </c>
      <c r="F666" s="57">
        <f t="shared" ca="1" si="84"/>
        <v>0</v>
      </c>
      <c r="G666" s="57">
        <f t="shared" ca="1" si="85"/>
        <v>0</v>
      </c>
      <c r="H666" s="17">
        <f t="shared" ca="1" si="86"/>
        <v>0</v>
      </c>
      <c r="I666" s="17">
        <f t="shared" ca="1" si="87"/>
        <v>0</v>
      </c>
      <c r="K666" s="17">
        <v>657</v>
      </c>
      <c r="L666" s="50">
        <v>1.8010727568128211E-3</v>
      </c>
      <c r="M666" s="50">
        <v>1.8154100514732275E-3</v>
      </c>
      <c r="N666" s="50">
        <v>5.2999999999999999E-2</v>
      </c>
      <c r="O666" s="50">
        <v>5.3199999999999997E-2</v>
      </c>
      <c r="R666" s="59"/>
    </row>
    <row r="667" spans="2:18" x14ac:dyDescent="0.2">
      <c r="B667">
        <v>658</v>
      </c>
      <c r="C667" s="57">
        <f t="shared" ca="1" si="88"/>
        <v>-2.7750217412979263E-2</v>
      </c>
      <c r="D667" s="57">
        <f t="shared" ca="1" si="83"/>
        <v>0.66916262181919883</v>
      </c>
      <c r="E667" s="57">
        <f t="shared" ca="1" si="83"/>
        <v>0.66938220610471688</v>
      </c>
      <c r="F667" s="57">
        <f t="shared" ca="1" si="84"/>
        <v>0</v>
      </c>
      <c r="G667" s="57">
        <f t="shared" ca="1" si="85"/>
        <v>0</v>
      </c>
      <c r="H667" s="17">
        <f t="shared" ca="1" si="86"/>
        <v>0</v>
      </c>
      <c r="I667" s="17">
        <f t="shared" ca="1" si="87"/>
        <v>0</v>
      </c>
      <c r="K667" s="17">
        <v>658</v>
      </c>
      <c r="L667" s="50">
        <v>1.4774092123524345E-3</v>
      </c>
      <c r="M667" s="50">
        <v>1.490734610346784E-3</v>
      </c>
      <c r="N667" s="50">
        <v>4.9599999999999998E-2</v>
      </c>
      <c r="O667" s="50">
        <v>4.9799999999999997E-2</v>
      </c>
      <c r="R667" s="59"/>
    </row>
    <row r="668" spans="2:18" x14ac:dyDescent="0.2">
      <c r="B668">
        <v>659</v>
      </c>
      <c r="C668" s="57">
        <f t="shared" ca="1" si="88"/>
        <v>0.53675068654872315</v>
      </c>
      <c r="D668" s="57">
        <f t="shared" ca="1" si="83"/>
        <v>0.7074591068345385</v>
      </c>
      <c r="E668" s="57">
        <f t="shared" ca="1" si="83"/>
        <v>0.70769125802984167</v>
      </c>
      <c r="F668" s="57">
        <f t="shared" ca="1" si="84"/>
        <v>0</v>
      </c>
      <c r="G668" s="57">
        <f t="shared" ca="1" si="85"/>
        <v>0</v>
      </c>
      <c r="H668" s="17">
        <f t="shared" ca="1" si="86"/>
        <v>0</v>
      </c>
      <c r="I668" s="17">
        <f t="shared" ca="1" si="87"/>
        <v>0</v>
      </c>
      <c r="K668" s="17">
        <v>659</v>
      </c>
      <c r="L668" s="50">
        <v>1.6064249978884138E-3</v>
      </c>
      <c r="M668" s="50">
        <v>1.6193514763567667E-3</v>
      </c>
      <c r="N668" s="50">
        <v>4.7600000000000003E-2</v>
      </c>
      <c r="O668" s="50">
        <v>4.82E-2</v>
      </c>
      <c r="R668" s="59"/>
    </row>
    <row r="669" spans="2:18" x14ac:dyDescent="0.2">
      <c r="B669">
        <v>660</v>
      </c>
      <c r="C669" s="57">
        <f t="shared" ca="1" si="88"/>
        <v>-0.49370022011873932</v>
      </c>
      <c r="D669" s="57">
        <f t="shared" ca="1" si="83"/>
        <v>0.63911875407725827</v>
      </c>
      <c r="E669" s="57">
        <f t="shared" ca="1" si="83"/>
        <v>0.63932847953172811</v>
      </c>
      <c r="F669" s="57">
        <f t="shared" ca="1" si="84"/>
        <v>0</v>
      </c>
      <c r="G669" s="57">
        <f t="shared" ca="1" si="85"/>
        <v>0</v>
      </c>
      <c r="H669" s="17">
        <f t="shared" ca="1" si="86"/>
        <v>0</v>
      </c>
      <c r="I669" s="17">
        <f t="shared" ca="1" si="87"/>
        <v>0</v>
      </c>
      <c r="K669" s="17">
        <v>660</v>
      </c>
      <c r="L669" s="50">
        <v>1.6975256536747466E-3</v>
      </c>
      <c r="M669" s="50">
        <v>1.7115908973015215E-3</v>
      </c>
      <c r="N669" s="50">
        <v>5.2200000000000003E-2</v>
      </c>
      <c r="O669" s="50">
        <v>5.2400000000000002E-2</v>
      </c>
      <c r="R669" s="59"/>
    </row>
    <row r="670" spans="2:18" x14ac:dyDescent="0.2">
      <c r="B670">
        <v>661</v>
      </c>
      <c r="C670" s="57">
        <f t="shared" ca="1" si="88"/>
        <v>0.40121152062073501</v>
      </c>
      <c r="D670" s="57">
        <f t="shared" ref="D670:E689" ca="1" si="89">S0*EXP((D$5+0.5*σ*σ)*T+σ*SQRT(T)*$C670)</f>
        <v>0.69806859034183788</v>
      </c>
      <c r="E670" s="57">
        <f t="shared" ca="1" si="89"/>
        <v>0.69829766005920502</v>
      </c>
      <c r="F670" s="57">
        <f t="shared" ca="1" si="84"/>
        <v>0</v>
      </c>
      <c r="G670" s="57">
        <f t="shared" ca="1" si="85"/>
        <v>0</v>
      </c>
      <c r="H670" s="17">
        <f t="shared" ca="1" si="86"/>
        <v>0</v>
      </c>
      <c r="I670" s="17">
        <f t="shared" ca="1" si="87"/>
        <v>0</v>
      </c>
      <c r="K670" s="17">
        <v>661</v>
      </c>
      <c r="L670" s="50">
        <v>1.7496275516368713E-3</v>
      </c>
      <c r="M670" s="50">
        <v>1.7633409124492914E-3</v>
      </c>
      <c r="N670" s="50">
        <v>5.0799999999999998E-2</v>
      </c>
      <c r="O670" s="50">
        <v>5.0799999999999998E-2</v>
      </c>
      <c r="R670" s="59"/>
    </row>
    <row r="671" spans="2:18" x14ac:dyDescent="0.2">
      <c r="B671">
        <v>662</v>
      </c>
      <c r="C671" s="57">
        <f t="shared" ca="1" si="88"/>
        <v>-1.1352702204022704</v>
      </c>
      <c r="D671" s="57">
        <f t="shared" ca="1" si="89"/>
        <v>0.5999459199553917</v>
      </c>
      <c r="E671" s="57">
        <f t="shared" ca="1" si="89"/>
        <v>0.60014279092798839</v>
      </c>
      <c r="F671" s="57">
        <f t="shared" ca="1" si="84"/>
        <v>0</v>
      </c>
      <c r="G671" s="57">
        <f t="shared" ca="1" si="85"/>
        <v>0</v>
      </c>
      <c r="H671" s="17">
        <f t="shared" ca="1" si="86"/>
        <v>0</v>
      </c>
      <c r="I671" s="17">
        <f t="shared" ca="1" si="87"/>
        <v>0</v>
      </c>
      <c r="K671" s="17">
        <v>662</v>
      </c>
      <c r="L671" s="50">
        <v>1.5809443708539887E-3</v>
      </c>
      <c r="M671" s="50">
        <v>1.5943984803315739E-3</v>
      </c>
      <c r="N671" s="50">
        <v>0.05</v>
      </c>
      <c r="O671" s="50">
        <v>5.0200000000000002E-2</v>
      </c>
      <c r="R671" s="59"/>
    </row>
    <row r="672" spans="2:18" x14ac:dyDescent="0.2">
      <c r="B672">
        <v>663</v>
      </c>
      <c r="C672" s="57">
        <f t="shared" ca="1" si="88"/>
        <v>-0.1025844696097911</v>
      </c>
      <c r="D672" s="57">
        <f t="shared" ca="1" si="89"/>
        <v>0.66424389445228904</v>
      </c>
      <c r="E672" s="57">
        <f t="shared" ca="1" si="89"/>
        <v>0.66446186466792434</v>
      </c>
      <c r="F672" s="57">
        <f t="shared" ca="1" si="84"/>
        <v>0</v>
      </c>
      <c r="G672" s="57">
        <f t="shared" ca="1" si="85"/>
        <v>0</v>
      </c>
      <c r="H672" s="17">
        <f t="shared" ca="1" si="86"/>
        <v>0</v>
      </c>
      <c r="I672" s="17">
        <f t="shared" ca="1" si="87"/>
        <v>0</v>
      </c>
      <c r="K672" s="17">
        <v>663</v>
      </c>
      <c r="L672" s="50">
        <v>1.6682133443143823E-3</v>
      </c>
      <c r="M672" s="50">
        <v>1.6822547736726698E-3</v>
      </c>
      <c r="N672" s="50">
        <v>5.1999999999999998E-2</v>
      </c>
      <c r="O672" s="50">
        <v>5.2200000000000003E-2</v>
      </c>
      <c r="R672" s="59"/>
    </row>
    <row r="673" spans="2:18" x14ac:dyDescent="0.2">
      <c r="B673">
        <v>664</v>
      </c>
      <c r="C673" s="57">
        <f t="shared" ca="1" si="88"/>
        <v>0.54448176853417729</v>
      </c>
      <c r="D673" s="57">
        <f t="shared" ca="1" si="89"/>
        <v>0.70799852908719507</v>
      </c>
      <c r="E673" s="57">
        <f t="shared" ca="1" si="89"/>
        <v>0.70823085729275859</v>
      </c>
      <c r="F673" s="57">
        <f t="shared" ca="1" si="84"/>
        <v>0</v>
      </c>
      <c r="G673" s="57">
        <f t="shared" ca="1" si="85"/>
        <v>0</v>
      </c>
      <c r="H673" s="17">
        <f t="shared" ca="1" si="86"/>
        <v>0</v>
      </c>
      <c r="I673" s="17">
        <f t="shared" ca="1" si="87"/>
        <v>0</v>
      </c>
      <c r="K673" s="17">
        <v>664</v>
      </c>
      <c r="L673" s="50">
        <v>1.6111491846672993E-3</v>
      </c>
      <c r="M673" s="50">
        <v>1.6249205625580821E-3</v>
      </c>
      <c r="N673" s="50">
        <v>5.1200000000000002E-2</v>
      </c>
      <c r="O673" s="50">
        <v>5.1200000000000002E-2</v>
      </c>
      <c r="R673" s="59"/>
    </row>
    <row r="674" spans="2:18" x14ac:dyDescent="0.2">
      <c r="B674">
        <v>665</v>
      </c>
      <c r="C674" s="57">
        <f t="shared" ca="1" si="88"/>
        <v>-0.58772646003034712</v>
      </c>
      <c r="D674" s="57">
        <f t="shared" ca="1" si="89"/>
        <v>0.63322162012697203</v>
      </c>
      <c r="E674" s="57">
        <f t="shared" ca="1" si="89"/>
        <v>0.63342941044952794</v>
      </c>
      <c r="F674" s="57">
        <f t="shared" ca="1" si="84"/>
        <v>0</v>
      </c>
      <c r="G674" s="57">
        <f t="shared" ca="1" si="85"/>
        <v>0</v>
      </c>
      <c r="H674" s="17">
        <f t="shared" ca="1" si="86"/>
        <v>0</v>
      </c>
      <c r="I674" s="17">
        <f t="shared" ca="1" si="87"/>
        <v>0</v>
      </c>
      <c r="K674" s="17">
        <v>665</v>
      </c>
      <c r="L674" s="50">
        <v>1.8863699440309183E-3</v>
      </c>
      <c r="M674" s="50">
        <v>1.9004930496488313E-3</v>
      </c>
      <c r="N674" s="50">
        <v>5.2200000000000003E-2</v>
      </c>
      <c r="O674" s="50">
        <v>5.2600000000000001E-2</v>
      </c>
      <c r="R674" s="59"/>
    </row>
    <row r="675" spans="2:18" x14ac:dyDescent="0.2">
      <c r="B675">
        <v>666</v>
      </c>
      <c r="C675" s="57">
        <f t="shared" ca="1" si="88"/>
        <v>-3.3610067323613158E-2</v>
      </c>
      <c r="D675" s="57">
        <f t="shared" ca="1" si="89"/>
        <v>0.6687761530130899</v>
      </c>
      <c r="E675" s="57">
        <f t="shared" ca="1" si="89"/>
        <v>0.66899561047969436</v>
      </c>
      <c r="F675" s="57">
        <f t="shared" ca="1" si="84"/>
        <v>0</v>
      </c>
      <c r="G675" s="57">
        <f t="shared" ca="1" si="85"/>
        <v>0</v>
      </c>
      <c r="H675" s="17">
        <f t="shared" ca="1" si="86"/>
        <v>0</v>
      </c>
      <c r="I675" s="17">
        <f t="shared" ca="1" si="87"/>
        <v>0</v>
      </c>
      <c r="K675" s="17">
        <v>666</v>
      </c>
      <c r="L675" s="50">
        <v>1.7830146744967593E-3</v>
      </c>
      <c r="M675" s="50">
        <v>1.7975409190559837E-3</v>
      </c>
      <c r="N675" s="50">
        <v>5.3800000000000001E-2</v>
      </c>
      <c r="O675" s="50">
        <v>5.3999999999999999E-2</v>
      </c>
      <c r="R675" s="59"/>
    </row>
    <row r="676" spans="2:18" x14ac:dyDescent="0.2">
      <c r="B676">
        <v>667</v>
      </c>
      <c r="C676" s="57">
        <f t="shared" ca="1" si="88"/>
        <v>0.61222647170751099</v>
      </c>
      <c r="D676" s="57">
        <f t="shared" ca="1" si="89"/>
        <v>0.71274292044098764</v>
      </c>
      <c r="E676" s="57">
        <f t="shared" ca="1" si="89"/>
        <v>0.71297680550844345</v>
      </c>
      <c r="F676" s="57">
        <f t="shared" ca="1" si="84"/>
        <v>0</v>
      </c>
      <c r="G676" s="57">
        <f t="shared" ca="1" si="85"/>
        <v>0</v>
      </c>
      <c r="H676" s="17">
        <f t="shared" ca="1" si="86"/>
        <v>0</v>
      </c>
      <c r="I676" s="17">
        <f t="shared" ca="1" si="87"/>
        <v>0</v>
      </c>
      <c r="K676" s="17">
        <v>667</v>
      </c>
      <c r="L676" s="50">
        <v>1.797150887163982E-3</v>
      </c>
      <c r="M676" s="50">
        <v>1.8101307410688075E-3</v>
      </c>
      <c r="N676" s="50">
        <v>4.7600000000000003E-2</v>
      </c>
      <c r="O676" s="50">
        <v>4.8000000000000001E-2</v>
      </c>
      <c r="R676" s="59"/>
    </row>
    <row r="677" spans="2:18" x14ac:dyDescent="0.2">
      <c r="B677">
        <v>668</v>
      </c>
      <c r="C677" s="57">
        <f t="shared" ca="1" si="88"/>
        <v>2.0226448852434058</v>
      </c>
      <c r="D677" s="57">
        <f t="shared" ca="1" si="89"/>
        <v>0.81907067768946673</v>
      </c>
      <c r="E677" s="57">
        <f t="shared" ca="1" si="89"/>
        <v>0.819339453983427</v>
      </c>
      <c r="F677" s="57">
        <f t="shared" ca="1" si="84"/>
        <v>3.0870677689466719E-2</v>
      </c>
      <c r="G677" s="57">
        <f t="shared" ca="1" si="85"/>
        <v>3.113945398342699E-2</v>
      </c>
      <c r="H677" s="17">
        <f t="shared" ca="1" si="86"/>
        <v>1</v>
      </c>
      <c r="I677" s="17">
        <f t="shared" ca="1" si="87"/>
        <v>1</v>
      </c>
      <c r="K677" s="17">
        <v>668</v>
      </c>
      <c r="L677" s="50">
        <v>1.4348081051586555E-3</v>
      </c>
      <c r="M677" s="50">
        <v>1.4471072356737294E-3</v>
      </c>
      <c r="N677" s="50">
        <v>4.5400000000000003E-2</v>
      </c>
      <c r="O677" s="50">
        <v>4.58E-2</v>
      </c>
      <c r="R677" s="59"/>
    </row>
    <row r="678" spans="2:18" x14ac:dyDescent="0.2">
      <c r="B678">
        <v>669</v>
      </c>
      <c r="C678" s="57">
        <f t="shared" ca="1" si="88"/>
        <v>-4.7790862270940511E-3</v>
      </c>
      <c r="D678" s="57">
        <f t="shared" ca="1" si="89"/>
        <v>0.6706797687239181</v>
      </c>
      <c r="E678" s="57">
        <f t="shared" ca="1" si="89"/>
        <v>0.67089985085795334</v>
      </c>
      <c r="F678" s="57">
        <f t="shared" ca="1" si="84"/>
        <v>0</v>
      </c>
      <c r="G678" s="57">
        <f t="shared" ca="1" si="85"/>
        <v>0</v>
      </c>
      <c r="H678" s="17">
        <f t="shared" ca="1" si="86"/>
        <v>0</v>
      </c>
      <c r="I678" s="17">
        <f t="shared" ca="1" si="87"/>
        <v>0</v>
      </c>
      <c r="K678" s="17">
        <v>669</v>
      </c>
      <c r="L678" s="50">
        <v>1.6342212926585529E-3</v>
      </c>
      <c r="M678" s="50">
        <v>1.6470896841046998E-3</v>
      </c>
      <c r="N678" s="50">
        <v>4.7600000000000003E-2</v>
      </c>
      <c r="O678" s="50">
        <v>4.8000000000000001E-2</v>
      </c>
      <c r="R678" s="59"/>
    </row>
    <row r="679" spans="2:18" x14ac:dyDescent="0.2">
      <c r="B679">
        <v>670</v>
      </c>
      <c r="C679" s="57">
        <f t="shared" ca="1" si="88"/>
        <v>-0.64661461963817357</v>
      </c>
      <c r="D679" s="57">
        <f t="shared" ca="1" si="89"/>
        <v>0.62955601761614077</v>
      </c>
      <c r="E679" s="57">
        <f t="shared" ca="1" si="89"/>
        <v>0.62976260507905968</v>
      </c>
      <c r="F679" s="57">
        <f t="shared" ca="1" si="84"/>
        <v>0</v>
      </c>
      <c r="G679" s="57">
        <f t="shared" ca="1" si="85"/>
        <v>0</v>
      </c>
      <c r="H679" s="17">
        <f t="shared" ca="1" si="86"/>
        <v>0</v>
      </c>
      <c r="I679" s="17">
        <f t="shared" ca="1" si="87"/>
        <v>0</v>
      </c>
      <c r="K679" s="17">
        <v>670</v>
      </c>
      <c r="L679" s="50">
        <v>2.1000864093034667E-3</v>
      </c>
      <c r="M679" s="50">
        <v>2.1148593202158549E-3</v>
      </c>
      <c r="N679" s="50">
        <v>5.4199999999999998E-2</v>
      </c>
      <c r="O679" s="50">
        <v>5.4600000000000003E-2</v>
      </c>
      <c r="R679" s="59"/>
    </row>
    <row r="680" spans="2:18" x14ac:dyDescent="0.2">
      <c r="B680">
        <v>671</v>
      </c>
      <c r="C680" s="57">
        <f t="shared" ca="1" si="88"/>
        <v>-0.37937565501701181</v>
      </c>
      <c r="D680" s="57">
        <f t="shared" ca="1" si="89"/>
        <v>0.64636299022076771</v>
      </c>
      <c r="E680" s="57">
        <f t="shared" ca="1" si="89"/>
        <v>0.64657509285585968</v>
      </c>
      <c r="F680" s="57">
        <f t="shared" ca="1" si="84"/>
        <v>0</v>
      </c>
      <c r="G680" s="57">
        <f t="shared" ca="1" si="85"/>
        <v>0</v>
      </c>
      <c r="H680" s="17">
        <f t="shared" ca="1" si="86"/>
        <v>0</v>
      </c>
      <c r="I680" s="17">
        <f t="shared" ca="1" si="87"/>
        <v>0</v>
      </c>
      <c r="K680" s="17">
        <v>671</v>
      </c>
      <c r="L680" s="50">
        <v>1.5972676856605577E-3</v>
      </c>
      <c r="M680" s="50">
        <v>1.61025794472876E-3</v>
      </c>
      <c r="N680" s="50">
        <v>4.8000000000000001E-2</v>
      </c>
      <c r="O680" s="50">
        <v>4.8599999999999997E-2</v>
      </c>
      <c r="R680" s="59"/>
    </row>
    <row r="681" spans="2:18" x14ac:dyDescent="0.2">
      <c r="B681">
        <v>672</v>
      </c>
      <c r="C681" s="57">
        <f t="shared" ca="1" si="88"/>
        <v>2.1482324521792499E-2</v>
      </c>
      <c r="D681" s="57">
        <f t="shared" ca="1" si="89"/>
        <v>0.6724184392995064</v>
      </c>
      <c r="E681" s="57">
        <f t="shared" ca="1" si="89"/>
        <v>0.67263909197457861</v>
      </c>
      <c r="F681" s="57">
        <f t="shared" ca="1" si="84"/>
        <v>0</v>
      </c>
      <c r="G681" s="57">
        <f t="shared" ca="1" si="85"/>
        <v>0</v>
      </c>
      <c r="H681" s="17">
        <f t="shared" ca="1" si="86"/>
        <v>0</v>
      </c>
      <c r="I681" s="17">
        <f t="shared" ca="1" si="87"/>
        <v>0</v>
      </c>
      <c r="K681" s="17">
        <v>672</v>
      </c>
      <c r="L681" s="50">
        <v>1.8657499692906502E-3</v>
      </c>
      <c r="M681" s="50">
        <v>1.8802441005221727E-3</v>
      </c>
      <c r="N681" s="50">
        <v>5.3199999999999997E-2</v>
      </c>
      <c r="O681" s="50">
        <v>5.3999999999999999E-2</v>
      </c>
      <c r="R681" s="59"/>
    </row>
    <row r="682" spans="2:18" x14ac:dyDescent="0.2">
      <c r="B682">
        <v>673</v>
      </c>
      <c r="C682" s="57">
        <f t="shared" ca="1" si="88"/>
        <v>-1.6013233028962111</v>
      </c>
      <c r="D682" s="57">
        <f t="shared" ca="1" si="89"/>
        <v>0.5730039003454851</v>
      </c>
      <c r="E682" s="57">
        <f t="shared" ca="1" si="89"/>
        <v>0.57319193035187488</v>
      </c>
      <c r="F682" s="57">
        <f t="shared" ca="1" si="84"/>
        <v>0</v>
      </c>
      <c r="G682" s="57">
        <f t="shared" ca="1" si="85"/>
        <v>0</v>
      </c>
      <c r="H682" s="17">
        <f t="shared" ca="1" si="86"/>
        <v>0</v>
      </c>
      <c r="I682" s="17">
        <f t="shared" ca="1" si="87"/>
        <v>0</v>
      </c>
      <c r="K682" s="17">
        <v>673</v>
      </c>
      <c r="L682" s="50">
        <v>2.0819521582764958E-3</v>
      </c>
      <c r="M682" s="50">
        <v>2.0978715018794922E-3</v>
      </c>
      <c r="N682" s="50">
        <v>5.8400000000000001E-2</v>
      </c>
      <c r="O682" s="50">
        <v>5.8999999999999997E-2</v>
      </c>
      <c r="R682" s="59"/>
    </row>
    <row r="683" spans="2:18" x14ac:dyDescent="0.2">
      <c r="B683">
        <v>674</v>
      </c>
      <c r="C683" s="57">
        <f t="shared" ca="1" si="88"/>
        <v>-0.72918508995819775</v>
      </c>
      <c r="D683" s="57">
        <f t="shared" ca="1" si="89"/>
        <v>0.62445197385698614</v>
      </c>
      <c r="E683" s="57">
        <f t="shared" ca="1" si="89"/>
        <v>0.62465688643884387</v>
      </c>
      <c r="F683" s="57">
        <f t="shared" ca="1" si="84"/>
        <v>0</v>
      </c>
      <c r="G683" s="57">
        <f t="shared" ca="1" si="85"/>
        <v>0</v>
      </c>
      <c r="H683" s="17">
        <f t="shared" ca="1" si="86"/>
        <v>0</v>
      </c>
      <c r="I683" s="17">
        <f t="shared" ca="1" si="87"/>
        <v>0</v>
      </c>
      <c r="K683" s="17">
        <v>674</v>
      </c>
      <c r="L683" s="50">
        <v>1.7895872039788508E-3</v>
      </c>
      <c r="M683" s="50">
        <v>1.8036137291945586E-3</v>
      </c>
      <c r="N683" s="50">
        <v>5.1799999999999999E-2</v>
      </c>
      <c r="O683" s="50">
        <v>5.1999999999999998E-2</v>
      </c>
      <c r="R683" s="59"/>
    </row>
    <row r="684" spans="2:18" x14ac:dyDescent="0.2">
      <c r="B684">
        <v>675</v>
      </c>
      <c r="C684" s="57">
        <f t="shared" ca="1" si="88"/>
        <v>2.1833394731527811</v>
      </c>
      <c r="D684" s="57">
        <f t="shared" ca="1" si="89"/>
        <v>0.8321501143918566</v>
      </c>
      <c r="E684" s="57">
        <f t="shared" ca="1" si="89"/>
        <v>0.83242318267504278</v>
      </c>
      <c r="F684" s="57">
        <f t="shared" ca="1" si="84"/>
        <v>4.3950114391856587E-2</v>
      </c>
      <c r="G684" s="57">
        <f t="shared" ca="1" si="85"/>
        <v>4.4223182675042771E-2</v>
      </c>
      <c r="H684" s="17">
        <f t="shared" ca="1" si="86"/>
        <v>1</v>
      </c>
      <c r="I684" s="17">
        <f t="shared" ca="1" si="87"/>
        <v>1</v>
      </c>
      <c r="K684" s="17">
        <v>675</v>
      </c>
      <c r="L684" s="50">
        <v>1.7294139085401877E-3</v>
      </c>
      <c r="M684" s="50">
        <v>1.743247413868344E-3</v>
      </c>
      <c r="N684" s="50">
        <v>5.1200000000000002E-2</v>
      </c>
      <c r="O684" s="50">
        <v>5.1400000000000001E-2</v>
      </c>
      <c r="R684" s="59"/>
    </row>
    <row r="685" spans="2:18" x14ac:dyDescent="0.2">
      <c r="B685">
        <v>676</v>
      </c>
      <c r="C685" s="57">
        <f t="shared" ca="1" si="88"/>
        <v>-1.6678410380220952</v>
      </c>
      <c r="D685" s="57">
        <f t="shared" ca="1" si="89"/>
        <v>0.56925854076904325</v>
      </c>
      <c r="E685" s="57">
        <f t="shared" ca="1" si="89"/>
        <v>0.56944534174368522</v>
      </c>
      <c r="F685" s="57">
        <f t="shared" ca="1" si="84"/>
        <v>0</v>
      </c>
      <c r="G685" s="57">
        <f t="shared" ca="1" si="85"/>
        <v>0</v>
      </c>
      <c r="H685" s="17">
        <f t="shared" ca="1" si="86"/>
        <v>0</v>
      </c>
      <c r="I685" s="17">
        <f t="shared" ca="1" si="87"/>
        <v>0</v>
      </c>
      <c r="K685" s="17">
        <v>676</v>
      </c>
      <c r="L685" s="50">
        <v>1.6600533936557114E-3</v>
      </c>
      <c r="M685" s="50">
        <v>1.6731479643808378E-3</v>
      </c>
      <c r="N685" s="50">
        <v>4.8399999999999999E-2</v>
      </c>
      <c r="O685" s="50">
        <v>4.8800000000000003E-2</v>
      </c>
      <c r="R685" s="59"/>
    </row>
    <row r="686" spans="2:18" x14ac:dyDescent="0.2">
      <c r="B686">
        <v>677</v>
      </c>
      <c r="C686" s="57">
        <f t="shared" ca="1" si="88"/>
        <v>0.21858486791333506</v>
      </c>
      <c r="D686" s="57">
        <f t="shared" ca="1" si="89"/>
        <v>0.68561254523609594</v>
      </c>
      <c r="E686" s="57">
        <f t="shared" ca="1" si="89"/>
        <v>0.68583752752885851</v>
      </c>
      <c r="F686" s="57">
        <f t="shared" ca="1" si="84"/>
        <v>0</v>
      </c>
      <c r="G686" s="57">
        <f t="shared" ca="1" si="85"/>
        <v>0</v>
      </c>
      <c r="H686" s="17">
        <f t="shared" ca="1" si="86"/>
        <v>0</v>
      </c>
      <c r="I686" s="17">
        <f t="shared" ca="1" si="87"/>
        <v>0</v>
      </c>
      <c r="K686" s="17">
        <v>677</v>
      </c>
      <c r="L686" s="50">
        <v>1.6388235382823659E-3</v>
      </c>
      <c r="M686" s="50">
        <v>1.6521901636180072E-3</v>
      </c>
      <c r="N686" s="50">
        <v>4.9599999999999998E-2</v>
      </c>
      <c r="O686" s="50">
        <v>4.9599999999999998E-2</v>
      </c>
      <c r="R686" s="59"/>
    </row>
    <row r="687" spans="2:18" x14ac:dyDescent="0.2">
      <c r="B687">
        <v>678</v>
      </c>
      <c r="C687" s="57">
        <f t="shared" ca="1" si="88"/>
        <v>0.85028198845500658</v>
      </c>
      <c r="D687" s="57">
        <f t="shared" ca="1" si="89"/>
        <v>0.72966832826926797</v>
      </c>
      <c r="E687" s="57">
        <f t="shared" ca="1" si="89"/>
        <v>0.72990776737316254</v>
      </c>
      <c r="F687" s="57">
        <f t="shared" ca="1" si="84"/>
        <v>0</v>
      </c>
      <c r="G687" s="57">
        <f t="shared" ca="1" si="85"/>
        <v>0</v>
      </c>
      <c r="H687" s="17">
        <f t="shared" ca="1" si="86"/>
        <v>0</v>
      </c>
      <c r="I687" s="17">
        <f t="shared" ca="1" si="87"/>
        <v>0</v>
      </c>
      <c r="K687" s="17">
        <v>678</v>
      </c>
      <c r="L687" s="50">
        <v>1.7876051803417572E-3</v>
      </c>
      <c r="M687" s="50">
        <v>1.8013007100448983E-3</v>
      </c>
      <c r="N687" s="50">
        <v>5.0599999999999999E-2</v>
      </c>
      <c r="O687" s="50">
        <v>5.0799999999999998E-2</v>
      </c>
      <c r="R687" s="59"/>
    </row>
    <row r="688" spans="2:18" x14ac:dyDescent="0.2">
      <c r="B688">
        <v>679</v>
      </c>
      <c r="C688" s="57">
        <f t="shared" ca="1" si="88"/>
        <v>0.83849480731595072</v>
      </c>
      <c r="D688" s="57">
        <f t="shared" ca="1" si="89"/>
        <v>0.72882089627116797</v>
      </c>
      <c r="E688" s="57">
        <f t="shared" ca="1" si="89"/>
        <v>0.72906005729206191</v>
      </c>
      <c r="F688" s="57">
        <f t="shared" ca="1" si="84"/>
        <v>0</v>
      </c>
      <c r="G688" s="57">
        <f t="shared" ca="1" si="85"/>
        <v>0</v>
      </c>
      <c r="H688" s="17">
        <f t="shared" ca="1" si="86"/>
        <v>0</v>
      </c>
      <c r="I688" s="17">
        <f t="shared" ca="1" si="87"/>
        <v>0</v>
      </c>
      <c r="K688" s="17">
        <v>679</v>
      </c>
      <c r="L688" s="50">
        <v>1.6305265442148667E-3</v>
      </c>
      <c r="M688" s="50">
        <v>1.643297196543616E-3</v>
      </c>
      <c r="N688" s="50">
        <v>4.7199999999999999E-2</v>
      </c>
      <c r="O688" s="50">
        <v>4.7399999999999998E-2</v>
      </c>
      <c r="R688" s="59"/>
    </row>
    <row r="689" spans="2:18" x14ac:dyDescent="0.2">
      <c r="B689">
        <v>680</v>
      </c>
      <c r="C689" s="57">
        <f t="shared" ca="1" si="88"/>
        <v>0.42393786936727967</v>
      </c>
      <c r="D689" s="57">
        <f t="shared" ca="1" si="89"/>
        <v>0.69963438966560587</v>
      </c>
      <c r="E689" s="57">
        <f t="shared" ca="1" si="89"/>
        <v>0.6998639731966777</v>
      </c>
      <c r="F689" s="57">
        <f t="shared" ca="1" si="84"/>
        <v>0</v>
      </c>
      <c r="G689" s="57">
        <f t="shared" ca="1" si="85"/>
        <v>0</v>
      </c>
      <c r="H689" s="17">
        <f t="shared" ca="1" si="86"/>
        <v>0</v>
      </c>
      <c r="I689" s="17">
        <f t="shared" ca="1" si="87"/>
        <v>0</v>
      </c>
      <c r="K689" s="17">
        <v>680</v>
      </c>
      <c r="L689" s="50">
        <v>1.8190615552849032E-3</v>
      </c>
      <c r="M689" s="50">
        <v>1.8328432252991543E-3</v>
      </c>
      <c r="N689" s="50">
        <v>5.0799999999999998E-2</v>
      </c>
      <c r="O689" s="50">
        <v>5.0999999999999997E-2</v>
      </c>
      <c r="R689" s="59"/>
    </row>
    <row r="690" spans="2:18" x14ac:dyDescent="0.2">
      <c r="B690">
        <v>681</v>
      </c>
      <c r="C690" s="57">
        <f t="shared" ca="1" si="88"/>
        <v>0.91108160109039471</v>
      </c>
      <c r="D690" s="57">
        <f t="shared" ref="D690:E709" ca="1" si="90">S0*EXP((D$5+0.5*σ*σ)*T+σ*SQRT(T)*$C690)</f>
        <v>0.73405515293569923</v>
      </c>
      <c r="E690" s="57">
        <f t="shared" ca="1" si="90"/>
        <v>0.73429603156674117</v>
      </c>
      <c r="F690" s="57">
        <f t="shared" ca="1" si="84"/>
        <v>0</v>
      </c>
      <c r="G690" s="57">
        <f t="shared" ca="1" si="85"/>
        <v>0</v>
      </c>
      <c r="H690" s="17">
        <f t="shared" ca="1" si="86"/>
        <v>0</v>
      </c>
      <c r="I690" s="17">
        <f t="shared" ca="1" si="87"/>
        <v>0</v>
      </c>
      <c r="K690" s="17">
        <v>681</v>
      </c>
      <c r="L690" s="50">
        <v>1.7660974835927985E-3</v>
      </c>
      <c r="M690" s="50">
        <v>1.7806085501251899E-3</v>
      </c>
      <c r="N690" s="50">
        <v>5.3600000000000002E-2</v>
      </c>
      <c r="O690" s="50">
        <v>5.4399999999999997E-2</v>
      </c>
      <c r="R690" s="59"/>
    </row>
    <row r="691" spans="2:18" x14ac:dyDescent="0.2">
      <c r="B691">
        <v>682</v>
      </c>
      <c r="C691" s="57">
        <f t="shared" ca="1" si="88"/>
        <v>1.4851339765624534</v>
      </c>
      <c r="D691" s="57">
        <f t="shared" ca="1" si="90"/>
        <v>0.77679659781888877</v>
      </c>
      <c r="E691" s="57">
        <f t="shared" ca="1" si="90"/>
        <v>0.77705150196380524</v>
      </c>
      <c r="F691" s="57">
        <f t="shared" ca="1" si="84"/>
        <v>0</v>
      </c>
      <c r="G691" s="57">
        <f t="shared" ca="1" si="85"/>
        <v>0</v>
      </c>
      <c r="H691" s="17">
        <f t="shared" ca="1" si="86"/>
        <v>0</v>
      </c>
      <c r="I691" s="17">
        <f t="shared" ca="1" si="87"/>
        <v>0</v>
      </c>
      <c r="K691" s="17">
        <v>682</v>
      </c>
      <c r="L691" s="50">
        <v>1.8940065433940929E-3</v>
      </c>
      <c r="M691" s="50">
        <v>1.9079358624808204E-3</v>
      </c>
      <c r="N691" s="50">
        <v>5.1200000000000002E-2</v>
      </c>
      <c r="O691" s="50">
        <v>5.16E-2</v>
      </c>
      <c r="R691" s="59"/>
    </row>
    <row r="692" spans="2:18" x14ac:dyDescent="0.2">
      <c r="B692">
        <v>683</v>
      </c>
      <c r="C692" s="57">
        <f t="shared" ca="1" si="88"/>
        <v>-2.3520867447197014</v>
      </c>
      <c r="D692" s="57">
        <f t="shared" ca="1" si="90"/>
        <v>0.53212405884414216</v>
      </c>
      <c r="E692" s="57">
        <f t="shared" ca="1" si="90"/>
        <v>0.53229867421783195</v>
      </c>
      <c r="F692" s="57">
        <f t="shared" ca="1" si="84"/>
        <v>0</v>
      </c>
      <c r="G692" s="57">
        <f t="shared" ca="1" si="85"/>
        <v>0</v>
      </c>
      <c r="H692" s="17">
        <f t="shared" ca="1" si="86"/>
        <v>0</v>
      </c>
      <c r="I692" s="17">
        <f t="shared" ca="1" si="87"/>
        <v>0</v>
      </c>
      <c r="K692" s="17">
        <v>683</v>
      </c>
      <c r="L692" s="50">
        <v>2.1055537460691496E-3</v>
      </c>
      <c r="M692" s="50">
        <v>2.1204893514516995E-3</v>
      </c>
      <c r="N692" s="50">
        <v>5.5E-2</v>
      </c>
      <c r="O692" s="50">
        <v>5.5399999999999998E-2</v>
      </c>
      <c r="R692" s="59"/>
    </row>
    <row r="693" spans="2:18" x14ac:dyDescent="0.2">
      <c r="B693">
        <v>684</v>
      </c>
      <c r="C693" s="57">
        <f t="shared" ca="1" si="88"/>
        <v>0.54878882044462929</v>
      </c>
      <c r="D693" s="57">
        <f t="shared" ca="1" si="90"/>
        <v>0.70829922421461278</v>
      </c>
      <c r="E693" s="57">
        <f t="shared" ca="1" si="90"/>
        <v>0.70853165109264038</v>
      </c>
      <c r="F693" s="57">
        <f t="shared" ca="1" si="84"/>
        <v>0</v>
      </c>
      <c r="G693" s="57">
        <f t="shared" ca="1" si="85"/>
        <v>0</v>
      </c>
      <c r="H693" s="17">
        <f t="shared" ca="1" si="86"/>
        <v>0</v>
      </c>
      <c r="I693" s="17">
        <f t="shared" ca="1" si="87"/>
        <v>0</v>
      </c>
      <c r="K693" s="17">
        <v>684</v>
      </c>
      <c r="L693" s="50">
        <v>1.5608540977399149E-3</v>
      </c>
      <c r="M693" s="50">
        <v>1.5732640114409513E-3</v>
      </c>
      <c r="N693" s="50">
        <v>4.5999999999999999E-2</v>
      </c>
      <c r="O693" s="50">
        <v>4.5999999999999999E-2</v>
      </c>
      <c r="R693" s="59"/>
    </row>
    <row r="694" spans="2:18" x14ac:dyDescent="0.2">
      <c r="B694">
        <v>685</v>
      </c>
      <c r="C694" s="57">
        <f t="shared" ca="1" si="88"/>
        <v>0.79084437796717533</v>
      </c>
      <c r="D694" s="57">
        <f t="shared" ca="1" si="90"/>
        <v>0.72540511813982489</v>
      </c>
      <c r="E694" s="57">
        <f t="shared" ca="1" si="90"/>
        <v>0.72564315828041848</v>
      </c>
      <c r="F694" s="57">
        <f t="shared" ca="1" si="84"/>
        <v>0</v>
      </c>
      <c r="G694" s="57">
        <f t="shared" ca="1" si="85"/>
        <v>0</v>
      </c>
      <c r="H694" s="17">
        <f t="shared" ca="1" si="86"/>
        <v>0</v>
      </c>
      <c r="I694" s="17">
        <f t="shared" ca="1" si="87"/>
        <v>0</v>
      </c>
      <c r="K694" s="17">
        <v>685</v>
      </c>
      <c r="L694" s="50">
        <v>1.7838212788068525E-3</v>
      </c>
      <c r="M694" s="50">
        <v>1.7982639209286645E-3</v>
      </c>
      <c r="N694" s="50">
        <v>5.3400000000000003E-2</v>
      </c>
      <c r="O694" s="50">
        <v>5.3999999999999999E-2</v>
      </c>
      <c r="R694" s="59"/>
    </row>
    <row r="695" spans="2:18" x14ac:dyDescent="0.2">
      <c r="B695">
        <v>686</v>
      </c>
      <c r="C695" s="57">
        <f t="shared" ca="1" si="88"/>
        <v>-1.3344553573882341</v>
      </c>
      <c r="D695" s="57">
        <f t="shared" ca="1" si="90"/>
        <v>0.58827960823403402</v>
      </c>
      <c r="E695" s="57">
        <f t="shared" ca="1" si="90"/>
        <v>0.58847265093134982</v>
      </c>
      <c r="F695" s="57">
        <f t="shared" ca="1" si="84"/>
        <v>0</v>
      </c>
      <c r="G695" s="57">
        <f t="shared" ca="1" si="85"/>
        <v>0</v>
      </c>
      <c r="H695" s="17">
        <f t="shared" ca="1" si="86"/>
        <v>0</v>
      </c>
      <c r="I695" s="17">
        <f t="shared" ca="1" si="87"/>
        <v>0</v>
      </c>
      <c r="K695" s="17">
        <v>686</v>
      </c>
      <c r="L695" s="50">
        <v>1.7437807042377201E-3</v>
      </c>
      <c r="M695" s="50">
        <v>1.7571265199352183E-3</v>
      </c>
      <c r="N695" s="50">
        <v>4.9200000000000001E-2</v>
      </c>
      <c r="O695" s="50">
        <v>4.9599999999999998E-2</v>
      </c>
      <c r="R695" s="59"/>
    </row>
    <row r="696" spans="2:18" x14ac:dyDescent="0.2">
      <c r="B696">
        <v>687</v>
      </c>
      <c r="C696" s="57">
        <f t="shared" ca="1" si="88"/>
        <v>0.47015211124599265</v>
      </c>
      <c r="D696" s="57">
        <f t="shared" ca="1" si="90"/>
        <v>0.70282929821969631</v>
      </c>
      <c r="E696" s="57">
        <f t="shared" ca="1" si="90"/>
        <v>0.70305993015318835</v>
      </c>
      <c r="F696" s="57">
        <f t="shared" ca="1" si="84"/>
        <v>0</v>
      </c>
      <c r="G696" s="57">
        <f t="shared" ca="1" si="85"/>
        <v>0</v>
      </c>
      <c r="H696" s="17">
        <f t="shared" ca="1" si="86"/>
        <v>0</v>
      </c>
      <c r="I696" s="17">
        <f t="shared" ca="1" si="87"/>
        <v>0</v>
      </c>
      <c r="K696" s="17">
        <v>687</v>
      </c>
      <c r="L696" s="50">
        <v>1.6588859854634454E-3</v>
      </c>
      <c r="M696" s="50">
        <v>1.6722984642626444E-3</v>
      </c>
      <c r="N696" s="50">
        <v>4.9599999999999998E-2</v>
      </c>
      <c r="O696" s="50">
        <v>4.9799999999999997E-2</v>
      </c>
      <c r="R696" s="59"/>
    </row>
    <row r="697" spans="2:18" x14ac:dyDescent="0.2">
      <c r="B697">
        <v>688</v>
      </c>
      <c r="C697" s="57">
        <f t="shared" ca="1" si="88"/>
        <v>-0.74376111336382311</v>
      </c>
      <c r="D697" s="57">
        <f t="shared" ca="1" si="90"/>
        <v>0.62355527252643939</v>
      </c>
      <c r="E697" s="57">
        <f t="shared" ca="1" si="90"/>
        <v>0.62375989085767036</v>
      </c>
      <c r="F697" s="57">
        <f t="shared" ca="1" si="84"/>
        <v>0</v>
      </c>
      <c r="G697" s="57">
        <f t="shared" ca="1" si="85"/>
        <v>0</v>
      </c>
      <c r="H697" s="17">
        <f t="shared" ca="1" si="86"/>
        <v>0</v>
      </c>
      <c r="I697" s="17">
        <f t="shared" ca="1" si="87"/>
        <v>0</v>
      </c>
      <c r="K697" s="17">
        <v>688</v>
      </c>
      <c r="L697" s="50">
        <v>1.6320655073725604E-3</v>
      </c>
      <c r="M697" s="50">
        <v>1.6456152499283593E-3</v>
      </c>
      <c r="N697" s="50">
        <v>5.0200000000000002E-2</v>
      </c>
      <c r="O697" s="50">
        <v>5.04E-2</v>
      </c>
      <c r="R697" s="59"/>
    </row>
    <row r="698" spans="2:18" x14ac:dyDescent="0.2">
      <c r="B698">
        <v>689</v>
      </c>
      <c r="C698" s="57">
        <f t="shared" ca="1" si="88"/>
        <v>-0.26405484448077887</v>
      </c>
      <c r="D698" s="57">
        <f t="shared" ca="1" si="90"/>
        <v>0.65375354456386037</v>
      </c>
      <c r="E698" s="57">
        <f t="shared" ca="1" si="90"/>
        <v>0.65396807239357935</v>
      </c>
      <c r="F698" s="57">
        <f t="shared" ca="1" si="84"/>
        <v>0</v>
      </c>
      <c r="G698" s="57">
        <f t="shared" ca="1" si="85"/>
        <v>0</v>
      </c>
      <c r="H698" s="17">
        <f t="shared" ca="1" si="86"/>
        <v>0</v>
      </c>
      <c r="I698" s="17">
        <f t="shared" ca="1" si="87"/>
        <v>0</v>
      </c>
      <c r="K698" s="17">
        <v>689</v>
      </c>
      <c r="L698" s="50">
        <v>1.8153810694577055E-3</v>
      </c>
      <c r="M698" s="50">
        <v>1.8296725568427903E-3</v>
      </c>
      <c r="N698" s="50">
        <v>5.28E-2</v>
      </c>
      <c r="O698" s="50">
        <v>5.3199999999999997E-2</v>
      </c>
      <c r="R698" s="59"/>
    </row>
    <row r="699" spans="2:18" x14ac:dyDescent="0.2">
      <c r="B699">
        <v>690</v>
      </c>
      <c r="C699" s="57">
        <f t="shared" ca="1" si="88"/>
        <v>-0.50057500056708648</v>
      </c>
      <c r="D699" s="57">
        <f t="shared" ca="1" si="90"/>
        <v>0.63868572710512395</v>
      </c>
      <c r="E699" s="57">
        <f t="shared" ca="1" si="90"/>
        <v>0.63889531046271753</v>
      </c>
      <c r="F699" s="57">
        <f t="shared" ca="1" si="84"/>
        <v>0</v>
      </c>
      <c r="G699" s="57">
        <f t="shared" ca="1" si="85"/>
        <v>0</v>
      </c>
      <c r="H699" s="17">
        <f t="shared" ca="1" si="86"/>
        <v>0</v>
      </c>
      <c r="I699" s="17">
        <f t="shared" ca="1" si="87"/>
        <v>0</v>
      </c>
      <c r="K699" s="17">
        <v>690</v>
      </c>
      <c r="L699" s="50">
        <v>1.582161148908436E-3</v>
      </c>
      <c r="M699" s="50">
        <v>1.5952610455902858E-3</v>
      </c>
      <c r="N699" s="50">
        <v>4.8599999999999997E-2</v>
      </c>
      <c r="O699" s="50">
        <v>4.8800000000000003E-2</v>
      </c>
      <c r="R699" s="59"/>
    </row>
    <row r="700" spans="2:18" x14ac:dyDescent="0.2">
      <c r="B700">
        <v>691</v>
      </c>
      <c r="C700" s="57">
        <f t="shared" ca="1" si="88"/>
        <v>0.63918624156254733</v>
      </c>
      <c r="D700" s="57">
        <f t="shared" ca="1" si="90"/>
        <v>0.71463983642372753</v>
      </c>
      <c r="E700" s="57">
        <f t="shared" ca="1" si="90"/>
        <v>0.71487434396011273</v>
      </c>
      <c r="F700" s="57">
        <f t="shared" ca="1" si="84"/>
        <v>0</v>
      </c>
      <c r="G700" s="57">
        <f t="shared" ca="1" si="85"/>
        <v>0</v>
      </c>
      <c r="H700" s="17">
        <f t="shared" ca="1" si="86"/>
        <v>0</v>
      </c>
      <c r="I700" s="17">
        <f t="shared" ca="1" si="87"/>
        <v>0</v>
      </c>
      <c r="K700" s="17">
        <v>691</v>
      </c>
      <c r="L700" s="50">
        <v>1.5468299194048298E-3</v>
      </c>
      <c r="M700" s="50">
        <v>1.5592849861884891E-3</v>
      </c>
      <c r="N700" s="50">
        <v>4.5999999999999999E-2</v>
      </c>
      <c r="O700" s="50">
        <v>4.6399999999999997E-2</v>
      </c>
      <c r="R700" s="59"/>
    </row>
    <row r="701" spans="2:18" x14ac:dyDescent="0.2">
      <c r="B701">
        <v>692</v>
      </c>
      <c r="C701" s="57">
        <f t="shared" ca="1" si="88"/>
        <v>-0.13932545044271311</v>
      </c>
      <c r="D701" s="57">
        <f t="shared" ca="1" si="90"/>
        <v>0.66184222228924394</v>
      </c>
      <c r="E701" s="57">
        <f t="shared" ca="1" si="90"/>
        <v>0.66205940440128719</v>
      </c>
      <c r="F701" s="57">
        <f t="shared" ca="1" si="84"/>
        <v>0</v>
      </c>
      <c r="G701" s="57">
        <f t="shared" ca="1" si="85"/>
        <v>0</v>
      </c>
      <c r="H701" s="17">
        <f t="shared" ca="1" si="86"/>
        <v>0</v>
      </c>
      <c r="I701" s="17">
        <f t="shared" ca="1" si="87"/>
        <v>0</v>
      </c>
      <c r="K701" s="17">
        <v>692</v>
      </c>
      <c r="L701" s="50">
        <v>1.7105290979158043E-3</v>
      </c>
      <c r="M701" s="50">
        <v>1.7242830578978535E-3</v>
      </c>
      <c r="N701" s="50">
        <v>5.0799999999999998E-2</v>
      </c>
      <c r="O701" s="50">
        <v>5.1200000000000002E-2</v>
      </c>
      <c r="R701" s="59"/>
    </row>
    <row r="702" spans="2:18" x14ac:dyDescent="0.2">
      <c r="B702">
        <v>693</v>
      </c>
      <c r="C702" s="57">
        <f t="shared" ca="1" si="88"/>
        <v>-9.2556998877016211E-2</v>
      </c>
      <c r="D702" s="57">
        <f t="shared" ca="1" si="90"/>
        <v>0.6649008793411173</v>
      </c>
      <c r="E702" s="57">
        <f t="shared" ca="1" si="90"/>
        <v>0.66511906514494101</v>
      </c>
      <c r="F702" s="57">
        <f t="shared" ca="1" si="84"/>
        <v>0</v>
      </c>
      <c r="G702" s="57">
        <f t="shared" ca="1" si="85"/>
        <v>0</v>
      </c>
      <c r="H702" s="17">
        <f t="shared" ca="1" si="86"/>
        <v>0</v>
      </c>
      <c r="I702" s="17">
        <f t="shared" ca="1" si="87"/>
        <v>0</v>
      </c>
      <c r="K702" s="17">
        <v>693</v>
      </c>
      <c r="L702" s="50">
        <v>1.6397460111274792E-3</v>
      </c>
      <c r="M702" s="50">
        <v>1.653503532856266E-3</v>
      </c>
      <c r="N702" s="50">
        <v>5.04E-2</v>
      </c>
      <c r="O702" s="50">
        <v>5.16E-2</v>
      </c>
      <c r="R702" s="59"/>
    </row>
    <row r="703" spans="2:18" x14ac:dyDescent="0.2">
      <c r="B703">
        <v>694</v>
      </c>
      <c r="C703" s="57">
        <f t="shared" ca="1" si="88"/>
        <v>1.3628602308659981</v>
      </c>
      <c r="D703" s="57">
        <f t="shared" ca="1" si="90"/>
        <v>0.76748879347903598</v>
      </c>
      <c r="E703" s="57">
        <f t="shared" ca="1" si="90"/>
        <v>0.76774064328783298</v>
      </c>
      <c r="F703" s="57">
        <f t="shared" ca="1" si="84"/>
        <v>0</v>
      </c>
      <c r="G703" s="57">
        <f t="shared" ca="1" si="85"/>
        <v>0</v>
      </c>
      <c r="H703" s="17">
        <f t="shared" ca="1" si="86"/>
        <v>0</v>
      </c>
      <c r="I703" s="17">
        <f t="shared" ca="1" si="87"/>
        <v>0</v>
      </c>
      <c r="K703" s="17">
        <v>694</v>
      </c>
      <c r="L703" s="50">
        <v>1.6185673547355127E-3</v>
      </c>
      <c r="M703" s="50">
        <v>1.6327792266177085E-3</v>
      </c>
      <c r="N703" s="50">
        <v>5.2600000000000001E-2</v>
      </c>
      <c r="O703" s="50">
        <v>5.2999999999999999E-2</v>
      </c>
      <c r="R703" s="59"/>
    </row>
    <row r="704" spans="2:18" x14ac:dyDescent="0.2">
      <c r="B704">
        <v>695</v>
      </c>
      <c r="C704" s="57">
        <f t="shared" ca="1" si="88"/>
        <v>0.33852669228755211</v>
      </c>
      <c r="D704" s="57">
        <f t="shared" ca="1" si="90"/>
        <v>0.69376787207837531</v>
      </c>
      <c r="E704" s="57">
        <f t="shared" ca="1" si="90"/>
        <v>0.69399553052422747</v>
      </c>
      <c r="F704" s="57">
        <f t="shared" ca="1" si="84"/>
        <v>0</v>
      </c>
      <c r="G704" s="57">
        <f t="shared" ca="1" si="85"/>
        <v>0</v>
      </c>
      <c r="H704" s="17">
        <f t="shared" ca="1" si="86"/>
        <v>0</v>
      </c>
      <c r="I704" s="17">
        <f t="shared" ca="1" si="87"/>
        <v>0</v>
      </c>
      <c r="K704" s="17">
        <v>695</v>
      </c>
      <c r="L704" s="50">
        <v>1.772793142375873E-3</v>
      </c>
      <c r="M704" s="50">
        <v>1.7873802886586745E-3</v>
      </c>
      <c r="N704" s="50">
        <v>5.3800000000000001E-2</v>
      </c>
      <c r="O704" s="50">
        <v>5.4399999999999997E-2</v>
      </c>
      <c r="R704" s="59"/>
    </row>
    <row r="705" spans="2:18" x14ac:dyDescent="0.2">
      <c r="B705">
        <v>696</v>
      </c>
      <c r="C705" s="57">
        <f t="shared" ca="1" si="88"/>
        <v>-1.3612145627584034</v>
      </c>
      <c r="D705" s="57">
        <f t="shared" ca="1" si="90"/>
        <v>0.58672969997435065</v>
      </c>
      <c r="E705" s="57">
        <f t="shared" ca="1" si="90"/>
        <v>0.5869222340725806</v>
      </c>
      <c r="F705" s="57">
        <f t="shared" ca="1" si="84"/>
        <v>0</v>
      </c>
      <c r="G705" s="57">
        <f t="shared" ca="1" si="85"/>
        <v>0</v>
      </c>
      <c r="H705" s="17">
        <f t="shared" ca="1" si="86"/>
        <v>0</v>
      </c>
      <c r="I705" s="17">
        <f t="shared" ca="1" si="87"/>
        <v>0</v>
      </c>
      <c r="K705" s="17">
        <v>696</v>
      </c>
      <c r="L705" s="50">
        <v>1.6463843800890348E-3</v>
      </c>
      <c r="M705" s="50">
        <v>1.6593658245482243E-3</v>
      </c>
      <c r="N705" s="50">
        <v>4.8000000000000001E-2</v>
      </c>
      <c r="O705" s="50">
        <v>4.8399999999999999E-2</v>
      </c>
      <c r="R705" s="59"/>
    </row>
    <row r="706" spans="2:18" x14ac:dyDescent="0.2">
      <c r="B706">
        <v>697</v>
      </c>
      <c r="C706" s="57">
        <f t="shared" ca="1" si="88"/>
        <v>-2.5635633355360246</v>
      </c>
      <c r="D706" s="57">
        <f t="shared" ca="1" si="90"/>
        <v>0.52114468705323203</v>
      </c>
      <c r="E706" s="57">
        <f t="shared" ca="1" si="90"/>
        <v>0.5213156995695124</v>
      </c>
      <c r="F706" s="57">
        <f t="shared" ca="1" si="84"/>
        <v>0</v>
      </c>
      <c r="G706" s="57">
        <f t="shared" ca="1" si="85"/>
        <v>0</v>
      </c>
      <c r="H706" s="17">
        <f t="shared" ca="1" si="86"/>
        <v>0</v>
      </c>
      <c r="I706" s="17">
        <f t="shared" ca="1" si="87"/>
        <v>0</v>
      </c>
      <c r="K706" s="17">
        <v>697</v>
      </c>
      <c r="L706" s="50">
        <v>1.7416454900936855E-3</v>
      </c>
      <c r="M706" s="50">
        <v>1.7551817911404259E-3</v>
      </c>
      <c r="N706" s="50">
        <v>4.9599999999999998E-2</v>
      </c>
      <c r="O706" s="50">
        <v>5.0200000000000002E-2</v>
      </c>
      <c r="R706" s="59"/>
    </row>
    <row r="707" spans="2:18" x14ac:dyDescent="0.2">
      <c r="B707">
        <v>698</v>
      </c>
      <c r="C707" s="57">
        <f t="shared" ca="1" si="88"/>
        <v>0.47943812889311227</v>
      </c>
      <c r="D707" s="57">
        <f t="shared" ca="1" si="90"/>
        <v>0.70347302250340182</v>
      </c>
      <c r="E707" s="57">
        <f t="shared" ca="1" si="90"/>
        <v>0.70370386567364307</v>
      </c>
      <c r="F707" s="57">
        <f t="shared" ca="1" si="84"/>
        <v>0</v>
      </c>
      <c r="G707" s="57">
        <f t="shared" ca="1" si="85"/>
        <v>0</v>
      </c>
      <c r="H707" s="17">
        <f t="shared" ca="1" si="86"/>
        <v>0</v>
      </c>
      <c r="I707" s="17">
        <f t="shared" ca="1" si="87"/>
        <v>0</v>
      </c>
      <c r="K707" s="17">
        <v>698</v>
      </c>
      <c r="L707" s="50">
        <v>1.7910180198533229E-3</v>
      </c>
      <c r="M707" s="50">
        <v>1.8054931832807647E-3</v>
      </c>
      <c r="N707" s="50">
        <v>5.3600000000000002E-2</v>
      </c>
      <c r="O707" s="50">
        <v>5.3999999999999999E-2</v>
      </c>
      <c r="R707" s="59"/>
    </row>
    <row r="708" spans="2:18" x14ac:dyDescent="0.2">
      <c r="B708">
        <v>699</v>
      </c>
      <c r="C708" s="57">
        <f t="shared" ca="1" si="88"/>
        <v>6.5742870645608034E-2</v>
      </c>
      <c r="D708" s="57">
        <f t="shared" ca="1" si="90"/>
        <v>0.67535897175610704</v>
      </c>
      <c r="E708" s="57">
        <f t="shared" ca="1" si="90"/>
        <v>0.67558058936062604</v>
      </c>
      <c r="F708" s="57">
        <f t="shared" ca="1" si="84"/>
        <v>0</v>
      </c>
      <c r="G708" s="57">
        <f t="shared" ca="1" si="85"/>
        <v>0</v>
      </c>
      <c r="H708" s="17">
        <f t="shared" ca="1" si="86"/>
        <v>0</v>
      </c>
      <c r="I708" s="17">
        <f t="shared" ca="1" si="87"/>
        <v>0</v>
      </c>
      <c r="K708" s="17">
        <v>699</v>
      </c>
      <c r="L708" s="50">
        <v>1.6395639747185361E-3</v>
      </c>
      <c r="M708" s="50">
        <v>1.6517927999800423E-3</v>
      </c>
      <c r="N708" s="50">
        <v>4.5199999999999997E-2</v>
      </c>
      <c r="O708" s="50">
        <v>4.5199999999999997E-2</v>
      </c>
      <c r="R708" s="59"/>
    </row>
    <row r="709" spans="2:18" x14ac:dyDescent="0.2">
      <c r="B709">
        <v>700</v>
      </c>
      <c r="C709" s="57">
        <f t="shared" ca="1" si="88"/>
        <v>-0.39922279201121402</v>
      </c>
      <c r="D709" s="57">
        <f t="shared" ca="1" si="90"/>
        <v>0.64509950184356946</v>
      </c>
      <c r="E709" s="57">
        <f t="shared" ca="1" si="90"/>
        <v>0.64531118986764835</v>
      </c>
      <c r="F709" s="57">
        <f t="shared" ca="1" si="84"/>
        <v>0</v>
      </c>
      <c r="G709" s="57">
        <f t="shared" ca="1" si="85"/>
        <v>0</v>
      </c>
      <c r="H709" s="17">
        <f t="shared" ca="1" si="86"/>
        <v>0</v>
      </c>
      <c r="I709" s="17">
        <f t="shared" ca="1" si="87"/>
        <v>0</v>
      </c>
      <c r="K709" s="17">
        <v>700</v>
      </c>
      <c r="L709" s="50">
        <v>1.9123378760999802E-3</v>
      </c>
      <c r="M709" s="50">
        <v>1.9270342331438759E-3</v>
      </c>
      <c r="N709" s="50">
        <v>5.4199999999999998E-2</v>
      </c>
      <c r="O709" s="50">
        <v>5.4399999999999997E-2</v>
      </c>
      <c r="R709" s="59"/>
    </row>
    <row r="710" spans="2:18" x14ac:dyDescent="0.2">
      <c r="B710">
        <v>701</v>
      </c>
      <c r="C710" s="57">
        <f t="shared" ca="1" si="88"/>
        <v>-0.92298011467552676</v>
      </c>
      <c r="D710" s="57">
        <f t="shared" ref="D710:E729" ca="1" si="91">S0*EXP((D$5+0.5*σ*σ)*T+σ*SQRT(T)*$C710)</f>
        <v>0.61263459310354629</v>
      </c>
      <c r="E710" s="57">
        <f t="shared" ca="1" si="91"/>
        <v>0.61283562783714285</v>
      </c>
      <c r="F710" s="57">
        <f t="shared" ca="1" si="84"/>
        <v>0</v>
      </c>
      <c r="G710" s="57">
        <f t="shared" ca="1" si="85"/>
        <v>0</v>
      </c>
      <c r="H710" s="17">
        <f t="shared" ca="1" si="86"/>
        <v>0</v>
      </c>
      <c r="I710" s="17">
        <f t="shared" ca="1" si="87"/>
        <v>0</v>
      </c>
      <c r="K710" s="17">
        <v>701</v>
      </c>
      <c r="L710" s="50">
        <v>1.6701962098318302E-3</v>
      </c>
      <c r="M710" s="50">
        <v>1.6835754930081769E-3</v>
      </c>
      <c r="N710" s="50">
        <v>4.9399999999999999E-2</v>
      </c>
      <c r="O710" s="50">
        <v>4.9799999999999997E-2</v>
      </c>
      <c r="R710" s="59"/>
    </row>
    <row r="711" spans="2:18" x14ac:dyDescent="0.2">
      <c r="B711">
        <v>702</v>
      </c>
      <c r="C711" s="57">
        <f t="shared" ca="1" si="88"/>
        <v>-0.69337022223217804</v>
      </c>
      <c r="D711" s="57">
        <f t="shared" ca="1" si="91"/>
        <v>0.62666074675593286</v>
      </c>
      <c r="E711" s="57">
        <f t="shared" ca="1" si="91"/>
        <v>0.6268663841419011</v>
      </c>
      <c r="F711" s="57">
        <f t="shared" ca="1" si="84"/>
        <v>0</v>
      </c>
      <c r="G711" s="57">
        <f t="shared" ca="1" si="85"/>
        <v>0</v>
      </c>
      <c r="H711" s="17">
        <f t="shared" ca="1" si="86"/>
        <v>0</v>
      </c>
      <c r="I711" s="17">
        <f t="shared" ca="1" si="87"/>
        <v>0</v>
      </c>
      <c r="K711" s="17">
        <v>702</v>
      </c>
      <c r="L711" s="50">
        <v>1.5360033930482526E-3</v>
      </c>
      <c r="M711" s="50">
        <v>1.5482373758451396E-3</v>
      </c>
      <c r="N711" s="50">
        <v>4.5199999999999997E-2</v>
      </c>
      <c r="O711" s="50">
        <v>4.5600000000000002E-2</v>
      </c>
      <c r="R711" s="59"/>
    </row>
    <row r="712" spans="2:18" x14ac:dyDescent="0.2">
      <c r="B712">
        <v>703</v>
      </c>
      <c r="C712" s="57">
        <f t="shared" ca="1" si="88"/>
        <v>-1.8454806811090609</v>
      </c>
      <c r="D712" s="57">
        <f t="shared" ca="1" si="91"/>
        <v>0.55937588180562292</v>
      </c>
      <c r="E712" s="57">
        <f t="shared" ca="1" si="91"/>
        <v>0.55955943980682799</v>
      </c>
      <c r="F712" s="57">
        <f t="shared" ca="1" si="84"/>
        <v>0</v>
      </c>
      <c r="G712" s="57">
        <f t="shared" ca="1" si="85"/>
        <v>0</v>
      </c>
      <c r="H712" s="17">
        <f t="shared" ca="1" si="86"/>
        <v>0</v>
      </c>
      <c r="I712" s="17">
        <f t="shared" ca="1" si="87"/>
        <v>0</v>
      </c>
      <c r="K712" s="17">
        <v>703</v>
      </c>
      <c r="L712" s="50">
        <v>1.6284627410535258E-3</v>
      </c>
      <c r="M712" s="50">
        <v>1.6422502692817679E-3</v>
      </c>
      <c r="N712" s="50">
        <v>5.0799999999999998E-2</v>
      </c>
      <c r="O712" s="50">
        <v>5.1400000000000001E-2</v>
      </c>
      <c r="R712" s="59"/>
    </row>
    <row r="713" spans="2:18" x14ac:dyDescent="0.2">
      <c r="B713">
        <v>704</v>
      </c>
      <c r="C713" s="57">
        <f t="shared" ca="1" si="88"/>
        <v>-0.65773052681692923</v>
      </c>
      <c r="D713" s="57">
        <f t="shared" ca="1" si="91"/>
        <v>0.62886647190100231</v>
      </c>
      <c r="E713" s="57">
        <f t="shared" ca="1" si="91"/>
        <v>0.62907283309096729</v>
      </c>
      <c r="F713" s="57">
        <f t="shared" ca="1" si="84"/>
        <v>0</v>
      </c>
      <c r="G713" s="57">
        <f t="shared" ca="1" si="85"/>
        <v>0</v>
      </c>
      <c r="H713" s="17">
        <f t="shared" ca="1" si="86"/>
        <v>0</v>
      </c>
      <c r="I713" s="17">
        <f t="shared" ca="1" si="87"/>
        <v>0</v>
      </c>
      <c r="K713" s="17">
        <v>704</v>
      </c>
      <c r="L713" s="50">
        <v>1.5217586813634071E-3</v>
      </c>
      <c r="M713" s="50">
        <v>1.5351456741100949E-3</v>
      </c>
      <c r="N713" s="50">
        <v>4.9599999999999998E-2</v>
      </c>
      <c r="O713" s="50">
        <v>0.05</v>
      </c>
      <c r="R713" s="59"/>
    </row>
    <row r="714" spans="2:18" x14ac:dyDescent="0.2">
      <c r="B714">
        <v>705</v>
      </c>
      <c r="C714" s="57">
        <f t="shared" ca="1" si="88"/>
        <v>-0.97268237673968927</v>
      </c>
      <c r="D714" s="57">
        <f t="shared" ca="1" si="91"/>
        <v>0.60964001392796374</v>
      </c>
      <c r="E714" s="57">
        <f t="shared" ca="1" si="91"/>
        <v>0.60984006599679808</v>
      </c>
      <c r="F714" s="57">
        <f t="shared" ref="F714:F777" ca="1" si="92">MAX(0,CP*(D714-K))</f>
        <v>0</v>
      </c>
      <c r="G714" s="57">
        <f t="shared" ref="G714:G777" ca="1" si="93">MAX(0,CP*(E714-K))</f>
        <v>0</v>
      </c>
      <c r="H714" s="17">
        <f t="shared" ref="H714:H777" ca="1" si="94">(CP*(D714-K)&gt;0)*1</f>
        <v>0</v>
      </c>
      <c r="I714" s="17">
        <f t="shared" ref="I714:I777" ca="1" si="95">(CP*(E714-K)&gt;0)*1</f>
        <v>0</v>
      </c>
      <c r="K714" s="17">
        <v>705</v>
      </c>
      <c r="L714" s="50">
        <v>1.7681854225242045E-3</v>
      </c>
      <c r="M714" s="50">
        <v>1.782144987212645E-3</v>
      </c>
      <c r="N714" s="50">
        <v>5.16E-2</v>
      </c>
      <c r="O714" s="50">
        <v>5.1799999999999999E-2</v>
      </c>
      <c r="R714" s="59"/>
    </row>
    <row r="715" spans="2:18" x14ac:dyDescent="0.2">
      <c r="B715">
        <v>706</v>
      </c>
      <c r="C715" s="57">
        <f t="shared" ref="C715:C778" ca="1" si="96">_xlfn.NORM.S.INV(RAND())</f>
        <v>0.893564292812701</v>
      </c>
      <c r="D715" s="57">
        <f t="shared" ca="1" si="91"/>
        <v>0.73278854318019182</v>
      </c>
      <c r="E715" s="57">
        <f t="shared" ca="1" si="91"/>
        <v>0.73302900617594713</v>
      </c>
      <c r="F715" s="57">
        <f t="shared" ca="1" si="92"/>
        <v>0</v>
      </c>
      <c r="G715" s="57">
        <f t="shared" ca="1" si="93"/>
        <v>0</v>
      </c>
      <c r="H715" s="17">
        <f t="shared" ca="1" si="94"/>
        <v>0</v>
      </c>
      <c r="I715" s="17">
        <f t="shared" ca="1" si="95"/>
        <v>0</v>
      </c>
      <c r="K715" s="17">
        <v>706</v>
      </c>
      <c r="L715" s="50">
        <v>1.7269841408254177E-3</v>
      </c>
      <c r="M715" s="50">
        <v>1.7404798708310863E-3</v>
      </c>
      <c r="N715" s="50">
        <v>4.9399999999999999E-2</v>
      </c>
      <c r="O715" s="50">
        <v>5.0200000000000002E-2</v>
      </c>
      <c r="R715" s="59"/>
    </row>
    <row r="716" spans="2:18" x14ac:dyDescent="0.2">
      <c r="B716">
        <v>707</v>
      </c>
      <c r="C716" s="57">
        <f t="shared" ca="1" si="96"/>
        <v>-1.3418515170985545</v>
      </c>
      <c r="D716" s="57">
        <f t="shared" ca="1" si="91"/>
        <v>0.58785080952582736</v>
      </c>
      <c r="E716" s="57">
        <f t="shared" ca="1" si="91"/>
        <v>0.58804371151376267</v>
      </c>
      <c r="F716" s="57">
        <f t="shared" ca="1" si="92"/>
        <v>0</v>
      </c>
      <c r="G716" s="57">
        <f t="shared" ca="1" si="93"/>
        <v>0</v>
      </c>
      <c r="H716" s="17">
        <f t="shared" ca="1" si="94"/>
        <v>0</v>
      </c>
      <c r="I716" s="17">
        <f t="shared" ca="1" si="95"/>
        <v>0</v>
      </c>
      <c r="K716" s="17">
        <v>707</v>
      </c>
      <c r="L716" s="50">
        <v>1.8697730842235298E-3</v>
      </c>
      <c r="M716" s="50">
        <v>1.8846149898850218E-3</v>
      </c>
      <c r="N716" s="50">
        <v>5.5E-2</v>
      </c>
      <c r="O716" s="50">
        <v>5.5199999999999999E-2</v>
      </c>
      <c r="R716" s="59"/>
    </row>
    <row r="717" spans="2:18" x14ac:dyDescent="0.2">
      <c r="B717">
        <v>708</v>
      </c>
      <c r="C717" s="57">
        <f t="shared" ca="1" si="96"/>
        <v>-1.1226266312213846</v>
      </c>
      <c r="D717" s="57">
        <f t="shared" ca="1" si="91"/>
        <v>0.60069421850411342</v>
      </c>
      <c r="E717" s="57">
        <f t="shared" ca="1" si="91"/>
        <v>0.60089133502928105</v>
      </c>
      <c r="F717" s="57">
        <f t="shared" ca="1" si="92"/>
        <v>0</v>
      </c>
      <c r="G717" s="57">
        <f t="shared" ca="1" si="93"/>
        <v>0</v>
      </c>
      <c r="H717" s="17">
        <f t="shared" ca="1" si="94"/>
        <v>0</v>
      </c>
      <c r="I717" s="17">
        <f t="shared" ca="1" si="95"/>
        <v>0</v>
      </c>
      <c r="K717" s="17">
        <v>708</v>
      </c>
      <c r="L717" s="50">
        <v>1.6780671210100411E-3</v>
      </c>
      <c r="M717" s="50">
        <v>1.6917786954606638E-3</v>
      </c>
      <c r="N717" s="50">
        <v>5.0599999999999999E-2</v>
      </c>
      <c r="O717" s="50">
        <v>5.1200000000000002E-2</v>
      </c>
      <c r="R717" s="59"/>
    </row>
    <row r="718" spans="2:18" x14ac:dyDescent="0.2">
      <c r="B718">
        <v>709</v>
      </c>
      <c r="C718" s="57">
        <f t="shared" ca="1" si="96"/>
        <v>-0.94685254340208203</v>
      </c>
      <c r="D718" s="57">
        <f t="shared" ca="1" si="91"/>
        <v>0.61119443928135753</v>
      </c>
      <c r="E718" s="57">
        <f t="shared" ca="1" si="91"/>
        <v>0.61139500143155256</v>
      </c>
      <c r="F718" s="57">
        <f t="shared" ca="1" si="92"/>
        <v>0</v>
      </c>
      <c r="G718" s="57">
        <f t="shared" ca="1" si="93"/>
        <v>0</v>
      </c>
      <c r="H718" s="17">
        <f t="shared" ca="1" si="94"/>
        <v>0</v>
      </c>
      <c r="I718" s="17">
        <f t="shared" ca="1" si="95"/>
        <v>0</v>
      </c>
      <c r="K718" s="17">
        <v>709</v>
      </c>
      <c r="L718" s="50">
        <v>1.6637929671680888E-3</v>
      </c>
      <c r="M718" s="50">
        <v>1.6785783401834576E-3</v>
      </c>
      <c r="N718" s="50">
        <v>5.4800000000000001E-2</v>
      </c>
      <c r="O718" s="50">
        <v>5.5199999999999999E-2</v>
      </c>
      <c r="R718" s="59"/>
    </row>
    <row r="719" spans="2:18" x14ac:dyDescent="0.2">
      <c r="B719">
        <v>710</v>
      </c>
      <c r="C719" s="57">
        <f t="shared" ca="1" si="96"/>
        <v>-3.0388861591126628</v>
      </c>
      <c r="D719" s="57">
        <f t="shared" ca="1" si="91"/>
        <v>0.49728675870134237</v>
      </c>
      <c r="E719" s="57">
        <f t="shared" ca="1" si="91"/>
        <v>0.49744994228937689</v>
      </c>
      <c r="F719" s="57">
        <f t="shared" ca="1" si="92"/>
        <v>0</v>
      </c>
      <c r="G719" s="57">
        <f t="shared" ca="1" si="93"/>
        <v>0</v>
      </c>
      <c r="H719" s="17">
        <f t="shared" ca="1" si="94"/>
        <v>0</v>
      </c>
      <c r="I719" s="17">
        <f t="shared" ca="1" si="95"/>
        <v>0</v>
      </c>
      <c r="K719" s="17">
        <v>710</v>
      </c>
      <c r="L719" s="50">
        <v>1.8720319952173672E-3</v>
      </c>
      <c r="M719" s="50">
        <v>1.8858349190506005E-3</v>
      </c>
      <c r="N719" s="50">
        <v>5.0799999999999998E-2</v>
      </c>
      <c r="O719" s="50">
        <v>5.0999999999999997E-2</v>
      </c>
      <c r="R719" s="59"/>
    </row>
    <row r="720" spans="2:18" x14ac:dyDescent="0.2">
      <c r="B720">
        <v>711</v>
      </c>
      <c r="C720" s="57">
        <f t="shared" ca="1" si="96"/>
        <v>-0.57769115621732992</v>
      </c>
      <c r="D720" s="57">
        <f t="shared" ca="1" si="91"/>
        <v>0.63384841124498248</v>
      </c>
      <c r="E720" s="57">
        <f t="shared" ca="1" si="91"/>
        <v>0.6340564072477054</v>
      </c>
      <c r="F720" s="57">
        <f t="shared" ca="1" si="92"/>
        <v>0</v>
      </c>
      <c r="G720" s="57">
        <f t="shared" ca="1" si="93"/>
        <v>0</v>
      </c>
      <c r="H720" s="17">
        <f t="shared" ca="1" si="94"/>
        <v>0</v>
      </c>
      <c r="I720" s="17">
        <f t="shared" ca="1" si="95"/>
        <v>0</v>
      </c>
      <c r="K720" s="17">
        <v>711</v>
      </c>
      <c r="L720" s="50">
        <v>1.7332539466717273E-3</v>
      </c>
      <c r="M720" s="50">
        <v>1.7476089744822222E-3</v>
      </c>
      <c r="N720" s="50">
        <v>5.3199999999999997E-2</v>
      </c>
      <c r="O720" s="50">
        <v>5.3800000000000001E-2</v>
      </c>
      <c r="R720" s="59"/>
    </row>
    <row r="721" spans="2:18" x14ac:dyDescent="0.2">
      <c r="B721">
        <v>712</v>
      </c>
      <c r="C721" s="57">
        <f t="shared" ca="1" si="96"/>
        <v>-0.89606451669039344</v>
      </c>
      <c r="D721" s="57">
        <f t="shared" ca="1" si="91"/>
        <v>0.61426240270614552</v>
      </c>
      <c r="E721" s="57">
        <f t="shared" ca="1" si="91"/>
        <v>0.61446397160198751</v>
      </c>
      <c r="F721" s="57">
        <f t="shared" ca="1" si="92"/>
        <v>0</v>
      </c>
      <c r="G721" s="57">
        <f t="shared" ca="1" si="93"/>
        <v>0</v>
      </c>
      <c r="H721" s="17">
        <f t="shared" ca="1" si="94"/>
        <v>0</v>
      </c>
      <c r="I721" s="17">
        <f t="shared" ca="1" si="95"/>
        <v>0</v>
      </c>
      <c r="K721" s="17">
        <v>712</v>
      </c>
      <c r="L721" s="50">
        <v>1.4775327057996574E-3</v>
      </c>
      <c r="M721" s="50">
        <v>1.4898964728506617E-3</v>
      </c>
      <c r="N721" s="50">
        <v>4.58E-2</v>
      </c>
      <c r="O721" s="50">
        <v>4.5999999999999999E-2</v>
      </c>
      <c r="R721" s="59"/>
    </row>
    <row r="722" spans="2:18" x14ac:dyDescent="0.2">
      <c r="B722">
        <v>713</v>
      </c>
      <c r="C722" s="57">
        <f t="shared" ca="1" si="96"/>
        <v>1.1381396532059012</v>
      </c>
      <c r="D722" s="57">
        <f t="shared" ca="1" si="91"/>
        <v>0.75067232992931776</v>
      </c>
      <c r="E722" s="57">
        <f t="shared" ca="1" si="91"/>
        <v>0.75091866145150832</v>
      </c>
      <c r="F722" s="57">
        <f t="shared" ca="1" si="92"/>
        <v>0</v>
      </c>
      <c r="G722" s="57">
        <f t="shared" ca="1" si="93"/>
        <v>0</v>
      </c>
      <c r="H722" s="17">
        <f t="shared" ca="1" si="94"/>
        <v>0</v>
      </c>
      <c r="I722" s="17">
        <f t="shared" ca="1" si="95"/>
        <v>0</v>
      </c>
      <c r="K722" s="17">
        <v>713</v>
      </c>
      <c r="L722" s="50">
        <v>1.7267448080109076E-3</v>
      </c>
      <c r="M722" s="50">
        <v>1.7405541183586645E-3</v>
      </c>
      <c r="N722" s="50">
        <v>5.1200000000000002E-2</v>
      </c>
      <c r="O722" s="50">
        <v>5.1200000000000002E-2</v>
      </c>
      <c r="R722" s="59"/>
    </row>
    <row r="723" spans="2:18" x14ac:dyDescent="0.2">
      <c r="B723">
        <v>714</v>
      </c>
      <c r="C723" s="57">
        <f t="shared" ca="1" si="96"/>
        <v>-1.0022197687307046</v>
      </c>
      <c r="D723" s="57">
        <f t="shared" ca="1" si="91"/>
        <v>0.60786731432066898</v>
      </c>
      <c r="E723" s="57">
        <f t="shared" ca="1" si="91"/>
        <v>0.60806678468191233</v>
      </c>
      <c r="F723" s="57">
        <f t="shared" ca="1" si="92"/>
        <v>0</v>
      </c>
      <c r="G723" s="57">
        <f t="shared" ca="1" si="93"/>
        <v>0</v>
      </c>
      <c r="H723" s="17">
        <f t="shared" ca="1" si="94"/>
        <v>0</v>
      </c>
      <c r="I723" s="17">
        <f t="shared" ca="1" si="95"/>
        <v>0</v>
      </c>
      <c r="K723" s="17">
        <v>714</v>
      </c>
      <c r="L723" s="50">
        <v>1.6536936468874981E-3</v>
      </c>
      <c r="M723" s="50">
        <v>1.6673952438600789E-3</v>
      </c>
      <c r="N723" s="50">
        <v>5.04E-2</v>
      </c>
      <c r="O723" s="50">
        <v>5.1200000000000002E-2</v>
      </c>
      <c r="R723" s="59"/>
    </row>
    <row r="724" spans="2:18" x14ac:dyDescent="0.2">
      <c r="B724">
        <v>715</v>
      </c>
      <c r="C724" s="57">
        <f t="shared" ca="1" si="96"/>
        <v>0.54464522339440335</v>
      </c>
      <c r="D724" s="57">
        <f t="shared" ca="1" si="91"/>
        <v>0.70800993829298864</v>
      </c>
      <c r="E724" s="57">
        <f t="shared" ca="1" si="91"/>
        <v>0.70824227024245856</v>
      </c>
      <c r="F724" s="57">
        <f t="shared" ca="1" si="92"/>
        <v>0</v>
      </c>
      <c r="G724" s="57">
        <f t="shared" ca="1" si="93"/>
        <v>0</v>
      </c>
      <c r="H724" s="17">
        <f t="shared" ca="1" si="94"/>
        <v>0</v>
      </c>
      <c r="I724" s="17">
        <f t="shared" ca="1" si="95"/>
        <v>0</v>
      </c>
      <c r="K724" s="17">
        <v>715</v>
      </c>
      <c r="L724" s="50">
        <v>1.9061738289463889E-3</v>
      </c>
      <c r="M724" s="50">
        <v>1.9215367813607141E-3</v>
      </c>
      <c r="N724" s="50">
        <v>5.6800000000000003E-2</v>
      </c>
      <c r="O724" s="50">
        <v>5.7200000000000001E-2</v>
      </c>
      <c r="R724" s="59"/>
    </row>
    <row r="725" spans="2:18" x14ac:dyDescent="0.2">
      <c r="B725">
        <v>716</v>
      </c>
      <c r="C725" s="57">
        <f t="shared" ca="1" si="96"/>
        <v>1.1041565536880049</v>
      </c>
      <c r="D725" s="57">
        <f t="shared" ca="1" si="91"/>
        <v>0.74816155485367897</v>
      </c>
      <c r="E725" s="57">
        <f t="shared" ca="1" si="91"/>
        <v>0.74840706247038957</v>
      </c>
      <c r="F725" s="57">
        <f t="shared" ca="1" si="92"/>
        <v>0</v>
      </c>
      <c r="G725" s="57">
        <f t="shared" ca="1" si="93"/>
        <v>0</v>
      </c>
      <c r="H725" s="17">
        <f t="shared" ca="1" si="94"/>
        <v>0</v>
      </c>
      <c r="I725" s="17">
        <f t="shared" ca="1" si="95"/>
        <v>0</v>
      </c>
      <c r="K725" s="17">
        <v>716</v>
      </c>
      <c r="L725" s="50">
        <v>1.7190432789744013E-3</v>
      </c>
      <c r="M725" s="50">
        <v>1.7331084315742611E-3</v>
      </c>
      <c r="N725" s="50">
        <v>5.1999999999999998E-2</v>
      </c>
      <c r="O725" s="50">
        <v>5.2200000000000003E-2</v>
      </c>
      <c r="R725" s="59"/>
    </row>
    <row r="726" spans="2:18" x14ac:dyDescent="0.2">
      <c r="B726">
        <v>717</v>
      </c>
      <c r="C726" s="57">
        <f t="shared" ca="1" si="96"/>
        <v>0.95356753737647504</v>
      </c>
      <c r="D726" s="57">
        <f t="shared" ca="1" si="91"/>
        <v>0.7371362505803285</v>
      </c>
      <c r="E726" s="57">
        <f t="shared" ca="1" si="91"/>
        <v>0.73737814026698356</v>
      </c>
      <c r="F726" s="57">
        <f t="shared" ca="1" si="92"/>
        <v>0</v>
      </c>
      <c r="G726" s="57">
        <f t="shared" ca="1" si="93"/>
        <v>0</v>
      </c>
      <c r="H726" s="17">
        <f t="shared" ca="1" si="94"/>
        <v>0</v>
      </c>
      <c r="I726" s="17">
        <f t="shared" ca="1" si="95"/>
        <v>0</v>
      </c>
      <c r="K726" s="17">
        <v>717</v>
      </c>
      <c r="L726" s="50">
        <v>1.633148139073663E-3</v>
      </c>
      <c r="M726" s="50">
        <v>1.6468232774155653E-3</v>
      </c>
      <c r="N726" s="50">
        <v>5.0799999999999998E-2</v>
      </c>
      <c r="O726" s="50">
        <v>5.0799999999999998E-2</v>
      </c>
      <c r="R726" s="59"/>
    </row>
    <row r="727" spans="2:18" x14ac:dyDescent="0.2">
      <c r="B727">
        <v>718</v>
      </c>
      <c r="C727" s="57">
        <f t="shared" ca="1" si="96"/>
        <v>-0.65691707971354818</v>
      </c>
      <c r="D727" s="57">
        <f t="shared" ca="1" si="91"/>
        <v>0.62891690630498231</v>
      </c>
      <c r="E727" s="57">
        <f t="shared" ca="1" si="91"/>
        <v>0.62912328404488915</v>
      </c>
      <c r="F727" s="57">
        <f t="shared" ca="1" si="92"/>
        <v>0</v>
      </c>
      <c r="G727" s="57">
        <f t="shared" ca="1" si="93"/>
        <v>0</v>
      </c>
      <c r="H727" s="17">
        <f t="shared" ca="1" si="94"/>
        <v>0</v>
      </c>
      <c r="I727" s="17">
        <f t="shared" ca="1" si="95"/>
        <v>0</v>
      </c>
      <c r="K727" s="17">
        <v>718</v>
      </c>
      <c r="L727" s="50">
        <v>1.7331970105288676E-3</v>
      </c>
      <c r="M727" s="50">
        <v>1.746919604805202E-3</v>
      </c>
      <c r="N727" s="50">
        <v>5.0599999999999999E-2</v>
      </c>
      <c r="O727" s="50">
        <v>5.0999999999999997E-2</v>
      </c>
      <c r="R727" s="59"/>
    </row>
    <row r="728" spans="2:18" x14ac:dyDescent="0.2">
      <c r="B728">
        <v>719</v>
      </c>
      <c r="C728" s="57">
        <f t="shared" ca="1" si="96"/>
        <v>1.0528318455047081</v>
      </c>
      <c r="D728" s="57">
        <f t="shared" ca="1" si="91"/>
        <v>0.74438543907928523</v>
      </c>
      <c r="E728" s="57">
        <f t="shared" ca="1" si="91"/>
        <v>0.74462970757166735</v>
      </c>
      <c r="F728" s="57">
        <f t="shared" ca="1" si="92"/>
        <v>0</v>
      </c>
      <c r="G728" s="57">
        <f t="shared" ca="1" si="93"/>
        <v>0</v>
      </c>
      <c r="H728" s="17">
        <f t="shared" ca="1" si="94"/>
        <v>0</v>
      </c>
      <c r="I728" s="17">
        <f t="shared" ca="1" si="95"/>
        <v>0</v>
      </c>
      <c r="K728" s="17">
        <v>719</v>
      </c>
      <c r="L728" s="50">
        <v>1.6305215151602205E-3</v>
      </c>
      <c r="M728" s="50">
        <v>1.6438140061792285E-3</v>
      </c>
      <c r="N728" s="50">
        <v>4.9000000000000002E-2</v>
      </c>
      <c r="O728" s="50">
        <v>4.9599999999999998E-2</v>
      </c>
      <c r="R728" s="59"/>
    </row>
    <row r="729" spans="2:18" x14ac:dyDescent="0.2">
      <c r="B729">
        <v>720</v>
      </c>
      <c r="C729" s="57">
        <f t="shared" ca="1" si="96"/>
        <v>0.71614203738758342</v>
      </c>
      <c r="D729" s="57">
        <f t="shared" ca="1" si="91"/>
        <v>0.7200823407994873</v>
      </c>
      <c r="E729" s="57">
        <f t="shared" ca="1" si="91"/>
        <v>0.72031863428206222</v>
      </c>
      <c r="F729" s="57">
        <f t="shared" ca="1" si="92"/>
        <v>0</v>
      </c>
      <c r="G729" s="57">
        <f t="shared" ca="1" si="93"/>
        <v>0</v>
      </c>
      <c r="H729" s="17">
        <f t="shared" ca="1" si="94"/>
        <v>0</v>
      </c>
      <c r="I729" s="17">
        <f t="shared" ca="1" si="95"/>
        <v>0</v>
      </c>
      <c r="K729" s="17">
        <v>720</v>
      </c>
      <c r="L729" s="50">
        <v>1.9208441707033589E-3</v>
      </c>
      <c r="M729" s="50">
        <v>1.9355102391485396E-3</v>
      </c>
      <c r="N729" s="50">
        <v>5.4199999999999998E-2</v>
      </c>
      <c r="O729" s="50">
        <v>5.4399999999999997E-2</v>
      </c>
      <c r="R729" s="59"/>
    </row>
    <row r="730" spans="2:18" x14ac:dyDescent="0.2">
      <c r="B730">
        <v>721</v>
      </c>
      <c r="C730" s="57">
        <f t="shared" ca="1" si="96"/>
        <v>-1.75891040726405</v>
      </c>
      <c r="D730" s="57">
        <f t="shared" ref="D730:E749" ca="1" si="97">S0*EXP((D$5+0.5*σ*σ)*T+σ*SQRT(T)*$C730)</f>
        <v>0.56417044297130015</v>
      </c>
      <c r="E730" s="57">
        <f t="shared" ca="1" si="97"/>
        <v>0.56435557429751426</v>
      </c>
      <c r="F730" s="57">
        <f t="shared" ca="1" si="92"/>
        <v>0</v>
      </c>
      <c r="G730" s="57">
        <f t="shared" ca="1" si="93"/>
        <v>0</v>
      </c>
      <c r="H730" s="17">
        <f t="shared" ca="1" si="94"/>
        <v>0</v>
      </c>
      <c r="I730" s="17">
        <f t="shared" ca="1" si="95"/>
        <v>0</v>
      </c>
      <c r="K730" s="17">
        <v>721</v>
      </c>
      <c r="L730" s="50">
        <v>1.7095650967573989E-3</v>
      </c>
      <c r="M730" s="50">
        <v>1.7235211312301097E-3</v>
      </c>
      <c r="N730" s="50">
        <v>5.16E-2</v>
      </c>
      <c r="O730" s="50">
        <v>5.1799999999999999E-2</v>
      </c>
      <c r="R730" s="59"/>
    </row>
    <row r="731" spans="2:18" x14ac:dyDescent="0.2">
      <c r="B731">
        <v>722</v>
      </c>
      <c r="C731" s="57">
        <f t="shared" ca="1" si="96"/>
        <v>-7.4087838453667967E-2</v>
      </c>
      <c r="D731" s="57">
        <f t="shared" ca="1" si="97"/>
        <v>0.66611265222282978</v>
      </c>
      <c r="E731" s="57">
        <f t="shared" ca="1" si="97"/>
        <v>0.66633123566733721</v>
      </c>
      <c r="F731" s="57">
        <f t="shared" ca="1" si="92"/>
        <v>0</v>
      </c>
      <c r="G731" s="57">
        <f t="shared" ca="1" si="93"/>
        <v>0</v>
      </c>
      <c r="H731" s="17">
        <f t="shared" ca="1" si="94"/>
        <v>0</v>
      </c>
      <c r="I731" s="17">
        <f t="shared" ca="1" si="95"/>
        <v>0</v>
      </c>
      <c r="K731" s="17">
        <v>722</v>
      </c>
      <c r="L731" s="50">
        <v>1.7696772747625509E-3</v>
      </c>
      <c r="M731" s="50">
        <v>1.7846996797367752E-3</v>
      </c>
      <c r="N731" s="50">
        <v>5.5399999999999998E-2</v>
      </c>
      <c r="O731" s="50">
        <v>5.6000000000000001E-2</v>
      </c>
      <c r="R731" s="59"/>
    </row>
    <row r="732" spans="2:18" x14ac:dyDescent="0.2">
      <c r="B732">
        <v>723</v>
      </c>
      <c r="C732" s="57">
        <f t="shared" ca="1" si="96"/>
        <v>1.0123233588072502</v>
      </c>
      <c r="D732" s="57">
        <f t="shared" ca="1" si="97"/>
        <v>0.74141856788376315</v>
      </c>
      <c r="E732" s="57">
        <f t="shared" ca="1" si="97"/>
        <v>0.7416618628036975</v>
      </c>
      <c r="F732" s="57">
        <f t="shared" ca="1" si="92"/>
        <v>0</v>
      </c>
      <c r="G732" s="57">
        <f t="shared" ca="1" si="93"/>
        <v>0</v>
      </c>
      <c r="H732" s="17">
        <f t="shared" ca="1" si="94"/>
        <v>0</v>
      </c>
      <c r="I732" s="17">
        <f t="shared" ca="1" si="95"/>
        <v>0</v>
      </c>
      <c r="K732" s="17">
        <v>723</v>
      </c>
      <c r="L732" s="50">
        <v>1.7701380331546232E-3</v>
      </c>
      <c r="M732" s="50">
        <v>1.7841248291297913E-3</v>
      </c>
      <c r="N732" s="50">
        <v>5.1400000000000001E-2</v>
      </c>
      <c r="O732" s="50">
        <v>5.2200000000000003E-2</v>
      </c>
      <c r="R732" s="59"/>
    </row>
    <row r="733" spans="2:18" x14ac:dyDescent="0.2">
      <c r="B733">
        <v>724</v>
      </c>
      <c r="C733" s="57">
        <f t="shared" ca="1" si="96"/>
        <v>0.36034799922624083</v>
      </c>
      <c r="D733" s="57">
        <f t="shared" ca="1" si="97"/>
        <v>0.69526198663515781</v>
      </c>
      <c r="E733" s="57">
        <f t="shared" ca="1" si="97"/>
        <v>0.69549013537151139</v>
      </c>
      <c r="F733" s="57">
        <f t="shared" ca="1" si="92"/>
        <v>0</v>
      </c>
      <c r="G733" s="57">
        <f t="shared" ca="1" si="93"/>
        <v>0</v>
      </c>
      <c r="H733" s="17">
        <f t="shared" ca="1" si="94"/>
        <v>0</v>
      </c>
      <c r="I733" s="17">
        <f t="shared" ca="1" si="95"/>
        <v>0</v>
      </c>
      <c r="K733" s="17">
        <v>724</v>
      </c>
      <c r="L733" s="50">
        <v>1.6061631778410954E-3</v>
      </c>
      <c r="M733" s="50">
        <v>1.6194673565197973E-3</v>
      </c>
      <c r="N733" s="50">
        <v>4.9399999999999999E-2</v>
      </c>
      <c r="O733" s="50">
        <v>4.9399999999999999E-2</v>
      </c>
      <c r="R733" s="59"/>
    </row>
    <row r="734" spans="2:18" x14ac:dyDescent="0.2">
      <c r="B734">
        <v>725</v>
      </c>
      <c r="C734" s="57">
        <f t="shared" ca="1" si="96"/>
        <v>-1.5170739207177308</v>
      </c>
      <c r="D734" s="57">
        <f t="shared" ca="1" si="97"/>
        <v>0.57778305277448583</v>
      </c>
      <c r="E734" s="57">
        <f t="shared" ca="1" si="97"/>
        <v>0.57797265104954032</v>
      </c>
      <c r="F734" s="57">
        <f t="shared" ca="1" si="92"/>
        <v>0</v>
      </c>
      <c r="G734" s="57">
        <f t="shared" ca="1" si="93"/>
        <v>0</v>
      </c>
      <c r="H734" s="17">
        <f t="shared" ca="1" si="94"/>
        <v>0</v>
      </c>
      <c r="I734" s="17">
        <f t="shared" ca="1" si="95"/>
        <v>0</v>
      </c>
      <c r="K734" s="17">
        <v>725</v>
      </c>
      <c r="L734" s="50">
        <v>1.7561760974405744E-3</v>
      </c>
      <c r="M734" s="50">
        <v>1.770409868551972E-3</v>
      </c>
      <c r="N734" s="50">
        <v>5.28E-2</v>
      </c>
      <c r="O734" s="50">
        <v>5.2999999999999999E-2</v>
      </c>
      <c r="R734" s="59"/>
    </row>
    <row r="735" spans="2:18" x14ac:dyDescent="0.2">
      <c r="B735">
        <v>726</v>
      </c>
      <c r="C735" s="57">
        <f t="shared" ca="1" si="96"/>
        <v>-1.2117606525705564</v>
      </c>
      <c r="D735" s="57">
        <f t="shared" ca="1" si="97"/>
        <v>0.59543874453247991</v>
      </c>
      <c r="E735" s="57">
        <f t="shared" ca="1" si="97"/>
        <v>0.59563413648508545</v>
      </c>
      <c r="F735" s="57">
        <f t="shared" ca="1" si="92"/>
        <v>0</v>
      </c>
      <c r="G735" s="57">
        <f t="shared" ca="1" si="93"/>
        <v>0</v>
      </c>
      <c r="H735" s="17">
        <f t="shared" ca="1" si="94"/>
        <v>0</v>
      </c>
      <c r="I735" s="17">
        <f t="shared" ca="1" si="95"/>
        <v>0</v>
      </c>
      <c r="K735" s="17">
        <v>726</v>
      </c>
      <c r="L735" s="50">
        <v>1.5055602530211485E-3</v>
      </c>
      <c r="M735" s="50">
        <v>1.5181383318562298E-3</v>
      </c>
      <c r="N735" s="50">
        <v>4.6600000000000003E-2</v>
      </c>
      <c r="O735" s="50">
        <v>4.6800000000000001E-2</v>
      </c>
      <c r="R735" s="59"/>
    </row>
    <row r="736" spans="2:18" x14ac:dyDescent="0.2">
      <c r="B736">
        <v>727</v>
      </c>
      <c r="C736" s="57">
        <f t="shared" ca="1" si="96"/>
        <v>-0.44955997321437402</v>
      </c>
      <c r="D736" s="57">
        <f t="shared" ca="1" si="97"/>
        <v>0.64190605165344705</v>
      </c>
      <c r="E736" s="57">
        <f t="shared" ca="1" si="97"/>
        <v>0.64211669175366493</v>
      </c>
      <c r="F736" s="57">
        <f t="shared" ca="1" si="92"/>
        <v>0</v>
      </c>
      <c r="G736" s="57">
        <f t="shared" ca="1" si="93"/>
        <v>0</v>
      </c>
      <c r="H736" s="17">
        <f t="shared" ca="1" si="94"/>
        <v>0</v>
      </c>
      <c r="I736" s="17">
        <f t="shared" ca="1" si="95"/>
        <v>0</v>
      </c>
      <c r="K736" s="17">
        <v>727</v>
      </c>
      <c r="L736" s="50">
        <v>1.8541861206164939E-3</v>
      </c>
      <c r="M736" s="50">
        <v>1.8695891274408197E-3</v>
      </c>
      <c r="N736" s="50">
        <v>5.7200000000000001E-2</v>
      </c>
      <c r="O736" s="50">
        <v>5.7200000000000001E-2</v>
      </c>
      <c r="R736" s="59"/>
    </row>
    <row r="737" spans="2:18" x14ac:dyDescent="0.2">
      <c r="B737">
        <v>728</v>
      </c>
      <c r="C737" s="57">
        <f t="shared" ca="1" si="96"/>
        <v>-6.0708097679886282E-2</v>
      </c>
      <c r="D737" s="57">
        <f t="shared" ca="1" si="97"/>
        <v>0.66699188438781876</v>
      </c>
      <c r="E737" s="57">
        <f t="shared" ca="1" si="97"/>
        <v>0.66721075635048377</v>
      </c>
      <c r="F737" s="57">
        <f t="shared" ca="1" si="92"/>
        <v>0</v>
      </c>
      <c r="G737" s="57">
        <f t="shared" ca="1" si="93"/>
        <v>0</v>
      </c>
      <c r="H737" s="17">
        <f t="shared" ca="1" si="94"/>
        <v>0</v>
      </c>
      <c r="I737" s="17">
        <f t="shared" ca="1" si="95"/>
        <v>0</v>
      </c>
      <c r="K737" s="17">
        <v>728</v>
      </c>
      <c r="L737" s="50">
        <v>1.6393366032810693E-3</v>
      </c>
      <c r="M737" s="50">
        <v>1.6535827938776719E-3</v>
      </c>
      <c r="N737" s="50">
        <v>5.2999999999999999E-2</v>
      </c>
      <c r="O737" s="50">
        <v>5.2999999999999999E-2</v>
      </c>
      <c r="R737" s="59"/>
    </row>
    <row r="738" spans="2:18" x14ac:dyDescent="0.2">
      <c r="B738">
        <v>729</v>
      </c>
      <c r="C738" s="57">
        <f t="shared" ca="1" si="96"/>
        <v>2.1885100182671242</v>
      </c>
      <c r="D738" s="57">
        <f t="shared" ca="1" si="97"/>
        <v>0.83257441184537362</v>
      </c>
      <c r="E738" s="57">
        <f t="shared" ca="1" si="97"/>
        <v>0.83284761936086316</v>
      </c>
      <c r="F738" s="57">
        <f t="shared" ca="1" si="92"/>
        <v>4.4374411845373607E-2</v>
      </c>
      <c r="G738" s="57">
        <f t="shared" ca="1" si="93"/>
        <v>4.4647619360863144E-2</v>
      </c>
      <c r="H738" s="17">
        <f t="shared" ca="1" si="94"/>
        <v>1</v>
      </c>
      <c r="I738" s="17">
        <f t="shared" ca="1" si="95"/>
        <v>1</v>
      </c>
      <c r="K738" s="17">
        <v>729</v>
      </c>
      <c r="L738" s="50">
        <v>1.7498872399235878E-3</v>
      </c>
      <c r="M738" s="50">
        <v>1.7640145197873539E-3</v>
      </c>
      <c r="N738" s="50">
        <v>5.2400000000000002E-2</v>
      </c>
      <c r="O738" s="50">
        <v>5.2400000000000002E-2</v>
      </c>
      <c r="R738" s="59"/>
    </row>
    <row r="739" spans="2:18" x14ac:dyDescent="0.2">
      <c r="B739">
        <v>730</v>
      </c>
      <c r="C739" s="57">
        <f t="shared" ca="1" si="96"/>
        <v>-1.2831921392282764</v>
      </c>
      <c r="D739" s="57">
        <f t="shared" ca="1" si="97"/>
        <v>0.59126024659525045</v>
      </c>
      <c r="E739" s="57">
        <f t="shared" ca="1" si="97"/>
        <v>0.59145426738268014</v>
      </c>
      <c r="F739" s="57">
        <f t="shared" ca="1" si="92"/>
        <v>0</v>
      </c>
      <c r="G739" s="57">
        <f t="shared" ca="1" si="93"/>
        <v>0</v>
      </c>
      <c r="H739" s="17">
        <f t="shared" ca="1" si="94"/>
        <v>0</v>
      </c>
      <c r="I739" s="17">
        <f t="shared" ca="1" si="95"/>
        <v>0</v>
      </c>
      <c r="K739" s="17">
        <v>730</v>
      </c>
      <c r="L739" s="50">
        <v>1.7646743191078961E-3</v>
      </c>
      <c r="M739" s="50">
        <v>1.7790053707953028E-3</v>
      </c>
      <c r="N739" s="50">
        <v>5.2999999999999999E-2</v>
      </c>
      <c r="O739" s="50">
        <v>5.3400000000000003E-2</v>
      </c>
      <c r="R739" s="59"/>
    </row>
    <row r="740" spans="2:18" x14ac:dyDescent="0.2">
      <c r="B740">
        <v>731</v>
      </c>
      <c r="C740" s="57">
        <f t="shared" ca="1" si="96"/>
        <v>1.6909858659799346</v>
      </c>
      <c r="D740" s="57">
        <f t="shared" ca="1" si="97"/>
        <v>0.79272228652291243</v>
      </c>
      <c r="E740" s="57">
        <f t="shared" ca="1" si="97"/>
        <v>0.79298241664857183</v>
      </c>
      <c r="F740" s="57">
        <f t="shared" ca="1" si="92"/>
        <v>4.5222865229124221E-3</v>
      </c>
      <c r="G740" s="57">
        <f t="shared" ca="1" si="93"/>
        <v>4.7824166485718189E-3</v>
      </c>
      <c r="H740" s="17">
        <f t="shared" ca="1" si="94"/>
        <v>1</v>
      </c>
      <c r="I740" s="17">
        <f t="shared" ca="1" si="95"/>
        <v>1</v>
      </c>
      <c r="K740" s="17">
        <v>731</v>
      </c>
      <c r="L740" s="50">
        <v>1.686965409281391E-3</v>
      </c>
      <c r="M740" s="50">
        <v>1.7011894379272622E-3</v>
      </c>
      <c r="N740" s="50">
        <v>5.2400000000000002E-2</v>
      </c>
      <c r="O740" s="50">
        <v>5.2999999999999999E-2</v>
      </c>
      <c r="R740" s="59"/>
    </row>
    <row r="741" spans="2:18" x14ac:dyDescent="0.2">
      <c r="B741">
        <v>732</v>
      </c>
      <c r="C741" s="57">
        <f t="shared" ca="1" si="96"/>
        <v>-7.8122916355023289E-2</v>
      </c>
      <c r="D741" s="57">
        <f t="shared" ca="1" si="97"/>
        <v>0.66584771990020941</v>
      </c>
      <c r="E741" s="57">
        <f t="shared" ca="1" si="97"/>
        <v>0.66606621640774077</v>
      </c>
      <c r="F741" s="57">
        <f t="shared" ca="1" si="92"/>
        <v>0</v>
      </c>
      <c r="G741" s="57">
        <f t="shared" ca="1" si="93"/>
        <v>0</v>
      </c>
      <c r="H741" s="17">
        <f t="shared" ca="1" si="94"/>
        <v>0</v>
      </c>
      <c r="I741" s="17">
        <f t="shared" ca="1" si="95"/>
        <v>0</v>
      </c>
      <c r="K741" s="17">
        <v>732</v>
      </c>
      <c r="L741" s="50">
        <v>1.5237803960328181E-3</v>
      </c>
      <c r="M741" s="50">
        <v>1.5371426028910047E-3</v>
      </c>
      <c r="N741" s="50">
        <v>4.9399999999999999E-2</v>
      </c>
      <c r="O741" s="50">
        <v>0.05</v>
      </c>
      <c r="R741" s="59"/>
    </row>
    <row r="742" spans="2:18" x14ac:dyDescent="0.2">
      <c r="B742">
        <v>733</v>
      </c>
      <c r="C742" s="57">
        <f t="shared" ca="1" si="96"/>
        <v>0.82855946130851843</v>
      </c>
      <c r="D742" s="57">
        <f t="shared" ca="1" si="97"/>
        <v>0.72810736525764852</v>
      </c>
      <c r="E742" s="57">
        <f t="shared" ca="1" si="97"/>
        <v>0.72834629213486379</v>
      </c>
      <c r="F742" s="57">
        <f t="shared" ca="1" si="92"/>
        <v>0</v>
      </c>
      <c r="G742" s="57">
        <f t="shared" ca="1" si="93"/>
        <v>0</v>
      </c>
      <c r="H742" s="17">
        <f t="shared" ca="1" si="94"/>
        <v>0</v>
      </c>
      <c r="I742" s="17">
        <f t="shared" ca="1" si="95"/>
        <v>0</v>
      </c>
      <c r="K742" s="17">
        <v>733</v>
      </c>
      <c r="L742" s="50">
        <v>1.8486205913872179E-3</v>
      </c>
      <c r="M742" s="50">
        <v>1.8623447850671883E-3</v>
      </c>
      <c r="N742" s="50">
        <v>5.0599999999999999E-2</v>
      </c>
      <c r="O742" s="50">
        <v>5.0999999999999997E-2</v>
      </c>
      <c r="R742" s="59"/>
    </row>
    <row r="743" spans="2:18" x14ac:dyDescent="0.2">
      <c r="B743">
        <v>734</v>
      </c>
      <c r="C743" s="57">
        <f t="shared" ca="1" si="96"/>
        <v>-2.4384310561872855</v>
      </c>
      <c r="D743" s="57">
        <f t="shared" ca="1" si="97"/>
        <v>0.52761359507381911</v>
      </c>
      <c r="E743" s="57">
        <f t="shared" ca="1" si="97"/>
        <v>0.5277867303484538</v>
      </c>
      <c r="F743" s="57">
        <f t="shared" ca="1" si="92"/>
        <v>0</v>
      </c>
      <c r="G743" s="57">
        <f t="shared" ca="1" si="93"/>
        <v>0</v>
      </c>
      <c r="H743" s="17">
        <f t="shared" ca="1" si="94"/>
        <v>0</v>
      </c>
      <c r="I743" s="17">
        <f t="shared" ca="1" si="95"/>
        <v>0</v>
      </c>
      <c r="K743" s="17">
        <v>734</v>
      </c>
      <c r="L743" s="50">
        <v>1.6056714795110157E-3</v>
      </c>
      <c r="M743" s="50">
        <v>1.6193807883811953E-3</v>
      </c>
      <c r="N743" s="50">
        <v>5.04E-2</v>
      </c>
      <c r="O743" s="50">
        <v>5.1200000000000002E-2</v>
      </c>
      <c r="R743" s="59"/>
    </row>
    <row r="744" spans="2:18" x14ac:dyDescent="0.2">
      <c r="B744">
        <v>735</v>
      </c>
      <c r="C744" s="57">
        <f t="shared" ca="1" si="96"/>
        <v>0.68708684154850763</v>
      </c>
      <c r="D744" s="57">
        <f t="shared" ca="1" si="97"/>
        <v>0.7180226320066595</v>
      </c>
      <c r="E744" s="57">
        <f t="shared" ca="1" si="97"/>
        <v>0.71825824960019213</v>
      </c>
      <c r="F744" s="57">
        <f t="shared" ca="1" si="92"/>
        <v>0</v>
      </c>
      <c r="G744" s="57">
        <f t="shared" ca="1" si="93"/>
        <v>0</v>
      </c>
      <c r="H744" s="17">
        <f t="shared" ca="1" si="94"/>
        <v>0</v>
      </c>
      <c r="I744" s="17">
        <f t="shared" ca="1" si="95"/>
        <v>0</v>
      </c>
      <c r="K744" s="17">
        <v>735</v>
      </c>
      <c r="L744" s="50">
        <v>1.5677676534907783E-3</v>
      </c>
      <c r="M744" s="50">
        <v>1.5812009395241378E-3</v>
      </c>
      <c r="N744" s="50">
        <v>4.9799999999999997E-2</v>
      </c>
      <c r="O744" s="50">
        <v>5.0200000000000002E-2</v>
      </c>
      <c r="R744" s="59"/>
    </row>
    <row r="745" spans="2:18" x14ac:dyDescent="0.2">
      <c r="B745">
        <v>736</v>
      </c>
      <c r="C745" s="57">
        <f t="shared" ca="1" si="96"/>
        <v>0.1868791957372892</v>
      </c>
      <c r="D745" s="57">
        <f t="shared" ca="1" si="97"/>
        <v>0.68347281579180996</v>
      </c>
      <c r="E745" s="57">
        <f t="shared" ca="1" si="97"/>
        <v>0.68369709593692418</v>
      </c>
      <c r="F745" s="57">
        <f t="shared" ca="1" si="92"/>
        <v>0</v>
      </c>
      <c r="G745" s="57">
        <f t="shared" ca="1" si="93"/>
        <v>0</v>
      </c>
      <c r="H745" s="17">
        <f t="shared" ca="1" si="94"/>
        <v>0</v>
      </c>
      <c r="I745" s="17">
        <f t="shared" ca="1" si="95"/>
        <v>0</v>
      </c>
      <c r="K745" s="17">
        <v>736</v>
      </c>
      <c r="L745" s="50">
        <v>1.6407889371960493E-3</v>
      </c>
      <c r="M745" s="50">
        <v>1.6548672188785435E-3</v>
      </c>
      <c r="N745" s="50">
        <v>5.2200000000000003E-2</v>
      </c>
      <c r="O745" s="50">
        <v>5.2400000000000002E-2</v>
      </c>
      <c r="R745" s="59"/>
    </row>
    <row r="746" spans="2:18" x14ac:dyDescent="0.2">
      <c r="B746">
        <v>737</v>
      </c>
      <c r="C746" s="57">
        <f t="shared" ca="1" si="96"/>
        <v>-0.31675069129990402</v>
      </c>
      <c r="D746" s="57">
        <f t="shared" ca="1" si="97"/>
        <v>0.65036600371433728</v>
      </c>
      <c r="E746" s="57">
        <f t="shared" ca="1" si="97"/>
        <v>0.65057941992975976</v>
      </c>
      <c r="F746" s="57">
        <f t="shared" ca="1" si="92"/>
        <v>0</v>
      </c>
      <c r="G746" s="57">
        <f t="shared" ca="1" si="93"/>
        <v>0</v>
      </c>
      <c r="H746" s="17">
        <f t="shared" ca="1" si="94"/>
        <v>0</v>
      </c>
      <c r="I746" s="17">
        <f t="shared" ca="1" si="95"/>
        <v>0</v>
      </c>
      <c r="K746" s="17">
        <v>737</v>
      </c>
      <c r="L746" s="50">
        <v>1.7556563856086975E-3</v>
      </c>
      <c r="M746" s="50">
        <v>1.7702560115023431E-3</v>
      </c>
      <c r="N746" s="50">
        <v>5.3999999999999999E-2</v>
      </c>
      <c r="O746" s="50">
        <v>5.4600000000000003E-2</v>
      </c>
      <c r="R746" s="59"/>
    </row>
    <row r="747" spans="2:18" x14ac:dyDescent="0.2">
      <c r="B747">
        <v>738</v>
      </c>
      <c r="C747" s="57">
        <f t="shared" ca="1" si="96"/>
        <v>1.4921893275399594</v>
      </c>
      <c r="D747" s="57">
        <f t="shared" ca="1" si="97"/>
        <v>0.77733710156487656</v>
      </c>
      <c r="E747" s="57">
        <f t="shared" ca="1" si="97"/>
        <v>0.77759218307494327</v>
      </c>
      <c r="F747" s="57">
        <f t="shared" ca="1" si="92"/>
        <v>0</v>
      </c>
      <c r="G747" s="57">
        <f t="shared" ca="1" si="93"/>
        <v>0</v>
      </c>
      <c r="H747" s="17">
        <f t="shared" ca="1" si="94"/>
        <v>0</v>
      </c>
      <c r="I747" s="17">
        <f t="shared" ca="1" si="95"/>
        <v>0</v>
      </c>
      <c r="K747" s="17">
        <v>738</v>
      </c>
      <c r="L747" s="50">
        <v>1.5483028117803449E-3</v>
      </c>
      <c r="M747" s="50">
        <v>1.5612630093777753E-3</v>
      </c>
      <c r="N747" s="50">
        <v>4.8000000000000001E-2</v>
      </c>
      <c r="O747" s="50">
        <v>4.82E-2</v>
      </c>
      <c r="R747" s="59"/>
    </row>
    <row r="748" spans="2:18" x14ac:dyDescent="0.2">
      <c r="B748">
        <v>739</v>
      </c>
      <c r="C748" s="57">
        <f t="shared" ca="1" si="96"/>
        <v>-5.4650650736054372E-2</v>
      </c>
      <c r="D748" s="57">
        <f t="shared" ca="1" si="97"/>
        <v>0.66739032314190816</v>
      </c>
      <c r="E748" s="57">
        <f t="shared" ca="1" si="97"/>
        <v>0.66760932585139954</v>
      </c>
      <c r="F748" s="57">
        <f t="shared" ca="1" si="92"/>
        <v>0</v>
      </c>
      <c r="G748" s="57">
        <f t="shared" ca="1" si="93"/>
        <v>0</v>
      </c>
      <c r="H748" s="17">
        <f t="shared" ca="1" si="94"/>
        <v>0</v>
      </c>
      <c r="I748" s="17">
        <f t="shared" ca="1" si="95"/>
        <v>0</v>
      </c>
      <c r="K748" s="17">
        <v>739</v>
      </c>
      <c r="L748" s="50">
        <v>1.6517803679078277E-3</v>
      </c>
      <c r="M748" s="50">
        <v>1.6652149399028395E-3</v>
      </c>
      <c r="N748" s="50">
        <v>4.9599999999999998E-2</v>
      </c>
      <c r="O748" s="50">
        <v>0.05</v>
      </c>
      <c r="R748" s="59"/>
    </row>
    <row r="749" spans="2:18" x14ac:dyDescent="0.2">
      <c r="B749">
        <v>740</v>
      </c>
      <c r="C749" s="57">
        <f t="shared" ca="1" si="96"/>
        <v>-0.84737608327273928</v>
      </c>
      <c r="D749" s="57">
        <f t="shared" ca="1" si="97"/>
        <v>0.61721799274743272</v>
      </c>
      <c r="E749" s="57">
        <f t="shared" ca="1" si="97"/>
        <v>0.6174205315138358</v>
      </c>
      <c r="F749" s="57">
        <f t="shared" ca="1" si="92"/>
        <v>0</v>
      </c>
      <c r="G749" s="57">
        <f t="shared" ca="1" si="93"/>
        <v>0</v>
      </c>
      <c r="H749" s="17">
        <f t="shared" ca="1" si="94"/>
        <v>0</v>
      </c>
      <c r="I749" s="17">
        <f t="shared" ca="1" si="95"/>
        <v>0</v>
      </c>
      <c r="K749" s="17">
        <v>740</v>
      </c>
      <c r="L749" s="50">
        <v>1.9683750423869226E-3</v>
      </c>
      <c r="M749" s="50">
        <v>1.9833499569975187E-3</v>
      </c>
      <c r="N749" s="50">
        <v>5.5399999999999998E-2</v>
      </c>
      <c r="O749" s="50">
        <v>5.5399999999999998E-2</v>
      </c>
      <c r="R749" s="59"/>
    </row>
    <row r="750" spans="2:18" x14ac:dyDescent="0.2">
      <c r="B750">
        <v>741</v>
      </c>
      <c r="C750" s="57">
        <f t="shared" ca="1" si="96"/>
        <v>0.48569329980707243</v>
      </c>
      <c r="D750" s="57">
        <f t="shared" ref="D750:E769" ca="1" si="98">S0*EXP((D$5+0.5*σ*σ)*T+σ*SQRT(T)*$C750)</f>
        <v>0.70390697507479061</v>
      </c>
      <c r="E750" s="57">
        <f t="shared" ca="1" si="98"/>
        <v>0.70413796064564149</v>
      </c>
      <c r="F750" s="57">
        <f t="shared" ca="1" si="92"/>
        <v>0</v>
      </c>
      <c r="G750" s="57">
        <f t="shared" ca="1" si="93"/>
        <v>0</v>
      </c>
      <c r="H750" s="17">
        <f t="shared" ca="1" si="94"/>
        <v>0</v>
      </c>
      <c r="I750" s="17">
        <f t="shared" ca="1" si="95"/>
        <v>0</v>
      </c>
      <c r="K750" s="17">
        <v>741</v>
      </c>
      <c r="L750" s="50">
        <v>1.7551853019295907E-3</v>
      </c>
      <c r="M750" s="50">
        <v>1.7697679946023738E-3</v>
      </c>
      <c r="N750" s="50">
        <v>5.3999999999999999E-2</v>
      </c>
      <c r="O750" s="50">
        <v>5.4600000000000003E-2</v>
      </c>
      <c r="R750" s="59"/>
    </row>
    <row r="751" spans="2:18" x14ac:dyDescent="0.2">
      <c r="B751">
        <v>742</v>
      </c>
      <c r="C751" s="57">
        <f t="shared" ca="1" si="96"/>
        <v>-0.15271411185082567</v>
      </c>
      <c r="D751" s="57">
        <f t="shared" ca="1" si="98"/>
        <v>0.66096919713751534</v>
      </c>
      <c r="E751" s="57">
        <f t="shared" ca="1" si="98"/>
        <v>0.66118609276821916</v>
      </c>
      <c r="F751" s="57">
        <f t="shared" ca="1" si="92"/>
        <v>0</v>
      </c>
      <c r="G751" s="57">
        <f t="shared" ca="1" si="93"/>
        <v>0</v>
      </c>
      <c r="H751" s="17">
        <f t="shared" ca="1" si="94"/>
        <v>0</v>
      </c>
      <c r="I751" s="17">
        <f t="shared" ca="1" si="95"/>
        <v>0</v>
      </c>
      <c r="K751" s="17">
        <v>742</v>
      </c>
      <c r="L751" s="50">
        <v>1.8019664911101691E-3</v>
      </c>
      <c r="M751" s="50">
        <v>1.816035409078679E-3</v>
      </c>
      <c r="N751" s="50">
        <v>5.1999999999999998E-2</v>
      </c>
      <c r="O751" s="50">
        <v>5.2600000000000001E-2</v>
      </c>
      <c r="R751" s="59"/>
    </row>
    <row r="752" spans="2:18" x14ac:dyDescent="0.2">
      <c r="B752">
        <v>743</v>
      </c>
      <c r="C752" s="57">
        <f t="shared" ca="1" si="96"/>
        <v>-2.0872381327681975</v>
      </c>
      <c r="D752" s="57">
        <f t="shared" ca="1" si="98"/>
        <v>0.54620120216020573</v>
      </c>
      <c r="E752" s="57">
        <f t="shared" ca="1" si="98"/>
        <v>0.54638043691841642</v>
      </c>
      <c r="F752" s="57">
        <f t="shared" ca="1" si="92"/>
        <v>0</v>
      </c>
      <c r="G752" s="57">
        <f t="shared" ca="1" si="93"/>
        <v>0</v>
      </c>
      <c r="H752" s="17">
        <f t="shared" ca="1" si="94"/>
        <v>0</v>
      </c>
      <c r="I752" s="17">
        <f t="shared" ca="1" si="95"/>
        <v>0</v>
      </c>
      <c r="K752" s="17">
        <v>743</v>
      </c>
      <c r="L752" s="50">
        <v>1.6827981238286378E-3</v>
      </c>
      <c r="M752" s="50">
        <v>1.6967569538438717E-3</v>
      </c>
      <c r="N752" s="50">
        <v>5.1400000000000001E-2</v>
      </c>
      <c r="O752" s="50">
        <v>5.1999999999999998E-2</v>
      </c>
      <c r="R752" s="59"/>
    </row>
    <row r="753" spans="2:18" x14ac:dyDescent="0.2">
      <c r="B753">
        <v>744</v>
      </c>
      <c r="C753" s="57">
        <f t="shared" ca="1" si="96"/>
        <v>1.1141172938938879</v>
      </c>
      <c r="D753" s="57">
        <f t="shared" ca="1" si="98"/>
        <v>0.74889661347936987</v>
      </c>
      <c r="E753" s="57">
        <f t="shared" ca="1" si="98"/>
        <v>0.74914236230399889</v>
      </c>
      <c r="F753" s="57">
        <f t="shared" ca="1" si="92"/>
        <v>0</v>
      </c>
      <c r="G753" s="57">
        <f t="shared" ca="1" si="93"/>
        <v>0</v>
      </c>
      <c r="H753" s="17">
        <f t="shared" ca="1" si="94"/>
        <v>0</v>
      </c>
      <c r="I753" s="17">
        <f t="shared" ca="1" si="95"/>
        <v>0</v>
      </c>
      <c r="K753" s="17">
        <v>744</v>
      </c>
      <c r="L753" s="50">
        <v>1.6256923089916218E-3</v>
      </c>
      <c r="M753" s="50">
        <v>1.6387444018700328E-3</v>
      </c>
      <c r="N753" s="50">
        <v>4.8399999999999999E-2</v>
      </c>
      <c r="O753" s="50">
        <v>4.8599999999999997E-2</v>
      </c>
      <c r="R753" s="59"/>
    </row>
    <row r="754" spans="2:18" x14ac:dyDescent="0.2">
      <c r="B754">
        <v>745</v>
      </c>
      <c r="C754" s="57">
        <f t="shared" ca="1" si="96"/>
        <v>-0.80361443810540278</v>
      </c>
      <c r="D754" s="57">
        <f t="shared" ca="1" si="98"/>
        <v>0.61988663971239788</v>
      </c>
      <c r="E754" s="57">
        <f t="shared" ca="1" si="98"/>
        <v>0.62009005418960439</v>
      </c>
      <c r="F754" s="57">
        <f t="shared" ca="1" si="92"/>
        <v>0</v>
      </c>
      <c r="G754" s="57">
        <f t="shared" ca="1" si="93"/>
        <v>0</v>
      </c>
      <c r="H754" s="17">
        <f t="shared" ca="1" si="94"/>
        <v>0</v>
      </c>
      <c r="I754" s="17">
        <f t="shared" ca="1" si="95"/>
        <v>0</v>
      </c>
      <c r="K754" s="17">
        <v>745</v>
      </c>
      <c r="L754" s="50">
        <v>1.7917158639447909E-3</v>
      </c>
      <c r="M754" s="50">
        <v>1.8052781582130557E-3</v>
      </c>
      <c r="N754" s="50">
        <v>0.05</v>
      </c>
      <c r="O754" s="50">
        <v>5.0599999999999999E-2</v>
      </c>
      <c r="R754" s="59"/>
    </row>
    <row r="755" spans="2:18" x14ac:dyDescent="0.2">
      <c r="B755">
        <v>746</v>
      </c>
      <c r="C755" s="57">
        <f t="shared" ca="1" si="96"/>
        <v>-0.744781885278476</v>
      </c>
      <c r="D755" s="57">
        <f t="shared" ca="1" si="98"/>
        <v>0.62349252399930699</v>
      </c>
      <c r="E755" s="57">
        <f t="shared" ca="1" si="98"/>
        <v>0.62369712173974268</v>
      </c>
      <c r="F755" s="57">
        <f t="shared" ca="1" si="92"/>
        <v>0</v>
      </c>
      <c r="G755" s="57">
        <f t="shared" ca="1" si="93"/>
        <v>0</v>
      </c>
      <c r="H755" s="17">
        <f t="shared" ca="1" si="94"/>
        <v>0</v>
      </c>
      <c r="I755" s="17">
        <f t="shared" ca="1" si="95"/>
        <v>0</v>
      </c>
      <c r="K755" s="17">
        <v>746</v>
      </c>
      <c r="L755" s="50">
        <v>1.8100621440941566E-3</v>
      </c>
      <c r="M755" s="50">
        <v>1.8246945577539706E-3</v>
      </c>
      <c r="N755" s="50">
        <v>5.4199999999999998E-2</v>
      </c>
      <c r="O755" s="50">
        <v>5.4399999999999997E-2</v>
      </c>
      <c r="R755" s="59"/>
    </row>
    <row r="756" spans="2:18" x14ac:dyDescent="0.2">
      <c r="B756">
        <v>747</v>
      </c>
      <c r="C756" s="57">
        <f t="shared" ca="1" si="96"/>
        <v>1.0412420782964338</v>
      </c>
      <c r="D756" s="57">
        <f t="shared" ca="1" si="98"/>
        <v>0.74353538567178146</v>
      </c>
      <c r="E756" s="57">
        <f t="shared" ca="1" si="98"/>
        <v>0.74377937522095294</v>
      </c>
      <c r="F756" s="57">
        <f t="shared" ca="1" si="92"/>
        <v>0</v>
      </c>
      <c r="G756" s="57">
        <f t="shared" ca="1" si="93"/>
        <v>0</v>
      </c>
      <c r="H756" s="17">
        <f t="shared" ca="1" si="94"/>
        <v>0</v>
      </c>
      <c r="I756" s="17">
        <f t="shared" ca="1" si="95"/>
        <v>0</v>
      </c>
      <c r="K756" s="17">
        <v>747</v>
      </c>
      <c r="L756" s="50">
        <v>1.6760007047316315E-3</v>
      </c>
      <c r="M756" s="50">
        <v>1.6901554681160401E-3</v>
      </c>
      <c r="N756" s="50">
        <v>5.2600000000000001E-2</v>
      </c>
      <c r="O756" s="50">
        <v>5.2600000000000001E-2</v>
      </c>
      <c r="R756" s="59"/>
    </row>
    <row r="757" spans="2:18" x14ac:dyDescent="0.2">
      <c r="B757">
        <v>748</v>
      </c>
      <c r="C757" s="57">
        <f t="shared" ca="1" si="96"/>
        <v>0.69593579864494748</v>
      </c>
      <c r="D757" s="57">
        <f t="shared" ca="1" si="98"/>
        <v>0.71864930560107343</v>
      </c>
      <c r="E757" s="57">
        <f t="shared" ca="1" si="98"/>
        <v>0.71888512883620781</v>
      </c>
      <c r="F757" s="57">
        <f t="shared" ca="1" si="92"/>
        <v>0</v>
      </c>
      <c r="G757" s="57">
        <f t="shared" ca="1" si="93"/>
        <v>0</v>
      </c>
      <c r="H757" s="17">
        <f t="shared" ca="1" si="94"/>
        <v>0</v>
      </c>
      <c r="I757" s="17">
        <f t="shared" ca="1" si="95"/>
        <v>0</v>
      </c>
      <c r="K757" s="17">
        <v>748</v>
      </c>
      <c r="L757" s="50">
        <v>1.862797103963797E-3</v>
      </c>
      <c r="M757" s="50">
        <v>1.8782220613117004E-3</v>
      </c>
      <c r="N757" s="50">
        <v>5.7000000000000002E-2</v>
      </c>
      <c r="O757" s="50">
        <v>5.74E-2</v>
      </c>
      <c r="R757" s="59"/>
    </row>
    <row r="758" spans="2:18" x14ac:dyDescent="0.2">
      <c r="B758">
        <v>749</v>
      </c>
      <c r="C758" s="57">
        <f t="shared" ca="1" si="96"/>
        <v>0.93077524170990689</v>
      </c>
      <c r="D758" s="57">
        <f t="shared" ca="1" si="98"/>
        <v>0.73548173937111772</v>
      </c>
      <c r="E758" s="57">
        <f t="shared" ca="1" si="98"/>
        <v>0.73572308613345228</v>
      </c>
      <c r="F758" s="57">
        <f t="shared" ca="1" si="92"/>
        <v>0</v>
      </c>
      <c r="G758" s="57">
        <f t="shared" ca="1" si="93"/>
        <v>0</v>
      </c>
      <c r="H758" s="17">
        <f t="shared" ca="1" si="94"/>
        <v>0</v>
      </c>
      <c r="I758" s="17">
        <f t="shared" ca="1" si="95"/>
        <v>0</v>
      </c>
      <c r="K758" s="17">
        <v>749</v>
      </c>
      <c r="L758" s="50">
        <v>1.5988836150019029E-3</v>
      </c>
      <c r="M758" s="50">
        <v>1.6119553308257142E-3</v>
      </c>
      <c r="N758" s="50">
        <v>4.82E-2</v>
      </c>
      <c r="O758" s="50">
        <v>4.8800000000000003E-2</v>
      </c>
      <c r="R758" s="59"/>
    </row>
    <row r="759" spans="2:18" x14ac:dyDescent="0.2">
      <c r="B759">
        <v>750</v>
      </c>
      <c r="C759" s="57">
        <f t="shared" ca="1" si="96"/>
        <v>1.2189278181956729</v>
      </c>
      <c r="D759" s="57">
        <f t="shared" ca="1" si="98"/>
        <v>0.75667508375090509</v>
      </c>
      <c r="E759" s="57">
        <f t="shared" ca="1" si="98"/>
        <v>0.75692338506394463</v>
      </c>
      <c r="F759" s="57">
        <f t="shared" ca="1" si="92"/>
        <v>0</v>
      </c>
      <c r="G759" s="57">
        <f t="shared" ca="1" si="93"/>
        <v>0</v>
      </c>
      <c r="H759" s="17">
        <f t="shared" ca="1" si="94"/>
        <v>0</v>
      </c>
      <c r="I759" s="17">
        <f t="shared" ca="1" si="95"/>
        <v>0</v>
      </c>
      <c r="K759" s="17">
        <v>750</v>
      </c>
      <c r="L759" s="50">
        <v>2.0274479444095388E-3</v>
      </c>
      <c r="M759" s="50">
        <v>2.0419455666297885E-3</v>
      </c>
      <c r="N759" s="50">
        <v>5.3199999999999997E-2</v>
      </c>
      <c r="O759" s="50">
        <v>5.3600000000000002E-2</v>
      </c>
      <c r="R759" s="59"/>
    </row>
    <row r="760" spans="2:18" x14ac:dyDescent="0.2">
      <c r="B760">
        <v>751</v>
      </c>
      <c r="C760" s="57">
        <f t="shared" ca="1" si="96"/>
        <v>-0.30980485841221395</v>
      </c>
      <c r="D760" s="57">
        <f t="shared" ca="1" si="98"/>
        <v>0.65081150871902904</v>
      </c>
      <c r="E760" s="57">
        <f t="shared" ca="1" si="98"/>
        <v>0.65102507112596752</v>
      </c>
      <c r="F760" s="57">
        <f t="shared" ca="1" si="92"/>
        <v>0</v>
      </c>
      <c r="G760" s="57">
        <f t="shared" ca="1" si="93"/>
        <v>0</v>
      </c>
      <c r="H760" s="17">
        <f t="shared" ca="1" si="94"/>
        <v>0</v>
      </c>
      <c r="I760" s="17">
        <f t="shared" ca="1" si="95"/>
        <v>0</v>
      </c>
      <c r="K760" s="17">
        <v>751</v>
      </c>
      <c r="L760" s="50">
        <v>1.8940323313002719E-3</v>
      </c>
      <c r="M760" s="50">
        <v>1.907759168909736E-3</v>
      </c>
      <c r="N760" s="50">
        <v>5.04E-2</v>
      </c>
      <c r="O760" s="50">
        <v>5.0799999999999998E-2</v>
      </c>
      <c r="R760" s="59"/>
    </row>
    <row r="761" spans="2:18" x14ac:dyDescent="0.2">
      <c r="B761">
        <v>752</v>
      </c>
      <c r="C761" s="57">
        <f t="shared" ca="1" si="96"/>
        <v>-0.87758044964548465</v>
      </c>
      <c r="D761" s="57">
        <f t="shared" ca="1" si="98"/>
        <v>0.61538279201705015</v>
      </c>
      <c r="E761" s="57">
        <f t="shared" ca="1" si="98"/>
        <v>0.61558472856625224</v>
      </c>
      <c r="F761" s="57">
        <f t="shared" ca="1" si="92"/>
        <v>0</v>
      </c>
      <c r="G761" s="57">
        <f t="shared" ca="1" si="93"/>
        <v>0</v>
      </c>
      <c r="H761" s="17">
        <f t="shared" ca="1" si="94"/>
        <v>0</v>
      </c>
      <c r="I761" s="17">
        <f t="shared" ca="1" si="95"/>
        <v>0</v>
      </c>
      <c r="K761" s="17">
        <v>752</v>
      </c>
      <c r="L761" s="50">
        <v>1.9400546250759902E-3</v>
      </c>
      <c r="M761" s="50">
        <v>1.9552969559435466E-3</v>
      </c>
      <c r="N761" s="50">
        <v>5.6399999999999999E-2</v>
      </c>
      <c r="O761" s="50">
        <v>5.6599999999999998E-2</v>
      </c>
      <c r="R761" s="59"/>
    </row>
    <row r="762" spans="2:18" x14ac:dyDescent="0.2">
      <c r="B762">
        <v>753</v>
      </c>
      <c r="C762" s="57">
        <f t="shared" ca="1" si="96"/>
        <v>-0.11693977111020266</v>
      </c>
      <c r="D762" s="57">
        <f t="shared" ca="1" si="98"/>
        <v>0.66330448629286443</v>
      </c>
      <c r="E762" s="57">
        <f t="shared" ca="1" si="98"/>
        <v>0.66352214824371814</v>
      </c>
      <c r="F762" s="57">
        <f t="shared" ca="1" si="92"/>
        <v>0</v>
      </c>
      <c r="G762" s="57">
        <f t="shared" ca="1" si="93"/>
        <v>0</v>
      </c>
      <c r="H762" s="17">
        <f t="shared" ca="1" si="94"/>
        <v>0</v>
      </c>
      <c r="I762" s="17">
        <f t="shared" ca="1" si="95"/>
        <v>0</v>
      </c>
      <c r="K762" s="17">
        <v>753</v>
      </c>
      <c r="L762" s="50">
        <v>1.7072149617423905E-3</v>
      </c>
      <c r="M762" s="50">
        <v>1.7209967827863312E-3</v>
      </c>
      <c r="N762" s="50">
        <v>5.0799999999999998E-2</v>
      </c>
      <c r="O762" s="50">
        <v>5.1200000000000002E-2</v>
      </c>
      <c r="R762" s="59"/>
    </row>
    <row r="763" spans="2:18" x14ac:dyDescent="0.2">
      <c r="B763">
        <v>754</v>
      </c>
      <c r="C763" s="57">
        <f t="shared" ca="1" si="96"/>
        <v>-0.33911838795373234</v>
      </c>
      <c r="D763" s="57">
        <f t="shared" ca="1" si="98"/>
        <v>0.64893341324773535</v>
      </c>
      <c r="E763" s="57">
        <f t="shared" ca="1" si="98"/>
        <v>0.64914635936165521</v>
      </c>
      <c r="F763" s="57">
        <f t="shared" ca="1" si="92"/>
        <v>0</v>
      </c>
      <c r="G763" s="57">
        <f t="shared" ca="1" si="93"/>
        <v>0</v>
      </c>
      <c r="H763" s="17">
        <f t="shared" ca="1" si="94"/>
        <v>0</v>
      </c>
      <c r="I763" s="17">
        <f t="shared" ca="1" si="95"/>
        <v>0</v>
      </c>
      <c r="K763" s="17">
        <v>754</v>
      </c>
      <c r="L763" s="50">
        <v>1.7300736180788081E-3</v>
      </c>
      <c r="M763" s="50">
        <v>1.7432435190725549E-3</v>
      </c>
      <c r="N763" s="50">
        <v>4.8399999999999999E-2</v>
      </c>
      <c r="O763" s="50">
        <v>4.8800000000000003E-2</v>
      </c>
      <c r="R763" s="59"/>
    </row>
    <row r="764" spans="2:18" x14ac:dyDescent="0.2">
      <c r="B764">
        <v>755</v>
      </c>
      <c r="C764" s="57">
        <f t="shared" ca="1" si="96"/>
        <v>-0.21725509369878615</v>
      </c>
      <c r="D764" s="57">
        <f t="shared" ca="1" si="98"/>
        <v>0.65677684698343874</v>
      </c>
      <c r="E764" s="57">
        <f t="shared" ca="1" si="98"/>
        <v>0.65699236690339113</v>
      </c>
      <c r="F764" s="57">
        <f t="shared" ca="1" si="92"/>
        <v>0</v>
      </c>
      <c r="G764" s="57">
        <f t="shared" ca="1" si="93"/>
        <v>0</v>
      </c>
      <c r="H764" s="17">
        <f t="shared" ca="1" si="94"/>
        <v>0</v>
      </c>
      <c r="I764" s="17">
        <f t="shared" ca="1" si="95"/>
        <v>0</v>
      </c>
      <c r="K764" s="17">
        <v>755</v>
      </c>
      <c r="L764" s="50">
        <v>1.7730773879178396E-3</v>
      </c>
      <c r="M764" s="50">
        <v>1.7875183961849714E-3</v>
      </c>
      <c r="N764" s="50">
        <v>5.3400000000000003E-2</v>
      </c>
      <c r="O764" s="50">
        <v>5.3999999999999999E-2</v>
      </c>
      <c r="R764" s="59"/>
    </row>
    <row r="765" spans="2:18" x14ac:dyDescent="0.2">
      <c r="B765">
        <v>756</v>
      </c>
      <c r="C765" s="57">
        <f t="shared" ca="1" si="96"/>
        <v>-1.3445653938840971</v>
      </c>
      <c r="D765" s="57">
        <f t="shared" ca="1" si="98"/>
        <v>0.58769354858488387</v>
      </c>
      <c r="E765" s="57">
        <f t="shared" ca="1" si="98"/>
        <v>0.58788639896797712</v>
      </c>
      <c r="F765" s="57">
        <f t="shared" ca="1" si="92"/>
        <v>0</v>
      </c>
      <c r="G765" s="57">
        <f t="shared" ca="1" si="93"/>
        <v>0</v>
      </c>
      <c r="H765" s="17">
        <f t="shared" ca="1" si="94"/>
        <v>0</v>
      </c>
      <c r="I765" s="17">
        <f t="shared" ca="1" si="95"/>
        <v>0</v>
      </c>
      <c r="K765" s="17">
        <v>756</v>
      </c>
      <c r="L765" s="50">
        <v>1.8579351619694461E-3</v>
      </c>
      <c r="M765" s="50">
        <v>1.8720041164117546E-3</v>
      </c>
      <c r="N765" s="50">
        <v>5.1799999999999999E-2</v>
      </c>
      <c r="O765" s="50">
        <v>5.2200000000000003E-2</v>
      </c>
      <c r="R765" s="59"/>
    </row>
    <row r="766" spans="2:18" x14ac:dyDescent="0.2">
      <c r="B766">
        <v>757</v>
      </c>
      <c r="C766" s="57">
        <f t="shared" ca="1" si="96"/>
        <v>1.1047585989486781</v>
      </c>
      <c r="D766" s="57">
        <f t="shared" ca="1" si="98"/>
        <v>0.74820596264145711</v>
      </c>
      <c r="E766" s="57">
        <f t="shared" ca="1" si="98"/>
        <v>0.7484514848304884</v>
      </c>
      <c r="F766" s="57">
        <f t="shared" ca="1" si="92"/>
        <v>0</v>
      </c>
      <c r="G766" s="57">
        <f t="shared" ca="1" si="93"/>
        <v>0</v>
      </c>
      <c r="H766" s="17">
        <f t="shared" ca="1" si="94"/>
        <v>0</v>
      </c>
      <c r="I766" s="17">
        <f t="shared" ca="1" si="95"/>
        <v>0</v>
      </c>
      <c r="K766" s="17">
        <v>757</v>
      </c>
      <c r="L766" s="50">
        <v>1.7385912626164074E-3</v>
      </c>
      <c r="M766" s="50">
        <v>1.7526631064999417E-3</v>
      </c>
      <c r="N766" s="50">
        <v>5.2200000000000003E-2</v>
      </c>
      <c r="O766" s="50">
        <v>5.2200000000000003E-2</v>
      </c>
      <c r="R766" s="59"/>
    </row>
    <row r="767" spans="2:18" x14ac:dyDescent="0.2">
      <c r="B767">
        <v>758</v>
      </c>
      <c r="C767" s="57">
        <f t="shared" ca="1" si="96"/>
        <v>-1.3117706408766883</v>
      </c>
      <c r="D767" s="57">
        <f t="shared" ca="1" si="98"/>
        <v>0.58959672596497381</v>
      </c>
      <c r="E767" s="57">
        <f t="shared" ca="1" si="98"/>
        <v>0.58979020087166079</v>
      </c>
      <c r="F767" s="57">
        <f t="shared" ca="1" si="92"/>
        <v>0</v>
      </c>
      <c r="G767" s="57">
        <f t="shared" ca="1" si="93"/>
        <v>0</v>
      </c>
      <c r="H767" s="17">
        <f t="shared" ca="1" si="94"/>
        <v>0</v>
      </c>
      <c r="I767" s="17">
        <f t="shared" ca="1" si="95"/>
        <v>0</v>
      </c>
      <c r="K767" s="17">
        <v>758</v>
      </c>
      <c r="L767" s="50">
        <v>1.7531309566843119E-3</v>
      </c>
      <c r="M767" s="50">
        <v>1.7668060133281425E-3</v>
      </c>
      <c r="N767" s="50">
        <v>5.04E-2</v>
      </c>
      <c r="O767" s="50">
        <v>5.0799999999999998E-2</v>
      </c>
      <c r="R767" s="59"/>
    </row>
    <row r="768" spans="2:18" x14ac:dyDescent="0.2">
      <c r="B768">
        <v>759</v>
      </c>
      <c r="C768" s="57">
        <f t="shared" ca="1" si="96"/>
        <v>-0.10823141206715348</v>
      </c>
      <c r="D768" s="57">
        <f t="shared" ca="1" si="98"/>
        <v>0.66387420099053462</v>
      </c>
      <c r="E768" s="57">
        <f t="shared" ca="1" si="98"/>
        <v>0.66409204989204984</v>
      </c>
      <c r="F768" s="57">
        <f t="shared" ca="1" si="92"/>
        <v>0</v>
      </c>
      <c r="G768" s="57">
        <f t="shared" ca="1" si="93"/>
        <v>0</v>
      </c>
      <c r="H768" s="17">
        <f t="shared" ca="1" si="94"/>
        <v>0</v>
      </c>
      <c r="I768" s="17">
        <f t="shared" ca="1" si="95"/>
        <v>0</v>
      </c>
      <c r="K768" s="17">
        <v>759</v>
      </c>
      <c r="L768" s="50">
        <v>1.713577802319332E-3</v>
      </c>
      <c r="M768" s="50">
        <v>1.7265033950425086E-3</v>
      </c>
      <c r="N768" s="50">
        <v>4.7800000000000002E-2</v>
      </c>
      <c r="O768" s="50">
        <v>4.7800000000000002E-2</v>
      </c>
      <c r="R768" s="59"/>
    </row>
    <row r="769" spans="2:18" x14ac:dyDescent="0.2">
      <c r="B769">
        <v>760</v>
      </c>
      <c r="C769" s="57">
        <f t="shared" ca="1" si="96"/>
        <v>-1.4729927016839508</v>
      </c>
      <c r="D769" s="57">
        <f t="shared" ca="1" si="98"/>
        <v>0.58029947868469944</v>
      </c>
      <c r="E769" s="57">
        <f t="shared" ca="1" si="98"/>
        <v>0.58048990271954337</v>
      </c>
      <c r="F769" s="57">
        <f t="shared" ca="1" si="92"/>
        <v>0</v>
      </c>
      <c r="G769" s="57">
        <f t="shared" ca="1" si="93"/>
        <v>0</v>
      </c>
      <c r="H769" s="17">
        <f t="shared" ca="1" si="94"/>
        <v>0</v>
      </c>
      <c r="I769" s="17">
        <f t="shared" ca="1" si="95"/>
        <v>0</v>
      </c>
      <c r="K769" s="17">
        <v>760</v>
      </c>
      <c r="L769" s="50">
        <v>1.528542732991576E-3</v>
      </c>
      <c r="M769" s="50">
        <v>1.5400567820637646E-3</v>
      </c>
      <c r="N769" s="50">
        <v>4.2000000000000003E-2</v>
      </c>
      <c r="O769" s="50">
        <v>4.2999999999999997E-2</v>
      </c>
      <c r="R769" s="59"/>
    </row>
    <row r="770" spans="2:18" x14ac:dyDescent="0.2">
      <c r="B770">
        <v>761</v>
      </c>
      <c r="C770" s="57">
        <f t="shared" ca="1" si="96"/>
        <v>1.4637747456711392</v>
      </c>
      <c r="D770" s="57">
        <f t="shared" ref="D770:E789" ca="1" si="99">S0*EXP((D$5+0.5*σ*σ)*T+σ*SQRT(T)*$C770)</f>
        <v>0.77516257744340067</v>
      </c>
      <c r="E770" s="57">
        <f t="shared" ca="1" si="99"/>
        <v>0.77541694538802008</v>
      </c>
      <c r="F770" s="57">
        <f t="shared" ca="1" si="92"/>
        <v>0</v>
      </c>
      <c r="G770" s="57">
        <f t="shared" ca="1" si="93"/>
        <v>0</v>
      </c>
      <c r="H770" s="17">
        <f t="shared" ca="1" si="94"/>
        <v>0</v>
      </c>
      <c r="I770" s="17">
        <f t="shared" ca="1" si="95"/>
        <v>0</v>
      </c>
      <c r="K770" s="17">
        <v>761</v>
      </c>
      <c r="L770" s="50">
        <v>1.6374368480394565E-3</v>
      </c>
      <c r="M770" s="50">
        <v>1.6507926511690751E-3</v>
      </c>
      <c r="N770" s="50">
        <v>4.9200000000000001E-2</v>
      </c>
      <c r="O770" s="50">
        <v>4.9799999999999997E-2</v>
      </c>
      <c r="R770" s="59"/>
    </row>
    <row r="771" spans="2:18" x14ac:dyDescent="0.2">
      <c r="B771">
        <v>762</v>
      </c>
      <c r="C771" s="57">
        <f t="shared" ca="1" si="96"/>
        <v>2.5111288564108391E-2</v>
      </c>
      <c r="D771" s="57">
        <f t="shared" ca="1" si="99"/>
        <v>0.67265905374167645</v>
      </c>
      <c r="E771" s="57">
        <f t="shared" ca="1" si="99"/>
        <v>0.67287978537386417</v>
      </c>
      <c r="F771" s="57">
        <f t="shared" ca="1" si="92"/>
        <v>0</v>
      </c>
      <c r="G771" s="57">
        <f t="shared" ca="1" si="93"/>
        <v>0</v>
      </c>
      <c r="H771" s="17">
        <f t="shared" ca="1" si="94"/>
        <v>0</v>
      </c>
      <c r="I771" s="17">
        <f t="shared" ca="1" si="95"/>
        <v>0</v>
      </c>
      <c r="K771" s="17">
        <v>762</v>
      </c>
      <c r="L771" s="50">
        <v>1.5891168337478611E-3</v>
      </c>
      <c r="M771" s="50">
        <v>1.6024236971051017E-3</v>
      </c>
      <c r="N771" s="50">
        <v>4.9399999999999999E-2</v>
      </c>
      <c r="O771" s="50">
        <v>4.9599999999999998E-2</v>
      </c>
      <c r="R771" s="59"/>
    </row>
    <row r="772" spans="2:18" x14ac:dyDescent="0.2">
      <c r="B772">
        <v>763</v>
      </c>
      <c r="C772" s="57">
        <f t="shared" ca="1" si="96"/>
        <v>-0.37277770500124841</v>
      </c>
      <c r="D772" s="57">
        <f t="shared" ca="1" si="99"/>
        <v>0.64678357008807352</v>
      </c>
      <c r="E772" s="57">
        <f t="shared" ca="1" si="99"/>
        <v>0.6469958107355509</v>
      </c>
      <c r="F772" s="57">
        <f t="shared" ca="1" si="92"/>
        <v>0</v>
      </c>
      <c r="G772" s="57">
        <f t="shared" ca="1" si="93"/>
        <v>0</v>
      </c>
      <c r="H772" s="17">
        <f t="shared" ca="1" si="94"/>
        <v>0</v>
      </c>
      <c r="I772" s="17">
        <f t="shared" ca="1" si="95"/>
        <v>0</v>
      </c>
      <c r="K772" s="17">
        <v>763</v>
      </c>
      <c r="L772" s="50">
        <v>1.5110566547294842E-3</v>
      </c>
      <c r="M772" s="50">
        <v>1.5239292506229029E-3</v>
      </c>
      <c r="N772" s="50">
        <v>4.7800000000000002E-2</v>
      </c>
      <c r="O772" s="50">
        <v>4.8000000000000001E-2</v>
      </c>
      <c r="R772" s="59"/>
    </row>
    <row r="773" spans="2:18" x14ac:dyDescent="0.2">
      <c r="B773">
        <v>764</v>
      </c>
      <c r="C773" s="57">
        <f t="shared" ca="1" si="96"/>
        <v>0.56823777875902981</v>
      </c>
      <c r="D773" s="57">
        <f t="shared" ca="1" si="99"/>
        <v>0.70965863672375673</v>
      </c>
      <c r="E773" s="57">
        <f t="shared" ca="1" si="99"/>
        <v>0.70989150969009651</v>
      </c>
      <c r="F773" s="57">
        <f t="shared" ca="1" si="92"/>
        <v>0</v>
      </c>
      <c r="G773" s="57">
        <f t="shared" ca="1" si="93"/>
        <v>0</v>
      </c>
      <c r="H773" s="17">
        <f t="shared" ca="1" si="94"/>
        <v>0</v>
      </c>
      <c r="I773" s="17">
        <f t="shared" ca="1" si="95"/>
        <v>0</v>
      </c>
      <c r="K773" s="17">
        <v>764</v>
      </c>
      <c r="L773" s="50">
        <v>1.7250718854740193E-3</v>
      </c>
      <c r="M773" s="50">
        <v>1.7388145946222249E-3</v>
      </c>
      <c r="N773" s="50">
        <v>5.0599999999999999E-2</v>
      </c>
      <c r="O773" s="50">
        <v>5.0999999999999997E-2</v>
      </c>
      <c r="R773" s="59"/>
    </row>
    <row r="774" spans="2:18" x14ac:dyDescent="0.2">
      <c r="B774">
        <v>765</v>
      </c>
      <c r="C774" s="57">
        <f t="shared" ca="1" si="96"/>
        <v>-1.0992640723703559</v>
      </c>
      <c r="D774" s="57">
        <f t="shared" ca="1" si="99"/>
        <v>0.60207936536631135</v>
      </c>
      <c r="E774" s="57">
        <f t="shared" ca="1" si="99"/>
        <v>0.60227693642446412</v>
      </c>
      <c r="F774" s="57">
        <f t="shared" ca="1" si="92"/>
        <v>0</v>
      </c>
      <c r="G774" s="57">
        <f t="shared" ca="1" si="93"/>
        <v>0</v>
      </c>
      <c r="H774" s="17">
        <f t="shared" ca="1" si="94"/>
        <v>0</v>
      </c>
      <c r="I774" s="17">
        <f t="shared" ca="1" si="95"/>
        <v>0</v>
      </c>
      <c r="K774" s="17">
        <v>765</v>
      </c>
      <c r="L774" s="50">
        <v>1.886187950660242E-3</v>
      </c>
      <c r="M774" s="50">
        <v>1.9007785075847174E-3</v>
      </c>
      <c r="N774" s="50">
        <v>5.3800000000000001E-2</v>
      </c>
      <c r="O774" s="50">
        <v>5.4199999999999998E-2</v>
      </c>
      <c r="R774" s="59"/>
    </row>
    <row r="775" spans="2:18" x14ac:dyDescent="0.2">
      <c r="B775">
        <v>766</v>
      </c>
      <c r="C775" s="57">
        <f t="shared" ca="1" si="96"/>
        <v>1.318669442597455</v>
      </c>
      <c r="D775" s="57">
        <f t="shared" ca="1" si="99"/>
        <v>0.76415238036864463</v>
      </c>
      <c r="E775" s="57">
        <f t="shared" ca="1" si="99"/>
        <v>0.76440313534060345</v>
      </c>
      <c r="F775" s="57">
        <f t="shared" ca="1" si="92"/>
        <v>0</v>
      </c>
      <c r="G775" s="57">
        <f t="shared" ca="1" si="93"/>
        <v>0</v>
      </c>
      <c r="H775" s="17">
        <f t="shared" ca="1" si="94"/>
        <v>0</v>
      </c>
      <c r="I775" s="17">
        <f t="shared" ca="1" si="95"/>
        <v>0</v>
      </c>
      <c r="K775" s="17">
        <v>766</v>
      </c>
      <c r="L775" s="50">
        <v>1.7160369118041185E-3</v>
      </c>
      <c r="M775" s="50">
        <v>1.7296022374954862E-3</v>
      </c>
      <c r="N775" s="50">
        <v>5.0200000000000002E-2</v>
      </c>
      <c r="O775" s="50">
        <v>5.04E-2</v>
      </c>
      <c r="R775" s="59"/>
    </row>
    <row r="776" spans="2:18" x14ac:dyDescent="0.2">
      <c r="B776">
        <v>767</v>
      </c>
      <c r="C776" s="57">
        <f t="shared" ca="1" si="96"/>
        <v>0.92988897808416027</v>
      </c>
      <c r="D776" s="57">
        <f t="shared" ca="1" si="99"/>
        <v>0.73541747983778449</v>
      </c>
      <c r="E776" s="57">
        <f t="shared" ca="1" si="99"/>
        <v>0.73565880551349061</v>
      </c>
      <c r="F776" s="57">
        <f t="shared" ca="1" si="92"/>
        <v>0</v>
      </c>
      <c r="G776" s="57">
        <f t="shared" ca="1" si="93"/>
        <v>0</v>
      </c>
      <c r="H776" s="17">
        <f t="shared" ca="1" si="94"/>
        <v>0</v>
      </c>
      <c r="I776" s="17">
        <f t="shared" ca="1" si="95"/>
        <v>0</v>
      </c>
      <c r="K776" s="17">
        <v>767</v>
      </c>
      <c r="L776" s="50">
        <v>1.6928724690144523E-3</v>
      </c>
      <c r="M776" s="50">
        <v>1.7067825180266858E-3</v>
      </c>
      <c r="N776" s="50">
        <v>5.0999999999999997E-2</v>
      </c>
      <c r="O776" s="50">
        <v>5.1799999999999999E-2</v>
      </c>
      <c r="R776" s="59"/>
    </row>
    <row r="777" spans="2:18" x14ac:dyDescent="0.2">
      <c r="B777">
        <v>768</v>
      </c>
      <c r="C777" s="57">
        <f t="shared" ca="1" si="96"/>
        <v>-0.36690228440378764</v>
      </c>
      <c r="D777" s="57">
        <f t="shared" ca="1" si="99"/>
        <v>0.64715832337289203</v>
      </c>
      <c r="E777" s="57">
        <f t="shared" ca="1" si="99"/>
        <v>0.64737068699485956</v>
      </c>
      <c r="F777" s="57">
        <f t="shared" ca="1" si="92"/>
        <v>0</v>
      </c>
      <c r="G777" s="57">
        <f t="shared" ca="1" si="93"/>
        <v>0</v>
      </c>
      <c r="H777" s="17">
        <f t="shared" ca="1" si="94"/>
        <v>0</v>
      </c>
      <c r="I777" s="17">
        <f t="shared" ca="1" si="95"/>
        <v>0</v>
      </c>
      <c r="K777" s="17">
        <v>768</v>
      </c>
      <c r="L777" s="50">
        <v>1.6297700575731867E-3</v>
      </c>
      <c r="M777" s="50">
        <v>1.6421710600962585E-3</v>
      </c>
      <c r="N777" s="50">
        <v>4.5600000000000002E-2</v>
      </c>
      <c r="O777" s="50">
        <v>4.5999999999999999E-2</v>
      </c>
      <c r="R777" s="59"/>
    </row>
    <row r="778" spans="2:18" x14ac:dyDescent="0.2">
      <c r="B778">
        <v>769</v>
      </c>
      <c r="C778" s="57">
        <f t="shared" ca="1" si="96"/>
        <v>-1.5062926732467379</v>
      </c>
      <c r="D778" s="57">
        <f t="shared" ca="1" si="99"/>
        <v>0.57839750250768152</v>
      </c>
      <c r="E778" s="57">
        <f t="shared" ca="1" si="99"/>
        <v>0.57858730241310397</v>
      </c>
      <c r="F778" s="57">
        <f t="shared" ref="F778:F841" ca="1" si="100">MAX(0,CP*(D778-K))</f>
        <v>0</v>
      </c>
      <c r="G778" s="57">
        <f t="shared" ref="G778:G841" ca="1" si="101">MAX(0,CP*(E778-K))</f>
        <v>0</v>
      </c>
      <c r="H778" s="17">
        <f t="shared" ref="H778:H841" ca="1" si="102">(CP*(D778-K)&gt;0)*1</f>
        <v>0</v>
      </c>
      <c r="I778" s="17">
        <f t="shared" ref="I778:I841" ca="1" si="103">(CP*(E778-K)&gt;0)*1</f>
        <v>0</v>
      </c>
      <c r="K778" s="17">
        <v>769</v>
      </c>
      <c r="L778" s="50">
        <v>1.7274353558599852E-3</v>
      </c>
      <c r="M778" s="50">
        <v>1.7410897051213492E-3</v>
      </c>
      <c r="N778" s="50">
        <v>5.0599999999999999E-2</v>
      </c>
      <c r="O778" s="50">
        <v>5.0599999999999999E-2</v>
      </c>
      <c r="R778" s="59"/>
    </row>
    <row r="779" spans="2:18" x14ac:dyDescent="0.2">
      <c r="B779">
        <v>770</v>
      </c>
      <c r="C779" s="57">
        <f t="shared" ref="C779:C842" ca="1" si="104">_xlfn.NORM.S.INV(RAND())</f>
        <v>0.18223155619314438</v>
      </c>
      <c r="D779" s="57">
        <f t="shared" ca="1" si="99"/>
        <v>0.68315972095076483</v>
      </c>
      <c r="E779" s="57">
        <f t="shared" ca="1" si="99"/>
        <v>0.68338389835447555</v>
      </c>
      <c r="F779" s="57">
        <f t="shared" ca="1" si="100"/>
        <v>0</v>
      </c>
      <c r="G779" s="57">
        <f t="shared" ca="1" si="101"/>
        <v>0</v>
      </c>
      <c r="H779" s="17">
        <f t="shared" ca="1" si="102"/>
        <v>0</v>
      </c>
      <c r="I779" s="17">
        <f t="shared" ca="1" si="103"/>
        <v>0</v>
      </c>
      <c r="K779" s="17">
        <v>770</v>
      </c>
      <c r="L779" s="50">
        <v>1.6657942416092506E-3</v>
      </c>
      <c r="M779" s="50">
        <v>1.6794216325933511E-3</v>
      </c>
      <c r="N779" s="50">
        <v>5.04E-2</v>
      </c>
      <c r="O779" s="50">
        <v>5.0599999999999999E-2</v>
      </c>
      <c r="R779" s="59"/>
    </row>
    <row r="780" spans="2:18" x14ac:dyDescent="0.2">
      <c r="B780">
        <v>771</v>
      </c>
      <c r="C780" s="57">
        <f t="shared" ca="1" si="104"/>
        <v>0.83788284949373504</v>
      </c>
      <c r="D780" s="57">
        <f t="shared" ca="1" si="99"/>
        <v>0.72877692683200124</v>
      </c>
      <c r="E780" s="57">
        <f t="shared" ca="1" si="99"/>
        <v>0.72901607342441754</v>
      </c>
      <c r="F780" s="57">
        <f t="shared" ca="1" si="100"/>
        <v>0</v>
      </c>
      <c r="G780" s="57">
        <f t="shared" ca="1" si="101"/>
        <v>0</v>
      </c>
      <c r="H780" s="17">
        <f t="shared" ca="1" si="102"/>
        <v>0</v>
      </c>
      <c r="I780" s="17">
        <f t="shared" ca="1" si="103"/>
        <v>0</v>
      </c>
      <c r="K780" s="17">
        <v>771</v>
      </c>
      <c r="L780" s="50">
        <v>1.6853910354734272E-3</v>
      </c>
      <c r="M780" s="50">
        <v>1.6987291149959734E-3</v>
      </c>
      <c r="N780" s="50">
        <v>4.9200000000000001E-2</v>
      </c>
      <c r="O780" s="50">
        <v>4.9599999999999998E-2</v>
      </c>
      <c r="R780" s="59"/>
    </row>
    <row r="781" spans="2:18" x14ac:dyDescent="0.2">
      <c r="B781">
        <v>772</v>
      </c>
      <c r="C781" s="57">
        <f t="shared" ca="1" si="104"/>
        <v>0.22208445117619294</v>
      </c>
      <c r="D781" s="57">
        <f t="shared" ca="1" si="99"/>
        <v>0.68584913269964098</v>
      </c>
      <c r="E781" s="57">
        <f t="shared" ca="1" si="99"/>
        <v>0.68607419262807456</v>
      </c>
      <c r="F781" s="57">
        <f t="shared" ca="1" si="100"/>
        <v>0</v>
      </c>
      <c r="G781" s="57">
        <f t="shared" ca="1" si="101"/>
        <v>0</v>
      </c>
      <c r="H781" s="17">
        <f t="shared" ca="1" si="102"/>
        <v>0</v>
      </c>
      <c r="I781" s="17">
        <f t="shared" ca="1" si="103"/>
        <v>0</v>
      </c>
      <c r="K781" s="17">
        <v>772</v>
      </c>
      <c r="L781" s="50">
        <v>1.6425007140503062E-3</v>
      </c>
      <c r="M781" s="50">
        <v>1.6572814684305364E-3</v>
      </c>
      <c r="N781" s="50">
        <v>5.5E-2</v>
      </c>
      <c r="O781" s="50">
        <v>5.5399999999999998E-2</v>
      </c>
      <c r="R781" s="59"/>
    </row>
    <row r="782" spans="2:18" x14ac:dyDescent="0.2">
      <c r="B782">
        <v>773</v>
      </c>
      <c r="C782" s="57">
        <f t="shared" ca="1" si="104"/>
        <v>1.3407594118749984</v>
      </c>
      <c r="D782" s="57">
        <f t="shared" ca="1" si="99"/>
        <v>0.76581836039589479</v>
      </c>
      <c r="E782" s="57">
        <f t="shared" ca="1" si="99"/>
        <v>0.76606966205564242</v>
      </c>
      <c r="F782" s="57">
        <f t="shared" ca="1" si="100"/>
        <v>0</v>
      </c>
      <c r="G782" s="57">
        <f t="shared" ca="1" si="101"/>
        <v>0</v>
      </c>
      <c r="H782" s="17">
        <f t="shared" ca="1" si="102"/>
        <v>0</v>
      </c>
      <c r="I782" s="17">
        <f t="shared" ca="1" si="103"/>
        <v>0</v>
      </c>
      <c r="K782" s="17">
        <v>773</v>
      </c>
      <c r="L782" s="50">
        <v>1.6150347395351573E-3</v>
      </c>
      <c r="M782" s="50">
        <v>1.6290660945252548E-3</v>
      </c>
      <c r="N782" s="50">
        <v>5.1999999999999998E-2</v>
      </c>
      <c r="O782" s="50">
        <v>5.2600000000000001E-2</v>
      </c>
      <c r="R782" s="59"/>
    </row>
    <row r="783" spans="2:18" x14ac:dyDescent="0.2">
      <c r="B783">
        <v>774</v>
      </c>
      <c r="C783" s="57">
        <f t="shared" ca="1" si="104"/>
        <v>0.4154400820719118</v>
      </c>
      <c r="D783" s="57">
        <f t="shared" ca="1" si="99"/>
        <v>0.69904849867820718</v>
      </c>
      <c r="E783" s="57">
        <f t="shared" ca="1" si="99"/>
        <v>0.69927788995040263</v>
      </c>
      <c r="F783" s="57">
        <f t="shared" ca="1" si="100"/>
        <v>0</v>
      </c>
      <c r="G783" s="57">
        <f t="shared" ca="1" si="101"/>
        <v>0</v>
      </c>
      <c r="H783" s="17">
        <f t="shared" ca="1" si="102"/>
        <v>0</v>
      </c>
      <c r="I783" s="17">
        <f t="shared" ca="1" si="103"/>
        <v>0</v>
      </c>
      <c r="K783" s="17">
        <v>774</v>
      </c>
      <c r="L783" s="50">
        <v>1.8325747274418394E-3</v>
      </c>
      <c r="M783" s="50">
        <v>1.8465731193600496E-3</v>
      </c>
      <c r="N783" s="50">
        <v>5.16E-2</v>
      </c>
      <c r="O783" s="50">
        <v>5.2200000000000003E-2</v>
      </c>
      <c r="R783" s="59"/>
    </row>
    <row r="784" spans="2:18" x14ac:dyDescent="0.2">
      <c r="B784">
        <v>775</v>
      </c>
      <c r="C784" s="57">
        <f t="shared" ca="1" si="104"/>
        <v>0.16425521207528451</v>
      </c>
      <c r="D784" s="57">
        <f t="shared" ca="1" si="99"/>
        <v>0.68195006862317897</v>
      </c>
      <c r="E784" s="57">
        <f t="shared" ca="1" si="99"/>
        <v>0.68217384908206136</v>
      </c>
      <c r="F784" s="57">
        <f t="shared" ca="1" si="100"/>
        <v>0</v>
      </c>
      <c r="G784" s="57">
        <f t="shared" ca="1" si="101"/>
        <v>0</v>
      </c>
      <c r="H784" s="17">
        <f t="shared" ca="1" si="102"/>
        <v>0</v>
      </c>
      <c r="I784" s="17">
        <f t="shared" ca="1" si="103"/>
        <v>0</v>
      </c>
      <c r="K784" s="17">
        <v>775</v>
      </c>
      <c r="L784" s="50">
        <v>1.5643115743008769E-3</v>
      </c>
      <c r="M784" s="50">
        <v>1.5772399148594499E-3</v>
      </c>
      <c r="N784" s="50">
        <v>4.8000000000000001E-2</v>
      </c>
      <c r="O784" s="50">
        <v>4.8000000000000001E-2</v>
      </c>
      <c r="R784" s="59"/>
    </row>
    <row r="785" spans="2:18" x14ac:dyDescent="0.2">
      <c r="B785">
        <v>776</v>
      </c>
      <c r="C785" s="57">
        <f t="shared" ca="1" si="104"/>
        <v>0.46451060174707814</v>
      </c>
      <c r="D785" s="57">
        <f t="shared" ca="1" si="99"/>
        <v>0.70243850579757605</v>
      </c>
      <c r="E785" s="57">
        <f t="shared" ca="1" si="99"/>
        <v>0.70266900949336908</v>
      </c>
      <c r="F785" s="57">
        <f t="shared" ca="1" si="100"/>
        <v>0</v>
      </c>
      <c r="G785" s="57">
        <f t="shared" ca="1" si="101"/>
        <v>0</v>
      </c>
      <c r="H785" s="17">
        <f t="shared" ca="1" si="102"/>
        <v>0</v>
      </c>
      <c r="I785" s="17">
        <f t="shared" ca="1" si="103"/>
        <v>0</v>
      </c>
      <c r="K785" s="17">
        <v>776</v>
      </c>
      <c r="L785" s="50">
        <v>1.9013843856670444E-3</v>
      </c>
      <c r="M785" s="50">
        <v>1.9162589612719992E-3</v>
      </c>
      <c r="N785" s="50">
        <v>5.4800000000000001E-2</v>
      </c>
      <c r="O785" s="50">
        <v>5.5199999999999999E-2</v>
      </c>
      <c r="R785" s="59"/>
    </row>
    <row r="786" spans="2:18" x14ac:dyDescent="0.2">
      <c r="B786">
        <v>777</v>
      </c>
      <c r="C786" s="57">
        <f t="shared" ca="1" si="104"/>
        <v>-1.2024276622858106</v>
      </c>
      <c r="D786" s="57">
        <f t="shared" ca="1" si="99"/>
        <v>0.59598686931769107</v>
      </c>
      <c r="E786" s="57">
        <f t="shared" ca="1" si="99"/>
        <v>0.59618244113627461</v>
      </c>
      <c r="F786" s="57">
        <f t="shared" ca="1" si="100"/>
        <v>0</v>
      </c>
      <c r="G786" s="57">
        <f t="shared" ca="1" si="101"/>
        <v>0</v>
      </c>
      <c r="H786" s="17">
        <f t="shared" ca="1" si="102"/>
        <v>0</v>
      </c>
      <c r="I786" s="17">
        <f t="shared" ca="1" si="103"/>
        <v>0</v>
      </c>
      <c r="K786" s="17">
        <v>777</v>
      </c>
      <c r="L786" s="50">
        <v>1.6134497033547064E-3</v>
      </c>
      <c r="M786" s="50">
        <v>1.6266010854030012E-3</v>
      </c>
      <c r="N786" s="50">
        <v>4.8800000000000003E-2</v>
      </c>
      <c r="O786" s="50">
        <v>4.8800000000000003E-2</v>
      </c>
      <c r="R786" s="59"/>
    </row>
    <row r="787" spans="2:18" x14ac:dyDescent="0.2">
      <c r="B787">
        <v>778</v>
      </c>
      <c r="C787" s="57">
        <f t="shared" ca="1" si="104"/>
        <v>-0.77100673968594047</v>
      </c>
      <c r="D787" s="57">
        <f t="shared" ca="1" si="99"/>
        <v>0.62188260229230496</v>
      </c>
      <c r="E787" s="57">
        <f t="shared" ca="1" si="99"/>
        <v>0.62208667174037013</v>
      </c>
      <c r="F787" s="57">
        <f t="shared" ca="1" si="100"/>
        <v>0</v>
      </c>
      <c r="G787" s="57">
        <f t="shared" ca="1" si="101"/>
        <v>0</v>
      </c>
      <c r="H787" s="17">
        <f t="shared" ca="1" si="102"/>
        <v>0</v>
      </c>
      <c r="I787" s="17">
        <f t="shared" ca="1" si="103"/>
        <v>0</v>
      </c>
      <c r="K787" s="17">
        <v>778</v>
      </c>
      <c r="L787" s="50">
        <v>1.7754322852202924E-3</v>
      </c>
      <c r="M787" s="50">
        <v>1.7889939792998665E-3</v>
      </c>
      <c r="N787" s="50">
        <v>0.05</v>
      </c>
      <c r="O787" s="50">
        <v>5.04E-2</v>
      </c>
      <c r="R787" s="59"/>
    </row>
    <row r="788" spans="2:18" x14ac:dyDescent="0.2">
      <c r="B788">
        <v>779</v>
      </c>
      <c r="C788" s="57">
        <f t="shared" ca="1" si="104"/>
        <v>-0.59699075594375184</v>
      </c>
      <c r="D788" s="57">
        <f t="shared" ca="1" si="99"/>
        <v>0.63264353531575568</v>
      </c>
      <c r="E788" s="57">
        <f t="shared" ca="1" si="99"/>
        <v>0.63285113594101527</v>
      </c>
      <c r="F788" s="57">
        <f t="shared" ca="1" si="100"/>
        <v>0</v>
      </c>
      <c r="G788" s="57">
        <f t="shared" ca="1" si="101"/>
        <v>0</v>
      </c>
      <c r="H788" s="17">
        <f t="shared" ca="1" si="102"/>
        <v>0</v>
      </c>
      <c r="I788" s="17">
        <f t="shared" ca="1" si="103"/>
        <v>0</v>
      </c>
      <c r="K788" s="17">
        <v>779</v>
      </c>
      <c r="L788" s="50">
        <v>1.8403336297312435E-3</v>
      </c>
      <c r="M788" s="50">
        <v>1.8539215678613143E-3</v>
      </c>
      <c r="N788" s="50">
        <v>5.0200000000000002E-2</v>
      </c>
      <c r="O788" s="50">
        <v>5.0200000000000002E-2</v>
      </c>
      <c r="R788" s="59"/>
    </row>
    <row r="789" spans="2:18" x14ac:dyDescent="0.2">
      <c r="B789">
        <v>780</v>
      </c>
      <c r="C789" s="57">
        <f t="shared" ca="1" si="104"/>
        <v>-0.31815141069638325</v>
      </c>
      <c r="D789" s="57">
        <f t="shared" ca="1" si="99"/>
        <v>0.65027619867480324</v>
      </c>
      <c r="E789" s="57">
        <f t="shared" ca="1" si="99"/>
        <v>0.65048958542089363</v>
      </c>
      <c r="F789" s="57">
        <f t="shared" ca="1" si="100"/>
        <v>0</v>
      </c>
      <c r="G789" s="57">
        <f t="shared" ca="1" si="101"/>
        <v>0</v>
      </c>
      <c r="H789" s="17">
        <f t="shared" ca="1" si="102"/>
        <v>0</v>
      </c>
      <c r="I789" s="17">
        <f t="shared" ca="1" si="103"/>
        <v>0</v>
      </c>
      <c r="K789" s="17">
        <v>780</v>
      </c>
      <c r="L789" s="50">
        <v>1.7084090127663224E-3</v>
      </c>
      <c r="M789" s="50">
        <v>1.7220053893444258E-3</v>
      </c>
      <c r="N789" s="50">
        <v>5.04E-2</v>
      </c>
      <c r="O789" s="50">
        <v>5.04E-2</v>
      </c>
      <c r="R789" s="59"/>
    </row>
    <row r="790" spans="2:18" x14ac:dyDescent="0.2">
      <c r="B790">
        <v>781</v>
      </c>
      <c r="C790" s="57">
        <f t="shared" ca="1" si="104"/>
        <v>-1.6526549302329774</v>
      </c>
      <c r="D790" s="57">
        <f t="shared" ref="D790:E809" ca="1" si="105">S0*EXP((D$5+0.5*σ*σ)*T+σ*SQRT(T)*$C790)</f>
        <v>0.57011145016459741</v>
      </c>
      <c r="E790" s="57">
        <f t="shared" ca="1" si="105"/>
        <v>0.57029853101963635</v>
      </c>
      <c r="F790" s="57">
        <f t="shared" ca="1" si="100"/>
        <v>0</v>
      </c>
      <c r="G790" s="57">
        <f t="shared" ca="1" si="101"/>
        <v>0</v>
      </c>
      <c r="H790" s="17">
        <f t="shared" ca="1" si="102"/>
        <v>0</v>
      </c>
      <c r="I790" s="17">
        <f t="shared" ca="1" si="103"/>
        <v>0</v>
      </c>
      <c r="K790" s="17">
        <v>781</v>
      </c>
      <c r="L790" s="50">
        <v>2.027285980484583E-3</v>
      </c>
      <c r="M790" s="50">
        <v>2.0429765753591914E-3</v>
      </c>
      <c r="N790" s="50">
        <v>5.7599999999999998E-2</v>
      </c>
      <c r="O790" s="50">
        <v>5.8400000000000001E-2</v>
      </c>
      <c r="R790" s="59"/>
    </row>
    <row r="791" spans="2:18" x14ac:dyDescent="0.2">
      <c r="B791">
        <v>782</v>
      </c>
      <c r="C791" s="57">
        <f t="shared" ca="1" si="104"/>
        <v>1.5054027479564325</v>
      </c>
      <c r="D791" s="57">
        <f t="shared" ca="1" si="105"/>
        <v>0.77835038110623567</v>
      </c>
      <c r="E791" s="57">
        <f t="shared" ca="1" si="105"/>
        <v>0.77860579512182015</v>
      </c>
      <c r="F791" s="57">
        <f t="shared" ca="1" si="100"/>
        <v>0</v>
      </c>
      <c r="G791" s="57">
        <f t="shared" ca="1" si="101"/>
        <v>0</v>
      </c>
      <c r="H791" s="17">
        <f t="shared" ca="1" si="102"/>
        <v>0</v>
      </c>
      <c r="I791" s="17">
        <f t="shared" ca="1" si="103"/>
        <v>0</v>
      </c>
      <c r="K791" s="17">
        <v>782</v>
      </c>
      <c r="L791" s="50">
        <v>1.7954764623792795E-3</v>
      </c>
      <c r="M791" s="50">
        <v>1.8098768288832322E-3</v>
      </c>
      <c r="N791" s="50">
        <v>5.3199999999999997E-2</v>
      </c>
      <c r="O791" s="50">
        <v>5.3800000000000001E-2</v>
      </c>
      <c r="R791" s="59"/>
    </row>
    <row r="792" spans="2:18" x14ac:dyDescent="0.2">
      <c r="B792">
        <v>783</v>
      </c>
      <c r="C792" s="57">
        <f t="shared" ca="1" si="104"/>
        <v>0.36817279100828837</v>
      </c>
      <c r="D792" s="57">
        <f t="shared" ca="1" si="105"/>
        <v>0.69579853703056327</v>
      </c>
      <c r="E792" s="57">
        <f t="shared" ca="1" si="105"/>
        <v>0.69602686183478346</v>
      </c>
      <c r="F792" s="57">
        <f t="shared" ca="1" si="100"/>
        <v>0</v>
      </c>
      <c r="G792" s="57">
        <f t="shared" ca="1" si="101"/>
        <v>0</v>
      </c>
      <c r="H792" s="17">
        <f t="shared" ca="1" si="102"/>
        <v>0</v>
      </c>
      <c r="I792" s="17">
        <f t="shared" ca="1" si="103"/>
        <v>0</v>
      </c>
      <c r="K792" s="17">
        <v>783</v>
      </c>
      <c r="L792" s="50">
        <v>1.6960621760535293E-3</v>
      </c>
      <c r="M792" s="50">
        <v>1.7098603541843293E-3</v>
      </c>
      <c r="N792" s="50">
        <v>5.0799999999999998E-2</v>
      </c>
      <c r="O792" s="50">
        <v>5.16E-2</v>
      </c>
      <c r="R792" s="59"/>
    </row>
    <row r="793" spans="2:18" x14ac:dyDescent="0.2">
      <c r="B793">
        <v>784</v>
      </c>
      <c r="C793" s="57">
        <f t="shared" ca="1" si="104"/>
        <v>-0.46185414837760047</v>
      </c>
      <c r="D793" s="57">
        <f t="shared" ca="1" si="105"/>
        <v>0.64112849969416741</v>
      </c>
      <c r="E793" s="57">
        <f t="shared" ca="1" si="105"/>
        <v>0.64133888464237021</v>
      </c>
      <c r="F793" s="57">
        <f t="shared" ca="1" si="100"/>
        <v>0</v>
      </c>
      <c r="G793" s="57">
        <f t="shared" ca="1" si="101"/>
        <v>0</v>
      </c>
      <c r="H793" s="17">
        <f t="shared" ca="1" si="102"/>
        <v>0</v>
      </c>
      <c r="I793" s="17">
        <f t="shared" ca="1" si="103"/>
        <v>0</v>
      </c>
      <c r="K793" s="17">
        <v>784</v>
      </c>
      <c r="L793" s="50">
        <v>1.7004495128370178E-3</v>
      </c>
      <c r="M793" s="50">
        <v>1.713052032917269E-3</v>
      </c>
      <c r="N793" s="50">
        <v>4.6199999999999998E-2</v>
      </c>
      <c r="O793" s="50">
        <v>4.6600000000000003E-2</v>
      </c>
      <c r="R793" s="59"/>
    </row>
    <row r="794" spans="2:18" x14ac:dyDescent="0.2">
      <c r="B794">
        <v>785</v>
      </c>
      <c r="C794" s="57">
        <f t="shared" ca="1" si="104"/>
        <v>0.10083415583074812</v>
      </c>
      <c r="D794" s="57">
        <f t="shared" ca="1" si="105"/>
        <v>0.67769946352958066</v>
      </c>
      <c r="E794" s="57">
        <f t="shared" ca="1" si="105"/>
        <v>0.6779218491614778</v>
      </c>
      <c r="F794" s="57">
        <f t="shared" ca="1" si="100"/>
        <v>0</v>
      </c>
      <c r="G794" s="57">
        <f t="shared" ca="1" si="101"/>
        <v>0</v>
      </c>
      <c r="H794" s="17">
        <f t="shared" ca="1" si="102"/>
        <v>0</v>
      </c>
      <c r="I794" s="17">
        <f t="shared" ca="1" si="103"/>
        <v>0</v>
      </c>
      <c r="K794" s="17">
        <v>785</v>
      </c>
      <c r="L794" s="50">
        <v>1.8641423379274244E-3</v>
      </c>
      <c r="M794" s="50">
        <v>1.8793324211876601E-3</v>
      </c>
      <c r="N794" s="50">
        <v>5.6000000000000001E-2</v>
      </c>
      <c r="O794" s="50">
        <v>5.6800000000000003E-2</v>
      </c>
      <c r="R794" s="59"/>
    </row>
    <row r="795" spans="2:18" x14ac:dyDescent="0.2">
      <c r="B795">
        <v>786</v>
      </c>
      <c r="C795" s="57">
        <f t="shared" ca="1" si="104"/>
        <v>-0.174304484992093</v>
      </c>
      <c r="D795" s="57">
        <f t="shared" ca="1" si="105"/>
        <v>0.65956379385093666</v>
      </c>
      <c r="E795" s="57">
        <f t="shared" ca="1" si="105"/>
        <v>0.65978022830155292</v>
      </c>
      <c r="F795" s="57">
        <f t="shared" ca="1" si="100"/>
        <v>0</v>
      </c>
      <c r="G795" s="57">
        <f t="shared" ca="1" si="101"/>
        <v>0</v>
      </c>
      <c r="H795" s="17">
        <f t="shared" ca="1" si="102"/>
        <v>0</v>
      </c>
      <c r="I795" s="17">
        <f t="shared" ca="1" si="103"/>
        <v>0</v>
      </c>
      <c r="K795" s="17">
        <v>786</v>
      </c>
      <c r="L795" s="50">
        <v>1.4529784000029806E-3</v>
      </c>
      <c r="M795" s="50">
        <v>1.4657150191299383E-3</v>
      </c>
      <c r="N795" s="50">
        <v>4.7399999999999998E-2</v>
      </c>
      <c r="O795" s="50">
        <v>4.7399999999999998E-2</v>
      </c>
      <c r="R795" s="59"/>
    </row>
    <row r="796" spans="2:18" x14ac:dyDescent="0.2">
      <c r="B796">
        <v>787</v>
      </c>
      <c r="C796" s="57">
        <f t="shared" ca="1" si="104"/>
        <v>-3.6880041032361165E-2</v>
      </c>
      <c r="D796" s="57">
        <f t="shared" ca="1" si="105"/>
        <v>0.66856058875263846</v>
      </c>
      <c r="E796" s="57">
        <f t="shared" ca="1" si="105"/>
        <v>0.66877997548229118</v>
      </c>
      <c r="F796" s="57">
        <f t="shared" ca="1" si="100"/>
        <v>0</v>
      </c>
      <c r="G796" s="57">
        <f t="shared" ca="1" si="101"/>
        <v>0</v>
      </c>
      <c r="H796" s="17">
        <f t="shared" ca="1" si="102"/>
        <v>0</v>
      </c>
      <c r="I796" s="17">
        <f t="shared" ca="1" si="103"/>
        <v>0</v>
      </c>
      <c r="K796" s="17">
        <v>787</v>
      </c>
      <c r="L796" s="50">
        <v>1.8484952152637028E-3</v>
      </c>
      <c r="M796" s="50">
        <v>1.8626908058886667E-3</v>
      </c>
      <c r="N796" s="50">
        <v>5.2400000000000002E-2</v>
      </c>
      <c r="O796" s="50">
        <v>5.2999999999999999E-2</v>
      </c>
      <c r="R796" s="59"/>
    </row>
    <row r="797" spans="2:18" x14ac:dyDescent="0.2">
      <c r="B797">
        <v>788</v>
      </c>
      <c r="C797" s="57">
        <f t="shared" ca="1" si="104"/>
        <v>0.56807759560212268</v>
      </c>
      <c r="D797" s="57">
        <f t="shared" ca="1" si="105"/>
        <v>0.70964742984605755</v>
      </c>
      <c r="E797" s="57">
        <f t="shared" ca="1" si="105"/>
        <v>0.70988029913488437</v>
      </c>
      <c r="F797" s="57">
        <f t="shared" ca="1" si="100"/>
        <v>0</v>
      </c>
      <c r="G797" s="57">
        <f t="shared" ca="1" si="101"/>
        <v>0</v>
      </c>
      <c r="H797" s="17">
        <f t="shared" ca="1" si="102"/>
        <v>0</v>
      </c>
      <c r="I797" s="17">
        <f t="shared" ca="1" si="103"/>
        <v>0</v>
      </c>
      <c r="K797" s="17">
        <v>788</v>
      </c>
      <c r="L797" s="50">
        <v>1.7590552162929523E-3</v>
      </c>
      <c r="M797" s="50">
        <v>1.7728580706751224E-3</v>
      </c>
      <c r="N797" s="50">
        <v>5.0999999999999997E-2</v>
      </c>
      <c r="O797" s="50">
        <v>5.1400000000000001E-2</v>
      </c>
      <c r="R797" s="59"/>
    </row>
    <row r="798" spans="2:18" x14ac:dyDescent="0.2">
      <c r="B798">
        <v>789</v>
      </c>
      <c r="C798" s="57">
        <f t="shared" ca="1" si="104"/>
        <v>0.72946564229029631</v>
      </c>
      <c r="D798" s="57">
        <f t="shared" ca="1" si="105"/>
        <v>0.72102881959704235</v>
      </c>
      <c r="E798" s="57">
        <f t="shared" ca="1" si="105"/>
        <v>0.72126542366461377</v>
      </c>
      <c r="F798" s="57">
        <f t="shared" ca="1" si="100"/>
        <v>0</v>
      </c>
      <c r="G798" s="57">
        <f t="shared" ca="1" si="101"/>
        <v>0</v>
      </c>
      <c r="H798" s="17">
        <f t="shared" ca="1" si="102"/>
        <v>0</v>
      </c>
      <c r="I798" s="17">
        <f t="shared" ca="1" si="103"/>
        <v>0</v>
      </c>
      <c r="K798" s="17">
        <v>789</v>
      </c>
      <c r="L798" s="50">
        <v>1.7048800203626855E-3</v>
      </c>
      <c r="M798" s="50">
        <v>1.718578697368265E-3</v>
      </c>
      <c r="N798" s="50">
        <v>5.0799999999999998E-2</v>
      </c>
      <c r="O798" s="50">
        <v>5.0799999999999998E-2</v>
      </c>
      <c r="R798" s="59"/>
    </row>
    <row r="799" spans="2:18" x14ac:dyDescent="0.2">
      <c r="B799">
        <v>790</v>
      </c>
      <c r="C799" s="57">
        <f t="shared" ca="1" si="104"/>
        <v>-2.3529640841620201</v>
      </c>
      <c r="D799" s="57">
        <f t="shared" ca="1" si="105"/>
        <v>0.53207803493666772</v>
      </c>
      <c r="E799" s="57">
        <f t="shared" ca="1" si="105"/>
        <v>0.5322526352077106</v>
      </c>
      <c r="F799" s="57">
        <f t="shared" ca="1" si="100"/>
        <v>0</v>
      </c>
      <c r="G799" s="57">
        <f t="shared" ca="1" si="101"/>
        <v>0</v>
      </c>
      <c r="H799" s="17">
        <f t="shared" ca="1" si="102"/>
        <v>0</v>
      </c>
      <c r="I799" s="17">
        <f t="shared" ca="1" si="103"/>
        <v>0</v>
      </c>
      <c r="K799" s="17">
        <v>790</v>
      </c>
      <c r="L799" s="50">
        <v>1.744027604585261E-3</v>
      </c>
      <c r="M799" s="50">
        <v>1.7578425862458107E-3</v>
      </c>
      <c r="N799" s="50">
        <v>5.1200000000000002E-2</v>
      </c>
      <c r="O799" s="50">
        <v>5.1200000000000002E-2</v>
      </c>
      <c r="R799" s="59"/>
    </row>
    <row r="800" spans="2:18" x14ac:dyDescent="0.2">
      <c r="B800">
        <v>791</v>
      </c>
      <c r="C800" s="57">
        <f t="shared" ca="1" si="104"/>
        <v>-1.0847988996671667</v>
      </c>
      <c r="D800" s="57">
        <f t="shared" ca="1" si="105"/>
        <v>0.60293859410421768</v>
      </c>
      <c r="E800" s="57">
        <f t="shared" ca="1" si="105"/>
        <v>0.60313644711644609</v>
      </c>
      <c r="F800" s="57">
        <f t="shared" ca="1" si="100"/>
        <v>0</v>
      </c>
      <c r="G800" s="57">
        <f t="shared" ca="1" si="101"/>
        <v>0</v>
      </c>
      <c r="H800" s="17">
        <f t="shared" ca="1" si="102"/>
        <v>0</v>
      </c>
      <c r="I800" s="17">
        <f t="shared" ca="1" si="103"/>
        <v>0</v>
      </c>
      <c r="K800" s="17">
        <v>791</v>
      </c>
      <c r="L800" s="50">
        <v>1.8132571284942627E-3</v>
      </c>
      <c r="M800" s="50">
        <v>1.8270430984458643E-3</v>
      </c>
      <c r="N800" s="50">
        <v>5.0999999999999997E-2</v>
      </c>
      <c r="O800" s="50">
        <v>5.0999999999999997E-2</v>
      </c>
      <c r="R800" s="59"/>
    </row>
    <row r="801" spans="2:18" x14ac:dyDescent="0.2">
      <c r="B801">
        <v>792</v>
      </c>
      <c r="C801" s="57">
        <f t="shared" ca="1" si="104"/>
        <v>-0.93126405980108629</v>
      </c>
      <c r="D801" s="57">
        <f t="shared" ca="1" si="105"/>
        <v>0.61213446285803763</v>
      </c>
      <c r="E801" s="57">
        <f t="shared" ca="1" si="105"/>
        <v>0.61233533347496216</v>
      </c>
      <c r="F801" s="57">
        <f t="shared" ca="1" si="100"/>
        <v>0</v>
      </c>
      <c r="G801" s="57">
        <f t="shared" ca="1" si="101"/>
        <v>0</v>
      </c>
      <c r="H801" s="17">
        <f t="shared" ca="1" si="102"/>
        <v>0</v>
      </c>
      <c r="I801" s="17">
        <f t="shared" ca="1" si="103"/>
        <v>0</v>
      </c>
      <c r="K801" s="17">
        <v>792</v>
      </c>
      <c r="L801" s="50">
        <v>1.9121550566961404E-3</v>
      </c>
      <c r="M801" s="50">
        <v>1.9268643889485855E-3</v>
      </c>
      <c r="N801" s="50">
        <v>5.4399999999999997E-2</v>
      </c>
      <c r="O801" s="50">
        <v>5.4600000000000003E-2</v>
      </c>
      <c r="R801" s="59"/>
    </row>
    <row r="802" spans="2:18" x14ac:dyDescent="0.2">
      <c r="B802">
        <v>793</v>
      </c>
      <c r="C802" s="57">
        <f t="shared" ca="1" si="104"/>
        <v>1.6848028895556246</v>
      </c>
      <c r="D802" s="57">
        <f t="shared" ca="1" si="105"/>
        <v>0.79223921879944137</v>
      </c>
      <c r="E802" s="57">
        <f t="shared" ca="1" si="105"/>
        <v>0.79249919040745875</v>
      </c>
      <c r="F802" s="57">
        <f t="shared" ca="1" si="100"/>
        <v>4.0392187994413575E-3</v>
      </c>
      <c r="G802" s="57">
        <f t="shared" ca="1" si="101"/>
        <v>4.2991904074587417E-3</v>
      </c>
      <c r="H802" s="17">
        <f t="shared" ca="1" si="102"/>
        <v>1</v>
      </c>
      <c r="I802" s="17">
        <f t="shared" ca="1" si="103"/>
        <v>1</v>
      </c>
      <c r="K802" s="17">
        <v>793</v>
      </c>
      <c r="L802" s="50">
        <v>1.8710804479849859E-3</v>
      </c>
      <c r="M802" s="50">
        <v>1.8857414873876177E-3</v>
      </c>
      <c r="N802" s="50">
        <v>5.3999999999999999E-2</v>
      </c>
      <c r="O802" s="50">
        <v>5.4600000000000003E-2</v>
      </c>
      <c r="R802" s="59"/>
    </row>
    <row r="803" spans="2:18" x14ac:dyDescent="0.2">
      <c r="B803">
        <v>794</v>
      </c>
      <c r="C803" s="57">
        <f t="shared" ca="1" si="104"/>
        <v>1.2801417949580964</v>
      </c>
      <c r="D803" s="57">
        <f t="shared" ca="1" si="105"/>
        <v>0.76125537269547938</v>
      </c>
      <c r="E803" s="57">
        <f t="shared" ca="1" si="105"/>
        <v>0.7615051770205562</v>
      </c>
      <c r="F803" s="57">
        <f t="shared" ca="1" si="100"/>
        <v>0</v>
      </c>
      <c r="G803" s="57">
        <f t="shared" ca="1" si="101"/>
        <v>0</v>
      </c>
      <c r="H803" s="17">
        <f t="shared" ca="1" si="102"/>
        <v>0</v>
      </c>
      <c r="I803" s="17">
        <f t="shared" ca="1" si="103"/>
        <v>0</v>
      </c>
      <c r="K803" s="17">
        <v>794</v>
      </c>
      <c r="L803" s="50">
        <v>1.7506501093944899E-3</v>
      </c>
      <c r="M803" s="50">
        <v>1.7641794204594995E-3</v>
      </c>
      <c r="N803" s="50">
        <v>0.05</v>
      </c>
      <c r="O803" s="50">
        <v>5.0200000000000002E-2</v>
      </c>
      <c r="R803" s="59"/>
    </row>
    <row r="804" spans="2:18" x14ac:dyDescent="0.2">
      <c r="B804">
        <v>795</v>
      </c>
      <c r="C804" s="57">
        <f t="shared" ca="1" si="104"/>
        <v>1.3779289934303167</v>
      </c>
      <c r="D804" s="57">
        <f t="shared" ca="1" si="105"/>
        <v>0.76862981539248176</v>
      </c>
      <c r="E804" s="57">
        <f t="shared" ca="1" si="105"/>
        <v>0.7688820396251832</v>
      </c>
      <c r="F804" s="57">
        <f t="shared" ca="1" si="100"/>
        <v>0</v>
      </c>
      <c r="G804" s="57">
        <f t="shared" ca="1" si="101"/>
        <v>0</v>
      </c>
      <c r="H804" s="17">
        <f t="shared" ca="1" si="102"/>
        <v>0</v>
      </c>
      <c r="I804" s="17">
        <f t="shared" ca="1" si="103"/>
        <v>0</v>
      </c>
      <c r="K804" s="17">
        <v>795</v>
      </c>
      <c r="L804" s="50">
        <v>1.600294987305228E-3</v>
      </c>
      <c r="M804" s="50">
        <v>1.6130498537726499E-3</v>
      </c>
      <c r="N804" s="50">
        <v>4.7E-2</v>
      </c>
      <c r="O804" s="50">
        <v>4.7800000000000002E-2</v>
      </c>
      <c r="R804" s="59"/>
    </row>
    <row r="805" spans="2:18" x14ac:dyDescent="0.2">
      <c r="B805">
        <v>796</v>
      </c>
      <c r="C805" s="57">
        <f t="shared" ca="1" si="104"/>
        <v>0.7533523911963439</v>
      </c>
      <c r="D805" s="57">
        <f t="shared" ca="1" si="105"/>
        <v>0.72272879585708305</v>
      </c>
      <c r="E805" s="57">
        <f t="shared" ca="1" si="105"/>
        <v>0.72296595776823425</v>
      </c>
      <c r="F805" s="57">
        <f t="shared" ca="1" si="100"/>
        <v>0</v>
      </c>
      <c r="G805" s="57">
        <f t="shared" ca="1" si="101"/>
        <v>0</v>
      </c>
      <c r="H805" s="17">
        <f t="shared" ca="1" si="102"/>
        <v>0</v>
      </c>
      <c r="I805" s="17">
        <f t="shared" ca="1" si="103"/>
        <v>0</v>
      </c>
      <c r="K805" s="17">
        <v>796</v>
      </c>
      <c r="L805" s="50">
        <v>1.7256404438511232E-3</v>
      </c>
      <c r="M805" s="50">
        <v>1.740587434850909E-3</v>
      </c>
      <c r="N805" s="50">
        <v>5.5599999999999997E-2</v>
      </c>
      <c r="O805" s="50">
        <v>5.5599999999999997E-2</v>
      </c>
      <c r="R805" s="59"/>
    </row>
    <row r="806" spans="2:18" x14ac:dyDescent="0.2">
      <c r="B806">
        <v>797</v>
      </c>
      <c r="C806" s="57">
        <f t="shared" ca="1" si="104"/>
        <v>-2.0146201434433375</v>
      </c>
      <c r="D806" s="57">
        <f t="shared" ca="1" si="105"/>
        <v>0.55012560991495463</v>
      </c>
      <c r="E806" s="57">
        <f t="shared" ca="1" si="105"/>
        <v>0.55030613245919047</v>
      </c>
      <c r="F806" s="57">
        <f t="shared" ca="1" si="100"/>
        <v>0</v>
      </c>
      <c r="G806" s="57">
        <f t="shared" ca="1" si="101"/>
        <v>0</v>
      </c>
      <c r="H806" s="17">
        <f t="shared" ca="1" si="102"/>
        <v>0</v>
      </c>
      <c r="I806" s="17">
        <f t="shared" ca="1" si="103"/>
        <v>0</v>
      </c>
      <c r="K806" s="17">
        <v>797</v>
      </c>
      <c r="L806" s="50">
        <v>1.6233101061768802E-3</v>
      </c>
      <c r="M806" s="50">
        <v>1.6369730525224646E-3</v>
      </c>
      <c r="N806" s="50">
        <v>5.0599999999999999E-2</v>
      </c>
      <c r="O806" s="50">
        <v>5.1200000000000002E-2</v>
      </c>
      <c r="R806" s="59"/>
    </row>
    <row r="807" spans="2:18" x14ac:dyDescent="0.2">
      <c r="B807">
        <v>798</v>
      </c>
      <c r="C807" s="57">
        <f t="shared" ca="1" si="104"/>
        <v>-0.99660583980772888</v>
      </c>
      <c r="D807" s="57">
        <f t="shared" ca="1" si="105"/>
        <v>0.60820383953567603</v>
      </c>
      <c r="E807" s="57">
        <f t="shared" ca="1" si="105"/>
        <v>0.60840342032695016</v>
      </c>
      <c r="F807" s="57">
        <f t="shared" ca="1" si="100"/>
        <v>0</v>
      </c>
      <c r="G807" s="57">
        <f t="shared" ca="1" si="101"/>
        <v>0</v>
      </c>
      <c r="H807" s="17">
        <f t="shared" ca="1" si="102"/>
        <v>0</v>
      </c>
      <c r="I807" s="17">
        <f t="shared" ca="1" si="103"/>
        <v>0</v>
      </c>
      <c r="K807" s="17">
        <v>798</v>
      </c>
      <c r="L807" s="50">
        <v>1.6034318346467443E-3</v>
      </c>
      <c r="M807" s="50">
        <v>1.6167611050702643E-3</v>
      </c>
      <c r="N807" s="50">
        <v>4.9399999999999999E-2</v>
      </c>
      <c r="O807" s="50">
        <v>4.9799999999999997E-2</v>
      </c>
      <c r="R807" s="59"/>
    </row>
    <row r="808" spans="2:18" x14ac:dyDescent="0.2">
      <c r="B808">
        <v>799</v>
      </c>
      <c r="C808" s="57">
        <f t="shared" ca="1" si="104"/>
        <v>1.2380456313499304</v>
      </c>
      <c r="D808" s="57">
        <f t="shared" ca="1" si="105"/>
        <v>0.75810259225838061</v>
      </c>
      <c r="E808" s="57">
        <f t="shared" ca="1" si="105"/>
        <v>0.75835136200528885</v>
      </c>
      <c r="F808" s="57">
        <f t="shared" ca="1" si="100"/>
        <v>0</v>
      </c>
      <c r="G808" s="57">
        <f t="shared" ca="1" si="101"/>
        <v>0</v>
      </c>
      <c r="H808" s="17">
        <f t="shared" ca="1" si="102"/>
        <v>0</v>
      </c>
      <c r="I808" s="17">
        <f t="shared" ca="1" si="103"/>
        <v>0</v>
      </c>
      <c r="K808" s="17">
        <v>799</v>
      </c>
      <c r="L808" s="50">
        <v>1.7119081358235575E-3</v>
      </c>
      <c r="M808" s="50">
        <v>1.7255616894935755E-3</v>
      </c>
      <c r="N808" s="50">
        <v>5.0599999999999999E-2</v>
      </c>
      <c r="O808" s="50">
        <v>5.0799999999999998E-2</v>
      </c>
      <c r="R808" s="59"/>
    </row>
    <row r="809" spans="2:18" x14ac:dyDescent="0.2">
      <c r="B809">
        <v>800</v>
      </c>
      <c r="C809" s="57">
        <f t="shared" ca="1" si="104"/>
        <v>-0.91710161181689587</v>
      </c>
      <c r="D809" s="57">
        <f t="shared" ca="1" si="105"/>
        <v>0.61298974637821513</v>
      </c>
      <c r="E809" s="57">
        <f t="shared" ca="1" si="105"/>
        <v>0.61319089765460055</v>
      </c>
      <c r="F809" s="57">
        <f t="shared" ca="1" si="100"/>
        <v>0</v>
      </c>
      <c r="G809" s="57">
        <f t="shared" ca="1" si="101"/>
        <v>0</v>
      </c>
      <c r="H809" s="17">
        <f t="shared" ca="1" si="102"/>
        <v>0</v>
      </c>
      <c r="I809" s="17">
        <f t="shared" ca="1" si="103"/>
        <v>0</v>
      </c>
      <c r="K809" s="17">
        <v>800</v>
      </c>
      <c r="L809" s="50">
        <v>1.6565284247380375E-3</v>
      </c>
      <c r="M809" s="50">
        <v>1.6690214629945877E-3</v>
      </c>
      <c r="N809" s="50">
        <v>4.6199999999999998E-2</v>
      </c>
      <c r="O809" s="50">
        <v>4.6199999999999998E-2</v>
      </c>
      <c r="R809" s="59"/>
    </row>
    <row r="810" spans="2:18" x14ac:dyDescent="0.2">
      <c r="B810">
        <v>801</v>
      </c>
      <c r="C810" s="57">
        <f t="shared" ca="1" si="104"/>
        <v>-0.24529723785060792</v>
      </c>
      <c r="D810" s="57">
        <f t="shared" ref="D810:E829" ca="1" si="106">S0*EXP((D$5+0.5*σ*σ)*T+σ*SQRT(T)*$C810)</f>
        <v>0.65496362663316787</v>
      </c>
      <c r="E810" s="57">
        <f t="shared" ca="1" si="106"/>
        <v>0.65517855154873417</v>
      </c>
      <c r="F810" s="57">
        <f t="shared" ca="1" si="100"/>
        <v>0</v>
      </c>
      <c r="G810" s="57">
        <f t="shared" ca="1" si="101"/>
        <v>0</v>
      </c>
      <c r="H810" s="17">
        <f t="shared" ca="1" si="102"/>
        <v>0</v>
      </c>
      <c r="I810" s="17">
        <f t="shared" ca="1" si="103"/>
        <v>0</v>
      </c>
      <c r="K810" s="17">
        <v>801</v>
      </c>
      <c r="L810" s="50">
        <v>1.6987960828150797E-3</v>
      </c>
      <c r="M810" s="50">
        <v>1.7121031762225285E-3</v>
      </c>
      <c r="N810" s="50">
        <v>4.9200000000000001E-2</v>
      </c>
      <c r="O810" s="50">
        <v>4.9599999999999998E-2</v>
      </c>
      <c r="R810" s="59"/>
    </row>
    <row r="811" spans="2:18" x14ac:dyDescent="0.2">
      <c r="B811">
        <v>802</v>
      </c>
      <c r="C811" s="57">
        <f t="shared" ca="1" si="104"/>
        <v>0.41218710971362582</v>
      </c>
      <c r="D811" s="57">
        <f t="shared" ca="1" si="106"/>
        <v>0.69882434815183725</v>
      </c>
      <c r="E811" s="57">
        <f t="shared" ca="1" si="106"/>
        <v>0.69905366586951612</v>
      </c>
      <c r="F811" s="57">
        <f t="shared" ca="1" si="100"/>
        <v>0</v>
      </c>
      <c r="G811" s="57">
        <f t="shared" ca="1" si="101"/>
        <v>0</v>
      </c>
      <c r="H811" s="17">
        <f t="shared" ca="1" si="102"/>
        <v>0</v>
      </c>
      <c r="I811" s="17">
        <f t="shared" ca="1" si="103"/>
        <v>0</v>
      </c>
      <c r="K811" s="17">
        <v>802</v>
      </c>
      <c r="L811" s="50">
        <v>1.4714491145225779E-3</v>
      </c>
      <c r="M811" s="50">
        <v>1.4850482567481469E-3</v>
      </c>
      <c r="N811" s="50">
        <v>5.04E-2</v>
      </c>
      <c r="O811" s="50">
        <v>5.0999999999999997E-2</v>
      </c>
      <c r="R811" s="59"/>
    </row>
    <row r="812" spans="2:18" x14ac:dyDescent="0.2">
      <c r="B812">
        <v>803</v>
      </c>
      <c r="C812" s="57">
        <f t="shared" ca="1" si="104"/>
        <v>-0.21109389160923417</v>
      </c>
      <c r="D812" s="57">
        <f t="shared" ca="1" si="106"/>
        <v>0.65717590580403296</v>
      </c>
      <c r="E812" s="57">
        <f t="shared" ca="1" si="106"/>
        <v>0.65739155667428528</v>
      </c>
      <c r="F812" s="57">
        <f t="shared" ca="1" si="100"/>
        <v>0</v>
      </c>
      <c r="G812" s="57">
        <f t="shared" ca="1" si="101"/>
        <v>0</v>
      </c>
      <c r="H812" s="17">
        <f t="shared" ca="1" si="102"/>
        <v>0</v>
      </c>
      <c r="I812" s="17">
        <f t="shared" ca="1" si="103"/>
        <v>0</v>
      </c>
      <c r="K812" s="17">
        <v>803</v>
      </c>
      <c r="L812" s="50">
        <v>1.6039583873191706E-3</v>
      </c>
      <c r="M812" s="50">
        <v>1.6182735513591898E-3</v>
      </c>
      <c r="N812" s="50">
        <v>5.3199999999999997E-2</v>
      </c>
      <c r="O812" s="50">
        <v>5.3600000000000002E-2</v>
      </c>
      <c r="R812" s="59"/>
    </row>
    <row r="813" spans="2:18" x14ac:dyDescent="0.2">
      <c r="B813">
        <v>804</v>
      </c>
      <c r="C813" s="57">
        <f t="shared" ca="1" si="104"/>
        <v>1.4073012540743008</v>
      </c>
      <c r="D813" s="57">
        <f t="shared" ca="1" si="106"/>
        <v>0.77085879078425046</v>
      </c>
      <c r="E813" s="57">
        <f t="shared" ca="1" si="106"/>
        <v>0.77111174645046721</v>
      </c>
      <c r="F813" s="57">
        <f t="shared" ca="1" si="100"/>
        <v>0</v>
      </c>
      <c r="G813" s="57">
        <f t="shared" ca="1" si="101"/>
        <v>0</v>
      </c>
      <c r="H813" s="17">
        <f t="shared" ca="1" si="102"/>
        <v>0</v>
      </c>
      <c r="I813" s="17">
        <f t="shared" ca="1" si="103"/>
        <v>0</v>
      </c>
      <c r="K813" s="17">
        <v>804</v>
      </c>
      <c r="L813" s="50">
        <v>1.6734410631578424E-3</v>
      </c>
      <c r="M813" s="50">
        <v>1.6870419826000281E-3</v>
      </c>
      <c r="N813" s="50">
        <v>5.04E-2</v>
      </c>
      <c r="O813" s="50">
        <v>5.0799999999999998E-2</v>
      </c>
      <c r="R813" s="59"/>
    </row>
    <row r="814" spans="2:18" x14ac:dyDescent="0.2">
      <c r="B814">
        <v>805</v>
      </c>
      <c r="C814" s="57">
        <f t="shared" ca="1" si="104"/>
        <v>-6.8530806352679927E-2</v>
      </c>
      <c r="D814" s="57">
        <f t="shared" ca="1" si="106"/>
        <v>0.6664776845097129</v>
      </c>
      <c r="E814" s="57">
        <f t="shared" ca="1" si="106"/>
        <v>0.66669638773878592</v>
      </c>
      <c r="F814" s="57">
        <f t="shared" ca="1" si="100"/>
        <v>0</v>
      </c>
      <c r="G814" s="57">
        <f t="shared" ca="1" si="101"/>
        <v>0</v>
      </c>
      <c r="H814" s="17">
        <f t="shared" ca="1" si="102"/>
        <v>0</v>
      </c>
      <c r="I814" s="17">
        <f t="shared" ca="1" si="103"/>
        <v>0</v>
      </c>
      <c r="K814" s="17">
        <v>805</v>
      </c>
      <c r="L814" s="50">
        <v>1.9669597681922441E-3</v>
      </c>
      <c r="M814" s="50">
        <v>1.9826889786600244E-3</v>
      </c>
      <c r="N814" s="50">
        <v>5.8200000000000002E-2</v>
      </c>
      <c r="O814" s="50">
        <v>5.8599999999999999E-2</v>
      </c>
      <c r="R814" s="59"/>
    </row>
    <row r="815" spans="2:18" x14ac:dyDescent="0.2">
      <c r="B815">
        <v>806</v>
      </c>
      <c r="C815" s="57">
        <f t="shared" ca="1" si="104"/>
        <v>1.3986014516120842</v>
      </c>
      <c r="D815" s="57">
        <f t="shared" ca="1" si="106"/>
        <v>0.77019791519663849</v>
      </c>
      <c r="E815" s="57">
        <f t="shared" ca="1" si="106"/>
        <v>0.77045065399794244</v>
      </c>
      <c r="F815" s="57">
        <f t="shared" ca="1" si="100"/>
        <v>0</v>
      </c>
      <c r="G815" s="57">
        <f t="shared" ca="1" si="101"/>
        <v>0</v>
      </c>
      <c r="H815" s="17">
        <f t="shared" ca="1" si="102"/>
        <v>0</v>
      </c>
      <c r="I815" s="17">
        <f t="shared" ca="1" si="103"/>
        <v>0</v>
      </c>
      <c r="K815" s="17">
        <v>806</v>
      </c>
      <c r="L815" s="50">
        <v>1.6714927538279956E-3</v>
      </c>
      <c r="M815" s="50">
        <v>1.684070020682686E-3</v>
      </c>
      <c r="N815" s="50">
        <v>4.6399999999999997E-2</v>
      </c>
      <c r="O815" s="50">
        <v>4.6600000000000003E-2</v>
      </c>
      <c r="R815" s="59"/>
    </row>
    <row r="816" spans="2:18" x14ac:dyDescent="0.2">
      <c r="B816">
        <v>807</v>
      </c>
      <c r="C816" s="57">
        <f t="shared" ca="1" si="104"/>
        <v>1.4255241699239467</v>
      </c>
      <c r="D816" s="57">
        <f t="shared" ca="1" si="106"/>
        <v>0.77224492279856927</v>
      </c>
      <c r="E816" s="57">
        <f t="shared" ca="1" si="106"/>
        <v>0.77249833332104689</v>
      </c>
      <c r="F816" s="57">
        <f t="shared" ca="1" si="100"/>
        <v>0</v>
      </c>
      <c r="G816" s="57">
        <f t="shared" ca="1" si="101"/>
        <v>0</v>
      </c>
      <c r="H816" s="17">
        <f t="shared" ca="1" si="102"/>
        <v>0</v>
      </c>
      <c r="I816" s="17">
        <f t="shared" ca="1" si="103"/>
        <v>0</v>
      </c>
      <c r="K816" s="17">
        <v>807</v>
      </c>
      <c r="L816" s="50">
        <v>1.6623108157610017E-3</v>
      </c>
      <c r="M816" s="50">
        <v>1.6749609391850146E-3</v>
      </c>
      <c r="N816" s="50">
        <v>4.6800000000000001E-2</v>
      </c>
      <c r="O816" s="50">
        <v>4.6800000000000001E-2</v>
      </c>
      <c r="R816" s="59"/>
    </row>
    <row r="817" spans="2:18" x14ac:dyDescent="0.2">
      <c r="B817">
        <v>808</v>
      </c>
      <c r="C817" s="57">
        <f t="shared" ca="1" si="104"/>
        <v>0.34590253036202934</v>
      </c>
      <c r="D817" s="57">
        <f t="shared" ca="1" si="106"/>
        <v>0.69427253940687006</v>
      </c>
      <c r="E817" s="57">
        <f t="shared" ca="1" si="106"/>
        <v>0.69450036345822852</v>
      </c>
      <c r="F817" s="57">
        <f t="shared" ca="1" si="100"/>
        <v>0</v>
      </c>
      <c r="G817" s="57">
        <f t="shared" ca="1" si="101"/>
        <v>0</v>
      </c>
      <c r="H817" s="17">
        <f t="shared" ca="1" si="102"/>
        <v>0</v>
      </c>
      <c r="I817" s="17">
        <f t="shared" ca="1" si="103"/>
        <v>0</v>
      </c>
      <c r="K817" s="17">
        <v>808</v>
      </c>
      <c r="L817" s="50">
        <v>1.4033397946856591E-3</v>
      </c>
      <c r="M817" s="50">
        <v>1.415346524987722E-3</v>
      </c>
      <c r="N817" s="50">
        <v>4.3999999999999997E-2</v>
      </c>
      <c r="O817" s="50">
        <v>4.5400000000000003E-2</v>
      </c>
      <c r="R817" s="59"/>
    </row>
    <row r="818" spans="2:18" x14ac:dyDescent="0.2">
      <c r="B818">
        <v>809</v>
      </c>
      <c r="C818" s="57">
        <f t="shared" ca="1" si="104"/>
        <v>1.4004608049925791</v>
      </c>
      <c r="D818" s="57">
        <f t="shared" ca="1" si="106"/>
        <v>0.77033911230497409</v>
      </c>
      <c r="E818" s="57">
        <f t="shared" ca="1" si="106"/>
        <v>0.77059189743980749</v>
      </c>
      <c r="F818" s="57">
        <f t="shared" ca="1" si="100"/>
        <v>0</v>
      </c>
      <c r="G818" s="57">
        <f t="shared" ca="1" si="101"/>
        <v>0</v>
      </c>
      <c r="H818" s="17">
        <f t="shared" ca="1" si="102"/>
        <v>0</v>
      </c>
      <c r="I818" s="17">
        <f t="shared" ca="1" si="103"/>
        <v>0</v>
      </c>
      <c r="K818" s="17">
        <v>809</v>
      </c>
      <c r="L818" s="50">
        <v>1.7886789788382274E-3</v>
      </c>
      <c r="M818" s="50">
        <v>1.8035431973398698E-3</v>
      </c>
      <c r="N818" s="50">
        <v>5.5199999999999999E-2</v>
      </c>
      <c r="O818" s="50">
        <v>5.5199999999999999E-2</v>
      </c>
      <c r="R818" s="59"/>
    </row>
    <row r="819" spans="2:18" x14ac:dyDescent="0.2">
      <c r="B819">
        <v>810</v>
      </c>
      <c r="C819" s="57">
        <f t="shared" ca="1" si="104"/>
        <v>-0.85265471577212693</v>
      </c>
      <c r="D819" s="57">
        <f t="shared" ca="1" si="106"/>
        <v>0.61689687173407726</v>
      </c>
      <c r="E819" s="57">
        <f t="shared" ca="1" si="106"/>
        <v>0.61709930512530553</v>
      </c>
      <c r="F819" s="57">
        <f t="shared" ca="1" si="100"/>
        <v>0</v>
      </c>
      <c r="G819" s="57">
        <f t="shared" ca="1" si="101"/>
        <v>0</v>
      </c>
      <c r="H819" s="17">
        <f t="shared" ca="1" si="102"/>
        <v>0</v>
      </c>
      <c r="I819" s="17">
        <f t="shared" ca="1" si="103"/>
        <v>0</v>
      </c>
      <c r="K819" s="17">
        <v>810</v>
      </c>
      <c r="L819" s="50">
        <v>1.7310629368625201E-3</v>
      </c>
      <c r="M819" s="50">
        <v>1.7443778845888463E-3</v>
      </c>
      <c r="N819" s="50">
        <v>4.9200000000000001E-2</v>
      </c>
      <c r="O819" s="50">
        <v>4.9599999999999998E-2</v>
      </c>
      <c r="R819" s="59"/>
    </row>
    <row r="820" spans="2:18" x14ac:dyDescent="0.2">
      <c r="B820">
        <v>811</v>
      </c>
      <c r="C820" s="57">
        <f t="shared" ca="1" si="104"/>
        <v>0.5951203304035857</v>
      </c>
      <c r="D820" s="57">
        <f t="shared" ca="1" si="106"/>
        <v>0.71154192728872667</v>
      </c>
      <c r="E820" s="57">
        <f t="shared" ca="1" si="106"/>
        <v>0.71177541825284407</v>
      </c>
      <c r="F820" s="57">
        <f t="shared" ca="1" si="100"/>
        <v>0</v>
      </c>
      <c r="G820" s="57">
        <f t="shared" ca="1" si="101"/>
        <v>0</v>
      </c>
      <c r="H820" s="17">
        <f t="shared" ca="1" si="102"/>
        <v>0</v>
      </c>
      <c r="I820" s="17">
        <f t="shared" ca="1" si="103"/>
        <v>0</v>
      </c>
      <c r="K820" s="17">
        <v>811</v>
      </c>
      <c r="L820" s="50">
        <v>1.6287170357591968E-3</v>
      </c>
      <c r="M820" s="50">
        <v>1.642217110637555E-3</v>
      </c>
      <c r="N820" s="50">
        <v>0.05</v>
      </c>
      <c r="O820" s="50">
        <v>5.0200000000000002E-2</v>
      </c>
      <c r="R820" s="59"/>
    </row>
    <row r="821" spans="2:18" x14ac:dyDescent="0.2">
      <c r="B821">
        <v>812</v>
      </c>
      <c r="C821" s="57">
        <f t="shared" ca="1" si="104"/>
        <v>-9.8638261511254016E-2</v>
      </c>
      <c r="D821" s="57">
        <f t="shared" ca="1" si="106"/>
        <v>0.66450236660410411</v>
      </c>
      <c r="E821" s="57">
        <f t="shared" ca="1" si="106"/>
        <v>0.66472042163682421</v>
      </c>
      <c r="F821" s="57">
        <f t="shared" ca="1" si="100"/>
        <v>0</v>
      </c>
      <c r="G821" s="57">
        <f t="shared" ca="1" si="101"/>
        <v>0</v>
      </c>
      <c r="H821" s="17">
        <f t="shared" ca="1" si="102"/>
        <v>0</v>
      </c>
      <c r="I821" s="17">
        <f t="shared" ca="1" si="103"/>
        <v>0</v>
      </c>
      <c r="K821" s="17">
        <v>812</v>
      </c>
      <c r="L821" s="50">
        <v>1.9296877359026058E-3</v>
      </c>
      <c r="M821" s="50">
        <v>1.943770558456409E-3</v>
      </c>
      <c r="N821" s="50">
        <v>5.1999999999999998E-2</v>
      </c>
      <c r="O821" s="50">
        <v>5.1999999999999998E-2</v>
      </c>
      <c r="R821" s="59"/>
    </row>
    <row r="822" spans="2:18" x14ac:dyDescent="0.2">
      <c r="B822">
        <v>813</v>
      </c>
      <c r="C822" s="57">
        <f t="shared" ca="1" si="104"/>
        <v>7.0702210519591191E-2</v>
      </c>
      <c r="D822" s="57">
        <f t="shared" ca="1" si="106"/>
        <v>0.67568925492321341</v>
      </c>
      <c r="E822" s="57">
        <f t="shared" ca="1" si="106"/>
        <v>0.67591098090944846</v>
      </c>
      <c r="F822" s="57">
        <f t="shared" ca="1" si="100"/>
        <v>0</v>
      </c>
      <c r="G822" s="57">
        <f t="shared" ca="1" si="101"/>
        <v>0</v>
      </c>
      <c r="H822" s="17">
        <f t="shared" ca="1" si="102"/>
        <v>0</v>
      </c>
      <c r="I822" s="17">
        <f t="shared" ca="1" si="103"/>
        <v>0</v>
      </c>
      <c r="K822" s="17">
        <v>813</v>
      </c>
      <c r="L822" s="50">
        <v>1.6566965766425458E-3</v>
      </c>
      <c r="M822" s="50">
        <v>1.670408237713761E-3</v>
      </c>
      <c r="N822" s="50">
        <v>5.0799999999999998E-2</v>
      </c>
      <c r="O822" s="50">
        <v>5.0999999999999997E-2</v>
      </c>
      <c r="R822" s="59"/>
    </row>
    <row r="823" spans="2:18" x14ac:dyDescent="0.2">
      <c r="B823">
        <v>814</v>
      </c>
      <c r="C823" s="57">
        <f t="shared" ca="1" si="104"/>
        <v>0.58913704139775169</v>
      </c>
      <c r="D823" s="57">
        <f t="shared" ca="1" si="106"/>
        <v>0.71112232860890778</v>
      </c>
      <c r="E823" s="57">
        <f t="shared" ca="1" si="106"/>
        <v>0.71135568188261422</v>
      </c>
      <c r="F823" s="57">
        <f t="shared" ca="1" si="100"/>
        <v>0</v>
      </c>
      <c r="G823" s="57">
        <f t="shared" ca="1" si="101"/>
        <v>0</v>
      </c>
      <c r="H823" s="17">
        <f t="shared" ca="1" si="102"/>
        <v>0</v>
      </c>
      <c r="I823" s="17">
        <f t="shared" ca="1" si="103"/>
        <v>0</v>
      </c>
      <c r="K823" s="17">
        <v>814</v>
      </c>
      <c r="L823" s="50">
        <v>1.8562612127342283E-3</v>
      </c>
      <c r="M823" s="50">
        <v>1.8704750183071877E-3</v>
      </c>
      <c r="N823" s="50">
        <v>5.2400000000000002E-2</v>
      </c>
      <c r="O823" s="50">
        <v>5.28E-2</v>
      </c>
      <c r="R823" s="59"/>
    </row>
    <row r="824" spans="2:18" x14ac:dyDescent="0.2">
      <c r="B824">
        <v>815</v>
      </c>
      <c r="C824" s="57">
        <f t="shared" ca="1" si="104"/>
        <v>-1.2465652594116858</v>
      </c>
      <c r="D824" s="57">
        <f t="shared" ca="1" si="106"/>
        <v>0.59339911797006839</v>
      </c>
      <c r="E824" s="57">
        <f t="shared" ca="1" si="106"/>
        <v>0.59359384062357257</v>
      </c>
      <c r="F824" s="57">
        <f t="shared" ca="1" si="100"/>
        <v>0</v>
      </c>
      <c r="G824" s="57">
        <f t="shared" ca="1" si="101"/>
        <v>0</v>
      </c>
      <c r="H824" s="17">
        <f t="shared" ca="1" si="102"/>
        <v>0</v>
      </c>
      <c r="I824" s="17">
        <f t="shared" ca="1" si="103"/>
        <v>0</v>
      </c>
      <c r="K824" s="17">
        <v>815</v>
      </c>
      <c r="L824" s="50">
        <v>1.8258461287186274E-3</v>
      </c>
      <c r="M824" s="50">
        <v>1.8401500867506555E-3</v>
      </c>
      <c r="N824" s="50">
        <v>5.28E-2</v>
      </c>
      <c r="O824" s="50">
        <v>5.2999999999999999E-2</v>
      </c>
      <c r="R824" s="59"/>
    </row>
    <row r="825" spans="2:18" x14ac:dyDescent="0.2">
      <c r="B825">
        <v>816</v>
      </c>
      <c r="C825" s="57">
        <f t="shared" ca="1" si="104"/>
        <v>0.67923263026998382</v>
      </c>
      <c r="D825" s="57">
        <f t="shared" ca="1" si="106"/>
        <v>0.71746686302882556</v>
      </c>
      <c r="E825" s="57">
        <f t="shared" ca="1" si="106"/>
        <v>0.71770229824795473</v>
      </c>
      <c r="F825" s="57">
        <f t="shared" ca="1" si="100"/>
        <v>0</v>
      </c>
      <c r="G825" s="57">
        <f t="shared" ca="1" si="101"/>
        <v>0</v>
      </c>
      <c r="H825" s="17">
        <f t="shared" ca="1" si="102"/>
        <v>0</v>
      </c>
      <c r="I825" s="17">
        <f t="shared" ca="1" si="103"/>
        <v>0</v>
      </c>
      <c r="K825" s="17">
        <v>816</v>
      </c>
      <c r="L825" s="50">
        <v>1.6634669486375042E-3</v>
      </c>
      <c r="M825" s="50">
        <v>1.6769329212620756E-3</v>
      </c>
      <c r="N825" s="50">
        <v>4.9599999999999998E-2</v>
      </c>
      <c r="O825" s="50">
        <v>5.0200000000000002E-2</v>
      </c>
      <c r="R825" s="59"/>
    </row>
    <row r="826" spans="2:18" x14ac:dyDescent="0.2">
      <c r="B826">
        <v>817</v>
      </c>
      <c r="C826" s="57">
        <f t="shared" ca="1" si="104"/>
        <v>-1.2123683900000992</v>
      </c>
      <c r="D826" s="57">
        <f t="shared" ca="1" si="106"/>
        <v>0.59540306971292523</v>
      </c>
      <c r="E826" s="57">
        <f t="shared" ca="1" si="106"/>
        <v>0.59559844995891487</v>
      </c>
      <c r="F826" s="57">
        <f t="shared" ca="1" si="100"/>
        <v>0</v>
      </c>
      <c r="G826" s="57">
        <f t="shared" ca="1" si="101"/>
        <v>0</v>
      </c>
      <c r="H826" s="17">
        <f t="shared" ca="1" si="102"/>
        <v>0</v>
      </c>
      <c r="I826" s="17">
        <f t="shared" ca="1" si="103"/>
        <v>0</v>
      </c>
      <c r="K826" s="17">
        <v>817</v>
      </c>
      <c r="L826" s="50">
        <v>1.6273199503984486E-3</v>
      </c>
      <c r="M826" s="50">
        <v>1.6421469962476089E-3</v>
      </c>
      <c r="N826" s="50">
        <v>5.5199999999999999E-2</v>
      </c>
      <c r="O826" s="50">
        <v>5.5399999999999998E-2</v>
      </c>
      <c r="R826" s="59"/>
    </row>
    <row r="827" spans="2:18" x14ac:dyDescent="0.2">
      <c r="B827">
        <v>818</v>
      </c>
      <c r="C827" s="57">
        <f t="shared" ca="1" si="104"/>
        <v>-2.6054763096177216</v>
      </c>
      <c r="D827" s="57">
        <f t="shared" ca="1" si="106"/>
        <v>0.51899571112831544</v>
      </c>
      <c r="E827" s="57">
        <f t="shared" ca="1" si="106"/>
        <v>0.51916601846273469</v>
      </c>
      <c r="F827" s="57">
        <f t="shared" ca="1" si="100"/>
        <v>0</v>
      </c>
      <c r="G827" s="57">
        <f t="shared" ca="1" si="101"/>
        <v>0</v>
      </c>
      <c r="H827" s="17">
        <f t="shared" ca="1" si="102"/>
        <v>0</v>
      </c>
      <c r="I827" s="17">
        <f t="shared" ca="1" si="103"/>
        <v>0</v>
      </c>
      <c r="K827" s="17">
        <v>818</v>
      </c>
      <c r="L827" s="50">
        <v>1.6139338968062819E-3</v>
      </c>
      <c r="M827" s="50">
        <v>1.627447542347413E-3</v>
      </c>
      <c r="N827" s="50">
        <v>5.0200000000000002E-2</v>
      </c>
      <c r="O827" s="50">
        <v>5.0200000000000002E-2</v>
      </c>
      <c r="R827" s="59"/>
    </row>
    <row r="828" spans="2:18" x14ac:dyDescent="0.2">
      <c r="B828">
        <v>819</v>
      </c>
      <c r="C828" s="57">
        <f t="shared" ca="1" si="104"/>
        <v>-0.76330446889609072</v>
      </c>
      <c r="D828" s="57">
        <f t="shared" ca="1" si="106"/>
        <v>0.62235500655904952</v>
      </c>
      <c r="E828" s="57">
        <f t="shared" ca="1" si="106"/>
        <v>0.6225592310255661</v>
      </c>
      <c r="F828" s="57">
        <f t="shared" ca="1" si="100"/>
        <v>0</v>
      </c>
      <c r="G828" s="57">
        <f t="shared" ca="1" si="101"/>
        <v>0</v>
      </c>
      <c r="H828" s="17">
        <f t="shared" ca="1" si="102"/>
        <v>0</v>
      </c>
      <c r="I828" s="17">
        <f t="shared" ca="1" si="103"/>
        <v>0</v>
      </c>
      <c r="K828" s="17">
        <v>819</v>
      </c>
      <c r="L828" s="50">
        <v>1.7399282126930053E-3</v>
      </c>
      <c r="M828" s="50">
        <v>1.7542074122114447E-3</v>
      </c>
      <c r="N828" s="50">
        <v>5.2999999999999999E-2</v>
      </c>
      <c r="O828" s="50">
        <v>5.2999999999999999E-2</v>
      </c>
      <c r="R828" s="59"/>
    </row>
    <row r="829" spans="2:18" x14ac:dyDescent="0.2">
      <c r="B829">
        <v>820</v>
      </c>
      <c r="C829" s="57">
        <f t="shared" ca="1" si="104"/>
        <v>-2.653701520545197</v>
      </c>
      <c r="D829" s="57">
        <f t="shared" ca="1" si="106"/>
        <v>0.51653405361992677</v>
      </c>
      <c r="E829" s="57">
        <f t="shared" ca="1" si="106"/>
        <v>0.51670355316669092</v>
      </c>
      <c r="F829" s="57">
        <f t="shared" ca="1" si="100"/>
        <v>0</v>
      </c>
      <c r="G829" s="57">
        <f t="shared" ca="1" si="101"/>
        <v>0</v>
      </c>
      <c r="H829" s="17">
        <f t="shared" ca="1" si="102"/>
        <v>0</v>
      </c>
      <c r="I829" s="17">
        <f t="shared" ca="1" si="103"/>
        <v>0</v>
      </c>
      <c r="K829" s="17">
        <v>820</v>
      </c>
      <c r="L829" s="50">
        <v>1.6028291278606876E-3</v>
      </c>
      <c r="M829" s="50">
        <v>1.6157922866300389E-3</v>
      </c>
      <c r="N829" s="50">
        <v>4.7800000000000002E-2</v>
      </c>
      <c r="O829" s="50">
        <v>4.82E-2</v>
      </c>
      <c r="R829" s="59"/>
    </row>
    <row r="830" spans="2:18" x14ac:dyDescent="0.2">
      <c r="B830">
        <v>821</v>
      </c>
      <c r="C830" s="57">
        <f t="shared" ca="1" si="104"/>
        <v>0.83212918004497127</v>
      </c>
      <c r="D830" s="57">
        <f t="shared" ref="D830:E849" ca="1" si="107">S0*EXP((D$5+0.5*σ*σ)*T+σ*SQRT(T)*$C830)</f>
        <v>0.72836365284120064</v>
      </c>
      <c r="E830" s="57">
        <f t="shared" ca="1" si="107"/>
        <v>0.72860266381863925</v>
      </c>
      <c r="F830" s="57">
        <f t="shared" ca="1" si="100"/>
        <v>0</v>
      </c>
      <c r="G830" s="57">
        <f t="shared" ca="1" si="101"/>
        <v>0</v>
      </c>
      <c r="H830" s="17">
        <f t="shared" ca="1" si="102"/>
        <v>0</v>
      </c>
      <c r="I830" s="17">
        <f t="shared" ca="1" si="103"/>
        <v>0</v>
      </c>
      <c r="K830" s="17">
        <v>821</v>
      </c>
      <c r="L830" s="50">
        <v>1.7105230356333455E-3</v>
      </c>
      <c r="M830" s="50">
        <v>1.7243198967394119E-3</v>
      </c>
      <c r="N830" s="50">
        <v>5.0999999999999997E-2</v>
      </c>
      <c r="O830" s="50">
        <v>5.1200000000000002E-2</v>
      </c>
      <c r="R830" s="59"/>
    </row>
    <row r="831" spans="2:18" x14ac:dyDescent="0.2">
      <c r="B831">
        <v>822</v>
      </c>
      <c r="C831" s="57">
        <f t="shared" ca="1" si="104"/>
        <v>-1.0259157621212081</v>
      </c>
      <c r="D831" s="57">
        <f t="shared" ca="1" si="107"/>
        <v>0.60644891587356453</v>
      </c>
      <c r="E831" s="57">
        <f t="shared" ca="1" si="107"/>
        <v>0.60664792079038621</v>
      </c>
      <c r="F831" s="57">
        <f t="shared" ca="1" si="100"/>
        <v>0</v>
      </c>
      <c r="G831" s="57">
        <f t="shared" ca="1" si="101"/>
        <v>0</v>
      </c>
      <c r="H831" s="17">
        <f t="shared" ca="1" si="102"/>
        <v>0</v>
      </c>
      <c r="I831" s="17">
        <f t="shared" ca="1" si="103"/>
        <v>0</v>
      </c>
      <c r="K831" s="17">
        <v>822</v>
      </c>
      <c r="L831" s="50">
        <v>1.6277806769640726E-3</v>
      </c>
      <c r="M831" s="50">
        <v>1.6414835262625563E-3</v>
      </c>
      <c r="N831" s="50">
        <v>5.0799999999999998E-2</v>
      </c>
      <c r="O831" s="50">
        <v>5.1200000000000002E-2</v>
      </c>
      <c r="R831" s="59"/>
    </row>
    <row r="832" spans="2:18" x14ac:dyDescent="0.2">
      <c r="B832">
        <v>823</v>
      </c>
      <c r="C832" s="57">
        <f t="shared" ca="1" si="104"/>
        <v>-0.1100215950605809</v>
      </c>
      <c r="D832" s="57">
        <f t="shared" ca="1" si="107"/>
        <v>0.66375704442934702</v>
      </c>
      <c r="E832" s="57">
        <f t="shared" ca="1" si="107"/>
        <v>0.6639748548861869</v>
      </c>
      <c r="F832" s="57">
        <f t="shared" ca="1" si="100"/>
        <v>0</v>
      </c>
      <c r="G832" s="57">
        <f t="shared" ca="1" si="101"/>
        <v>0</v>
      </c>
      <c r="H832" s="17">
        <f t="shared" ca="1" si="102"/>
        <v>0</v>
      </c>
      <c r="I832" s="17">
        <f t="shared" ca="1" si="103"/>
        <v>0</v>
      </c>
      <c r="K832" s="17">
        <v>823</v>
      </c>
      <c r="L832" s="50">
        <v>1.6908262833690785E-3</v>
      </c>
      <c r="M832" s="50">
        <v>1.7036828267487732E-3</v>
      </c>
      <c r="N832" s="50">
        <v>4.7399999999999998E-2</v>
      </c>
      <c r="O832" s="50">
        <v>4.7800000000000002E-2</v>
      </c>
      <c r="R832" s="59"/>
    </row>
    <row r="833" spans="2:18" x14ac:dyDescent="0.2">
      <c r="B833">
        <v>824</v>
      </c>
      <c r="C833" s="57">
        <f t="shared" ca="1" si="104"/>
        <v>0.65264580146307372</v>
      </c>
      <c r="D833" s="57">
        <f t="shared" ca="1" si="107"/>
        <v>0.71558875287451418</v>
      </c>
      <c r="E833" s="57">
        <f t="shared" ca="1" si="107"/>
        <v>0.71582357179580647</v>
      </c>
      <c r="F833" s="57">
        <f t="shared" ca="1" si="100"/>
        <v>0</v>
      </c>
      <c r="G833" s="57">
        <f t="shared" ca="1" si="101"/>
        <v>0</v>
      </c>
      <c r="H833" s="17">
        <f t="shared" ca="1" si="102"/>
        <v>0</v>
      </c>
      <c r="I833" s="17">
        <f t="shared" ca="1" si="103"/>
        <v>0</v>
      </c>
      <c r="K833" s="17">
        <v>824</v>
      </c>
      <c r="L833" s="50">
        <v>1.5359137811276676E-3</v>
      </c>
      <c r="M833" s="50">
        <v>1.5483983724817014E-3</v>
      </c>
      <c r="N833" s="50">
        <v>4.6199999999999998E-2</v>
      </c>
      <c r="O833" s="50">
        <v>4.6399999999999997E-2</v>
      </c>
      <c r="R833" s="59"/>
    </row>
    <row r="834" spans="2:18" x14ac:dyDescent="0.2">
      <c r="B834">
        <v>825</v>
      </c>
      <c r="C834" s="57">
        <f t="shared" ca="1" si="104"/>
        <v>-0.9468718139309249</v>
      </c>
      <c r="D834" s="57">
        <f t="shared" ca="1" si="107"/>
        <v>0.61119327811529145</v>
      </c>
      <c r="E834" s="57">
        <f t="shared" ca="1" si="107"/>
        <v>0.61139383988445228</v>
      </c>
      <c r="F834" s="57">
        <f t="shared" ca="1" si="100"/>
        <v>0</v>
      </c>
      <c r="G834" s="57">
        <f t="shared" ca="1" si="101"/>
        <v>0</v>
      </c>
      <c r="H834" s="17">
        <f t="shared" ca="1" si="102"/>
        <v>0</v>
      </c>
      <c r="I834" s="17">
        <f t="shared" ca="1" si="103"/>
        <v>0</v>
      </c>
      <c r="K834" s="17">
        <v>825</v>
      </c>
      <c r="L834" s="50">
        <v>1.6823793530646267E-3</v>
      </c>
      <c r="M834" s="50">
        <v>1.6959153444228619E-3</v>
      </c>
      <c r="N834" s="50">
        <v>0.05</v>
      </c>
      <c r="O834" s="50">
        <v>5.0200000000000002E-2</v>
      </c>
      <c r="R834" s="59"/>
    </row>
    <row r="835" spans="2:18" x14ac:dyDescent="0.2">
      <c r="B835">
        <v>826</v>
      </c>
      <c r="C835" s="57">
        <f t="shared" ca="1" si="104"/>
        <v>-0.12355664294053567</v>
      </c>
      <c r="D835" s="57">
        <f t="shared" ca="1" si="107"/>
        <v>0.66287192691559482</v>
      </c>
      <c r="E835" s="57">
        <f t="shared" ca="1" si="107"/>
        <v>0.66308944692301253</v>
      </c>
      <c r="F835" s="57">
        <f t="shared" ca="1" si="100"/>
        <v>0</v>
      </c>
      <c r="G835" s="57">
        <f t="shared" ca="1" si="101"/>
        <v>0</v>
      </c>
      <c r="H835" s="17">
        <f t="shared" ca="1" si="102"/>
        <v>0</v>
      </c>
      <c r="I835" s="17">
        <f t="shared" ca="1" si="103"/>
        <v>0</v>
      </c>
      <c r="K835" s="17">
        <v>826</v>
      </c>
      <c r="L835" s="50">
        <v>1.8057021716147003E-3</v>
      </c>
      <c r="M835" s="50">
        <v>1.8202616008643094E-3</v>
      </c>
      <c r="N835" s="50">
        <v>5.3999999999999999E-2</v>
      </c>
      <c r="O835" s="50">
        <v>5.3999999999999999E-2</v>
      </c>
      <c r="R835" s="59"/>
    </row>
    <row r="836" spans="2:18" x14ac:dyDescent="0.2">
      <c r="B836">
        <v>827</v>
      </c>
      <c r="C836" s="57">
        <f t="shared" ca="1" si="104"/>
        <v>-0.37384742749330679</v>
      </c>
      <c r="D836" s="57">
        <f t="shared" ca="1" si="107"/>
        <v>0.6467153630914183</v>
      </c>
      <c r="E836" s="57">
        <f t="shared" ca="1" si="107"/>
        <v>0.64692758135691542</v>
      </c>
      <c r="F836" s="57">
        <f t="shared" ca="1" si="100"/>
        <v>0</v>
      </c>
      <c r="G836" s="57">
        <f t="shared" ca="1" si="101"/>
        <v>0</v>
      </c>
      <c r="H836" s="17">
        <f t="shared" ca="1" si="102"/>
        <v>0</v>
      </c>
      <c r="I836" s="17">
        <f t="shared" ca="1" si="103"/>
        <v>0</v>
      </c>
      <c r="K836" s="17">
        <v>827</v>
      </c>
      <c r="L836" s="50">
        <v>1.625826743657187E-3</v>
      </c>
      <c r="M836" s="50">
        <v>1.638571634614722E-3</v>
      </c>
      <c r="N836" s="50">
        <v>4.7199999999999999E-2</v>
      </c>
      <c r="O836" s="50">
        <v>4.7399999999999998E-2</v>
      </c>
      <c r="R836" s="59"/>
    </row>
    <row r="837" spans="2:18" x14ac:dyDescent="0.2">
      <c r="B837">
        <v>828</v>
      </c>
      <c r="C837" s="57">
        <f t="shared" ca="1" si="104"/>
        <v>-0.48888346270548749</v>
      </c>
      <c r="D837" s="57">
        <f t="shared" ca="1" si="107"/>
        <v>0.63942232570389901</v>
      </c>
      <c r="E837" s="57">
        <f t="shared" ca="1" si="107"/>
        <v>0.63963215077474989</v>
      </c>
      <c r="F837" s="57">
        <f t="shared" ca="1" si="100"/>
        <v>0</v>
      </c>
      <c r="G837" s="57">
        <f t="shared" ca="1" si="101"/>
        <v>0</v>
      </c>
      <c r="H837" s="17">
        <f t="shared" ca="1" si="102"/>
        <v>0</v>
      </c>
      <c r="I837" s="17">
        <f t="shared" ca="1" si="103"/>
        <v>0</v>
      </c>
      <c r="K837" s="17">
        <v>828</v>
      </c>
      <c r="L837" s="50">
        <v>1.7623444061780748E-3</v>
      </c>
      <c r="M837" s="50">
        <v>1.7757021192881329E-3</v>
      </c>
      <c r="N837" s="50">
        <v>4.9200000000000001E-2</v>
      </c>
      <c r="O837" s="50">
        <v>4.9599999999999998E-2</v>
      </c>
      <c r="R837" s="59"/>
    </row>
    <row r="838" spans="2:18" x14ac:dyDescent="0.2">
      <c r="B838">
        <v>829</v>
      </c>
      <c r="C838" s="57">
        <f t="shared" ca="1" si="104"/>
        <v>0.41904369114503903</v>
      </c>
      <c r="D838" s="57">
        <f t="shared" ca="1" si="107"/>
        <v>0.69929689424921138</v>
      </c>
      <c r="E838" s="57">
        <f t="shared" ca="1" si="107"/>
        <v>0.69952636703188298</v>
      </c>
      <c r="F838" s="57">
        <f t="shared" ca="1" si="100"/>
        <v>0</v>
      </c>
      <c r="G838" s="57">
        <f t="shared" ca="1" si="101"/>
        <v>0</v>
      </c>
      <c r="H838" s="17">
        <f t="shared" ca="1" si="102"/>
        <v>0</v>
      </c>
      <c r="I838" s="17">
        <f t="shared" ca="1" si="103"/>
        <v>0</v>
      </c>
      <c r="K838" s="17">
        <v>829</v>
      </c>
      <c r="L838" s="50">
        <v>1.6077533332200932E-3</v>
      </c>
      <c r="M838" s="50">
        <v>1.6204508269289362E-3</v>
      </c>
      <c r="N838" s="50">
        <v>4.7E-2</v>
      </c>
      <c r="O838" s="50">
        <v>4.7199999999999999E-2</v>
      </c>
      <c r="R838" s="59"/>
    </row>
    <row r="839" spans="2:18" x14ac:dyDescent="0.2">
      <c r="B839">
        <v>830</v>
      </c>
      <c r="C839" s="57">
        <f t="shared" ca="1" si="104"/>
        <v>-1.0672201857490127E-2</v>
      </c>
      <c r="D839" s="57">
        <f t="shared" ca="1" si="107"/>
        <v>0.67029022542724026</v>
      </c>
      <c r="E839" s="57">
        <f t="shared" ca="1" si="107"/>
        <v>0.6705101797334746</v>
      </c>
      <c r="F839" s="57">
        <f t="shared" ca="1" si="100"/>
        <v>0</v>
      </c>
      <c r="G839" s="57">
        <f t="shared" ca="1" si="101"/>
        <v>0</v>
      </c>
      <c r="H839" s="17">
        <f t="shared" ca="1" si="102"/>
        <v>0</v>
      </c>
      <c r="I839" s="17">
        <f t="shared" ca="1" si="103"/>
        <v>0</v>
      </c>
      <c r="K839" s="17">
        <v>830</v>
      </c>
      <c r="L839" s="50">
        <v>1.6898439472000139E-3</v>
      </c>
      <c r="M839" s="50">
        <v>1.7036411486090878E-3</v>
      </c>
      <c r="N839" s="50">
        <v>5.1200000000000002E-2</v>
      </c>
      <c r="O839" s="50">
        <v>5.1200000000000002E-2</v>
      </c>
      <c r="R839" s="59"/>
    </row>
    <row r="840" spans="2:18" x14ac:dyDescent="0.2">
      <c r="B840">
        <v>831</v>
      </c>
      <c r="C840" s="57">
        <f t="shared" ca="1" si="104"/>
        <v>-1.5044822687759583</v>
      </c>
      <c r="D840" s="57">
        <f t="shared" ca="1" si="107"/>
        <v>0.57850074595581524</v>
      </c>
      <c r="E840" s="57">
        <f t="shared" ca="1" si="107"/>
        <v>0.57869057974035487</v>
      </c>
      <c r="F840" s="57">
        <f t="shared" ca="1" si="100"/>
        <v>0</v>
      </c>
      <c r="G840" s="57">
        <f t="shared" ca="1" si="101"/>
        <v>0</v>
      </c>
      <c r="H840" s="17">
        <f t="shared" ca="1" si="102"/>
        <v>0</v>
      </c>
      <c r="I840" s="17">
        <f t="shared" ca="1" si="103"/>
        <v>0</v>
      </c>
      <c r="K840" s="17">
        <v>831</v>
      </c>
      <c r="L840" s="50">
        <v>1.7423192607407315E-3</v>
      </c>
      <c r="M840" s="50">
        <v>1.7569370766646174E-3</v>
      </c>
      <c r="N840" s="50">
        <v>5.4199999999999998E-2</v>
      </c>
      <c r="O840" s="50">
        <v>5.4600000000000003E-2</v>
      </c>
      <c r="R840" s="59"/>
    </row>
    <row r="841" spans="2:18" x14ac:dyDescent="0.2">
      <c r="B841">
        <v>832</v>
      </c>
      <c r="C841" s="57">
        <f t="shared" ca="1" si="104"/>
        <v>0.10536520248111066</v>
      </c>
      <c r="D841" s="57">
        <f t="shared" ca="1" si="107"/>
        <v>0.67800226250423778</v>
      </c>
      <c r="E841" s="57">
        <f t="shared" ca="1" si="107"/>
        <v>0.67822474749897177</v>
      </c>
      <c r="F841" s="57">
        <f t="shared" ca="1" si="100"/>
        <v>0</v>
      </c>
      <c r="G841" s="57">
        <f t="shared" ca="1" si="101"/>
        <v>0</v>
      </c>
      <c r="H841" s="17">
        <f t="shared" ca="1" si="102"/>
        <v>0</v>
      </c>
      <c r="I841" s="17">
        <f t="shared" ca="1" si="103"/>
        <v>0</v>
      </c>
      <c r="K841" s="17">
        <v>832</v>
      </c>
      <c r="L841" s="50">
        <v>1.9189417349048928E-3</v>
      </c>
      <c r="M841" s="50">
        <v>1.9324520096580305E-3</v>
      </c>
      <c r="N841" s="50">
        <v>4.9799999999999997E-2</v>
      </c>
      <c r="O841" s="50">
        <v>4.9799999999999997E-2</v>
      </c>
      <c r="R841" s="59"/>
    </row>
    <row r="842" spans="2:18" x14ac:dyDescent="0.2">
      <c r="B842">
        <v>833</v>
      </c>
      <c r="C842" s="57">
        <f t="shared" ca="1" si="104"/>
        <v>-0.30739712277392928</v>
      </c>
      <c r="D842" s="57">
        <f t="shared" ca="1" si="107"/>
        <v>0.65096601185246405</v>
      </c>
      <c r="E842" s="57">
        <f t="shared" ca="1" si="107"/>
        <v>0.65117962495927595</v>
      </c>
      <c r="F842" s="57">
        <f t="shared" ref="F842:F905" ca="1" si="108">MAX(0,CP*(D842-K))</f>
        <v>0</v>
      </c>
      <c r="G842" s="57">
        <f t="shared" ref="G842:G905" ca="1" si="109">MAX(0,CP*(E842-K))</f>
        <v>0</v>
      </c>
      <c r="H842" s="17">
        <f t="shared" ref="H842:H905" ca="1" si="110">(CP*(D842-K)&gt;0)*1</f>
        <v>0</v>
      </c>
      <c r="I842" s="17">
        <f t="shared" ref="I842:I905" ca="1" si="111">(CP*(E842-K)&gt;0)*1</f>
        <v>0</v>
      </c>
      <c r="K842" s="17">
        <v>833</v>
      </c>
      <c r="L842" s="50">
        <v>1.5044632135021133E-3</v>
      </c>
      <c r="M842" s="50">
        <v>1.5177340195546714E-3</v>
      </c>
      <c r="N842" s="50">
        <v>4.9399999999999999E-2</v>
      </c>
      <c r="O842" s="50">
        <v>4.9399999999999999E-2</v>
      </c>
      <c r="R842" s="59"/>
    </row>
    <row r="843" spans="2:18" x14ac:dyDescent="0.2">
      <c r="B843">
        <v>834</v>
      </c>
      <c r="C843" s="57">
        <f t="shared" ref="C843:C906" ca="1" si="112">_xlfn.NORM.S.INV(RAND())</f>
        <v>8.7219096626731857E-2</v>
      </c>
      <c r="D843" s="57">
        <f t="shared" ca="1" si="107"/>
        <v>0.67679041523157812</v>
      </c>
      <c r="E843" s="57">
        <f t="shared" ca="1" si="107"/>
        <v>0.67701250256121714</v>
      </c>
      <c r="F843" s="57">
        <f t="shared" ca="1" si="108"/>
        <v>0</v>
      </c>
      <c r="G843" s="57">
        <f t="shared" ca="1" si="109"/>
        <v>0</v>
      </c>
      <c r="H843" s="17">
        <f t="shared" ca="1" si="110"/>
        <v>0</v>
      </c>
      <c r="I843" s="17">
        <f t="shared" ca="1" si="111"/>
        <v>0</v>
      </c>
      <c r="K843" s="17">
        <v>834</v>
      </c>
      <c r="L843" s="50">
        <v>1.6282312553104416E-3</v>
      </c>
      <c r="M843" s="50">
        <v>1.6416430624455255E-3</v>
      </c>
      <c r="N843" s="50">
        <v>4.9599999999999998E-2</v>
      </c>
      <c r="O843" s="50">
        <v>5.0200000000000002E-2</v>
      </c>
      <c r="R843" s="59"/>
    </row>
    <row r="844" spans="2:18" x14ac:dyDescent="0.2">
      <c r="B844">
        <v>835</v>
      </c>
      <c r="C844" s="57">
        <f t="shared" ca="1" si="112"/>
        <v>-1.0667058224694721E-3</v>
      </c>
      <c r="D844" s="57">
        <f t="shared" ca="1" si="107"/>
        <v>0.67092527854801232</v>
      </c>
      <c r="E844" s="57">
        <f t="shared" ca="1" si="107"/>
        <v>0.67114544124557229</v>
      </c>
      <c r="F844" s="57">
        <f t="shared" ca="1" si="108"/>
        <v>0</v>
      </c>
      <c r="G844" s="57">
        <f t="shared" ca="1" si="109"/>
        <v>0</v>
      </c>
      <c r="H844" s="17">
        <f t="shared" ca="1" si="110"/>
        <v>0</v>
      </c>
      <c r="I844" s="17">
        <f t="shared" ca="1" si="111"/>
        <v>0</v>
      </c>
      <c r="K844" s="17">
        <v>835</v>
      </c>
      <c r="L844" s="50">
        <v>1.7432237370503994E-3</v>
      </c>
      <c r="M844" s="50">
        <v>1.7559789899583044E-3</v>
      </c>
      <c r="N844" s="50">
        <v>4.7E-2</v>
      </c>
      <c r="O844" s="50">
        <v>4.7199999999999999E-2</v>
      </c>
      <c r="R844" s="59"/>
    </row>
    <row r="845" spans="2:18" x14ac:dyDescent="0.2">
      <c r="B845">
        <v>836</v>
      </c>
      <c r="C845" s="57">
        <f t="shared" ca="1" si="112"/>
        <v>2.2045762527358703</v>
      </c>
      <c r="D845" s="57">
        <f t="shared" ca="1" si="107"/>
        <v>0.83389419588423552</v>
      </c>
      <c r="E845" s="57">
        <f t="shared" ca="1" si="107"/>
        <v>0.83416783648403925</v>
      </c>
      <c r="F845" s="57">
        <f t="shared" ca="1" si="108"/>
        <v>4.5694195884235511E-2</v>
      </c>
      <c r="G845" s="57">
        <f t="shared" ca="1" si="109"/>
        <v>4.5967836484039237E-2</v>
      </c>
      <c r="H845" s="17">
        <f t="shared" ca="1" si="110"/>
        <v>1</v>
      </c>
      <c r="I845" s="17">
        <f t="shared" ca="1" si="111"/>
        <v>1</v>
      </c>
      <c r="K845" s="17">
        <v>836</v>
      </c>
      <c r="L845" s="50">
        <v>1.7568301052109016E-3</v>
      </c>
      <c r="M845" s="50">
        <v>1.7715939204918641E-3</v>
      </c>
      <c r="N845" s="50">
        <v>5.4800000000000001E-2</v>
      </c>
      <c r="O845" s="50">
        <v>5.5E-2</v>
      </c>
      <c r="R845" s="59"/>
    </row>
    <row r="846" spans="2:18" x14ac:dyDescent="0.2">
      <c r="B846">
        <v>837</v>
      </c>
      <c r="C846" s="57">
        <f t="shared" ca="1" si="112"/>
        <v>0.81397566598838644</v>
      </c>
      <c r="D846" s="57">
        <f t="shared" ca="1" si="107"/>
        <v>0.72706125964354862</v>
      </c>
      <c r="E846" s="57">
        <f t="shared" ca="1" si="107"/>
        <v>0.72729984324344032</v>
      </c>
      <c r="F846" s="57">
        <f t="shared" ca="1" si="108"/>
        <v>0</v>
      </c>
      <c r="G846" s="57">
        <f t="shared" ca="1" si="109"/>
        <v>0</v>
      </c>
      <c r="H846" s="17">
        <f t="shared" ca="1" si="110"/>
        <v>0</v>
      </c>
      <c r="I846" s="17">
        <f t="shared" ca="1" si="111"/>
        <v>0</v>
      </c>
      <c r="K846" s="17">
        <v>837</v>
      </c>
      <c r="L846" s="50">
        <v>1.6704179399650325E-3</v>
      </c>
      <c r="M846" s="50">
        <v>1.6838824672882557E-3</v>
      </c>
      <c r="N846" s="50">
        <v>4.9599999999999998E-2</v>
      </c>
      <c r="O846" s="50">
        <v>5.0200000000000002E-2</v>
      </c>
      <c r="R846" s="59"/>
    </row>
    <row r="847" spans="2:18" x14ac:dyDescent="0.2">
      <c r="B847">
        <v>838</v>
      </c>
      <c r="C847" s="57">
        <f t="shared" ca="1" si="112"/>
        <v>0.80484981289922586</v>
      </c>
      <c r="D847" s="57">
        <f t="shared" ca="1" si="107"/>
        <v>0.72640742060607422</v>
      </c>
      <c r="E847" s="57">
        <f t="shared" ca="1" si="107"/>
        <v>0.72664578965008209</v>
      </c>
      <c r="F847" s="57">
        <f t="shared" ca="1" si="108"/>
        <v>0</v>
      </c>
      <c r="G847" s="57">
        <f t="shared" ca="1" si="109"/>
        <v>0</v>
      </c>
      <c r="H847" s="17">
        <f t="shared" ca="1" si="110"/>
        <v>0</v>
      </c>
      <c r="I847" s="17">
        <f t="shared" ca="1" si="111"/>
        <v>0</v>
      </c>
      <c r="K847" s="17">
        <v>838</v>
      </c>
      <c r="L847" s="50">
        <v>1.827985603512914E-3</v>
      </c>
      <c r="M847" s="50">
        <v>1.8421385111879322E-3</v>
      </c>
      <c r="N847" s="50">
        <v>5.2400000000000002E-2</v>
      </c>
      <c r="O847" s="50">
        <v>5.2400000000000002E-2</v>
      </c>
      <c r="R847" s="59"/>
    </row>
    <row r="848" spans="2:18" x14ac:dyDescent="0.2">
      <c r="B848">
        <v>839</v>
      </c>
      <c r="C848" s="57">
        <f t="shared" ca="1" si="112"/>
        <v>-2.146031337007976</v>
      </c>
      <c r="D848" s="57">
        <f t="shared" ca="1" si="107"/>
        <v>0.5430444283461543</v>
      </c>
      <c r="E848" s="57">
        <f t="shared" ca="1" si="107"/>
        <v>0.54322262721577852</v>
      </c>
      <c r="F848" s="57">
        <f t="shared" ca="1" si="108"/>
        <v>0</v>
      </c>
      <c r="G848" s="57">
        <f t="shared" ca="1" si="109"/>
        <v>0</v>
      </c>
      <c r="H848" s="17">
        <f t="shared" ca="1" si="110"/>
        <v>0</v>
      </c>
      <c r="I848" s="17">
        <f t="shared" ca="1" si="111"/>
        <v>0</v>
      </c>
      <c r="K848" s="17">
        <v>839</v>
      </c>
      <c r="L848" s="50">
        <v>1.7456667057106727E-3</v>
      </c>
      <c r="M848" s="50">
        <v>1.7597926006151486E-3</v>
      </c>
      <c r="N848" s="50">
        <v>5.2400000000000002E-2</v>
      </c>
      <c r="O848" s="50">
        <v>5.2400000000000002E-2</v>
      </c>
      <c r="R848" s="59"/>
    </row>
    <row r="849" spans="2:18" x14ac:dyDescent="0.2">
      <c r="B849">
        <v>840</v>
      </c>
      <c r="C849" s="57">
        <f t="shared" ca="1" si="112"/>
        <v>1.1097078658640409</v>
      </c>
      <c r="D849" s="57">
        <f t="shared" ca="1" si="107"/>
        <v>0.74857112812467297</v>
      </c>
      <c r="E849" s="57">
        <f t="shared" ca="1" si="107"/>
        <v>0.74881677014197778</v>
      </c>
      <c r="F849" s="57">
        <f t="shared" ca="1" si="108"/>
        <v>0</v>
      </c>
      <c r="G849" s="57">
        <f t="shared" ca="1" si="109"/>
        <v>0</v>
      </c>
      <c r="H849" s="17">
        <f t="shared" ca="1" si="110"/>
        <v>0</v>
      </c>
      <c r="I849" s="17">
        <f t="shared" ca="1" si="111"/>
        <v>0</v>
      </c>
      <c r="K849" s="17">
        <v>840</v>
      </c>
      <c r="L849" s="50">
        <v>1.7160832488796998E-3</v>
      </c>
      <c r="M849" s="50">
        <v>1.730199436035982E-3</v>
      </c>
      <c r="N849" s="50">
        <v>5.2400000000000002E-2</v>
      </c>
      <c r="O849" s="50">
        <v>5.2400000000000002E-2</v>
      </c>
      <c r="R849" s="59"/>
    </row>
    <row r="850" spans="2:18" x14ac:dyDescent="0.2">
      <c r="B850">
        <v>841</v>
      </c>
      <c r="C850" s="57">
        <f t="shared" ca="1" si="112"/>
        <v>0.62806701701929246</v>
      </c>
      <c r="D850" s="57">
        <f t="shared" ref="D850:E869" ca="1" si="113">S0*EXP((D$5+0.5*σ*σ)*T+σ*SQRT(T)*$C850)</f>
        <v>0.71385686587933472</v>
      </c>
      <c r="E850" s="57">
        <f t="shared" ca="1" si="113"/>
        <v>0.71409111648560764</v>
      </c>
      <c r="F850" s="57">
        <f t="shared" ca="1" si="108"/>
        <v>0</v>
      </c>
      <c r="G850" s="57">
        <f t="shared" ca="1" si="109"/>
        <v>0</v>
      </c>
      <c r="H850" s="17">
        <f t="shared" ca="1" si="110"/>
        <v>0</v>
      </c>
      <c r="I850" s="17">
        <f t="shared" ca="1" si="111"/>
        <v>0</v>
      </c>
      <c r="K850" s="17">
        <v>841</v>
      </c>
      <c r="L850" s="50">
        <v>1.645393035852642E-3</v>
      </c>
      <c r="M850" s="50">
        <v>1.6580675519562616E-3</v>
      </c>
      <c r="N850" s="50">
        <v>4.6800000000000001E-2</v>
      </c>
      <c r="O850" s="50">
        <v>4.7E-2</v>
      </c>
      <c r="R850" s="59"/>
    </row>
    <row r="851" spans="2:18" x14ac:dyDescent="0.2">
      <c r="B851">
        <v>842</v>
      </c>
      <c r="C851" s="57">
        <f t="shared" ca="1" si="112"/>
        <v>0.36674180481705565</v>
      </c>
      <c r="D851" s="57">
        <f t="shared" ca="1" si="113"/>
        <v>0.69570038257001265</v>
      </c>
      <c r="E851" s="57">
        <f t="shared" ca="1" si="113"/>
        <v>0.6959286751650563</v>
      </c>
      <c r="F851" s="57">
        <f t="shared" ca="1" si="108"/>
        <v>0</v>
      </c>
      <c r="G851" s="57">
        <f t="shared" ca="1" si="109"/>
        <v>0</v>
      </c>
      <c r="H851" s="17">
        <f t="shared" ca="1" si="110"/>
        <v>0</v>
      </c>
      <c r="I851" s="17">
        <f t="shared" ca="1" si="111"/>
        <v>0</v>
      </c>
      <c r="K851" s="17">
        <v>842</v>
      </c>
      <c r="L851" s="50">
        <v>1.6662881946720443E-3</v>
      </c>
      <c r="M851" s="50">
        <v>1.6798377842096265E-3</v>
      </c>
      <c r="N851" s="50">
        <v>0.05</v>
      </c>
      <c r="O851" s="50">
        <v>5.04E-2</v>
      </c>
      <c r="R851" s="59"/>
    </row>
    <row r="852" spans="2:18" x14ac:dyDescent="0.2">
      <c r="B852">
        <v>843</v>
      </c>
      <c r="C852" s="57">
        <f t="shared" ca="1" si="112"/>
        <v>4.3453963538786486E-2</v>
      </c>
      <c r="D852" s="57">
        <f t="shared" ca="1" si="113"/>
        <v>0.67387656257906492</v>
      </c>
      <c r="E852" s="57">
        <f t="shared" ca="1" si="113"/>
        <v>0.67409769373417794</v>
      </c>
      <c r="F852" s="57">
        <f t="shared" ca="1" si="108"/>
        <v>0</v>
      </c>
      <c r="G852" s="57">
        <f t="shared" ca="1" si="109"/>
        <v>0</v>
      </c>
      <c r="H852" s="17">
        <f t="shared" ca="1" si="110"/>
        <v>0</v>
      </c>
      <c r="I852" s="17">
        <f t="shared" ca="1" si="111"/>
        <v>0</v>
      </c>
      <c r="K852" s="17">
        <v>843</v>
      </c>
      <c r="L852" s="50">
        <v>1.6595078511925472E-3</v>
      </c>
      <c r="M852" s="50">
        <v>1.6730442806089699E-3</v>
      </c>
      <c r="N852" s="50">
        <v>0.05</v>
      </c>
      <c r="O852" s="50">
        <v>5.0799999999999998E-2</v>
      </c>
      <c r="R852" s="59"/>
    </row>
    <row r="853" spans="2:18" x14ac:dyDescent="0.2">
      <c r="B853">
        <v>844</v>
      </c>
      <c r="C853" s="57">
        <f t="shared" ca="1" si="112"/>
        <v>0.1212045520081096</v>
      </c>
      <c r="D853" s="57">
        <f t="shared" ca="1" si="113"/>
        <v>0.67906183173710855</v>
      </c>
      <c r="E853" s="57">
        <f t="shared" ca="1" si="113"/>
        <v>0.67928466442722391</v>
      </c>
      <c r="F853" s="57">
        <f t="shared" ca="1" si="108"/>
        <v>0</v>
      </c>
      <c r="G853" s="57">
        <f t="shared" ca="1" si="109"/>
        <v>0</v>
      </c>
      <c r="H853" s="17">
        <f t="shared" ca="1" si="110"/>
        <v>0</v>
      </c>
      <c r="I853" s="17">
        <f t="shared" ca="1" si="111"/>
        <v>0</v>
      </c>
      <c r="K853" s="17">
        <v>844</v>
      </c>
      <c r="L853" s="50">
        <v>1.6764942828984605E-3</v>
      </c>
      <c r="M853" s="50">
        <v>1.6908880764897652E-3</v>
      </c>
      <c r="N853" s="50">
        <v>5.3199999999999997E-2</v>
      </c>
      <c r="O853" s="50">
        <v>5.3600000000000002E-2</v>
      </c>
      <c r="R853" s="59"/>
    </row>
    <row r="854" spans="2:18" x14ac:dyDescent="0.2">
      <c r="B854">
        <v>845</v>
      </c>
      <c r="C854" s="57">
        <f t="shared" ca="1" si="112"/>
        <v>-0.64920362473208948</v>
      </c>
      <c r="D854" s="57">
        <f t="shared" ca="1" si="113"/>
        <v>0.6293953480648824</v>
      </c>
      <c r="E854" s="57">
        <f t="shared" ca="1" si="113"/>
        <v>0.62960188280443119</v>
      </c>
      <c r="F854" s="57">
        <f t="shared" ca="1" si="108"/>
        <v>0</v>
      </c>
      <c r="G854" s="57">
        <f t="shared" ca="1" si="109"/>
        <v>0</v>
      </c>
      <c r="H854" s="17">
        <f t="shared" ca="1" si="110"/>
        <v>0</v>
      </c>
      <c r="I854" s="17">
        <f t="shared" ca="1" si="111"/>
        <v>0</v>
      </c>
      <c r="K854" s="17">
        <v>845</v>
      </c>
      <c r="L854" s="50">
        <v>1.9125977092825399E-3</v>
      </c>
      <c r="M854" s="50">
        <v>1.9278646960567698E-3</v>
      </c>
      <c r="N854" s="50">
        <v>5.6599999999999998E-2</v>
      </c>
      <c r="O854" s="50">
        <v>5.6599999999999998E-2</v>
      </c>
      <c r="R854" s="59"/>
    </row>
    <row r="855" spans="2:18" x14ac:dyDescent="0.2">
      <c r="B855">
        <v>846</v>
      </c>
      <c r="C855" s="57">
        <f t="shared" ca="1" si="112"/>
        <v>0.3339042450272981</v>
      </c>
      <c r="D855" s="57">
        <f t="shared" ca="1" si="113"/>
        <v>0.69345178341803182</v>
      </c>
      <c r="E855" s="57">
        <f t="shared" ca="1" si="113"/>
        <v>0.6936793381400651</v>
      </c>
      <c r="F855" s="57">
        <f t="shared" ca="1" si="108"/>
        <v>0</v>
      </c>
      <c r="G855" s="57">
        <f t="shared" ca="1" si="109"/>
        <v>0</v>
      </c>
      <c r="H855" s="17">
        <f t="shared" ca="1" si="110"/>
        <v>0</v>
      </c>
      <c r="I855" s="17">
        <f t="shared" ca="1" si="111"/>
        <v>0</v>
      </c>
      <c r="K855" s="17">
        <v>846</v>
      </c>
      <c r="L855" s="50">
        <v>1.7276181212922243E-3</v>
      </c>
      <c r="M855" s="50">
        <v>1.7416324013207231E-3</v>
      </c>
      <c r="N855" s="50">
        <v>5.1799999999999999E-2</v>
      </c>
      <c r="O855" s="50">
        <v>5.28E-2</v>
      </c>
      <c r="R855" s="59"/>
    </row>
    <row r="856" spans="2:18" x14ac:dyDescent="0.2">
      <c r="B856">
        <v>847</v>
      </c>
      <c r="C856" s="57">
        <f t="shared" ca="1" si="112"/>
        <v>0.46536681393558726</v>
      </c>
      <c r="D856" s="57">
        <f t="shared" ca="1" si="113"/>
        <v>0.70249780239411375</v>
      </c>
      <c r="E856" s="57">
        <f t="shared" ca="1" si="113"/>
        <v>0.70272832554795839</v>
      </c>
      <c r="F856" s="57">
        <f t="shared" ca="1" si="108"/>
        <v>0</v>
      </c>
      <c r="G856" s="57">
        <f t="shared" ca="1" si="109"/>
        <v>0</v>
      </c>
      <c r="H856" s="17">
        <f t="shared" ca="1" si="110"/>
        <v>0</v>
      </c>
      <c r="I856" s="17">
        <f t="shared" ca="1" si="111"/>
        <v>0</v>
      </c>
      <c r="K856" s="17">
        <v>847</v>
      </c>
      <c r="L856" s="50">
        <v>1.7898915078597391E-3</v>
      </c>
      <c r="M856" s="50">
        <v>1.8040602688342109E-3</v>
      </c>
      <c r="N856" s="50">
        <v>5.2400000000000002E-2</v>
      </c>
      <c r="O856" s="50">
        <v>5.2600000000000001E-2</v>
      </c>
      <c r="R856" s="59"/>
    </row>
    <row r="857" spans="2:18" x14ac:dyDescent="0.2">
      <c r="B857">
        <v>848</v>
      </c>
      <c r="C857" s="57">
        <f t="shared" ca="1" si="112"/>
        <v>-0.47626853203908048</v>
      </c>
      <c r="D857" s="57">
        <f t="shared" ca="1" si="113"/>
        <v>0.64021805339678184</v>
      </c>
      <c r="E857" s="57">
        <f t="shared" ca="1" si="113"/>
        <v>0.64042813958397604</v>
      </c>
      <c r="F857" s="57">
        <f t="shared" ca="1" si="108"/>
        <v>0</v>
      </c>
      <c r="G857" s="57">
        <f t="shared" ca="1" si="109"/>
        <v>0</v>
      </c>
      <c r="H857" s="17">
        <f t="shared" ca="1" si="110"/>
        <v>0</v>
      </c>
      <c r="I857" s="17">
        <f t="shared" ca="1" si="111"/>
        <v>0</v>
      </c>
      <c r="K857" s="17">
        <v>848</v>
      </c>
      <c r="L857" s="50">
        <v>1.7255076727590584E-3</v>
      </c>
      <c r="M857" s="50">
        <v>1.7389820790187664E-3</v>
      </c>
      <c r="N857" s="50">
        <v>4.9799999999999997E-2</v>
      </c>
      <c r="O857" s="50">
        <v>5.0200000000000002E-2</v>
      </c>
      <c r="R857" s="59"/>
    </row>
    <row r="858" spans="2:18" x14ac:dyDescent="0.2">
      <c r="B858">
        <v>849</v>
      </c>
      <c r="C858" s="57">
        <f t="shared" ca="1" si="112"/>
        <v>0.9908126597578758</v>
      </c>
      <c r="D858" s="57">
        <f t="shared" ca="1" si="113"/>
        <v>0.73984791837310948</v>
      </c>
      <c r="E858" s="57">
        <f t="shared" ca="1" si="113"/>
        <v>0.74009069788776072</v>
      </c>
      <c r="F858" s="57">
        <f t="shared" ca="1" si="108"/>
        <v>0</v>
      </c>
      <c r="G858" s="57">
        <f t="shared" ca="1" si="109"/>
        <v>0</v>
      </c>
      <c r="H858" s="17">
        <f t="shared" ca="1" si="110"/>
        <v>0</v>
      </c>
      <c r="I858" s="17">
        <f t="shared" ca="1" si="111"/>
        <v>0</v>
      </c>
      <c r="K858" s="17">
        <v>849</v>
      </c>
      <c r="L858" s="50">
        <v>1.5074762178869624E-3</v>
      </c>
      <c r="M858" s="50">
        <v>1.5204103905018668E-3</v>
      </c>
      <c r="N858" s="50">
        <v>4.7800000000000002E-2</v>
      </c>
      <c r="O858" s="50">
        <v>4.82E-2</v>
      </c>
      <c r="R858" s="59"/>
    </row>
    <row r="859" spans="2:18" x14ac:dyDescent="0.2">
      <c r="B859">
        <v>850</v>
      </c>
      <c r="C859" s="57">
        <f t="shared" ca="1" si="112"/>
        <v>0.63738706560779235</v>
      </c>
      <c r="D859" s="57">
        <f t="shared" ca="1" si="113"/>
        <v>0.71451308756304799</v>
      </c>
      <c r="E859" s="57">
        <f t="shared" ca="1" si="113"/>
        <v>0.7147475535070652</v>
      </c>
      <c r="F859" s="57">
        <f t="shared" ca="1" si="108"/>
        <v>0</v>
      </c>
      <c r="G859" s="57">
        <f t="shared" ca="1" si="109"/>
        <v>0</v>
      </c>
      <c r="H859" s="17">
        <f t="shared" ca="1" si="110"/>
        <v>0</v>
      </c>
      <c r="I859" s="17">
        <f t="shared" ca="1" si="111"/>
        <v>0</v>
      </c>
      <c r="K859" s="17">
        <v>850</v>
      </c>
      <c r="L859" s="50">
        <v>1.8734887639249526E-3</v>
      </c>
      <c r="M859" s="50">
        <v>1.8881205171781435E-3</v>
      </c>
      <c r="N859" s="50">
        <v>5.3999999999999999E-2</v>
      </c>
      <c r="O859" s="50">
        <v>5.4600000000000003E-2</v>
      </c>
      <c r="R859" s="59"/>
    </row>
    <row r="860" spans="2:18" x14ac:dyDescent="0.2">
      <c r="B860">
        <v>851</v>
      </c>
      <c r="C860" s="57">
        <f t="shared" ca="1" si="112"/>
        <v>0.35647456795814564</v>
      </c>
      <c r="D860" s="57">
        <f t="shared" ca="1" si="113"/>
        <v>0.69499653638443815</v>
      </c>
      <c r="E860" s="57">
        <f t="shared" ca="1" si="113"/>
        <v>0.69522459801385883</v>
      </c>
      <c r="F860" s="57">
        <f t="shared" ca="1" si="108"/>
        <v>0</v>
      </c>
      <c r="G860" s="57">
        <f t="shared" ca="1" si="109"/>
        <v>0</v>
      </c>
      <c r="H860" s="17">
        <f t="shared" ca="1" si="110"/>
        <v>0</v>
      </c>
      <c r="I860" s="17">
        <f t="shared" ca="1" si="111"/>
        <v>0</v>
      </c>
      <c r="K860" s="17">
        <v>851</v>
      </c>
      <c r="L860" s="50">
        <v>1.7482560717037661E-3</v>
      </c>
      <c r="M860" s="50">
        <v>1.7617796375630629E-3</v>
      </c>
      <c r="N860" s="50">
        <v>4.9599999999999998E-2</v>
      </c>
      <c r="O860" s="50">
        <v>5.0200000000000002E-2</v>
      </c>
      <c r="R860" s="59"/>
    </row>
    <row r="861" spans="2:18" x14ac:dyDescent="0.2">
      <c r="B861">
        <v>852</v>
      </c>
      <c r="C861" s="57">
        <f t="shared" ca="1" si="112"/>
        <v>1.2038075479056107</v>
      </c>
      <c r="D861" s="57">
        <f t="shared" ca="1" si="113"/>
        <v>0.75554797180116473</v>
      </c>
      <c r="E861" s="57">
        <f t="shared" ca="1" si="113"/>
        <v>0.75579590325482482</v>
      </c>
      <c r="F861" s="57">
        <f t="shared" ca="1" si="108"/>
        <v>0</v>
      </c>
      <c r="G861" s="57">
        <f t="shared" ca="1" si="109"/>
        <v>0</v>
      </c>
      <c r="H861" s="17">
        <f t="shared" ca="1" si="110"/>
        <v>0</v>
      </c>
      <c r="I861" s="17">
        <f t="shared" ca="1" si="111"/>
        <v>0</v>
      </c>
      <c r="K861" s="17">
        <v>852</v>
      </c>
      <c r="L861" s="50">
        <v>1.5855371230634934E-3</v>
      </c>
      <c r="M861" s="50">
        <v>1.5991266341184717E-3</v>
      </c>
      <c r="N861" s="50">
        <v>5.0200000000000002E-2</v>
      </c>
      <c r="O861" s="50">
        <v>5.0799999999999998E-2</v>
      </c>
      <c r="R861" s="59"/>
    </row>
    <row r="862" spans="2:18" x14ac:dyDescent="0.2">
      <c r="B862">
        <v>853</v>
      </c>
      <c r="C862" s="57">
        <f t="shared" ca="1" si="112"/>
        <v>-0.56301391874085716</v>
      </c>
      <c r="D862" s="57">
        <f t="shared" ca="1" si="113"/>
        <v>0.63476624852999841</v>
      </c>
      <c r="E862" s="57">
        <f t="shared" ca="1" si="113"/>
        <v>0.63497454571906664</v>
      </c>
      <c r="F862" s="57">
        <f t="shared" ca="1" si="108"/>
        <v>0</v>
      </c>
      <c r="G862" s="57">
        <f t="shared" ca="1" si="109"/>
        <v>0</v>
      </c>
      <c r="H862" s="17">
        <f t="shared" ca="1" si="110"/>
        <v>0</v>
      </c>
      <c r="I862" s="17">
        <f t="shared" ca="1" si="111"/>
        <v>0</v>
      </c>
      <c r="K862" s="17">
        <v>853</v>
      </c>
      <c r="L862" s="50">
        <v>1.8626393304462627E-3</v>
      </c>
      <c r="M862" s="50">
        <v>1.8765442946374448E-3</v>
      </c>
      <c r="N862" s="50">
        <v>5.1200000000000002E-2</v>
      </c>
      <c r="O862" s="50">
        <v>5.1400000000000001E-2</v>
      </c>
      <c r="R862" s="59"/>
    </row>
    <row r="863" spans="2:18" x14ac:dyDescent="0.2">
      <c r="B863">
        <v>854</v>
      </c>
      <c r="C863" s="57">
        <f t="shared" ca="1" si="112"/>
        <v>-6.4807580265363929E-2</v>
      </c>
      <c r="D863" s="57">
        <f t="shared" ca="1" si="113"/>
        <v>0.66672236900537762</v>
      </c>
      <c r="E863" s="57">
        <f t="shared" ca="1" si="113"/>
        <v>0.66694115252714536</v>
      </c>
      <c r="F863" s="57">
        <f t="shared" ca="1" si="108"/>
        <v>0</v>
      </c>
      <c r="G863" s="57">
        <f t="shared" ca="1" si="109"/>
        <v>0</v>
      </c>
      <c r="H863" s="17">
        <f t="shared" ca="1" si="110"/>
        <v>0</v>
      </c>
      <c r="I863" s="17">
        <f t="shared" ca="1" si="111"/>
        <v>0</v>
      </c>
      <c r="K863" s="17">
        <v>854</v>
      </c>
      <c r="L863" s="50">
        <v>1.8206833114234803E-3</v>
      </c>
      <c r="M863" s="50">
        <v>1.8344053344567324E-3</v>
      </c>
      <c r="N863" s="50">
        <v>5.0599999999999999E-2</v>
      </c>
      <c r="O863" s="50">
        <v>5.0799999999999998E-2</v>
      </c>
      <c r="R863" s="59"/>
    </row>
    <row r="864" spans="2:18" x14ac:dyDescent="0.2">
      <c r="B864">
        <v>855</v>
      </c>
      <c r="C864" s="57">
        <f t="shared" ca="1" si="112"/>
        <v>2.4113619353097464</v>
      </c>
      <c r="D864" s="57">
        <f t="shared" ca="1" si="113"/>
        <v>0.85106883124937527</v>
      </c>
      <c r="E864" s="57">
        <f t="shared" ca="1" si="113"/>
        <v>0.85134810766910196</v>
      </c>
      <c r="F864" s="57">
        <f t="shared" ca="1" si="108"/>
        <v>6.2868831249375257E-2</v>
      </c>
      <c r="G864" s="57">
        <f t="shared" ca="1" si="109"/>
        <v>6.3148107669101949E-2</v>
      </c>
      <c r="H864" s="17">
        <f t="shared" ca="1" si="110"/>
        <v>1</v>
      </c>
      <c r="I864" s="17">
        <f t="shared" ca="1" si="111"/>
        <v>1</v>
      </c>
      <c r="K864" s="17">
        <v>855</v>
      </c>
      <c r="L864" s="50">
        <v>2.0252489695982362E-3</v>
      </c>
      <c r="M864" s="50">
        <v>2.0404689115348399E-3</v>
      </c>
      <c r="N864" s="50">
        <v>5.62E-2</v>
      </c>
      <c r="O864" s="50">
        <v>5.6399999999999999E-2</v>
      </c>
      <c r="R864" s="59"/>
    </row>
    <row r="865" spans="2:18" x14ac:dyDescent="0.2">
      <c r="B865">
        <v>856</v>
      </c>
      <c r="C865" s="57">
        <f t="shared" ca="1" si="112"/>
        <v>0.8276381408970257</v>
      </c>
      <c r="D865" s="57">
        <f t="shared" ca="1" si="113"/>
        <v>0.72804123379713626</v>
      </c>
      <c r="E865" s="57">
        <f t="shared" ca="1" si="113"/>
        <v>0.72828013897345412</v>
      </c>
      <c r="F865" s="57">
        <f t="shared" ca="1" si="108"/>
        <v>0</v>
      </c>
      <c r="G865" s="57">
        <f t="shared" ca="1" si="109"/>
        <v>0</v>
      </c>
      <c r="H865" s="17">
        <f t="shared" ca="1" si="110"/>
        <v>0</v>
      </c>
      <c r="I865" s="17">
        <f t="shared" ca="1" si="111"/>
        <v>0</v>
      </c>
      <c r="K865" s="17">
        <v>856</v>
      </c>
      <c r="L865" s="50">
        <v>1.7312181799133397E-3</v>
      </c>
      <c r="M865" s="50">
        <v>1.7456474115326408E-3</v>
      </c>
      <c r="N865" s="50">
        <v>5.3400000000000003E-2</v>
      </c>
      <c r="O865" s="50">
        <v>5.3600000000000002E-2</v>
      </c>
      <c r="R865" s="59"/>
    </row>
    <row r="866" spans="2:18" x14ac:dyDescent="0.2">
      <c r="B866">
        <v>857</v>
      </c>
      <c r="C866" s="57">
        <f t="shared" ca="1" si="112"/>
        <v>0.67525953225886659</v>
      </c>
      <c r="D866" s="57">
        <f t="shared" ca="1" si="113"/>
        <v>0.71718588795536586</v>
      </c>
      <c r="E866" s="57">
        <f t="shared" ca="1" si="113"/>
        <v>0.71742123097312471</v>
      </c>
      <c r="F866" s="57">
        <f t="shared" ca="1" si="108"/>
        <v>0</v>
      </c>
      <c r="G866" s="57">
        <f t="shared" ca="1" si="109"/>
        <v>0</v>
      </c>
      <c r="H866" s="17">
        <f t="shared" ca="1" si="110"/>
        <v>0</v>
      </c>
      <c r="I866" s="17">
        <f t="shared" ca="1" si="111"/>
        <v>0</v>
      </c>
      <c r="K866" s="17">
        <v>857</v>
      </c>
      <c r="L866" s="50">
        <v>1.6607889420550781E-3</v>
      </c>
      <c r="M866" s="50">
        <v>1.6739899309432787E-3</v>
      </c>
      <c r="N866" s="50">
        <v>4.8399999999999999E-2</v>
      </c>
      <c r="O866" s="50">
        <v>4.9200000000000001E-2</v>
      </c>
      <c r="R866" s="59"/>
    </row>
    <row r="867" spans="2:18" x14ac:dyDescent="0.2">
      <c r="B867">
        <v>858</v>
      </c>
      <c r="C867" s="57">
        <f t="shared" ca="1" si="112"/>
        <v>1.0354045612725615</v>
      </c>
      <c r="D867" s="57">
        <f t="shared" ca="1" si="113"/>
        <v>0.74310759968012119</v>
      </c>
      <c r="E867" s="57">
        <f t="shared" ca="1" si="113"/>
        <v>0.74335144885223292</v>
      </c>
      <c r="F867" s="57">
        <f t="shared" ca="1" si="108"/>
        <v>0</v>
      </c>
      <c r="G867" s="57">
        <f t="shared" ca="1" si="109"/>
        <v>0</v>
      </c>
      <c r="H867" s="17">
        <f t="shared" ca="1" si="110"/>
        <v>0</v>
      </c>
      <c r="I867" s="17">
        <f t="shared" ca="1" si="111"/>
        <v>0</v>
      </c>
      <c r="K867" s="17">
        <v>858</v>
      </c>
      <c r="L867" s="50">
        <v>1.738439018914801E-3</v>
      </c>
      <c r="M867" s="50">
        <v>1.7528669375702145E-3</v>
      </c>
      <c r="N867" s="50">
        <v>5.3400000000000003E-2</v>
      </c>
      <c r="O867" s="50">
        <v>5.3999999999999999E-2</v>
      </c>
      <c r="R867" s="59"/>
    </row>
    <row r="868" spans="2:18" x14ac:dyDescent="0.2">
      <c r="B868">
        <v>859</v>
      </c>
      <c r="C868" s="57">
        <f t="shared" ca="1" si="112"/>
        <v>1.7527236350049173</v>
      </c>
      <c r="D868" s="57">
        <f t="shared" ca="1" si="113"/>
        <v>0.79756196012193648</v>
      </c>
      <c r="E868" s="57">
        <f t="shared" ca="1" si="113"/>
        <v>0.79782367837615353</v>
      </c>
      <c r="F868" s="57">
        <f t="shared" ca="1" si="108"/>
        <v>9.3619601219364634E-3</v>
      </c>
      <c r="G868" s="57">
        <f t="shared" ca="1" si="109"/>
        <v>9.6236783761535216E-3</v>
      </c>
      <c r="H868" s="17">
        <f t="shared" ca="1" si="110"/>
        <v>1</v>
      </c>
      <c r="I868" s="17">
        <f t="shared" ca="1" si="111"/>
        <v>1</v>
      </c>
      <c r="K868" s="17">
        <v>859</v>
      </c>
      <c r="L868" s="50">
        <v>1.7221223180875853E-3</v>
      </c>
      <c r="M868" s="50">
        <v>1.7364066370578319E-3</v>
      </c>
      <c r="N868" s="50">
        <v>5.2999999999999999E-2</v>
      </c>
      <c r="O868" s="50">
        <v>5.3199999999999997E-2</v>
      </c>
      <c r="R868" s="59"/>
    </row>
    <row r="869" spans="2:18" x14ac:dyDescent="0.2">
      <c r="B869">
        <v>860</v>
      </c>
      <c r="C869" s="57">
        <f t="shared" ca="1" si="112"/>
        <v>0.29244870352910846</v>
      </c>
      <c r="D869" s="57">
        <f t="shared" ca="1" si="113"/>
        <v>0.69062343176822494</v>
      </c>
      <c r="E869" s="57">
        <f t="shared" ca="1" si="113"/>
        <v>0.69085005837270352</v>
      </c>
      <c r="F869" s="57">
        <f t="shared" ca="1" si="108"/>
        <v>0</v>
      </c>
      <c r="G869" s="57">
        <f t="shared" ca="1" si="109"/>
        <v>0</v>
      </c>
      <c r="H869" s="17">
        <f t="shared" ca="1" si="110"/>
        <v>0</v>
      </c>
      <c r="I869" s="17">
        <f t="shared" ca="1" si="111"/>
        <v>0</v>
      </c>
      <c r="K869" s="17">
        <v>860</v>
      </c>
      <c r="L869" s="50">
        <v>1.6287334103303735E-3</v>
      </c>
      <c r="M869" s="50">
        <v>1.6433546161141056E-3</v>
      </c>
      <c r="N869" s="50">
        <v>5.4199999999999998E-2</v>
      </c>
      <c r="O869" s="50">
        <v>5.4800000000000001E-2</v>
      </c>
      <c r="R869" s="59"/>
    </row>
    <row r="870" spans="2:18" x14ac:dyDescent="0.2">
      <c r="B870">
        <v>861</v>
      </c>
      <c r="C870" s="57">
        <f t="shared" ca="1" si="112"/>
        <v>-1.2166808355283563</v>
      </c>
      <c r="D870" s="57">
        <f t="shared" ref="D870:E889" ca="1" si="114">S0*EXP((D$5+0.5*σ*σ)*T+σ*SQRT(T)*$C870)</f>
        <v>0.59514998605969538</v>
      </c>
      <c r="E870" s="57">
        <f t="shared" ca="1" si="114"/>
        <v>0.59534528325682468</v>
      </c>
      <c r="F870" s="57">
        <f t="shared" ca="1" si="108"/>
        <v>0</v>
      </c>
      <c r="G870" s="57">
        <f t="shared" ca="1" si="109"/>
        <v>0</v>
      </c>
      <c r="H870" s="17">
        <f t="shared" ca="1" si="110"/>
        <v>0</v>
      </c>
      <c r="I870" s="17">
        <f t="shared" ca="1" si="111"/>
        <v>0</v>
      </c>
      <c r="K870" s="17">
        <v>861</v>
      </c>
      <c r="L870" s="50">
        <v>1.5224624982514436E-3</v>
      </c>
      <c r="M870" s="50">
        <v>1.5349130459007237E-3</v>
      </c>
      <c r="N870" s="50">
        <v>4.6199999999999998E-2</v>
      </c>
      <c r="O870" s="50">
        <v>4.6399999999999997E-2</v>
      </c>
      <c r="R870" s="59"/>
    </row>
    <row r="871" spans="2:18" x14ac:dyDescent="0.2">
      <c r="B871">
        <v>862</v>
      </c>
      <c r="C871" s="57">
        <f t="shared" ca="1" si="112"/>
        <v>4.0356266664913529E-2</v>
      </c>
      <c r="D871" s="57">
        <f t="shared" ca="1" si="114"/>
        <v>0.67367079607640101</v>
      </c>
      <c r="E871" s="57">
        <f t="shared" ca="1" si="114"/>
        <v>0.67389185970967547</v>
      </c>
      <c r="F871" s="57">
        <f t="shared" ca="1" si="108"/>
        <v>0</v>
      </c>
      <c r="G871" s="57">
        <f t="shared" ca="1" si="109"/>
        <v>0</v>
      </c>
      <c r="H871" s="17">
        <f t="shared" ca="1" si="110"/>
        <v>0</v>
      </c>
      <c r="I871" s="17">
        <f t="shared" ca="1" si="111"/>
        <v>0</v>
      </c>
      <c r="K871" s="17">
        <v>862</v>
      </c>
      <c r="L871" s="50">
        <v>2.0129038711894855E-3</v>
      </c>
      <c r="M871" s="50">
        <v>2.028033581795236E-3</v>
      </c>
      <c r="N871" s="50">
        <v>5.5800000000000002E-2</v>
      </c>
      <c r="O871" s="50">
        <v>5.6000000000000001E-2</v>
      </c>
      <c r="R871" s="59"/>
    </row>
    <row r="872" spans="2:18" x14ac:dyDescent="0.2">
      <c r="B872">
        <v>863</v>
      </c>
      <c r="C872" s="57">
        <f t="shared" ca="1" si="112"/>
        <v>-0.39809536634734011</v>
      </c>
      <c r="D872" s="57">
        <f t="shared" ca="1" si="114"/>
        <v>0.6451712086663115</v>
      </c>
      <c r="E872" s="57">
        <f t="shared" ca="1" si="114"/>
        <v>0.6453829202208311</v>
      </c>
      <c r="F872" s="57">
        <f t="shared" ca="1" si="108"/>
        <v>0</v>
      </c>
      <c r="G872" s="57">
        <f t="shared" ca="1" si="109"/>
        <v>0</v>
      </c>
      <c r="H872" s="17">
        <f t="shared" ca="1" si="110"/>
        <v>0</v>
      </c>
      <c r="I872" s="17">
        <f t="shared" ca="1" si="111"/>
        <v>0</v>
      </c>
      <c r="K872" s="17">
        <v>863</v>
      </c>
      <c r="L872" s="50">
        <v>1.8396183300640903E-3</v>
      </c>
      <c r="M872" s="50">
        <v>1.8543861528085139E-3</v>
      </c>
      <c r="N872" s="50">
        <v>5.4600000000000003E-2</v>
      </c>
      <c r="O872" s="50">
        <v>5.4800000000000001E-2</v>
      </c>
      <c r="R872" s="59"/>
    </row>
    <row r="873" spans="2:18" x14ac:dyDescent="0.2">
      <c r="B873">
        <v>864</v>
      </c>
      <c r="C873" s="57">
        <f t="shared" ca="1" si="112"/>
        <v>0.22946540056387346</v>
      </c>
      <c r="D873" s="57">
        <f t="shared" ca="1" si="114"/>
        <v>0.68634838556094158</v>
      </c>
      <c r="E873" s="57">
        <f t="shared" ca="1" si="114"/>
        <v>0.6865736093181356</v>
      </c>
      <c r="F873" s="57">
        <f t="shared" ca="1" si="108"/>
        <v>0</v>
      </c>
      <c r="G873" s="57">
        <f t="shared" ca="1" si="109"/>
        <v>0</v>
      </c>
      <c r="H873" s="17">
        <f t="shared" ca="1" si="110"/>
        <v>0</v>
      </c>
      <c r="I873" s="17">
        <f t="shared" ca="1" si="111"/>
        <v>0</v>
      </c>
      <c r="K873" s="17">
        <v>864</v>
      </c>
      <c r="L873" s="50">
        <v>1.6209588899151472E-3</v>
      </c>
      <c r="M873" s="50">
        <v>1.6344219090518499E-3</v>
      </c>
      <c r="N873" s="50">
        <v>4.9799999999999997E-2</v>
      </c>
      <c r="O873" s="50">
        <v>0.05</v>
      </c>
      <c r="R873" s="59"/>
    </row>
    <row r="874" spans="2:18" x14ac:dyDescent="0.2">
      <c r="B874">
        <v>865</v>
      </c>
      <c r="C874" s="57">
        <f t="shared" ca="1" si="112"/>
        <v>-1.8218251707841391</v>
      </c>
      <c r="D874" s="57">
        <f t="shared" ca="1" si="114"/>
        <v>0.56068194531275373</v>
      </c>
      <c r="E874" s="57">
        <f t="shared" ca="1" si="114"/>
        <v>0.56086593189590994</v>
      </c>
      <c r="F874" s="57">
        <f t="shared" ca="1" si="108"/>
        <v>0</v>
      </c>
      <c r="G874" s="57">
        <f t="shared" ca="1" si="109"/>
        <v>0</v>
      </c>
      <c r="H874" s="17">
        <f t="shared" ca="1" si="110"/>
        <v>0</v>
      </c>
      <c r="I874" s="17">
        <f t="shared" ca="1" si="111"/>
        <v>0</v>
      </c>
      <c r="K874" s="17">
        <v>865</v>
      </c>
      <c r="L874" s="50">
        <v>1.629801165352265E-3</v>
      </c>
      <c r="M874" s="50">
        <v>1.6423846330920373E-3</v>
      </c>
      <c r="N874" s="50">
        <v>4.6399999999999997E-2</v>
      </c>
      <c r="O874" s="50">
        <v>4.6600000000000003E-2</v>
      </c>
      <c r="R874" s="59"/>
    </row>
    <row r="875" spans="2:18" x14ac:dyDescent="0.2">
      <c r="B875">
        <v>866</v>
      </c>
      <c r="C875" s="57">
        <f t="shared" ca="1" si="112"/>
        <v>-0.73740800170262166</v>
      </c>
      <c r="D875" s="57">
        <f t="shared" ca="1" si="114"/>
        <v>0.62394595072754278</v>
      </c>
      <c r="E875" s="57">
        <f t="shared" ca="1" si="114"/>
        <v>0.62415069725899119</v>
      </c>
      <c r="F875" s="57">
        <f t="shared" ca="1" si="108"/>
        <v>0</v>
      </c>
      <c r="G875" s="57">
        <f t="shared" ca="1" si="109"/>
        <v>0</v>
      </c>
      <c r="H875" s="17">
        <f t="shared" ca="1" si="110"/>
        <v>0</v>
      </c>
      <c r="I875" s="17">
        <f t="shared" ca="1" si="111"/>
        <v>0</v>
      </c>
      <c r="K875" s="17">
        <v>866</v>
      </c>
      <c r="L875" s="50">
        <v>1.923336954375042E-3</v>
      </c>
      <c r="M875" s="50">
        <v>1.9373539160494949E-3</v>
      </c>
      <c r="N875" s="50">
        <v>5.16E-2</v>
      </c>
      <c r="O875" s="50">
        <v>5.1799999999999999E-2</v>
      </c>
      <c r="R875" s="59"/>
    </row>
    <row r="876" spans="2:18" x14ac:dyDescent="0.2">
      <c r="B876">
        <v>867</v>
      </c>
      <c r="C876" s="57">
        <f t="shared" ca="1" si="112"/>
        <v>-0.87813350855322891</v>
      </c>
      <c r="D876" s="57">
        <f t="shared" ca="1" si="114"/>
        <v>0.61534923938299513</v>
      </c>
      <c r="E876" s="57">
        <f t="shared" ca="1" si="114"/>
        <v>0.61555116492197204</v>
      </c>
      <c r="F876" s="57">
        <f t="shared" ca="1" si="108"/>
        <v>0</v>
      </c>
      <c r="G876" s="57">
        <f t="shared" ca="1" si="109"/>
        <v>0</v>
      </c>
      <c r="H876" s="17">
        <f t="shared" ca="1" si="110"/>
        <v>0</v>
      </c>
      <c r="I876" s="17">
        <f t="shared" ca="1" si="111"/>
        <v>0</v>
      </c>
      <c r="K876" s="17">
        <v>867</v>
      </c>
      <c r="L876" s="50">
        <v>1.6674342990618772E-3</v>
      </c>
      <c r="M876" s="50">
        <v>1.6807577512574273E-3</v>
      </c>
      <c r="N876" s="50">
        <v>4.9200000000000001E-2</v>
      </c>
      <c r="O876" s="50">
        <v>4.9399999999999999E-2</v>
      </c>
      <c r="R876" s="59"/>
    </row>
    <row r="877" spans="2:18" x14ac:dyDescent="0.2">
      <c r="B877">
        <v>868</v>
      </c>
      <c r="C877" s="57">
        <f t="shared" ca="1" si="112"/>
        <v>1.2844681411485115</v>
      </c>
      <c r="D877" s="57">
        <f t="shared" ca="1" si="114"/>
        <v>0.7615801352743321</v>
      </c>
      <c r="E877" s="57">
        <f t="shared" ca="1" si="114"/>
        <v>0.76183004616955563</v>
      </c>
      <c r="F877" s="57">
        <f t="shared" ca="1" si="108"/>
        <v>0</v>
      </c>
      <c r="G877" s="57">
        <f t="shared" ca="1" si="109"/>
        <v>0</v>
      </c>
      <c r="H877" s="17">
        <f t="shared" ca="1" si="110"/>
        <v>0</v>
      </c>
      <c r="I877" s="17">
        <f t="shared" ca="1" si="111"/>
        <v>0</v>
      </c>
      <c r="K877" s="17">
        <v>868</v>
      </c>
      <c r="L877" s="50">
        <v>1.8618683459007382E-3</v>
      </c>
      <c r="M877" s="50">
        <v>1.8774720223187766E-3</v>
      </c>
      <c r="N877" s="50">
        <v>5.74E-2</v>
      </c>
      <c r="O877" s="50">
        <v>5.8599999999999999E-2</v>
      </c>
      <c r="R877" s="59"/>
    </row>
    <row r="878" spans="2:18" x14ac:dyDescent="0.2">
      <c r="B878">
        <v>869</v>
      </c>
      <c r="C878" s="57">
        <f t="shared" ca="1" si="112"/>
        <v>-0.18192499377608243</v>
      </c>
      <c r="D878" s="57">
        <f t="shared" ca="1" si="114"/>
        <v>0.65906845845129769</v>
      </c>
      <c r="E878" s="57">
        <f t="shared" ca="1" si="114"/>
        <v>0.6592847303586602</v>
      </c>
      <c r="F878" s="57">
        <f t="shared" ca="1" si="108"/>
        <v>0</v>
      </c>
      <c r="G878" s="57">
        <f t="shared" ca="1" si="109"/>
        <v>0</v>
      </c>
      <c r="H878" s="17">
        <f t="shared" ca="1" si="110"/>
        <v>0</v>
      </c>
      <c r="I878" s="17">
        <f t="shared" ca="1" si="111"/>
        <v>0</v>
      </c>
      <c r="K878" s="17">
        <v>869</v>
      </c>
      <c r="L878" s="50">
        <v>1.7187806097385054E-3</v>
      </c>
      <c r="M878" s="50">
        <v>1.7336410509950736E-3</v>
      </c>
      <c r="N878" s="50">
        <v>5.5E-2</v>
      </c>
      <c r="O878" s="50">
        <v>5.5599999999999997E-2</v>
      </c>
      <c r="R878" s="59"/>
    </row>
    <row r="879" spans="2:18" x14ac:dyDescent="0.2">
      <c r="B879">
        <v>870</v>
      </c>
      <c r="C879" s="57">
        <f t="shared" ca="1" si="112"/>
        <v>0.25312696997369644</v>
      </c>
      <c r="D879" s="57">
        <f t="shared" ca="1" si="114"/>
        <v>0.68795132283950844</v>
      </c>
      <c r="E879" s="57">
        <f t="shared" ca="1" si="114"/>
        <v>0.68817707259714778</v>
      </c>
      <c r="F879" s="57">
        <f t="shared" ca="1" si="108"/>
        <v>0</v>
      </c>
      <c r="G879" s="57">
        <f t="shared" ca="1" si="109"/>
        <v>0</v>
      </c>
      <c r="H879" s="17">
        <f t="shared" ca="1" si="110"/>
        <v>0</v>
      </c>
      <c r="I879" s="17">
        <f t="shared" ca="1" si="111"/>
        <v>0</v>
      </c>
      <c r="K879" s="17">
        <v>870</v>
      </c>
      <c r="L879" s="50">
        <v>1.6930829187618442E-3</v>
      </c>
      <c r="M879" s="50">
        <v>1.7068278704801042E-3</v>
      </c>
      <c r="N879" s="50">
        <v>5.0799999999999998E-2</v>
      </c>
      <c r="O879" s="50">
        <v>5.1200000000000002E-2</v>
      </c>
      <c r="R879" s="59"/>
    </row>
    <row r="880" spans="2:18" x14ac:dyDescent="0.2">
      <c r="B880">
        <v>871</v>
      </c>
      <c r="C880" s="57">
        <f t="shared" ca="1" si="112"/>
        <v>4.8917687194222799E-2</v>
      </c>
      <c r="D880" s="57">
        <f t="shared" ca="1" si="114"/>
        <v>0.67423964713017859</v>
      </c>
      <c r="E880" s="57">
        <f t="shared" ca="1" si="114"/>
        <v>0.67446089743071169</v>
      </c>
      <c r="F880" s="57">
        <f t="shared" ca="1" si="108"/>
        <v>0</v>
      </c>
      <c r="G880" s="57">
        <f t="shared" ca="1" si="109"/>
        <v>0</v>
      </c>
      <c r="H880" s="17">
        <f t="shared" ca="1" si="110"/>
        <v>0</v>
      </c>
      <c r="I880" s="17">
        <f t="shared" ca="1" si="111"/>
        <v>0</v>
      </c>
      <c r="K880" s="17">
        <v>871</v>
      </c>
      <c r="L880" s="50">
        <v>1.8659082085193872E-3</v>
      </c>
      <c r="M880" s="50">
        <v>1.881205480085653E-3</v>
      </c>
      <c r="N880" s="50">
        <v>5.6599999999999998E-2</v>
      </c>
      <c r="O880" s="50">
        <v>5.7000000000000002E-2</v>
      </c>
      <c r="R880" s="59"/>
    </row>
    <row r="881" spans="2:18" x14ac:dyDescent="0.2">
      <c r="B881">
        <v>872</v>
      </c>
      <c r="C881" s="57">
        <f t="shared" ca="1" si="112"/>
        <v>1.2289115460664388</v>
      </c>
      <c r="D881" s="57">
        <f t="shared" ca="1" si="114"/>
        <v>0.75742022334004699</v>
      </c>
      <c r="E881" s="57">
        <f t="shared" ca="1" si="114"/>
        <v>0.75766876916905179</v>
      </c>
      <c r="F881" s="57">
        <f t="shared" ca="1" si="108"/>
        <v>0</v>
      </c>
      <c r="G881" s="57">
        <f t="shared" ca="1" si="109"/>
        <v>0</v>
      </c>
      <c r="H881" s="17">
        <f t="shared" ca="1" si="110"/>
        <v>0</v>
      </c>
      <c r="I881" s="17">
        <f t="shared" ca="1" si="111"/>
        <v>0</v>
      </c>
      <c r="K881" s="17">
        <v>872</v>
      </c>
      <c r="L881" s="50">
        <v>1.6181743154155821E-3</v>
      </c>
      <c r="M881" s="50">
        <v>1.6314824355234336E-3</v>
      </c>
      <c r="N881" s="50">
        <v>4.9399999999999999E-2</v>
      </c>
      <c r="O881" s="50">
        <v>4.9399999999999999E-2</v>
      </c>
      <c r="R881" s="59"/>
    </row>
    <row r="882" spans="2:18" x14ac:dyDescent="0.2">
      <c r="B882">
        <v>873</v>
      </c>
      <c r="C882" s="57">
        <f t="shared" ca="1" si="112"/>
        <v>0.5518872129091551</v>
      </c>
      <c r="D882" s="57">
        <f t="shared" ca="1" si="114"/>
        <v>0.70851561623733195</v>
      </c>
      <c r="E882" s="57">
        <f t="shared" ca="1" si="114"/>
        <v>0.70874811412393979</v>
      </c>
      <c r="F882" s="57">
        <f t="shared" ca="1" si="108"/>
        <v>0</v>
      </c>
      <c r="G882" s="57">
        <f t="shared" ca="1" si="109"/>
        <v>0</v>
      </c>
      <c r="H882" s="17">
        <f t="shared" ca="1" si="110"/>
        <v>0</v>
      </c>
      <c r="I882" s="17">
        <f t="shared" ca="1" si="111"/>
        <v>0</v>
      </c>
      <c r="K882" s="17">
        <v>873</v>
      </c>
      <c r="L882" s="50">
        <v>1.6902316785024319E-3</v>
      </c>
      <c r="M882" s="50">
        <v>1.7039296797901947E-3</v>
      </c>
      <c r="N882" s="50">
        <v>5.0799999999999998E-2</v>
      </c>
      <c r="O882" s="50">
        <v>5.0999999999999997E-2</v>
      </c>
      <c r="R882" s="59"/>
    </row>
    <row r="883" spans="2:18" x14ac:dyDescent="0.2">
      <c r="B883">
        <v>874</v>
      </c>
      <c r="C883" s="57">
        <f t="shared" ca="1" si="112"/>
        <v>-0.68237171205749791</v>
      </c>
      <c r="D883" s="57">
        <f t="shared" ca="1" si="114"/>
        <v>0.62734061311282674</v>
      </c>
      <c r="E883" s="57">
        <f t="shared" ca="1" si="114"/>
        <v>0.62754647359548843</v>
      </c>
      <c r="F883" s="57">
        <f t="shared" ca="1" si="108"/>
        <v>0</v>
      </c>
      <c r="G883" s="57">
        <f t="shared" ca="1" si="109"/>
        <v>0</v>
      </c>
      <c r="H883" s="17">
        <f t="shared" ca="1" si="110"/>
        <v>0</v>
      </c>
      <c r="I883" s="17">
        <f t="shared" ca="1" si="111"/>
        <v>0</v>
      </c>
      <c r="K883" s="17">
        <v>874</v>
      </c>
      <c r="L883" s="50">
        <v>1.357650322998303E-3</v>
      </c>
      <c r="M883" s="50">
        <v>1.3698330466150621E-3</v>
      </c>
      <c r="N883" s="50">
        <v>4.5199999999999997E-2</v>
      </c>
      <c r="O883" s="50">
        <v>4.5400000000000003E-2</v>
      </c>
      <c r="R883" s="59"/>
    </row>
    <row r="884" spans="2:18" x14ac:dyDescent="0.2">
      <c r="B884">
        <v>875</v>
      </c>
      <c r="C884" s="57">
        <f t="shared" ca="1" si="112"/>
        <v>-0.38598870235371391</v>
      </c>
      <c r="D884" s="57">
        <f t="shared" ca="1" si="114"/>
        <v>0.64594172241659153</v>
      </c>
      <c r="E884" s="57">
        <f t="shared" ca="1" si="114"/>
        <v>0.64615368681355323</v>
      </c>
      <c r="F884" s="57">
        <f t="shared" ca="1" si="108"/>
        <v>0</v>
      </c>
      <c r="G884" s="57">
        <f t="shared" ca="1" si="109"/>
        <v>0</v>
      </c>
      <c r="H884" s="17">
        <f t="shared" ca="1" si="110"/>
        <v>0</v>
      </c>
      <c r="I884" s="17">
        <f t="shared" ca="1" si="111"/>
        <v>0</v>
      </c>
      <c r="K884" s="17">
        <v>875</v>
      </c>
      <c r="L884" s="50">
        <v>1.3640563947041947E-3</v>
      </c>
      <c r="M884" s="50">
        <v>1.3756017905606304E-3</v>
      </c>
      <c r="N884" s="50">
        <v>4.2599999999999999E-2</v>
      </c>
      <c r="O884" s="50">
        <v>4.3200000000000002E-2</v>
      </c>
      <c r="R884" s="59"/>
    </row>
    <row r="885" spans="2:18" x14ac:dyDescent="0.2">
      <c r="B885">
        <v>876</v>
      </c>
      <c r="C885" s="57">
        <f t="shared" ca="1" si="112"/>
        <v>-0.41284129056044538</v>
      </c>
      <c r="D885" s="57">
        <f t="shared" ca="1" si="114"/>
        <v>0.64423396383520048</v>
      </c>
      <c r="E885" s="57">
        <f t="shared" ca="1" si="114"/>
        <v>0.64444536783483009</v>
      </c>
      <c r="F885" s="57">
        <f t="shared" ca="1" si="108"/>
        <v>0</v>
      </c>
      <c r="G885" s="57">
        <f t="shared" ca="1" si="109"/>
        <v>0</v>
      </c>
      <c r="H885" s="17">
        <f t="shared" ca="1" si="110"/>
        <v>0</v>
      </c>
      <c r="I885" s="17">
        <f t="shared" ca="1" si="111"/>
        <v>0</v>
      </c>
      <c r="K885" s="17">
        <v>876</v>
      </c>
      <c r="L885" s="50">
        <v>1.6691365710043548E-3</v>
      </c>
      <c r="M885" s="50">
        <v>1.683896609329488E-3</v>
      </c>
      <c r="N885" s="50">
        <v>5.4800000000000001E-2</v>
      </c>
      <c r="O885" s="50">
        <v>5.5E-2</v>
      </c>
      <c r="R885" s="59"/>
    </row>
    <row r="886" spans="2:18" x14ac:dyDescent="0.2">
      <c r="B886">
        <v>877</v>
      </c>
      <c r="C886" s="57">
        <f t="shared" ca="1" si="112"/>
        <v>-1.0157320004708845</v>
      </c>
      <c r="D886" s="57">
        <f t="shared" ca="1" si="114"/>
        <v>0.60705809105721653</v>
      </c>
      <c r="E886" s="57">
        <f t="shared" ca="1" si="114"/>
        <v>0.60725729587357402</v>
      </c>
      <c r="F886" s="57">
        <f t="shared" ca="1" si="108"/>
        <v>0</v>
      </c>
      <c r="G886" s="57">
        <f t="shared" ca="1" si="109"/>
        <v>0</v>
      </c>
      <c r="H886" s="17">
        <f t="shared" ca="1" si="110"/>
        <v>0</v>
      </c>
      <c r="I886" s="17">
        <f t="shared" ca="1" si="111"/>
        <v>0</v>
      </c>
      <c r="K886" s="17">
        <v>877</v>
      </c>
      <c r="L886" s="50">
        <v>1.670821971147408E-3</v>
      </c>
      <c r="M886" s="50">
        <v>1.6846198177559999E-3</v>
      </c>
      <c r="N886" s="50">
        <v>5.0999999999999997E-2</v>
      </c>
      <c r="O886" s="50">
        <v>5.16E-2</v>
      </c>
      <c r="R886" s="59"/>
    </row>
    <row r="887" spans="2:18" x14ac:dyDescent="0.2">
      <c r="B887">
        <v>878</v>
      </c>
      <c r="C887" s="57">
        <f t="shared" ca="1" si="112"/>
        <v>-1.5442530413299389</v>
      </c>
      <c r="D887" s="57">
        <f t="shared" ca="1" si="114"/>
        <v>0.57623694344762244</v>
      </c>
      <c r="E887" s="57">
        <f t="shared" ca="1" si="114"/>
        <v>0.57642603437020279</v>
      </c>
      <c r="F887" s="57">
        <f t="shared" ca="1" si="108"/>
        <v>0</v>
      </c>
      <c r="G887" s="57">
        <f t="shared" ca="1" si="109"/>
        <v>0</v>
      </c>
      <c r="H887" s="17">
        <f t="shared" ca="1" si="110"/>
        <v>0</v>
      </c>
      <c r="I887" s="17">
        <f t="shared" ca="1" si="111"/>
        <v>0</v>
      </c>
      <c r="K887" s="17">
        <v>878</v>
      </c>
      <c r="L887" s="50">
        <v>1.8089030268112019E-3</v>
      </c>
      <c r="M887" s="50">
        <v>1.8231855318867627E-3</v>
      </c>
      <c r="N887" s="50">
        <v>5.28E-2</v>
      </c>
      <c r="O887" s="50">
        <v>5.3199999999999997E-2</v>
      </c>
      <c r="R887" s="59"/>
    </row>
    <row r="888" spans="2:18" x14ac:dyDescent="0.2">
      <c r="B888">
        <v>879</v>
      </c>
      <c r="C888" s="57">
        <f t="shared" ca="1" si="112"/>
        <v>-0.34887436519525139</v>
      </c>
      <c r="D888" s="57">
        <f t="shared" ca="1" si="114"/>
        <v>0.64830955805229662</v>
      </c>
      <c r="E888" s="57">
        <f t="shared" ca="1" si="114"/>
        <v>0.64852229944946616</v>
      </c>
      <c r="F888" s="57">
        <f t="shared" ca="1" si="108"/>
        <v>0</v>
      </c>
      <c r="G888" s="57">
        <f t="shared" ca="1" si="109"/>
        <v>0</v>
      </c>
      <c r="H888" s="17">
        <f t="shared" ca="1" si="110"/>
        <v>0</v>
      </c>
      <c r="I888" s="17">
        <f t="shared" ca="1" si="111"/>
        <v>0</v>
      </c>
      <c r="K888" s="17">
        <v>879</v>
      </c>
      <c r="L888" s="50">
        <v>1.7005750074349623E-3</v>
      </c>
      <c r="M888" s="50">
        <v>1.7137032502363568E-3</v>
      </c>
      <c r="N888" s="50">
        <v>4.8599999999999997E-2</v>
      </c>
      <c r="O888" s="50">
        <v>4.8599999999999997E-2</v>
      </c>
      <c r="R888" s="59"/>
    </row>
    <row r="889" spans="2:18" x14ac:dyDescent="0.2">
      <c r="B889">
        <v>880</v>
      </c>
      <c r="C889" s="57">
        <f t="shared" ca="1" si="112"/>
        <v>1.4149177903484238</v>
      </c>
      <c r="D889" s="57">
        <f t="shared" ca="1" si="114"/>
        <v>0.77143784220259382</v>
      </c>
      <c r="E889" s="57">
        <f t="shared" ca="1" si="114"/>
        <v>0.77169098788329715</v>
      </c>
      <c r="F889" s="57">
        <f t="shared" ca="1" si="108"/>
        <v>0</v>
      </c>
      <c r="G889" s="57">
        <f t="shared" ca="1" si="109"/>
        <v>0</v>
      </c>
      <c r="H889" s="17">
        <f t="shared" ca="1" si="110"/>
        <v>0</v>
      </c>
      <c r="I889" s="17">
        <f t="shared" ca="1" si="111"/>
        <v>0</v>
      </c>
      <c r="K889" s="17">
        <v>880</v>
      </c>
      <c r="L889" s="50">
        <v>1.5677277265493056E-3</v>
      </c>
      <c r="M889" s="50">
        <v>1.5813297509395148E-3</v>
      </c>
      <c r="N889" s="50">
        <v>5.0599999999999999E-2</v>
      </c>
      <c r="O889" s="50">
        <v>5.0799999999999998E-2</v>
      </c>
      <c r="R889" s="59"/>
    </row>
    <row r="890" spans="2:18" x14ac:dyDescent="0.2">
      <c r="B890">
        <v>881</v>
      </c>
      <c r="C890" s="57">
        <f t="shared" ca="1" si="112"/>
        <v>-1.7523761227043442</v>
      </c>
      <c r="D890" s="57">
        <f t="shared" ref="D890:E909" ca="1" si="115">S0*EXP((D$5+0.5*σ*σ)*T+σ*SQRT(T)*$C890)</f>
        <v>0.56453399785848446</v>
      </c>
      <c r="E890" s="57">
        <f t="shared" ca="1" si="115"/>
        <v>0.56471924848445842</v>
      </c>
      <c r="F890" s="57">
        <f t="shared" ca="1" si="108"/>
        <v>0</v>
      </c>
      <c r="G890" s="57">
        <f t="shared" ca="1" si="109"/>
        <v>0</v>
      </c>
      <c r="H890" s="17">
        <f t="shared" ca="1" si="110"/>
        <v>0</v>
      </c>
      <c r="I890" s="17">
        <f t="shared" ca="1" si="111"/>
        <v>0</v>
      </c>
      <c r="K890" s="17">
        <v>881</v>
      </c>
      <c r="L890" s="50">
        <v>1.772257459300807E-3</v>
      </c>
      <c r="M890" s="50">
        <v>1.7870221110056009E-3</v>
      </c>
      <c r="N890" s="50">
        <v>5.4399999999999997E-2</v>
      </c>
      <c r="O890" s="50">
        <v>5.5399999999999998E-2</v>
      </c>
      <c r="R890" s="59"/>
    </row>
    <row r="891" spans="2:18" x14ac:dyDescent="0.2">
      <c r="B891">
        <v>882</v>
      </c>
      <c r="C891" s="57">
        <f t="shared" ca="1" si="112"/>
        <v>-0.33606457628361297</v>
      </c>
      <c r="D891" s="57">
        <f t="shared" ca="1" si="115"/>
        <v>0.64912881546387557</v>
      </c>
      <c r="E891" s="57">
        <f t="shared" ca="1" si="115"/>
        <v>0.64934182569861543</v>
      </c>
      <c r="F891" s="57">
        <f t="shared" ca="1" si="108"/>
        <v>0</v>
      </c>
      <c r="G891" s="57">
        <f t="shared" ca="1" si="109"/>
        <v>0</v>
      </c>
      <c r="H891" s="17">
        <f t="shared" ca="1" si="110"/>
        <v>0</v>
      </c>
      <c r="I891" s="17">
        <f t="shared" ca="1" si="111"/>
        <v>0</v>
      </c>
      <c r="K891" s="17">
        <v>882</v>
      </c>
      <c r="L891" s="50">
        <v>1.8753641119744258E-3</v>
      </c>
      <c r="M891" s="50">
        <v>1.8887048991354535E-3</v>
      </c>
      <c r="N891" s="50">
        <v>4.9200000000000001E-2</v>
      </c>
      <c r="O891" s="50">
        <v>4.9200000000000001E-2</v>
      </c>
      <c r="R891" s="59"/>
    </row>
    <row r="892" spans="2:18" x14ac:dyDescent="0.2">
      <c r="B892">
        <v>883</v>
      </c>
      <c r="C892" s="57">
        <f t="shared" ca="1" si="112"/>
        <v>-0.10024185578086343</v>
      </c>
      <c r="D892" s="57">
        <f t="shared" ca="1" si="115"/>
        <v>0.66439732087037218</v>
      </c>
      <c r="E892" s="57">
        <f t="shared" ca="1" si="115"/>
        <v>0.66461534143255907</v>
      </c>
      <c r="F892" s="57">
        <f t="shared" ca="1" si="108"/>
        <v>0</v>
      </c>
      <c r="G892" s="57">
        <f t="shared" ca="1" si="109"/>
        <v>0</v>
      </c>
      <c r="H892" s="17">
        <f t="shared" ca="1" si="110"/>
        <v>0</v>
      </c>
      <c r="I892" s="17">
        <f t="shared" ca="1" si="111"/>
        <v>0</v>
      </c>
      <c r="K892" s="17">
        <v>883</v>
      </c>
      <c r="L892" s="50">
        <v>1.6858435425530583E-3</v>
      </c>
      <c r="M892" s="50">
        <v>1.6993414391916928E-3</v>
      </c>
      <c r="N892" s="50">
        <v>4.9799999999999997E-2</v>
      </c>
      <c r="O892" s="50">
        <v>5.04E-2</v>
      </c>
      <c r="R892" s="59"/>
    </row>
    <row r="893" spans="2:18" x14ac:dyDescent="0.2">
      <c r="B893">
        <v>884</v>
      </c>
      <c r="C893" s="57">
        <f t="shared" ca="1" si="112"/>
        <v>0.83423072312031366</v>
      </c>
      <c r="D893" s="57">
        <f t="shared" ca="1" si="115"/>
        <v>0.72851457509169504</v>
      </c>
      <c r="E893" s="57">
        <f t="shared" ca="1" si="115"/>
        <v>0.7287536355939479</v>
      </c>
      <c r="F893" s="57">
        <f t="shared" ca="1" si="108"/>
        <v>0</v>
      </c>
      <c r="G893" s="57">
        <f t="shared" ca="1" si="109"/>
        <v>0</v>
      </c>
      <c r="H893" s="17">
        <f t="shared" ca="1" si="110"/>
        <v>0</v>
      </c>
      <c r="I893" s="17">
        <f t="shared" ca="1" si="111"/>
        <v>0</v>
      </c>
      <c r="K893" s="17">
        <v>884</v>
      </c>
      <c r="L893" s="50">
        <v>1.5750088315966138E-3</v>
      </c>
      <c r="M893" s="50">
        <v>1.5880660095158837E-3</v>
      </c>
      <c r="N893" s="50">
        <v>4.8399999999999999E-2</v>
      </c>
      <c r="O893" s="50">
        <v>4.8800000000000003E-2</v>
      </c>
      <c r="R893" s="59"/>
    </row>
    <row r="894" spans="2:18" x14ac:dyDescent="0.2">
      <c r="B894">
        <v>885</v>
      </c>
      <c r="C894" s="57">
        <f t="shared" ca="1" si="112"/>
        <v>0.84130567704892567</v>
      </c>
      <c r="D894" s="57">
        <f t="shared" ca="1" si="115"/>
        <v>0.72902289257936259</v>
      </c>
      <c r="E894" s="57">
        <f t="shared" ca="1" si="115"/>
        <v>0.72926211988491374</v>
      </c>
      <c r="F894" s="57">
        <f t="shared" ca="1" si="108"/>
        <v>0</v>
      </c>
      <c r="G894" s="57">
        <f t="shared" ca="1" si="109"/>
        <v>0</v>
      </c>
      <c r="H894" s="17">
        <f t="shared" ca="1" si="110"/>
        <v>0</v>
      </c>
      <c r="I894" s="17">
        <f t="shared" ca="1" si="111"/>
        <v>0</v>
      </c>
      <c r="K894" s="17">
        <v>885</v>
      </c>
      <c r="L894" s="50">
        <v>1.6537190685424819E-3</v>
      </c>
      <c r="M894" s="50">
        <v>1.667231723914659E-3</v>
      </c>
      <c r="N894" s="50">
        <v>0.05</v>
      </c>
      <c r="O894" s="50">
        <v>5.04E-2</v>
      </c>
      <c r="R894" s="59"/>
    </row>
    <row r="895" spans="2:18" x14ac:dyDescent="0.2">
      <c r="B895">
        <v>886</v>
      </c>
      <c r="C895" s="57">
        <f t="shared" ca="1" si="112"/>
        <v>0.14737489945903504</v>
      </c>
      <c r="D895" s="57">
        <f t="shared" ca="1" si="115"/>
        <v>0.6808161197867354</v>
      </c>
      <c r="E895" s="57">
        <f t="shared" ca="1" si="115"/>
        <v>0.68103952814272828</v>
      </c>
      <c r="F895" s="57">
        <f t="shared" ca="1" si="108"/>
        <v>0</v>
      </c>
      <c r="G895" s="57">
        <f t="shared" ca="1" si="109"/>
        <v>0</v>
      </c>
      <c r="H895" s="17">
        <f t="shared" ca="1" si="110"/>
        <v>0</v>
      </c>
      <c r="I895" s="17">
        <f t="shared" ca="1" si="111"/>
        <v>0</v>
      </c>
      <c r="K895" s="17">
        <v>886</v>
      </c>
      <c r="L895" s="50">
        <v>1.4951492938015847E-3</v>
      </c>
      <c r="M895" s="50">
        <v>1.5082252425938966E-3</v>
      </c>
      <c r="N895" s="50">
        <v>4.8599999999999997E-2</v>
      </c>
      <c r="O895" s="50">
        <v>4.9000000000000002E-2</v>
      </c>
      <c r="R895" s="59"/>
    </row>
    <row r="896" spans="2:18" x14ac:dyDescent="0.2">
      <c r="B896">
        <v>887</v>
      </c>
      <c r="C896" s="57">
        <f t="shared" ca="1" si="112"/>
        <v>-0.74477090621537811</v>
      </c>
      <c r="D896" s="57">
        <f t="shared" ca="1" si="115"/>
        <v>0.62349319886676502</v>
      </c>
      <c r="E896" s="57">
        <f t="shared" ca="1" si="115"/>
        <v>0.623697796828657</v>
      </c>
      <c r="F896" s="57">
        <f t="shared" ca="1" si="108"/>
        <v>0</v>
      </c>
      <c r="G896" s="57">
        <f t="shared" ca="1" si="109"/>
        <v>0</v>
      </c>
      <c r="H896" s="17">
        <f t="shared" ca="1" si="110"/>
        <v>0</v>
      </c>
      <c r="I896" s="17">
        <f t="shared" ca="1" si="111"/>
        <v>0</v>
      </c>
      <c r="K896" s="17">
        <v>887</v>
      </c>
      <c r="L896" s="50">
        <v>1.6745172361057699E-3</v>
      </c>
      <c r="M896" s="50">
        <v>1.6893735949546273E-3</v>
      </c>
      <c r="N896" s="50">
        <v>5.5199999999999999E-2</v>
      </c>
      <c r="O896" s="50">
        <v>5.5599999999999997E-2</v>
      </c>
      <c r="R896" s="59"/>
    </row>
    <row r="897" spans="2:18" x14ac:dyDescent="0.2">
      <c r="B897">
        <v>888</v>
      </c>
      <c r="C897" s="57">
        <f t="shared" ca="1" si="112"/>
        <v>-0.53141273381506837</v>
      </c>
      <c r="D897" s="57">
        <f t="shared" ca="1" si="115"/>
        <v>0.63674693442200392</v>
      </c>
      <c r="E897" s="57">
        <f t="shared" ca="1" si="115"/>
        <v>0.63695588156891825</v>
      </c>
      <c r="F897" s="57">
        <f t="shared" ca="1" si="108"/>
        <v>0</v>
      </c>
      <c r="G897" s="57">
        <f t="shared" ca="1" si="109"/>
        <v>0</v>
      </c>
      <c r="H897" s="17">
        <f t="shared" ca="1" si="110"/>
        <v>0</v>
      </c>
      <c r="I897" s="17">
        <f t="shared" ca="1" si="111"/>
        <v>0</v>
      </c>
      <c r="K897" s="17">
        <v>888</v>
      </c>
      <c r="L897" s="50">
        <v>1.736655204962415E-3</v>
      </c>
      <c r="M897" s="50">
        <v>1.7508435380671167E-3</v>
      </c>
      <c r="N897" s="50">
        <v>5.2600000000000001E-2</v>
      </c>
      <c r="O897" s="50">
        <v>5.28E-2</v>
      </c>
      <c r="R897" s="59"/>
    </row>
    <row r="898" spans="2:18" x14ac:dyDescent="0.2">
      <c r="B898">
        <v>889</v>
      </c>
      <c r="C898" s="57">
        <f t="shared" ca="1" si="112"/>
        <v>1.2165385320004161</v>
      </c>
      <c r="D898" s="57">
        <f t="shared" ca="1" si="115"/>
        <v>0.75649686714061171</v>
      </c>
      <c r="E898" s="57">
        <f t="shared" ca="1" si="115"/>
        <v>0.75674510997225131</v>
      </c>
      <c r="F898" s="57">
        <f t="shared" ca="1" si="108"/>
        <v>0</v>
      </c>
      <c r="G898" s="57">
        <f t="shared" ca="1" si="109"/>
        <v>0</v>
      </c>
      <c r="H898" s="17">
        <f t="shared" ca="1" si="110"/>
        <v>0</v>
      </c>
      <c r="I898" s="17">
        <f t="shared" ca="1" si="111"/>
        <v>0</v>
      </c>
      <c r="K898" s="17">
        <v>889</v>
      </c>
      <c r="L898" s="50">
        <v>1.7487611265493211E-3</v>
      </c>
      <c r="M898" s="50">
        <v>1.7634771668777088E-3</v>
      </c>
      <c r="N898" s="50">
        <v>5.4399999999999997E-2</v>
      </c>
      <c r="O898" s="50">
        <v>5.5E-2</v>
      </c>
      <c r="R898" s="59"/>
    </row>
    <row r="899" spans="2:18" x14ac:dyDescent="0.2">
      <c r="B899">
        <v>890</v>
      </c>
      <c r="C899" s="57">
        <f t="shared" ca="1" si="112"/>
        <v>-1.5262557306900506</v>
      </c>
      <c r="D899" s="57">
        <f t="shared" ca="1" si="115"/>
        <v>0.57726027360950438</v>
      </c>
      <c r="E899" s="57">
        <f t="shared" ca="1" si="115"/>
        <v>0.57744970033569232</v>
      </c>
      <c r="F899" s="57">
        <f t="shared" ca="1" si="108"/>
        <v>0</v>
      </c>
      <c r="G899" s="57">
        <f t="shared" ca="1" si="109"/>
        <v>0</v>
      </c>
      <c r="H899" s="17">
        <f t="shared" ca="1" si="110"/>
        <v>0</v>
      </c>
      <c r="I899" s="17">
        <f t="shared" ca="1" si="111"/>
        <v>0</v>
      </c>
      <c r="K899" s="17">
        <v>890</v>
      </c>
      <c r="L899" s="50">
        <v>1.7422722403971015E-3</v>
      </c>
      <c r="M899" s="50">
        <v>1.756373533746286E-3</v>
      </c>
      <c r="N899" s="50">
        <v>5.2200000000000003E-2</v>
      </c>
      <c r="O899" s="50">
        <v>5.2600000000000001E-2</v>
      </c>
      <c r="R899" s="59"/>
    </row>
    <row r="900" spans="2:18" x14ac:dyDescent="0.2">
      <c r="B900">
        <v>891</v>
      </c>
      <c r="C900" s="57">
        <f t="shared" ca="1" si="112"/>
        <v>-1.3869556650868702</v>
      </c>
      <c r="D900" s="57">
        <f t="shared" ca="1" si="115"/>
        <v>0.58524261431603153</v>
      </c>
      <c r="E900" s="57">
        <f t="shared" ca="1" si="115"/>
        <v>0.58543466043027792</v>
      </c>
      <c r="F900" s="57">
        <f t="shared" ca="1" si="108"/>
        <v>0</v>
      </c>
      <c r="G900" s="57">
        <f t="shared" ca="1" si="109"/>
        <v>0</v>
      </c>
      <c r="H900" s="17">
        <f t="shared" ca="1" si="110"/>
        <v>0</v>
      </c>
      <c r="I900" s="17">
        <f t="shared" ca="1" si="111"/>
        <v>0</v>
      </c>
      <c r="K900" s="17">
        <v>891</v>
      </c>
      <c r="L900" s="50">
        <v>1.4371814836844576E-3</v>
      </c>
      <c r="M900" s="50">
        <v>1.4502682445914862E-3</v>
      </c>
      <c r="N900" s="50">
        <v>4.8399999999999999E-2</v>
      </c>
      <c r="O900" s="50">
        <v>4.9200000000000001E-2</v>
      </c>
      <c r="R900" s="59"/>
    </row>
    <row r="901" spans="2:18" x14ac:dyDescent="0.2">
      <c r="B901">
        <v>892</v>
      </c>
      <c r="C901" s="57">
        <f t="shared" ca="1" si="112"/>
        <v>1.6356326991039423</v>
      </c>
      <c r="D901" s="57">
        <f t="shared" ca="1" si="115"/>
        <v>0.78840808130308093</v>
      </c>
      <c r="E901" s="57">
        <f t="shared" ca="1" si="115"/>
        <v>0.78866679573150944</v>
      </c>
      <c r="F901" s="57">
        <f t="shared" ca="1" si="108"/>
        <v>2.0808130308092032E-4</v>
      </c>
      <c r="G901" s="57">
        <f t="shared" ca="1" si="109"/>
        <v>4.6679573150942844E-4</v>
      </c>
      <c r="H901" s="17">
        <f t="shared" ca="1" si="110"/>
        <v>1</v>
      </c>
      <c r="I901" s="17">
        <f t="shared" ca="1" si="111"/>
        <v>1</v>
      </c>
      <c r="K901" s="17">
        <v>892</v>
      </c>
      <c r="L901" s="50">
        <v>1.7373109915095905E-3</v>
      </c>
      <c r="M901" s="50">
        <v>1.7517029926998329E-3</v>
      </c>
      <c r="N901" s="50">
        <v>5.3199999999999997E-2</v>
      </c>
      <c r="O901" s="50">
        <v>5.3800000000000001E-2</v>
      </c>
      <c r="R901" s="59"/>
    </row>
    <row r="902" spans="2:18" x14ac:dyDescent="0.2">
      <c r="B902">
        <v>893</v>
      </c>
      <c r="C902" s="57">
        <f t="shared" ca="1" si="112"/>
        <v>-0.70815631334667895</v>
      </c>
      <c r="D902" s="57">
        <f t="shared" ca="1" si="115"/>
        <v>0.62574791426793697</v>
      </c>
      <c r="E902" s="57">
        <f t="shared" ca="1" si="115"/>
        <v>0.62595325210987351</v>
      </c>
      <c r="F902" s="57">
        <f t="shared" ca="1" si="108"/>
        <v>0</v>
      </c>
      <c r="G902" s="57">
        <f t="shared" ca="1" si="109"/>
        <v>0</v>
      </c>
      <c r="H902" s="17">
        <f t="shared" ca="1" si="110"/>
        <v>0</v>
      </c>
      <c r="I902" s="17">
        <f t="shared" ca="1" si="111"/>
        <v>0</v>
      </c>
      <c r="K902" s="17">
        <v>893</v>
      </c>
      <c r="L902" s="50">
        <v>1.7784573103590124E-3</v>
      </c>
      <c r="M902" s="50">
        <v>1.7926485709348981E-3</v>
      </c>
      <c r="N902" s="50">
        <v>5.2600000000000001E-2</v>
      </c>
      <c r="O902" s="50">
        <v>5.28E-2</v>
      </c>
      <c r="R902" s="59"/>
    </row>
    <row r="903" spans="2:18" x14ac:dyDescent="0.2">
      <c r="B903">
        <v>894</v>
      </c>
      <c r="C903" s="57">
        <f t="shared" ca="1" si="112"/>
        <v>-1.1535840784283662</v>
      </c>
      <c r="D903" s="57">
        <f t="shared" ca="1" si="115"/>
        <v>0.5988636847344142</v>
      </c>
      <c r="E903" s="57">
        <f t="shared" ca="1" si="115"/>
        <v>0.59906020057383391</v>
      </c>
      <c r="F903" s="57">
        <f t="shared" ca="1" si="108"/>
        <v>0</v>
      </c>
      <c r="G903" s="57">
        <f t="shared" ca="1" si="109"/>
        <v>0</v>
      </c>
      <c r="H903" s="17">
        <f t="shared" ca="1" si="110"/>
        <v>0</v>
      </c>
      <c r="I903" s="17">
        <f t="shared" ca="1" si="111"/>
        <v>0</v>
      </c>
      <c r="K903" s="17">
        <v>894</v>
      </c>
      <c r="L903" s="50">
        <v>1.815373897597432E-3</v>
      </c>
      <c r="M903" s="50">
        <v>1.8301952002275569E-3</v>
      </c>
      <c r="N903" s="50">
        <v>5.5E-2</v>
      </c>
      <c r="O903" s="50">
        <v>5.5199999999999999E-2</v>
      </c>
      <c r="R903" s="59"/>
    </row>
    <row r="904" spans="2:18" x14ac:dyDescent="0.2">
      <c r="B904">
        <v>895</v>
      </c>
      <c r="C904" s="57">
        <f t="shared" ca="1" si="112"/>
        <v>1.6737686888918835</v>
      </c>
      <c r="D904" s="57">
        <f t="shared" ca="1" si="115"/>
        <v>0.7913778626923893</v>
      </c>
      <c r="E904" s="57">
        <f t="shared" ca="1" si="115"/>
        <v>0.79163755164823935</v>
      </c>
      <c r="F904" s="57">
        <f t="shared" ca="1" si="108"/>
        <v>3.1778626923892883E-3</v>
      </c>
      <c r="G904" s="57">
        <f t="shared" ca="1" si="109"/>
        <v>3.4375516482393342E-3</v>
      </c>
      <c r="H904" s="17">
        <f t="shared" ca="1" si="110"/>
        <v>1</v>
      </c>
      <c r="I904" s="17">
        <f t="shared" ca="1" si="111"/>
        <v>1</v>
      </c>
      <c r="K904" s="17">
        <v>895</v>
      </c>
      <c r="L904" s="50">
        <v>1.6026363043839897E-3</v>
      </c>
      <c r="M904" s="50">
        <v>1.6152655634388044E-3</v>
      </c>
      <c r="N904" s="50">
        <v>4.6600000000000003E-2</v>
      </c>
      <c r="O904" s="50">
        <v>4.6800000000000001E-2</v>
      </c>
      <c r="R904" s="59"/>
    </row>
    <row r="905" spans="2:18" x14ac:dyDescent="0.2">
      <c r="B905">
        <v>896</v>
      </c>
      <c r="C905" s="57">
        <f t="shared" ca="1" si="112"/>
        <v>-0.19958214164724009</v>
      </c>
      <c r="D905" s="57">
        <f t="shared" ca="1" si="115"/>
        <v>0.65792216752929766</v>
      </c>
      <c r="E905" s="57">
        <f t="shared" ca="1" si="115"/>
        <v>0.65813806328374169</v>
      </c>
      <c r="F905" s="57">
        <f t="shared" ca="1" si="108"/>
        <v>0</v>
      </c>
      <c r="G905" s="57">
        <f t="shared" ca="1" si="109"/>
        <v>0</v>
      </c>
      <c r="H905" s="17">
        <f t="shared" ca="1" si="110"/>
        <v>0</v>
      </c>
      <c r="I905" s="17">
        <f t="shared" ca="1" si="111"/>
        <v>0</v>
      </c>
      <c r="K905" s="17">
        <v>896</v>
      </c>
      <c r="L905" s="50">
        <v>1.8242559449319561E-3</v>
      </c>
      <c r="M905" s="50">
        <v>1.8383276037574152E-3</v>
      </c>
      <c r="N905" s="50">
        <v>5.1999999999999998E-2</v>
      </c>
      <c r="O905" s="50">
        <v>5.2400000000000002E-2</v>
      </c>
      <c r="R905" s="59"/>
    </row>
    <row r="906" spans="2:18" x14ac:dyDescent="0.2">
      <c r="B906">
        <v>897</v>
      </c>
      <c r="C906" s="57">
        <f t="shared" ca="1" si="112"/>
        <v>2.229961397315174</v>
      </c>
      <c r="D906" s="57">
        <f t="shared" ca="1" si="115"/>
        <v>0.83598376081690229</v>
      </c>
      <c r="E906" s="57">
        <f t="shared" ca="1" si="115"/>
        <v>0.836258087102977</v>
      </c>
      <c r="F906" s="57">
        <f t="shared" ref="F906:F969" ca="1" si="116">MAX(0,CP*(D906-K))</f>
        <v>4.7783760816902277E-2</v>
      </c>
      <c r="G906" s="57">
        <f t="shared" ref="G906:G969" ca="1" si="117">MAX(0,CP*(E906-K))</f>
        <v>4.8058087102976987E-2</v>
      </c>
      <c r="H906" s="17">
        <f t="shared" ref="H906:H969" ca="1" si="118">(CP*(D906-K)&gt;0)*1</f>
        <v>1</v>
      </c>
      <c r="I906" s="17">
        <f t="shared" ref="I906:I969" ca="1" si="119">(CP*(E906-K)&gt;0)*1</f>
        <v>1</v>
      </c>
      <c r="K906" s="17">
        <v>897</v>
      </c>
      <c r="L906" s="50">
        <v>1.5600955046375944E-3</v>
      </c>
      <c r="M906" s="50">
        <v>1.5738177160652964E-3</v>
      </c>
      <c r="N906" s="50">
        <v>5.0999999999999997E-2</v>
      </c>
      <c r="O906" s="50">
        <v>5.1200000000000002E-2</v>
      </c>
      <c r="R906" s="59"/>
    </row>
    <row r="907" spans="2:18" x14ac:dyDescent="0.2">
      <c r="B907">
        <v>898</v>
      </c>
      <c r="C907" s="57">
        <f t="shared" ref="C907:C970" ca="1" si="120">_xlfn.NORM.S.INV(RAND())</f>
        <v>-1.422257176722598</v>
      </c>
      <c r="D907" s="57">
        <f t="shared" ca="1" si="115"/>
        <v>0.58320934245997069</v>
      </c>
      <c r="E907" s="57">
        <f t="shared" ca="1" si="115"/>
        <v>0.58340072136039911</v>
      </c>
      <c r="F907" s="57">
        <f t="shared" ca="1" si="116"/>
        <v>0</v>
      </c>
      <c r="G907" s="57">
        <f t="shared" ca="1" si="117"/>
        <v>0</v>
      </c>
      <c r="H907" s="17">
        <f t="shared" ca="1" si="118"/>
        <v>0</v>
      </c>
      <c r="I907" s="17">
        <f t="shared" ca="1" si="119"/>
        <v>0</v>
      </c>
      <c r="K907" s="17">
        <v>898</v>
      </c>
      <c r="L907" s="50">
        <v>1.9022394630966609E-3</v>
      </c>
      <c r="M907" s="50">
        <v>1.9164080967295021E-3</v>
      </c>
      <c r="N907" s="50">
        <v>5.2200000000000003E-2</v>
      </c>
      <c r="O907" s="50">
        <v>5.2400000000000002E-2</v>
      </c>
      <c r="R907" s="59"/>
    </row>
    <row r="908" spans="2:18" x14ac:dyDescent="0.2">
      <c r="B908">
        <v>899</v>
      </c>
      <c r="C908" s="57">
        <f t="shared" ca="1" si="120"/>
        <v>1.1017095244204254</v>
      </c>
      <c r="D908" s="57">
        <f t="shared" ca="1" si="115"/>
        <v>0.74798108532377738</v>
      </c>
      <c r="E908" s="57">
        <f t="shared" ca="1" si="115"/>
        <v>0.74822653371979719</v>
      </c>
      <c r="F908" s="57">
        <f t="shared" ca="1" si="116"/>
        <v>0</v>
      </c>
      <c r="G908" s="57">
        <f t="shared" ca="1" si="117"/>
        <v>0</v>
      </c>
      <c r="H908" s="17">
        <f t="shared" ca="1" si="118"/>
        <v>0</v>
      </c>
      <c r="I908" s="17">
        <f t="shared" ca="1" si="119"/>
        <v>0</v>
      </c>
      <c r="K908" s="17">
        <v>899</v>
      </c>
      <c r="L908" s="50">
        <v>1.7869599422034419E-3</v>
      </c>
      <c r="M908" s="50">
        <v>1.8007454234638257E-3</v>
      </c>
      <c r="N908" s="50">
        <v>5.0599999999999999E-2</v>
      </c>
      <c r="O908" s="50">
        <v>5.1200000000000002E-2</v>
      </c>
      <c r="R908" s="59"/>
    </row>
    <row r="909" spans="2:18" x14ac:dyDescent="0.2">
      <c r="B909">
        <v>900</v>
      </c>
      <c r="C909" s="57">
        <f t="shared" ca="1" si="120"/>
        <v>-0.69587960043275021</v>
      </c>
      <c r="D909" s="57">
        <f t="shared" ca="1" si="115"/>
        <v>0.62650573429406942</v>
      </c>
      <c r="E909" s="57">
        <f t="shared" ca="1" si="115"/>
        <v>0.62671132081302938</v>
      </c>
      <c r="F909" s="57">
        <f t="shared" ca="1" si="116"/>
        <v>0</v>
      </c>
      <c r="G909" s="57">
        <f t="shared" ca="1" si="117"/>
        <v>0</v>
      </c>
      <c r="H909" s="17">
        <f t="shared" ca="1" si="118"/>
        <v>0</v>
      </c>
      <c r="I909" s="17">
        <f t="shared" ca="1" si="119"/>
        <v>0</v>
      </c>
      <c r="K909" s="17">
        <v>900</v>
      </c>
      <c r="L909" s="50">
        <v>1.6159685639397076E-3</v>
      </c>
      <c r="M909" s="50">
        <v>1.628630868909552E-3</v>
      </c>
      <c r="N909" s="50">
        <v>4.6800000000000001E-2</v>
      </c>
      <c r="O909" s="50">
        <v>4.7E-2</v>
      </c>
      <c r="R909" s="59"/>
    </row>
    <row r="910" spans="2:18" x14ac:dyDescent="0.2">
      <c r="B910">
        <v>901</v>
      </c>
      <c r="C910" s="57">
        <f t="shared" ca="1" si="120"/>
        <v>-0.46852831139574924</v>
      </c>
      <c r="D910" s="57">
        <f t="shared" ref="D910:E929" ca="1" si="121">S0*EXP((D$5+0.5*σ*σ)*T+σ*SQRT(T)*$C910)</f>
        <v>0.64070678305104489</v>
      </c>
      <c r="E910" s="57">
        <f t="shared" ca="1" si="121"/>
        <v>0.64091702961383168</v>
      </c>
      <c r="F910" s="57">
        <f t="shared" ca="1" si="116"/>
        <v>0</v>
      </c>
      <c r="G910" s="57">
        <f t="shared" ca="1" si="117"/>
        <v>0</v>
      </c>
      <c r="H910" s="17">
        <f t="shared" ca="1" si="118"/>
        <v>0</v>
      </c>
      <c r="I910" s="17">
        <f t="shared" ca="1" si="119"/>
        <v>0</v>
      </c>
      <c r="K910" s="17">
        <v>901</v>
      </c>
      <c r="L910" s="50">
        <v>1.9149938717631237E-3</v>
      </c>
      <c r="M910" s="50">
        <v>1.9301583463461366E-3</v>
      </c>
      <c r="N910" s="50">
        <v>5.6000000000000001E-2</v>
      </c>
      <c r="O910" s="50">
        <v>5.6399999999999999E-2</v>
      </c>
      <c r="R910" s="59"/>
    </row>
    <row r="911" spans="2:18" x14ac:dyDescent="0.2">
      <c r="B911">
        <v>902</v>
      </c>
      <c r="C911" s="57">
        <f t="shared" ca="1" si="120"/>
        <v>0.65178126160238048</v>
      </c>
      <c r="D911" s="57">
        <f t="shared" ca="1" si="121"/>
        <v>0.71552776384251882</v>
      </c>
      <c r="E911" s="57">
        <f t="shared" ca="1" si="121"/>
        <v>0.71576256275039052</v>
      </c>
      <c r="F911" s="57">
        <f t="shared" ca="1" si="116"/>
        <v>0</v>
      </c>
      <c r="G911" s="57">
        <f t="shared" ca="1" si="117"/>
        <v>0</v>
      </c>
      <c r="H911" s="17">
        <f t="shared" ca="1" si="118"/>
        <v>0</v>
      </c>
      <c r="I911" s="17">
        <f t="shared" ca="1" si="119"/>
        <v>0</v>
      </c>
      <c r="K911" s="17">
        <v>902</v>
      </c>
      <c r="L911" s="50">
        <v>1.8053855067479006E-3</v>
      </c>
      <c r="M911" s="50">
        <v>1.8192955448963928E-3</v>
      </c>
      <c r="N911" s="50">
        <v>5.1400000000000001E-2</v>
      </c>
      <c r="O911" s="50">
        <v>5.16E-2</v>
      </c>
      <c r="R911" s="59"/>
    </row>
    <row r="912" spans="2:18" x14ac:dyDescent="0.2">
      <c r="B912">
        <v>903</v>
      </c>
      <c r="C912" s="57">
        <f t="shared" ca="1" si="120"/>
        <v>4.2886533728354839E-2</v>
      </c>
      <c r="D912" s="57">
        <f t="shared" ca="1" si="121"/>
        <v>0.67383886598846088</v>
      </c>
      <c r="E912" s="57">
        <f t="shared" ca="1" si="121"/>
        <v>0.67405998477351803</v>
      </c>
      <c r="F912" s="57">
        <f t="shared" ca="1" si="116"/>
        <v>0</v>
      </c>
      <c r="G912" s="57">
        <f t="shared" ca="1" si="117"/>
        <v>0</v>
      </c>
      <c r="H912" s="17">
        <f t="shared" ca="1" si="118"/>
        <v>0</v>
      </c>
      <c r="I912" s="17">
        <f t="shared" ca="1" si="119"/>
        <v>0</v>
      </c>
      <c r="K912" s="17">
        <v>903</v>
      </c>
      <c r="L912" s="50">
        <v>1.7234319583290705E-3</v>
      </c>
      <c r="M912" s="50">
        <v>1.7364849298410659E-3</v>
      </c>
      <c r="N912" s="50">
        <v>4.82E-2</v>
      </c>
      <c r="O912" s="50">
        <v>4.8399999999999999E-2</v>
      </c>
      <c r="R912" s="59"/>
    </row>
    <row r="913" spans="2:18" x14ac:dyDescent="0.2">
      <c r="B913">
        <v>904</v>
      </c>
      <c r="C913" s="57">
        <f t="shared" ca="1" si="120"/>
        <v>0.41850370762162792</v>
      </c>
      <c r="D913" s="57">
        <f t="shared" ca="1" si="121"/>
        <v>0.69925966774387771</v>
      </c>
      <c r="E913" s="57">
        <f t="shared" ca="1" si="121"/>
        <v>0.69948912831075127</v>
      </c>
      <c r="F913" s="57">
        <f t="shared" ca="1" si="116"/>
        <v>0</v>
      </c>
      <c r="G913" s="57">
        <f t="shared" ca="1" si="117"/>
        <v>0</v>
      </c>
      <c r="H913" s="17">
        <f t="shared" ca="1" si="118"/>
        <v>0</v>
      </c>
      <c r="I913" s="17">
        <f t="shared" ca="1" si="119"/>
        <v>0</v>
      </c>
      <c r="K913" s="17">
        <v>904</v>
      </c>
      <c r="L913" s="50">
        <v>1.8289797209417771E-3</v>
      </c>
      <c r="M913" s="50">
        <v>1.843866848164958E-3</v>
      </c>
      <c r="N913" s="50">
        <v>5.5199999999999999E-2</v>
      </c>
      <c r="O913" s="50">
        <v>5.5399999999999998E-2</v>
      </c>
      <c r="R913" s="59"/>
    </row>
    <row r="914" spans="2:18" x14ac:dyDescent="0.2">
      <c r="B914">
        <v>905</v>
      </c>
      <c r="C914" s="57">
        <f t="shared" ca="1" si="120"/>
        <v>0.36082356367201263</v>
      </c>
      <c r="D914" s="57">
        <f t="shared" ca="1" si="121"/>
        <v>0.69529458454579562</v>
      </c>
      <c r="E914" s="57">
        <f t="shared" ca="1" si="121"/>
        <v>0.6955227439790842</v>
      </c>
      <c r="F914" s="57">
        <f t="shared" ca="1" si="116"/>
        <v>0</v>
      </c>
      <c r="G914" s="57">
        <f t="shared" ca="1" si="117"/>
        <v>0</v>
      </c>
      <c r="H914" s="17">
        <f t="shared" ca="1" si="118"/>
        <v>0</v>
      </c>
      <c r="I914" s="17">
        <f t="shared" ca="1" si="119"/>
        <v>0</v>
      </c>
      <c r="K914" s="17">
        <v>905</v>
      </c>
      <c r="L914" s="50">
        <v>1.7457381308189762E-3</v>
      </c>
      <c r="M914" s="50">
        <v>1.759797147191473E-3</v>
      </c>
      <c r="N914" s="50">
        <v>5.1799999999999999E-2</v>
      </c>
      <c r="O914" s="50">
        <v>5.2600000000000001E-2</v>
      </c>
      <c r="R914" s="59"/>
    </row>
    <row r="915" spans="2:18" x14ac:dyDescent="0.2">
      <c r="B915">
        <v>906</v>
      </c>
      <c r="C915" s="57">
        <f t="shared" ca="1" si="120"/>
        <v>-0.85653367733945907</v>
      </c>
      <c r="D915" s="57">
        <f t="shared" ca="1" si="121"/>
        <v>0.61666100498188636</v>
      </c>
      <c r="E915" s="57">
        <f t="shared" ca="1" si="121"/>
        <v>0.61686336097394356</v>
      </c>
      <c r="F915" s="57">
        <f t="shared" ca="1" si="116"/>
        <v>0</v>
      </c>
      <c r="G915" s="57">
        <f t="shared" ca="1" si="117"/>
        <v>0</v>
      </c>
      <c r="H915" s="17">
        <f t="shared" ca="1" si="118"/>
        <v>0</v>
      </c>
      <c r="I915" s="17">
        <f t="shared" ca="1" si="119"/>
        <v>0</v>
      </c>
      <c r="K915" s="17">
        <v>906</v>
      </c>
      <c r="L915" s="50">
        <v>1.8247306370085281E-3</v>
      </c>
      <c r="M915" s="50">
        <v>1.8386284979043748E-3</v>
      </c>
      <c r="N915" s="50">
        <v>5.1200000000000002E-2</v>
      </c>
      <c r="O915" s="50">
        <v>5.16E-2</v>
      </c>
      <c r="R915" s="59"/>
    </row>
    <row r="916" spans="2:18" x14ac:dyDescent="0.2">
      <c r="B916">
        <v>907</v>
      </c>
      <c r="C916" s="57">
        <f t="shared" ca="1" si="120"/>
        <v>0.63999467264528964</v>
      </c>
      <c r="D916" s="57">
        <f t="shared" ca="1" si="121"/>
        <v>0.71469679632818284</v>
      </c>
      <c r="E916" s="57">
        <f t="shared" ca="1" si="121"/>
        <v>0.71493132255583913</v>
      </c>
      <c r="F916" s="57">
        <f t="shared" ca="1" si="116"/>
        <v>0</v>
      </c>
      <c r="G916" s="57">
        <f t="shared" ca="1" si="117"/>
        <v>0</v>
      </c>
      <c r="H916" s="17">
        <f t="shared" ca="1" si="118"/>
        <v>0</v>
      </c>
      <c r="I916" s="17">
        <f t="shared" ca="1" si="119"/>
        <v>0</v>
      </c>
      <c r="K916" s="17">
        <v>907</v>
      </c>
      <c r="L916" s="50">
        <v>1.7003488163848857E-3</v>
      </c>
      <c r="M916" s="50">
        <v>1.7136125727689148E-3</v>
      </c>
      <c r="N916" s="50">
        <v>4.8800000000000003E-2</v>
      </c>
      <c r="O916" s="50">
        <v>4.9399999999999999E-2</v>
      </c>
      <c r="R916" s="59"/>
    </row>
    <row r="917" spans="2:18" x14ac:dyDescent="0.2">
      <c r="B917">
        <v>908</v>
      </c>
      <c r="C917" s="57">
        <f t="shared" ca="1" si="120"/>
        <v>0.80746485126502432</v>
      </c>
      <c r="D917" s="57">
        <f t="shared" ca="1" si="121"/>
        <v>0.72659471985740642</v>
      </c>
      <c r="E917" s="57">
        <f t="shared" ca="1" si="121"/>
        <v>0.72683315036326357</v>
      </c>
      <c r="F917" s="57">
        <f t="shared" ca="1" si="116"/>
        <v>0</v>
      </c>
      <c r="G917" s="57">
        <f t="shared" ca="1" si="117"/>
        <v>0</v>
      </c>
      <c r="H917" s="17">
        <f t="shared" ca="1" si="118"/>
        <v>0</v>
      </c>
      <c r="I917" s="17">
        <f t="shared" ca="1" si="119"/>
        <v>0</v>
      </c>
      <c r="K917" s="17">
        <v>908</v>
      </c>
      <c r="L917" s="50">
        <v>1.6054401225544463E-3</v>
      </c>
      <c r="M917" s="50">
        <v>1.6190027101110934E-3</v>
      </c>
      <c r="N917" s="50">
        <v>5.04E-2</v>
      </c>
      <c r="O917" s="50">
        <v>5.04E-2</v>
      </c>
      <c r="R917" s="59"/>
    </row>
    <row r="918" spans="2:18" x14ac:dyDescent="0.2">
      <c r="B918">
        <v>909</v>
      </c>
      <c r="C918" s="57">
        <f t="shared" ca="1" si="120"/>
        <v>-1.1346770044518064</v>
      </c>
      <c r="D918" s="57">
        <f t="shared" ca="1" si="121"/>
        <v>0.59998100801436227</v>
      </c>
      <c r="E918" s="57">
        <f t="shared" ca="1" si="121"/>
        <v>0.60017789050103054</v>
      </c>
      <c r="F918" s="57">
        <f t="shared" ca="1" si="116"/>
        <v>0</v>
      </c>
      <c r="G918" s="57">
        <f t="shared" ca="1" si="117"/>
        <v>0</v>
      </c>
      <c r="H918" s="17">
        <f t="shared" ca="1" si="118"/>
        <v>0</v>
      </c>
      <c r="I918" s="17">
        <f t="shared" ca="1" si="119"/>
        <v>0</v>
      </c>
      <c r="K918" s="17">
        <v>909</v>
      </c>
      <c r="L918" s="50">
        <v>1.5854423972196277E-3</v>
      </c>
      <c r="M918" s="50">
        <v>1.5981707548950275E-3</v>
      </c>
      <c r="N918" s="50">
        <v>4.7199999999999999E-2</v>
      </c>
      <c r="O918" s="50">
        <v>4.7199999999999999E-2</v>
      </c>
      <c r="R918" s="59"/>
    </row>
    <row r="919" spans="2:18" x14ac:dyDescent="0.2">
      <c r="B919">
        <v>910</v>
      </c>
      <c r="C919" s="57">
        <f t="shared" ca="1" si="120"/>
        <v>1.4304286082996527</v>
      </c>
      <c r="D919" s="57">
        <f t="shared" ca="1" si="121"/>
        <v>0.77261840599122544</v>
      </c>
      <c r="E919" s="57">
        <f t="shared" ca="1" si="121"/>
        <v>0.77287193907141527</v>
      </c>
      <c r="F919" s="57">
        <f t="shared" ca="1" si="116"/>
        <v>0</v>
      </c>
      <c r="G919" s="57">
        <f t="shared" ca="1" si="117"/>
        <v>0</v>
      </c>
      <c r="H919" s="17">
        <f t="shared" ca="1" si="118"/>
        <v>0</v>
      </c>
      <c r="I919" s="17">
        <f t="shared" ca="1" si="119"/>
        <v>0</v>
      </c>
      <c r="K919" s="17">
        <v>910</v>
      </c>
      <c r="L919" s="50">
        <v>1.664576430393771E-3</v>
      </c>
      <c r="M919" s="50">
        <v>1.6782430580381561E-3</v>
      </c>
      <c r="N919" s="50">
        <v>5.04E-2</v>
      </c>
      <c r="O919" s="50">
        <v>5.0799999999999998E-2</v>
      </c>
      <c r="R919" s="59"/>
    </row>
    <row r="920" spans="2:18" x14ac:dyDescent="0.2">
      <c r="B920">
        <v>911</v>
      </c>
      <c r="C920" s="57">
        <f t="shared" ca="1" si="120"/>
        <v>0.14875197685890376</v>
      </c>
      <c r="D920" s="57">
        <f t="shared" ca="1" si="121"/>
        <v>0.68090855541178319</v>
      </c>
      <c r="E920" s="57">
        <f t="shared" ca="1" si="121"/>
        <v>0.6811319941003291</v>
      </c>
      <c r="F920" s="57">
        <f t="shared" ca="1" si="116"/>
        <v>0</v>
      </c>
      <c r="G920" s="57">
        <f t="shared" ca="1" si="117"/>
        <v>0</v>
      </c>
      <c r="H920" s="17">
        <f t="shared" ca="1" si="118"/>
        <v>0</v>
      </c>
      <c r="I920" s="17">
        <f t="shared" ca="1" si="119"/>
        <v>0</v>
      </c>
      <c r="K920" s="17">
        <v>911</v>
      </c>
      <c r="L920" s="50">
        <v>1.8629815481441699E-3</v>
      </c>
      <c r="M920" s="50">
        <v>1.8756183696002993E-3</v>
      </c>
      <c r="N920" s="50">
        <v>4.6199999999999998E-2</v>
      </c>
      <c r="O920" s="50">
        <v>4.6600000000000003E-2</v>
      </c>
      <c r="R920" s="59"/>
    </row>
    <row r="921" spans="2:18" x14ac:dyDescent="0.2">
      <c r="B921">
        <v>912</v>
      </c>
      <c r="C921" s="57">
        <f t="shared" ca="1" si="120"/>
        <v>0.97509769689132864</v>
      </c>
      <c r="D921" s="57">
        <f t="shared" ca="1" si="121"/>
        <v>0.73870256063717965</v>
      </c>
      <c r="E921" s="57">
        <f t="shared" ca="1" si="121"/>
        <v>0.73894496430513534</v>
      </c>
      <c r="F921" s="57">
        <f t="shared" ca="1" si="116"/>
        <v>0</v>
      </c>
      <c r="G921" s="57">
        <f t="shared" ca="1" si="117"/>
        <v>0</v>
      </c>
      <c r="H921" s="17">
        <f t="shared" ca="1" si="118"/>
        <v>0</v>
      </c>
      <c r="I921" s="17">
        <f t="shared" ca="1" si="119"/>
        <v>0</v>
      </c>
      <c r="K921" s="17">
        <v>912</v>
      </c>
      <c r="L921" s="50">
        <v>1.6452821815295942E-3</v>
      </c>
      <c r="M921" s="50">
        <v>1.6590130308610136E-3</v>
      </c>
      <c r="N921" s="50">
        <v>5.0999999999999997E-2</v>
      </c>
      <c r="O921" s="50">
        <v>5.0999999999999997E-2</v>
      </c>
      <c r="R921" s="59"/>
    </row>
    <row r="922" spans="2:18" x14ac:dyDescent="0.2">
      <c r="B922">
        <v>913</v>
      </c>
      <c r="C922" s="57">
        <f t="shared" ca="1" si="120"/>
        <v>-0.27693919614748408</v>
      </c>
      <c r="D922" s="57">
        <f t="shared" ca="1" si="121"/>
        <v>0.6529236507102093</v>
      </c>
      <c r="E922" s="57">
        <f t="shared" ca="1" si="121"/>
        <v>0.65313790621203227</v>
      </c>
      <c r="F922" s="57">
        <f t="shared" ca="1" si="116"/>
        <v>0</v>
      </c>
      <c r="G922" s="57">
        <f t="shared" ca="1" si="117"/>
        <v>0</v>
      </c>
      <c r="H922" s="17">
        <f t="shared" ca="1" si="118"/>
        <v>0</v>
      </c>
      <c r="I922" s="17">
        <f t="shared" ca="1" si="119"/>
        <v>0</v>
      </c>
      <c r="K922" s="17">
        <v>913</v>
      </c>
      <c r="L922" s="50">
        <v>1.771849343884622E-3</v>
      </c>
      <c r="M922" s="50">
        <v>1.7857251844189167E-3</v>
      </c>
      <c r="N922" s="50">
        <v>5.1400000000000001E-2</v>
      </c>
      <c r="O922" s="50">
        <v>5.1400000000000001E-2</v>
      </c>
      <c r="R922" s="59"/>
    </row>
    <row r="923" spans="2:18" x14ac:dyDescent="0.2">
      <c r="B923">
        <v>914</v>
      </c>
      <c r="C923" s="57">
        <f t="shared" ca="1" si="120"/>
        <v>-0.36893072507431285</v>
      </c>
      <c r="D923" s="57">
        <f t="shared" ca="1" si="121"/>
        <v>0.64702891834603271</v>
      </c>
      <c r="E923" s="57">
        <f t="shared" ca="1" si="121"/>
        <v>0.64724123950401713</v>
      </c>
      <c r="F923" s="57">
        <f t="shared" ca="1" si="116"/>
        <v>0</v>
      </c>
      <c r="G923" s="57">
        <f t="shared" ca="1" si="117"/>
        <v>0</v>
      </c>
      <c r="H923" s="17">
        <f t="shared" ca="1" si="118"/>
        <v>0</v>
      </c>
      <c r="I923" s="17">
        <f t="shared" ca="1" si="119"/>
        <v>0</v>
      </c>
      <c r="K923" s="17">
        <v>914</v>
      </c>
      <c r="L923" s="50">
        <v>1.7831174699774839E-3</v>
      </c>
      <c r="M923" s="50">
        <v>1.7964314184075825E-3</v>
      </c>
      <c r="N923" s="50">
        <v>4.9000000000000002E-2</v>
      </c>
      <c r="O923" s="50">
        <v>4.9399999999999999E-2</v>
      </c>
      <c r="R923" s="59"/>
    </row>
    <row r="924" spans="2:18" x14ac:dyDescent="0.2">
      <c r="B924">
        <v>915</v>
      </c>
      <c r="C924" s="57">
        <f t="shared" ca="1" si="120"/>
        <v>-1.3525742371699612</v>
      </c>
      <c r="D924" s="57">
        <f t="shared" ca="1" si="121"/>
        <v>0.58722970559500753</v>
      </c>
      <c r="E924" s="57">
        <f t="shared" ca="1" si="121"/>
        <v>0.58742240376901422</v>
      </c>
      <c r="F924" s="57">
        <f t="shared" ca="1" si="116"/>
        <v>0</v>
      </c>
      <c r="G924" s="57">
        <f t="shared" ca="1" si="117"/>
        <v>0</v>
      </c>
      <c r="H924" s="17">
        <f t="shared" ca="1" si="118"/>
        <v>0</v>
      </c>
      <c r="I924" s="17">
        <f t="shared" ca="1" si="119"/>
        <v>0</v>
      </c>
      <c r="K924" s="17">
        <v>915</v>
      </c>
      <c r="L924" s="50">
        <v>1.9626099221242933E-3</v>
      </c>
      <c r="M924" s="50">
        <v>1.977408454203832E-3</v>
      </c>
      <c r="N924" s="50">
        <v>5.4600000000000003E-2</v>
      </c>
      <c r="O924" s="50">
        <v>5.5E-2</v>
      </c>
      <c r="R924" s="59"/>
    </row>
    <row r="925" spans="2:18" x14ac:dyDescent="0.2">
      <c r="B925">
        <v>916</v>
      </c>
      <c r="C925" s="57">
        <f t="shared" ca="1" si="120"/>
        <v>2.3652523245837243</v>
      </c>
      <c r="D925" s="57">
        <f t="shared" ca="1" si="121"/>
        <v>0.8472087973257908</v>
      </c>
      <c r="E925" s="57">
        <f t="shared" ca="1" si="121"/>
        <v>0.84748680708362767</v>
      </c>
      <c r="F925" s="57">
        <f t="shared" ca="1" si="116"/>
        <v>5.9008797325790785E-2</v>
      </c>
      <c r="G925" s="57">
        <f t="shared" ca="1" si="117"/>
        <v>5.9286807083627657E-2</v>
      </c>
      <c r="H925" s="17">
        <f t="shared" ca="1" si="118"/>
        <v>1</v>
      </c>
      <c r="I925" s="17">
        <f t="shared" ca="1" si="119"/>
        <v>1</v>
      </c>
      <c r="K925" s="17">
        <v>916</v>
      </c>
      <c r="L925" s="50">
        <v>1.9737985526428877E-3</v>
      </c>
      <c r="M925" s="50">
        <v>1.9881256855557783E-3</v>
      </c>
      <c r="N925" s="50">
        <v>5.28E-2</v>
      </c>
      <c r="O925" s="50">
        <v>5.2999999999999999E-2</v>
      </c>
      <c r="R925" s="59"/>
    </row>
    <row r="926" spans="2:18" x14ac:dyDescent="0.2">
      <c r="B926">
        <v>917</v>
      </c>
      <c r="C926" s="57">
        <f t="shared" ca="1" si="120"/>
        <v>-1.3786182713196333</v>
      </c>
      <c r="D926" s="57">
        <f t="shared" ca="1" si="121"/>
        <v>0.58572385958673712</v>
      </c>
      <c r="E926" s="57">
        <f t="shared" ca="1" si="121"/>
        <v>0.58591606362059157</v>
      </c>
      <c r="F926" s="57">
        <f t="shared" ca="1" si="116"/>
        <v>0</v>
      </c>
      <c r="G926" s="57">
        <f t="shared" ca="1" si="117"/>
        <v>0</v>
      </c>
      <c r="H926" s="17">
        <f t="shared" ca="1" si="118"/>
        <v>0</v>
      </c>
      <c r="I926" s="17">
        <f t="shared" ca="1" si="119"/>
        <v>0</v>
      </c>
      <c r="K926" s="17">
        <v>917</v>
      </c>
      <c r="L926" s="50">
        <v>1.5880353066087939E-3</v>
      </c>
      <c r="M926" s="50">
        <v>1.6017574815700274E-3</v>
      </c>
      <c r="N926" s="50">
        <v>5.0799999999999998E-2</v>
      </c>
      <c r="O926" s="50">
        <v>5.1200000000000002E-2</v>
      </c>
      <c r="R926" s="59"/>
    </row>
    <row r="927" spans="2:18" x14ac:dyDescent="0.2">
      <c r="B927">
        <v>918</v>
      </c>
      <c r="C927" s="57">
        <f t="shared" ca="1" si="120"/>
        <v>0.4190353262364197</v>
      </c>
      <c r="D927" s="57">
        <f t="shared" ca="1" si="121"/>
        <v>0.69929631755666022</v>
      </c>
      <c r="E927" s="57">
        <f t="shared" ca="1" si="121"/>
        <v>0.69952579015009131</v>
      </c>
      <c r="F927" s="57">
        <f t="shared" ca="1" si="116"/>
        <v>0</v>
      </c>
      <c r="G927" s="57">
        <f t="shared" ca="1" si="117"/>
        <v>0</v>
      </c>
      <c r="H927" s="17">
        <f t="shared" ca="1" si="118"/>
        <v>0</v>
      </c>
      <c r="I927" s="17">
        <f t="shared" ca="1" si="119"/>
        <v>0</v>
      </c>
      <c r="K927" s="17">
        <v>918</v>
      </c>
      <c r="L927" s="50">
        <v>1.6613895548986371E-3</v>
      </c>
      <c r="M927" s="50">
        <v>1.6747854209702884E-3</v>
      </c>
      <c r="N927" s="50">
        <v>4.9599999999999998E-2</v>
      </c>
      <c r="O927" s="50">
        <v>0.05</v>
      </c>
      <c r="R927" s="59"/>
    </row>
    <row r="928" spans="2:18" x14ac:dyDescent="0.2">
      <c r="B928">
        <v>919</v>
      </c>
      <c r="C928" s="57">
        <f t="shared" ca="1" si="120"/>
        <v>-1.3359586862619603</v>
      </c>
      <c r="D928" s="57">
        <f t="shared" ca="1" si="121"/>
        <v>0.58819242613299783</v>
      </c>
      <c r="E928" s="57">
        <f t="shared" ca="1" si="121"/>
        <v>0.58838544022169337</v>
      </c>
      <c r="F928" s="57">
        <f t="shared" ca="1" si="116"/>
        <v>0</v>
      </c>
      <c r="G928" s="57">
        <f t="shared" ca="1" si="117"/>
        <v>0</v>
      </c>
      <c r="H928" s="17">
        <f t="shared" ca="1" si="118"/>
        <v>0</v>
      </c>
      <c r="I928" s="17">
        <f t="shared" ca="1" si="119"/>
        <v>0</v>
      </c>
      <c r="K928" s="17">
        <v>919</v>
      </c>
      <c r="L928" s="50">
        <v>1.3718682322936505E-3</v>
      </c>
      <c r="M928" s="50">
        <v>1.3837511884568533E-3</v>
      </c>
      <c r="N928" s="50">
        <v>4.3999999999999997E-2</v>
      </c>
      <c r="O928" s="50">
        <v>4.4400000000000002E-2</v>
      </c>
      <c r="R928" s="59"/>
    </row>
    <row r="929" spans="2:18" x14ac:dyDescent="0.2">
      <c r="B929">
        <v>920</v>
      </c>
      <c r="C929" s="57">
        <f t="shared" ca="1" si="120"/>
        <v>-2.4297863760160938</v>
      </c>
      <c r="D929" s="57">
        <f t="shared" ca="1" si="121"/>
        <v>0.52806344919838899</v>
      </c>
      <c r="E929" s="57">
        <f t="shared" ca="1" si="121"/>
        <v>0.52823673209169408</v>
      </c>
      <c r="F929" s="57">
        <f t="shared" ca="1" si="116"/>
        <v>0</v>
      </c>
      <c r="G929" s="57">
        <f t="shared" ca="1" si="117"/>
        <v>0</v>
      </c>
      <c r="H929" s="17">
        <f t="shared" ca="1" si="118"/>
        <v>0</v>
      </c>
      <c r="I929" s="17">
        <f t="shared" ca="1" si="119"/>
        <v>0</v>
      </c>
      <c r="K929" s="17">
        <v>920</v>
      </c>
      <c r="L929" s="50">
        <v>1.977418457598685E-3</v>
      </c>
      <c r="M929" s="50">
        <v>1.9929653613100576E-3</v>
      </c>
      <c r="N929" s="50">
        <v>5.7599999999999998E-2</v>
      </c>
      <c r="O929" s="50">
        <v>5.7599999999999998E-2</v>
      </c>
      <c r="R929" s="59"/>
    </row>
    <row r="930" spans="2:18" x14ac:dyDescent="0.2">
      <c r="B930">
        <v>921</v>
      </c>
      <c r="C930" s="57">
        <f t="shared" ca="1" si="120"/>
        <v>-1.4535983732485751</v>
      </c>
      <c r="D930" s="57">
        <f t="shared" ref="D930:E949" ca="1" si="122">S0*EXP((D$5+0.5*σ*σ)*T+σ*SQRT(T)*$C930)</f>
        <v>0.58141009463604831</v>
      </c>
      <c r="E930" s="57">
        <f t="shared" ca="1" si="122"/>
        <v>0.58160088311714508</v>
      </c>
      <c r="F930" s="57">
        <f t="shared" ca="1" si="116"/>
        <v>0</v>
      </c>
      <c r="G930" s="57">
        <f t="shared" ca="1" si="117"/>
        <v>0</v>
      </c>
      <c r="H930" s="17">
        <f t="shared" ca="1" si="118"/>
        <v>0</v>
      </c>
      <c r="I930" s="17">
        <f t="shared" ca="1" si="119"/>
        <v>0</v>
      </c>
      <c r="K930" s="17">
        <v>921</v>
      </c>
      <c r="L930" s="50">
        <v>1.841529622275194E-3</v>
      </c>
      <c r="M930" s="50">
        <v>1.8547041190324738E-3</v>
      </c>
      <c r="N930" s="50">
        <v>4.8599999999999997E-2</v>
      </c>
      <c r="O930" s="50">
        <v>4.8599999999999997E-2</v>
      </c>
      <c r="R930" s="59"/>
    </row>
    <row r="931" spans="2:18" x14ac:dyDescent="0.2">
      <c r="B931">
        <v>922</v>
      </c>
      <c r="C931" s="57">
        <f t="shared" ca="1" si="120"/>
        <v>0.53270150024479246</v>
      </c>
      <c r="D931" s="57">
        <f t="shared" ca="1" si="122"/>
        <v>0.7071767462065478</v>
      </c>
      <c r="E931" s="57">
        <f t="shared" ca="1" si="122"/>
        <v>0.70740880474581369</v>
      </c>
      <c r="F931" s="57">
        <f t="shared" ca="1" si="116"/>
        <v>0</v>
      </c>
      <c r="G931" s="57">
        <f t="shared" ca="1" si="117"/>
        <v>0</v>
      </c>
      <c r="H931" s="17">
        <f t="shared" ca="1" si="118"/>
        <v>0</v>
      </c>
      <c r="I931" s="17">
        <f t="shared" ca="1" si="119"/>
        <v>0</v>
      </c>
      <c r="K931" s="17">
        <v>922</v>
      </c>
      <c r="L931" s="50">
        <v>1.7230810416136734E-3</v>
      </c>
      <c r="M931" s="50">
        <v>1.736578774327917E-3</v>
      </c>
      <c r="N931" s="50">
        <v>0.05</v>
      </c>
      <c r="O931" s="50">
        <v>0.05</v>
      </c>
      <c r="R931" s="59"/>
    </row>
    <row r="932" spans="2:18" x14ac:dyDescent="0.2">
      <c r="B932">
        <v>923</v>
      </c>
      <c r="C932" s="57">
        <f t="shared" ca="1" si="120"/>
        <v>1.1733576422941727</v>
      </c>
      <c r="D932" s="57">
        <f t="shared" ca="1" si="122"/>
        <v>0.75328323359362903</v>
      </c>
      <c r="E932" s="57">
        <f t="shared" ca="1" si="122"/>
        <v>0.75353042187828201</v>
      </c>
      <c r="F932" s="57">
        <f t="shared" ca="1" si="116"/>
        <v>0</v>
      </c>
      <c r="G932" s="57">
        <f t="shared" ca="1" si="117"/>
        <v>0</v>
      </c>
      <c r="H932" s="17">
        <f t="shared" ca="1" si="118"/>
        <v>0</v>
      </c>
      <c r="I932" s="17">
        <f t="shared" ca="1" si="119"/>
        <v>0</v>
      </c>
      <c r="K932" s="17">
        <v>923</v>
      </c>
      <c r="L932" s="50">
        <v>1.7089553807419389E-3</v>
      </c>
      <c r="M932" s="50">
        <v>1.7219829150861407E-3</v>
      </c>
      <c r="N932" s="50">
        <v>4.82E-2</v>
      </c>
      <c r="O932" s="50">
        <v>4.82E-2</v>
      </c>
      <c r="R932" s="59"/>
    </row>
    <row r="933" spans="2:18" x14ac:dyDescent="0.2">
      <c r="B933">
        <v>924</v>
      </c>
      <c r="C933" s="57">
        <f t="shared" ca="1" si="120"/>
        <v>-0.4032639090722015</v>
      </c>
      <c r="D933" s="57">
        <f t="shared" ca="1" si="122"/>
        <v>0.64484254313035549</v>
      </c>
      <c r="E933" s="57">
        <f t="shared" ca="1" si="122"/>
        <v>0.64505414683398132</v>
      </c>
      <c r="F933" s="57">
        <f t="shared" ca="1" si="116"/>
        <v>0</v>
      </c>
      <c r="G933" s="57">
        <f t="shared" ca="1" si="117"/>
        <v>0</v>
      </c>
      <c r="H933" s="17">
        <f t="shared" ca="1" si="118"/>
        <v>0</v>
      </c>
      <c r="I933" s="17">
        <f t="shared" ca="1" si="119"/>
        <v>0</v>
      </c>
      <c r="K933" s="17">
        <v>924</v>
      </c>
      <c r="L933" s="50">
        <v>1.6480363728326643E-3</v>
      </c>
      <c r="M933" s="50">
        <v>1.6620785013224738E-3</v>
      </c>
      <c r="N933" s="50">
        <v>5.2200000000000003E-2</v>
      </c>
      <c r="O933" s="50">
        <v>5.2200000000000003E-2</v>
      </c>
      <c r="R933" s="59"/>
    </row>
    <row r="934" spans="2:18" x14ac:dyDescent="0.2">
      <c r="B934">
        <v>925</v>
      </c>
      <c r="C934" s="57">
        <f t="shared" ca="1" si="120"/>
        <v>-1.6604478302687804</v>
      </c>
      <c r="D934" s="57">
        <f t="shared" ca="1" si="122"/>
        <v>0.56967361184366183</v>
      </c>
      <c r="E934" s="57">
        <f t="shared" ca="1" si="122"/>
        <v>0.56986054902299066</v>
      </c>
      <c r="F934" s="57">
        <f t="shared" ca="1" si="116"/>
        <v>0</v>
      </c>
      <c r="G934" s="57">
        <f t="shared" ca="1" si="117"/>
        <v>0</v>
      </c>
      <c r="H934" s="17">
        <f t="shared" ca="1" si="118"/>
        <v>0</v>
      </c>
      <c r="I934" s="17">
        <f t="shared" ca="1" si="119"/>
        <v>0</v>
      </c>
      <c r="K934" s="17">
        <v>925</v>
      </c>
      <c r="L934" s="50">
        <v>1.6467673406531937E-3</v>
      </c>
      <c r="M934" s="50">
        <v>1.6597217560485389E-3</v>
      </c>
      <c r="N934" s="50">
        <v>4.7800000000000002E-2</v>
      </c>
      <c r="O934" s="50">
        <v>4.8000000000000001E-2</v>
      </c>
      <c r="R934" s="59"/>
    </row>
    <row r="935" spans="2:18" x14ac:dyDescent="0.2">
      <c r="B935">
        <v>926</v>
      </c>
      <c r="C935" s="57">
        <f t="shared" ca="1" si="120"/>
        <v>0.32484198499503852</v>
      </c>
      <c r="D935" s="57">
        <f t="shared" ca="1" si="122"/>
        <v>0.69283251273683133</v>
      </c>
      <c r="E935" s="57">
        <f t="shared" ca="1" si="122"/>
        <v>0.69305986424651278</v>
      </c>
      <c r="F935" s="57">
        <f t="shared" ca="1" si="116"/>
        <v>0</v>
      </c>
      <c r="G935" s="57">
        <f t="shared" ca="1" si="117"/>
        <v>0</v>
      </c>
      <c r="H935" s="17">
        <f t="shared" ca="1" si="118"/>
        <v>0</v>
      </c>
      <c r="I935" s="17">
        <f t="shared" ca="1" si="119"/>
        <v>0</v>
      </c>
      <c r="K935" s="17">
        <v>926</v>
      </c>
      <c r="L935" s="50">
        <v>1.7625901879471982E-3</v>
      </c>
      <c r="M935" s="50">
        <v>1.7763595316504443E-3</v>
      </c>
      <c r="N935" s="50">
        <v>5.0999999999999997E-2</v>
      </c>
      <c r="O935" s="50">
        <v>5.0999999999999997E-2</v>
      </c>
      <c r="R935" s="59"/>
    </row>
    <row r="936" spans="2:18" x14ac:dyDescent="0.2">
      <c r="B936">
        <v>927</v>
      </c>
      <c r="C936" s="57">
        <f t="shared" ca="1" si="120"/>
        <v>-0.2841067788939598</v>
      </c>
      <c r="D936" s="57">
        <f t="shared" ca="1" si="122"/>
        <v>0.65246243573326224</v>
      </c>
      <c r="E936" s="57">
        <f t="shared" ca="1" si="122"/>
        <v>0.65267653988837537</v>
      </c>
      <c r="F936" s="57">
        <f t="shared" ca="1" si="116"/>
        <v>0</v>
      </c>
      <c r="G936" s="57">
        <f t="shared" ca="1" si="117"/>
        <v>0</v>
      </c>
      <c r="H936" s="17">
        <f t="shared" ca="1" si="118"/>
        <v>0</v>
      </c>
      <c r="I936" s="17">
        <f t="shared" ca="1" si="119"/>
        <v>0</v>
      </c>
      <c r="K936" s="17">
        <v>927</v>
      </c>
      <c r="L936" s="50">
        <v>1.6114306384210483E-3</v>
      </c>
      <c r="M936" s="50">
        <v>1.6241936483058265E-3</v>
      </c>
      <c r="N936" s="50">
        <v>4.7E-2</v>
      </c>
      <c r="O936" s="50">
        <v>4.7399999999999998E-2</v>
      </c>
      <c r="R936" s="59"/>
    </row>
    <row r="937" spans="2:18" x14ac:dyDescent="0.2">
      <c r="B937">
        <v>928</v>
      </c>
      <c r="C937" s="57">
        <f t="shared" ca="1" si="120"/>
        <v>1.3738739683929222</v>
      </c>
      <c r="D937" s="57">
        <f t="shared" ca="1" si="122"/>
        <v>0.7683225980837044</v>
      </c>
      <c r="E937" s="57">
        <f t="shared" ca="1" si="122"/>
        <v>0.76857472150370199</v>
      </c>
      <c r="F937" s="57">
        <f t="shared" ca="1" si="116"/>
        <v>0</v>
      </c>
      <c r="G937" s="57">
        <f t="shared" ca="1" si="117"/>
        <v>0</v>
      </c>
      <c r="H937" s="17">
        <f t="shared" ca="1" si="118"/>
        <v>0</v>
      </c>
      <c r="I937" s="17">
        <f t="shared" ca="1" si="119"/>
        <v>0</v>
      </c>
      <c r="K937" s="17">
        <v>928</v>
      </c>
      <c r="L937" s="50">
        <v>1.7491267327804263E-3</v>
      </c>
      <c r="M937" s="50">
        <v>1.763689867346779E-3</v>
      </c>
      <c r="N937" s="50">
        <v>5.3600000000000002E-2</v>
      </c>
      <c r="O937" s="50">
        <v>5.4399999999999997E-2</v>
      </c>
      <c r="R937" s="59"/>
    </row>
    <row r="938" spans="2:18" x14ac:dyDescent="0.2">
      <c r="B938">
        <v>929</v>
      </c>
      <c r="C938" s="57">
        <f t="shared" ca="1" si="120"/>
        <v>0.21807012264366366</v>
      </c>
      <c r="D938" s="57">
        <f t="shared" ca="1" si="122"/>
        <v>0.68557775304172808</v>
      </c>
      <c r="E938" s="57">
        <f t="shared" ca="1" si="122"/>
        <v>0.6858027239175063</v>
      </c>
      <c r="F938" s="57">
        <f t="shared" ca="1" si="116"/>
        <v>0</v>
      </c>
      <c r="G938" s="57">
        <f t="shared" ca="1" si="117"/>
        <v>0</v>
      </c>
      <c r="H938" s="17">
        <f t="shared" ca="1" si="118"/>
        <v>0</v>
      </c>
      <c r="I938" s="17">
        <f t="shared" ca="1" si="119"/>
        <v>0</v>
      </c>
      <c r="K938" s="17">
        <v>929</v>
      </c>
      <c r="L938" s="50">
        <v>1.6934242595385617E-3</v>
      </c>
      <c r="M938" s="50">
        <v>1.7063770473921594E-3</v>
      </c>
      <c r="N938" s="50">
        <v>4.7800000000000002E-2</v>
      </c>
      <c r="O938" s="50">
        <v>4.8000000000000001E-2</v>
      </c>
      <c r="R938" s="59"/>
    </row>
    <row r="939" spans="2:18" x14ac:dyDescent="0.2">
      <c r="B939">
        <v>930</v>
      </c>
      <c r="C939" s="57">
        <f t="shared" ca="1" si="120"/>
        <v>4.5316093469801734E-2</v>
      </c>
      <c r="D939" s="57">
        <f t="shared" ca="1" si="122"/>
        <v>0.67400028599961159</v>
      </c>
      <c r="E939" s="57">
        <f t="shared" ca="1" si="122"/>
        <v>0.67422145775430076</v>
      </c>
      <c r="F939" s="57">
        <f t="shared" ca="1" si="116"/>
        <v>0</v>
      </c>
      <c r="G939" s="57">
        <f t="shared" ca="1" si="117"/>
        <v>0</v>
      </c>
      <c r="H939" s="17">
        <f t="shared" ca="1" si="118"/>
        <v>0</v>
      </c>
      <c r="I939" s="17">
        <f t="shared" ca="1" si="119"/>
        <v>0</v>
      </c>
      <c r="K939" s="17">
        <v>930</v>
      </c>
      <c r="L939" s="50">
        <v>1.8848744689516017E-3</v>
      </c>
      <c r="M939" s="50">
        <v>1.8981520300383817E-3</v>
      </c>
      <c r="N939" s="50">
        <v>4.8800000000000003E-2</v>
      </c>
      <c r="O939" s="50">
        <v>4.9000000000000002E-2</v>
      </c>
      <c r="R939" s="59"/>
    </row>
    <row r="940" spans="2:18" x14ac:dyDescent="0.2">
      <c r="B940">
        <v>931</v>
      </c>
      <c r="C940" s="57">
        <f t="shared" ca="1" si="120"/>
        <v>0.17911452977752532</v>
      </c>
      <c r="D940" s="57">
        <f t="shared" ca="1" si="122"/>
        <v>0.6829498183942101</v>
      </c>
      <c r="E940" s="57">
        <f t="shared" ca="1" si="122"/>
        <v>0.68317392691884504</v>
      </c>
      <c r="F940" s="57">
        <f t="shared" ca="1" si="116"/>
        <v>0</v>
      </c>
      <c r="G940" s="57">
        <f t="shared" ca="1" si="117"/>
        <v>0</v>
      </c>
      <c r="H940" s="17">
        <f t="shared" ca="1" si="118"/>
        <v>0</v>
      </c>
      <c r="I940" s="17">
        <f t="shared" ca="1" si="119"/>
        <v>0</v>
      </c>
      <c r="K940" s="17">
        <v>931</v>
      </c>
      <c r="L940" s="50">
        <v>1.5943445348330161E-3</v>
      </c>
      <c r="M940" s="50">
        <v>1.6087901533920728E-3</v>
      </c>
      <c r="N940" s="50">
        <v>5.3600000000000002E-2</v>
      </c>
      <c r="O940" s="50">
        <v>5.3999999999999999E-2</v>
      </c>
      <c r="R940" s="59"/>
    </row>
    <row r="941" spans="2:18" x14ac:dyDescent="0.2">
      <c r="B941">
        <v>932</v>
      </c>
      <c r="C941" s="57">
        <f t="shared" ca="1" si="120"/>
        <v>1.0679649105460693</v>
      </c>
      <c r="D941" s="57">
        <f t="shared" ca="1" si="122"/>
        <v>0.74549683934787858</v>
      </c>
      <c r="E941" s="57">
        <f t="shared" ca="1" si="122"/>
        <v>0.7457414725438859</v>
      </c>
      <c r="F941" s="57">
        <f t="shared" ca="1" si="116"/>
        <v>0</v>
      </c>
      <c r="G941" s="57">
        <f t="shared" ca="1" si="117"/>
        <v>0</v>
      </c>
      <c r="H941" s="17">
        <f t="shared" ca="1" si="118"/>
        <v>0</v>
      </c>
      <c r="I941" s="17">
        <f t="shared" ca="1" si="119"/>
        <v>0</v>
      </c>
      <c r="K941" s="17">
        <v>932</v>
      </c>
      <c r="L941" s="50">
        <v>1.7610876445667647E-3</v>
      </c>
      <c r="M941" s="50">
        <v>1.7750181187102243E-3</v>
      </c>
      <c r="N941" s="50">
        <v>5.16E-2</v>
      </c>
      <c r="O941" s="50">
        <v>5.1799999999999999E-2</v>
      </c>
      <c r="R941" s="59"/>
    </row>
    <row r="942" spans="2:18" x14ac:dyDescent="0.2">
      <c r="B942">
        <v>933</v>
      </c>
      <c r="C942" s="57">
        <f t="shared" ca="1" si="120"/>
        <v>-0.52498810425780884</v>
      </c>
      <c r="D942" s="57">
        <f t="shared" ca="1" si="122"/>
        <v>0.63715037002367059</v>
      </c>
      <c r="E942" s="57">
        <f t="shared" ca="1" si="122"/>
        <v>0.63735944955711621</v>
      </c>
      <c r="F942" s="57">
        <f t="shared" ca="1" si="116"/>
        <v>0</v>
      </c>
      <c r="G942" s="57">
        <f t="shared" ca="1" si="117"/>
        <v>0</v>
      </c>
      <c r="H942" s="17">
        <f t="shared" ca="1" si="118"/>
        <v>0</v>
      </c>
      <c r="I942" s="17">
        <f t="shared" ca="1" si="119"/>
        <v>0</v>
      </c>
      <c r="K942" s="17">
        <v>933</v>
      </c>
      <c r="L942" s="50">
        <v>1.6610282444161632E-3</v>
      </c>
      <c r="M942" s="50">
        <v>1.6745056146375066E-3</v>
      </c>
      <c r="N942" s="50">
        <v>0.05</v>
      </c>
      <c r="O942" s="50">
        <v>0.05</v>
      </c>
      <c r="R942" s="59"/>
    </row>
    <row r="943" spans="2:18" x14ac:dyDescent="0.2">
      <c r="B943">
        <v>934</v>
      </c>
      <c r="C943" s="57">
        <f t="shared" ca="1" si="120"/>
        <v>-1.4287473445937426</v>
      </c>
      <c r="D943" s="57">
        <f t="shared" ca="1" si="122"/>
        <v>0.58283629577161722</v>
      </c>
      <c r="E943" s="57">
        <f t="shared" ca="1" si="122"/>
        <v>0.5830275522575713</v>
      </c>
      <c r="F943" s="57">
        <f t="shared" ca="1" si="116"/>
        <v>0</v>
      </c>
      <c r="G943" s="57">
        <f t="shared" ca="1" si="117"/>
        <v>0</v>
      </c>
      <c r="H943" s="17">
        <f t="shared" ca="1" si="118"/>
        <v>0</v>
      </c>
      <c r="I943" s="17">
        <f t="shared" ca="1" si="119"/>
        <v>0</v>
      </c>
      <c r="K943" s="17">
        <v>934</v>
      </c>
      <c r="L943" s="50">
        <v>1.7159986408386788E-3</v>
      </c>
      <c r="M943" s="50">
        <v>1.7295144127176122E-3</v>
      </c>
      <c r="N943" s="50">
        <v>0.05</v>
      </c>
      <c r="O943" s="50">
        <v>5.0200000000000002E-2</v>
      </c>
      <c r="R943" s="59"/>
    </row>
    <row r="944" spans="2:18" x14ac:dyDescent="0.2">
      <c r="B944">
        <v>935</v>
      </c>
      <c r="C944" s="57">
        <f t="shared" ca="1" si="120"/>
        <v>0.6276040401828803</v>
      </c>
      <c r="D944" s="57">
        <f t="shared" ca="1" si="122"/>
        <v>0.71382428354369898</v>
      </c>
      <c r="E944" s="57">
        <f t="shared" ca="1" si="122"/>
        <v>0.71405852345814791</v>
      </c>
      <c r="F944" s="57">
        <f t="shared" ca="1" si="116"/>
        <v>0</v>
      </c>
      <c r="G944" s="57">
        <f t="shared" ca="1" si="117"/>
        <v>0</v>
      </c>
      <c r="H944" s="17">
        <f t="shared" ca="1" si="118"/>
        <v>0</v>
      </c>
      <c r="I944" s="17">
        <f t="shared" ca="1" si="119"/>
        <v>0</v>
      </c>
      <c r="K944" s="17">
        <v>935</v>
      </c>
      <c r="L944" s="50">
        <v>1.67378114790944E-3</v>
      </c>
      <c r="M944" s="50">
        <v>1.6874909507137018E-3</v>
      </c>
      <c r="N944" s="50">
        <v>5.0799999999999998E-2</v>
      </c>
      <c r="O944" s="50">
        <v>5.0999999999999997E-2</v>
      </c>
      <c r="R944" s="59"/>
    </row>
    <row r="945" spans="2:18" x14ac:dyDescent="0.2">
      <c r="B945">
        <v>936</v>
      </c>
      <c r="C945" s="57">
        <f t="shared" ca="1" si="120"/>
        <v>-0.27560027031584716</v>
      </c>
      <c r="D945" s="57">
        <f t="shared" ca="1" si="122"/>
        <v>0.65300984317601118</v>
      </c>
      <c r="E945" s="57">
        <f t="shared" ca="1" si="122"/>
        <v>0.65322412696170784</v>
      </c>
      <c r="F945" s="57">
        <f t="shared" ca="1" si="116"/>
        <v>0</v>
      </c>
      <c r="G945" s="57">
        <f t="shared" ca="1" si="117"/>
        <v>0</v>
      </c>
      <c r="H945" s="17">
        <f t="shared" ca="1" si="118"/>
        <v>0</v>
      </c>
      <c r="I945" s="17">
        <f t="shared" ca="1" si="119"/>
        <v>0</v>
      </c>
      <c r="K945" s="17">
        <v>936</v>
      </c>
      <c r="L945" s="50">
        <v>1.4956700010797079E-3</v>
      </c>
      <c r="M945" s="50">
        <v>1.5075412324646236E-3</v>
      </c>
      <c r="N945" s="50">
        <v>4.3999999999999997E-2</v>
      </c>
      <c r="O945" s="50">
        <v>4.3999999999999997E-2</v>
      </c>
      <c r="R945" s="59"/>
    </row>
    <row r="946" spans="2:18" x14ac:dyDescent="0.2">
      <c r="B946">
        <v>937</v>
      </c>
      <c r="C946" s="57">
        <f t="shared" ca="1" si="120"/>
        <v>-0.14829473814975352</v>
      </c>
      <c r="D946" s="57">
        <f t="shared" ca="1" si="122"/>
        <v>0.66125724077163206</v>
      </c>
      <c r="E946" s="57">
        <f t="shared" ca="1" si="122"/>
        <v>0.66147423092323931</v>
      </c>
      <c r="F946" s="57">
        <f t="shared" ca="1" si="116"/>
        <v>0</v>
      </c>
      <c r="G946" s="57">
        <f t="shared" ca="1" si="117"/>
        <v>0</v>
      </c>
      <c r="H946" s="17">
        <f t="shared" ca="1" si="118"/>
        <v>0</v>
      </c>
      <c r="I946" s="17">
        <f t="shared" ca="1" si="119"/>
        <v>0</v>
      </c>
      <c r="K946" s="17">
        <v>937</v>
      </c>
      <c r="L946" s="50">
        <v>1.3786019422160169E-3</v>
      </c>
      <c r="M946" s="50">
        <v>1.3910555087201682E-3</v>
      </c>
      <c r="N946" s="50">
        <v>4.6399999999999997E-2</v>
      </c>
      <c r="O946" s="50">
        <v>4.6399999999999997E-2</v>
      </c>
      <c r="R946" s="59"/>
    </row>
    <row r="947" spans="2:18" x14ac:dyDescent="0.2">
      <c r="B947">
        <v>938</v>
      </c>
      <c r="C947" s="57">
        <f t="shared" ca="1" si="120"/>
        <v>-0.61013791378022664</v>
      </c>
      <c r="D947" s="57">
        <f t="shared" ca="1" si="122"/>
        <v>0.63182406873309116</v>
      </c>
      <c r="E947" s="57">
        <f t="shared" ca="1" si="122"/>
        <v>0.63203140045214123</v>
      </c>
      <c r="F947" s="57">
        <f t="shared" ca="1" si="116"/>
        <v>0</v>
      </c>
      <c r="G947" s="57">
        <f t="shared" ca="1" si="117"/>
        <v>0</v>
      </c>
      <c r="H947" s="17">
        <f t="shared" ca="1" si="118"/>
        <v>0</v>
      </c>
      <c r="I947" s="17">
        <f t="shared" ca="1" si="119"/>
        <v>0</v>
      </c>
      <c r="K947" s="17">
        <v>938</v>
      </c>
      <c r="L947" s="50">
        <v>1.6583353696466257E-3</v>
      </c>
      <c r="M947" s="50">
        <v>1.6723260851609109E-3</v>
      </c>
      <c r="N947" s="50">
        <v>5.1799999999999999E-2</v>
      </c>
      <c r="O947" s="50">
        <v>5.2400000000000002E-2</v>
      </c>
      <c r="R947" s="59"/>
    </row>
    <row r="948" spans="2:18" x14ac:dyDescent="0.2">
      <c r="B948">
        <v>939</v>
      </c>
      <c r="C948" s="57">
        <f t="shared" ca="1" si="120"/>
        <v>3.6372141141374423</v>
      </c>
      <c r="D948" s="57">
        <f t="shared" ca="1" si="122"/>
        <v>0.96039693472420107</v>
      </c>
      <c r="E948" s="57">
        <f t="shared" ca="1" si="122"/>
        <v>0.96071208692763965</v>
      </c>
      <c r="F948" s="57">
        <f t="shared" ca="1" si="116"/>
        <v>0.17219693472420106</v>
      </c>
      <c r="G948" s="57">
        <f t="shared" ca="1" si="117"/>
        <v>0.17251208692763964</v>
      </c>
      <c r="H948" s="17">
        <f t="shared" ca="1" si="118"/>
        <v>1</v>
      </c>
      <c r="I948" s="17">
        <f t="shared" ca="1" si="119"/>
        <v>1</v>
      </c>
      <c r="K948" s="17">
        <v>939</v>
      </c>
      <c r="L948" s="50">
        <v>1.7385800546093407E-3</v>
      </c>
      <c r="M948" s="50">
        <v>1.7528542598233888E-3</v>
      </c>
      <c r="N948" s="50">
        <v>5.28E-2</v>
      </c>
      <c r="O948" s="50">
        <v>5.3199999999999997E-2</v>
      </c>
      <c r="R948" s="59"/>
    </row>
    <row r="949" spans="2:18" x14ac:dyDescent="0.2">
      <c r="B949">
        <v>940</v>
      </c>
      <c r="C949" s="57">
        <f t="shared" ca="1" si="120"/>
        <v>-4.37211184524193E-2</v>
      </c>
      <c r="D949" s="57">
        <f t="shared" ca="1" si="122"/>
        <v>0.66810983375354427</v>
      </c>
      <c r="E949" s="57">
        <f t="shared" ca="1" si="122"/>
        <v>0.6683290725689065</v>
      </c>
      <c r="F949" s="57">
        <f t="shared" ca="1" si="116"/>
        <v>0</v>
      </c>
      <c r="G949" s="57">
        <f t="shared" ca="1" si="117"/>
        <v>0</v>
      </c>
      <c r="H949" s="17">
        <f t="shared" ca="1" si="118"/>
        <v>0</v>
      </c>
      <c r="I949" s="17">
        <f t="shared" ca="1" si="119"/>
        <v>0</v>
      </c>
      <c r="K949" s="17">
        <v>940</v>
      </c>
      <c r="L949" s="50">
        <v>1.6232684522022184E-3</v>
      </c>
      <c r="M949" s="50">
        <v>1.6368886594952696E-3</v>
      </c>
      <c r="N949" s="50">
        <v>5.0599999999999999E-2</v>
      </c>
      <c r="O949" s="50">
        <v>5.0799999999999998E-2</v>
      </c>
      <c r="R949" s="59"/>
    </row>
    <row r="950" spans="2:18" x14ac:dyDescent="0.2">
      <c r="B950">
        <v>941</v>
      </c>
      <c r="C950" s="57">
        <f t="shared" ca="1" si="120"/>
        <v>-0.2236214280736378</v>
      </c>
      <c r="D950" s="57">
        <f t="shared" ref="D950:E969" ca="1" si="123">S0*EXP((D$5+0.5*σ*σ)*T+σ*SQRT(T)*$C950)</f>
        <v>0.65636475637534997</v>
      </c>
      <c r="E950" s="57">
        <f t="shared" ca="1" si="123"/>
        <v>0.65658014106864937</v>
      </c>
      <c r="F950" s="57">
        <f t="shared" ca="1" si="116"/>
        <v>0</v>
      </c>
      <c r="G950" s="57">
        <f t="shared" ca="1" si="117"/>
        <v>0</v>
      </c>
      <c r="H950" s="17">
        <f t="shared" ca="1" si="118"/>
        <v>0</v>
      </c>
      <c r="I950" s="17">
        <f t="shared" ca="1" si="119"/>
        <v>0</v>
      </c>
      <c r="K950" s="17">
        <v>941</v>
      </c>
      <c r="L950" s="50">
        <v>1.9146176077468166E-3</v>
      </c>
      <c r="M950" s="50">
        <v>1.929144542636034E-3</v>
      </c>
      <c r="N950" s="50">
        <v>5.3600000000000002E-2</v>
      </c>
      <c r="O950" s="50">
        <v>5.3800000000000001E-2</v>
      </c>
      <c r="R950" s="59"/>
    </row>
    <row r="951" spans="2:18" x14ac:dyDescent="0.2">
      <c r="B951">
        <v>942</v>
      </c>
      <c r="C951" s="57">
        <f t="shared" ca="1" si="120"/>
        <v>-0.23011500284469646</v>
      </c>
      <c r="D951" s="57">
        <f t="shared" ca="1" si="123"/>
        <v>0.65594469590661542</v>
      </c>
      <c r="E951" s="57">
        <f t="shared" ca="1" si="123"/>
        <v>0.65615994275796874</v>
      </c>
      <c r="F951" s="57">
        <f t="shared" ca="1" si="116"/>
        <v>0</v>
      </c>
      <c r="G951" s="57">
        <f t="shared" ca="1" si="117"/>
        <v>0</v>
      </c>
      <c r="H951" s="17">
        <f t="shared" ca="1" si="118"/>
        <v>0</v>
      </c>
      <c r="I951" s="17">
        <f t="shared" ca="1" si="119"/>
        <v>0</v>
      </c>
      <c r="K951" s="17">
        <v>942</v>
      </c>
      <c r="L951" s="50">
        <v>1.7850036185039584E-3</v>
      </c>
      <c r="M951" s="50">
        <v>1.8005908401555373E-3</v>
      </c>
      <c r="N951" s="50">
        <v>5.8000000000000003E-2</v>
      </c>
      <c r="O951" s="50">
        <v>5.8000000000000003E-2</v>
      </c>
      <c r="R951" s="59"/>
    </row>
    <row r="952" spans="2:18" x14ac:dyDescent="0.2">
      <c r="B952">
        <v>943</v>
      </c>
      <c r="C952" s="57">
        <f t="shared" ca="1" si="120"/>
        <v>1.0006943703396851</v>
      </c>
      <c r="D952" s="57">
        <f t="shared" ca="1" si="123"/>
        <v>0.74056903892246606</v>
      </c>
      <c r="E952" s="57">
        <f t="shared" ca="1" si="123"/>
        <v>0.74081205507128567</v>
      </c>
      <c r="F952" s="57">
        <f t="shared" ca="1" si="116"/>
        <v>0</v>
      </c>
      <c r="G952" s="57">
        <f t="shared" ca="1" si="117"/>
        <v>0</v>
      </c>
      <c r="H952" s="17">
        <f t="shared" ca="1" si="118"/>
        <v>0</v>
      </c>
      <c r="I952" s="17">
        <f t="shared" ca="1" si="119"/>
        <v>0</v>
      </c>
      <c r="K952" s="17">
        <v>943</v>
      </c>
      <c r="L952" s="50">
        <v>1.61676034613477E-3</v>
      </c>
      <c r="M952" s="50">
        <v>1.6295066273292291E-3</v>
      </c>
      <c r="N952" s="50">
        <v>4.7E-2</v>
      </c>
      <c r="O952" s="50">
        <v>4.7600000000000003E-2</v>
      </c>
      <c r="R952" s="59"/>
    </row>
    <row r="953" spans="2:18" x14ac:dyDescent="0.2">
      <c r="B953">
        <v>944</v>
      </c>
      <c r="C953" s="57">
        <f t="shared" ca="1" si="120"/>
        <v>-1.4212980654396372</v>
      </c>
      <c r="D953" s="57">
        <f t="shared" ca="1" si="123"/>
        <v>0.58326449121664758</v>
      </c>
      <c r="E953" s="57">
        <f t="shared" ca="1" si="123"/>
        <v>0.58345588821402272</v>
      </c>
      <c r="F953" s="57">
        <f t="shared" ca="1" si="116"/>
        <v>0</v>
      </c>
      <c r="G953" s="57">
        <f t="shared" ca="1" si="117"/>
        <v>0</v>
      </c>
      <c r="H953" s="17">
        <f t="shared" ca="1" si="118"/>
        <v>0</v>
      </c>
      <c r="I953" s="17">
        <f t="shared" ca="1" si="119"/>
        <v>0</v>
      </c>
      <c r="K953" s="17">
        <v>944</v>
      </c>
      <c r="L953" s="50">
        <v>1.6783384477815034E-3</v>
      </c>
      <c r="M953" s="50">
        <v>1.6918254478242804E-3</v>
      </c>
      <c r="N953" s="50">
        <v>0.05</v>
      </c>
      <c r="O953" s="50">
        <v>5.0200000000000002E-2</v>
      </c>
      <c r="R953" s="59"/>
    </row>
    <row r="954" spans="2:18" x14ac:dyDescent="0.2">
      <c r="B954">
        <v>945</v>
      </c>
      <c r="C954" s="57">
        <f t="shared" ca="1" si="120"/>
        <v>-2.2122393928621307</v>
      </c>
      <c r="D954" s="57">
        <f t="shared" ca="1" si="123"/>
        <v>0.53951136595184701</v>
      </c>
      <c r="E954" s="57">
        <f t="shared" ca="1" si="123"/>
        <v>0.53968840545459051</v>
      </c>
      <c r="F954" s="57">
        <f t="shared" ca="1" si="116"/>
        <v>0</v>
      </c>
      <c r="G954" s="57">
        <f t="shared" ca="1" si="117"/>
        <v>0</v>
      </c>
      <c r="H954" s="17">
        <f t="shared" ca="1" si="118"/>
        <v>0</v>
      </c>
      <c r="I954" s="17">
        <f t="shared" ca="1" si="119"/>
        <v>0</v>
      </c>
      <c r="K954" s="17">
        <v>945</v>
      </c>
      <c r="L954" s="50">
        <v>1.867505575725651E-3</v>
      </c>
      <c r="M954" s="50">
        <v>1.882684603396227E-3</v>
      </c>
      <c r="N954" s="50">
        <v>5.6000000000000001E-2</v>
      </c>
      <c r="O954" s="50">
        <v>5.6399999999999999E-2</v>
      </c>
      <c r="R954" s="59"/>
    </row>
    <row r="955" spans="2:18" x14ac:dyDescent="0.2">
      <c r="B955">
        <v>946</v>
      </c>
      <c r="C955" s="57">
        <f t="shared" ca="1" si="120"/>
        <v>0.19537547575206257</v>
      </c>
      <c r="D955" s="57">
        <f t="shared" ca="1" si="123"/>
        <v>0.68404555074002171</v>
      </c>
      <c r="E955" s="57">
        <f t="shared" ca="1" si="123"/>
        <v>0.68427001882688632</v>
      </c>
      <c r="F955" s="57">
        <f t="shared" ca="1" si="116"/>
        <v>0</v>
      </c>
      <c r="G955" s="57">
        <f t="shared" ca="1" si="117"/>
        <v>0</v>
      </c>
      <c r="H955" s="17">
        <f t="shared" ca="1" si="118"/>
        <v>0</v>
      </c>
      <c r="I955" s="17">
        <f t="shared" ca="1" si="119"/>
        <v>0</v>
      </c>
      <c r="K955" s="17">
        <v>946</v>
      </c>
      <c r="L955" s="50">
        <v>1.394218600966519E-3</v>
      </c>
      <c r="M955" s="50">
        <v>1.4058596536845136E-3</v>
      </c>
      <c r="N955" s="50">
        <v>4.3200000000000002E-2</v>
      </c>
      <c r="O955" s="50">
        <v>4.36E-2</v>
      </c>
      <c r="R955" s="59"/>
    </row>
    <row r="956" spans="2:18" x14ac:dyDescent="0.2">
      <c r="B956">
        <v>947</v>
      </c>
      <c r="C956" s="57">
        <f t="shared" ca="1" si="120"/>
        <v>-0.63959966699023185</v>
      </c>
      <c r="D956" s="57">
        <f t="shared" ca="1" si="123"/>
        <v>0.62999156060651373</v>
      </c>
      <c r="E956" s="57">
        <f t="shared" ca="1" si="123"/>
        <v>0.63019829099193492</v>
      </c>
      <c r="F956" s="57">
        <f t="shared" ca="1" si="116"/>
        <v>0</v>
      </c>
      <c r="G956" s="57">
        <f t="shared" ca="1" si="117"/>
        <v>0</v>
      </c>
      <c r="H956" s="17">
        <f t="shared" ca="1" si="118"/>
        <v>0</v>
      </c>
      <c r="I956" s="17">
        <f t="shared" ca="1" si="119"/>
        <v>0</v>
      </c>
      <c r="K956" s="17">
        <v>947</v>
      </c>
      <c r="L956" s="50">
        <v>1.7795745601844014E-3</v>
      </c>
      <c r="M956" s="50">
        <v>1.7931666033198302E-3</v>
      </c>
      <c r="N956" s="50">
        <v>0.05</v>
      </c>
      <c r="O956" s="50">
        <v>5.04E-2</v>
      </c>
      <c r="R956" s="59"/>
    </row>
    <row r="957" spans="2:18" x14ac:dyDescent="0.2">
      <c r="B957">
        <v>948</v>
      </c>
      <c r="C957" s="57">
        <f t="shared" ca="1" si="120"/>
        <v>0.7556147715352306</v>
      </c>
      <c r="D957" s="57">
        <f t="shared" ca="1" si="123"/>
        <v>0.72289001296689492</v>
      </c>
      <c r="E957" s="57">
        <f t="shared" ca="1" si="123"/>
        <v>0.7231272277810965</v>
      </c>
      <c r="F957" s="57">
        <f t="shared" ca="1" si="116"/>
        <v>0</v>
      </c>
      <c r="G957" s="57">
        <f t="shared" ca="1" si="117"/>
        <v>0</v>
      </c>
      <c r="H957" s="17">
        <f t="shared" ca="1" si="118"/>
        <v>0</v>
      </c>
      <c r="I957" s="17">
        <f t="shared" ca="1" si="119"/>
        <v>0</v>
      </c>
      <c r="K957" s="17">
        <v>948</v>
      </c>
      <c r="L957" s="50">
        <v>1.6657012728108788E-3</v>
      </c>
      <c r="M957" s="50">
        <v>1.6793353641647091E-3</v>
      </c>
      <c r="N957" s="50">
        <v>5.0599999999999999E-2</v>
      </c>
      <c r="O957" s="50">
        <v>5.0599999999999999E-2</v>
      </c>
      <c r="R957" s="59"/>
    </row>
    <row r="958" spans="2:18" x14ac:dyDescent="0.2">
      <c r="B958">
        <v>949</v>
      </c>
      <c r="C958" s="57">
        <f t="shared" ca="1" si="120"/>
        <v>-0.47242147794866413</v>
      </c>
      <c r="D958" s="57">
        <f t="shared" ca="1" si="123"/>
        <v>0.64046091580103803</v>
      </c>
      <c r="E958" s="57">
        <f t="shared" ca="1" si="123"/>
        <v>0.64067108168301168</v>
      </c>
      <c r="F958" s="57">
        <f t="shared" ca="1" si="116"/>
        <v>0</v>
      </c>
      <c r="G958" s="57">
        <f t="shared" ca="1" si="117"/>
        <v>0</v>
      </c>
      <c r="H958" s="17">
        <f t="shared" ca="1" si="118"/>
        <v>0</v>
      </c>
      <c r="I958" s="17">
        <f t="shared" ca="1" si="119"/>
        <v>0</v>
      </c>
      <c r="K958" s="17">
        <v>949</v>
      </c>
      <c r="L958" s="50">
        <v>1.7065713977919487E-3</v>
      </c>
      <c r="M958" s="50">
        <v>1.7199602544430274E-3</v>
      </c>
      <c r="N958" s="50">
        <v>4.9599999999999998E-2</v>
      </c>
      <c r="O958" s="50">
        <v>4.9599999999999998E-2</v>
      </c>
      <c r="R958" s="59"/>
    </row>
    <row r="959" spans="2:18" x14ac:dyDescent="0.2">
      <c r="B959">
        <v>950</v>
      </c>
      <c r="C959" s="57">
        <f t="shared" ca="1" si="120"/>
        <v>-4.1019170316059492E-2</v>
      </c>
      <c r="D959" s="57">
        <f t="shared" ca="1" si="123"/>
        <v>0.66828782737435921</v>
      </c>
      <c r="E959" s="57">
        <f t="shared" ca="1" si="123"/>
        <v>0.66850712459794814</v>
      </c>
      <c r="F959" s="57">
        <f t="shared" ca="1" si="116"/>
        <v>0</v>
      </c>
      <c r="G959" s="57">
        <f t="shared" ca="1" si="117"/>
        <v>0</v>
      </c>
      <c r="H959" s="17">
        <f t="shared" ca="1" si="118"/>
        <v>0</v>
      </c>
      <c r="I959" s="17">
        <f t="shared" ca="1" si="119"/>
        <v>0</v>
      </c>
      <c r="K959" s="17">
        <v>950</v>
      </c>
      <c r="L959" s="50">
        <v>1.8098960749947394E-3</v>
      </c>
      <c r="M959" s="50">
        <v>1.8236189249031046E-3</v>
      </c>
      <c r="N959" s="50">
        <v>5.04E-2</v>
      </c>
      <c r="O959" s="50">
        <v>5.1200000000000002E-2</v>
      </c>
      <c r="R959" s="59"/>
    </row>
    <row r="960" spans="2:18" x14ac:dyDescent="0.2">
      <c r="B960">
        <v>951</v>
      </c>
      <c r="C960" s="57">
        <f t="shared" ca="1" si="120"/>
        <v>-1.6179233283393268</v>
      </c>
      <c r="D960" s="57">
        <f t="shared" ca="1" si="123"/>
        <v>0.57206691515315644</v>
      </c>
      <c r="E960" s="57">
        <f t="shared" ca="1" si="123"/>
        <v>0.57225463768985596</v>
      </c>
      <c r="F960" s="57">
        <f t="shared" ca="1" si="116"/>
        <v>0</v>
      </c>
      <c r="G960" s="57">
        <f t="shared" ca="1" si="117"/>
        <v>0</v>
      </c>
      <c r="H960" s="17">
        <f t="shared" ca="1" si="118"/>
        <v>0</v>
      </c>
      <c r="I960" s="17">
        <f t="shared" ca="1" si="119"/>
        <v>0</v>
      </c>
      <c r="K960" s="17">
        <v>951</v>
      </c>
      <c r="L960" s="50">
        <v>1.5614677757622062E-3</v>
      </c>
      <c r="M960" s="50">
        <v>1.5750783160112262E-3</v>
      </c>
      <c r="N960" s="50">
        <v>5.0200000000000002E-2</v>
      </c>
      <c r="O960" s="50">
        <v>5.1200000000000002E-2</v>
      </c>
      <c r="R960" s="59"/>
    </row>
    <row r="961" spans="2:18" x14ac:dyDescent="0.2">
      <c r="B961">
        <v>952</v>
      </c>
      <c r="C961" s="57">
        <f t="shared" ca="1" si="120"/>
        <v>1.7594150756535645</v>
      </c>
      <c r="D961" s="57">
        <f t="shared" ca="1" si="123"/>
        <v>0.79808827911320745</v>
      </c>
      <c r="E961" s="57">
        <f t="shared" ca="1" si="123"/>
        <v>0.79835017007787756</v>
      </c>
      <c r="F961" s="57">
        <f t="shared" ca="1" si="116"/>
        <v>9.8882791132074432E-3</v>
      </c>
      <c r="G961" s="57">
        <f t="shared" ca="1" si="117"/>
        <v>1.0150170077877552E-2</v>
      </c>
      <c r="H961" s="17">
        <f t="shared" ca="1" si="118"/>
        <v>1</v>
      </c>
      <c r="I961" s="17">
        <f t="shared" ca="1" si="119"/>
        <v>1</v>
      </c>
      <c r="K961" s="17">
        <v>952</v>
      </c>
      <c r="L961" s="50">
        <v>1.802901751412449E-3</v>
      </c>
      <c r="M961" s="50">
        <v>1.8169589967391986E-3</v>
      </c>
      <c r="N961" s="50">
        <v>5.1799999999999999E-2</v>
      </c>
      <c r="O961" s="50">
        <v>5.2200000000000003E-2</v>
      </c>
      <c r="R961" s="59"/>
    </row>
    <row r="962" spans="2:18" x14ac:dyDescent="0.2">
      <c r="B962">
        <v>953</v>
      </c>
      <c r="C962" s="57">
        <f t="shared" ca="1" si="120"/>
        <v>1.4556300270653484</v>
      </c>
      <c r="D962" s="57">
        <f t="shared" ca="1" si="123"/>
        <v>0.77454039714834766</v>
      </c>
      <c r="E962" s="57">
        <f t="shared" ca="1" si="123"/>
        <v>0.77479456092583177</v>
      </c>
      <c r="F962" s="57">
        <f t="shared" ca="1" si="116"/>
        <v>0</v>
      </c>
      <c r="G962" s="57">
        <f t="shared" ca="1" si="117"/>
        <v>0</v>
      </c>
      <c r="H962" s="17">
        <f t="shared" ca="1" si="118"/>
        <v>0</v>
      </c>
      <c r="I962" s="17">
        <f t="shared" ca="1" si="119"/>
        <v>0</v>
      </c>
      <c r="K962" s="17">
        <v>953</v>
      </c>
      <c r="L962" s="50">
        <v>1.7032209188483005E-3</v>
      </c>
      <c r="M962" s="50">
        <v>1.7166228159607537E-3</v>
      </c>
      <c r="N962" s="50">
        <v>4.9599999999999998E-2</v>
      </c>
      <c r="O962" s="50">
        <v>0.05</v>
      </c>
      <c r="R962" s="59"/>
    </row>
    <row r="963" spans="2:18" x14ac:dyDescent="0.2">
      <c r="B963">
        <v>954</v>
      </c>
      <c r="C963" s="57">
        <f t="shared" ca="1" si="120"/>
        <v>0.28199322506118568</v>
      </c>
      <c r="D963" s="57">
        <f t="shared" ca="1" si="123"/>
        <v>0.68991191829207743</v>
      </c>
      <c r="E963" s="57">
        <f t="shared" ca="1" si="123"/>
        <v>0.69013831141492799</v>
      </c>
      <c r="F963" s="57">
        <f t="shared" ca="1" si="116"/>
        <v>0</v>
      </c>
      <c r="G963" s="57">
        <f t="shared" ca="1" si="117"/>
        <v>0</v>
      </c>
      <c r="H963" s="17">
        <f t="shared" ca="1" si="118"/>
        <v>0</v>
      </c>
      <c r="I963" s="17">
        <f t="shared" ca="1" si="119"/>
        <v>0</v>
      </c>
      <c r="K963" s="17">
        <v>954</v>
      </c>
      <c r="L963" s="50">
        <v>1.6715235762737232E-3</v>
      </c>
      <c r="M963" s="50">
        <v>1.6856843133059641E-3</v>
      </c>
      <c r="N963" s="50">
        <v>5.2600000000000001E-2</v>
      </c>
      <c r="O963" s="50">
        <v>5.28E-2</v>
      </c>
      <c r="R963" s="59"/>
    </row>
    <row r="964" spans="2:18" x14ac:dyDescent="0.2">
      <c r="B964">
        <v>955</v>
      </c>
      <c r="C964" s="57">
        <f t="shared" ca="1" si="120"/>
        <v>-3.621735403859784E-2</v>
      </c>
      <c r="D964" s="57">
        <f t="shared" ca="1" si="123"/>
        <v>0.66860426900371195</v>
      </c>
      <c r="E964" s="57">
        <f t="shared" ca="1" si="123"/>
        <v>0.66882367006694587</v>
      </c>
      <c r="F964" s="57">
        <f t="shared" ca="1" si="116"/>
        <v>0</v>
      </c>
      <c r="G964" s="57">
        <f t="shared" ca="1" si="117"/>
        <v>0</v>
      </c>
      <c r="H964" s="17">
        <f t="shared" ca="1" si="118"/>
        <v>0</v>
      </c>
      <c r="I964" s="17">
        <f t="shared" ca="1" si="119"/>
        <v>0</v>
      </c>
      <c r="K964" s="17">
        <v>955</v>
      </c>
      <c r="L964" s="50">
        <v>1.8707415706712119E-3</v>
      </c>
      <c r="M964" s="50">
        <v>1.8847537565755254E-3</v>
      </c>
      <c r="N964" s="50">
        <v>5.1799999999999999E-2</v>
      </c>
      <c r="O964" s="50">
        <v>5.1999999999999998E-2</v>
      </c>
      <c r="R964" s="59"/>
    </row>
    <row r="965" spans="2:18" x14ac:dyDescent="0.2">
      <c r="B965">
        <v>956</v>
      </c>
      <c r="C965" s="57">
        <f t="shared" ca="1" si="120"/>
        <v>-1.0058199856874914</v>
      </c>
      <c r="D965" s="57">
        <f t="shared" ca="1" si="123"/>
        <v>0.60765159844217131</v>
      </c>
      <c r="E965" s="57">
        <f t="shared" ca="1" si="123"/>
        <v>0.60785099801670983</v>
      </c>
      <c r="F965" s="57">
        <f t="shared" ca="1" si="116"/>
        <v>0</v>
      </c>
      <c r="G965" s="57">
        <f t="shared" ca="1" si="117"/>
        <v>0</v>
      </c>
      <c r="H965" s="17">
        <f t="shared" ca="1" si="118"/>
        <v>0</v>
      </c>
      <c r="I965" s="17">
        <f t="shared" ca="1" si="119"/>
        <v>0</v>
      </c>
      <c r="K965" s="17">
        <v>956</v>
      </c>
      <c r="L965" s="50">
        <v>1.7280045409175141E-3</v>
      </c>
      <c r="M965" s="50">
        <v>1.7420184203925395E-3</v>
      </c>
      <c r="N965" s="50">
        <v>5.16E-2</v>
      </c>
      <c r="O965" s="50">
        <v>5.2200000000000003E-2</v>
      </c>
      <c r="R965" s="59"/>
    </row>
    <row r="966" spans="2:18" x14ac:dyDescent="0.2">
      <c r="B966">
        <v>957</v>
      </c>
      <c r="C966" s="57">
        <f t="shared" ca="1" si="120"/>
        <v>-0.36197030578300998</v>
      </c>
      <c r="D966" s="57">
        <f t="shared" ca="1" si="123"/>
        <v>0.64747306851454034</v>
      </c>
      <c r="E966" s="57">
        <f t="shared" ca="1" si="123"/>
        <v>0.64768553541945417</v>
      </c>
      <c r="F966" s="57">
        <f t="shared" ca="1" si="116"/>
        <v>0</v>
      </c>
      <c r="G966" s="57">
        <f t="shared" ca="1" si="117"/>
        <v>0</v>
      </c>
      <c r="H966" s="17">
        <f t="shared" ca="1" si="118"/>
        <v>0</v>
      </c>
      <c r="I966" s="17">
        <f t="shared" ca="1" si="119"/>
        <v>0</v>
      </c>
      <c r="K966" s="17">
        <v>957</v>
      </c>
      <c r="L966" s="50">
        <v>1.7602034468660688E-3</v>
      </c>
      <c r="M966" s="50">
        <v>1.7740237365947229E-3</v>
      </c>
      <c r="N966" s="50">
        <v>5.1200000000000002E-2</v>
      </c>
      <c r="O966" s="50">
        <v>5.1200000000000002E-2</v>
      </c>
      <c r="R966" s="59"/>
    </row>
    <row r="967" spans="2:18" x14ac:dyDescent="0.2">
      <c r="B967">
        <v>958</v>
      </c>
      <c r="C967" s="57">
        <f t="shared" ca="1" si="120"/>
        <v>-1.531934127823366</v>
      </c>
      <c r="D967" s="57">
        <f t="shared" ca="1" si="123"/>
        <v>0.57693720289159911</v>
      </c>
      <c r="E967" s="57">
        <f t="shared" ca="1" si="123"/>
        <v>0.57712652360282068</v>
      </c>
      <c r="F967" s="57">
        <f t="shared" ca="1" si="116"/>
        <v>0</v>
      </c>
      <c r="G967" s="57">
        <f t="shared" ca="1" si="117"/>
        <v>0</v>
      </c>
      <c r="H967" s="17">
        <f t="shared" ca="1" si="118"/>
        <v>0</v>
      </c>
      <c r="I967" s="17">
        <f t="shared" ca="1" si="119"/>
        <v>0</v>
      </c>
      <c r="K967" s="17">
        <v>958</v>
      </c>
      <c r="L967" s="50">
        <v>1.8949357178773606E-3</v>
      </c>
      <c r="M967" s="50">
        <v>1.9096919220543867E-3</v>
      </c>
      <c r="N967" s="50">
        <v>5.4600000000000003E-2</v>
      </c>
      <c r="O967" s="50">
        <v>5.4800000000000001E-2</v>
      </c>
      <c r="R967" s="59"/>
    </row>
    <row r="968" spans="2:18" x14ac:dyDescent="0.2">
      <c r="B968">
        <v>959</v>
      </c>
      <c r="C968" s="57">
        <f t="shared" ca="1" si="120"/>
        <v>-0.85041002310276248</v>
      </c>
      <c r="D968" s="57">
        <f t="shared" ca="1" si="123"/>
        <v>0.61703340523679118</v>
      </c>
      <c r="E968" s="57">
        <f t="shared" ca="1" si="123"/>
        <v>0.61723588343119684</v>
      </c>
      <c r="F968" s="57">
        <f t="shared" ca="1" si="116"/>
        <v>0</v>
      </c>
      <c r="G968" s="57">
        <f t="shared" ca="1" si="117"/>
        <v>0</v>
      </c>
      <c r="H968" s="17">
        <f t="shared" ca="1" si="118"/>
        <v>0</v>
      </c>
      <c r="I968" s="17">
        <f t="shared" ca="1" si="119"/>
        <v>0</v>
      </c>
      <c r="K968" s="17">
        <v>959</v>
      </c>
      <c r="L968" s="50">
        <v>1.9891411904852845E-3</v>
      </c>
      <c r="M968" s="50">
        <v>2.0040454755514622E-3</v>
      </c>
      <c r="N968" s="50">
        <v>5.5E-2</v>
      </c>
      <c r="O968" s="50">
        <v>5.5199999999999999E-2</v>
      </c>
      <c r="R968" s="59"/>
    </row>
    <row r="969" spans="2:18" x14ac:dyDescent="0.2">
      <c r="B969">
        <v>960</v>
      </c>
      <c r="C969" s="57">
        <f t="shared" ca="1" si="120"/>
        <v>0.25698332647239891</v>
      </c>
      <c r="D969" s="57">
        <f t="shared" ca="1" si="123"/>
        <v>0.68821292369826204</v>
      </c>
      <c r="E969" s="57">
        <f t="shared" ca="1" si="123"/>
        <v>0.68843875929966469</v>
      </c>
      <c r="F969" s="57">
        <f t="shared" ca="1" si="116"/>
        <v>0</v>
      </c>
      <c r="G969" s="57">
        <f t="shared" ca="1" si="117"/>
        <v>0</v>
      </c>
      <c r="H969" s="17">
        <f t="shared" ca="1" si="118"/>
        <v>0</v>
      </c>
      <c r="I969" s="17">
        <f t="shared" ca="1" si="119"/>
        <v>0</v>
      </c>
      <c r="K969" s="17">
        <v>960</v>
      </c>
      <c r="L969" s="50">
        <v>1.8072813546363474E-3</v>
      </c>
      <c r="M969" s="50">
        <v>1.8220932000460482E-3</v>
      </c>
      <c r="N969" s="50">
        <v>5.4800000000000001E-2</v>
      </c>
      <c r="O969" s="50">
        <v>5.5E-2</v>
      </c>
      <c r="R969" s="59"/>
    </row>
    <row r="970" spans="2:18" x14ac:dyDescent="0.2">
      <c r="B970">
        <v>961</v>
      </c>
      <c r="C970" s="57">
        <f t="shared" ca="1" si="120"/>
        <v>-1.2500844247587395</v>
      </c>
      <c r="D970" s="57">
        <f t="shared" ref="D970:E989" ca="1" si="124">S0*EXP((D$5+0.5*σ*σ)*T+σ*SQRT(T)*$C970)</f>
        <v>0.59319327646275644</v>
      </c>
      <c r="E970" s="57">
        <f t="shared" ca="1" si="124"/>
        <v>0.59338793156980962</v>
      </c>
      <c r="F970" s="57">
        <f t="shared" ref="F970:F1033" ca="1" si="125">MAX(0,CP*(D970-K))</f>
        <v>0</v>
      </c>
      <c r="G970" s="57">
        <f t="shared" ref="G970:G1033" ca="1" si="126">MAX(0,CP*(E970-K))</f>
        <v>0</v>
      </c>
      <c r="H970" s="17">
        <f t="shared" ref="H970:H1033" ca="1" si="127">(CP*(D970-K)&gt;0)*1</f>
        <v>0</v>
      </c>
      <c r="I970" s="17">
        <f t="shared" ref="I970:I1033" ca="1" si="128">(CP*(E970-K)&gt;0)*1</f>
        <v>0</v>
      </c>
      <c r="K970" s="17">
        <v>961</v>
      </c>
      <c r="L970" s="50">
        <v>1.7667188394263377E-3</v>
      </c>
      <c r="M970" s="50">
        <v>1.7806798695430459E-3</v>
      </c>
      <c r="N970" s="50">
        <v>5.16E-2</v>
      </c>
      <c r="O970" s="50">
        <v>5.2200000000000003E-2</v>
      </c>
      <c r="R970" s="59"/>
    </row>
    <row r="971" spans="2:18" x14ac:dyDescent="0.2">
      <c r="B971">
        <v>962</v>
      </c>
      <c r="C971" s="57">
        <f t="shared" ref="C971:C1034" ca="1" si="129">_xlfn.NORM.S.INV(RAND())</f>
        <v>-2.0389732229357493</v>
      </c>
      <c r="D971" s="57">
        <f t="shared" ca="1" si="124"/>
        <v>0.54880639296215383</v>
      </c>
      <c r="E971" s="57">
        <f t="shared" ca="1" si="124"/>
        <v>0.54898648260816352</v>
      </c>
      <c r="F971" s="57">
        <f t="shared" ca="1" si="125"/>
        <v>0</v>
      </c>
      <c r="G971" s="57">
        <f t="shared" ca="1" si="126"/>
        <v>0</v>
      </c>
      <c r="H971" s="17">
        <f t="shared" ca="1" si="127"/>
        <v>0</v>
      </c>
      <c r="I971" s="17">
        <f t="shared" ca="1" si="128"/>
        <v>0</v>
      </c>
      <c r="K971" s="17">
        <v>962</v>
      </c>
      <c r="L971" s="50">
        <v>1.9285166042220709E-3</v>
      </c>
      <c r="M971" s="50">
        <v>1.9435301686006898E-3</v>
      </c>
      <c r="N971" s="50">
        <v>5.5599999999999997E-2</v>
      </c>
      <c r="O971" s="50">
        <v>5.5599999999999997E-2</v>
      </c>
      <c r="R971" s="59"/>
    </row>
    <row r="972" spans="2:18" x14ac:dyDescent="0.2">
      <c r="B972">
        <v>963</v>
      </c>
      <c r="C972" s="57">
        <f t="shared" ca="1" si="129"/>
        <v>-1.0820239710390487</v>
      </c>
      <c r="D972" s="57">
        <f t="shared" ca="1" si="124"/>
        <v>0.60310356450479585</v>
      </c>
      <c r="E972" s="57">
        <f t="shared" ca="1" si="124"/>
        <v>0.60330147165170911</v>
      </c>
      <c r="F972" s="57">
        <f t="shared" ca="1" si="125"/>
        <v>0</v>
      </c>
      <c r="G972" s="57">
        <f t="shared" ca="1" si="126"/>
        <v>0</v>
      </c>
      <c r="H972" s="17">
        <f t="shared" ca="1" si="127"/>
        <v>0</v>
      </c>
      <c r="I972" s="17">
        <f t="shared" ca="1" si="128"/>
        <v>0</v>
      </c>
      <c r="K972" s="17">
        <v>963</v>
      </c>
      <c r="L972" s="50">
        <v>1.9455211255966528E-3</v>
      </c>
      <c r="M972" s="50">
        <v>1.9604099397073165E-3</v>
      </c>
      <c r="N972" s="50">
        <v>5.4600000000000003E-2</v>
      </c>
      <c r="O972" s="50">
        <v>5.5399999999999998E-2</v>
      </c>
      <c r="R972" s="59"/>
    </row>
    <row r="973" spans="2:18" x14ac:dyDescent="0.2">
      <c r="B973">
        <v>964</v>
      </c>
      <c r="C973" s="57">
        <f t="shared" ca="1" si="129"/>
        <v>-0.10672922976079074</v>
      </c>
      <c r="D973" s="57">
        <f t="shared" ca="1" si="124"/>
        <v>0.66397252561891729</v>
      </c>
      <c r="E973" s="57">
        <f t="shared" ca="1" si="124"/>
        <v>0.66419040678544949</v>
      </c>
      <c r="F973" s="57">
        <f t="shared" ca="1" si="125"/>
        <v>0</v>
      </c>
      <c r="G973" s="57">
        <f t="shared" ca="1" si="126"/>
        <v>0</v>
      </c>
      <c r="H973" s="17">
        <f t="shared" ca="1" si="127"/>
        <v>0</v>
      </c>
      <c r="I973" s="17">
        <f t="shared" ca="1" si="128"/>
        <v>0</v>
      </c>
      <c r="K973" s="17">
        <v>964</v>
      </c>
      <c r="L973" s="50">
        <v>1.8937411689231912E-3</v>
      </c>
      <c r="M973" s="50">
        <v>1.9087482154499121E-3</v>
      </c>
      <c r="N973" s="50">
        <v>5.5599999999999997E-2</v>
      </c>
      <c r="O973" s="50">
        <v>5.5800000000000002E-2</v>
      </c>
      <c r="R973" s="59"/>
    </row>
    <row r="974" spans="2:18" x14ac:dyDescent="0.2">
      <c r="B974">
        <v>965</v>
      </c>
      <c r="C974" s="57">
        <f t="shared" ca="1" si="129"/>
        <v>1.2383090912163777</v>
      </c>
      <c r="D974" s="57">
        <f t="shared" ca="1" si="124"/>
        <v>0.75812228335076304</v>
      </c>
      <c r="E974" s="57">
        <f t="shared" ca="1" si="124"/>
        <v>0.75837105955926132</v>
      </c>
      <c r="F974" s="57">
        <f t="shared" ca="1" si="125"/>
        <v>0</v>
      </c>
      <c r="G974" s="57">
        <f t="shared" ca="1" si="126"/>
        <v>0</v>
      </c>
      <c r="H974" s="17">
        <f t="shared" ca="1" si="127"/>
        <v>0</v>
      </c>
      <c r="I974" s="17">
        <f t="shared" ca="1" si="128"/>
        <v>0</v>
      </c>
      <c r="K974" s="17">
        <v>965</v>
      </c>
      <c r="L974" s="50">
        <v>1.8992907807442584E-3</v>
      </c>
      <c r="M974" s="50">
        <v>1.9126221662115628E-3</v>
      </c>
      <c r="N974" s="50">
        <v>4.9000000000000002E-2</v>
      </c>
      <c r="O974" s="50">
        <v>4.9399999999999999E-2</v>
      </c>
      <c r="R974" s="59"/>
    </row>
    <row r="975" spans="2:18" x14ac:dyDescent="0.2">
      <c r="B975">
        <v>966</v>
      </c>
      <c r="C975" s="57">
        <f t="shared" ca="1" si="129"/>
        <v>-0.75187433119769398</v>
      </c>
      <c r="D975" s="57">
        <f t="shared" ca="1" si="124"/>
        <v>0.62305671401291218</v>
      </c>
      <c r="E975" s="57">
        <f t="shared" ca="1" si="124"/>
        <v>0.62326116874323145</v>
      </c>
      <c r="F975" s="57">
        <f t="shared" ca="1" si="125"/>
        <v>0</v>
      </c>
      <c r="G975" s="57">
        <f t="shared" ca="1" si="126"/>
        <v>0</v>
      </c>
      <c r="H975" s="17">
        <f t="shared" ca="1" si="127"/>
        <v>0</v>
      </c>
      <c r="I975" s="17">
        <f t="shared" ca="1" si="128"/>
        <v>0</v>
      </c>
      <c r="K975" s="17">
        <v>966</v>
      </c>
      <c r="L975" s="50">
        <v>1.8155911711957742E-3</v>
      </c>
      <c r="M975" s="50">
        <v>1.8301133864461814E-3</v>
      </c>
      <c r="N975" s="50">
        <v>5.3800000000000001E-2</v>
      </c>
      <c r="O975" s="50">
        <v>5.3999999999999999E-2</v>
      </c>
      <c r="R975" s="59"/>
    </row>
    <row r="976" spans="2:18" x14ac:dyDescent="0.2">
      <c r="B976">
        <v>967</v>
      </c>
      <c r="C976" s="57">
        <f t="shared" ca="1" si="129"/>
        <v>0.35958847482875766</v>
      </c>
      <c r="D976" s="57">
        <f t="shared" ca="1" si="124"/>
        <v>0.69520992765276179</v>
      </c>
      <c r="E976" s="57">
        <f t="shared" ca="1" si="124"/>
        <v>0.69543805930607161</v>
      </c>
      <c r="F976" s="57">
        <f t="shared" ca="1" si="125"/>
        <v>0</v>
      </c>
      <c r="G976" s="57">
        <f t="shared" ca="1" si="126"/>
        <v>0</v>
      </c>
      <c r="H976" s="17">
        <f t="shared" ca="1" si="127"/>
        <v>0</v>
      </c>
      <c r="I976" s="17">
        <f t="shared" ca="1" si="128"/>
        <v>0</v>
      </c>
      <c r="K976" s="17">
        <v>967</v>
      </c>
      <c r="L976" s="50">
        <v>1.4684967671183173E-3</v>
      </c>
      <c r="M976" s="50">
        <v>1.4809798324173134E-3</v>
      </c>
      <c r="N976" s="50">
        <v>4.6399999999999997E-2</v>
      </c>
      <c r="O976" s="50">
        <v>4.6399999999999997E-2</v>
      </c>
      <c r="R976" s="59"/>
    </row>
    <row r="977" spans="2:18" x14ac:dyDescent="0.2">
      <c r="B977">
        <v>968</v>
      </c>
      <c r="C977" s="57">
        <f t="shared" ca="1" si="129"/>
        <v>0.48508494206939157</v>
      </c>
      <c r="D977" s="57">
        <f t="shared" ca="1" si="124"/>
        <v>0.70386475849926855</v>
      </c>
      <c r="E977" s="57">
        <f t="shared" ca="1" si="124"/>
        <v>0.70409573021684013</v>
      </c>
      <c r="F977" s="57">
        <f t="shared" ca="1" si="125"/>
        <v>0</v>
      </c>
      <c r="G977" s="57">
        <f t="shared" ca="1" si="126"/>
        <v>0</v>
      </c>
      <c r="H977" s="17">
        <f t="shared" ca="1" si="127"/>
        <v>0</v>
      </c>
      <c r="I977" s="17">
        <f t="shared" ca="1" si="128"/>
        <v>0</v>
      </c>
      <c r="K977" s="17">
        <v>968</v>
      </c>
      <c r="L977" s="50">
        <v>2.0300609664980476E-3</v>
      </c>
      <c r="M977" s="50">
        <v>2.0449140115755041E-3</v>
      </c>
      <c r="N977" s="50">
        <v>5.4600000000000003E-2</v>
      </c>
      <c r="O977" s="50">
        <v>5.5199999999999999E-2</v>
      </c>
      <c r="R977" s="59"/>
    </row>
    <row r="978" spans="2:18" x14ac:dyDescent="0.2">
      <c r="B978">
        <v>969</v>
      </c>
      <c r="C978" s="57">
        <f t="shared" ca="1" si="129"/>
        <v>-0.3985954965796219</v>
      </c>
      <c r="D978" s="57">
        <f t="shared" ca="1" si="124"/>
        <v>0.64513939826851396</v>
      </c>
      <c r="E978" s="57">
        <f t="shared" ca="1" si="124"/>
        <v>0.64535109938451962</v>
      </c>
      <c r="F978" s="57">
        <f t="shared" ca="1" si="125"/>
        <v>0</v>
      </c>
      <c r="G978" s="57">
        <f t="shared" ca="1" si="126"/>
        <v>0</v>
      </c>
      <c r="H978" s="17">
        <f t="shared" ca="1" si="127"/>
        <v>0</v>
      </c>
      <c r="I978" s="17">
        <f t="shared" ca="1" si="128"/>
        <v>0</v>
      </c>
      <c r="K978" s="17">
        <v>969</v>
      </c>
      <c r="L978" s="50">
        <v>1.7198613600852464E-3</v>
      </c>
      <c r="M978" s="50">
        <v>1.7345704001930343E-3</v>
      </c>
      <c r="N978" s="50">
        <v>5.4399999999999997E-2</v>
      </c>
      <c r="O978" s="50">
        <v>5.4800000000000001E-2</v>
      </c>
      <c r="R978" s="59"/>
    </row>
    <row r="979" spans="2:18" x14ac:dyDescent="0.2">
      <c r="B979">
        <v>970</v>
      </c>
      <c r="C979" s="57">
        <f t="shared" ca="1" si="129"/>
        <v>-0.21996097660485048</v>
      </c>
      <c r="D979" s="57">
        <f t="shared" ca="1" si="124"/>
        <v>0.65660166452054591</v>
      </c>
      <c r="E979" s="57">
        <f t="shared" ca="1" si="124"/>
        <v>0.65681712695474725</v>
      </c>
      <c r="F979" s="57">
        <f t="shared" ca="1" si="125"/>
        <v>0</v>
      </c>
      <c r="G979" s="57">
        <f t="shared" ca="1" si="126"/>
        <v>0</v>
      </c>
      <c r="H979" s="17">
        <f t="shared" ca="1" si="127"/>
        <v>0</v>
      </c>
      <c r="I979" s="17">
        <f t="shared" ca="1" si="128"/>
        <v>0</v>
      </c>
      <c r="K979" s="17">
        <v>970</v>
      </c>
      <c r="L979" s="50">
        <v>1.690059263212433E-3</v>
      </c>
      <c r="M979" s="50">
        <v>1.703543853465856E-3</v>
      </c>
      <c r="N979" s="50">
        <v>4.9799999999999997E-2</v>
      </c>
      <c r="O979" s="50">
        <v>0.05</v>
      </c>
      <c r="R979" s="59"/>
    </row>
    <row r="980" spans="2:18" x14ac:dyDescent="0.2">
      <c r="B980">
        <v>971</v>
      </c>
      <c r="C980" s="57">
        <f t="shared" ca="1" si="129"/>
        <v>-2.093095125286037</v>
      </c>
      <c r="D980" s="57">
        <f t="shared" ca="1" si="124"/>
        <v>0.54588590238508872</v>
      </c>
      <c r="E980" s="57">
        <f t="shared" ca="1" si="124"/>
        <v>0.54606503367835157</v>
      </c>
      <c r="F980" s="57">
        <f t="shared" ca="1" si="125"/>
        <v>0</v>
      </c>
      <c r="G980" s="57">
        <f t="shared" ca="1" si="126"/>
        <v>0</v>
      </c>
      <c r="H980" s="17">
        <f t="shared" ca="1" si="127"/>
        <v>0</v>
      </c>
      <c r="I980" s="17">
        <f t="shared" ca="1" si="128"/>
        <v>0</v>
      </c>
      <c r="K980" s="17">
        <v>971</v>
      </c>
      <c r="L980" s="50">
        <v>1.5637227004077711E-3</v>
      </c>
      <c r="M980" s="50">
        <v>1.5768150691315749E-3</v>
      </c>
      <c r="N980" s="50">
        <v>4.8599999999999997E-2</v>
      </c>
      <c r="O980" s="50">
        <v>4.9000000000000002E-2</v>
      </c>
      <c r="R980" s="59"/>
    </row>
    <row r="981" spans="2:18" x14ac:dyDescent="0.2">
      <c r="B981">
        <v>972</v>
      </c>
      <c r="C981" s="57">
        <f t="shared" ca="1" si="129"/>
        <v>1.6961998471978021</v>
      </c>
      <c r="D981" s="57">
        <f t="shared" ca="1" si="124"/>
        <v>0.79312987685740766</v>
      </c>
      <c r="E981" s="57">
        <f t="shared" ca="1" si="124"/>
        <v>0.79339014073296488</v>
      </c>
      <c r="F981" s="57">
        <f t="shared" ca="1" si="125"/>
        <v>4.9298768574076446E-3</v>
      </c>
      <c r="G981" s="57">
        <f t="shared" ca="1" si="126"/>
        <v>5.1901407329648652E-3</v>
      </c>
      <c r="H981" s="17">
        <f t="shared" ca="1" si="127"/>
        <v>1</v>
      </c>
      <c r="I981" s="17">
        <f t="shared" ca="1" si="128"/>
        <v>1</v>
      </c>
      <c r="K981" s="17">
        <v>972</v>
      </c>
      <c r="L981" s="50">
        <v>1.6911139511142266E-3</v>
      </c>
      <c r="M981" s="50">
        <v>1.7048007844361437E-3</v>
      </c>
      <c r="N981" s="50">
        <v>5.0599999999999999E-2</v>
      </c>
      <c r="O981" s="50">
        <v>5.0999999999999997E-2</v>
      </c>
      <c r="R981" s="59"/>
    </row>
    <row r="982" spans="2:18" x14ac:dyDescent="0.2">
      <c r="B982">
        <v>973</v>
      </c>
      <c r="C982" s="57">
        <f t="shared" ca="1" si="129"/>
        <v>0.84414943885982929</v>
      </c>
      <c r="D982" s="57">
        <f t="shared" ca="1" si="124"/>
        <v>0.72922730956747583</v>
      </c>
      <c r="E982" s="57">
        <f t="shared" ca="1" si="124"/>
        <v>0.72946660395202512</v>
      </c>
      <c r="F982" s="57">
        <f t="shared" ca="1" si="125"/>
        <v>0</v>
      </c>
      <c r="G982" s="57">
        <f t="shared" ca="1" si="126"/>
        <v>0</v>
      </c>
      <c r="H982" s="17">
        <f t="shared" ca="1" si="127"/>
        <v>0</v>
      </c>
      <c r="I982" s="17">
        <f t="shared" ca="1" si="128"/>
        <v>0</v>
      </c>
      <c r="K982" s="17">
        <v>973</v>
      </c>
      <c r="L982" s="50">
        <v>1.8080344960697318E-3</v>
      </c>
      <c r="M982" s="50">
        <v>1.8222843152902409E-3</v>
      </c>
      <c r="N982" s="50">
        <v>5.28E-2</v>
      </c>
      <c r="O982" s="50">
        <v>5.28E-2</v>
      </c>
      <c r="R982" s="59"/>
    </row>
    <row r="983" spans="2:18" x14ac:dyDescent="0.2">
      <c r="B983">
        <v>974</v>
      </c>
      <c r="C983" s="57">
        <f t="shared" ca="1" si="129"/>
        <v>4.4193252661579717E-2</v>
      </c>
      <c r="D983" s="57">
        <f t="shared" ca="1" si="124"/>
        <v>0.67392567962236249</v>
      </c>
      <c r="E983" s="57">
        <f t="shared" ca="1" si="124"/>
        <v>0.67414682689512828</v>
      </c>
      <c r="F983" s="57">
        <f t="shared" ca="1" si="125"/>
        <v>0</v>
      </c>
      <c r="G983" s="57">
        <f t="shared" ca="1" si="126"/>
        <v>0</v>
      </c>
      <c r="H983" s="17">
        <f t="shared" ca="1" si="127"/>
        <v>0</v>
      </c>
      <c r="I983" s="17">
        <f t="shared" ca="1" si="128"/>
        <v>0</v>
      </c>
      <c r="K983" s="17">
        <v>974</v>
      </c>
      <c r="L983" s="50">
        <v>1.8739049896079709E-3</v>
      </c>
      <c r="M983" s="50">
        <v>1.8890558209900615E-3</v>
      </c>
      <c r="N983" s="50">
        <v>5.62E-2</v>
      </c>
      <c r="O983" s="50">
        <v>5.62E-2</v>
      </c>
      <c r="R983" s="59"/>
    </row>
    <row r="984" spans="2:18" x14ac:dyDescent="0.2">
      <c r="B984">
        <v>975</v>
      </c>
      <c r="C984" s="57">
        <f t="shared" ca="1" si="129"/>
        <v>-0.25181841682257011</v>
      </c>
      <c r="D984" s="57">
        <f t="shared" ca="1" si="124"/>
        <v>0.65454268156635509</v>
      </c>
      <c r="E984" s="57">
        <f t="shared" ca="1" si="124"/>
        <v>0.65475746834969639</v>
      </c>
      <c r="F984" s="57">
        <f t="shared" ca="1" si="125"/>
        <v>0</v>
      </c>
      <c r="G984" s="57">
        <f t="shared" ca="1" si="126"/>
        <v>0</v>
      </c>
      <c r="H984" s="17">
        <f t="shared" ca="1" si="127"/>
        <v>0</v>
      </c>
      <c r="I984" s="17">
        <f t="shared" ca="1" si="128"/>
        <v>0</v>
      </c>
      <c r="K984" s="17">
        <v>975</v>
      </c>
      <c r="L984" s="50">
        <v>1.597769531271371E-3</v>
      </c>
      <c r="M984" s="50">
        <v>1.6103830579742259E-3</v>
      </c>
      <c r="N984" s="50">
        <v>4.6600000000000003E-2</v>
      </c>
      <c r="O984" s="50">
        <v>4.6800000000000001E-2</v>
      </c>
      <c r="R984" s="59"/>
    </row>
    <row r="985" spans="2:18" x14ac:dyDescent="0.2">
      <c r="B985">
        <v>976</v>
      </c>
      <c r="C985" s="57">
        <f t="shared" ca="1" si="129"/>
        <v>-7.4394350475967527E-2</v>
      </c>
      <c r="D985" s="57">
        <f t="shared" ca="1" si="124"/>
        <v>0.66609252377181571</v>
      </c>
      <c r="E985" s="57">
        <f t="shared" ca="1" si="124"/>
        <v>0.6663111006112149</v>
      </c>
      <c r="F985" s="57">
        <f t="shared" ca="1" si="125"/>
        <v>0</v>
      </c>
      <c r="G985" s="57">
        <f t="shared" ca="1" si="126"/>
        <v>0</v>
      </c>
      <c r="H985" s="17">
        <f t="shared" ca="1" si="127"/>
        <v>0</v>
      </c>
      <c r="I985" s="17">
        <f t="shared" ca="1" si="128"/>
        <v>0</v>
      </c>
      <c r="K985" s="17">
        <v>976</v>
      </c>
      <c r="L985" s="50">
        <v>1.543497588046549E-3</v>
      </c>
      <c r="M985" s="50">
        <v>1.5566150975433709E-3</v>
      </c>
      <c r="N985" s="50">
        <v>4.8399999999999999E-2</v>
      </c>
      <c r="O985" s="50">
        <v>4.9000000000000002E-2</v>
      </c>
      <c r="R985" s="59"/>
    </row>
    <row r="986" spans="2:18" x14ac:dyDescent="0.2">
      <c r="B986">
        <v>977</v>
      </c>
      <c r="C986" s="57">
        <f t="shared" ca="1" si="129"/>
        <v>0.36453371864260553</v>
      </c>
      <c r="D986" s="57">
        <f t="shared" ca="1" si="124"/>
        <v>0.69554895229489444</v>
      </c>
      <c r="E986" s="57">
        <f t="shared" ca="1" si="124"/>
        <v>0.69577719519841652</v>
      </c>
      <c r="F986" s="57">
        <f t="shared" ca="1" si="125"/>
        <v>0</v>
      </c>
      <c r="G986" s="57">
        <f t="shared" ca="1" si="126"/>
        <v>0</v>
      </c>
      <c r="H986" s="17">
        <f t="shared" ca="1" si="127"/>
        <v>0</v>
      </c>
      <c r="I986" s="17">
        <f t="shared" ca="1" si="128"/>
        <v>0</v>
      </c>
      <c r="K986" s="17">
        <v>977</v>
      </c>
      <c r="L986" s="50">
        <v>1.6138479004890428E-3</v>
      </c>
      <c r="M986" s="50">
        <v>1.6266991349357983E-3</v>
      </c>
      <c r="N986" s="50">
        <v>4.7600000000000003E-2</v>
      </c>
      <c r="O986" s="50">
        <v>4.7800000000000002E-2</v>
      </c>
      <c r="R986" s="59"/>
    </row>
    <row r="987" spans="2:18" x14ac:dyDescent="0.2">
      <c r="B987">
        <v>978</v>
      </c>
      <c r="C987" s="57">
        <f t="shared" ca="1" si="129"/>
        <v>0.43469382496087278</v>
      </c>
      <c r="D987" s="57">
        <f t="shared" ca="1" si="124"/>
        <v>0.7003766771763511</v>
      </c>
      <c r="E987" s="57">
        <f t="shared" ca="1" si="124"/>
        <v>0.70060650428748472</v>
      </c>
      <c r="F987" s="57">
        <f t="shared" ca="1" si="125"/>
        <v>0</v>
      </c>
      <c r="G987" s="57">
        <f t="shared" ca="1" si="126"/>
        <v>0</v>
      </c>
      <c r="H987" s="17">
        <f t="shared" ca="1" si="127"/>
        <v>0</v>
      </c>
      <c r="I987" s="17">
        <f t="shared" ca="1" si="128"/>
        <v>0</v>
      </c>
      <c r="K987" s="17">
        <v>978</v>
      </c>
      <c r="L987" s="50">
        <v>1.6303275224408573E-3</v>
      </c>
      <c r="M987" s="50">
        <v>1.644577479711852E-3</v>
      </c>
      <c r="N987" s="50">
        <v>5.28E-2</v>
      </c>
      <c r="O987" s="50">
        <v>5.3199999999999997E-2</v>
      </c>
      <c r="R987" s="59"/>
    </row>
    <row r="988" spans="2:18" x14ac:dyDescent="0.2">
      <c r="B988">
        <v>979</v>
      </c>
      <c r="C988" s="57">
        <f t="shared" ca="1" si="129"/>
        <v>-1.9372323107696636</v>
      </c>
      <c r="D988" s="57">
        <f t="shared" ca="1" si="124"/>
        <v>0.55433882896709263</v>
      </c>
      <c r="E988" s="57">
        <f t="shared" ca="1" si="124"/>
        <v>0.55452073407016422</v>
      </c>
      <c r="F988" s="57">
        <f t="shared" ca="1" si="125"/>
        <v>0</v>
      </c>
      <c r="G988" s="57">
        <f t="shared" ca="1" si="126"/>
        <v>0</v>
      </c>
      <c r="H988" s="17">
        <f t="shared" ca="1" si="127"/>
        <v>0</v>
      </c>
      <c r="I988" s="17">
        <f t="shared" ca="1" si="128"/>
        <v>0</v>
      </c>
      <c r="K988" s="17">
        <v>979</v>
      </c>
      <c r="L988" s="50">
        <v>1.9632958420816985E-3</v>
      </c>
      <c r="M988" s="50">
        <v>1.9785765711010463E-3</v>
      </c>
      <c r="N988" s="50">
        <v>5.62E-2</v>
      </c>
      <c r="O988" s="50">
        <v>5.7000000000000002E-2</v>
      </c>
      <c r="R988" s="59"/>
    </row>
    <row r="989" spans="2:18" x14ac:dyDescent="0.2">
      <c r="B989">
        <v>980</v>
      </c>
      <c r="C989" s="57">
        <f t="shared" ca="1" si="129"/>
        <v>0.14257265624533078</v>
      </c>
      <c r="D989" s="57">
        <f t="shared" ca="1" si="124"/>
        <v>0.68049386980623849</v>
      </c>
      <c r="E989" s="57">
        <f t="shared" ca="1" si="124"/>
        <v>0.68071717241658847</v>
      </c>
      <c r="F989" s="57">
        <f t="shared" ca="1" si="125"/>
        <v>0</v>
      </c>
      <c r="G989" s="57">
        <f t="shared" ca="1" si="126"/>
        <v>0</v>
      </c>
      <c r="H989" s="17">
        <f t="shared" ca="1" si="127"/>
        <v>0</v>
      </c>
      <c r="I989" s="17">
        <f t="shared" ca="1" si="128"/>
        <v>0</v>
      </c>
      <c r="K989" s="17">
        <v>980</v>
      </c>
      <c r="L989" s="50">
        <v>1.7017048607963431E-3</v>
      </c>
      <c r="M989" s="50">
        <v>1.7154009531518079E-3</v>
      </c>
      <c r="N989" s="50">
        <v>5.0599999999999999E-2</v>
      </c>
      <c r="O989" s="50">
        <v>5.1200000000000002E-2</v>
      </c>
      <c r="R989" s="59"/>
    </row>
    <row r="990" spans="2:18" x14ac:dyDescent="0.2">
      <c r="B990">
        <v>981</v>
      </c>
      <c r="C990" s="57">
        <f t="shared" ca="1" si="129"/>
        <v>-0.92959837426940994</v>
      </c>
      <c r="D990" s="57">
        <f t="shared" ref="D990:E1009" ca="1" si="130">S0*EXP((D$5+0.5*σ*σ)*T+σ*SQRT(T)*$C990)</f>
        <v>0.61223499321489627</v>
      </c>
      <c r="E990" s="57">
        <f t="shared" ca="1" si="130"/>
        <v>0.61243589682064281</v>
      </c>
      <c r="F990" s="57">
        <f t="shared" ca="1" si="125"/>
        <v>0</v>
      </c>
      <c r="G990" s="57">
        <f t="shared" ca="1" si="126"/>
        <v>0</v>
      </c>
      <c r="H990" s="17">
        <f t="shared" ca="1" si="127"/>
        <v>0</v>
      </c>
      <c r="I990" s="17">
        <f t="shared" ca="1" si="128"/>
        <v>0</v>
      </c>
      <c r="K990" s="17">
        <v>981</v>
      </c>
      <c r="L990" s="50">
        <v>1.6245020493765227E-3</v>
      </c>
      <c r="M990" s="50">
        <v>1.638019162834355E-3</v>
      </c>
      <c r="N990" s="50">
        <v>5.0200000000000002E-2</v>
      </c>
      <c r="O990" s="50">
        <v>5.0200000000000002E-2</v>
      </c>
      <c r="R990" s="59"/>
    </row>
    <row r="991" spans="2:18" x14ac:dyDescent="0.2">
      <c r="B991">
        <v>982</v>
      </c>
      <c r="C991" s="57">
        <f t="shared" ca="1" si="129"/>
        <v>-0.55008859914337183</v>
      </c>
      <c r="D991" s="57">
        <f t="shared" ca="1" si="130"/>
        <v>0.63557563058666333</v>
      </c>
      <c r="E991" s="57">
        <f t="shared" ca="1" si="130"/>
        <v>0.63578419337272529</v>
      </c>
      <c r="F991" s="57">
        <f t="shared" ca="1" si="125"/>
        <v>0</v>
      </c>
      <c r="G991" s="57">
        <f t="shared" ca="1" si="126"/>
        <v>0</v>
      </c>
      <c r="H991" s="17">
        <f t="shared" ca="1" si="127"/>
        <v>0</v>
      </c>
      <c r="I991" s="17">
        <f t="shared" ca="1" si="128"/>
        <v>0</v>
      </c>
      <c r="K991" s="17">
        <v>982</v>
      </c>
      <c r="L991" s="50">
        <v>1.8268106060413166E-3</v>
      </c>
      <c r="M991" s="50">
        <v>1.8415958014014421E-3</v>
      </c>
      <c r="N991" s="50">
        <v>5.4600000000000003E-2</v>
      </c>
      <c r="O991" s="50">
        <v>5.5199999999999999E-2</v>
      </c>
      <c r="R991" s="59"/>
    </row>
    <row r="992" spans="2:18" x14ac:dyDescent="0.2">
      <c r="B992">
        <v>983</v>
      </c>
      <c r="C992" s="57">
        <f t="shared" ca="1" si="129"/>
        <v>1.0003085418156914</v>
      </c>
      <c r="D992" s="57">
        <f t="shared" ca="1" si="130"/>
        <v>0.74054086979832223</v>
      </c>
      <c r="E992" s="57">
        <f t="shared" ca="1" si="130"/>
        <v>0.7407838767035041</v>
      </c>
      <c r="F992" s="57">
        <f t="shared" ca="1" si="125"/>
        <v>0</v>
      </c>
      <c r="G992" s="57">
        <f t="shared" ca="1" si="126"/>
        <v>0</v>
      </c>
      <c r="H992" s="17">
        <f t="shared" ca="1" si="127"/>
        <v>0</v>
      </c>
      <c r="I992" s="17">
        <f t="shared" ca="1" si="128"/>
        <v>0</v>
      </c>
      <c r="K992" s="17">
        <v>983</v>
      </c>
      <c r="L992" s="50">
        <v>1.918168526361925E-3</v>
      </c>
      <c r="M992" s="50">
        <v>1.9328683216259562E-3</v>
      </c>
      <c r="N992" s="50">
        <v>5.4399999999999997E-2</v>
      </c>
      <c r="O992" s="50">
        <v>5.4600000000000003E-2</v>
      </c>
      <c r="R992" s="59"/>
    </row>
    <row r="993" spans="2:18" x14ac:dyDescent="0.2">
      <c r="B993">
        <v>984</v>
      </c>
      <c r="C993" s="57">
        <f t="shared" ca="1" si="129"/>
        <v>0.27469418079277841</v>
      </c>
      <c r="D993" s="57">
        <f t="shared" ca="1" si="130"/>
        <v>0.68941564018492296</v>
      </c>
      <c r="E993" s="57">
        <f t="shared" ca="1" si="130"/>
        <v>0.68964187045517233</v>
      </c>
      <c r="F993" s="57">
        <f t="shared" ca="1" si="125"/>
        <v>0</v>
      </c>
      <c r="G993" s="57">
        <f t="shared" ca="1" si="126"/>
        <v>0</v>
      </c>
      <c r="H993" s="17">
        <f t="shared" ca="1" si="127"/>
        <v>0</v>
      </c>
      <c r="I993" s="17">
        <f t="shared" ca="1" si="128"/>
        <v>0</v>
      </c>
      <c r="K993" s="17">
        <v>984</v>
      </c>
      <c r="L993" s="50">
        <v>1.578122271610924E-3</v>
      </c>
      <c r="M993" s="50">
        <v>1.5910858628809721E-3</v>
      </c>
      <c r="N993" s="50">
        <v>4.7800000000000002E-2</v>
      </c>
      <c r="O993" s="50">
        <v>4.8399999999999999E-2</v>
      </c>
      <c r="R993" s="59"/>
    </row>
    <row r="994" spans="2:18" x14ac:dyDescent="0.2">
      <c r="B994">
        <v>985</v>
      </c>
      <c r="C994" s="57">
        <f t="shared" ca="1" si="129"/>
        <v>1.021898131121787</v>
      </c>
      <c r="D994" s="57">
        <f t="shared" ca="1" si="130"/>
        <v>0.74211876227386053</v>
      </c>
      <c r="E994" s="57">
        <f t="shared" ca="1" si="130"/>
        <v>0.74236228696108886</v>
      </c>
      <c r="F994" s="57">
        <f t="shared" ca="1" si="125"/>
        <v>0</v>
      </c>
      <c r="G994" s="57">
        <f t="shared" ca="1" si="126"/>
        <v>0</v>
      </c>
      <c r="H994" s="17">
        <f t="shared" ca="1" si="127"/>
        <v>0</v>
      </c>
      <c r="I994" s="17">
        <f t="shared" ca="1" si="128"/>
        <v>0</v>
      </c>
      <c r="K994" s="17">
        <v>985</v>
      </c>
      <c r="L994" s="50">
        <v>1.8810551427202529E-3</v>
      </c>
      <c r="M994" s="50">
        <v>1.8954323819688379E-3</v>
      </c>
      <c r="N994" s="50">
        <v>5.3199999999999997E-2</v>
      </c>
      <c r="O994" s="50">
        <v>5.3199999999999997E-2</v>
      </c>
      <c r="R994" s="59"/>
    </row>
    <row r="995" spans="2:18" x14ac:dyDescent="0.2">
      <c r="B995">
        <v>986</v>
      </c>
      <c r="C995" s="57">
        <f t="shared" ca="1" si="129"/>
        <v>-0.39933203689358759</v>
      </c>
      <c r="D995" s="57">
        <f t="shared" ca="1" si="130"/>
        <v>0.64509255404546617</v>
      </c>
      <c r="E995" s="57">
        <f t="shared" ca="1" si="130"/>
        <v>0.64530423978963991</v>
      </c>
      <c r="F995" s="57">
        <f t="shared" ca="1" si="125"/>
        <v>0</v>
      </c>
      <c r="G995" s="57">
        <f t="shared" ca="1" si="126"/>
        <v>0</v>
      </c>
      <c r="H995" s="17">
        <f t="shared" ca="1" si="127"/>
        <v>0</v>
      </c>
      <c r="I995" s="17">
        <f t="shared" ca="1" si="128"/>
        <v>0</v>
      </c>
      <c r="K995" s="17">
        <v>986</v>
      </c>
      <c r="L995" s="50">
        <v>1.7547437638332586E-3</v>
      </c>
      <c r="M995" s="50">
        <v>1.769204839703183E-3</v>
      </c>
      <c r="N995" s="50">
        <v>5.3600000000000002E-2</v>
      </c>
      <c r="O995" s="50">
        <v>5.3800000000000001E-2</v>
      </c>
      <c r="R995" s="59"/>
    </row>
    <row r="996" spans="2:18" x14ac:dyDescent="0.2">
      <c r="B996">
        <v>987</v>
      </c>
      <c r="C996" s="57">
        <f t="shared" ca="1" si="129"/>
        <v>0.49127777660411259</v>
      </c>
      <c r="D996" s="57">
        <f t="shared" ca="1" si="130"/>
        <v>0.70429462440507662</v>
      </c>
      <c r="E996" s="57">
        <f t="shared" ca="1" si="130"/>
        <v>0.70452573718222755</v>
      </c>
      <c r="F996" s="57">
        <f t="shared" ca="1" si="125"/>
        <v>0</v>
      </c>
      <c r="G996" s="57">
        <f t="shared" ca="1" si="126"/>
        <v>0</v>
      </c>
      <c r="H996" s="17">
        <f t="shared" ca="1" si="127"/>
        <v>0</v>
      </c>
      <c r="I996" s="17">
        <f t="shared" ca="1" si="128"/>
        <v>0</v>
      </c>
      <c r="K996" s="17">
        <v>987</v>
      </c>
      <c r="L996" s="50">
        <v>1.7120131165404829E-3</v>
      </c>
      <c r="M996" s="50">
        <v>1.7270875443236768E-3</v>
      </c>
      <c r="N996" s="50">
        <v>5.5800000000000002E-2</v>
      </c>
      <c r="O996" s="50">
        <v>5.6399999999999999E-2</v>
      </c>
      <c r="R996" s="59"/>
    </row>
    <row r="997" spans="2:18" x14ac:dyDescent="0.2">
      <c r="B997">
        <v>988</v>
      </c>
      <c r="C997" s="57">
        <f t="shared" ca="1" si="129"/>
        <v>0.58766081754911415</v>
      </c>
      <c r="D997" s="57">
        <f t="shared" ca="1" si="130"/>
        <v>0.71101884140562577</v>
      </c>
      <c r="E997" s="57">
        <f t="shared" ca="1" si="130"/>
        <v>0.71125216072022746</v>
      </c>
      <c r="F997" s="57">
        <f t="shared" ca="1" si="125"/>
        <v>0</v>
      </c>
      <c r="G997" s="57">
        <f t="shared" ca="1" si="126"/>
        <v>0</v>
      </c>
      <c r="H997" s="17">
        <f t="shared" ca="1" si="127"/>
        <v>0</v>
      </c>
      <c r="I997" s="17">
        <f t="shared" ca="1" si="128"/>
        <v>0</v>
      </c>
      <c r="K997" s="17">
        <v>988</v>
      </c>
      <c r="L997" s="50">
        <v>1.9271093584601058E-3</v>
      </c>
      <c r="M997" s="50">
        <v>1.9422460497814842E-3</v>
      </c>
      <c r="N997" s="50">
        <v>5.6000000000000001E-2</v>
      </c>
      <c r="O997" s="50">
        <v>5.62E-2</v>
      </c>
      <c r="R997" s="59"/>
    </row>
    <row r="998" spans="2:18" x14ac:dyDescent="0.2">
      <c r="B998">
        <v>989</v>
      </c>
      <c r="C998" s="57">
        <f t="shared" ca="1" si="129"/>
        <v>-1.1790282338053957</v>
      </c>
      <c r="D998" s="57">
        <f t="shared" ca="1" si="130"/>
        <v>0.59736333279803999</v>
      </c>
      <c r="E998" s="57">
        <f t="shared" ca="1" si="130"/>
        <v>0.59755935630017543</v>
      </c>
      <c r="F998" s="57">
        <f t="shared" ca="1" si="125"/>
        <v>0</v>
      </c>
      <c r="G998" s="57">
        <f t="shared" ca="1" si="126"/>
        <v>0</v>
      </c>
      <c r="H998" s="17">
        <f t="shared" ca="1" si="127"/>
        <v>0</v>
      </c>
      <c r="I998" s="17">
        <f t="shared" ca="1" si="128"/>
        <v>0</v>
      </c>
      <c r="K998" s="17">
        <v>989</v>
      </c>
      <c r="L998" s="50">
        <v>1.6385877051003225E-3</v>
      </c>
      <c r="M998" s="50">
        <v>1.6526723883833029E-3</v>
      </c>
      <c r="N998" s="50">
        <v>5.2200000000000003E-2</v>
      </c>
      <c r="O998" s="50">
        <v>5.28E-2</v>
      </c>
      <c r="R998" s="59"/>
    </row>
    <row r="999" spans="2:18" x14ac:dyDescent="0.2">
      <c r="B999">
        <v>990</v>
      </c>
      <c r="C999" s="57">
        <f t="shared" ca="1" si="129"/>
        <v>-0.97067505711185698</v>
      </c>
      <c r="D999" s="57">
        <f t="shared" ca="1" si="130"/>
        <v>0.60976067152990054</v>
      </c>
      <c r="E999" s="57">
        <f t="shared" ca="1" si="130"/>
        <v>0.60996076319226944</v>
      </c>
      <c r="F999" s="57">
        <f t="shared" ca="1" si="125"/>
        <v>0</v>
      </c>
      <c r="G999" s="57">
        <f t="shared" ca="1" si="126"/>
        <v>0</v>
      </c>
      <c r="H999" s="17">
        <f t="shared" ca="1" si="127"/>
        <v>0</v>
      </c>
      <c r="I999" s="17">
        <f t="shared" ca="1" si="128"/>
        <v>0</v>
      </c>
      <c r="K999" s="17">
        <v>990</v>
      </c>
      <c r="L999" s="50">
        <v>1.6780361468605779E-3</v>
      </c>
      <c r="M999" s="50">
        <v>1.6911946936062137E-3</v>
      </c>
      <c r="N999" s="50">
        <v>4.8599999999999997E-2</v>
      </c>
      <c r="O999" s="50">
        <v>4.9000000000000002E-2</v>
      </c>
      <c r="R999" s="59"/>
    </row>
    <row r="1000" spans="2:18" x14ac:dyDescent="0.2">
      <c r="B1000">
        <v>991</v>
      </c>
      <c r="C1000" s="57">
        <f t="shared" ca="1" si="129"/>
        <v>8.1540252705097793E-2</v>
      </c>
      <c r="D1000" s="57">
        <f t="shared" ca="1" si="130"/>
        <v>0.67641161146759377</v>
      </c>
      <c r="E1000" s="57">
        <f t="shared" ca="1" si="130"/>
        <v>0.67663357449358652</v>
      </c>
      <c r="F1000" s="57">
        <f t="shared" ca="1" si="125"/>
        <v>0</v>
      </c>
      <c r="G1000" s="57">
        <f t="shared" ca="1" si="126"/>
        <v>0</v>
      </c>
      <c r="H1000" s="17">
        <f t="shared" ca="1" si="127"/>
        <v>0</v>
      </c>
      <c r="I1000" s="17">
        <f t="shared" ca="1" si="128"/>
        <v>0</v>
      </c>
      <c r="K1000" s="17">
        <v>991</v>
      </c>
      <c r="L1000" s="50">
        <v>1.8048510250165098E-3</v>
      </c>
      <c r="M1000" s="50">
        <v>1.8189692155044825E-3</v>
      </c>
      <c r="N1000" s="50">
        <v>5.1999999999999998E-2</v>
      </c>
      <c r="O1000" s="50">
        <v>5.2600000000000001E-2</v>
      </c>
      <c r="R1000" s="59"/>
    </row>
    <row r="1001" spans="2:18" x14ac:dyDescent="0.2">
      <c r="B1001">
        <v>992</v>
      </c>
      <c r="C1001" s="57">
        <f t="shared" ca="1" si="129"/>
        <v>0.73552923023842098</v>
      </c>
      <c r="D1001" s="57">
        <f t="shared" ca="1" si="130"/>
        <v>0.72145997500841264</v>
      </c>
      <c r="E1001" s="57">
        <f t="shared" ca="1" si="130"/>
        <v>0.7216967205587117</v>
      </c>
      <c r="F1001" s="57">
        <f t="shared" ca="1" si="125"/>
        <v>0</v>
      </c>
      <c r="G1001" s="57">
        <f t="shared" ca="1" si="126"/>
        <v>0</v>
      </c>
      <c r="H1001" s="17">
        <f t="shared" ca="1" si="127"/>
        <v>0</v>
      </c>
      <c r="I1001" s="17">
        <f t="shared" ca="1" si="128"/>
        <v>0</v>
      </c>
      <c r="K1001" s="17">
        <v>992</v>
      </c>
      <c r="L1001" s="50">
        <v>1.8129546250119724E-3</v>
      </c>
      <c r="M1001" s="50">
        <v>1.8275892003908705E-3</v>
      </c>
      <c r="N1001" s="50">
        <v>5.3999999999999999E-2</v>
      </c>
      <c r="O1001" s="50">
        <v>5.4800000000000001E-2</v>
      </c>
      <c r="R1001" s="59"/>
    </row>
    <row r="1002" spans="2:18" x14ac:dyDescent="0.2">
      <c r="B1002">
        <v>993</v>
      </c>
      <c r="C1002" s="57">
        <f t="shared" ca="1" si="129"/>
        <v>-0.75193167440963449</v>
      </c>
      <c r="D1002" s="57">
        <f t="shared" ca="1" si="130"/>
        <v>0.6230531916825327</v>
      </c>
      <c r="E1002" s="57">
        <f t="shared" ca="1" si="130"/>
        <v>0.62325764525700678</v>
      </c>
      <c r="F1002" s="57">
        <f t="shared" ca="1" si="125"/>
        <v>0</v>
      </c>
      <c r="G1002" s="57">
        <f t="shared" ca="1" si="126"/>
        <v>0</v>
      </c>
      <c r="H1002" s="17">
        <f t="shared" ca="1" si="127"/>
        <v>0</v>
      </c>
      <c r="I1002" s="17">
        <f t="shared" ca="1" si="128"/>
        <v>0</v>
      </c>
      <c r="K1002" s="17">
        <v>993</v>
      </c>
      <c r="L1002" s="50">
        <v>1.8917410866820265E-3</v>
      </c>
      <c r="M1002" s="50">
        <v>1.9063470136159292E-3</v>
      </c>
      <c r="N1002" s="50">
        <v>5.3600000000000002E-2</v>
      </c>
      <c r="O1002" s="50">
        <v>5.4399999999999997E-2</v>
      </c>
      <c r="R1002" s="59"/>
    </row>
    <row r="1003" spans="2:18" x14ac:dyDescent="0.2">
      <c r="B1003">
        <v>994</v>
      </c>
      <c r="C1003" s="57">
        <f t="shared" ca="1" si="129"/>
        <v>-1.1720232876451111</v>
      </c>
      <c r="D1003" s="57">
        <f t="shared" ca="1" si="130"/>
        <v>0.5977760143489852</v>
      </c>
      <c r="E1003" s="57">
        <f t="shared" ca="1" si="130"/>
        <v>0.59797217327169039</v>
      </c>
      <c r="F1003" s="57">
        <f t="shared" ca="1" si="125"/>
        <v>0</v>
      </c>
      <c r="G1003" s="57">
        <f t="shared" ca="1" si="126"/>
        <v>0</v>
      </c>
      <c r="H1003" s="17">
        <f t="shared" ca="1" si="127"/>
        <v>0</v>
      </c>
      <c r="I1003" s="17">
        <f t="shared" ca="1" si="128"/>
        <v>0</v>
      </c>
      <c r="K1003" s="17">
        <v>994</v>
      </c>
      <c r="L1003" s="50">
        <v>1.9122897686936465E-3</v>
      </c>
      <c r="M1003" s="50">
        <v>1.926935903665045E-3</v>
      </c>
      <c r="N1003" s="50">
        <v>5.4199999999999998E-2</v>
      </c>
      <c r="O1003" s="50">
        <v>5.4199999999999998E-2</v>
      </c>
      <c r="R1003" s="59"/>
    </row>
    <row r="1004" spans="2:18" x14ac:dyDescent="0.2">
      <c r="B1004">
        <v>995</v>
      </c>
      <c r="C1004" s="57">
        <f t="shared" ca="1" si="129"/>
        <v>-0.7311659989405439</v>
      </c>
      <c r="D1004" s="57">
        <f t="shared" ca="1" si="130"/>
        <v>0.62433003478712201</v>
      </c>
      <c r="E1004" s="57">
        <f t="shared" ca="1" si="130"/>
        <v>0.62453490735493444</v>
      </c>
      <c r="F1004" s="57">
        <f t="shared" ca="1" si="125"/>
        <v>0</v>
      </c>
      <c r="G1004" s="57">
        <f t="shared" ca="1" si="126"/>
        <v>0</v>
      </c>
      <c r="H1004" s="17">
        <f t="shared" ca="1" si="127"/>
        <v>0</v>
      </c>
      <c r="I1004" s="17">
        <f t="shared" ca="1" si="128"/>
        <v>0</v>
      </c>
      <c r="K1004" s="17">
        <v>995</v>
      </c>
      <c r="L1004" s="50">
        <v>2.0591761887937296E-3</v>
      </c>
      <c r="M1004" s="50">
        <v>2.0749430677181493E-3</v>
      </c>
      <c r="N1004" s="50">
        <v>5.8000000000000003E-2</v>
      </c>
      <c r="O1004" s="50">
        <v>5.8400000000000001E-2</v>
      </c>
      <c r="R1004" s="59"/>
    </row>
    <row r="1005" spans="2:18" x14ac:dyDescent="0.2">
      <c r="B1005">
        <v>996</v>
      </c>
      <c r="C1005" s="57">
        <f t="shared" ca="1" si="129"/>
        <v>0.28010967126458186</v>
      </c>
      <c r="D1005" s="57">
        <f t="shared" ca="1" si="130"/>
        <v>0.68978381712859804</v>
      </c>
      <c r="E1005" s="57">
        <f t="shared" ca="1" si="130"/>
        <v>0.69001016821532546</v>
      </c>
      <c r="F1005" s="57">
        <f t="shared" ca="1" si="125"/>
        <v>0</v>
      </c>
      <c r="G1005" s="57">
        <f t="shared" ca="1" si="126"/>
        <v>0</v>
      </c>
      <c r="H1005" s="17">
        <f t="shared" ca="1" si="127"/>
        <v>0</v>
      </c>
      <c r="I1005" s="17">
        <f t="shared" ca="1" si="128"/>
        <v>0</v>
      </c>
      <c r="K1005" s="17">
        <v>996</v>
      </c>
      <c r="L1005" s="50">
        <v>1.5569033176079342E-3</v>
      </c>
      <c r="M1005" s="50">
        <v>1.5710189994390608E-3</v>
      </c>
      <c r="N1005" s="50">
        <v>5.2600000000000001E-2</v>
      </c>
      <c r="O1005" s="50">
        <v>5.2600000000000001E-2</v>
      </c>
      <c r="R1005" s="59"/>
    </row>
    <row r="1006" spans="2:18" x14ac:dyDescent="0.2">
      <c r="B1006">
        <v>997</v>
      </c>
      <c r="C1006" s="57">
        <f t="shared" ca="1" si="129"/>
        <v>-1.2063576756354577</v>
      </c>
      <c r="D1006" s="57">
        <f t="shared" ca="1" si="130"/>
        <v>0.59575599889041519</v>
      </c>
      <c r="E1006" s="57">
        <f t="shared" ca="1" si="130"/>
        <v>0.59595149494936084</v>
      </c>
      <c r="F1006" s="57">
        <f t="shared" ca="1" si="125"/>
        <v>0</v>
      </c>
      <c r="G1006" s="57">
        <f t="shared" ca="1" si="126"/>
        <v>0</v>
      </c>
      <c r="H1006" s="17">
        <f t="shared" ca="1" si="127"/>
        <v>0</v>
      </c>
      <c r="I1006" s="17">
        <f t="shared" ca="1" si="128"/>
        <v>0</v>
      </c>
      <c r="K1006" s="17">
        <v>997</v>
      </c>
      <c r="L1006" s="50">
        <v>1.7864564684684358E-3</v>
      </c>
      <c r="M1006" s="50">
        <v>1.7998227235430726E-3</v>
      </c>
      <c r="N1006" s="50">
        <v>4.9200000000000001E-2</v>
      </c>
      <c r="O1006" s="50">
        <v>4.9599999999999998E-2</v>
      </c>
      <c r="R1006" s="59"/>
    </row>
    <row r="1007" spans="2:18" x14ac:dyDescent="0.2">
      <c r="B1007">
        <v>998</v>
      </c>
      <c r="C1007" s="57">
        <f t="shared" ca="1" si="129"/>
        <v>1.2249649135366294</v>
      </c>
      <c r="D1007" s="57">
        <f t="shared" ca="1" si="130"/>
        <v>0.75712557715546691</v>
      </c>
      <c r="E1007" s="57">
        <f t="shared" ca="1" si="130"/>
        <v>0.75737402629695538</v>
      </c>
      <c r="F1007" s="57">
        <f t="shared" ca="1" si="125"/>
        <v>0</v>
      </c>
      <c r="G1007" s="57">
        <f t="shared" ca="1" si="126"/>
        <v>0</v>
      </c>
      <c r="H1007" s="17">
        <f t="shared" ca="1" si="127"/>
        <v>0</v>
      </c>
      <c r="I1007" s="17">
        <f t="shared" ca="1" si="128"/>
        <v>0</v>
      </c>
      <c r="K1007" s="17">
        <v>998</v>
      </c>
      <c r="L1007" s="50">
        <v>1.464730123792279E-3</v>
      </c>
      <c r="M1007" s="50">
        <v>1.478275960896855E-3</v>
      </c>
      <c r="N1007" s="50">
        <v>5.04E-2</v>
      </c>
      <c r="O1007" s="50">
        <v>5.0599999999999999E-2</v>
      </c>
      <c r="R1007" s="59"/>
    </row>
    <row r="1008" spans="2:18" x14ac:dyDescent="0.2">
      <c r="B1008">
        <v>999</v>
      </c>
      <c r="C1008" s="57">
        <f t="shared" ca="1" si="129"/>
        <v>1.005795063623951</v>
      </c>
      <c r="D1008" s="57">
        <f t="shared" ca="1" si="130"/>
        <v>0.74094153841160726</v>
      </c>
      <c r="E1008" s="57">
        <f t="shared" ca="1" si="130"/>
        <v>0.74118467679533906</v>
      </c>
      <c r="F1008" s="57">
        <f t="shared" ca="1" si="125"/>
        <v>0</v>
      </c>
      <c r="G1008" s="57">
        <f t="shared" ca="1" si="126"/>
        <v>0</v>
      </c>
      <c r="H1008" s="17">
        <f t="shared" ca="1" si="127"/>
        <v>0</v>
      </c>
      <c r="I1008" s="17">
        <f t="shared" ca="1" si="128"/>
        <v>0</v>
      </c>
      <c r="K1008" s="17">
        <v>999</v>
      </c>
      <c r="L1008" s="50">
        <v>1.6613686422865006E-3</v>
      </c>
      <c r="M1008" s="50">
        <v>1.6752082288144677E-3</v>
      </c>
      <c r="N1008" s="50">
        <v>5.1400000000000001E-2</v>
      </c>
      <c r="O1008" s="50">
        <v>5.1400000000000001E-2</v>
      </c>
      <c r="R1008" s="59"/>
    </row>
    <row r="1009" spans="2:18" x14ac:dyDescent="0.2">
      <c r="B1009">
        <v>1000</v>
      </c>
      <c r="C1009" s="57">
        <f t="shared" ca="1" si="129"/>
        <v>-0.89594516604447361</v>
      </c>
      <c r="D1009" s="57">
        <f t="shared" ca="1" si="130"/>
        <v>0.61426963045383454</v>
      </c>
      <c r="E1009" s="57">
        <f t="shared" ca="1" si="130"/>
        <v>0.61447120172144643</v>
      </c>
      <c r="F1009" s="57">
        <f t="shared" ca="1" si="125"/>
        <v>0</v>
      </c>
      <c r="G1009" s="57">
        <f t="shared" ca="1" si="126"/>
        <v>0</v>
      </c>
      <c r="H1009" s="17">
        <f t="shared" ca="1" si="127"/>
        <v>0</v>
      </c>
      <c r="I1009" s="17">
        <f t="shared" ca="1" si="128"/>
        <v>0</v>
      </c>
      <c r="K1009" s="17">
        <v>1000</v>
      </c>
      <c r="L1009" s="50">
        <v>2.1120366492416442E-3</v>
      </c>
      <c r="M1009" s="50">
        <v>2.1268517891841806E-3</v>
      </c>
      <c r="N1009" s="50">
        <v>5.4600000000000003E-2</v>
      </c>
      <c r="O1009" s="50">
        <v>5.4600000000000003E-2</v>
      </c>
      <c r="R1009" s="59"/>
    </row>
    <row r="1010" spans="2:18" x14ac:dyDescent="0.2">
      <c r="B1010">
        <v>1001</v>
      </c>
      <c r="C1010" s="57">
        <f t="shared" ca="1" si="129"/>
        <v>-0.30299478087789278</v>
      </c>
      <c r="D1010" s="57">
        <f t="shared" ref="D1010:E1029" ca="1" si="131">S0*EXP((D$5+0.5*σ*σ)*T+σ*SQRT(T)*$C1010)</f>
        <v>0.6512486026733264</v>
      </c>
      <c r="E1010" s="57">
        <f t="shared" ca="1" si="131"/>
        <v>0.65146230851171272</v>
      </c>
      <c r="F1010" s="57">
        <f t="shared" ca="1" si="125"/>
        <v>0</v>
      </c>
      <c r="G1010" s="57">
        <f t="shared" ca="1" si="126"/>
        <v>0</v>
      </c>
      <c r="H1010" s="17">
        <f t="shared" ca="1" si="127"/>
        <v>0</v>
      </c>
      <c r="I1010" s="17">
        <f t="shared" ca="1" si="128"/>
        <v>0</v>
      </c>
      <c r="K1010" s="17">
        <v>1001</v>
      </c>
      <c r="L1010" s="50">
        <v>1.8227319905321552E-3</v>
      </c>
      <c r="M1010" s="50">
        <v>1.8356039418499677E-3</v>
      </c>
      <c r="N1010" s="50">
        <v>4.7399999999999998E-2</v>
      </c>
      <c r="O1010" s="50">
        <v>4.7600000000000003E-2</v>
      </c>
      <c r="R1010" s="59"/>
    </row>
    <row r="1011" spans="2:18" x14ac:dyDescent="0.2">
      <c r="B1011">
        <v>1002</v>
      </c>
      <c r="C1011" s="57">
        <f t="shared" ca="1" si="129"/>
        <v>-1.2907842276478403</v>
      </c>
      <c r="D1011" s="57">
        <f t="shared" ca="1" si="131"/>
        <v>0.59081786287470495</v>
      </c>
      <c r="E1011" s="57">
        <f t="shared" ca="1" si="131"/>
        <v>0.59101173849486133</v>
      </c>
      <c r="F1011" s="57">
        <f t="shared" ca="1" si="125"/>
        <v>0</v>
      </c>
      <c r="G1011" s="57">
        <f t="shared" ca="1" si="126"/>
        <v>0</v>
      </c>
      <c r="H1011" s="17">
        <f t="shared" ca="1" si="127"/>
        <v>0</v>
      </c>
      <c r="I1011" s="17">
        <f t="shared" ca="1" si="128"/>
        <v>0</v>
      </c>
      <c r="K1011" s="17">
        <v>1002</v>
      </c>
      <c r="L1011" s="50">
        <v>1.7520843834667303E-3</v>
      </c>
      <c r="M1011" s="50">
        <v>1.7665508684320307E-3</v>
      </c>
      <c r="N1011" s="50">
        <v>5.3199999999999997E-2</v>
      </c>
      <c r="O1011" s="50">
        <v>5.3999999999999999E-2</v>
      </c>
      <c r="R1011" s="59"/>
    </row>
    <row r="1012" spans="2:18" x14ac:dyDescent="0.2">
      <c r="B1012">
        <v>1003</v>
      </c>
      <c r="C1012" s="57">
        <f t="shared" ca="1" si="129"/>
        <v>-1.2848299290713407</v>
      </c>
      <c r="D1012" s="57">
        <f t="shared" ca="1" si="131"/>
        <v>0.59116478613743473</v>
      </c>
      <c r="E1012" s="57">
        <f t="shared" ca="1" si="131"/>
        <v>0.59135877559971906</v>
      </c>
      <c r="F1012" s="57">
        <f t="shared" ca="1" si="125"/>
        <v>0</v>
      </c>
      <c r="G1012" s="57">
        <f t="shared" ca="1" si="126"/>
        <v>0</v>
      </c>
      <c r="H1012" s="17">
        <f t="shared" ca="1" si="127"/>
        <v>0</v>
      </c>
      <c r="I1012" s="17">
        <f t="shared" ca="1" si="128"/>
        <v>0</v>
      </c>
      <c r="K1012" s="17">
        <v>1003</v>
      </c>
      <c r="L1012" s="50">
        <v>1.8996966060145031E-3</v>
      </c>
      <c r="M1012" s="50">
        <v>1.9148284286049371E-3</v>
      </c>
      <c r="N1012" s="50">
        <v>5.6000000000000001E-2</v>
      </c>
      <c r="O1012" s="50">
        <v>5.62E-2</v>
      </c>
      <c r="R1012" s="59"/>
    </row>
    <row r="1013" spans="2:18" x14ac:dyDescent="0.2">
      <c r="B1013">
        <v>1004</v>
      </c>
      <c r="C1013" s="57">
        <f t="shared" ca="1" si="129"/>
        <v>0.28182193011662954</v>
      </c>
      <c r="D1013" s="57">
        <f t="shared" ca="1" si="131"/>
        <v>0.6899002674786745</v>
      </c>
      <c r="E1013" s="57">
        <f t="shared" ca="1" si="131"/>
        <v>0.69012665677833551</v>
      </c>
      <c r="F1013" s="57">
        <f t="shared" ca="1" si="125"/>
        <v>0</v>
      </c>
      <c r="G1013" s="57">
        <f t="shared" ca="1" si="126"/>
        <v>0</v>
      </c>
      <c r="H1013" s="17">
        <f t="shared" ca="1" si="127"/>
        <v>0</v>
      </c>
      <c r="I1013" s="17">
        <f t="shared" ca="1" si="128"/>
        <v>0</v>
      </c>
      <c r="K1013" s="17">
        <v>1004</v>
      </c>
      <c r="L1013" s="50">
        <v>1.9428375494247505E-3</v>
      </c>
      <c r="M1013" s="50">
        <v>1.9572867916675734E-3</v>
      </c>
      <c r="N1013" s="50">
        <v>5.3400000000000003E-2</v>
      </c>
      <c r="O1013" s="50">
        <v>5.3400000000000003E-2</v>
      </c>
      <c r="R1013" s="59"/>
    </row>
    <row r="1014" spans="2:18" x14ac:dyDescent="0.2">
      <c r="B1014">
        <v>1005</v>
      </c>
      <c r="C1014" s="57">
        <f t="shared" ca="1" si="129"/>
        <v>4.5558498219017904E-2</v>
      </c>
      <c r="D1014" s="57">
        <f t="shared" ca="1" si="131"/>
        <v>0.67401639349868714</v>
      </c>
      <c r="E1014" s="57">
        <f t="shared" ca="1" si="131"/>
        <v>0.67423757053901778</v>
      </c>
      <c r="F1014" s="57">
        <f t="shared" ca="1" si="125"/>
        <v>0</v>
      </c>
      <c r="G1014" s="57">
        <f t="shared" ca="1" si="126"/>
        <v>0</v>
      </c>
      <c r="H1014" s="17">
        <f t="shared" ca="1" si="127"/>
        <v>0</v>
      </c>
      <c r="I1014" s="17">
        <f t="shared" ca="1" si="128"/>
        <v>0</v>
      </c>
      <c r="K1014" s="17">
        <v>1005</v>
      </c>
      <c r="L1014" s="50">
        <v>2.0295736156746278E-3</v>
      </c>
      <c r="M1014" s="50">
        <v>2.0451335878196252E-3</v>
      </c>
      <c r="N1014" s="50">
        <v>5.74E-2</v>
      </c>
      <c r="O1014" s="50">
        <v>5.7599999999999998E-2</v>
      </c>
      <c r="R1014" s="59"/>
    </row>
    <row r="1015" spans="2:18" x14ac:dyDescent="0.2">
      <c r="B1015">
        <v>1006</v>
      </c>
      <c r="C1015" s="57">
        <f t="shared" ca="1" si="129"/>
        <v>-0.36232203708154859</v>
      </c>
      <c r="D1015" s="57">
        <f t="shared" ca="1" si="131"/>
        <v>0.64745061693425354</v>
      </c>
      <c r="E1015" s="57">
        <f t="shared" ca="1" si="131"/>
        <v>0.64766307647172927</v>
      </c>
      <c r="F1015" s="57">
        <f t="shared" ca="1" si="125"/>
        <v>0</v>
      </c>
      <c r="G1015" s="57">
        <f t="shared" ca="1" si="126"/>
        <v>0</v>
      </c>
      <c r="H1015" s="17">
        <f t="shared" ca="1" si="127"/>
        <v>0</v>
      </c>
      <c r="I1015" s="17">
        <f t="shared" ca="1" si="128"/>
        <v>0</v>
      </c>
      <c r="K1015" s="17">
        <v>1006</v>
      </c>
      <c r="L1015" s="50">
        <v>1.9319149827479527E-3</v>
      </c>
      <c r="M1015" s="50">
        <v>1.9462397335331246E-3</v>
      </c>
      <c r="N1015" s="50">
        <v>5.28E-2</v>
      </c>
      <c r="O1015" s="50">
        <v>5.3199999999999997E-2</v>
      </c>
      <c r="R1015" s="59"/>
    </row>
    <row r="1016" spans="2:18" x14ac:dyDescent="0.2">
      <c r="B1016">
        <v>1007</v>
      </c>
      <c r="C1016" s="57">
        <f t="shared" ca="1" si="129"/>
        <v>0.71143072135960927</v>
      </c>
      <c r="D1016" s="57">
        <f t="shared" ca="1" si="131"/>
        <v>0.71974795697388905</v>
      </c>
      <c r="E1016" s="57">
        <f t="shared" ca="1" si="131"/>
        <v>0.71998414072912553</v>
      </c>
      <c r="F1016" s="57">
        <f t="shared" ca="1" si="125"/>
        <v>0</v>
      </c>
      <c r="G1016" s="57">
        <f t="shared" ca="1" si="126"/>
        <v>0</v>
      </c>
      <c r="H1016" s="17">
        <f t="shared" ca="1" si="127"/>
        <v>0</v>
      </c>
      <c r="I1016" s="17">
        <f t="shared" ca="1" si="128"/>
        <v>0</v>
      </c>
      <c r="K1016" s="17">
        <v>1007</v>
      </c>
      <c r="L1016" s="50">
        <v>1.457543104017741E-3</v>
      </c>
      <c r="M1016" s="50">
        <v>1.4705009147238629E-3</v>
      </c>
      <c r="N1016" s="50">
        <v>4.7800000000000002E-2</v>
      </c>
      <c r="O1016" s="50">
        <v>4.8800000000000003E-2</v>
      </c>
      <c r="R1016" s="59"/>
    </row>
    <row r="1017" spans="2:18" x14ac:dyDescent="0.2">
      <c r="B1017">
        <v>1008</v>
      </c>
      <c r="C1017" s="57">
        <f t="shared" ca="1" si="129"/>
        <v>1.5122202897158681</v>
      </c>
      <c r="D1017" s="57">
        <f t="shared" ca="1" si="131"/>
        <v>0.77887370507682419</v>
      </c>
      <c r="E1017" s="57">
        <f t="shared" ca="1" si="131"/>
        <v>0.77912929082005211</v>
      </c>
      <c r="F1017" s="57">
        <f t="shared" ca="1" si="125"/>
        <v>0</v>
      </c>
      <c r="G1017" s="57">
        <f t="shared" ca="1" si="126"/>
        <v>0</v>
      </c>
      <c r="H1017" s="17">
        <f t="shared" ca="1" si="127"/>
        <v>0</v>
      </c>
      <c r="I1017" s="17">
        <f t="shared" ca="1" si="128"/>
        <v>0</v>
      </c>
      <c r="K1017" s="17">
        <v>1008</v>
      </c>
      <c r="L1017" s="50">
        <v>1.6416222560464862E-3</v>
      </c>
      <c r="M1017" s="50">
        <v>1.6550932582341811E-3</v>
      </c>
      <c r="N1017" s="50">
        <v>0.05</v>
      </c>
      <c r="O1017" s="50">
        <v>0.05</v>
      </c>
      <c r="R1017" s="59"/>
    </row>
    <row r="1018" spans="2:18" x14ac:dyDescent="0.2">
      <c r="B1018">
        <v>1009</v>
      </c>
      <c r="C1018" s="57">
        <f t="shared" ca="1" si="129"/>
        <v>-0.84082213060280164</v>
      </c>
      <c r="D1018" s="57">
        <f t="shared" ca="1" si="131"/>
        <v>0.61761692937655199</v>
      </c>
      <c r="E1018" s="57">
        <f t="shared" ca="1" si="131"/>
        <v>0.61781959905315809</v>
      </c>
      <c r="F1018" s="57">
        <f t="shared" ca="1" si="125"/>
        <v>0</v>
      </c>
      <c r="G1018" s="57">
        <f t="shared" ca="1" si="126"/>
        <v>0</v>
      </c>
      <c r="H1018" s="17">
        <f t="shared" ca="1" si="127"/>
        <v>0</v>
      </c>
      <c r="I1018" s="17">
        <f t="shared" ca="1" si="128"/>
        <v>0</v>
      </c>
      <c r="K1018" s="17">
        <v>1009</v>
      </c>
      <c r="L1018" s="50">
        <v>1.7494264358272264E-3</v>
      </c>
      <c r="M1018" s="50">
        <v>1.7634501060203157E-3</v>
      </c>
      <c r="N1018" s="50">
        <v>5.1999999999999998E-2</v>
      </c>
      <c r="O1018" s="50">
        <v>5.1999999999999998E-2</v>
      </c>
      <c r="R1018" s="59"/>
    </row>
    <row r="1019" spans="2:18" x14ac:dyDescent="0.2">
      <c r="B1019">
        <v>1010</v>
      </c>
      <c r="C1019" s="57">
        <f t="shared" ca="1" si="129"/>
        <v>0.90996046769661731</v>
      </c>
      <c r="D1019" s="57">
        <f t="shared" ca="1" si="131"/>
        <v>0.73397402252027455</v>
      </c>
      <c r="E1019" s="57">
        <f t="shared" ca="1" si="131"/>
        <v>0.73421487452854384</v>
      </c>
      <c r="F1019" s="57">
        <f t="shared" ca="1" si="125"/>
        <v>0</v>
      </c>
      <c r="G1019" s="57">
        <f t="shared" ca="1" si="126"/>
        <v>0</v>
      </c>
      <c r="H1019" s="17">
        <f t="shared" ca="1" si="127"/>
        <v>0</v>
      </c>
      <c r="I1019" s="17">
        <f t="shared" ca="1" si="128"/>
        <v>0</v>
      </c>
      <c r="K1019" s="17">
        <v>1010</v>
      </c>
      <c r="L1019" s="50">
        <v>1.6455558541269503E-3</v>
      </c>
      <c r="M1019" s="50">
        <v>1.6581451737645581E-3</v>
      </c>
      <c r="N1019" s="50">
        <v>4.6399999999999997E-2</v>
      </c>
      <c r="O1019" s="50">
        <v>4.6600000000000003E-2</v>
      </c>
      <c r="R1019" s="59"/>
    </row>
    <row r="1020" spans="2:18" x14ac:dyDescent="0.2">
      <c r="B1020">
        <v>1011</v>
      </c>
      <c r="C1020" s="57">
        <f t="shared" ca="1" si="129"/>
        <v>0.51693968269901458</v>
      </c>
      <c r="D1020" s="57">
        <f t="shared" ca="1" si="131"/>
        <v>0.70607870508996151</v>
      </c>
      <c r="E1020" s="57">
        <f t="shared" ca="1" si="131"/>
        <v>0.70631040330937966</v>
      </c>
      <c r="F1020" s="57">
        <f t="shared" ca="1" si="125"/>
        <v>0</v>
      </c>
      <c r="G1020" s="57">
        <f t="shared" ca="1" si="126"/>
        <v>0</v>
      </c>
      <c r="H1020" s="17">
        <f t="shared" ca="1" si="127"/>
        <v>0</v>
      </c>
      <c r="I1020" s="17">
        <f t="shared" ca="1" si="128"/>
        <v>0</v>
      </c>
      <c r="K1020" s="17">
        <v>1011</v>
      </c>
      <c r="L1020" s="50">
        <v>1.8420501749415003E-3</v>
      </c>
      <c r="M1020" s="50">
        <v>1.8551787595376809E-3</v>
      </c>
      <c r="N1020" s="50">
        <v>4.8399999999999999E-2</v>
      </c>
      <c r="O1020" s="50">
        <v>4.8599999999999997E-2</v>
      </c>
      <c r="R1020" s="59"/>
    </row>
    <row r="1021" spans="2:18" x14ac:dyDescent="0.2">
      <c r="B1021">
        <v>1012</v>
      </c>
      <c r="C1021" s="57">
        <f t="shared" ca="1" si="129"/>
        <v>-0.33218294676493421</v>
      </c>
      <c r="D1021" s="57">
        <f t="shared" ca="1" si="131"/>
        <v>0.64937727163679682</v>
      </c>
      <c r="E1021" s="57">
        <f t="shared" ca="1" si="131"/>
        <v>0.64959036340189924</v>
      </c>
      <c r="F1021" s="57">
        <f t="shared" ca="1" si="125"/>
        <v>0</v>
      </c>
      <c r="G1021" s="57">
        <f t="shared" ca="1" si="126"/>
        <v>0</v>
      </c>
      <c r="H1021" s="17">
        <f t="shared" ca="1" si="127"/>
        <v>0</v>
      </c>
      <c r="I1021" s="17">
        <f t="shared" ca="1" si="128"/>
        <v>0</v>
      </c>
      <c r="K1021" s="17">
        <v>1012</v>
      </c>
      <c r="L1021" s="50">
        <v>1.7029878085105552E-3</v>
      </c>
      <c r="M1021" s="50">
        <v>1.7168346251229998E-3</v>
      </c>
      <c r="N1021" s="50">
        <v>5.1200000000000002E-2</v>
      </c>
      <c r="O1021" s="50">
        <v>5.16E-2</v>
      </c>
      <c r="R1021" s="59"/>
    </row>
    <row r="1022" spans="2:18" x14ac:dyDescent="0.2">
      <c r="B1022">
        <v>1013</v>
      </c>
      <c r="C1022" s="57">
        <f t="shared" ca="1" si="129"/>
        <v>0.23625625190395258</v>
      </c>
      <c r="D1022" s="57">
        <f t="shared" ca="1" si="131"/>
        <v>0.68680804475048451</v>
      </c>
      <c r="E1022" s="57">
        <f t="shared" ca="1" si="131"/>
        <v>0.68703341934385997</v>
      </c>
      <c r="F1022" s="57">
        <f t="shared" ca="1" si="125"/>
        <v>0</v>
      </c>
      <c r="G1022" s="57">
        <f t="shared" ca="1" si="126"/>
        <v>0</v>
      </c>
      <c r="H1022" s="17">
        <f t="shared" ca="1" si="127"/>
        <v>0</v>
      </c>
      <c r="I1022" s="17">
        <f t="shared" ca="1" si="128"/>
        <v>0</v>
      </c>
      <c r="K1022" s="17">
        <v>1013</v>
      </c>
      <c r="L1022" s="50">
        <v>1.5358666291151624E-3</v>
      </c>
      <c r="M1022" s="50">
        <v>1.5487912559319413E-3</v>
      </c>
      <c r="N1022" s="50">
        <v>4.8000000000000001E-2</v>
      </c>
      <c r="O1022" s="50">
        <v>4.82E-2</v>
      </c>
      <c r="R1022" s="59"/>
    </row>
    <row r="1023" spans="2:18" x14ac:dyDescent="0.2">
      <c r="B1023">
        <v>1014</v>
      </c>
      <c r="C1023" s="57">
        <f t="shared" ca="1" si="129"/>
        <v>-0.85752353669334436</v>
      </c>
      <c r="D1023" s="57">
        <f t="shared" ca="1" si="131"/>
        <v>0.61660082937103344</v>
      </c>
      <c r="E1023" s="57">
        <f t="shared" ca="1" si="131"/>
        <v>0.61680316561659243</v>
      </c>
      <c r="F1023" s="57">
        <f t="shared" ca="1" si="125"/>
        <v>0</v>
      </c>
      <c r="G1023" s="57">
        <f t="shared" ca="1" si="126"/>
        <v>0</v>
      </c>
      <c r="H1023" s="17">
        <f t="shared" ca="1" si="127"/>
        <v>0</v>
      </c>
      <c r="I1023" s="17">
        <f t="shared" ca="1" si="128"/>
        <v>0</v>
      </c>
      <c r="K1023" s="17">
        <v>1014</v>
      </c>
      <c r="L1023" s="50">
        <v>1.9622191869952494E-3</v>
      </c>
      <c r="M1023" s="50">
        <v>1.9774507277220354E-3</v>
      </c>
      <c r="N1023" s="50">
        <v>5.6399999999999999E-2</v>
      </c>
      <c r="O1023" s="50">
        <v>5.6399999999999999E-2</v>
      </c>
      <c r="R1023" s="59"/>
    </row>
    <row r="1024" spans="2:18" x14ac:dyDescent="0.2">
      <c r="B1024">
        <v>1015</v>
      </c>
      <c r="C1024" s="57">
        <f t="shared" ca="1" si="129"/>
        <v>1.0557982688692231</v>
      </c>
      <c r="D1024" s="57">
        <f t="shared" ca="1" si="131"/>
        <v>0.74460316805511439</v>
      </c>
      <c r="E1024" s="57">
        <f t="shared" ca="1" si="131"/>
        <v>0.74484750799479493</v>
      </c>
      <c r="F1024" s="57">
        <f t="shared" ca="1" si="125"/>
        <v>0</v>
      </c>
      <c r="G1024" s="57">
        <f t="shared" ca="1" si="126"/>
        <v>0</v>
      </c>
      <c r="H1024" s="17">
        <f t="shared" ca="1" si="127"/>
        <v>0</v>
      </c>
      <c r="I1024" s="17">
        <f t="shared" ca="1" si="128"/>
        <v>0</v>
      </c>
      <c r="K1024" s="17">
        <v>1015</v>
      </c>
      <c r="L1024" s="50">
        <v>1.4898855657603934E-3</v>
      </c>
      <c r="M1024" s="50">
        <v>1.5017163771266044E-3</v>
      </c>
      <c r="N1024" s="50">
        <v>4.3799999999999999E-2</v>
      </c>
      <c r="O1024" s="50">
        <v>4.3999999999999997E-2</v>
      </c>
      <c r="R1024" s="59"/>
    </row>
    <row r="1025" spans="2:18" x14ac:dyDescent="0.2">
      <c r="B1025">
        <v>1016</v>
      </c>
      <c r="C1025" s="57">
        <f t="shared" ca="1" si="129"/>
        <v>0.64568485680353582</v>
      </c>
      <c r="D1025" s="57">
        <f t="shared" ca="1" si="131"/>
        <v>0.71509784002898014</v>
      </c>
      <c r="E1025" s="57">
        <f t="shared" ca="1" si="131"/>
        <v>0.71533249785827036</v>
      </c>
      <c r="F1025" s="57">
        <f t="shared" ca="1" si="125"/>
        <v>0</v>
      </c>
      <c r="G1025" s="57">
        <f t="shared" ca="1" si="126"/>
        <v>0</v>
      </c>
      <c r="H1025" s="17">
        <f t="shared" ca="1" si="127"/>
        <v>0</v>
      </c>
      <c r="I1025" s="17">
        <f t="shared" ca="1" si="128"/>
        <v>0</v>
      </c>
      <c r="K1025" s="17">
        <v>1016</v>
      </c>
      <c r="L1025" s="50">
        <v>1.8017128392559755E-3</v>
      </c>
      <c r="M1025" s="50">
        <v>1.8166052797361815E-3</v>
      </c>
      <c r="N1025" s="50">
        <v>5.5199999999999999E-2</v>
      </c>
      <c r="O1025" s="50">
        <v>5.5599999999999997E-2</v>
      </c>
      <c r="R1025" s="59"/>
    </row>
    <row r="1026" spans="2:18" x14ac:dyDescent="0.2">
      <c r="B1026">
        <v>1017</v>
      </c>
      <c r="C1026" s="57">
        <f t="shared" ca="1" si="129"/>
        <v>0.65639413451670658</v>
      </c>
      <c r="D1026" s="57">
        <f t="shared" ca="1" si="131"/>
        <v>0.71585323945760038</v>
      </c>
      <c r="E1026" s="57">
        <f t="shared" ca="1" si="131"/>
        <v>0.71608814516960018</v>
      </c>
      <c r="F1026" s="57">
        <f t="shared" ca="1" si="125"/>
        <v>0</v>
      </c>
      <c r="G1026" s="57">
        <f t="shared" ca="1" si="126"/>
        <v>0</v>
      </c>
      <c r="H1026" s="17">
        <f t="shared" ca="1" si="127"/>
        <v>0</v>
      </c>
      <c r="I1026" s="17">
        <f t="shared" ca="1" si="128"/>
        <v>0</v>
      </c>
      <c r="K1026" s="17">
        <v>1017</v>
      </c>
      <c r="L1026" s="50">
        <v>1.3924103607694212E-3</v>
      </c>
      <c r="M1026" s="50">
        <v>1.4043995393325285E-3</v>
      </c>
      <c r="N1026" s="50">
        <v>4.4400000000000002E-2</v>
      </c>
      <c r="O1026" s="50">
        <v>4.48E-2</v>
      </c>
      <c r="R1026" s="59"/>
    </row>
    <row r="1027" spans="2:18" x14ac:dyDescent="0.2">
      <c r="B1027">
        <v>1018</v>
      </c>
      <c r="C1027" s="57">
        <f t="shared" ca="1" si="129"/>
        <v>0.9669994767438358</v>
      </c>
      <c r="D1027" s="57">
        <f t="shared" ca="1" si="131"/>
        <v>0.73811302841334736</v>
      </c>
      <c r="E1027" s="57">
        <f t="shared" ca="1" si="131"/>
        <v>0.73835523862756269</v>
      </c>
      <c r="F1027" s="57">
        <f t="shared" ca="1" si="125"/>
        <v>0</v>
      </c>
      <c r="G1027" s="57">
        <f t="shared" ca="1" si="126"/>
        <v>0</v>
      </c>
      <c r="H1027" s="17">
        <f t="shared" ca="1" si="127"/>
        <v>0</v>
      </c>
      <c r="I1027" s="17">
        <f t="shared" ca="1" si="128"/>
        <v>0</v>
      </c>
      <c r="K1027" s="17">
        <v>1018</v>
      </c>
      <c r="L1027" s="50">
        <v>1.7087318137468E-3</v>
      </c>
      <c r="M1027" s="50">
        <v>1.7226169153270387E-3</v>
      </c>
      <c r="N1027" s="50">
        <v>5.1400000000000001E-2</v>
      </c>
      <c r="O1027" s="50">
        <v>5.1799999999999999E-2</v>
      </c>
      <c r="R1027" s="59"/>
    </row>
    <row r="1028" spans="2:18" x14ac:dyDescent="0.2">
      <c r="B1028">
        <v>1019</v>
      </c>
      <c r="C1028" s="57">
        <f t="shared" ca="1" si="129"/>
        <v>0.47333314216882194</v>
      </c>
      <c r="D1028" s="57">
        <f t="shared" ca="1" si="131"/>
        <v>0.70304974693384625</v>
      </c>
      <c r="E1028" s="57">
        <f t="shared" ca="1" si="131"/>
        <v>0.70328045120711291</v>
      </c>
      <c r="F1028" s="57">
        <f t="shared" ca="1" si="125"/>
        <v>0</v>
      </c>
      <c r="G1028" s="57">
        <f t="shared" ca="1" si="126"/>
        <v>0</v>
      </c>
      <c r="H1028" s="17">
        <f t="shared" ca="1" si="127"/>
        <v>0</v>
      </c>
      <c r="I1028" s="17">
        <f t="shared" ca="1" si="128"/>
        <v>0</v>
      </c>
      <c r="K1028" s="17">
        <v>1019</v>
      </c>
      <c r="L1028" s="50">
        <v>2.0476837476484577E-3</v>
      </c>
      <c r="M1028" s="50">
        <v>2.0625505381720553E-3</v>
      </c>
      <c r="N1028" s="50">
        <v>5.4600000000000003E-2</v>
      </c>
      <c r="O1028" s="50">
        <v>5.5E-2</v>
      </c>
      <c r="R1028" s="59"/>
    </row>
    <row r="1029" spans="2:18" x14ac:dyDescent="0.2">
      <c r="B1029">
        <v>1020</v>
      </c>
      <c r="C1029" s="57">
        <f t="shared" ca="1" si="129"/>
        <v>0.20543335410815614</v>
      </c>
      <c r="D1029" s="57">
        <f t="shared" ca="1" si="131"/>
        <v>0.68472417355855442</v>
      </c>
      <c r="E1029" s="57">
        <f t="shared" ca="1" si="131"/>
        <v>0.68494886433404789</v>
      </c>
      <c r="F1029" s="57">
        <f t="shared" ca="1" si="125"/>
        <v>0</v>
      </c>
      <c r="G1029" s="57">
        <f t="shared" ca="1" si="126"/>
        <v>0</v>
      </c>
      <c r="H1029" s="17">
        <f t="shared" ca="1" si="127"/>
        <v>0</v>
      </c>
      <c r="I1029" s="17">
        <f t="shared" ca="1" si="128"/>
        <v>0</v>
      </c>
      <c r="K1029" s="17">
        <v>1020</v>
      </c>
      <c r="L1029" s="50">
        <v>1.5234720470979461E-3</v>
      </c>
      <c r="M1029" s="50">
        <v>1.5366609761498647E-3</v>
      </c>
      <c r="N1029" s="50">
        <v>4.8800000000000003E-2</v>
      </c>
      <c r="O1029" s="50">
        <v>4.9399999999999999E-2</v>
      </c>
      <c r="R1029" s="59"/>
    </row>
    <row r="1030" spans="2:18" x14ac:dyDescent="0.2">
      <c r="B1030">
        <v>1021</v>
      </c>
      <c r="C1030" s="57">
        <f t="shared" ca="1" si="129"/>
        <v>-1.0585943860072078</v>
      </c>
      <c r="D1030" s="57">
        <f t="shared" ref="D1030:E1049" ca="1" si="132">S0*EXP((D$5+0.5*σ*σ)*T+σ*SQRT(T)*$C1030)</f>
        <v>0.60449826157825381</v>
      </c>
      <c r="E1030" s="57">
        <f t="shared" ca="1" si="132"/>
        <v>0.60469662639203359</v>
      </c>
      <c r="F1030" s="57">
        <f t="shared" ca="1" si="125"/>
        <v>0</v>
      </c>
      <c r="G1030" s="57">
        <f t="shared" ca="1" si="126"/>
        <v>0</v>
      </c>
      <c r="H1030" s="17">
        <f t="shared" ca="1" si="127"/>
        <v>0</v>
      </c>
      <c r="I1030" s="17">
        <f t="shared" ca="1" si="128"/>
        <v>0</v>
      </c>
      <c r="K1030" s="17">
        <v>1021</v>
      </c>
      <c r="L1030" s="50">
        <v>1.6726190518943306E-3</v>
      </c>
      <c r="M1030" s="50">
        <v>1.6872049983263568E-3</v>
      </c>
      <c r="N1030" s="50">
        <v>5.4199999999999998E-2</v>
      </c>
      <c r="O1030" s="50">
        <v>5.4399999999999997E-2</v>
      </c>
      <c r="R1030" s="59"/>
    </row>
    <row r="1031" spans="2:18" x14ac:dyDescent="0.2">
      <c r="B1031">
        <v>1022</v>
      </c>
      <c r="C1031" s="57">
        <f t="shared" ca="1" si="129"/>
        <v>-0.43568976493608735</v>
      </c>
      <c r="D1031" s="57">
        <f t="shared" ca="1" si="132"/>
        <v>0.64278441284749488</v>
      </c>
      <c r="E1031" s="57">
        <f t="shared" ca="1" si="132"/>
        <v>0.64299534118006307</v>
      </c>
      <c r="F1031" s="57">
        <f t="shared" ca="1" si="125"/>
        <v>0</v>
      </c>
      <c r="G1031" s="57">
        <f t="shared" ca="1" si="126"/>
        <v>0</v>
      </c>
      <c r="H1031" s="17">
        <f t="shared" ca="1" si="127"/>
        <v>0</v>
      </c>
      <c r="I1031" s="17">
        <f t="shared" ca="1" si="128"/>
        <v>0</v>
      </c>
      <c r="K1031" s="17">
        <v>1022</v>
      </c>
      <c r="L1031" s="50">
        <v>1.6167952526362072E-3</v>
      </c>
      <c r="M1031" s="50">
        <v>1.6309171894888588E-3</v>
      </c>
      <c r="N1031" s="50">
        <v>5.2400000000000002E-2</v>
      </c>
      <c r="O1031" s="50">
        <v>5.28E-2</v>
      </c>
      <c r="R1031" s="59"/>
    </row>
    <row r="1032" spans="2:18" x14ac:dyDescent="0.2">
      <c r="B1032">
        <v>1023</v>
      </c>
      <c r="C1032" s="57">
        <f t="shared" ca="1" si="129"/>
        <v>-1.3547125796356678</v>
      </c>
      <c r="D1032" s="57">
        <f t="shared" ca="1" si="132"/>
        <v>0.587105922533118</v>
      </c>
      <c r="E1032" s="57">
        <f t="shared" ca="1" si="132"/>
        <v>0.58729858008797731</v>
      </c>
      <c r="F1032" s="57">
        <f t="shared" ca="1" si="125"/>
        <v>0</v>
      </c>
      <c r="G1032" s="57">
        <f t="shared" ca="1" si="126"/>
        <v>0</v>
      </c>
      <c r="H1032" s="17">
        <f t="shared" ca="1" si="127"/>
        <v>0</v>
      </c>
      <c r="I1032" s="17">
        <f t="shared" ca="1" si="128"/>
        <v>0</v>
      </c>
      <c r="K1032" s="17">
        <v>1023</v>
      </c>
      <c r="L1032" s="50">
        <v>1.9344521533733641E-3</v>
      </c>
      <c r="M1032" s="50">
        <v>1.9498297700955521E-3</v>
      </c>
      <c r="N1032" s="50">
        <v>5.7000000000000002E-2</v>
      </c>
      <c r="O1032" s="50">
        <v>5.7000000000000002E-2</v>
      </c>
      <c r="R1032" s="59"/>
    </row>
    <row r="1033" spans="2:18" x14ac:dyDescent="0.2">
      <c r="B1033">
        <v>1024</v>
      </c>
      <c r="C1033" s="57">
        <f t="shared" ca="1" si="129"/>
        <v>0.57273425273321366</v>
      </c>
      <c r="D1033" s="57">
        <f t="shared" ca="1" si="132"/>
        <v>0.70997329529130726</v>
      </c>
      <c r="E1033" s="57">
        <f t="shared" ca="1" si="132"/>
        <v>0.71020627151218407</v>
      </c>
      <c r="F1033" s="57">
        <f t="shared" ca="1" si="125"/>
        <v>0</v>
      </c>
      <c r="G1033" s="57">
        <f t="shared" ca="1" si="126"/>
        <v>0</v>
      </c>
      <c r="H1033" s="17">
        <f t="shared" ca="1" si="127"/>
        <v>0</v>
      </c>
      <c r="I1033" s="17">
        <f t="shared" ca="1" si="128"/>
        <v>0</v>
      </c>
      <c r="K1033" s="17">
        <v>1024</v>
      </c>
      <c r="L1033" s="50">
        <v>1.9437397231351578E-3</v>
      </c>
      <c r="M1033" s="50">
        <v>1.9583053375412949E-3</v>
      </c>
      <c r="N1033" s="50">
        <v>5.3800000000000001E-2</v>
      </c>
      <c r="O1033" s="50">
        <v>5.3999999999999999E-2</v>
      </c>
      <c r="R1033" s="59"/>
    </row>
    <row r="1034" spans="2:18" x14ac:dyDescent="0.2">
      <c r="B1034">
        <v>1025</v>
      </c>
      <c r="C1034" s="57">
        <f t="shared" ca="1" si="129"/>
        <v>0.47163975507632439</v>
      </c>
      <c r="D1034" s="57">
        <f t="shared" ca="1" si="132"/>
        <v>0.70293238486127052</v>
      </c>
      <c r="E1034" s="57">
        <f t="shared" ca="1" si="132"/>
        <v>0.7031630506224239</v>
      </c>
      <c r="F1034" s="57">
        <f t="shared" ref="F1034:F1097" ca="1" si="133">MAX(0,CP*(D1034-K))</f>
        <v>0</v>
      </c>
      <c r="G1034" s="57">
        <f t="shared" ref="G1034:G1097" ca="1" si="134">MAX(0,CP*(E1034-K))</f>
        <v>0</v>
      </c>
      <c r="H1034" s="17">
        <f t="shared" ref="H1034:H1097" ca="1" si="135">(CP*(D1034-K)&gt;0)*1</f>
        <v>0</v>
      </c>
      <c r="I1034" s="17">
        <f t="shared" ref="I1034:I1097" ca="1" si="136">(CP*(E1034-K)&gt;0)*1</f>
        <v>0</v>
      </c>
      <c r="K1034" s="17">
        <v>1025</v>
      </c>
      <c r="L1034" s="50">
        <v>1.5756718363294424E-3</v>
      </c>
      <c r="M1034" s="50">
        <v>1.5893199277489999E-3</v>
      </c>
      <c r="N1034" s="50">
        <v>5.0599999999999999E-2</v>
      </c>
      <c r="O1034" s="50">
        <v>5.0799999999999998E-2</v>
      </c>
      <c r="R1034" s="59"/>
    </row>
    <row r="1035" spans="2:18" x14ac:dyDescent="0.2">
      <c r="B1035">
        <v>1026</v>
      </c>
      <c r="C1035" s="57">
        <f t="shared" ref="C1035:C1098" ca="1" si="137">_xlfn.NORM.S.INV(RAND())</f>
        <v>0.75738639001493968</v>
      </c>
      <c r="D1035" s="57">
        <f t="shared" ca="1" si="132"/>
        <v>0.72301628351757496</v>
      </c>
      <c r="E1035" s="57">
        <f t="shared" ca="1" si="132"/>
        <v>0.72325353976718809</v>
      </c>
      <c r="F1035" s="57">
        <f t="shared" ca="1" si="133"/>
        <v>0</v>
      </c>
      <c r="G1035" s="57">
        <f t="shared" ca="1" si="134"/>
        <v>0</v>
      </c>
      <c r="H1035" s="17">
        <f t="shared" ca="1" si="135"/>
        <v>0</v>
      </c>
      <c r="I1035" s="17">
        <f t="shared" ca="1" si="136"/>
        <v>0</v>
      </c>
      <c r="K1035" s="17">
        <v>1026</v>
      </c>
      <c r="L1035" s="50">
        <v>1.8966988389431264E-3</v>
      </c>
      <c r="M1035" s="50">
        <v>1.9112609848071632E-3</v>
      </c>
      <c r="N1035" s="50">
        <v>5.3800000000000001E-2</v>
      </c>
      <c r="O1035" s="50">
        <v>5.3999999999999999E-2</v>
      </c>
      <c r="R1035" s="59"/>
    </row>
    <row r="1036" spans="2:18" x14ac:dyDescent="0.2">
      <c r="B1036">
        <v>1027</v>
      </c>
      <c r="C1036" s="57">
        <f t="shared" ca="1" si="137"/>
        <v>-1.3632906162912239</v>
      </c>
      <c r="D1036" s="57">
        <f t="shared" ca="1" si="132"/>
        <v>0.58660962461426658</v>
      </c>
      <c r="E1036" s="57">
        <f t="shared" ca="1" si="132"/>
        <v>0.58680211931002346</v>
      </c>
      <c r="F1036" s="57">
        <f t="shared" ca="1" si="133"/>
        <v>0</v>
      </c>
      <c r="G1036" s="57">
        <f t="shared" ca="1" si="134"/>
        <v>0</v>
      </c>
      <c r="H1036" s="17">
        <f t="shared" ca="1" si="135"/>
        <v>0</v>
      </c>
      <c r="I1036" s="17">
        <f t="shared" ca="1" si="136"/>
        <v>0</v>
      </c>
      <c r="K1036" s="17">
        <v>1027</v>
      </c>
      <c r="L1036" s="50">
        <v>1.5961483888620846E-3</v>
      </c>
      <c r="M1036" s="50">
        <v>1.6085509981928886E-3</v>
      </c>
      <c r="N1036" s="50">
        <v>4.58E-2</v>
      </c>
      <c r="O1036" s="50">
        <v>4.5999999999999999E-2</v>
      </c>
      <c r="R1036" s="59"/>
    </row>
    <row r="1037" spans="2:18" x14ac:dyDescent="0.2">
      <c r="B1037">
        <v>1028</v>
      </c>
      <c r="C1037" s="57">
        <f t="shared" ca="1" si="137"/>
        <v>-1.2257586174722934</v>
      </c>
      <c r="D1037" s="57">
        <f t="shared" ca="1" si="132"/>
        <v>0.59461759154521199</v>
      </c>
      <c r="E1037" s="57">
        <f t="shared" ca="1" si="132"/>
        <v>0.59481271403821812</v>
      </c>
      <c r="F1037" s="57">
        <f t="shared" ca="1" si="133"/>
        <v>0</v>
      </c>
      <c r="G1037" s="57">
        <f t="shared" ca="1" si="134"/>
        <v>0</v>
      </c>
      <c r="H1037" s="17">
        <f t="shared" ca="1" si="135"/>
        <v>0</v>
      </c>
      <c r="I1037" s="17">
        <f t="shared" ca="1" si="136"/>
        <v>0</v>
      </c>
      <c r="K1037" s="17">
        <v>1028</v>
      </c>
      <c r="L1037" s="50">
        <v>1.7621892665695916E-3</v>
      </c>
      <c r="M1037" s="50">
        <v>1.7760102079407418E-3</v>
      </c>
      <c r="N1037" s="50">
        <v>5.1200000000000002E-2</v>
      </c>
      <c r="O1037" s="50">
        <v>5.1200000000000002E-2</v>
      </c>
      <c r="R1037" s="59"/>
    </row>
    <row r="1038" spans="2:18" x14ac:dyDescent="0.2">
      <c r="B1038">
        <v>1029</v>
      </c>
      <c r="C1038" s="57">
        <f t="shared" ca="1" si="137"/>
        <v>1.0797663087159868</v>
      </c>
      <c r="D1038" s="57">
        <f t="shared" ca="1" si="132"/>
        <v>0.74636470731563864</v>
      </c>
      <c r="E1038" s="57">
        <f t="shared" ca="1" si="132"/>
        <v>0.74660962530066632</v>
      </c>
      <c r="F1038" s="57">
        <f t="shared" ca="1" si="133"/>
        <v>0</v>
      </c>
      <c r="G1038" s="57">
        <f t="shared" ca="1" si="134"/>
        <v>0</v>
      </c>
      <c r="H1038" s="17">
        <f t="shared" ca="1" si="135"/>
        <v>0</v>
      </c>
      <c r="I1038" s="17">
        <f t="shared" ca="1" si="136"/>
        <v>0</v>
      </c>
      <c r="K1038" s="17">
        <v>1029</v>
      </c>
      <c r="L1038" s="50">
        <v>1.6775062365836618E-3</v>
      </c>
      <c r="M1038" s="50">
        <v>1.6906786386465594E-3</v>
      </c>
      <c r="N1038" s="50">
        <v>4.8800000000000003E-2</v>
      </c>
      <c r="O1038" s="50">
        <v>4.8800000000000003E-2</v>
      </c>
      <c r="R1038" s="59"/>
    </row>
    <row r="1039" spans="2:18" x14ac:dyDescent="0.2">
      <c r="B1039">
        <v>1030</v>
      </c>
      <c r="C1039" s="57">
        <f t="shared" ca="1" si="137"/>
        <v>-1.1069415401726299</v>
      </c>
      <c r="D1039" s="57">
        <f t="shared" ca="1" si="132"/>
        <v>0.60162382263783021</v>
      </c>
      <c r="E1039" s="57">
        <f t="shared" ca="1" si="132"/>
        <v>0.60182124421060934</v>
      </c>
      <c r="F1039" s="57">
        <f t="shared" ca="1" si="133"/>
        <v>0</v>
      </c>
      <c r="G1039" s="57">
        <f t="shared" ca="1" si="134"/>
        <v>0</v>
      </c>
      <c r="H1039" s="17">
        <f t="shared" ca="1" si="135"/>
        <v>0</v>
      </c>
      <c r="I1039" s="17">
        <f t="shared" ca="1" si="136"/>
        <v>0</v>
      </c>
      <c r="K1039" s="17">
        <v>1030</v>
      </c>
      <c r="L1039" s="50">
        <v>1.7708052111335404E-3</v>
      </c>
      <c r="M1039" s="50">
        <v>1.7851980013318873E-3</v>
      </c>
      <c r="N1039" s="50">
        <v>5.3400000000000003E-2</v>
      </c>
      <c r="O1039" s="50">
        <v>5.3400000000000003E-2</v>
      </c>
      <c r="R1039" s="59"/>
    </row>
    <row r="1040" spans="2:18" x14ac:dyDescent="0.2">
      <c r="B1040">
        <v>1031</v>
      </c>
      <c r="C1040" s="57">
        <f t="shared" ca="1" si="137"/>
        <v>0.10026958099417441</v>
      </c>
      <c r="D1040" s="57">
        <f t="shared" ca="1" si="132"/>
        <v>0.67766174382406008</v>
      </c>
      <c r="E1040" s="57">
        <f t="shared" ca="1" si="132"/>
        <v>0.67788411707831631</v>
      </c>
      <c r="F1040" s="57">
        <f t="shared" ca="1" si="133"/>
        <v>0</v>
      </c>
      <c r="G1040" s="57">
        <f t="shared" ca="1" si="134"/>
        <v>0</v>
      </c>
      <c r="H1040" s="17">
        <f t="shared" ca="1" si="135"/>
        <v>0</v>
      </c>
      <c r="I1040" s="17">
        <f t="shared" ca="1" si="136"/>
        <v>0</v>
      </c>
      <c r="K1040" s="17">
        <v>1031</v>
      </c>
      <c r="L1040" s="50">
        <v>1.5603913300370374E-3</v>
      </c>
      <c r="M1040" s="50">
        <v>1.5725081225911887E-3</v>
      </c>
      <c r="N1040" s="50">
        <v>4.48E-2</v>
      </c>
      <c r="O1040" s="50">
        <v>4.4999999999999998E-2</v>
      </c>
      <c r="R1040" s="59"/>
    </row>
    <row r="1041" spans="2:18" x14ac:dyDescent="0.2">
      <c r="B1041">
        <v>1032</v>
      </c>
      <c r="C1041" s="57">
        <f t="shared" ca="1" si="137"/>
        <v>0.9134967557032786</v>
      </c>
      <c r="D1041" s="57">
        <f t="shared" ca="1" si="132"/>
        <v>0.7342299552005892</v>
      </c>
      <c r="E1041" s="57">
        <f t="shared" ca="1" si="132"/>
        <v>0.7344708911926211</v>
      </c>
      <c r="F1041" s="57">
        <f t="shared" ca="1" si="133"/>
        <v>0</v>
      </c>
      <c r="G1041" s="57">
        <f t="shared" ca="1" si="134"/>
        <v>0</v>
      </c>
      <c r="H1041" s="17">
        <f t="shared" ca="1" si="135"/>
        <v>0</v>
      </c>
      <c r="I1041" s="17">
        <f t="shared" ca="1" si="136"/>
        <v>0</v>
      </c>
      <c r="K1041" s="17">
        <v>1032</v>
      </c>
      <c r="L1041" s="50">
        <v>1.9281382640151947E-3</v>
      </c>
      <c r="M1041" s="50">
        <v>1.9427954825853935E-3</v>
      </c>
      <c r="N1041" s="50">
        <v>5.4199999999999998E-2</v>
      </c>
      <c r="O1041" s="50">
        <v>5.4399999999999997E-2</v>
      </c>
      <c r="R1041" s="59"/>
    </row>
    <row r="1042" spans="2:18" x14ac:dyDescent="0.2">
      <c r="B1042">
        <v>1033</v>
      </c>
      <c r="C1042" s="57">
        <f t="shared" ca="1" si="137"/>
        <v>-0.37240970660591349</v>
      </c>
      <c r="D1042" s="57">
        <f t="shared" ca="1" si="132"/>
        <v>0.64680703584149679</v>
      </c>
      <c r="E1042" s="57">
        <f t="shared" ca="1" si="132"/>
        <v>0.64701928418921106</v>
      </c>
      <c r="F1042" s="57">
        <f t="shared" ca="1" si="133"/>
        <v>0</v>
      </c>
      <c r="G1042" s="57">
        <f t="shared" ca="1" si="134"/>
        <v>0</v>
      </c>
      <c r="H1042" s="17">
        <f t="shared" ca="1" si="135"/>
        <v>0</v>
      </c>
      <c r="I1042" s="17">
        <f t="shared" ca="1" si="136"/>
        <v>0</v>
      </c>
      <c r="K1042" s="17">
        <v>1033</v>
      </c>
      <c r="L1042" s="50">
        <v>1.5142970984264377E-3</v>
      </c>
      <c r="M1042" s="50">
        <v>1.5271321039724286E-3</v>
      </c>
      <c r="N1042" s="50">
        <v>4.7600000000000003E-2</v>
      </c>
      <c r="O1042" s="50">
        <v>4.8000000000000001E-2</v>
      </c>
      <c r="R1042" s="59"/>
    </row>
    <row r="1043" spans="2:18" x14ac:dyDescent="0.2">
      <c r="B1043">
        <v>1034</v>
      </c>
      <c r="C1043" s="57">
        <f t="shared" ca="1" si="137"/>
        <v>-0.37075018564004453</v>
      </c>
      <c r="D1043" s="57">
        <f t="shared" ca="1" si="132"/>
        <v>0.64691286728675768</v>
      </c>
      <c r="E1043" s="57">
        <f t="shared" ca="1" si="132"/>
        <v>0.6471251503628348</v>
      </c>
      <c r="F1043" s="57">
        <f t="shared" ca="1" si="133"/>
        <v>0</v>
      </c>
      <c r="G1043" s="57">
        <f t="shared" ca="1" si="134"/>
        <v>0</v>
      </c>
      <c r="H1043" s="17">
        <f t="shared" ca="1" si="135"/>
        <v>0</v>
      </c>
      <c r="I1043" s="17">
        <f t="shared" ca="1" si="136"/>
        <v>0</v>
      </c>
      <c r="K1043" s="17">
        <v>1034</v>
      </c>
      <c r="L1043" s="50">
        <v>2.0938358171462049E-3</v>
      </c>
      <c r="M1043" s="50">
        <v>2.1088223989863659E-3</v>
      </c>
      <c r="N1043" s="50">
        <v>5.5E-2</v>
      </c>
      <c r="O1043" s="50">
        <v>5.5599999999999997E-2</v>
      </c>
      <c r="R1043" s="59"/>
    </row>
    <row r="1044" spans="2:18" x14ac:dyDescent="0.2">
      <c r="B1044">
        <v>1035</v>
      </c>
      <c r="C1044" s="57">
        <f t="shared" ca="1" si="137"/>
        <v>0.35794408858589055</v>
      </c>
      <c r="D1044" s="57">
        <f t="shared" ca="1" si="132"/>
        <v>0.69509723221938213</v>
      </c>
      <c r="E1044" s="57">
        <f t="shared" ca="1" si="132"/>
        <v>0.69532532689192605</v>
      </c>
      <c r="F1044" s="57">
        <f t="shared" ca="1" si="133"/>
        <v>0</v>
      </c>
      <c r="G1044" s="57">
        <f t="shared" ca="1" si="134"/>
        <v>0</v>
      </c>
      <c r="H1044" s="17">
        <f t="shared" ca="1" si="135"/>
        <v>0</v>
      </c>
      <c r="I1044" s="17">
        <f t="shared" ca="1" si="136"/>
        <v>0</v>
      </c>
      <c r="K1044" s="17">
        <v>1035</v>
      </c>
      <c r="L1044" s="50">
        <v>1.6308988240311482E-3</v>
      </c>
      <c r="M1044" s="50">
        <v>1.6441798038793066E-3</v>
      </c>
      <c r="N1044" s="50">
        <v>4.9200000000000001E-2</v>
      </c>
      <c r="O1044" s="50">
        <v>4.9399999999999999E-2</v>
      </c>
      <c r="R1044" s="59"/>
    </row>
    <row r="1045" spans="2:18" x14ac:dyDescent="0.2">
      <c r="B1045">
        <v>1036</v>
      </c>
      <c r="C1045" s="57">
        <f t="shared" ca="1" si="137"/>
        <v>-1.2655467053967999</v>
      </c>
      <c r="D1045" s="57">
        <f t="shared" ca="1" si="132"/>
        <v>0.59228970913791079</v>
      </c>
      <c r="E1045" s="57">
        <f t="shared" ca="1" si="132"/>
        <v>0.5924840677412756</v>
      </c>
      <c r="F1045" s="57">
        <f t="shared" ca="1" si="133"/>
        <v>0</v>
      </c>
      <c r="G1045" s="57">
        <f t="shared" ca="1" si="134"/>
        <v>0</v>
      </c>
      <c r="H1045" s="17">
        <f t="shared" ca="1" si="135"/>
        <v>0</v>
      </c>
      <c r="I1045" s="17">
        <f t="shared" ca="1" si="136"/>
        <v>0</v>
      </c>
      <c r="K1045" s="17">
        <v>1036</v>
      </c>
      <c r="L1045" s="50">
        <v>1.7953526425023509E-3</v>
      </c>
      <c r="M1045" s="50">
        <v>1.8090201990203802E-3</v>
      </c>
      <c r="N1045" s="50">
        <v>5.0200000000000002E-2</v>
      </c>
      <c r="O1045" s="50">
        <v>5.0799999999999998E-2</v>
      </c>
      <c r="R1045" s="59"/>
    </row>
    <row r="1046" spans="2:18" x14ac:dyDescent="0.2">
      <c r="B1046">
        <v>1037</v>
      </c>
      <c r="C1046" s="57">
        <f t="shared" ca="1" si="137"/>
        <v>-0.18093351816117814</v>
      </c>
      <c r="D1046" s="57">
        <f t="shared" ca="1" si="132"/>
        <v>0.65913288361211508</v>
      </c>
      <c r="E1046" s="57">
        <f t="shared" ca="1" si="132"/>
        <v>0.65934917666045656</v>
      </c>
      <c r="F1046" s="57">
        <f t="shared" ca="1" si="133"/>
        <v>0</v>
      </c>
      <c r="G1046" s="57">
        <f t="shared" ca="1" si="134"/>
        <v>0</v>
      </c>
      <c r="H1046" s="17">
        <f t="shared" ca="1" si="135"/>
        <v>0</v>
      </c>
      <c r="I1046" s="17">
        <f t="shared" ca="1" si="136"/>
        <v>0</v>
      </c>
      <c r="K1046" s="17">
        <v>1037</v>
      </c>
      <c r="L1046" s="50">
        <v>1.7594177222617169E-3</v>
      </c>
      <c r="M1046" s="50">
        <v>1.7732723750303887E-3</v>
      </c>
      <c r="N1046" s="50">
        <v>5.1200000000000002E-2</v>
      </c>
      <c r="O1046" s="50">
        <v>5.1400000000000001E-2</v>
      </c>
      <c r="R1046" s="59"/>
    </row>
    <row r="1047" spans="2:18" x14ac:dyDescent="0.2">
      <c r="B1047">
        <v>1038</v>
      </c>
      <c r="C1047" s="57">
        <f t="shared" ca="1" si="137"/>
        <v>-1.7601278603544088</v>
      </c>
      <c r="D1047" s="57">
        <f t="shared" ca="1" si="132"/>
        <v>0.56410273212786011</v>
      </c>
      <c r="E1047" s="57">
        <f t="shared" ca="1" si="132"/>
        <v>0.5642878412349055</v>
      </c>
      <c r="F1047" s="57">
        <f t="shared" ca="1" si="133"/>
        <v>0</v>
      </c>
      <c r="G1047" s="57">
        <f t="shared" ca="1" si="134"/>
        <v>0</v>
      </c>
      <c r="H1047" s="17">
        <f t="shared" ca="1" si="135"/>
        <v>0</v>
      </c>
      <c r="I1047" s="17">
        <f t="shared" ca="1" si="136"/>
        <v>0</v>
      </c>
      <c r="K1047" s="17">
        <v>1038</v>
      </c>
      <c r="L1047" s="50">
        <v>1.7118215238813178E-3</v>
      </c>
      <c r="M1047" s="50">
        <v>1.7255856564798837E-3</v>
      </c>
      <c r="N1047" s="50">
        <v>5.0799999999999998E-2</v>
      </c>
      <c r="O1047" s="50">
        <v>5.1200000000000002E-2</v>
      </c>
      <c r="R1047" s="59"/>
    </row>
    <row r="1048" spans="2:18" x14ac:dyDescent="0.2">
      <c r="B1048">
        <v>1039</v>
      </c>
      <c r="C1048" s="57">
        <f t="shared" ca="1" si="137"/>
        <v>-0.25696713662329246</v>
      </c>
      <c r="D1048" s="57">
        <f t="shared" ca="1" si="132"/>
        <v>0.6542105204966332</v>
      </c>
      <c r="E1048" s="57">
        <f t="shared" ca="1" si="132"/>
        <v>0.65442519828202883</v>
      </c>
      <c r="F1048" s="57">
        <f t="shared" ca="1" si="133"/>
        <v>0</v>
      </c>
      <c r="G1048" s="57">
        <f t="shared" ca="1" si="134"/>
        <v>0</v>
      </c>
      <c r="H1048" s="17">
        <f t="shared" ca="1" si="135"/>
        <v>0</v>
      </c>
      <c r="I1048" s="17">
        <f t="shared" ca="1" si="136"/>
        <v>0</v>
      </c>
      <c r="K1048" s="17">
        <v>1039</v>
      </c>
      <c r="L1048" s="50">
        <v>1.977797980653867E-3</v>
      </c>
      <c r="M1048" s="50">
        <v>1.9924234224599773E-3</v>
      </c>
      <c r="N1048" s="50">
        <v>5.3800000000000001E-2</v>
      </c>
      <c r="O1048" s="50">
        <v>5.4199999999999998E-2</v>
      </c>
      <c r="R1048" s="59"/>
    </row>
    <row r="1049" spans="2:18" x14ac:dyDescent="0.2">
      <c r="B1049">
        <v>1040</v>
      </c>
      <c r="C1049" s="57">
        <f t="shared" ca="1" si="137"/>
        <v>1.6453964748281658</v>
      </c>
      <c r="D1049" s="57">
        <f t="shared" ca="1" si="132"/>
        <v>0.78916735721564624</v>
      </c>
      <c r="E1049" s="57">
        <f t="shared" ca="1" si="132"/>
        <v>0.78942632079884401</v>
      </c>
      <c r="F1049" s="57">
        <f t="shared" ca="1" si="133"/>
        <v>9.6735721564622512E-4</v>
      </c>
      <c r="G1049" s="57">
        <f t="shared" ca="1" si="134"/>
        <v>1.2263207988439939E-3</v>
      </c>
      <c r="H1049" s="17">
        <f t="shared" ca="1" si="135"/>
        <v>1</v>
      </c>
      <c r="I1049" s="17">
        <f t="shared" ca="1" si="136"/>
        <v>1</v>
      </c>
      <c r="K1049" s="17">
        <v>1040</v>
      </c>
      <c r="L1049" s="50">
        <v>1.4788468297273418E-3</v>
      </c>
      <c r="M1049" s="50">
        <v>1.4911481944659452E-3</v>
      </c>
      <c r="N1049" s="50">
        <v>4.5400000000000003E-2</v>
      </c>
      <c r="O1049" s="50">
        <v>4.58E-2</v>
      </c>
      <c r="R1049" s="59"/>
    </row>
    <row r="1050" spans="2:18" x14ac:dyDescent="0.2">
      <c r="B1050">
        <v>1041</v>
      </c>
      <c r="C1050" s="57">
        <f t="shared" ca="1" si="137"/>
        <v>-1.022951364282247</v>
      </c>
      <c r="D1050" s="57">
        <f t="shared" ref="D1050:E1069" ca="1" si="138">S0*EXP((D$5+0.5*σ*σ)*T+σ*SQRT(T)*$C1050)</f>
        <v>0.60662617797597229</v>
      </c>
      <c r="E1050" s="57">
        <f t="shared" ca="1" si="138"/>
        <v>0.60682524106097435</v>
      </c>
      <c r="F1050" s="57">
        <f t="shared" ca="1" si="133"/>
        <v>0</v>
      </c>
      <c r="G1050" s="57">
        <f t="shared" ca="1" si="134"/>
        <v>0</v>
      </c>
      <c r="H1050" s="17">
        <f t="shared" ca="1" si="135"/>
        <v>0</v>
      </c>
      <c r="I1050" s="17">
        <f t="shared" ca="1" si="136"/>
        <v>0</v>
      </c>
      <c r="K1050" s="17">
        <v>1041</v>
      </c>
      <c r="L1050" s="50">
        <v>1.758341174169821E-3</v>
      </c>
      <c r="M1050" s="50">
        <v>1.7725746866328552E-3</v>
      </c>
      <c r="N1050" s="50">
        <v>5.28E-2</v>
      </c>
      <c r="O1050" s="50">
        <v>5.28E-2</v>
      </c>
      <c r="R1050" s="59"/>
    </row>
    <row r="1051" spans="2:18" x14ac:dyDescent="0.2">
      <c r="B1051">
        <v>1042</v>
      </c>
      <c r="C1051" s="57">
        <f t="shared" ca="1" si="137"/>
        <v>-0.64589017063670684</v>
      </c>
      <c r="D1051" s="57">
        <f t="shared" ca="1" si="138"/>
        <v>0.62960098311617374</v>
      </c>
      <c r="E1051" s="57">
        <f t="shared" ca="1" si="138"/>
        <v>0.62980758533442549</v>
      </c>
      <c r="F1051" s="57">
        <f t="shared" ca="1" si="133"/>
        <v>0</v>
      </c>
      <c r="G1051" s="57">
        <f t="shared" ca="1" si="134"/>
        <v>0</v>
      </c>
      <c r="H1051" s="17">
        <f t="shared" ca="1" si="135"/>
        <v>0</v>
      </c>
      <c r="I1051" s="17">
        <f t="shared" ca="1" si="136"/>
        <v>0</v>
      </c>
      <c r="K1051" s="17">
        <v>1042</v>
      </c>
      <c r="L1051" s="50">
        <v>1.8956121956355038E-3</v>
      </c>
      <c r="M1051" s="50">
        <v>1.9093712124985799E-3</v>
      </c>
      <c r="N1051" s="50">
        <v>5.0599999999999999E-2</v>
      </c>
      <c r="O1051" s="50">
        <v>5.0999999999999997E-2</v>
      </c>
      <c r="R1051" s="59"/>
    </row>
    <row r="1052" spans="2:18" x14ac:dyDescent="0.2">
      <c r="B1052">
        <v>1043</v>
      </c>
      <c r="C1052" s="57">
        <f t="shared" ca="1" si="137"/>
        <v>-1.1595281060329643</v>
      </c>
      <c r="D1052" s="57">
        <f t="shared" ca="1" si="138"/>
        <v>0.59851284944368022</v>
      </c>
      <c r="E1052" s="57">
        <f t="shared" ca="1" si="138"/>
        <v>0.59870925015724841</v>
      </c>
      <c r="F1052" s="57">
        <f t="shared" ca="1" si="133"/>
        <v>0</v>
      </c>
      <c r="G1052" s="57">
        <f t="shared" ca="1" si="134"/>
        <v>0</v>
      </c>
      <c r="H1052" s="17">
        <f t="shared" ca="1" si="135"/>
        <v>0</v>
      </c>
      <c r="I1052" s="17">
        <f t="shared" ca="1" si="136"/>
        <v>0</v>
      </c>
      <c r="K1052" s="17">
        <v>1043</v>
      </c>
      <c r="L1052" s="50">
        <v>1.5626156622069636E-3</v>
      </c>
      <c r="M1052" s="50">
        <v>1.5761766511085266E-3</v>
      </c>
      <c r="N1052" s="50">
        <v>0.05</v>
      </c>
      <c r="O1052" s="50">
        <v>5.0799999999999998E-2</v>
      </c>
      <c r="R1052" s="59"/>
    </row>
    <row r="1053" spans="2:18" x14ac:dyDescent="0.2">
      <c r="B1053">
        <v>1044</v>
      </c>
      <c r="C1053" s="57">
        <f t="shared" ca="1" si="137"/>
        <v>8.9588031187998365E-2</v>
      </c>
      <c r="D1053" s="57">
        <f t="shared" ca="1" si="138"/>
        <v>0.67694849624059039</v>
      </c>
      <c r="E1053" s="57">
        <f t="shared" ca="1" si="138"/>
        <v>0.677170635444175</v>
      </c>
      <c r="F1053" s="57">
        <f t="shared" ca="1" si="133"/>
        <v>0</v>
      </c>
      <c r="G1053" s="57">
        <f t="shared" ca="1" si="134"/>
        <v>0</v>
      </c>
      <c r="H1053" s="17">
        <f t="shared" ca="1" si="135"/>
        <v>0</v>
      </c>
      <c r="I1053" s="17">
        <f t="shared" ca="1" si="136"/>
        <v>0</v>
      </c>
      <c r="K1053" s="17">
        <v>1044</v>
      </c>
      <c r="L1053" s="50">
        <v>1.7644840263373734E-3</v>
      </c>
      <c r="M1053" s="50">
        <v>1.7787516508261326E-3</v>
      </c>
      <c r="N1053" s="50">
        <v>5.2600000000000001E-2</v>
      </c>
      <c r="O1053" s="50">
        <v>5.3199999999999997E-2</v>
      </c>
      <c r="R1053" s="59"/>
    </row>
    <row r="1054" spans="2:18" x14ac:dyDescent="0.2">
      <c r="B1054">
        <v>1045</v>
      </c>
      <c r="C1054" s="57">
        <f t="shared" ca="1" si="137"/>
        <v>-0.11788327557612399</v>
      </c>
      <c r="D1054" s="57">
        <f t="shared" ca="1" si="138"/>
        <v>0.66324279009268372</v>
      </c>
      <c r="E1054" s="57">
        <f t="shared" ca="1" si="138"/>
        <v>0.66346043179806102</v>
      </c>
      <c r="F1054" s="57">
        <f t="shared" ca="1" si="133"/>
        <v>0</v>
      </c>
      <c r="G1054" s="57">
        <f t="shared" ca="1" si="134"/>
        <v>0</v>
      </c>
      <c r="H1054" s="17">
        <f t="shared" ca="1" si="135"/>
        <v>0</v>
      </c>
      <c r="I1054" s="17">
        <f t="shared" ca="1" si="136"/>
        <v>0</v>
      </c>
      <c r="K1054" s="17">
        <v>1045</v>
      </c>
      <c r="L1054" s="50">
        <v>1.8351159532706987E-3</v>
      </c>
      <c r="M1054" s="50">
        <v>1.8490768421026082E-3</v>
      </c>
      <c r="N1054" s="50">
        <v>5.16E-2</v>
      </c>
      <c r="O1054" s="50">
        <v>5.1799999999999999E-2</v>
      </c>
      <c r="R1054" s="59"/>
    </row>
    <row r="1055" spans="2:18" x14ac:dyDescent="0.2">
      <c r="B1055">
        <v>1046</v>
      </c>
      <c r="C1055" s="57">
        <f t="shared" ca="1" si="137"/>
        <v>-1.1179316268019728</v>
      </c>
      <c r="D1055" s="57">
        <f t="shared" ca="1" si="138"/>
        <v>0.60097232535825051</v>
      </c>
      <c r="E1055" s="57">
        <f t="shared" ca="1" si="138"/>
        <v>0.60116953314358845</v>
      </c>
      <c r="F1055" s="57">
        <f t="shared" ca="1" si="133"/>
        <v>0</v>
      </c>
      <c r="G1055" s="57">
        <f t="shared" ca="1" si="134"/>
        <v>0</v>
      </c>
      <c r="H1055" s="17">
        <f t="shared" ca="1" si="135"/>
        <v>0</v>
      </c>
      <c r="I1055" s="17">
        <f t="shared" ca="1" si="136"/>
        <v>0</v>
      </c>
      <c r="K1055" s="17">
        <v>1046</v>
      </c>
      <c r="L1055" s="50">
        <v>1.593795070585761E-3</v>
      </c>
      <c r="M1055" s="50">
        <v>1.6064934683162075E-3</v>
      </c>
      <c r="N1055" s="50">
        <v>4.7E-2</v>
      </c>
      <c r="O1055" s="50">
        <v>4.7399999999999998E-2</v>
      </c>
      <c r="R1055" s="59"/>
    </row>
    <row r="1056" spans="2:18" x14ac:dyDescent="0.2">
      <c r="B1056">
        <v>1047</v>
      </c>
      <c r="C1056" s="57">
        <f t="shared" ca="1" si="137"/>
        <v>9.4905888909003408E-2</v>
      </c>
      <c r="D1056" s="57">
        <f t="shared" ca="1" si="138"/>
        <v>0.67730349587979666</v>
      </c>
      <c r="E1056" s="57">
        <f t="shared" ca="1" si="138"/>
        <v>0.67752575157575479</v>
      </c>
      <c r="F1056" s="57">
        <f t="shared" ca="1" si="133"/>
        <v>0</v>
      </c>
      <c r="G1056" s="57">
        <f t="shared" ca="1" si="134"/>
        <v>0</v>
      </c>
      <c r="H1056" s="17">
        <f t="shared" ca="1" si="135"/>
        <v>0</v>
      </c>
      <c r="I1056" s="17">
        <f t="shared" ca="1" si="136"/>
        <v>0</v>
      </c>
      <c r="K1056" s="17">
        <v>1047</v>
      </c>
      <c r="L1056" s="50">
        <v>1.9179589745353639E-3</v>
      </c>
      <c r="M1056" s="50">
        <v>1.9324851226739906E-3</v>
      </c>
      <c r="N1056" s="50">
        <v>5.3400000000000003E-2</v>
      </c>
      <c r="O1056" s="50">
        <v>5.3999999999999999E-2</v>
      </c>
      <c r="R1056" s="59"/>
    </row>
    <row r="1057" spans="2:18" x14ac:dyDescent="0.2">
      <c r="B1057">
        <v>1048</v>
      </c>
      <c r="C1057" s="57">
        <f t="shared" ca="1" si="137"/>
        <v>0.92929950308900311</v>
      </c>
      <c r="D1057" s="57">
        <f t="shared" ca="1" si="138"/>
        <v>0.73537474240439571</v>
      </c>
      <c r="E1057" s="57">
        <f t="shared" ca="1" si="138"/>
        <v>0.73561605405590413</v>
      </c>
      <c r="F1057" s="57">
        <f t="shared" ca="1" si="133"/>
        <v>0</v>
      </c>
      <c r="G1057" s="57">
        <f t="shared" ca="1" si="134"/>
        <v>0</v>
      </c>
      <c r="H1057" s="17">
        <f t="shared" ca="1" si="135"/>
        <v>0</v>
      </c>
      <c r="I1057" s="17">
        <f t="shared" ca="1" si="136"/>
        <v>0</v>
      </c>
      <c r="K1057" s="17">
        <v>1048</v>
      </c>
      <c r="L1057" s="50">
        <v>1.7360545346908893E-3</v>
      </c>
      <c r="M1057" s="50">
        <v>1.7499807386445862E-3</v>
      </c>
      <c r="N1057" s="50">
        <v>5.1400000000000001E-2</v>
      </c>
      <c r="O1057" s="50">
        <v>5.1999999999999998E-2</v>
      </c>
      <c r="R1057" s="59"/>
    </row>
    <row r="1058" spans="2:18" x14ac:dyDescent="0.2">
      <c r="B1058">
        <v>1049</v>
      </c>
      <c r="C1058" s="57">
        <f t="shared" ca="1" si="137"/>
        <v>-0.94638710487253996</v>
      </c>
      <c r="D1058" s="57">
        <f t="shared" ca="1" si="138"/>
        <v>0.61122248544158686</v>
      </c>
      <c r="E1058" s="57">
        <f t="shared" ca="1" si="138"/>
        <v>0.61142305679506948</v>
      </c>
      <c r="F1058" s="57">
        <f t="shared" ca="1" si="133"/>
        <v>0</v>
      </c>
      <c r="G1058" s="57">
        <f t="shared" ca="1" si="134"/>
        <v>0</v>
      </c>
      <c r="H1058" s="17">
        <f t="shared" ca="1" si="135"/>
        <v>0</v>
      </c>
      <c r="I1058" s="17">
        <f t="shared" ca="1" si="136"/>
        <v>0</v>
      </c>
      <c r="K1058" s="17">
        <v>1049</v>
      </c>
      <c r="L1058" s="50">
        <v>1.5834075741461414E-3</v>
      </c>
      <c r="M1058" s="50">
        <v>1.5959887722685755E-3</v>
      </c>
      <c r="N1058" s="50">
        <v>4.6399999999999997E-2</v>
      </c>
      <c r="O1058" s="50">
        <v>4.6800000000000001E-2</v>
      </c>
      <c r="R1058" s="59"/>
    </row>
    <row r="1059" spans="2:18" x14ac:dyDescent="0.2">
      <c r="B1059">
        <v>1050</v>
      </c>
      <c r="C1059" s="57">
        <f t="shared" ca="1" si="137"/>
        <v>-0.93880426983475962</v>
      </c>
      <c r="D1059" s="57">
        <f t="shared" ca="1" si="138"/>
        <v>0.61167958941311473</v>
      </c>
      <c r="E1059" s="57">
        <f t="shared" ca="1" si="138"/>
        <v>0.61188031076428961</v>
      </c>
      <c r="F1059" s="57">
        <f t="shared" ca="1" si="133"/>
        <v>0</v>
      </c>
      <c r="G1059" s="57">
        <f t="shared" ca="1" si="134"/>
        <v>0</v>
      </c>
      <c r="H1059" s="17">
        <f t="shared" ca="1" si="135"/>
        <v>0</v>
      </c>
      <c r="I1059" s="17">
        <f t="shared" ca="1" si="136"/>
        <v>0</v>
      </c>
      <c r="K1059" s="17">
        <v>1050</v>
      </c>
      <c r="L1059" s="50">
        <v>1.699479559457295E-3</v>
      </c>
      <c r="M1059" s="50">
        <v>1.7131662339075397E-3</v>
      </c>
      <c r="N1059" s="50">
        <v>5.0599999999999999E-2</v>
      </c>
      <c r="O1059" s="50">
        <v>5.0999999999999997E-2</v>
      </c>
      <c r="R1059" s="59"/>
    </row>
    <row r="1060" spans="2:18" x14ac:dyDescent="0.2">
      <c r="B1060">
        <v>1051</v>
      </c>
      <c r="C1060" s="57">
        <f t="shared" ca="1" si="137"/>
        <v>-1.238411618761819</v>
      </c>
      <c r="D1060" s="57">
        <f t="shared" ca="1" si="138"/>
        <v>0.59387631172232369</v>
      </c>
      <c r="E1060" s="57">
        <f t="shared" ca="1" si="138"/>
        <v>0.59407119096593874</v>
      </c>
      <c r="F1060" s="57">
        <f t="shared" ca="1" si="133"/>
        <v>0</v>
      </c>
      <c r="G1060" s="57">
        <f t="shared" ca="1" si="134"/>
        <v>0</v>
      </c>
      <c r="H1060" s="17">
        <f t="shared" ca="1" si="135"/>
        <v>0</v>
      </c>
      <c r="I1060" s="17">
        <f t="shared" ca="1" si="136"/>
        <v>0</v>
      </c>
      <c r="K1060" s="17">
        <v>1051</v>
      </c>
      <c r="L1060" s="50">
        <v>1.8420750874712109E-3</v>
      </c>
      <c r="M1060" s="50">
        <v>1.8575028609992056E-3</v>
      </c>
      <c r="N1060" s="50">
        <v>5.7000000000000002E-2</v>
      </c>
      <c r="O1060" s="50">
        <v>5.8000000000000003E-2</v>
      </c>
      <c r="R1060" s="59"/>
    </row>
    <row r="1061" spans="2:18" x14ac:dyDescent="0.2">
      <c r="B1061">
        <v>1052</v>
      </c>
      <c r="C1061" s="57">
        <f t="shared" ca="1" si="137"/>
        <v>-0.68568023581400317</v>
      </c>
      <c r="D1061" s="57">
        <f t="shared" ca="1" si="138"/>
        <v>0.62713602115654155</v>
      </c>
      <c r="E1061" s="57">
        <f t="shared" ca="1" si="138"/>
        <v>0.62734181450278959</v>
      </c>
      <c r="F1061" s="57">
        <f t="shared" ca="1" si="133"/>
        <v>0</v>
      </c>
      <c r="G1061" s="57">
        <f t="shared" ca="1" si="134"/>
        <v>0</v>
      </c>
      <c r="H1061" s="17">
        <f t="shared" ca="1" si="135"/>
        <v>0</v>
      </c>
      <c r="I1061" s="17">
        <f t="shared" ca="1" si="136"/>
        <v>0</v>
      </c>
      <c r="K1061" s="17">
        <v>1052</v>
      </c>
      <c r="L1061" s="50">
        <v>1.4712127388994234E-3</v>
      </c>
      <c r="M1061" s="50">
        <v>1.4836966954387615E-3</v>
      </c>
      <c r="N1061" s="50">
        <v>4.6399999999999997E-2</v>
      </c>
      <c r="O1061" s="50">
        <v>4.6399999999999997E-2</v>
      </c>
      <c r="R1061" s="59"/>
    </row>
    <row r="1062" spans="2:18" x14ac:dyDescent="0.2">
      <c r="B1062">
        <v>1053</v>
      </c>
      <c r="C1062" s="57">
        <f t="shared" ca="1" si="137"/>
        <v>-0.65073488651055977</v>
      </c>
      <c r="D1062" s="57">
        <f t="shared" ca="1" si="138"/>
        <v>0.62930033968537447</v>
      </c>
      <c r="E1062" s="57">
        <f t="shared" ca="1" si="138"/>
        <v>0.62950684324812645</v>
      </c>
      <c r="F1062" s="57">
        <f t="shared" ca="1" si="133"/>
        <v>0</v>
      </c>
      <c r="G1062" s="57">
        <f t="shared" ca="1" si="134"/>
        <v>0</v>
      </c>
      <c r="H1062" s="17">
        <f t="shared" ca="1" si="135"/>
        <v>0</v>
      </c>
      <c r="I1062" s="17">
        <f t="shared" ca="1" si="136"/>
        <v>0</v>
      </c>
      <c r="K1062" s="17">
        <v>1053</v>
      </c>
      <c r="L1062" s="50">
        <v>1.8521060648225057E-3</v>
      </c>
      <c r="M1062" s="50">
        <v>1.8657948314297868E-3</v>
      </c>
      <c r="N1062" s="50">
        <v>5.04E-2</v>
      </c>
      <c r="O1062" s="50">
        <v>5.0599999999999999E-2</v>
      </c>
      <c r="R1062" s="59"/>
    </row>
    <row r="1063" spans="2:18" x14ac:dyDescent="0.2">
      <c r="B1063">
        <v>1054</v>
      </c>
      <c r="C1063" s="57">
        <f t="shared" ca="1" si="137"/>
        <v>1.1617672139128175</v>
      </c>
      <c r="D1063" s="57">
        <f t="shared" ca="1" si="138"/>
        <v>0.7524229702748555</v>
      </c>
      <c r="E1063" s="57">
        <f t="shared" ca="1" si="138"/>
        <v>0.7526698762659374</v>
      </c>
      <c r="F1063" s="57">
        <f t="shared" ca="1" si="133"/>
        <v>0</v>
      </c>
      <c r="G1063" s="57">
        <f t="shared" ca="1" si="134"/>
        <v>0</v>
      </c>
      <c r="H1063" s="17">
        <f t="shared" ca="1" si="135"/>
        <v>0</v>
      </c>
      <c r="I1063" s="17">
        <f t="shared" ca="1" si="136"/>
        <v>0</v>
      </c>
      <c r="K1063" s="17">
        <v>1054</v>
      </c>
      <c r="L1063" s="50">
        <v>1.8095035757622999E-3</v>
      </c>
      <c r="M1063" s="50">
        <v>1.8227875896255313E-3</v>
      </c>
      <c r="N1063" s="50">
        <v>4.8800000000000003E-2</v>
      </c>
      <c r="O1063" s="50">
        <v>4.9200000000000001E-2</v>
      </c>
      <c r="R1063" s="59"/>
    </row>
    <row r="1064" spans="2:18" x14ac:dyDescent="0.2">
      <c r="B1064">
        <v>1055</v>
      </c>
      <c r="C1064" s="57">
        <f t="shared" ca="1" si="137"/>
        <v>4.8633575194358895E-2</v>
      </c>
      <c r="D1064" s="57">
        <f t="shared" ca="1" si="138"/>
        <v>0.67422076202090642</v>
      </c>
      <c r="E1064" s="57">
        <f t="shared" ca="1" si="138"/>
        <v>0.67444200612433114</v>
      </c>
      <c r="F1064" s="57">
        <f t="shared" ca="1" si="133"/>
        <v>0</v>
      </c>
      <c r="G1064" s="57">
        <f t="shared" ca="1" si="134"/>
        <v>0</v>
      </c>
      <c r="H1064" s="17">
        <f t="shared" ca="1" si="135"/>
        <v>0</v>
      </c>
      <c r="I1064" s="17">
        <f t="shared" ca="1" si="136"/>
        <v>0</v>
      </c>
      <c r="K1064" s="17">
        <v>1055</v>
      </c>
      <c r="L1064" s="50">
        <v>1.6777266695874762E-3</v>
      </c>
      <c r="M1064" s="50">
        <v>1.6915908683865812E-3</v>
      </c>
      <c r="N1064" s="50">
        <v>5.1200000000000002E-2</v>
      </c>
      <c r="O1064" s="50">
        <v>5.1799999999999999E-2</v>
      </c>
      <c r="R1064" s="59"/>
    </row>
    <row r="1065" spans="2:18" x14ac:dyDescent="0.2">
      <c r="B1065">
        <v>1056</v>
      </c>
      <c r="C1065" s="57">
        <f t="shared" ca="1" si="137"/>
        <v>1.1787739798628301</v>
      </c>
      <c r="D1065" s="57">
        <f t="shared" ca="1" si="138"/>
        <v>0.75368558146063513</v>
      </c>
      <c r="E1065" s="57">
        <f t="shared" ca="1" si="138"/>
        <v>0.7539329017748817</v>
      </c>
      <c r="F1065" s="57">
        <f t="shared" ca="1" si="133"/>
        <v>0</v>
      </c>
      <c r="G1065" s="57">
        <f t="shared" ca="1" si="134"/>
        <v>0</v>
      </c>
      <c r="H1065" s="17">
        <f t="shared" ca="1" si="135"/>
        <v>0</v>
      </c>
      <c r="I1065" s="17">
        <f t="shared" ca="1" si="136"/>
        <v>0</v>
      </c>
      <c r="K1065" s="17">
        <v>1056</v>
      </c>
      <c r="L1065" s="50">
        <v>1.4557004905775977E-3</v>
      </c>
      <c r="M1065" s="50">
        <v>1.4690070244761501E-3</v>
      </c>
      <c r="N1065" s="50">
        <v>4.9599999999999998E-2</v>
      </c>
      <c r="O1065" s="50">
        <v>4.9599999999999998E-2</v>
      </c>
      <c r="R1065" s="59"/>
    </row>
    <row r="1066" spans="2:18" x14ac:dyDescent="0.2">
      <c r="B1066">
        <v>1057</v>
      </c>
      <c r="C1066" s="57">
        <f t="shared" ca="1" si="137"/>
        <v>0.81063480001303057</v>
      </c>
      <c r="D1066" s="57">
        <f t="shared" ca="1" si="138"/>
        <v>0.72682182870975232</v>
      </c>
      <c r="E1066" s="57">
        <f t="shared" ca="1" si="138"/>
        <v>0.72706033374089463</v>
      </c>
      <c r="F1066" s="57">
        <f t="shared" ca="1" si="133"/>
        <v>0</v>
      </c>
      <c r="G1066" s="57">
        <f t="shared" ca="1" si="134"/>
        <v>0</v>
      </c>
      <c r="H1066" s="17">
        <f t="shared" ca="1" si="135"/>
        <v>0</v>
      </c>
      <c r="I1066" s="17">
        <f t="shared" ca="1" si="136"/>
        <v>0</v>
      </c>
      <c r="K1066" s="17">
        <v>1057</v>
      </c>
      <c r="L1066" s="50">
        <v>1.6769124920666958E-3</v>
      </c>
      <c r="M1066" s="50">
        <v>1.6904822550269703E-3</v>
      </c>
      <c r="N1066" s="50">
        <v>0.05</v>
      </c>
      <c r="O1066" s="50">
        <v>5.0599999999999999E-2</v>
      </c>
      <c r="R1066" s="59"/>
    </row>
    <row r="1067" spans="2:18" x14ac:dyDescent="0.2">
      <c r="B1067">
        <v>1058</v>
      </c>
      <c r="C1067" s="57">
        <f t="shared" ca="1" si="137"/>
        <v>0.52948565035927531</v>
      </c>
      <c r="D1067" s="57">
        <f t="shared" ca="1" si="138"/>
        <v>0.70695257665817968</v>
      </c>
      <c r="E1067" s="57">
        <f t="shared" ca="1" si="138"/>
        <v>0.70718456163668708</v>
      </c>
      <c r="F1067" s="57">
        <f t="shared" ca="1" si="133"/>
        <v>0</v>
      </c>
      <c r="G1067" s="57">
        <f t="shared" ca="1" si="134"/>
        <v>0</v>
      </c>
      <c r="H1067" s="17">
        <f t="shared" ca="1" si="135"/>
        <v>0</v>
      </c>
      <c r="I1067" s="17">
        <f t="shared" ca="1" si="136"/>
        <v>0</v>
      </c>
      <c r="K1067" s="17">
        <v>1058</v>
      </c>
      <c r="L1067" s="50">
        <v>1.8531889781260667E-3</v>
      </c>
      <c r="M1067" s="50">
        <v>1.8677140909477005E-3</v>
      </c>
      <c r="N1067" s="50">
        <v>5.3199999999999997E-2</v>
      </c>
      <c r="O1067" s="50">
        <v>5.4199999999999998E-2</v>
      </c>
      <c r="R1067" s="59"/>
    </row>
    <row r="1068" spans="2:18" x14ac:dyDescent="0.2">
      <c r="B1068">
        <v>1059</v>
      </c>
      <c r="C1068" s="57">
        <f t="shared" ca="1" si="137"/>
        <v>-0.86417591442922403</v>
      </c>
      <c r="D1068" s="57">
        <f t="shared" ca="1" si="138"/>
        <v>0.61619656979128357</v>
      </c>
      <c r="E1068" s="57">
        <f t="shared" ca="1" si="138"/>
        <v>0.61639877337992466</v>
      </c>
      <c r="F1068" s="57">
        <f t="shared" ca="1" si="133"/>
        <v>0</v>
      </c>
      <c r="G1068" s="57">
        <f t="shared" ca="1" si="134"/>
        <v>0</v>
      </c>
      <c r="H1068" s="17">
        <f t="shared" ca="1" si="135"/>
        <v>0</v>
      </c>
      <c r="I1068" s="17">
        <f t="shared" ca="1" si="136"/>
        <v>0</v>
      </c>
      <c r="K1068" s="17">
        <v>1059</v>
      </c>
      <c r="L1068" s="50">
        <v>1.6850962257862142E-3</v>
      </c>
      <c r="M1068" s="50">
        <v>1.6990945466739988E-3</v>
      </c>
      <c r="N1068" s="50">
        <v>5.16E-2</v>
      </c>
      <c r="O1068" s="50">
        <v>5.2400000000000002E-2</v>
      </c>
      <c r="R1068" s="59"/>
    </row>
    <row r="1069" spans="2:18" x14ac:dyDescent="0.2">
      <c r="B1069">
        <v>1060</v>
      </c>
      <c r="C1069" s="57">
        <f t="shared" ca="1" si="137"/>
        <v>0.3286045431411822</v>
      </c>
      <c r="D1069" s="57">
        <f t="shared" ca="1" si="138"/>
        <v>0.6930895604543168</v>
      </c>
      <c r="E1069" s="57">
        <f t="shared" ca="1" si="138"/>
        <v>0.69331699631365784</v>
      </c>
      <c r="F1069" s="57">
        <f t="shared" ca="1" si="133"/>
        <v>0</v>
      </c>
      <c r="G1069" s="57">
        <f t="shared" ca="1" si="134"/>
        <v>0</v>
      </c>
      <c r="H1069" s="17">
        <f t="shared" ca="1" si="135"/>
        <v>0</v>
      </c>
      <c r="I1069" s="17">
        <f t="shared" ca="1" si="136"/>
        <v>0</v>
      </c>
      <c r="K1069" s="17">
        <v>1060</v>
      </c>
      <c r="L1069" s="50">
        <v>1.8394605146120372E-3</v>
      </c>
      <c r="M1069" s="50">
        <v>1.8529301517795937E-3</v>
      </c>
      <c r="N1069" s="50">
        <v>4.9599999999999998E-2</v>
      </c>
      <c r="O1069" s="50">
        <v>5.0200000000000002E-2</v>
      </c>
      <c r="R1069" s="59"/>
    </row>
    <row r="1070" spans="2:18" x14ac:dyDescent="0.2">
      <c r="B1070">
        <v>1061</v>
      </c>
      <c r="C1070" s="57">
        <f t="shared" ca="1" si="137"/>
        <v>-1.0403237951218132</v>
      </c>
      <c r="D1070" s="57">
        <f t="shared" ref="D1070:E1089" ca="1" si="139">S0*EXP((D$5+0.5*σ*σ)*T+σ*SQRT(T)*$C1070)</f>
        <v>0.60558809611183118</v>
      </c>
      <c r="E1070" s="57">
        <f t="shared" ca="1" si="139"/>
        <v>0.60578681855248606</v>
      </c>
      <c r="F1070" s="57">
        <f t="shared" ca="1" si="133"/>
        <v>0</v>
      </c>
      <c r="G1070" s="57">
        <f t="shared" ca="1" si="134"/>
        <v>0</v>
      </c>
      <c r="H1070" s="17">
        <f t="shared" ca="1" si="135"/>
        <v>0</v>
      </c>
      <c r="I1070" s="17">
        <f t="shared" ca="1" si="136"/>
        <v>0</v>
      </c>
      <c r="K1070" s="17">
        <v>1061</v>
      </c>
      <c r="L1070" s="50">
        <v>1.5622316887460002E-3</v>
      </c>
      <c r="M1070" s="50">
        <v>1.5751012102894226E-3</v>
      </c>
      <c r="N1070" s="50">
        <v>4.7600000000000003E-2</v>
      </c>
      <c r="O1070" s="50">
        <v>4.8000000000000001E-2</v>
      </c>
      <c r="R1070" s="59"/>
    </row>
    <row r="1071" spans="2:18" x14ac:dyDescent="0.2">
      <c r="B1071">
        <v>1062</v>
      </c>
      <c r="C1071" s="57">
        <f t="shared" ca="1" si="137"/>
        <v>1.4585645328859258</v>
      </c>
      <c r="D1071" s="57">
        <f t="shared" ca="1" si="139"/>
        <v>0.77476450836489663</v>
      </c>
      <c r="E1071" s="57">
        <f t="shared" ca="1" si="139"/>
        <v>0.77501874568399798</v>
      </c>
      <c r="F1071" s="57">
        <f t="shared" ca="1" si="133"/>
        <v>0</v>
      </c>
      <c r="G1071" s="57">
        <f t="shared" ca="1" si="134"/>
        <v>0</v>
      </c>
      <c r="H1071" s="17">
        <f t="shared" ca="1" si="135"/>
        <v>0</v>
      </c>
      <c r="I1071" s="17">
        <f t="shared" ca="1" si="136"/>
        <v>0</v>
      </c>
      <c r="K1071" s="17">
        <v>1062</v>
      </c>
      <c r="L1071" s="50">
        <v>1.8098258505450816E-3</v>
      </c>
      <c r="M1071" s="50">
        <v>1.8233904979945358E-3</v>
      </c>
      <c r="N1071" s="50">
        <v>4.9599999999999998E-2</v>
      </c>
      <c r="O1071" s="50">
        <v>5.0599999999999999E-2</v>
      </c>
      <c r="R1071" s="59"/>
    </row>
    <row r="1072" spans="2:18" x14ac:dyDescent="0.2">
      <c r="B1072">
        <v>1063</v>
      </c>
      <c r="C1072" s="57">
        <f t="shared" ca="1" si="137"/>
        <v>-0.17113335161472337</v>
      </c>
      <c r="D1072" s="57">
        <f t="shared" ca="1" si="139"/>
        <v>0.65977002816479646</v>
      </c>
      <c r="E1072" s="57">
        <f t="shared" ca="1" si="139"/>
        <v>0.65998653029076237</v>
      </c>
      <c r="F1072" s="57">
        <f t="shared" ca="1" si="133"/>
        <v>0</v>
      </c>
      <c r="G1072" s="57">
        <f t="shared" ca="1" si="134"/>
        <v>0</v>
      </c>
      <c r="H1072" s="17">
        <f t="shared" ca="1" si="135"/>
        <v>0</v>
      </c>
      <c r="I1072" s="17">
        <f t="shared" ca="1" si="136"/>
        <v>0</v>
      </c>
      <c r="K1072" s="17">
        <v>1063</v>
      </c>
      <c r="L1072" s="50">
        <v>1.7406409874684873E-3</v>
      </c>
      <c r="M1072" s="50">
        <v>1.7549568895078669E-3</v>
      </c>
      <c r="N1072" s="50">
        <v>5.28E-2</v>
      </c>
      <c r="O1072" s="50">
        <v>5.3600000000000002E-2</v>
      </c>
      <c r="R1072" s="59"/>
    </row>
    <row r="1073" spans="2:18" x14ac:dyDescent="0.2">
      <c r="B1073">
        <v>1064</v>
      </c>
      <c r="C1073" s="57">
        <f t="shared" ca="1" si="137"/>
        <v>0.15737889368920513</v>
      </c>
      <c r="D1073" s="57">
        <f t="shared" ca="1" si="139"/>
        <v>0.68148791849780888</v>
      </c>
      <c r="E1073" s="57">
        <f t="shared" ca="1" si="139"/>
        <v>0.68171154730311445</v>
      </c>
      <c r="F1073" s="57">
        <f t="shared" ca="1" si="133"/>
        <v>0</v>
      </c>
      <c r="G1073" s="57">
        <f t="shared" ca="1" si="134"/>
        <v>0</v>
      </c>
      <c r="H1073" s="17">
        <f t="shared" ca="1" si="135"/>
        <v>0</v>
      </c>
      <c r="I1073" s="17">
        <f t="shared" ca="1" si="136"/>
        <v>0</v>
      </c>
      <c r="K1073" s="17">
        <v>1064</v>
      </c>
      <c r="L1073" s="50">
        <v>1.5806885001913311E-3</v>
      </c>
      <c r="M1073" s="50">
        <v>1.5943398557716347E-3</v>
      </c>
      <c r="N1073" s="50">
        <v>5.0200000000000002E-2</v>
      </c>
      <c r="O1073" s="50">
        <v>5.1200000000000002E-2</v>
      </c>
      <c r="R1073" s="59"/>
    </row>
    <row r="1074" spans="2:18" x14ac:dyDescent="0.2">
      <c r="B1074">
        <v>1065</v>
      </c>
      <c r="C1074" s="57">
        <f t="shared" ca="1" si="137"/>
        <v>-1.3579867073486227</v>
      </c>
      <c r="D1074" s="57">
        <f t="shared" ca="1" si="139"/>
        <v>0.58691644238866703</v>
      </c>
      <c r="E1074" s="57">
        <f t="shared" ca="1" si="139"/>
        <v>0.58710903776602141</v>
      </c>
      <c r="F1074" s="57">
        <f t="shared" ca="1" si="133"/>
        <v>0</v>
      </c>
      <c r="G1074" s="57">
        <f t="shared" ca="1" si="134"/>
        <v>0</v>
      </c>
      <c r="H1074" s="17">
        <f t="shared" ca="1" si="135"/>
        <v>0</v>
      </c>
      <c r="I1074" s="17">
        <f t="shared" ca="1" si="136"/>
        <v>0</v>
      </c>
      <c r="K1074" s="17">
        <v>1065</v>
      </c>
      <c r="L1074" s="50">
        <v>1.9147464772267121E-3</v>
      </c>
      <c r="M1074" s="50">
        <v>1.9291014762346278E-3</v>
      </c>
      <c r="N1074" s="50">
        <v>5.2999999999999999E-2</v>
      </c>
      <c r="O1074" s="50">
        <v>5.3400000000000003E-2</v>
      </c>
      <c r="R1074" s="59"/>
    </row>
    <row r="1075" spans="2:18" x14ac:dyDescent="0.2">
      <c r="B1075">
        <v>1066</v>
      </c>
      <c r="C1075" s="57">
        <f t="shared" ca="1" si="137"/>
        <v>-1.0432497370192106</v>
      </c>
      <c r="D1075" s="57">
        <f t="shared" ca="1" si="139"/>
        <v>0.60541343263093772</v>
      </c>
      <c r="E1075" s="57">
        <f t="shared" ca="1" si="139"/>
        <v>0.60561209775614444</v>
      </c>
      <c r="F1075" s="57">
        <f t="shared" ca="1" si="133"/>
        <v>0</v>
      </c>
      <c r="G1075" s="57">
        <f t="shared" ca="1" si="134"/>
        <v>0</v>
      </c>
      <c r="H1075" s="17">
        <f t="shared" ca="1" si="135"/>
        <v>0</v>
      </c>
      <c r="I1075" s="17">
        <f t="shared" ca="1" si="136"/>
        <v>0</v>
      </c>
      <c r="K1075" s="17">
        <v>1066</v>
      </c>
      <c r="L1075" s="50">
        <v>1.6810307267900583E-3</v>
      </c>
      <c r="M1075" s="50">
        <v>1.6946970008236896E-3</v>
      </c>
      <c r="N1075" s="50">
        <v>5.04E-2</v>
      </c>
      <c r="O1075" s="50">
        <v>5.0799999999999998E-2</v>
      </c>
      <c r="R1075" s="59"/>
    </row>
    <row r="1076" spans="2:18" x14ac:dyDescent="0.2">
      <c r="B1076">
        <v>1067</v>
      </c>
      <c r="C1076" s="57">
        <f t="shared" ca="1" si="137"/>
        <v>-0.1456780583234786</v>
      </c>
      <c r="D1076" s="57">
        <f t="shared" ca="1" si="139"/>
        <v>0.66142784852591541</v>
      </c>
      <c r="E1076" s="57">
        <f t="shared" ca="1" si="139"/>
        <v>0.66164489466209297</v>
      </c>
      <c r="F1076" s="57">
        <f t="shared" ca="1" si="133"/>
        <v>0</v>
      </c>
      <c r="G1076" s="57">
        <f t="shared" ca="1" si="134"/>
        <v>0</v>
      </c>
      <c r="H1076" s="17">
        <f t="shared" ca="1" si="135"/>
        <v>0</v>
      </c>
      <c r="I1076" s="17">
        <f t="shared" ca="1" si="136"/>
        <v>0</v>
      </c>
      <c r="K1076" s="17">
        <v>1067</v>
      </c>
      <c r="L1076" s="50">
        <v>1.6561585343281358E-3</v>
      </c>
      <c r="M1076" s="50">
        <v>1.6698005120635486E-3</v>
      </c>
      <c r="N1076" s="50">
        <v>5.04E-2</v>
      </c>
      <c r="O1076" s="50">
        <v>5.0799999999999998E-2</v>
      </c>
      <c r="R1076" s="59"/>
    </row>
    <row r="1077" spans="2:18" x14ac:dyDescent="0.2">
      <c r="B1077">
        <v>1068</v>
      </c>
      <c r="C1077" s="57">
        <f t="shared" ca="1" si="137"/>
        <v>-3.4960312778221411E-2</v>
      </c>
      <c r="D1077" s="57">
        <f t="shared" ca="1" si="139"/>
        <v>0.66868713327389562</v>
      </c>
      <c r="E1077" s="57">
        <f t="shared" ca="1" si="139"/>
        <v>0.66890656152886285</v>
      </c>
      <c r="F1077" s="57">
        <f t="shared" ca="1" si="133"/>
        <v>0</v>
      </c>
      <c r="G1077" s="57">
        <f t="shared" ca="1" si="134"/>
        <v>0</v>
      </c>
      <c r="H1077" s="17">
        <f t="shared" ca="1" si="135"/>
        <v>0</v>
      </c>
      <c r="I1077" s="17">
        <f t="shared" ca="1" si="136"/>
        <v>0</v>
      </c>
      <c r="K1077" s="17">
        <v>1068</v>
      </c>
      <c r="L1077" s="50">
        <v>1.5357600945531662E-3</v>
      </c>
      <c r="M1077" s="50">
        <v>1.5489992568889219E-3</v>
      </c>
      <c r="N1077" s="50">
        <v>4.8800000000000003E-2</v>
      </c>
      <c r="O1077" s="50">
        <v>4.9599999999999998E-2</v>
      </c>
      <c r="R1077" s="59"/>
    </row>
    <row r="1078" spans="2:18" x14ac:dyDescent="0.2">
      <c r="B1078">
        <v>1069</v>
      </c>
      <c r="C1078" s="57">
        <f t="shared" ca="1" si="137"/>
        <v>-0.54746458544840459</v>
      </c>
      <c r="D1078" s="57">
        <f t="shared" ca="1" si="139"/>
        <v>0.63574007201143423</v>
      </c>
      <c r="E1078" s="57">
        <f t="shared" ca="1" si="139"/>
        <v>0.63594868875859845</v>
      </c>
      <c r="F1078" s="57">
        <f t="shared" ca="1" si="133"/>
        <v>0</v>
      </c>
      <c r="G1078" s="57">
        <f t="shared" ca="1" si="134"/>
        <v>0</v>
      </c>
      <c r="H1078" s="17">
        <f t="shared" ca="1" si="135"/>
        <v>0</v>
      </c>
      <c r="I1078" s="17">
        <f t="shared" ca="1" si="136"/>
        <v>0</v>
      </c>
      <c r="K1078" s="17">
        <v>1069</v>
      </c>
      <c r="L1078" s="50">
        <v>1.8085363860036643E-3</v>
      </c>
      <c r="M1078" s="50">
        <v>1.8230940271196842E-3</v>
      </c>
      <c r="N1078" s="50">
        <v>5.3800000000000001E-2</v>
      </c>
      <c r="O1078" s="50">
        <v>5.4399999999999997E-2</v>
      </c>
      <c r="R1078" s="59"/>
    </row>
    <row r="1079" spans="2:18" x14ac:dyDescent="0.2">
      <c r="B1079">
        <v>1070</v>
      </c>
      <c r="C1079" s="57">
        <f t="shared" ca="1" si="137"/>
        <v>-1.490724892305531</v>
      </c>
      <c r="D1079" s="57">
        <f t="shared" ca="1" si="139"/>
        <v>0.57928590170828542</v>
      </c>
      <c r="E1079" s="57">
        <f t="shared" ca="1" si="139"/>
        <v>0.57947599314000864</v>
      </c>
      <c r="F1079" s="57">
        <f t="shared" ca="1" si="133"/>
        <v>0</v>
      </c>
      <c r="G1079" s="57">
        <f t="shared" ca="1" si="134"/>
        <v>0</v>
      </c>
      <c r="H1079" s="17">
        <f t="shared" ca="1" si="135"/>
        <v>0</v>
      </c>
      <c r="I1079" s="17">
        <f t="shared" ca="1" si="136"/>
        <v>0</v>
      </c>
      <c r="K1079" s="17">
        <v>1070</v>
      </c>
      <c r="L1079" s="50">
        <v>1.8170480489822715E-3</v>
      </c>
      <c r="M1079" s="50">
        <v>1.8314276433161211E-3</v>
      </c>
      <c r="N1079" s="50">
        <v>5.28E-2</v>
      </c>
      <c r="O1079" s="50">
        <v>5.3400000000000003E-2</v>
      </c>
      <c r="R1079" s="59"/>
    </row>
    <row r="1080" spans="2:18" x14ac:dyDescent="0.2">
      <c r="B1080">
        <v>1071</v>
      </c>
      <c r="C1080" s="57">
        <f t="shared" ca="1" si="137"/>
        <v>0.84640062953175266</v>
      </c>
      <c r="D1080" s="57">
        <f t="shared" ca="1" si="139"/>
        <v>0.72938917164863604</v>
      </c>
      <c r="E1080" s="57">
        <f t="shared" ca="1" si="139"/>
        <v>0.72962851914788163</v>
      </c>
      <c r="F1080" s="57">
        <f t="shared" ca="1" si="133"/>
        <v>0</v>
      </c>
      <c r="G1080" s="57">
        <f t="shared" ca="1" si="134"/>
        <v>0</v>
      </c>
      <c r="H1080" s="17">
        <f t="shared" ca="1" si="135"/>
        <v>0</v>
      </c>
      <c r="I1080" s="17">
        <f t="shared" ca="1" si="136"/>
        <v>0</v>
      </c>
      <c r="K1080" s="17">
        <v>1071</v>
      </c>
      <c r="L1080" s="50">
        <v>1.454937196703482E-3</v>
      </c>
      <c r="M1080" s="50">
        <v>1.4680649961232349E-3</v>
      </c>
      <c r="N1080" s="50">
        <v>4.8800000000000003E-2</v>
      </c>
      <c r="O1080" s="50">
        <v>4.9000000000000002E-2</v>
      </c>
      <c r="R1080" s="59"/>
    </row>
    <row r="1081" spans="2:18" x14ac:dyDescent="0.2">
      <c r="B1081">
        <v>1072</v>
      </c>
      <c r="C1081" s="57">
        <f t="shared" ca="1" si="137"/>
        <v>-0.28467395729640277</v>
      </c>
      <c r="D1081" s="57">
        <f t="shared" ca="1" si="139"/>
        <v>0.65242595321768937</v>
      </c>
      <c r="E1081" s="57">
        <f t="shared" ca="1" si="139"/>
        <v>0.65264004540114284</v>
      </c>
      <c r="F1081" s="57">
        <f t="shared" ca="1" si="133"/>
        <v>0</v>
      </c>
      <c r="G1081" s="57">
        <f t="shared" ca="1" si="134"/>
        <v>0</v>
      </c>
      <c r="H1081" s="17">
        <f t="shared" ca="1" si="135"/>
        <v>0</v>
      </c>
      <c r="I1081" s="17">
        <f t="shared" ca="1" si="136"/>
        <v>0</v>
      </c>
      <c r="K1081" s="17">
        <v>1072</v>
      </c>
      <c r="L1081" s="50">
        <v>1.7154206156983418E-3</v>
      </c>
      <c r="M1081" s="50">
        <v>1.7296400438717586E-3</v>
      </c>
      <c r="N1081" s="50">
        <v>5.28E-2</v>
      </c>
      <c r="O1081" s="50">
        <v>5.28E-2</v>
      </c>
      <c r="R1081" s="59"/>
    </row>
    <row r="1082" spans="2:18" x14ac:dyDescent="0.2">
      <c r="B1082">
        <v>1073</v>
      </c>
      <c r="C1082" s="57">
        <f t="shared" ca="1" si="137"/>
        <v>-2.8527359610873004</v>
      </c>
      <c r="D1082" s="57">
        <f t="shared" ca="1" si="139"/>
        <v>0.50649726101402448</v>
      </c>
      <c r="E1082" s="57">
        <f t="shared" ca="1" si="139"/>
        <v>0.506663467008726</v>
      </c>
      <c r="F1082" s="57">
        <f t="shared" ca="1" si="133"/>
        <v>0</v>
      </c>
      <c r="G1082" s="57">
        <f t="shared" ca="1" si="134"/>
        <v>0</v>
      </c>
      <c r="H1082" s="17">
        <f t="shared" ca="1" si="135"/>
        <v>0</v>
      </c>
      <c r="I1082" s="17">
        <f t="shared" ca="1" si="136"/>
        <v>0</v>
      </c>
      <c r="K1082" s="17">
        <v>1073</v>
      </c>
      <c r="L1082" s="50">
        <v>1.8238377457179997E-3</v>
      </c>
      <c r="M1082" s="50">
        <v>1.8379385783631296E-3</v>
      </c>
      <c r="N1082" s="50">
        <v>5.1799999999999999E-2</v>
      </c>
      <c r="O1082" s="50">
        <v>5.2400000000000002E-2</v>
      </c>
      <c r="R1082" s="59"/>
    </row>
    <row r="1083" spans="2:18" x14ac:dyDescent="0.2">
      <c r="B1083">
        <v>1074</v>
      </c>
      <c r="C1083" s="57">
        <f t="shared" ca="1" si="137"/>
        <v>0.78851723667170115</v>
      </c>
      <c r="D1083" s="57">
        <f t="shared" ca="1" si="139"/>
        <v>0.72523870973007543</v>
      </c>
      <c r="E1083" s="57">
        <f t="shared" ca="1" si="139"/>
        <v>0.72547669526410474</v>
      </c>
      <c r="F1083" s="57">
        <f t="shared" ca="1" si="133"/>
        <v>0</v>
      </c>
      <c r="G1083" s="57">
        <f t="shared" ca="1" si="134"/>
        <v>0</v>
      </c>
      <c r="H1083" s="17">
        <f t="shared" ca="1" si="135"/>
        <v>0</v>
      </c>
      <c r="I1083" s="17">
        <f t="shared" ca="1" si="136"/>
        <v>0</v>
      </c>
      <c r="K1083" s="17">
        <v>1074</v>
      </c>
      <c r="L1083" s="50">
        <v>1.7590830150247384E-3</v>
      </c>
      <c r="M1083" s="50">
        <v>1.7727410381870581E-3</v>
      </c>
      <c r="N1083" s="50">
        <v>5.04E-2</v>
      </c>
      <c r="O1083" s="50">
        <v>5.0599999999999999E-2</v>
      </c>
      <c r="R1083" s="59"/>
    </row>
    <row r="1084" spans="2:18" x14ac:dyDescent="0.2">
      <c r="B1084">
        <v>1075</v>
      </c>
      <c r="C1084" s="57">
        <f t="shared" ca="1" si="137"/>
        <v>0.29135660370397382</v>
      </c>
      <c r="D1084" s="57">
        <f t="shared" ca="1" si="139"/>
        <v>0.69054907817043076</v>
      </c>
      <c r="E1084" s="57">
        <f t="shared" ca="1" si="139"/>
        <v>0.69077568037593506</v>
      </c>
      <c r="F1084" s="57">
        <f t="shared" ca="1" si="133"/>
        <v>0</v>
      </c>
      <c r="G1084" s="57">
        <f t="shared" ca="1" si="134"/>
        <v>0</v>
      </c>
      <c r="H1084" s="17">
        <f t="shared" ca="1" si="135"/>
        <v>0</v>
      </c>
      <c r="I1084" s="17">
        <f t="shared" ca="1" si="136"/>
        <v>0</v>
      </c>
      <c r="K1084" s="17">
        <v>1075</v>
      </c>
      <c r="L1084" s="50">
        <v>1.9122044532599929E-3</v>
      </c>
      <c r="M1084" s="50">
        <v>1.9260623145992276E-3</v>
      </c>
      <c r="N1084" s="50">
        <v>5.0999999999999997E-2</v>
      </c>
      <c r="O1084" s="50">
        <v>5.1400000000000001E-2</v>
      </c>
      <c r="R1084" s="59"/>
    </row>
    <row r="1085" spans="2:18" x14ac:dyDescent="0.2">
      <c r="B1085">
        <v>1076</v>
      </c>
      <c r="C1085" s="57">
        <f t="shared" ca="1" si="137"/>
        <v>0.46026965197232145</v>
      </c>
      <c r="D1085" s="57">
        <f t="shared" ca="1" si="139"/>
        <v>0.70214487448055629</v>
      </c>
      <c r="E1085" s="57">
        <f t="shared" ca="1" si="139"/>
        <v>0.70237528182185971</v>
      </c>
      <c r="F1085" s="57">
        <f t="shared" ca="1" si="133"/>
        <v>0</v>
      </c>
      <c r="G1085" s="57">
        <f t="shared" ca="1" si="134"/>
        <v>0</v>
      </c>
      <c r="H1085" s="17">
        <f t="shared" ca="1" si="135"/>
        <v>0</v>
      </c>
      <c r="I1085" s="17">
        <f t="shared" ca="1" si="136"/>
        <v>0</v>
      </c>
      <c r="K1085" s="17">
        <v>1076</v>
      </c>
      <c r="L1085" s="50">
        <v>2.1483329139026087E-3</v>
      </c>
      <c r="M1085" s="50">
        <v>2.1629868952055121E-3</v>
      </c>
      <c r="N1085" s="50">
        <v>5.3600000000000002E-2</v>
      </c>
      <c r="O1085" s="50">
        <v>5.3999999999999999E-2</v>
      </c>
      <c r="R1085" s="59"/>
    </row>
    <row r="1086" spans="2:18" x14ac:dyDescent="0.2">
      <c r="B1086">
        <v>1077</v>
      </c>
      <c r="C1086" s="57">
        <f t="shared" ca="1" si="137"/>
        <v>1.8238982340180911</v>
      </c>
      <c r="D1086" s="57">
        <f t="shared" ca="1" si="139"/>
        <v>0.8031780723555062</v>
      </c>
      <c r="E1086" s="57">
        <f t="shared" ca="1" si="139"/>
        <v>0.80344163352496067</v>
      </c>
      <c r="F1086" s="57">
        <f t="shared" ca="1" si="133"/>
        <v>1.4978072355506189E-2</v>
      </c>
      <c r="G1086" s="57">
        <f t="shared" ca="1" si="134"/>
        <v>1.5241633524960663E-2</v>
      </c>
      <c r="H1086" s="17">
        <f t="shared" ca="1" si="135"/>
        <v>1</v>
      </c>
      <c r="I1086" s="17">
        <f t="shared" ca="1" si="136"/>
        <v>1</v>
      </c>
      <c r="K1086" s="17">
        <v>1077</v>
      </c>
      <c r="L1086" s="50">
        <v>1.8252539779346955E-3</v>
      </c>
      <c r="M1086" s="50">
        <v>1.8395609380965823E-3</v>
      </c>
      <c r="N1086" s="50">
        <v>5.28E-2</v>
      </c>
      <c r="O1086" s="50">
        <v>5.3199999999999997E-2</v>
      </c>
      <c r="R1086" s="59"/>
    </row>
    <row r="1087" spans="2:18" x14ac:dyDescent="0.2">
      <c r="B1087">
        <v>1078</v>
      </c>
      <c r="C1087" s="57">
        <f t="shared" ca="1" si="137"/>
        <v>-0.2250889598225389</v>
      </c>
      <c r="D1087" s="57">
        <f t="shared" ca="1" si="139"/>
        <v>0.65626980023293291</v>
      </c>
      <c r="E1087" s="57">
        <f t="shared" ca="1" si="139"/>
        <v>0.6564851537665769</v>
      </c>
      <c r="F1087" s="57">
        <f t="shared" ca="1" si="133"/>
        <v>0</v>
      </c>
      <c r="G1087" s="57">
        <f t="shared" ca="1" si="134"/>
        <v>0</v>
      </c>
      <c r="H1087" s="17">
        <f t="shared" ca="1" si="135"/>
        <v>0</v>
      </c>
      <c r="I1087" s="17">
        <f t="shared" ca="1" si="136"/>
        <v>0</v>
      </c>
      <c r="K1087" s="17">
        <v>1078</v>
      </c>
      <c r="L1087" s="50">
        <v>1.6383835485010174E-3</v>
      </c>
      <c r="M1087" s="50">
        <v>1.6524901760902897E-3</v>
      </c>
      <c r="N1087" s="50">
        <v>5.2200000000000003E-2</v>
      </c>
      <c r="O1087" s="50">
        <v>5.2600000000000001E-2</v>
      </c>
      <c r="R1087" s="59"/>
    </row>
    <row r="1088" spans="2:18" x14ac:dyDescent="0.2">
      <c r="B1088">
        <v>1079</v>
      </c>
      <c r="C1088" s="57">
        <f t="shared" ca="1" si="137"/>
        <v>-0.25639507475433149</v>
      </c>
      <c r="D1088" s="57">
        <f t="shared" ca="1" si="139"/>
        <v>0.65424741778851248</v>
      </c>
      <c r="E1088" s="57">
        <f t="shared" ca="1" si="139"/>
        <v>0.65446210768167556</v>
      </c>
      <c r="F1088" s="57">
        <f t="shared" ca="1" si="133"/>
        <v>0</v>
      </c>
      <c r="G1088" s="57">
        <f t="shared" ca="1" si="134"/>
        <v>0</v>
      </c>
      <c r="H1088" s="17">
        <f t="shared" ca="1" si="135"/>
        <v>0</v>
      </c>
      <c r="I1088" s="17">
        <f t="shared" ca="1" si="136"/>
        <v>0</v>
      </c>
      <c r="K1088" s="17">
        <v>1079</v>
      </c>
      <c r="L1088" s="50">
        <v>1.9464245042343897E-3</v>
      </c>
      <c r="M1088" s="50">
        <v>1.9611504539375057E-3</v>
      </c>
      <c r="N1088" s="50">
        <v>5.4199999999999998E-2</v>
      </c>
      <c r="O1088" s="50">
        <v>5.4600000000000003E-2</v>
      </c>
      <c r="R1088" s="59"/>
    </row>
    <row r="1089" spans="2:18" x14ac:dyDescent="0.2">
      <c r="B1089">
        <v>1080</v>
      </c>
      <c r="C1089" s="57">
        <f t="shared" ca="1" si="137"/>
        <v>0.47363747793336614</v>
      </c>
      <c r="D1089" s="57">
        <f t="shared" ca="1" si="139"/>
        <v>0.7030708413390554</v>
      </c>
      <c r="E1089" s="57">
        <f t="shared" ca="1" si="139"/>
        <v>0.70330155253440629</v>
      </c>
      <c r="F1089" s="57">
        <f t="shared" ca="1" si="133"/>
        <v>0</v>
      </c>
      <c r="G1089" s="57">
        <f t="shared" ca="1" si="134"/>
        <v>0</v>
      </c>
      <c r="H1089" s="17">
        <f t="shared" ca="1" si="135"/>
        <v>0</v>
      </c>
      <c r="I1089" s="17">
        <f t="shared" ca="1" si="136"/>
        <v>0</v>
      </c>
      <c r="K1089" s="17">
        <v>1080</v>
      </c>
      <c r="L1089" s="50">
        <v>1.6023888867858246E-3</v>
      </c>
      <c r="M1089" s="50">
        <v>1.6158814783908018E-3</v>
      </c>
      <c r="N1089" s="50">
        <v>4.9799999999999997E-2</v>
      </c>
      <c r="O1089" s="50">
        <v>5.0200000000000002E-2</v>
      </c>
      <c r="R1089" s="59"/>
    </row>
    <row r="1090" spans="2:18" x14ac:dyDescent="0.2">
      <c r="B1090">
        <v>1081</v>
      </c>
      <c r="C1090" s="57">
        <f t="shared" ca="1" si="137"/>
        <v>-1.479101256398166</v>
      </c>
      <c r="D1090" s="57">
        <f t="shared" ref="D1090:E1109" ca="1" si="140">S0*EXP((D$5+0.5*σ*σ)*T+σ*SQRT(T)*$C1090)</f>
        <v>0.57995011190739232</v>
      </c>
      <c r="E1090" s="57">
        <f t="shared" ca="1" si="140"/>
        <v>0.58014042129827414</v>
      </c>
      <c r="F1090" s="57">
        <f t="shared" ca="1" si="133"/>
        <v>0</v>
      </c>
      <c r="G1090" s="57">
        <f t="shared" ca="1" si="134"/>
        <v>0</v>
      </c>
      <c r="H1090" s="17">
        <f t="shared" ca="1" si="135"/>
        <v>0</v>
      </c>
      <c r="I1090" s="17">
        <f t="shared" ca="1" si="136"/>
        <v>0</v>
      </c>
      <c r="K1090" s="17">
        <v>1081</v>
      </c>
      <c r="L1090" s="50">
        <v>1.7539199517752372E-3</v>
      </c>
      <c r="M1090" s="50">
        <v>1.7681002841941854E-3</v>
      </c>
      <c r="N1090" s="50">
        <v>5.2600000000000001E-2</v>
      </c>
      <c r="O1090" s="50">
        <v>5.2600000000000001E-2</v>
      </c>
      <c r="R1090" s="59"/>
    </row>
    <row r="1091" spans="2:18" x14ac:dyDescent="0.2">
      <c r="B1091">
        <v>1082</v>
      </c>
      <c r="C1091" s="57">
        <f t="shared" ca="1" si="137"/>
        <v>-1.5398819829617936</v>
      </c>
      <c r="D1091" s="57">
        <f t="shared" ca="1" si="140"/>
        <v>0.57648531565864713</v>
      </c>
      <c r="E1091" s="57">
        <f t="shared" ca="1" si="140"/>
        <v>0.57667448808403821</v>
      </c>
      <c r="F1091" s="57">
        <f t="shared" ca="1" si="133"/>
        <v>0</v>
      </c>
      <c r="G1091" s="57">
        <f t="shared" ca="1" si="134"/>
        <v>0</v>
      </c>
      <c r="H1091" s="17">
        <f t="shared" ca="1" si="135"/>
        <v>0</v>
      </c>
      <c r="I1091" s="17">
        <f t="shared" ca="1" si="136"/>
        <v>0</v>
      </c>
      <c r="K1091" s="17">
        <v>1082</v>
      </c>
      <c r="L1091" s="50">
        <v>1.7357784979339353E-3</v>
      </c>
      <c r="M1091" s="50">
        <v>1.748900276232538E-3</v>
      </c>
      <c r="N1091" s="50">
        <v>4.82E-2</v>
      </c>
      <c r="O1091" s="50">
        <v>4.8800000000000003E-2</v>
      </c>
      <c r="R1091" s="59"/>
    </row>
    <row r="1092" spans="2:18" x14ac:dyDescent="0.2">
      <c r="B1092">
        <v>1083</v>
      </c>
      <c r="C1092" s="57">
        <f t="shared" ca="1" si="137"/>
        <v>0.58131260574706056</v>
      </c>
      <c r="D1092" s="57">
        <f t="shared" ca="1" si="140"/>
        <v>0.71057398654250514</v>
      </c>
      <c r="E1092" s="57">
        <f t="shared" ca="1" si="140"/>
        <v>0.71080715987893339</v>
      </c>
      <c r="F1092" s="57">
        <f t="shared" ca="1" si="133"/>
        <v>0</v>
      </c>
      <c r="G1092" s="57">
        <f t="shared" ca="1" si="134"/>
        <v>0</v>
      </c>
      <c r="H1092" s="17">
        <f t="shared" ca="1" si="135"/>
        <v>0</v>
      </c>
      <c r="I1092" s="17">
        <f t="shared" ca="1" si="136"/>
        <v>0</v>
      </c>
      <c r="K1092" s="17">
        <v>1083</v>
      </c>
      <c r="L1092" s="50">
        <v>1.6415722001173333E-3</v>
      </c>
      <c r="M1092" s="50">
        <v>1.6559699509520445E-3</v>
      </c>
      <c r="N1092" s="50">
        <v>5.3199999999999997E-2</v>
      </c>
      <c r="O1092" s="50">
        <v>5.3800000000000001E-2</v>
      </c>
      <c r="R1092" s="59"/>
    </row>
    <row r="1093" spans="2:18" x14ac:dyDescent="0.2">
      <c r="B1093">
        <v>1084</v>
      </c>
      <c r="C1093" s="57">
        <f t="shared" ca="1" si="137"/>
        <v>-6.9536203339673655E-2</v>
      </c>
      <c r="D1093" s="57">
        <f t="shared" ca="1" si="140"/>
        <v>0.66641162681870658</v>
      </c>
      <c r="E1093" s="57">
        <f t="shared" ca="1" si="140"/>
        <v>0.66663030837108939</v>
      </c>
      <c r="F1093" s="57">
        <f t="shared" ca="1" si="133"/>
        <v>0</v>
      </c>
      <c r="G1093" s="57">
        <f t="shared" ca="1" si="134"/>
        <v>0</v>
      </c>
      <c r="H1093" s="17">
        <f t="shared" ca="1" si="135"/>
        <v>0</v>
      </c>
      <c r="I1093" s="17">
        <f t="shared" ca="1" si="136"/>
        <v>0</v>
      </c>
      <c r="K1093" s="17">
        <v>1084</v>
      </c>
      <c r="L1093" s="50">
        <v>1.6781487852465175E-3</v>
      </c>
      <c r="M1093" s="50">
        <v>1.6919421489131686E-3</v>
      </c>
      <c r="N1093" s="50">
        <v>5.1200000000000002E-2</v>
      </c>
      <c r="O1093" s="50">
        <v>5.1200000000000002E-2</v>
      </c>
      <c r="R1093" s="59"/>
    </row>
    <row r="1094" spans="2:18" x14ac:dyDescent="0.2">
      <c r="B1094">
        <v>1085</v>
      </c>
      <c r="C1094" s="57">
        <f t="shared" ca="1" si="137"/>
        <v>1.6330934612146466</v>
      </c>
      <c r="D1094" s="57">
        <f t="shared" ca="1" si="140"/>
        <v>0.7882107382609812</v>
      </c>
      <c r="E1094" s="57">
        <f t="shared" ca="1" si="140"/>
        <v>0.78846938793171173</v>
      </c>
      <c r="F1094" s="57">
        <f t="shared" ca="1" si="133"/>
        <v>1.0738260981191239E-5</v>
      </c>
      <c r="G1094" s="57">
        <f t="shared" ca="1" si="134"/>
        <v>2.693879317117176E-4</v>
      </c>
      <c r="H1094" s="17">
        <f t="shared" ca="1" si="135"/>
        <v>1</v>
      </c>
      <c r="I1094" s="17">
        <f t="shared" ca="1" si="136"/>
        <v>1</v>
      </c>
      <c r="K1094" s="17">
        <v>1085</v>
      </c>
      <c r="L1094" s="50">
        <v>1.9599232331115098E-3</v>
      </c>
      <c r="M1094" s="50">
        <v>1.9744815404437511E-3</v>
      </c>
      <c r="N1094" s="50">
        <v>5.3800000000000001E-2</v>
      </c>
      <c r="O1094" s="50">
        <v>5.3800000000000001E-2</v>
      </c>
      <c r="R1094" s="59"/>
    </row>
    <row r="1095" spans="2:18" x14ac:dyDescent="0.2">
      <c r="B1095">
        <v>1086</v>
      </c>
      <c r="C1095" s="57">
        <f t="shared" ca="1" si="137"/>
        <v>-0.39184604388716371</v>
      </c>
      <c r="D1095" s="57">
        <f t="shared" ca="1" si="140"/>
        <v>0.64556882427606788</v>
      </c>
      <c r="E1095" s="57">
        <f t="shared" ca="1" si="140"/>
        <v>0.64578066630730091</v>
      </c>
      <c r="F1095" s="57">
        <f t="shared" ca="1" si="133"/>
        <v>0</v>
      </c>
      <c r="G1095" s="57">
        <f t="shared" ca="1" si="134"/>
        <v>0</v>
      </c>
      <c r="H1095" s="17">
        <f t="shared" ca="1" si="135"/>
        <v>0</v>
      </c>
      <c r="I1095" s="17">
        <f t="shared" ca="1" si="136"/>
        <v>0</v>
      </c>
      <c r="K1095" s="17">
        <v>1086</v>
      </c>
      <c r="L1095" s="50">
        <v>1.7505796833542496E-3</v>
      </c>
      <c r="M1095" s="50">
        <v>1.765121024277036E-3</v>
      </c>
      <c r="N1095" s="50">
        <v>5.3999999999999999E-2</v>
      </c>
      <c r="O1095" s="50">
        <v>5.3999999999999999E-2</v>
      </c>
      <c r="R1095" s="59"/>
    </row>
    <row r="1096" spans="2:18" x14ac:dyDescent="0.2">
      <c r="B1096">
        <v>1087</v>
      </c>
      <c r="C1096" s="57">
        <f t="shared" ca="1" si="137"/>
        <v>-0.37310193643022377</v>
      </c>
      <c r="D1096" s="57">
        <f t="shared" ca="1" si="140"/>
        <v>0.64676289588066094</v>
      </c>
      <c r="E1096" s="57">
        <f t="shared" ca="1" si="140"/>
        <v>0.64697512974394134</v>
      </c>
      <c r="F1096" s="57">
        <f t="shared" ca="1" si="133"/>
        <v>0</v>
      </c>
      <c r="G1096" s="57">
        <f t="shared" ca="1" si="134"/>
        <v>0</v>
      </c>
      <c r="H1096" s="17">
        <f t="shared" ca="1" si="135"/>
        <v>0</v>
      </c>
      <c r="I1096" s="17">
        <f t="shared" ca="1" si="136"/>
        <v>0</v>
      </c>
      <c r="K1096" s="17">
        <v>1087</v>
      </c>
      <c r="L1096" s="50">
        <v>1.6826743433390877E-3</v>
      </c>
      <c r="M1096" s="50">
        <v>1.6968082770734334E-3</v>
      </c>
      <c r="N1096" s="50">
        <v>5.2400000000000002E-2</v>
      </c>
      <c r="O1096" s="50">
        <v>5.2600000000000001E-2</v>
      </c>
      <c r="R1096" s="59"/>
    </row>
    <row r="1097" spans="2:18" x14ac:dyDescent="0.2">
      <c r="B1097">
        <v>1088</v>
      </c>
      <c r="C1097" s="57">
        <f t="shared" ca="1" si="137"/>
        <v>-0.32294589749912839</v>
      </c>
      <c r="D1097" s="57">
        <f t="shared" ca="1" si="140"/>
        <v>0.64996890114439498</v>
      </c>
      <c r="E1097" s="57">
        <f t="shared" ca="1" si="140"/>
        <v>0.65018218705145714</v>
      </c>
      <c r="F1097" s="57">
        <f t="shared" ca="1" si="133"/>
        <v>0</v>
      </c>
      <c r="G1097" s="57">
        <f t="shared" ca="1" si="134"/>
        <v>0</v>
      </c>
      <c r="H1097" s="17">
        <f t="shared" ca="1" si="135"/>
        <v>0</v>
      </c>
      <c r="I1097" s="17">
        <f t="shared" ca="1" si="136"/>
        <v>0</v>
      </c>
      <c r="K1097" s="17">
        <v>1088</v>
      </c>
      <c r="L1097" s="50">
        <v>1.4422285355633901E-3</v>
      </c>
      <c r="M1097" s="50">
        <v>1.4553743151595286E-3</v>
      </c>
      <c r="N1097" s="50">
        <v>4.8800000000000003E-2</v>
      </c>
      <c r="O1097" s="50">
        <v>4.9000000000000002E-2</v>
      </c>
      <c r="R1097" s="59"/>
    </row>
    <row r="1098" spans="2:18" x14ac:dyDescent="0.2">
      <c r="B1098">
        <v>1089</v>
      </c>
      <c r="C1098" s="57">
        <f t="shared" ca="1" si="137"/>
        <v>1.1767846897793066</v>
      </c>
      <c r="D1098" s="57">
        <f t="shared" ca="1" si="140"/>
        <v>0.75353778383430614</v>
      </c>
      <c r="E1098" s="57">
        <f t="shared" ca="1" si="140"/>
        <v>0.75378505564907716</v>
      </c>
      <c r="F1098" s="57">
        <f t="shared" ref="F1098:F1161" ca="1" si="141">MAX(0,CP*(D1098-K))</f>
        <v>0</v>
      </c>
      <c r="G1098" s="57">
        <f t="shared" ref="G1098:G1161" ca="1" si="142">MAX(0,CP*(E1098-K))</f>
        <v>0</v>
      </c>
      <c r="H1098" s="17">
        <f t="shared" ref="H1098:H1161" ca="1" si="143">(CP*(D1098-K)&gt;0)*1</f>
        <v>0</v>
      </c>
      <c r="I1098" s="17">
        <f t="shared" ref="I1098:I1161" ca="1" si="144">(CP*(E1098-K)&gt;0)*1</f>
        <v>0</v>
      </c>
      <c r="K1098" s="17">
        <v>1089</v>
      </c>
      <c r="L1098" s="50">
        <v>2.1148100011928648E-3</v>
      </c>
      <c r="M1098" s="50">
        <v>2.1307901193096256E-3</v>
      </c>
      <c r="N1098" s="50">
        <v>5.8799999999999998E-2</v>
      </c>
      <c r="O1098" s="50">
        <v>5.9200000000000003E-2</v>
      </c>
      <c r="R1098" s="59"/>
    </row>
    <row r="1099" spans="2:18" x14ac:dyDescent="0.2">
      <c r="B1099">
        <v>1090</v>
      </c>
      <c r="C1099" s="57">
        <f t="shared" ref="C1099:C1162" ca="1" si="145">_xlfn.NORM.S.INV(RAND())</f>
        <v>0.91837855630277643</v>
      </c>
      <c r="D1099" s="57">
        <f t="shared" ca="1" si="140"/>
        <v>0.7345834136513919</v>
      </c>
      <c r="E1099" s="57">
        <f t="shared" ca="1" si="140"/>
        <v>0.73482446563005976</v>
      </c>
      <c r="F1099" s="57">
        <f t="shared" ca="1" si="141"/>
        <v>0</v>
      </c>
      <c r="G1099" s="57">
        <f t="shared" ca="1" si="142"/>
        <v>0</v>
      </c>
      <c r="H1099" s="17">
        <f t="shared" ca="1" si="143"/>
        <v>0</v>
      </c>
      <c r="I1099" s="17">
        <f t="shared" ca="1" si="144"/>
        <v>0</v>
      </c>
      <c r="K1099" s="17">
        <v>1090</v>
      </c>
      <c r="L1099" s="50">
        <v>1.8292783915339278E-3</v>
      </c>
      <c r="M1099" s="50">
        <v>1.8434351330016252E-3</v>
      </c>
      <c r="N1099" s="50">
        <v>5.2200000000000003E-2</v>
      </c>
      <c r="O1099" s="50">
        <v>5.2600000000000001E-2</v>
      </c>
      <c r="R1099" s="59"/>
    </row>
    <row r="1100" spans="2:18" x14ac:dyDescent="0.2">
      <c r="B1100">
        <v>1091</v>
      </c>
      <c r="C1100" s="57">
        <f t="shared" ca="1" si="145"/>
        <v>0.27125335035374243</v>
      </c>
      <c r="D1100" s="57">
        <f t="shared" ca="1" si="140"/>
        <v>0.68918181436574777</v>
      </c>
      <c r="E1100" s="57">
        <f t="shared" ca="1" si="140"/>
        <v>0.6894079679065539</v>
      </c>
      <c r="F1100" s="57">
        <f t="shared" ca="1" si="141"/>
        <v>0</v>
      </c>
      <c r="G1100" s="57">
        <f t="shared" ca="1" si="142"/>
        <v>0</v>
      </c>
      <c r="H1100" s="17">
        <f t="shared" ca="1" si="143"/>
        <v>0</v>
      </c>
      <c r="I1100" s="17">
        <f t="shared" ca="1" si="144"/>
        <v>0</v>
      </c>
      <c r="K1100" s="17">
        <v>1091</v>
      </c>
      <c r="L1100" s="50">
        <v>1.7517611366594992E-3</v>
      </c>
      <c r="M1100" s="50">
        <v>1.7659407606678737E-3</v>
      </c>
      <c r="N1100" s="50">
        <v>5.2600000000000001E-2</v>
      </c>
      <c r="O1100" s="50">
        <v>5.2600000000000001E-2</v>
      </c>
      <c r="R1100" s="59"/>
    </row>
    <row r="1101" spans="2:18" x14ac:dyDescent="0.2">
      <c r="B1101">
        <v>1092</v>
      </c>
      <c r="C1101" s="57">
        <f t="shared" ca="1" si="145"/>
        <v>-0.15987267299695995</v>
      </c>
      <c r="D1101" s="57">
        <f t="shared" ca="1" si="140"/>
        <v>0.66050288637543764</v>
      </c>
      <c r="E1101" s="57">
        <f t="shared" ca="1" si="140"/>
        <v>0.66071962898726055</v>
      </c>
      <c r="F1101" s="57">
        <f t="shared" ca="1" si="141"/>
        <v>0</v>
      </c>
      <c r="G1101" s="57">
        <f t="shared" ca="1" si="142"/>
        <v>0</v>
      </c>
      <c r="H1101" s="17">
        <f t="shared" ca="1" si="143"/>
        <v>0</v>
      </c>
      <c r="I1101" s="17">
        <f t="shared" ca="1" si="144"/>
        <v>0</v>
      </c>
      <c r="K1101" s="17">
        <v>1092</v>
      </c>
      <c r="L1101" s="50">
        <v>1.6281178328884903E-3</v>
      </c>
      <c r="M1101" s="50">
        <v>1.6428291900223158E-3</v>
      </c>
      <c r="N1101" s="50">
        <v>5.4800000000000001E-2</v>
      </c>
      <c r="O1101" s="50">
        <v>5.5E-2</v>
      </c>
      <c r="R1101" s="59"/>
    </row>
    <row r="1102" spans="2:18" x14ac:dyDescent="0.2">
      <c r="B1102">
        <v>1093</v>
      </c>
      <c r="C1102" s="57">
        <f t="shared" ca="1" si="145"/>
        <v>1.2221768680344074</v>
      </c>
      <c r="D1102" s="57">
        <f t="shared" ca="1" si="140"/>
        <v>0.75691749740874759</v>
      </c>
      <c r="E1102" s="57">
        <f t="shared" ca="1" si="140"/>
        <v>0.75716587826931148</v>
      </c>
      <c r="F1102" s="57">
        <f t="shared" ca="1" si="141"/>
        <v>0</v>
      </c>
      <c r="G1102" s="57">
        <f t="shared" ca="1" si="142"/>
        <v>0</v>
      </c>
      <c r="H1102" s="17">
        <f t="shared" ca="1" si="143"/>
        <v>0</v>
      </c>
      <c r="I1102" s="17">
        <f t="shared" ca="1" si="144"/>
        <v>0</v>
      </c>
      <c r="K1102" s="17">
        <v>1093</v>
      </c>
      <c r="L1102" s="50">
        <v>1.7222510529964455E-3</v>
      </c>
      <c r="M1102" s="50">
        <v>1.7360618636856828E-3</v>
      </c>
      <c r="N1102" s="50">
        <v>5.0799999999999998E-2</v>
      </c>
      <c r="O1102" s="50">
        <v>5.1400000000000001E-2</v>
      </c>
      <c r="R1102" s="59"/>
    </row>
    <row r="1103" spans="2:18" x14ac:dyDescent="0.2">
      <c r="B1103">
        <v>1094</v>
      </c>
      <c r="C1103" s="57">
        <f t="shared" ca="1" si="145"/>
        <v>-0.12261326232784275</v>
      </c>
      <c r="D1103" s="57">
        <f t="shared" ca="1" si="140"/>
        <v>0.66293358052265605</v>
      </c>
      <c r="E1103" s="57">
        <f t="shared" ca="1" si="140"/>
        <v>0.66315112076157334</v>
      </c>
      <c r="F1103" s="57">
        <f t="shared" ca="1" si="141"/>
        <v>0</v>
      </c>
      <c r="G1103" s="57">
        <f t="shared" ca="1" si="142"/>
        <v>0</v>
      </c>
      <c r="H1103" s="17">
        <f t="shared" ca="1" si="143"/>
        <v>0</v>
      </c>
      <c r="I1103" s="17">
        <f t="shared" ca="1" si="144"/>
        <v>0</v>
      </c>
      <c r="K1103" s="17">
        <v>1094</v>
      </c>
      <c r="L1103" s="50">
        <v>1.5686418239035595E-3</v>
      </c>
      <c r="M1103" s="50">
        <v>1.5816460276478694E-3</v>
      </c>
      <c r="N1103" s="50">
        <v>4.8000000000000001E-2</v>
      </c>
      <c r="O1103" s="50">
        <v>4.8399999999999999E-2</v>
      </c>
      <c r="R1103" s="59"/>
    </row>
    <row r="1104" spans="2:18" x14ac:dyDescent="0.2">
      <c r="B1104">
        <v>1095</v>
      </c>
      <c r="C1104" s="57">
        <f t="shared" ca="1" si="145"/>
        <v>0.2714563299802043</v>
      </c>
      <c r="D1104" s="57">
        <f t="shared" ca="1" si="140"/>
        <v>0.68919560589179441</v>
      </c>
      <c r="E1104" s="57">
        <f t="shared" ca="1" si="140"/>
        <v>0.68942176395826038</v>
      </c>
      <c r="F1104" s="57">
        <f t="shared" ca="1" si="141"/>
        <v>0</v>
      </c>
      <c r="G1104" s="57">
        <f t="shared" ca="1" si="142"/>
        <v>0</v>
      </c>
      <c r="H1104" s="17">
        <f t="shared" ca="1" si="143"/>
        <v>0</v>
      </c>
      <c r="I1104" s="17">
        <f t="shared" ca="1" si="144"/>
        <v>0</v>
      </c>
      <c r="K1104" s="17">
        <v>1095</v>
      </c>
      <c r="L1104" s="50">
        <v>1.7106765956720171E-3</v>
      </c>
      <c r="M1104" s="50">
        <v>1.7237631350838583E-3</v>
      </c>
      <c r="N1104" s="50">
        <v>4.82E-2</v>
      </c>
      <c r="O1104" s="50">
        <v>4.8800000000000003E-2</v>
      </c>
      <c r="R1104" s="59"/>
    </row>
    <row r="1105" spans="2:18" x14ac:dyDescent="0.2">
      <c r="B1105">
        <v>1096</v>
      </c>
      <c r="C1105" s="57">
        <f t="shared" ca="1" si="145"/>
        <v>0.43970869234943316</v>
      </c>
      <c r="D1105" s="57">
        <f t="shared" ca="1" si="140"/>
        <v>0.70072303117975321</v>
      </c>
      <c r="E1105" s="57">
        <f t="shared" ca="1" si="140"/>
        <v>0.70095297194621342</v>
      </c>
      <c r="F1105" s="57">
        <f t="shared" ca="1" si="141"/>
        <v>0</v>
      </c>
      <c r="G1105" s="57">
        <f t="shared" ca="1" si="142"/>
        <v>0</v>
      </c>
      <c r="H1105" s="17">
        <f t="shared" ca="1" si="143"/>
        <v>0</v>
      </c>
      <c r="I1105" s="17">
        <f t="shared" ca="1" si="144"/>
        <v>0</v>
      </c>
      <c r="K1105" s="17">
        <v>1096</v>
      </c>
      <c r="L1105" s="50">
        <v>1.8556779656188781E-3</v>
      </c>
      <c r="M1105" s="50">
        <v>1.8700506065968466E-3</v>
      </c>
      <c r="N1105" s="50">
        <v>5.2999999999999999E-2</v>
      </c>
      <c r="O1105" s="50">
        <v>5.3400000000000003E-2</v>
      </c>
      <c r="R1105" s="59"/>
    </row>
    <row r="1106" spans="2:18" x14ac:dyDescent="0.2">
      <c r="B1106">
        <v>1097</v>
      </c>
      <c r="C1106" s="57">
        <f t="shared" ca="1" si="145"/>
        <v>0.17351540239438187</v>
      </c>
      <c r="D1106" s="57">
        <f t="shared" ca="1" si="140"/>
        <v>0.68257293152930276</v>
      </c>
      <c r="E1106" s="57">
        <f t="shared" ca="1" si="140"/>
        <v>0.68279691637931772</v>
      </c>
      <c r="F1106" s="57">
        <f t="shared" ca="1" si="141"/>
        <v>0</v>
      </c>
      <c r="G1106" s="57">
        <f t="shared" ca="1" si="142"/>
        <v>0</v>
      </c>
      <c r="H1106" s="17">
        <f t="shared" ca="1" si="143"/>
        <v>0</v>
      </c>
      <c r="I1106" s="17">
        <f t="shared" ca="1" si="144"/>
        <v>0</v>
      </c>
      <c r="K1106" s="17">
        <v>1097</v>
      </c>
      <c r="L1106" s="50">
        <v>1.8639786365511916E-3</v>
      </c>
      <c r="M1106" s="50">
        <v>1.8782879747074614E-3</v>
      </c>
      <c r="N1106" s="50">
        <v>5.28E-2</v>
      </c>
      <c r="O1106" s="50">
        <v>5.3199999999999997E-2</v>
      </c>
      <c r="R1106" s="59"/>
    </row>
    <row r="1107" spans="2:18" x14ac:dyDescent="0.2">
      <c r="B1107">
        <v>1098</v>
      </c>
      <c r="C1107" s="57">
        <f t="shared" ca="1" si="145"/>
        <v>1.2799691177346784</v>
      </c>
      <c r="D1107" s="57">
        <f t="shared" ca="1" si="140"/>
        <v>0.76124241333855192</v>
      </c>
      <c r="E1107" s="57">
        <f t="shared" ca="1" si="140"/>
        <v>0.76149221341104334</v>
      </c>
      <c r="F1107" s="57">
        <f t="shared" ca="1" si="141"/>
        <v>0</v>
      </c>
      <c r="G1107" s="57">
        <f t="shared" ca="1" si="142"/>
        <v>0</v>
      </c>
      <c r="H1107" s="17">
        <f t="shared" ca="1" si="143"/>
        <v>0</v>
      </c>
      <c r="I1107" s="17">
        <f t="shared" ca="1" si="144"/>
        <v>0</v>
      </c>
      <c r="K1107" s="17">
        <v>1098</v>
      </c>
      <c r="L1107" s="50">
        <v>1.941431274879974E-3</v>
      </c>
      <c r="M1107" s="50">
        <v>1.9567594525565874E-3</v>
      </c>
      <c r="N1107" s="50">
        <v>5.6800000000000003E-2</v>
      </c>
      <c r="O1107" s="50">
        <v>5.6800000000000003E-2</v>
      </c>
      <c r="R1107" s="59"/>
    </row>
    <row r="1108" spans="2:18" x14ac:dyDescent="0.2">
      <c r="B1108">
        <v>1099</v>
      </c>
      <c r="C1108" s="57">
        <f t="shared" ca="1" si="145"/>
        <v>-1.5062850690316634</v>
      </c>
      <c r="D1108" s="57">
        <f t="shared" ca="1" si="140"/>
        <v>0.57839793612107082</v>
      </c>
      <c r="E1108" s="57">
        <f t="shared" ca="1" si="140"/>
        <v>0.57858773616878267</v>
      </c>
      <c r="F1108" s="57">
        <f t="shared" ca="1" si="141"/>
        <v>0</v>
      </c>
      <c r="G1108" s="57">
        <f t="shared" ca="1" si="142"/>
        <v>0</v>
      </c>
      <c r="H1108" s="17">
        <f t="shared" ca="1" si="143"/>
        <v>0</v>
      </c>
      <c r="I1108" s="17">
        <f t="shared" ca="1" si="144"/>
        <v>0</v>
      </c>
      <c r="K1108" s="17">
        <v>1099</v>
      </c>
      <c r="L1108" s="50">
        <v>1.6141108118271979E-3</v>
      </c>
      <c r="M1108" s="50">
        <v>1.627430985037903E-3</v>
      </c>
      <c r="N1108" s="50">
        <v>4.9000000000000002E-2</v>
      </c>
      <c r="O1108" s="50">
        <v>4.9799999999999997E-2</v>
      </c>
      <c r="R1108" s="59"/>
    </row>
    <row r="1109" spans="2:18" x14ac:dyDescent="0.2">
      <c r="B1109">
        <v>1100</v>
      </c>
      <c r="C1109" s="57">
        <f t="shared" ca="1" si="145"/>
        <v>-0.46377054155517361</v>
      </c>
      <c r="D1109" s="57">
        <f t="shared" ca="1" si="140"/>
        <v>0.64100738121920076</v>
      </c>
      <c r="E1109" s="57">
        <f t="shared" ca="1" si="140"/>
        <v>0.64121772642263453</v>
      </c>
      <c r="F1109" s="57">
        <f t="shared" ca="1" si="141"/>
        <v>0</v>
      </c>
      <c r="G1109" s="57">
        <f t="shared" ca="1" si="142"/>
        <v>0</v>
      </c>
      <c r="H1109" s="17">
        <f t="shared" ca="1" si="143"/>
        <v>0</v>
      </c>
      <c r="I1109" s="17">
        <f t="shared" ca="1" si="144"/>
        <v>0</v>
      </c>
      <c r="K1109" s="17">
        <v>1100</v>
      </c>
      <c r="L1109" s="50">
        <v>1.8957153301660187E-3</v>
      </c>
      <c r="M1109" s="50">
        <v>1.9102498354952272E-3</v>
      </c>
      <c r="N1109" s="50">
        <v>5.3199999999999997E-2</v>
      </c>
      <c r="O1109" s="50">
        <v>5.3999999999999999E-2</v>
      </c>
      <c r="R1109" s="59"/>
    </row>
    <row r="1110" spans="2:18" x14ac:dyDescent="0.2">
      <c r="B1110">
        <v>1101</v>
      </c>
      <c r="C1110" s="57">
        <f t="shared" ca="1" si="145"/>
        <v>-0.30948857210158104</v>
      </c>
      <c r="D1110" s="57">
        <f t="shared" ref="D1110:E1129" ca="1" si="146">S0*EXP((D$5+0.5*σ*σ)*T+σ*SQRT(T)*$C1110)</f>
        <v>0.65083180255338591</v>
      </c>
      <c r="E1110" s="57">
        <f t="shared" ca="1" si="146"/>
        <v>0.65104537161970277</v>
      </c>
      <c r="F1110" s="57">
        <f t="shared" ca="1" si="141"/>
        <v>0</v>
      </c>
      <c r="G1110" s="57">
        <f t="shared" ca="1" si="142"/>
        <v>0</v>
      </c>
      <c r="H1110" s="17">
        <f t="shared" ca="1" si="143"/>
        <v>0</v>
      </c>
      <c r="I1110" s="17">
        <f t="shared" ca="1" si="144"/>
        <v>0</v>
      </c>
      <c r="K1110" s="17">
        <v>1101</v>
      </c>
      <c r="L1110" s="50">
        <v>1.924412844182327E-3</v>
      </c>
      <c r="M1110" s="50">
        <v>1.9391834143293125E-3</v>
      </c>
      <c r="N1110" s="50">
        <v>5.4199999999999998E-2</v>
      </c>
      <c r="O1110" s="50">
        <v>5.5199999999999999E-2</v>
      </c>
      <c r="R1110" s="59"/>
    </row>
    <row r="1111" spans="2:18" x14ac:dyDescent="0.2">
      <c r="B1111">
        <v>1102</v>
      </c>
      <c r="C1111" s="57">
        <f t="shared" ca="1" si="145"/>
        <v>1.3140520666155744</v>
      </c>
      <c r="D1111" s="57">
        <f t="shared" ca="1" si="146"/>
        <v>0.76380460558799024</v>
      </c>
      <c r="E1111" s="57">
        <f t="shared" ca="1" si="146"/>
        <v>0.76405524643839728</v>
      </c>
      <c r="F1111" s="57">
        <f t="shared" ca="1" si="141"/>
        <v>0</v>
      </c>
      <c r="G1111" s="57">
        <f t="shared" ca="1" si="142"/>
        <v>0</v>
      </c>
      <c r="H1111" s="17">
        <f t="shared" ca="1" si="143"/>
        <v>0</v>
      </c>
      <c r="I1111" s="17">
        <f t="shared" ca="1" si="144"/>
        <v>0</v>
      </c>
      <c r="K1111" s="17">
        <v>1102</v>
      </c>
      <c r="L1111" s="50">
        <v>1.6397077709190949E-3</v>
      </c>
      <c r="M1111" s="50">
        <v>1.6544139350967793E-3</v>
      </c>
      <c r="N1111" s="50">
        <v>5.4600000000000003E-2</v>
      </c>
      <c r="O1111" s="50">
        <v>5.5E-2</v>
      </c>
      <c r="R1111" s="59"/>
    </row>
    <row r="1112" spans="2:18" x14ac:dyDescent="0.2">
      <c r="B1112">
        <v>1103</v>
      </c>
      <c r="C1112" s="57">
        <f t="shared" ca="1" si="145"/>
        <v>-1.7099811622931376E-2</v>
      </c>
      <c r="D1112" s="57">
        <f t="shared" ca="1" si="146"/>
        <v>0.66986560927185324</v>
      </c>
      <c r="E1112" s="57">
        <f t="shared" ca="1" si="146"/>
        <v>0.67008542424120288</v>
      </c>
      <c r="F1112" s="57">
        <f t="shared" ca="1" si="141"/>
        <v>0</v>
      </c>
      <c r="G1112" s="57">
        <f t="shared" ca="1" si="142"/>
        <v>0</v>
      </c>
      <c r="H1112" s="17">
        <f t="shared" ca="1" si="143"/>
        <v>0</v>
      </c>
      <c r="I1112" s="17">
        <f t="shared" ca="1" si="144"/>
        <v>0</v>
      </c>
      <c r="K1112" s="17">
        <v>1103</v>
      </c>
      <c r="L1112" s="50">
        <v>1.8508243643722516E-3</v>
      </c>
      <c r="M1112" s="50">
        <v>1.8646786749713343E-3</v>
      </c>
      <c r="N1112" s="50">
        <v>5.0999999999999997E-2</v>
      </c>
      <c r="O1112" s="50">
        <v>5.1400000000000001E-2</v>
      </c>
      <c r="R1112" s="59"/>
    </row>
    <row r="1113" spans="2:18" x14ac:dyDescent="0.2">
      <c r="B1113">
        <v>1104</v>
      </c>
      <c r="C1113" s="57">
        <f t="shared" ca="1" si="145"/>
        <v>0.6179136428380535</v>
      </c>
      <c r="D1113" s="57">
        <f t="shared" ca="1" si="146"/>
        <v>0.71314265591055337</v>
      </c>
      <c r="E1113" s="57">
        <f t="shared" ca="1" si="146"/>
        <v>0.71337667215035006</v>
      </c>
      <c r="F1113" s="57">
        <f t="shared" ca="1" si="141"/>
        <v>0</v>
      </c>
      <c r="G1113" s="57">
        <f t="shared" ca="1" si="142"/>
        <v>0</v>
      </c>
      <c r="H1113" s="17">
        <f t="shared" ca="1" si="143"/>
        <v>0</v>
      </c>
      <c r="I1113" s="17">
        <f t="shared" ca="1" si="144"/>
        <v>0</v>
      </c>
      <c r="K1113" s="17">
        <v>1104</v>
      </c>
      <c r="L1113" s="50">
        <v>1.7297886360144517E-3</v>
      </c>
      <c r="M1113" s="50">
        <v>1.7430461636054684E-3</v>
      </c>
      <c r="N1113" s="50">
        <v>4.8800000000000003E-2</v>
      </c>
      <c r="O1113" s="50">
        <v>4.9200000000000001E-2</v>
      </c>
      <c r="R1113" s="59"/>
    </row>
    <row r="1114" spans="2:18" x14ac:dyDescent="0.2">
      <c r="B1114">
        <v>1105</v>
      </c>
      <c r="C1114" s="57">
        <f t="shared" ca="1" si="145"/>
        <v>0.58179176640501473</v>
      </c>
      <c r="D1114" s="57">
        <f t="shared" ca="1" si="146"/>
        <v>0.7106075543082192</v>
      </c>
      <c r="E1114" s="57">
        <f t="shared" ca="1" si="146"/>
        <v>0.71084073865983821</v>
      </c>
      <c r="F1114" s="57">
        <f t="shared" ca="1" si="141"/>
        <v>0</v>
      </c>
      <c r="G1114" s="57">
        <f t="shared" ca="1" si="142"/>
        <v>0</v>
      </c>
      <c r="H1114" s="17">
        <f t="shared" ca="1" si="143"/>
        <v>0</v>
      </c>
      <c r="I1114" s="17">
        <f t="shared" ca="1" si="144"/>
        <v>0</v>
      </c>
      <c r="K1114" s="17">
        <v>1105</v>
      </c>
      <c r="L1114" s="50">
        <v>1.8768895701451094E-3</v>
      </c>
      <c r="M1114" s="50">
        <v>1.891929053700015E-3</v>
      </c>
      <c r="N1114" s="50">
        <v>5.5199999999999999E-2</v>
      </c>
      <c r="O1114" s="50">
        <v>5.62E-2</v>
      </c>
      <c r="R1114" s="59"/>
    </row>
    <row r="1115" spans="2:18" x14ac:dyDescent="0.2">
      <c r="B1115">
        <v>1106</v>
      </c>
      <c r="C1115" s="57">
        <f t="shared" ca="1" si="145"/>
        <v>-1.7006472665246664</v>
      </c>
      <c r="D1115" s="57">
        <f t="shared" ca="1" si="146"/>
        <v>0.56742037169585136</v>
      </c>
      <c r="E1115" s="57">
        <f t="shared" ca="1" si="146"/>
        <v>0.56760656947923693</v>
      </c>
      <c r="F1115" s="57">
        <f t="shared" ca="1" si="141"/>
        <v>0</v>
      </c>
      <c r="G1115" s="57">
        <f t="shared" ca="1" si="142"/>
        <v>0</v>
      </c>
      <c r="H1115" s="17">
        <f t="shared" ca="1" si="143"/>
        <v>0</v>
      </c>
      <c r="I1115" s="17">
        <f t="shared" ca="1" si="144"/>
        <v>0</v>
      </c>
      <c r="K1115" s="17">
        <v>1106</v>
      </c>
      <c r="L1115" s="50">
        <v>1.6950219365518681E-3</v>
      </c>
      <c r="M1115" s="50">
        <v>1.7090470742008219E-3</v>
      </c>
      <c r="N1115" s="50">
        <v>5.1799999999999999E-2</v>
      </c>
      <c r="O1115" s="50">
        <v>5.2200000000000003E-2</v>
      </c>
      <c r="R1115" s="59"/>
    </row>
    <row r="1116" spans="2:18" x14ac:dyDescent="0.2">
      <c r="B1116">
        <v>1107</v>
      </c>
      <c r="C1116" s="57">
        <f t="shared" ca="1" si="145"/>
        <v>-1.0957860735077374</v>
      </c>
      <c r="D1116" s="57">
        <f t="shared" ca="1" si="146"/>
        <v>0.60228584601622148</v>
      </c>
      <c r="E1116" s="57">
        <f t="shared" ca="1" si="146"/>
        <v>0.60248348483055869</v>
      </c>
      <c r="F1116" s="57">
        <f t="shared" ca="1" si="141"/>
        <v>0</v>
      </c>
      <c r="G1116" s="57">
        <f t="shared" ca="1" si="142"/>
        <v>0</v>
      </c>
      <c r="H1116" s="17">
        <f t="shared" ca="1" si="143"/>
        <v>0</v>
      </c>
      <c r="I1116" s="17">
        <f t="shared" ca="1" si="144"/>
        <v>0</v>
      </c>
      <c r="K1116" s="17">
        <v>1107</v>
      </c>
      <c r="L1116" s="50">
        <v>1.7536929842444785E-3</v>
      </c>
      <c r="M1116" s="50">
        <v>1.7666720628884889E-3</v>
      </c>
      <c r="N1116" s="50">
        <v>4.7800000000000002E-2</v>
      </c>
      <c r="O1116" s="50">
        <v>4.82E-2</v>
      </c>
      <c r="R1116" s="59"/>
    </row>
    <row r="1117" spans="2:18" x14ac:dyDescent="0.2">
      <c r="B1117">
        <v>1108</v>
      </c>
      <c r="C1117" s="57">
        <f t="shared" ca="1" si="145"/>
        <v>-0.93343604968091665</v>
      </c>
      <c r="D1117" s="57">
        <f t="shared" ca="1" si="146"/>
        <v>0.61200339993441599</v>
      </c>
      <c r="E1117" s="57">
        <f t="shared" ca="1" si="146"/>
        <v>0.61220422754332204</v>
      </c>
      <c r="F1117" s="57">
        <f t="shared" ca="1" si="141"/>
        <v>0</v>
      </c>
      <c r="G1117" s="57">
        <f t="shared" ca="1" si="142"/>
        <v>0</v>
      </c>
      <c r="H1117" s="17">
        <f t="shared" ca="1" si="143"/>
        <v>0</v>
      </c>
      <c r="I1117" s="17">
        <f t="shared" ca="1" si="144"/>
        <v>0</v>
      </c>
      <c r="K1117" s="17">
        <v>1108</v>
      </c>
      <c r="L1117" s="50">
        <v>1.9550211486919033E-3</v>
      </c>
      <c r="M1117" s="50">
        <v>1.9700723547688417E-3</v>
      </c>
      <c r="N1117" s="50">
        <v>5.5399999999999998E-2</v>
      </c>
      <c r="O1117" s="50">
        <v>5.62E-2</v>
      </c>
      <c r="R1117" s="59"/>
    </row>
    <row r="1118" spans="2:18" x14ac:dyDescent="0.2">
      <c r="B1118">
        <v>1109</v>
      </c>
      <c r="C1118" s="57">
        <f t="shared" ca="1" si="145"/>
        <v>-0.12082642690483593</v>
      </c>
      <c r="D1118" s="57">
        <f t="shared" ca="1" si="146"/>
        <v>0.66305037291263846</v>
      </c>
      <c r="E1118" s="57">
        <f t="shared" ca="1" si="146"/>
        <v>0.66326795147672901</v>
      </c>
      <c r="F1118" s="57">
        <f t="shared" ca="1" si="141"/>
        <v>0</v>
      </c>
      <c r="G1118" s="57">
        <f t="shared" ca="1" si="142"/>
        <v>0</v>
      </c>
      <c r="H1118" s="17">
        <f t="shared" ca="1" si="143"/>
        <v>0</v>
      </c>
      <c r="I1118" s="17">
        <f t="shared" ca="1" si="144"/>
        <v>0</v>
      </c>
      <c r="K1118" s="17">
        <v>1109</v>
      </c>
      <c r="L1118" s="50">
        <v>1.7660426086603014E-3</v>
      </c>
      <c r="M1118" s="50">
        <v>1.7804855652502158E-3</v>
      </c>
      <c r="N1118" s="50">
        <v>5.3600000000000002E-2</v>
      </c>
      <c r="O1118" s="50">
        <v>5.3600000000000002E-2</v>
      </c>
      <c r="R1118" s="59"/>
    </row>
    <row r="1119" spans="2:18" x14ac:dyDescent="0.2">
      <c r="B1119">
        <v>1110</v>
      </c>
      <c r="C1119" s="57">
        <f t="shared" ca="1" si="145"/>
        <v>-8.2513357094996242E-2</v>
      </c>
      <c r="D1119" s="57">
        <f t="shared" ca="1" si="146"/>
        <v>0.66555957511120145</v>
      </c>
      <c r="E1119" s="57">
        <f t="shared" ca="1" si="146"/>
        <v>0.66577797706463582</v>
      </c>
      <c r="F1119" s="57">
        <f t="shared" ca="1" si="141"/>
        <v>0</v>
      </c>
      <c r="G1119" s="57">
        <f t="shared" ca="1" si="142"/>
        <v>0</v>
      </c>
      <c r="H1119" s="17">
        <f t="shared" ca="1" si="143"/>
        <v>0</v>
      </c>
      <c r="I1119" s="17">
        <f t="shared" ca="1" si="144"/>
        <v>0</v>
      </c>
      <c r="K1119" s="17">
        <v>1110</v>
      </c>
      <c r="L1119" s="50">
        <v>1.6714314192950723E-3</v>
      </c>
      <c r="M1119" s="50">
        <v>1.6846023015132442E-3</v>
      </c>
      <c r="N1119" s="50">
        <v>4.8800000000000003E-2</v>
      </c>
      <c r="O1119" s="50">
        <v>4.9000000000000002E-2</v>
      </c>
      <c r="R1119" s="59"/>
    </row>
    <row r="1120" spans="2:18" x14ac:dyDescent="0.2">
      <c r="B1120">
        <v>1111</v>
      </c>
      <c r="C1120" s="57">
        <f t="shared" ca="1" si="145"/>
        <v>-0.81126889808043123</v>
      </c>
      <c r="D1120" s="57">
        <f t="shared" ca="1" si="146"/>
        <v>0.61941902873609611</v>
      </c>
      <c r="E1120" s="57">
        <f t="shared" ca="1" si="146"/>
        <v>0.61962228976775902</v>
      </c>
      <c r="F1120" s="57">
        <f t="shared" ca="1" si="141"/>
        <v>0</v>
      </c>
      <c r="G1120" s="57">
        <f t="shared" ca="1" si="142"/>
        <v>0</v>
      </c>
      <c r="H1120" s="17">
        <f t="shared" ca="1" si="143"/>
        <v>0</v>
      </c>
      <c r="I1120" s="17">
        <f t="shared" ca="1" si="144"/>
        <v>0</v>
      </c>
      <c r="K1120" s="17">
        <v>1111</v>
      </c>
      <c r="L1120" s="50">
        <v>1.8553779733965971E-3</v>
      </c>
      <c r="M1120" s="50">
        <v>1.8697536202263354E-3</v>
      </c>
      <c r="N1120" s="50">
        <v>5.2999999999999999E-2</v>
      </c>
      <c r="O1120" s="50">
        <v>5.3400000000000003E-2</v>
      </c>
      <c r="R1120" s="59"/>
    </row>
    <row r="1121" spans="2:18" x14ac:dyDescent="0.2">
      <c r="B1121">
        <v>1112</v>
      </c>
      <c r="C1121" s="57">
        <f t="shared" ca="1" si="145"/>
        <v>-1.1325503566033022</v>
      </c>
      <c r="D1121" s="57">
        <f t="shared" ca="1" si="146"/>
        <v>0.60010681371854113</v>
      </c>
      <c r="E1121" s="57">
        <f t="shared" ca="1" si="146"/>
        <v>0.60030373748808263</v>
      </c>
      <c r="F1121" s="57">
        <f t="shared" ca="1" si="141"/>
        <v>0</v>
      </c>
      <c r="G1121" s="57">
        <f t="shared" ca="1" si="142"/>
        <v>0</v>
      </c>
      <c r="H1121" s="17">
        <f t="shared" ca="1" si="143"/>
        <v>0</v>
      </c>
      <c r="I1121" s="17">
        <f t="shared" ca="1" si="144"/>
        <v>0</v>
      </c>
      <c r="K1121" s="17">
        <v>1112</v>
      </c>
      <c r="L1121" s="50">
        <v>1.7904712114947814E-3</v>
      </c>
      <c r="M1121" s="50">
        <v>1.804256679393325E-3</v>
      </c>
      <c r="N1121" s="50">
        <v>5.0999999999999997E-2</v>
      </c>
      <c r="O1121" s="50">
        <v>5.1200000000000002E-2</v>
      </c>
      <c r="R1121" s="59"/>
    </row>
    <row r="1122" spans="2:18" x14ac:dyDescent="0.2">
      <c r="B1122">
        <v>1113</v>
      </c>
      <c r="C1122" s="57">
        <f t="shared" ca="1" si="145"/>
        <v>1.5756383393275601</v>
      </c>
      <c r="D1122" s="57">
        <f t="shared" ca="1" si="146"/>
        <v>0.78375865375073583</v>
      </c>
      <c r="E1122" s="57">
        <f t="shared" ca="1" si="146"/>
        <v>0.78401584247944056</v>
      </c>
      <c r="F1122" s="57">
        <f t="shared" ca="1" si="141"/>
        <v>0</v>
      </c>
      <c r="G1122" s="57">
        <f t="shared" ca="1" si="142"/>
        <v>0</v>
      </c>
      <c r="H1122" s="17">
        <f t="shared" ca="1" si="143"/>
        <v>0</v>
      </c>
      <c r="I1122" s="17">
        <f t="shared" ca="1" si="144"/>
        <v>0</v>
      </c>
      <c r="K1122" s="17">
        <v>1113</v>
      </c>
      <c r="L1122" s="50">
        <v>1.6132020928047908E-3</v>
      </c>
      <c r="M1122" s="50">
        <v>1.6266444132112744E-3</v>
      </c>
      <c r="N1122" s="50">
        <v>4.9799999999999997E-2</v>
      </c>
      <c r="O1122" s="50">
        <v>5.04E-2</v>
      </c>
      <c r="R1122" s="59"/>
    </row>
    <row r="1123" spans="2:18" x14ac:dyDescent="0.2">
      <c r="B1123">
        <v>1114</v>
      </c>
      <c r="C1123" s="57">
        <f t="shared" ca="1" si="145"/>
        <v>-2.4879714511481499</v>
      </c>
      <c r="D1123" s="57">
        <f t="shared" ca="1" si="146"/>
        <v>0.52504298009525674</v>
      </c>
      <c r="E1123" s="57">
        <f t="shared" ca="1" si="146"/>
        <v>0.52521527182807515</v>
      </c>
      <c r="F1123" s="57">
        <f t="shared" ca="1" si="141"/>
        <v>0</v>
      </c>
      <c r="G1123" s="57">
        <f t="shared" ca="1" si="142"/>
        <v>0</v>
      </c>
      <c r="H1123" s="17">
        <f t="shared" ca="1" si="143"/>
        <v>0</v>
      </c>
      <c r="I1123" s="17">
        <f t="shared" ca="1" si="144"/>
        <v>0</v>
      </c>
      <c r="K1123" s="17">
        <v>1114</v>
      </c>
      <c r="L1123" s="50">
        <v>1.7984492625396343E-3</v>
      </c>
      <c r="M1123" s="50">
        <v>1.8132270813792616E-3</v>
      </c>
      <c r="N1123" s="50">
        <v>5.4600000000000003E-2</v>
      </c>
      <c r="O1123" s="50">
        <v>5.5E-2</v>
      </c>
      <c r="R1123" s="59"/>
    </row>
    <row r="1124" spans="2:18" x14ac:dyDescent="0.2">
      <c r="B1124">
        <v>1115</v>
      </c>
      <c r="C1124" s="57">
        <f t="shared" ca="1" si="145"/>
        <v>1.6921487622278006</v>
      </c>
      <c r="D1124" s="57">
        <f t="shared" ca="1" si="146"/>
        <v>0.79281317496376968</v>
      </c>
      <c r="E1124" s="57">
        <f t="shared" ca="1" si="146"/>
        <v>0.7930733349142769</v>
      </c>
      <c r="F1124" s="57">
        <f t="shared" ca="1" si="141"/>
        <v>4.6131749637696728E-3</v>
      </c>
      <c r="G1124" s="57">
        <f t="shared" ca="1" si="142"/>
        <v>4.8733349142768834E-3</v>
      </c>
      <c r="H1124" s="17">
        <f t="shared" ca="1" si="143"/>
        <v>1</v>
      </c>
      <c r="I1124" s="17">
        <f t="shared" ca="1" si="144"/>
        <v>1</v>
      </c>
      <c r="K1124" s="17">
        <v>1115</v>
      </c>
      <c r="L1124" s="50">
        <v>1.8619298507638867E-3</v>
      </c>
      <c r="M1124" s="50">
        <v>1.8764042725475515E-3</v>
      </c>
      <c r="N1124" s="50">
        <v>5.3600000000000002E-2</v>
      </c>
      <c r="O1124" s="50">
        <v>5.3600000000000002E-2</v>
      </c>
      <c r="R1124" s="59"/>
    </row>
    <row r="1125" spans="2:18" x14ac:dyDescent="0.2">
      <c r="B1125">
        <v>1116</v>
      </c>
      <c r="C1125" s="57">
        <f t="shared" ca="1" si="145"/>
        <v>0.56807420869090541</v>
      </c>
      <c r="D1125" s="57">
        <f t="shared" ca="1" si="146"/>
        <v>0.7096471928898479</v>
      </c>
      <c r="E1125" s="57">
        <f t="shared" ca="1" si="146"/>
        <v>0.70988006210091781</v>
      </c>
      <c r="F1125" s="57">
        <f t="shared" ca="1" si="141"/>
        <v>0</v>
      </c>
      <c r="G1125" s="57">
        <f t="shared" ca="1" si="142"/>
        <v>0</v>
      </c>
      <c r="H1125" s="17">
        <f t="shared" ca="1" si="143"/>
        <v>0</v>
      </c>
      <c r="I1125" s="17">
        <f t="shared" ca="1" si="144"/>
        <v>0</v>
      </c>
      <c r="K1125" s="17">
        <v>1116</v>
      </c>
      <c r="L1125" s="50">
        <v>1.6879202567415461E-3</v>
      </c>
      <c r="M1125" s="50">
        <v>1.702130181613488E-3</v>
      </c>
      <c r="N1125" s="50">
        <v>5.2600000000000001E-2</v>
      </c>
      <c r="O1125" s="50">
        <v>5.3199999999999997E-2</v>
      </c>
      <c r="R1125" s="59"/>
    </row>
    <row r="1126" spans="2:18" x14ac:dyDescent="0.2">
      <c r="B1126">
        <v>1117</v>
      </c>
      <c r="C1126" s="57">
        <f t="shared" ca="1" si="145"/>
        <v>-0.79493204798097827</v>
      </c>
      <c r="D1126" s="57">
        <f t="shared" ca="1" si="146"/>
        <v>0.62041747425863181</v>
      </c>
      <c r="E1126" s="57">
        <f t="shared" ca="1" si="146"/>
        <v>0.62062106292806118</v>
      </c>
      <c r="F1126" s="57">
        <f t="shared" ca="1" si="141"/>
        <v>0</v>
      </c>
      <c r="G1126" s="57">
        <f t="shared" ca="1" si="142"/>
        <v>0</v>
      </c>
      <c r="H1126" s="17">
        <f t="shared" ca="1" si="143"/>
        <v>0</v>
      </c>
      <c r="I1126" s="17">
        <f t="shared" ca="1" si="144"/>
        <v>0</v>
      </c>
      <c r="K1126" s="17">
        <v>1117</v>
      </c>
      <c r="L1126" s="50">
        <v>1.6829436732815407E-3</v>
      </c>
      <c r="M1126" s="50">
        <v>1.6969913698413493E-3</v>
      </c>
      <c r="N1126" s="50">
        <v>5.1999999999999998E-2</v>
      </c>
      <c r="O1126" s="50">
        <v>5.2600000000000001E-2</v>
      </c>
      <c r="R1126" s="59"/>
    </row>
    <row r="1127" spans="2:18" x14ac:dyDescent="0.2">
      <c r="B1127">
        <v>1118</v>
      </c>
      <c r="C1127" s="57">
        <f t="shared" ca="1" si="145"/>
        <v>-0.28261027431768165</v>
      </c>
      <c r="D1127" s="57">
        <f t="shared" ca="1" si="146"/>
        <v>0.65255870492385915</v>
      </c>
      <c r="E1127" s="57">
        <f t="shared" ca="1" si="146"/>
        <v>0.65277284066950148</v>
      </c>
      <c r="F1127" s="57">
        <f t="shared" ca="1" si="141"/>
        <v>0</v>
      </c>
      <c r="G1127" s="57">
        <f t="shared" ca="1" si="142"/>
        <v>0</v>
      </c>
      <c r="H1127" s="17">
        <f t="shared" ca="1" si="143"/>
        <v>0</v>
      </c>
      <c r="I1127" s="17">
        <f t="shared" ca="1" si="144"/>
        <v>0</v>
      </c>
      <c r="K1127" s="17">
        <v>1118</v>
      </c>
      <c r="L1127" s="50">
        <v>1.8355769461940519E-3</v>
      </c>
      <c r="M1127" s="50">
        <v>1.8507958764668565E-3</v>
      </c>
      <c r="N1127" s="50">
        <v>5.62E-2</v>
      </c>
      <c r="O1127" s="50">
        <v>5.6599999999999998E-2</v>
      </c>
      <c r="R1127" s="59"/>
    </row>
    <row r="1128" spans="2:18" x14ac:dyDescent="0.2">
      <c r="B1128">
        <v>1119</v>
      </c>
      <c r="C1128" s="57">
        <f t="shared" ca="1" si="145"/>
        <v>-6.5106993362509368E-3</v>
      </c>
      <c r="D1128" s="57">
        <f t="shared" ca="1" si="146"/>
        <v>0.67056528316160513</v>
      </c>
      <c r="E1128" s="57">
        <f t="shared" ca="1" si="146"/>
        <v>0.67078532772744759</v>
      </c>
      <c r="F1128" s="57">
        <f t="shared" ca="1" si="141"/>
        <v>0</v>
      </c>
      <c r="G1128" s="57">
        <f t="shared" ca="1" si="142"/>
        <v>0</v>
      </c>
      <c r="H1128" s="17">
        <f t="shared" ca="1" si="143"/>
        <v>0</v>
      </c>
      <c r="I1128" s="17">
        <f t="shared" ca="1" si="144"/>
        <v>0</v>
      </c>
      <c r="K1128" s="17">
        <v>1119</v>
      </c>
      <c r="L1128" s="50">
        <v>1.9268327008683879E-3</v>
      </c>
      <c r="M1128" s="50">
        <v>1.9408628573191447E-3</v>
      </c>
      <c r="N1128" s="50">
        <v>5.1799999999999999E-2</v>
      </c>
      <c r="O1128" s="50">
        <v>5.1799999999999999E-2</v>
      </c>
      <c r="R1128" s="59"/>
    </row>
    <row r="1129" spans="2:18" x14ac:dyDescent="0.2">
      <c r="B1129">
        <v>1120</v>
      </c>
      <c r="C1129" s="57">
        <f t="shared" ca="1" si="145"/>
        <v>-0.86965986568085252</v>
      </c>
      <c r="D1129" s="57">
        <f t="shared" ca="1" si="146"/>
        <v>0.61586351384841564</v>
      </c>
      <c r="E1129" s="57">
        <f t="shared" ca="1" si="146"/>
        <v>0.61606560814546019</v>
      </c>
      <c r="F1129" s="57">
        <f t="shared" ca="1" si="141"/>
        <v>0</v>
      </c>
      <c r="G1129" s="57">
        <f t="shared" ca="1" si="142"/>
        <v>0</v>
      </c>
      <c r="H1129" s="17">
        <f t="shared" ca="1" si="143"/>
        <v>0</v>
      </c>
      <c r="I1129" s="17">
        <f t="shared" ca="1" si="144"/>
        <v>0</v>
      </c>
      <c r="K1129" s="17">
        <v>1120</v>
      </c>
      <c r="L1129" s="50">
        <v>1.5038088746704395E-3</v>
      </c>
      <c r="M1129" s="50">
        <v>1.5158896937269386E-3</v>
      </c>
      <c r="N1129" s="50">
        <v>4.48E-2</v>
      </c>
      <c r="O1129" s="50">
        <v>4.48E-2</v>
      </c>
      <c r="R1129" s="59"/>
    </row>
    <row r="1130" spans="2:18" x14ac:dyDescent="0.2">
      <c r="B1130">
        <v>1121</v>
      </c>
      <c r="C1130" s="57">
        <f t="shared" ca="1" si="145"/>
        <v>1.6048423925147297</v>
      </c>
      <c r="D1130" s="57">
        <f t="shared" ref="D1130:E1149" ca="1" si="147">S0*EXP((D$5+0.5*σ*σ)*T+σ*SQRT(T)*$C1130)</f>
        <v>0.78601846700018196</v>
      </c>
      <c r="E1130" s="57">
        <f t="shared" ca="1" si="147"/>
        <v>0.78627639728177923</v>
      </c>
      <c r="F1130" s="57">
        <f t="shared" ca="1" si="141"/>
        <v>0</v>
      </c>
      <c r="G1130" s="57">
        <f t="shared" ca="1" si="142"/>
        <v>0</v>
      </c>
      <c r="H1130" s="17">
        <f t="shared" ca="1" si="143"/>
        <v>0</v>
      </c>
      <c r="I1130" s="17">
        <f t="shared" ca="1" si="144"/>
        <v>0</v>
      </c>
      <c r="K1130" s="17">
        <v>1121</v>
      </c>
      <c r="L1130" s="50">
        <v>2.0382269533150079E-3</v>
      </c>
      <c r="M1130" s="50">
        <v>2.0537420819750109E-3</v>
      </c>
      <c r="N1130" s="50">
        <v>5.74E-2</v>
      </c>
      <c r="O1130" s="50">
        <v>5.74E-2</v>
      </c>
      <c r="R1130" s="59"/>
    </row>
    <row r="1131" spans="2:18" x14ac:dyDescent="0.2">
      <c r="B1131">
        <v>1122</v>
      </c>
      <c r="C1131" s="57">
        <f t="shared" ca="1" si="145"/>
        <v>1.7999538528879988</v>
      </c>
      <c r="D1131" s="57">
        <f t="shared" ca="1" si="147"/>
        <v>0.80128431348518503</v>
      </c>
      <c r="E1131" s="57">
        <f t="shared" ca="1" si="147"/>
        <v>0.80154725322170983</v>
      </c>
      <c r="F1131" s="57">
        <f t="shared" ca="1" si="141"/>
        <v>1.3084313485185017E-2</v>
      </c>
      <c r="G1131" s="57">
        <f t="shared" ca="1" si="142"/>
        <v>1.3347253221709821E-2</v>
      </c>
      <c r="H1131" s="17">
        <f t="shared" ca="1" si="143"/>
        <v>1</v>
      </c>
      <c r="I1131" s="17">
        <f t="shared" ca="1" si="144"/>
        <v>1</v>
      </c>
      <c r="K1131" s="17">
        <v>1122</v>
      </c>
      <c r="L1131" s="50">
        <v>1.7022572989941352E-3</v>
      </c>
      <c r="M1131" s="50">
        <v>1.7172483460942626E-3</v>
      </c>
      <c r="N1131" s="50">
        <v>5.5800000000000002E-2</v>
      </c>
      <c r="O1131" s="50">
        <v>5.5800000000000002E-2</v>
      </c>
      <c r="R1131" s="59"/>
    </row>
    <row r="1132" spans="2:18" x14ac:dyDescent="0.2">
      <c r="B1132">
        <v>1123</v>
      </c>
      <c r="C1132" s="57">
        <f t="shared" ca="1" si="145"/>
        <v>-0.98580240655381879</v>
      </c>
      <c r="D1132" s="57">
        <f t="shared" ca="1" si="147"/>
        <v>0.60885197229271537</v>
      </c>
      <c r="E1132" s="57">
        <f t="shared" ca="1" si="147"/>
        <v>0.60905176576736975</v>
      </c>
      <c r="F1132" s="57">
        <f t="shared" ca="1" si="141"/>
        <v>0</v>
      </c>
      <c r="G1132" s="57">
        <f t="shared" ca="1" si="142"/>
        <v>0</v>
      </c>
      <c r="H1132" s="17">
        <f t="shared" ca="1" si="143"/>
        <v>0</v>
      </c>
      <c r="I1132" s="17">
        <f t="shared" ca="1" si="144"/>
        <v>0</v>
      </c>
      <c r="K1132" s="17">
        <v>1123</v>
      </c>
      <c r="L1132" s="50">
        <v>1.7669476139870789E-3</v>
      </c>
      <c r="M1132" s="50">
        <v>1.7808688856010633E-3</v>
      </c>
      <c r="N1132" s="50">
        <v>5.1400000000000001E-2</v>
      </c>
      <c r="O1132" s="50">
        <v>5.16E-2</v>
      </c>
      <c r="R1132" s="59"/>
    </row>
    <row r="1133" spans="2:18" x14ac:dyDescent="0.2">
      <c r="B1133">
        <v>1124</v>
      </c>
      <c r="C1133" s="57">
        <f t="shared" ca="1" si="145"/>
        <v>-0.21887646460012339</v>
      </c>
      <c r="D1133" s="57">
        <f t="shared" ca="1" si="147"/>
        <v>0.6566718716604345</v>
      </c>
      <c r="E1133" s="57">
        <f t="shared" ca="1" si="147"/>
        <v>0.65688735713295876</v>
      </c>
      <c r="F1133" s="57">
        <f t="shared" ca="1" si="141"/>
        <v>0</v>
      </c>
      <c r="G1133" s="57">
        <f t="shared" ca="1" si="142"/>
        <v>0</v>
      </c>
      <c r="H1133" s="17">
        <f t="shared" ca="1" si="143"/>
        <v>0</v>
      </c>
      <c r="I1133" s="17">
        <f t="shared" ca="1" si="144"/>
        <v>0</v>
      </c>
      <c r="K1133" s="17">
        <v>1124</v>
      </c>
      <c r="L1133" s="50">
        <v>1.8045912302167668E-3</v>
      </c>
      <c r="M1133" s="50">
        <v>1.8188673734305751E-3</v>
      </c>
      <c r="N1133" s="50">
        <v>5.2400000000000002E-2</v>
      </c>
      <c r="O1133" s="50">
        <v>5.2999999999999999E-2</v>
      </c>
      <c r="R1133" s="59"/>
    </row>
    <row r="1134" spans="2:18" x14ac:dyDescent="0.2">
      <c r="B1134">
        <v>1125</v>
      </c>
      <c r="C1134" s="57">
        <f t="shared" ca="1" si="145"/>
        <v>-0.72919302026591182</v>
      </c>
      <c r="D1134" s="57">
        <f t="shared" ca="1" si="147"/>
        <v>0.62445148564253228</v>
      </c>
      <c r="E1134" s="57">
        <f t="shared" ca="1" si="147"/>
        <v>0.6246563980641836</v>
      </c>
      <c r="F1134" s="57">
        <f t="shared" ca="1" si="141"/>
        <v>0</v>
      </c>
      <c r="G1134" s="57">
        <f t="shared" ca="1" si="142"/>
        <v>0</v>
      </c>
      <c r="H1134" s="17">
        <f t="shared" ca="1" si="143"/>
        <v>0</v>
      </c>
      <c r="I1134" s="17">
        <f t="shared" ca="1" si="144"/>
        <v>0</v>
      </c>
      <c r="K1134" s="17">
        <v>1125</v>
      </c>
      <c r="L1134" s="50">
        <v>1.7689420116435805E-3</v>
      </c>
      <c r="M1134" s="50">
        <v>1.7830238150606001E-3</v>
      </c>
      <c r="N1134" s="50">
        <v>5.2200000000000003E-2</v>
      </c>
      <c r="O1134" s="50">
        <v>5.2200000000000003E-2</v>
      </c>
      <c r="R1134" s="59"/>
    </row>
    <row r="1135" spans="2:18" x14ac:dyDescent="0.2">
      <c r="B1135">
        <v>1126</v>
      </c>
      <c r="C1135" s="57">
        <f t="shared" ca="1" si="145"/>
        <v>0.14080096279368978</v>
      </c>
      <c r="D1135" s="57">
        <f t="shared" ca="1" si="147"/>
        <v>0.68037502051670651</v>
      </c>
      <c r="E1135" s="57">
        <f t="shared" ca="1" si="147"/>
        <v>0.68059828412691581</v>
      </c>
      <c r="F1135" s="57">
        <f t="shared" ca="1" si="141"/>
        <v>0</v>
      </c>
      <c r="G1135" s="57">
        <f t="shared" ca="1" si="142"/>
        <v>0</v>
      </c>
      <c r="H1135" s="17">
        <f t="shared" ca="1" si="143"/>
        <v>0</v>
      </c>
      <c r="I1135" s="17">
        <f t="shared" ca="1" si="144"/>
        <v>0</v>
      </c>
      <c r="K1135" s="17">
        <v>1126</v>
      </c>
      <c r="L1135" s="50">
        <v>1.8424937330503862E-3</v>
      </c>
      <c r="M1135" s="50">
        <v>1.856936722452091E-3</v>
      </c>
      <c r="N1135" s="50">
        <v>5.3400000000000003E-2</v>
      </c>
      <c r="O1135" s="50">
        <v>5.3600000000000002E-2</v>
      </c>
      <c r="R1135" s="59"/>
    </row>
    <row r="1136" spans="2:18" x14ac:dyDescent="0.2">
      <c r="B1136">
        <v>1127</v>
      </c>
      <c r="C1136" s="57">
        <f t="shared" ca="1" si="145"/>
        <v>-0.43936836614544356</v>
      </c>
      <c r="D1136" s="57">
        <f t="shared" ca="1" si="147"/>
        <v>0.6425513403566171</v>
      </c>
      <c r="E1136" s="57">
        <f t="shared" ca="1" si="147"/>
        <v>0.64276219220694508</v>
      </c>
      <c r="F1136" s="57">
        <f t="shared" ca="1" si="141"/>
        <v>0</v>
      </c>
      <c r="G1136" s="57">
        <f t="shared" ca="1" si="142"/>
        <v>0</v>
      </c>
      <c r="H1136" s="17">
        <f t="shared" ca="1" si="143"/>
        <v>0</v>
      </c>
      <c r="I1136" s="17">
        <f t="shared" ca="1" si="144"/>
        <v>0</v>
      </c>
      <c r="K1136" s="17">
        <v>1127</v>
      </c>
      <c r="L1136" s="50">
        <v>1.8311189397381205E-3</v>
      </c>
      <c r="M1136" s="50">
        <v>1.8455223991700738E-3</v>
      </c>
      <c r="N1136" s="50">
        <v>5.2999999999999999E-2</v>
      </c>
      <c r="O1136" s="50">
        <v>5.3600000000000002E-2</v>
      </c>
      <c r="R1136" s="59"/>
    </row>
    <row r="1137" spans="2:18" x14ac:dyDescent="0.2">
      <c r="B1137">
        <v>1128</v>
      </c>
      <c r="C1137" s="57">
        <f t="shared" ca="1" si="145"/>
        <v>0.64505878319932186</v>
      </c>
      <c r="D1137" s="57">
        <f t="shared" ca="1" si="147"/>
        <v>0.71505370339818941</v>
      </c>
      <c r="E1137" s="57">
        <f t="shared" ca="1" si="147"/>
        <v>0.71528834674413855</v>
      </c>
      <c r="F1137" s="57">
        <f t="shared" ca="1" si="141"/>
        <v>0</v>
      </c>
      <c r="G1137" s="57">
        <f t="shared" ca="1" si="142"/>
        <v>0</v>
      </c>
      <c r="H1137" s="17">
        <f t="shared" ca="1" si="143"/>
        <v>0</v>
      </c>
      <c r="I1137" s="17">
        <f t="shared" ca="1" si="144"/>
        <v>0</v>
      </c>
      <c r="K1137" s="17">
        <v>1128</v>
      </c>
      <c r="L1137" s="50">
        <v>1.868295579017461E-3</v>
      </c>
      <c r="M1137" s="50">
        <v>1.8821177529555857E-3</v>
      </c>
      <c r="N1137" s="50">
        <v>5.0999999999999997E-2</v>
      </c>
      <c r="O1137" s="50">
        <v>5.1200000000000002E-2</v>
      </c>
      <c r="R1137" s="59"/>
    </row>
    <row r="1138" spans="2:18" x14ac:dyDescent="0.2">
      <c r="B1138">
        <v>1129</v>
      </c>
      <c r="C1138" s="57">
        <f t="shared" ca="1" si="145"/>
        <v>0.94456374620890882</v>
      </c>
      <c r="D1138" s="57">
        <f t="shared" ca="1" si="147"/>
        <v>0.73648221381129442</v>
      </c>
      <c r="E1138" s="57">
        <f t="shared" ca="1" si="147"/>
        <v>0.73672388887718021</v>
      </c>
      <c r="F1138" s="57">
        <f t="shared" ca="1" si="141"/>
        <v>0</v>
      </c>
      <c r="G1138" s="57">
        <f t="shared" ca="1" si="142"/>
        <v>0</v>
      </c>
      <c r="H1138" s="17">
        <f t="shared" ca="1" si="143"/>
        <v>0</v>
      </c>
      <c r="I1138" s="17">
        <f t="shared" ca="1" si="144"/>
        <v>0</v>
      </c>
      <c r="K1138" s="17">
        <v>1129</v>
      </c>
      <c r="L1138" s="50">
        <v>1.4941245712721044E-3</v>
      </c>
      <c r="M1138" s="50">
        <v>1.5065571093103903E-3</v>
      </c>
      <c r="N1138" s="50">
        <v>4.5999999999999999E-2</v>
      </c>
      <c r="O1138" s="50">
        <v>4.6600000000000003E-2</v>
      </c>
      <c r="R1138" s="59"/>
    </row>
    <row r="1139" spans="2:18" x14ac:dyDescent="0.2">
      <c r="B1139">
        <v>1130</v>
      </c>
      <c r="C1139" s="57">
        <f t="shared" ca="1" si="145"/>
        <v>0.17697918817536237</v>
      </c>
      <c r="D1139" s="57">
        <f t="shared" ca="1" si="147"/>
        <v>0.68280606034751079</v>
      </c>
      <c r="E1139" s="57">
        <f t="shared" ca="1" si="147"/>
        <v>0.68303012169824961</v>
      </c>
      <c r="F1139" s="57">
        <f t="shared" ca="1" si="141"/>
        <v>0</v>
      </c>
      <c r="G1139" s="57">
        <f t="shared" ca="1" si="142"/>
        <v>0</v>
      </c>
      <c r="H1139" s="17">
        <f t="shared" ca="1" si="143"/>
        <v>0</v>
      </c>
      <c r="I1139" s="17">
        <f t="shared" ca="1" si="144"/>
        <v>0</v>
      </c>
      <c r="K1139" s="17">
        <v>1130</v>
      </c>
      <c r="L1139" s="50">
        <v>1.6716878431217608E-3</v>
      </c>
      <c r="M1139" s="50">
        <v>1.6854357536155466E-3</v>
      </c>
      <c r="N1139" s="50">
        <v>5.0599999999999999E-2</v>
      </c>
      <c r="O1139" s="50">
        <v>5.1200000000000002E-2</v>
      </c>
      <c r="R1139" s="59"/>
    </row>
    <row r="1140" spans="2:18" x14ac:dyDescent="0.2">
      <c r="B1140">
        <v>1131</v>
      </c>
      <c r="C1140" s="57">
        <f t="shared" ca="1" si="145"/>
        <v>-0.55634588790040107</v>
      </c>
      <c r="D1140" s="57">
        <f t="shared" ca="1" si="147"/>
        <v>0.63518367107727669</v>
      </c>
      <c r="E1140" s="57">
        <f t="shared" ca="1" si="147"/>
        <v>0.63539210524266254</v>
      </c>
      <c r="F1140" s="57">
        <f t="shared" ca="1" si="141"/>
        <v>0</v>
      </c>
      <c r="G1140" s="57">
        <f t="shared" ca="1" si="142"/>
        <v>0</v>
      </c>
      <c r="H1140" s="17">
        <f t="shared" ca="1" si="143"/>
        <v>0</v>
      </c>
      <c r="I1140" s="17">
        <f t="shared" ca="1" si="144"/>
        <v>0</v>
      </c>
      <c r="K1140" s="17">
        <v>1131</v>
      </c>
      <c r="L1140" s="50">
        <v>1.5425986117816011E-3</v>
      </c>
      <c r="M1140" s="50">
        <v>1.5555343910907495E-3</v>
      </c>
      <c r="N1140" s="50">
        <v>4.8000000000000001E-2</v>
      </c>
      <c r="O1140" s="50">
        <v>4.8399999999999999E-2</v>
      </c>
      <c r="R1140" s="59"/>
    </row>
    <row r="1141" spans="2:18" x14ac:dyDescent="0.2">
      <c r="B1141">
        <v>1132</v>
      </c>
      <c r="C1141" s="57">
        <f t="shared" ca="1" si="145"/>
        <v>1.138251977080138</v>
      </c>
      <c r="D1141" s="57">
        <f t="shared" ca="1" si="147"/>
        <v>0.75068064271545676</v>
      </c>
      <c r="E1141" s="57">
        <f t="shared" ca="1" si="147"/>
        <v>0.75092697696547039</v>
      </c>
      <c r="F1141" s="57">
        <f t="shared" ca="1" si="141"/>
        <v>0</v>
      </c>
      <c r="G1141" s="57">
        <f t="shared" ca="1" si="142"/>
        <v>0</v>
      </c>
      <c r="H1141" s="17">
        <f t="shared" ca="1" si="143"/>
        <v>0</v>
      </c>
      <c r="I1141" s="17">
        <f t="shared" ca="1" si="144"/>
        <v>0</v>
      </c>
      <c r="K1141" s="17">
        <v>1132</v>
      </c>
      <c r="L1141" s="50">
        <v>1.7889651576144495E-3</v>
      </c>
      <c r="M1141" s="50">
        <v>1.8031639946913959E-3</v>
      </c>
      <c r="N1141" s="50">
        <v>5.2600000000000001E-2</v>
      </c>
      <c r="O1141" s="50">
        <v>5.28E-2</v>
      </c>
      <c r="R1141" s="59"/>
    </row>
    <row r="1142" spans="2:18" x14ac:dyDescent="0.2">
      <c r="B1142">
        <v>1133</v>
      </c>
      <c r="C1142" s="57">
        <f t="shared" ca="1" si="145"/>
        <v>-0.57518731731173156</v>
      </c>
      <c r="D1142" s="57">
        <f t="shared" ca="1" si="147"/>
        <v>0.63400489422687323</v>
      </c>
      <c r="E1142" s="57">
        <f t="shared" ca="1" si="147"/>
        <v>0.63421294157915253</v>
      </c>
      <c r="F1142" s="57">
        <f t="shared" ca="1" si="141"/>
        <v>0</v>
      </c>
      <c r="G1142" s="57">
        <f t="shared" ca="1" si="142"/>
        <v>0</v>
      </c>
      <c r="H1142" s="17">
        <f t="shared" ca="1" si="143"/>
        <v>0</v>
      </c>
      <c r="I1142" s="17">
        <f t="shared" ca="1" si="144"/>
        <v>0</v>
      </c>
      <c r="K1142" s="17">
        <v>1133</v>
      </c>
      <c r="L1142" s="50">
        <v>1.8628824916324862E-3</v>
      </c>
      <c r="M1142" s="50">
        <v>1.8767364752704364E-3</v>
      </c>
      <c r="N1142" s="50">
        <v>5.1200000000000002E-2</v>
      </c>
      <c r="O1142" s="50">
        <v>5.1200000000000002E-2</v>
      </c>
      <c r="R1142" s="59"/>
    </row>
    <row r="1143" spans="2:18" x14ac:dyDescent="0.2">
      <c r="B1143">
        <v>1134</v>
      </c>
      <c r="C1143" s="57">
        <f t="shared" ca="1" si="145"/>
        <v>0.81114985985288424</v>
      </c>
      <c r="D1143" s="57">
        <f t="shared" ca="1" si="147"/>
        <v>0.72685873653006028</v>
      </c>
      <c r="E1143" s="57">
        <f t="shared" ca="1" si="147"/>
        <v>0.72709725367242495</v>
      </c>
      <c r="F1143" s="57">
        <f t="shared" ca="1" si="141"/>
        <v>0</v>
      </c>
      <c r="G1143" s="57">
        <f t="shared" ca="1" si="142"/>
        <v>0</v>
      </c>
      <c r="H1143" s="17">
        <f t="shared" ca="1" si="143"/>
        <v>0</v>
      </c>
      <c r="I1143" s="17">
        <f t="shared" ca="1" si="144"/>
        <v>0</v>
      </c>
      <c r="K1143" s="17">
        <v>1134</v>
      </c>
      <c r="L1143" s="50">
        <v>1.6901226136628203E-3</v>
      </c>
      <c r="M1143" s="50">
        <v>1.7033218229211219E-3</v>
      </c>
      <c r="N1143" s="50">
        <v>4.8599999999999997E-2</v>
      </c>
      <c r="O1143" s="50">
        <v>4.9000000000000002E-2</v>
      </c>
      <c r="R1143" s="59"/>
    </row>
    <row r="1144" spans="2:18" x14ac:dyDescent="0.2">
      <c r="B1144">
        <v>1135</v>
      </c>
      <c r="C1144" s="57">
        <f t="shared" ca="1" si="145"/>
        <v>0.88542052841548013</v>
      </c>
      <c r="D1144" s="57">
        <f t="shared" ca="1" si="147"/>
        <v>0.73220044306823395</v>
      </c>
      <c r="E1144" s="57">
        <f t="shared" ca="1" si="147"/>
        <v>0.73244071308019321</v>
      </c>
      <c r="F1144" s="57">
        <f t="shared" ca="1" si="141"/>
        <v>0</v>
      </c>
      <c r="G1144" s="57">
        <f t="shared" ca="1" si="142"/>
        <v>0</v>
      </c>
      <c r="H1144" s="17">
        <f t="shared" ca="1" si="143"/>
        <v>0</v>
      </c>
      <c r="I1144" s="17">
        <f t="shared" ca="1" si="144"/>
        <v>0</v>
      </c>
      <c r="K1144" s="17">
        <v>1135</v>
      </c>
      <c r="L1144" s="50">
        <v>1.5705544956478555E-3</v>
      </c>
      <c r="M1144" s="50">
        <v>1.583744861423657E-3</v>
      </c>
      <c r="N1144" s="50">
        <v>4.8599999999999997E-2</v>
      </c>
      <c r="O1144" s="50">
        <v>4.9200000000000001E-2</v>
      </c>
      <c r="R1144" s="59"/>
    </row>
    <row r="1145" spans="2:18" x14ac:dyDescent="0.2">
      <c r="B1145">
        <v>1136</v>
      </c>
      <c r="C1145" s="57">
        <f t="shared" ca="1" si="145"/>
        <v>-2.4014794005946891</v>
      </c>
      <c r="D1145" s="57">
        <f t="shared" ca="1" si="147"/>
        <v>0.52953918098890096</v>
      </c>
      <c r="E1145" s="57">
        <f t="shared" ca="1" si="147"/>
        <v>0.5297129481404419</v>
      </c>
      <c r="F1145" s="57">
        <f t="shared" ca="1" si="141"/>
        <v>0</v>
      </c>
      <c r="G1145" s="57">
        <f t="shared" ca="1" si="142"/>
        <v>0</v>
      </c>
      <c r="H1145" s="17">
        <f t="shared" ca="1" si="143"/>
        <v>0</v>
      </c>
      <c r="I1145" s="17">
        <f t="shared" ca="1" si="144"/>
        <v>0</v>
      </c>
      <c r="K1145" s="17">
        <v>1136</v>
      </c>
      <c r="L1145" s="50">
        <v>1.867684382118689E-3</v>
      </c>
      <c r="M1145" s="50">
        <v>1.8818611073761126E-3</v>
      </c>
      <c r="N1145" s="50">
        <v>5.2200000000000003E-2</v>
      </c>
      <c r="O1145" s="50">
        <v>5.28E-2</v>
      </c>
      <c r="R1145" s="59"/>
    </row>
    <row r="1146" spans="2:18" x14ac:dyDescent="0.2">
      <c r="B1146">
        <v>1137</v>
      </c>
      <c r="C1146" s="57">
        <f t="shared" ca="1" si="145"/>
        <v>2.1594494525195671</v>
      </c>
      <c r="D1146" s="57">
        <f t="shared" ca="1" si="147"/>
        <v>0.83019249352566638</v>
      </c>
      <c r="E1146" s="57">
        <f t="shared" ca="1" si="147"/>
        <v>0.83046491941974521</v>
      </c>
      <c r="F1146" s="57">
        <f t="shared" ca="1" si="141"/>
        <v>4.1992493525666363E-2</v>
      </c>
      <c r="G1146" s="57">
        <f t="shared" ca="1" si="142"/>
        <v>4.2264919419745195E-2</v>
      </c>
      <c r="H1146" s="17">
        <f t="shared" ca="1" si="143"/>
        <v>1</v>
      </c>
      <c r="I1146" s="17">
        <f t="shared" ca="1" si="144"/>
        <v>1</v>
      </c>
      <c r="K1146" s="17">
        <v>1137</v>
      </c>
      <c r="L1146" s="50">
        <v>1.7790303822925349E-3</v>
      </c>
      <c r="M1146" s="50">
        <v>1.7934207300136029E-3</v>
      </c>
      <c r="N1146" s="50">
        <v>5.3199999999999997E-2</v>
      </c>
      <c r="O1146" s="50">
        <v>5.3400000000000003E-2</v>
      </c>
      <c r="R1146" s="59"/>
    </row>
    <row r="1147" spans="2:18" x14ac:dyDescent="0.2">
      <c r="B1147">
        <v>1138</v>
      </c>
      <c r="C1147" s="57">
        <f t="shared" ca="1" si="145"/>
        <v>-0.43198583033438764</v>
      </c>
      <c r="D1147" s="57">
        <f t="shared" ca="1" si="147"/>
        <v>0.64301917585448543</v>
      </c>
      <c r="E1147" s="57">
        <f t="shared" ca="1" si="147"/>
        <v>0.64323018122403308</v>
      </c>
      <c r="F1147" s="57">
        <f t="shared" ca="1" si="141"/>
        <v>0</v>
      </c>
      <c r="G1147" s="57">
        <f t="shared" ca="1" si="142"/>
        <v>0</v>
      </c>
      <c r="H1147" s="17">
        <f t="shared" ca="1" si="143"/>
        <v>0</v>
      </c>
      <c r="I1147" s="17">
        <f t="shared" ca="1" si="144"/>
        <v>0</v>
      </c>
      <c r="K1147" s="17">
        <v>1138</v>
      </c>
      <c r="L1147" s="50">
        <v>1.764555332063309E-3</v>
      </c>
      <c r="M1147" s="50">
        <v>1.779661924656213E-3</v>
      </c>
      <c r="N1147" s="50">
        <v>5.6000000000000001E-2</v>
      </c>
      <c r="O1147" s="50">
        <v>5.62E-2</v>
      </c>
      <c r="R1147" s="59"/>
    </row>
    <row r="1148" spans="2:18" x14ac:dyDescent="0.2">
      <c r="B1148">
        <v>1139</v>
      </c>
      <c r="C1148" s="57">
        <f t="shared" ca="1" si="145"/>
        <v>-0.48196362891176675</v>
      </c>
      <c r="D1148" s="57">
        <f t="shared" ca="1" si="147"/>
        <v>0.63985869413869123</v>
      </c>
      <c r="E1148" s="57">
        <f t="shared" ca="1" si="147"/>
        <v>0.64006866240291227</v>
      </c>
      <c r="F1148" s="57">
        <f t="shared" ca="1" si="141"/>
        <v>0</v>
      </c>
      <c r="G1148" s="57">
        <f t="shared" ca="1" si="142"/>
        <v>0</v>
      </c>
      <c r="H1148" s="17">
        <f t="shared" ca="1" si="143"/>
        <v>0</v>
      </c>
      <c r="I1148" s="17">
        <f t="shared" ca="1" si="144"/>
        <v>0</v>
      </c>
      <c r="K1148" s="17">
        <v>1139</v>
      </c>
      <c r="L1148" s="50">
        <v>1.7148430812221767E-3</v>
      </c>
      <c r="M1148" s="50">
        <v>1.7290754726673897E-3</v>
      </c>
      <c r="N1148" s="50">
        <v>5.2600000000000001E-2</v>
      </c>
      <c r="O1148" s="50">
        <v>5.2999999999999999E-2</v>
      </c>
      <c r="R1148" s="59"/>
    </row>
    <row r="1149" spans="2:18" x14ac:dyDescent="0.2">
      <c r="B1149">
        <v>1140</v>
      </c>
      <c r="C1149" s="57">
        <f t="shared" ca="1" si="145"/>
        <v>0.33299352558971085</v>
      </c>
      <c r="D1149" s="57">
        <f t="shared" ca="1" si="147"/>
        <v>0.69338952428062373</v>
      </c>
      <c r="E1149" s="57">
        <f t="shared" ca="1" si="147"/>
        <v>0.69361705857245393</v>
      </c>
      <c r="F1149" s="57">
        <f t="shared" ca="1" si="141"/>
        <v>0</v>
      </c>
      <c r="G1149" s="57">
        <f t="shared" ca="1" si="142"/>
        <v>0</v>
      </c>
      <c r="H1149" s="17">
        <f t="shared" ca="1" si="143"/>
        <v>0</v>
      </c>
      <c r="I1149" s="17">
        <f t="shared" ca="1" si="144"/>
        <v>0</v>
      </c>
      <c r="K1149" s="17">
        <v>1140</v>
      </c>
      <c r="L1149" s="50">
        <v>1.5107691738111227E-3</v>
      </c>
      <c r="M1149" s="50">
        <v>1.5235247568571057E-3</v>
      </c>
      <c r="N1149" s="50">
        <v>4.7399999999999998E-2</v>
      </c>
      <c r="O1149" s="50">
        <v>4.7399999999999998E-2</v>
      </c>
      <c r="R1149" s="59"/>
    </row>
    <row r="1150" spans="2:18" x14ac:dyDescent="0.2">
      <c r="B1150">
        <v>1141</v>
      </c>
      <c r="C1150" s="57">
        <f t="shared" ca="1" si="145"/>
        <v>-0.97964210964793008</v>
      </c>
      <c r="D1150" s="57">
        <f t="shared" ref="D1150:E1169" ca="1" si="148">S0*EXP((D$5+0.5*σ*σ)*T+σ*SQRT(T)*$C1150)</f>
        <v>0.60922185750445412</v>
      </c>
      <c r="E1150" s="57">
        <f t="shared" ca="1" si="148"/>
        <v>0.60942177235615103</v>
      </c>
      <c r="F1150" s="57">
        <f t="shared" ca="1" si="141"/>
        <v>0</v>
      </c>
      <c r="G1150" s="57">
        <f t="shared" ca="1" si="142"/>
        <v>0</v>
      </c>
      <c r="H1150" s="17">
        <f t="shared" ca="1" si="143"/>
        <v>0</v>
      </c>
      <c r="I1150" s="17">
        <f t="shared" ca="1" si="144"/>
        <v>0</v>
      </c>
      <c r="K1150" s="17">
        <v>1141</v>
      </c>
      <c r="L1150" s="50">
        <v>2.0882219164908948E-3</v>
      </c>
      <c r="M1150" s="50">
        <v>2.1034770424536186E-3</v>
      </c>
      <c r="N1150" s="50">
        <v>5.62E-2</v>
      </c>
      <c r="O1150" s="50">
        <v>5.6399999999999999E-2</v>
      </c>
      <c r="R1150" s="59"/>
    </row>
    <row r="1151" spans="2:18" x14ac:dyDescent="0.2">
      <c r="B1151">
        <v>1142</v>
      </c>
      <c r="C1151" s="57">
        <f t="shared" ca="1" si="145"/>
        <v>-1.0122191463192998</v>
      </c>
      <c r="D1151" s="57">
        <f t="shared" ca="1" si="148"/>
        <v>0.60726836589020028</v>
      </c>
      <c r="E1151" s="57">
        <f t="shared" ca="1" si="148"/>
        <v>0.60746763970779516</v>
      </c>
      <c r="F1151" s="57">
        <f t="shared" ca="1" si="141"/>
        <v>0</v>
      </c>
      <c r="G1151" s="57">
        <f t="shared" ca="1" si="142"/>
        <v>0</v>
      </c>
      <c r="H1151" s="17">
        <f t="shared" ca="1" si="143"/>
        <v>0</v>
      </c>
      <c r="I1151" s="17">
        <f t="shared" ca="1" si="144"/>
        <v>0</v>
      </c>
      <c r="K1151" s="17">
        <v>1142</v>
      </c>
      <c r="L1151" s="50">
        <v>1.8270482819368282E-3</v>
      </c>
      <c r="M1151" s="50">
        <v>1.8414746450159548E-3</v>
      </c>
      <c r="N1151" s="50">
        <v>5.2999999999999999E-2</v>
      </c>
      <c r="O1151" s="50">
        <v>5.3800000000000001E-2</v>
      </c>
      <c r="R1151" s="59"/>
    </row>
    <row r="1152" spans="2:18" x14ac:dyDescent="0.2">
      <c r="B1152">
        <v>1143</v>
      </c>
      <c r="C1152" s="57">
        <f t="shared" ca="1" si="145"/>
        <v>0.41682713836586888</v>
      </c>
      <c r="D1152" s="57">
        <f t="shared" ca="1" si="148"/>
        <v>0.69914409755939466</v>
      </c>
      <c r="E1152" s="57">
        <f t="shared" ca="1" si="148"/>
        <v>0.6993735202021587</v>
      </c>
      <c r="F1152" s="57">
        <f t="shared" ca="1" si="141"/>
        <v>0</v>
      </c>
      <c r="G1152" s="57">
        <f t="shared" ca="1" si="142"/>
        <v>0</v>
      </c>
      <c r="H1152" s="17">
        <f t="shared" ca="1" si="143"/>
        <v>0</v>
      </c>
      <c r="I1152" s="17">
        <f t="shared" ca="1" si="144"/>
        <v>0</v>
      </c>
      <c r="K1152" s="17">
        <v>1143</v>
      </c>
      <c r="L1152" s="50">
        <v>1.8301124210375612E-3</v>
      </c>
      <c r="M1152" s="50">
        <v>1.8444484191705935E-3</v>
      </c>
      <c r="N1152" s="50">
        <v>5.2999999999999999E-2</v>
      </c>
      <c r="O1152" s="50">
        <v>5.3199999999999997E-2</v>
      </c>
      <c r="R1152" s="59"/>
    </row>
    <row r="1153" spans="2:18" x14ac:dyDescent="0.2">
      <c r="B1153">
        <v>1144</v>
      </c>
      <c r="C1153" s="57">
        <f t="shared" ca="1" si="145"/>
        <v>-0.73289488825409754</v>
      </c>
      <c r="D1153" s="57">
        <f t="shared" ca="1" si="148"/>
        <v>0.62422362878479865</v>
      </c>
      <c r="E1153" s="57">
        <f t="shared" ca="1" si="148"/>
        <v>0.6244284664357086</v>
      </c>
      <c r="F1153" s="57">
        <f t="shared" ca="1" si="141"/>
        <v>0</v>
      </c>
      <c r="G1153" s="57">
        <f t="shared" ca="1" si="142"/>
        <v>0</v>
      </c>
      <c r="H1153" s="17">
        <f t="shared" ca="1" si="143"/>
        <v>0</v>
      </c>
      <c r="I1153" s="17">
        <f t="shared" ca="1" si="144"/>
        <v>0</v>
      </c>
      <c r="K1153" s="17">
        <v>1144</v>
      </c>
      <c r="L1153" s="50">
        <v>1.911211047963116E-3</v>
      </c>
      <c r="M1153" s="50">
        <v>1.9251326197430273E-3</v>
      </c>
      <c r="N1153" s="50">
        <v>5.1400000000000001E-2</v>
      </c>
      <c r="O1153" s="50">
        <v>5.1400000000000001E-2</v>
      </c>
      <c r="R1153" s="59"/>
    </row>
    <row r="1154" spans="2:18" x14ac:dyDescent="0.2">
      <c r="B1154">
        <v>1145</v>
      </c>
      <c r="C1154" s="57">
        <f t="shared" ca="1" si="145"/>
        <v>-0.20825547373875528</v>
      </c>
      <c r="D1154" s="57">
        <f t="shared" ca="1" si="148"/>
        <v>0.65735983067145609</v>
      </c>
      <c r="E1154" s="57">
        <f t="shared" ca="1" si="148"/>
        <v>0.65757554189626088</v>
      </c>
      <c r="F1154" s="57">
        <f t="shared" ca="1" si="141"/>
        <v>0</v>
      </c>
      <c r="G1154" s="57">
        <f t="shared" ca="1" si="142"/>
        <v>0</v>
      </c>
      <c r="H1154" s="17">
        <f t="shared" ca="1" si="143"/>
        <v>0</v>
      </c>
      <c r="I1154" s="17">
        <f t="shared" ca="1" si="144"/>
        <v>0</v>
      </c>
      <c r="K1154" s="17">
        <v>1145</v>
      </c>
      <c r="L1154" s="50">
        <v>1.6082720545233173E-3</v>
      </c>
      <c r="M1154" s="50">
        <v>1.6214156482368825E-3</v>
      </c>
      <c r="N1154" s="50">
        <v>4.8599999999999997E-2</v>
      </c>
      <c r="O1154" s="50">
        <v>4.9000000000000002E-2</v>
      </c>
      <c r="R1154" s="59"/>
    </row>
    <row r="1155" spans="2:18" x14ac:dyDescent="0.2">
      <c r="B1155">
        <v>1146</v>
      </c>
      <c r="C1155" s="57">
        <f t="shared" ca="1" si="145"/>
        <v>-1.4810189616573233</v>
      </c>
      <c r="D1155" s="57">
        <f t="shared" ca="1" si="148"/>
        <v>0.57984047591228771</v>
      </c>
      <c r="E1155" s="57">
        <f t="shared" ca="1" si="148"/>
        <v>0.5800307493263519</v>
      </c>
      <c r="F1155" s="57">
        <f t="shared" ca="1" si="141"/>
        <v>0</v>
      </c>
      <c r="G1155" s="57">
        <f t="shared" ca="1" si="142"/>
        <v>0</v>
      </c>
      <c r="H1155" s="17">
        <f t="shared" ca="1" si="143"/>
        <v>0</v>
      </c>
      <c r="I1155" s="17">
        <f t="shared" ca="1" si="144"/>
        <v>0</v>
      </c>
      <c r="K1155" s="17">
        <v>1146</v>
      </c>
      <c r="L1155" s="50">
        <v>1.7227834169095573E-3</v>
      </c>
      <c r="M1155" s="50">
        <v>1.7369018027116724E-3</v>
      </c>
      <c r="N1155" s="50">
        <v>5.2400000000000002E-2</v>
      </c>
      <c r="O1155" s="50">
        <v>5.2400000000000002E-2</v>
      </c>
      <c r="R1155" s="59"/>
    </row>
    <row r="1156" spans="2:18" x14ac:dyDescent="0.2">
      <c r="B1156">
        <v>1147</v>
      </c>
      <c r="C1156" s="57">
        <f t="shared" ca="1" si="145"/>
        <v>0.2264023393947236</v>
      </c>
      <c r="D1156" s="57">
        <f t="shared" ca="1" si="148"/>
        <v>0.68614115374418194</v>
      </c>
      <c r="E1156" s="57">
        <f t="shared" ca="1" si="148"/>
        <v>0.6863663094986977</v>
      </c>
      <c r="F1156" s="57">
        <f t="shared" ca="1" si="141"/>
        <v>0</v>
      </c>
      <c r="G1156" s="57">
        <f t="shared" ca="1" si="142"/>
        <v>0</v>
      </c>
      <c r="H1156" s="17">
        <f t="shared" ca="1" si="143"/>
        <v>0</v>
      </c>
      <c r="I1156" s="17">
        <f t="shared" ca="1" si="144"/>
        <v>0</v>
      </c>
      <c r="K1156" s="17">
        <v>1147</v>
      </c>
      <c r="L1156" s="50">
        <v>1.6600019418348858E-3</v>
      </c>
      <c r="M1156" s="50">
        <v>1.6740088110118766E-3</v>
      </c>
      <c r="N1156" s="50">
        <v>5.1799999999999999E-2</v>
      </c>
      <c r="O1156" s="50">
        <v>5.2200000000000003E-2</v>
      </c>
      <c r="R1156" s="59"/>
    </row>
    <row r="1157" spans="2:18" x14ac:dyDescent="0.2">
      <c r="B1157">
        <v>1148</v>
      </c>
      <c r="C1157" s="57">
        <f t="shared" ca="1" si="145"/>
        <v>1.1924365807961006</v>
      </c>
      <c r="D1157" s="57">
        <f t="shared" ca="1" si="148"/>
        <v>0.75470145075285533</v>
      </c>
      <c r="E1157" s="57">
        <f t="shared" ca="1" si="148"/>
        <v>0.75494910442244101</v>
      </c>
      <c r="F1157" s="57">
        <f t="shared" ca="1" si="141"/>
        <v>0</v>
      </c>
      <c r="G1157" s="57">
        <f t="shared" ca="1" si="142"/>
        <v>0</v>
      </c>
      <c r="H1157" s="17">
        <f t="shared" ca="1" si="143"/>
        <v>0</v>
      </c>
      <c r="I1157" s="17">
        <f t="shared" ca="1" si="144"/>
        <v>0</v>
      </c>
      <c r="K1157" s="17">
        <v>1148</v>
      </c>
      <c r="L1157" s="50">
        <v>1.8149538237178333E-3</v>
      </c>
      <c r="M1157" s="50">
        <v>1.8298266642537214E-3</v>
      </c>
      <c r="N1157" s="50">
        <v>5.5199999999999999E-2</v>
      </c>
      <c r="O1157" s="50">
        <v>5.5199999999999999E-2</v>
      </c>
      <c r="R1157" s="59"/>
    </row>
    <row r="1158" spans="2:18" x14ac:dyDescent="0.2">
      <c r="B1158">
        <v>1149</v>
      </c>
      <c r="C1158" s="57">
        <f t="shared" ca="1" si="145"/>
        <v>0.52233222998136497</v>
      </c>
      <c r="D1158" s="57">
        <f t="shared" ca="1" si="148"/>
        <v>0.70645418287273187</v>
      </c>
      <c r="E1158" s="57">
        <f t="shared" ca="1" si="148"/>
        <v>0.70668600430438278</v>
      </c>
      <c r="F1158" s="57">
        <f t="shared" ca="1" si="141"/>
        <v>0</v>
      </c>
      <c r="G1158" s="57">
        <f t="shared" ca="1" si="142"/>
        <v>0</v>
      </c>
      <c r="H1158" s="17">
        <f t="shared" ca="1" si="143"/>
        <v>0</v>
      </c>
      <c r="I1158" s="17">
        <f t="shared" ca="1" si="144"/>
        <v>0</v>
      </c>
      <c r="K1158" s="17">
        <v>1149</v>
      </c>
      <c r="L1158" s="50">
        <v>1.7086715896344543E-3</v>
      </c>
      <c r="M1158" s="50">
        <v>1.721927243384269E-3</v>
      </c>
      <c r="N1158" s="50">
        <v>4.8800000000000003E-2</v>
      </c>
      <c r="O1158" s="50">
        <v>4.9399999999999999E-2</v>
      </c>
      <c r="R1158" s="59"/>
    </row>
    <row r="1159" spans="2:18" x14ac:dyDescent="0.2">
      <c r="B1159">
        <v>1150</v>
      </c>
      <c r="C1159" s="57">
        <f t="shared" ca="1" si="145"/>
        <v>2.8615122905981793E-2</v>
      </c>
      <c r="D1159" s="57">
        <f t="shared" ca="1" si="148"/>
        <v>0.67289145329538924</v>
      </c>
      <c r="E1159" s="57">
        <f t="shared" ca="1" si="148"/>
        <v>0.67311226118899414</v>
      </c>
      <c r="F1159" s="57">
        <f t="shared" ca="1" si="141"/>
        <v>0</v>
      </c>
      <c r="G1159" s="57">
        <f t="shared" ca="1" si="142"/>
        <v>0</v>
      </c>
      <c r="H1159" s="17">
        <f t="shared" ca="1" si="143"/>
        <v>0</v>
      </c>
      <c r="I1159" s="17">
        <f t="shared" ca="1" si="144"/>
        <v>0</v>
      </c>
      <c r="K1159" s="17">
        <v>1150</v>
      </c>
      <c r="L1159" s="50">
        <v>1.5378393393652087E-3</v>
      </c>
      <c r="M1159" s="50">
        <v>1.5504015215726187E-3</v>
      </c>
      <c r="N1159" s="50">
        <v>4.6399999999999997E-2</v>
      </c>
      <c r="O1159" s="50">
        <v>4.7E-2</v>
      </c>
      <c r="R1159" s="59"/>
    </row>
    <row r="1160" spans="2:18" x14ac:dyDescent="0.2">
      <c r="B1160">
        <v>1151</v>
      </c>
      <c r="C1160" s="57">
        <f t="shared" ca="1" si="145"/>
        <v>0.58829668257119583</v>
      </c>
      <c r="D1160" s="57">
        <f t="shared" ca="1" si="148"/>
        <v>0.7110634153819787</v>
      </c>
      <c r="E1160" s="57">
        <f t="shared" ca="1" si="148"/>
        <v>0.71129674932343567</v>
      </c>
      <c r="F1160" s="57">
        <f t="shared" ca="1" si="141"/>
        <v>0</v>
      </c>
      <c r="G1160" s="57">
        <f t="shared" ca="1" si="142"/>
        <v>0</v>
      </c>
      <c r="H1160" s="17">
        <f t="shared" ca="1" si="143"/>
        <v>0</v>
      </c>
      <c r="I1160" s="17">
        <f t="shared" ca="1" si="144"/>
        <v>0</v>
      </c>
      <c r="K1160" s="17">
        <v>1151</v>
      </c>
      <c r="L1160" s="50">
        <v>1.6884628251962817E-3</v>
      </c>
      <c r="M1160" s="50">
        <v>1.7016905518697349E-3</v>
      </c>
      <c r="N1160" s="50">
        <v>4.9000000000000002E-2</v>
      </c>
      <c r="O1160" s="50">
        <v>4.9000000000000002E-2</v>
      </c>
      <c r="R1160" s="59"/>
    </row>
    <row r="1161" spans="2:18" x14ac:dyDescent="0.2">
      <c r="B1161">
        <v>1152</v>
      </c>
      <c r="C1161" s="57">
        <f t="shared" ca="1" si="145"/>
        <v>-0.22574362898517999</v>
      </c>
      <c r="D1161" s="57">
        <f t="shared" ca="1" si="148"/>
        <v>0.65622744451868953</v>
      </c>
      <c r="E1161" s="57">
        <f t="shared" ca="1" si="148"/>
        <v>0.65644278415339641</v>
      </c>
      <c r="F1161" s="57">
        <f t="shared" ca="1" si="141"/>
        <v>0</v>
      </c>
      <c r="G1161" s="57">
        <f t="shared" ca="1" si="142"/>
        <v>0</v>
      </c>
      <c r="H1161" s="17">
        <f t="shared" ca="1" si="143"/>
        <v>0</v>
      </c>
      <c r="I1161" s="17">
        <f t="shared" ca="1" si="144"/>
        <v>0</v>
      </c>
      <c r="K1161" s="17">
        <v>1152</v>
      </c>
      <c r="L1161" s="50">
        <v>2.0092740920154197E-3</v>
      </c>
      <c r="M1161" s="50">
        <v>2.0241407696747226E-3</v>
      </c>
      <c r="N1161" s="50">
        <v>5.4600000000000003E-2</v>
      </c>
      <c r="O1161" s="50">
        <v>5.5E-2</v>
      </c>
      <c r="R1161" s="59"/>
    </row>
    <row r="1162" spans="2:18" x14ac:dyDescent="0.2">
      <c r="B1162">
        <v>1153</v>
      </c>
      <c r="C1162" s="57">
        <f t="shared" ca="1" si="145"/>
        <v>0.86678683870396733</v>
      </c>
      <c r="D1162" s="57">
        <f t="shared" ca="1" si="148"/>
        <v>0.73085659021317417</v>
      </c>
      <c r="E1162" s="57">
        <f t="shared" ca="1" si="148"/>
        <v>0.73109641924268842</v>
      </c>
      <c r="F1162" s="57">
        <f t="shared" ref="F1162:F1225" ca="1" si="149">MAX(0,CP*(D1162-K))</f>
        <v>0</v>
      </c>
      <c r="G1162" s="57">
        <f t="shared" ref="G1162:G1225" ca="1" si="150">MAX(0,CP*(E1162-K))</f>
        <v>0</v>
      </c>
      <c r="H1162" s="17">
        <f t="shared" ref="H1162:H1225" ca="1" si="151">(CP*(D1162-K)&gt;0)*1</f>
        <v>0</v>
      </c>
      <c r="I1162" s="17">
        <f t="shared" ref="I1162:I1225" ca="1" si="152">(CP*(E1162-K)&gt;0)*1</f>
        <v>0</v>
      </c>
      <c r="K1162" s="17">
        <v>1153</v>
      </c>
      <c r="L1162" s="50">
        <v>1.7357544684409349E-3</v>
      </c>
      <c r="M1162" s="50">
        <v>1.7497829749994927E-3</v>
      </c>
      <c r="N1162" s="50">
        <v>5.1799999999999999E-2</v>
      </c>
      <c r="O1162" s="50">
        <v>5.2200000000000003E-2</v>
      </c>
      <c r="R1162" s="59"/>
    </row>
    <row r="1163" spans="2:18" x14ac:dyDescent="0.2">
      <c r="B1163">
        <v>1154</v>
      </c>
      <c r="C1163" s="57">
        <f t="shared" ref="C1163:C1226" ca="1" si="153">_xlfn.NORM.S.INV(RAND())</f>
        <v>0.82476152585836748</v>
      </c>
      <c r="D1163" s="57">
        <f t="shared" ca="1" si="148"/>
        <v>0.72783479188975941</v>
      </c>
      <c r="E1163" s="57">
        <f t="shared" ca="1" si="148"/>
        <v>0.72807362932260611</v>
      </c>
      <c r="F1163" s="57">
        <f t="shared" ca="1" si="149"/>
        <v>0</v>
      </c>
      <c r="G1163" s="57">
        <f t="shared" ca="1" si="150"/>
        <v>0</v>
      </c>
      <c r="H1163" s="17">
        <f t="shared" ca="1" si="151"/>
        <v>0</v>
      </c>
      <c r="I1163" s="17">
        <f t="shared" ca="1" si="152"/>
        <v>0</v>
      </c>
      <c r="K1163" s="17">
        <v>1154</v>
      </c>
      <c r="L1163" s="50">
        <v>1.9090620621354251E-3</v>
      </c>
      <c r="M1163" s="50">
        <v>1.923666407193485E-3</v>
      </c>
      <c r="N1163" s="50">
        <v>5.3999999999999999E-2</v>
      </c>
      <c r="O1163" s="50">
        <v>5.4199999999999998E-2</v>
      </c>
      <c r="R1163" s="59"/>
    </row>
    <row r="1164" spans="2:18" x14ac:dyDescent="0.2">
      <c r="B1164">
        <v>1155</v>
      </c>
      <c r="C1164" s="57">
        <f t="shared" ca="1" si="153"/>
        <v>-0.26085782176699046</v>
      </c>
      <c r="D1164" s="57">
        <f t="shared" ca="1" si="148"/>
        <v>0.65395963125317758</v>
      </c>
      <c r="E1164" s="57">
        <f t="shared" ca="1" si="148"/>
        <v>0.65417422670980363</v>
      </c>
      <c r="F1164" s="57">
        <f t="shared" ca="1" si="149"/>
        <v>0</v>
      </c>
      <c r="G1164" s="57">
        <f t="shared" ca="1" si="150"/>
        <v>0</v>
      </c>
      <c r="H1164" s="17">
        <f t="shared" ca="1" si="151"/>
        <v>0</v>
      </c>
      <c r="I1164" s="17">
        <f t="shared" ca="1" si="152"/>
        <v>0</v>
      </c>
      <c r="K1164" s="17">
        <v>1155</v>
      </c>
      <c r="L1164" s="50">
        <v>1.8328356732597107E-3</v>
      </c>
      <c r="M1164" s="50">
        <v>1.8469151556104195E-3</v>
      </c>
      <c r="N1164" s="50">
        <v>5.1999999999999998E-2</v>
      </c>
      <c r="O1164" s="50">
        <v>5.2200000000000003E-2</v>
      </c>
      <c r="R1164" s="59"/>
    </row>
    <row r="1165" spans="2:18" x14ac:dyDescent="0.2">
      <c r="B1165">
        <v>1156</v>
      </c>
      <c r="C1165" s="57">
        <f t="shared" ca="1" si="153"/>
        <v>1.8330982553928354E-2</v>
      </c>
      <c r="D1165" s="57">
        <f t="shared" ca="1" si="148"/>
        <v>0.67220956288406919</v>
      </c>
      <c r="E1165" s="57">
        <f t="shared" ca="1" si="148"/>
        <v>0.67243014701679182</v>
      </c>
      <c r="F1165" s="57">
        <f t="shared" ca="1" si="149"/>
        <v>0</v>
      </c>
      <c r="G1165" s="57">
        <f t="shared" ca="1" si="150"/>
        <v>0</v>
      </c>
      <c r="H1165" s="17">
        <f t="shared" ca="1" si="151"/>
        <v>0</v>
      </c>
      <c r="I1165" s="17">
        <f t="shared" ca="1" si="152"/>
        <v>0</v>
      </c>
      <c r="K1165" s="17">
        <v>1156</v>
      </c>
      <c r="L1165" s="50">
        <v>2.1635317898736719E-3</v>
      </c>
      <c r="M1165" s="50">
        <v>2.1785366837902354E-3</v>
      </c>
      <c r="N1165" s="50">
        <v>5.5199999999999999E-2</v>
      </c>
      <c r="O1165" s="50">
        <v>5.5399999999999998E-2</v>
      </c>
      <c r="R1165" s="59"/>
    </row>
    <row r="1166" spans="2:18" x14ac:dyDescent="0.2">
      <c r="B1166">
        <v>1157</v>
      </c>
      <c r="C1166" s="57">
        <f t="shared" ca="1" si="153"/>
        <v>-1.6514636843243005</v>
      </c>
      <c r="D1166" s="57">
        <f t="shared" ca="1" si="148"/>
        <v>0.57017840907972106</v>
      </c>
      <c r="E1166" s="57">
        <f t="shared" ca="1" si="148"/>
        <v>0.57036551190718499</v>
      </c>
      <c r="F1166" s="57">
        <f t="shared" ca="1" si="149"/>
        <v>0</v>
      </c>
      <c r="G1166" s="57">
        <f t="shared" ca="1" si="150"/>
        <v>0</v>
      </c>
      <c r="H1166" s="17">
        <f t="shared" ca="1" si="151"/>
        <v>0</v>
      </c>
      <c r="I1166" s="17">
        <f t="shared" ca="1" si="152"/>
        <v>0</v>
      </c>
      <c r="K1166" s="17">
        <v>1157</v>
      </c>
      <c r="L1166" s="50">
        <v>1.8353110605149191E-3</v>
      </c>
      <c r="M1166" s="50">
        <v>1.8489988590260375E-3</v>
      </c>
      <c r="N1166" s="50">
        <v>5.04E-2</v>
      </c>
      <c r="O1166" s="50">
        <v>5.0999999999999997E-2</v>
      </c>
      <c r="R1166" s="59"/>
    </row>
    <row r="1167" spans="2:18" x14ac:dyDescent="0.2">
      <c r="B1167">
        <v>1158</v>
      </c>
      <c r="C1167" s="57">
        <f t="shared" ca="1" si="153"/>
        <v>2.1064985940988246</v>
      </c>
      <c r="D1167" s="57">
        <f t="shared" ca="1" si="148"/>
        <v>0.82586993930899222</v>
      </c>
      <c r="E1167" s="57">
        <f t="shared" ca="1" si="148"/>
        <v>0.82614094676613459</v>
      </c>
      <c r="F1167" s="57">
        <f t="shared" ca="1" si="149"/>
        <v>3.7669939308992206E-2</v>
      </c>
      <c r="G1167" s="57">
        <f t="shared" ca="1" si="150"/>
        <v>3.7940946766134576E-2</v>
      </c>
      <c r="H1167" s="17">
        <f t="shared" ca="1" si="151"/>
        <v>1</v>
      </c>
      <c r="I1167" s="17">
        <f t="shared" ca="1" si="152"/>
        <v>1</v>
      </c>
      <c r="K1167" s="17">
        <v>1158</v>
      </c>
      <c r="L1167" s="50">
        <v>1.6269589860613087E-3</v>
      </c>
      <c r="M1167" s="50">
        <v>1.640580364216466E-3</v>
      </c>
      <c r="N1167" s="50">
        <v>5.0599999999999999E-2</v>
      </c>
      <c r="O1167" s="50">
        <v>5.0599999999999999E-2</v>
      </c>
      <c r="R1167" s="59"/>
    </row>
    <row r="1168" spans="2:18" x14ac:dyDescent="0.2">
      <c r="B1168">
        <v>1159</v>
      </c>
      <c r="C1168" s="57">
        <f t="shared" ca="1" si="153"/>
        <v>0.49328922423480409</v>
      </c>
      <c r="D1168" s="57">
        <f t="shared" ca="1" si="148"/>
        <v>0.7044343023658266</v>
      </c>
      <c r="E1168" s="57">
        <f t="shared" ca="1" si="148"/>
        <v>0.70466546097800209</v>
      </c>
      <c r="F1168" s="57">
        <f t="shared" ca="1" si="149"/>
        <v>0</v>
      </c>
      <c r="G1168" s="57">
        <f t="shared" ca="1" si="150"/>
        <v>0</v>
      </c>
      <c r="H1168" s="17">
        <f t="shared" ca="1" si="151"/>
        <v>0</v>
      </c>
      <c r="I1168" s="17">
        <f t="shared" ca="1" si="152"/>
        <v>0</v>
      </c>
      <c r="K1168" s="17">
        <v>1159</v>
      </c>
      <c r="L1168" s="50">
        <v>1.7806605839179759E-3</v>
      </c>
      <c r="M1168" s="50">
        <v>1.7955687414439368E-3</v>
      </c>
      <c r="N1168" s="50">
        <v>5.5199999999999999E-2</v>
      </c>
      <c r="O1168" s="50">
        <v>5.5599999999999997E-2</v>
      </c>
      <c r="R1168" s="59"/>
    </row>
    <row r="1169" spans="2:18" x14ac:dyDescent="0.2">
      <c r="B1169">
        <v>1160</v>
      </c>
      <c r="C1169" s="57">
        <f t="shared" ca="1" si="153"/>
        <v>0.27120661438271426</v>
      </c>
      <c r="D1169" s="57">
        <f t="shared" ca="1" si="148"/>
        <v>0.68917863891194053</v>
      </c>
      <c r="E1169" s="57">
        <f t="shared" ca="1" si="148"/>
        <v>0.6894047914107283</v>
      </c>
      <c r="F1169" s="57">
        <f t="shared" ca="1" si="149"/>
        <v>0</v>
      </c>
      <c r="G1169" s="57">
        <f t="shared" ca="1" si="150"/>
        <v>0</v>
      </c>
      <c r="H1169" s="17">
        <f t="shared" ca="1" si="151"/>
        <v>0</v>
      </c>
      <c r="I1169" s="17">
        <f t="shared" ca="1" si="152"/>
        <v>0</v>
      </c>
      <c r="K1169" s="17">
        <v>1160</v>
      </c>
      <c r="L1169" s="50">
        <v>1.6189535340203176E-3</v>
      </c>
      <c r="M1169" s="50">
        <v>1.6329810660718784E-3</v>
      </c>
      <c r="N1169" s="50">
        <v>5.1999999999999998E-2</v>
      </c>
      <c r="O1169" s="50">
        <v>5.2200000000000003E-2</v>
      </c>
      <c r="R1169" s="59"/>
    </row>
    <row r="1170" spans="2:18" x14ac:dyDescent="0.2">
      <c r="B1170">
        <v>1161</v>
      </c>
      <c r="C1170" s="57">
        <f t="shared" ca="1" si="153"/>
        <v>0.83313057836721038</v>
      </c>
      <c r="D1170" s="57">
        <f t="shared" ref="D1170:E1189" ca="1" si="154">S0*EXP((D$5+0.5*σ*σ)*T+σ*SQRT(T)*$C1170)</f>
        <v>0.7284355643305368</v>
      </c>
      <c r="E1170" s="57">
        <f t="shared" ca="1" si="154"/>
        <v>0.72867459890557706</v>
      </c>
      <c r="F1170" s="57">
        <f t="shared" ca="1" si="149"/>
        <v>0</v>
      </c>
      <c r="G1170" s="57">
        <f t="shared" ca="1" si="150"/>
        <v>0</v>
      </c>
      <c r="H1170" s="17">
        <f t="shared" ca="1" si="151"/>
        <v>0</v>
      </c>
      <c r="I1170" s="17">
        <f t="shared" ca="1" si="152"/>
        <v>0</v>
      </c>
      <c r="K1170" s="17">
        <v>1161</v>
      </c>
      <c r="L1170" s="50">
        <v>1.9104629340359911E-3</v>
      </c>
      <c r="M1170" s="50">
        <v>1.9248949357153172E-3</v>
      </c>
      <c r="N1170" s="50">
        <v>5.3199999999999997E-2</v>
      </c>
      <c r="O1170" s="50">
        <v>5.3400000000000003E-2</v>
      </c>
      <c r="R1170" s="59"/>
    </row>
    <row r="1171" spans="2:18" x14ac:dyDescent="0.2">
      <c r="B1171">
        <v>1162</v>
      </c>
      <c r="C1171" s="57">
        <f t="shared" ca="1" si="153"/>
        <v>0.27187013005657057</v>
      </c>
      <c r="D1171" s="57">
        <f t="shared" ca="1" si="154"/>
        <v>0.68922372254637587</v>
      </c>
      <c r="E1171" s="57">
        <f t="shared" ca="1" si="154"/>
        <v>0.68944988983926203</v>
      </c>
      <c r="F1171" s="57">
        <f t="shared" ca="1" si="149"/>
        <v>0</v>
      </c>
      <c r="G1171" s="57">
        <f t="shared" ca="1" si="150"/>
        <v>0</v>
      </c>
      <c r="H1171" s="17">
        <f t="shared" ca="1" si="151"/>
        <v>0</v>
      </c>
      <c r="I1171" s="17">
        <f t="shared" ca="1" si="152"/>
        <v>0</v>
      </c>
      <c r="K1171" s="17">
        <v>1162</v>
      </c>
      <c r="L1171" s="50">
        <v>1.9613215685538527E-3</v>
      </c>
      <c r="M1171" s="50">
        <v>1.975906675361753E-3</v>
      </c>
      <c r="N1171" s="50">
        <v>5.3600000000000002E-2</v>
      </c>
      <c r="O1171" s="50">
        <v>5.3999999999999999E-2</v>
      </c>
      <c r="R1171" s="59"/>
    </row>
    <row r="1172" spans="2:18" x14ac:dyDescent="0.2">
      <c r="B1172">
        <v>1163</v>
      </c>
      <c r="C1172" s="57">
        <f t="shared" ca="1" si="153"/>
        <v>0.66520453411907265</v>
      </c>
      <c r="D1172" s="57">
        <f t="shared" ca="1" si="154"/>
        <v>0.71647529612369565</v>
      </c>
      <c r="E1172" s="57">
        <f t="shared" ca="1" si="154"/>
        <v>0.7167104059622621</v>
      </c>
      <c r="F1172" s="57">
        <f t="shared" ca="1" si="149"/>
        <v>0</v>
      </c>
      <c r="G1172" s="57">
        <f t="shared" ca="1" si="150"/>
        <v>0</v>
      </c>
      <c r="H1172" s="17">
        <f t="shared" ca="1" si="151"/>
        <v>0</v>
      </c>
      <c r="I1172" s="17">
        <f t="shared" ca="1" si="152"/>
        <v>0</v>
      </c>
      <c r="K1172" s="17">
        <v>1163</v>
      </c>
      <c r="L1172" s="50">
        <v>1.8968478800569131E-3</v>
      </c>
      <c r="M1172" s="50">
        <v>1.9117072242406685E-3</v>
      </c>
      <c r="N1172" s="50">
        <v>5.4399999999999997E-2</v>
      </c>
      <c r="O1172" s="50">
        <v>5.5599999999999997E-2</v>
      </c>
      <c r="R1172" s="59"/>
    </row>
    <row r="1173" spans="2:18" x14ac:dyDescent="0.2">
      <c r="B1173">
        <v>1164</v>
      </c>
      <c r="C1173" s="57">
        <f t="shared" ca="1" si="153"/>
        <v>-0.56274134722324731</v>
      </c>
      <c r="D1173" s="57">
        <f t="shared" ca="1" si="154"/>
        <v>0.63478330628430091</v>
      </c>
      <c r="E1173" s="57">
        <f t="shared" ca="1" si="154"/>
        <v>0.63499160907083474</v>
      </c>
      <c r="F1173" s="57">
        <f t="shared" ca="1" si="149"/>
        <v>0</v>
      </c>
      <c r="G1173" s="57">
        <f t="shared" ca="1" si="150"/>
        <v>0</v>
      </c>
      <c r="H1173" s="17">
        <f t="shared" ca="1" si="151"/>
        <v>0</v>
      </c>
      <c r="I1173" s="17">
        <f t="shared" ca="1" si="152"/>
        <v>0</v>
      </c>
      <c r="K1173" s="17">
        <v>1164</v>
      </c>
      <c r="L1173" s="50">
        <v>1.6035107244863447E-3</v>
      </c>
      <c r="M1173" s="50">
        <v>1.6165681395793054E-3</v>
      </c>
      <c r="N1173" s="50">
        <v>4.8399999999999999E-2</v>
      </c>
      <c r="O1173" s="50">
        <v>4.8599999999999997E-2</v>
      </c>
      <c r="R1173" s="59"/>
    </row>
    <row r="1174" spans="2:18" x14ac:dyDescent="0.2">
      <c r="B1174">
        <v>1165</v>
      </c>
      <c r="C1174" s="57">
        <f t="shared" ca="1" si="153"/>
        <v>-0.20240893949457975</v>
      </c>
      <c r="D1174" s="57">
        <f t="shared" ca="1" si="154"/>
        <v>0.65773883882153328</v>
      </c>
      <c r="E1174" s="57">
        <f t="shared" ca="1" si="154"/>
        <v>0.65795467441705335</v>
      </c>
      <c r="F1174" s="57">
        <f t="shared" ca="1" si="149"/>
        <v>0</v>
      </c>
      <c r="G1174" s="57">
        <f t="shared" ca="1" si="150"/>
        <v>0</v>
      </c>
      <c r="H1174" s="17">
        <f t="shared" ca="1" si="151"/>
        <v>0</v>
      </c>
      <c r="I1174" s="17">
        <f t="shared" ca="1" si="152"/>
        <v>0</v>
      </c>
      <c r="K1174" s="17">
        <v>1165</v>
      </c>
      <c r="L1174" s="50">
        <v>1.6835335288231271E-3</v>
      </c>
      <c r="M1174" s="50">
        <v>1.6961819665751794E-3</v>
      </c>
      <c r="N1174" s="50">
        <v>4.6600000000000003E-2</v>
      </c>
      <c r="O1174" s="50">
        <v>4.6800000000000001E-2</v>
      </c>
      <c r="R1174" s="59"/>
    </row>
    <row r="1175" spans="2:18" x14ac:dyDescent="0.2">
      <c r="B1175">
        <v>1166</v>
      </c>
      <c r="C1175" s="57">
        <f t="shared" ca="1" si="153"/>
        <v>1.3945853497150407</v>
      </c>
      <c r="D1175" s="57">
        <f t="shared" ca="1" si="154"/>
        <v>0.76989302545754223</v>
      </c>
      <c r="E1175" s="57">
        <f t="shared" ca="1" si="154"/>
        <v>0.77014566420992936</v>
      </c>
      <c r="F1175" s="57">
        <f t="shared" ca="1" si="149"/>
        <v>0</v>
      </c>
      <c r="G1175" s="57">
        <f t="shared" ca="1" si="150"/>
        <v>0</v>
      </c>
      <c r="H1175" s="17">
        <f t="shared" ca="1" si="151"/>
        <v>0</v>
      </c>
      <c r="I1175" s="17">
        <f t="shared" ca="1" si="152"/>
        <v>0</v>
      </c>
      <c r="K1175" s="17">
        <v>1166</v>
      </c>
      <c r="L1175" s="50">
        <v>1.8140240522977304E-3</v>
      </c>
      <c r="M1175" s="50">
        <v>1.8278721902467104E-3</v>
      </c>
      <c r="N1175" s="50">
        <v>5.0999999999999997E-2</v>
      </c>
      <c r="O1175" s="50">
        <v>5.1400000000000001E-2</v>
      </c>
      <c r="R1175" s="59"/>
    </row>
    <row r="1176" spans="2:18" x14ac:dyDescent="0.2">
      <c r="B1176">
        <v>1167</v>
      </c>
      <c r="C1176" s="57">
        <f t="shared" ca="1" si="153"/>
        <v>-0.64469266482664256</v>
      </c>
      <c r="D1176" s="57">
        <f t="shared" ca="1" si="154"/>
        <v>0.62967531760918105</v>
      </c>
      <c r="E1176" s="57">
        <f t="shared" ca="1" si="154"/>
        <v>0.62988194422013799</v>
      </c>
      <c r="F1176" s="57">
        <f t="shared" ca="1" si="149"/>
        <v>0</v>
      </c>
      <c r="G1176" s="57">
        <f t="shared" ca="1" si="150"/>
        <v>0</v>
      </c>
      <c r="H1176" s="17">
        <f t="shared" ca="1" si="151"/>
        <v>0</v>
      </c>
      <c r="I1176" s="17">
        <f t="shared" ca="1" si="152"/>
        <v>0</v>
      </c>
      <c r="K1176" s="17">
        <v>1167</v>
      </c>
      <c r="L1176" s="50">
        <v>1.5954373801109231E-3</v>
      </c>
      <c r="M1176" s="50">
        <v>1.6080138299304225E-3</v>
      </c>
      <c r="N1176" s="50">
        <v>4.6600000000000003E-2</v>
      </c>
      <c r="O1176" s="50">
        <v>4.6600000000000003E-2</v>
      </c>
      <c r="R1176" s="59"/>
    </row>
    <row r="1177" spans="2:18" x14ac:dyDescent="0.2">
      <c r="B1177">
        <v>1168</v>
      </c>
      <c r="C1177" s="57">
        <f t="shared" ca="1" si="153"/>
        <v>0.1747706437951877</v>
      </c>
      <c r="D1177" s="57">
        <f t="shared" ca="1" si="154"/>
        <v>0.68265740588919332</v>
      </c>
      <c r="E1177" s="57">
        <f t="shared" ca="1" si="154"/>
        <v>0.68288141845928918</v>
      </c>
      <c r="F1177" s="57">
        <f t="shared" ca="1" si="149"/>
        <v>0</v>
      </c>
      <c r="G1177" s="57">
        <f t="shared" ca="1" si="150"/>
        <v>0</v>
      </c>
      <c r="H1177" s="17">
        <f t="shared" ca="1" si="151"/>
        <v>0</v>
      </c>
      <c r="I1177" s="17">
        <f t="shared" ca="1" si="152"/>
        <v>0</v>
      </c>
      <c r="K1177" s="17">
        <v>1168</v>
      </c>
      <c r="L1177" s="50">
        <v>1.7028225435633767E-3</v>
      </c>
      <c r="M1177" s="50">
        <v>1.7164362428538653E-3</v>
      </c>
      <c r="N1177" s="50">
        <v>0.05</v>
      </c>
      <c r="O1177" s="50">
        <v>5.0799999999999998E-2</v>
      </c>
      <c r="R1177" s="59"/>
    </row>
    <row r="1178" spans="2:18" x14ac:dyDescent="0.2">
      <c r="B1178">
        <v>1169</v>
      </c>
      <c r="C1178" s="57">
        <f t="shared" ca="1" si="153"/>
        <v>-0.83598012064757254</v>
      </c>
      <c r="D1178" s="57">
        <f t="shared" ca="1" si="154"/>
        <v>0.6179118263071558</v>
      </c>
      <c r="E1178" s="57">
        <f t="shared" ca="1" si="154"/>
        <v>0.61811459275355995</v>
      </c>
      <c r="F1178" s="57">
        <f t="shared" ca="1" si="149"/>
        <v>0</v>
      </c>
      <c r="G1178" s="57">
        <f t="shared" ca="1" si="150"/>
        <v>0</v>
      </c>
      <c r="H1178" s="17">
        <f t="shared" ca="1" si="151"/>
        <v>0</v>
      </c>
      <c r="I1178" s="17">
        <f t="shared" ca="1" si="152"/>
        <v>0</v>
      </c>
      <c r="K1178" s="17">
        <v>1169</v>
      </c>
      <c r="L1178" s="50">
        <v>1.9703362430668271E-3</v>
      </c>
      <c r="M1178" s="50">
        <v>1.9840230260940329E-3</v>
      </c>
      <c r="N1178" s="50">
        <v>5.04E-2</v>
      </c>
      <c r="O1178" s="50">
        <v>5.0599999999999999E-2</v>
      </c>
      <c r="R1178" s="59"/>
    </row>
    <row r="1179" spans="2:18" x14ac:dyDescent="0.2">
      <c r="B1179">
        <v>1170</v>
      </c>
      <c r="C1179" s="57">
        <f t="shared" ca="1" si="153"/>
        <v>-0.32023755278370469</v>
      </c>
      <c r="D1179" s="57">
        <f t="shared" ca="1" si="154"/>
        <v>0.65014247176638573</v>
      </c>
      <c r="E1179" s="57">
        <f t="shared" ca="1" si="154"/>
        <v>0.65035581463027692</v>
      </c>
      <c r="F1179" s="57">
        <f t="shared" ca="1" si="149"/>
        <v>0</v>
      </c>
      <c r="G1179" s="57">
        <f t="shared" ca="1" si="150"/>
        <v>0</v>
      </c>
      <c r="H1179" s="17">
        <f t="shared" ca="1" si="151"/>
        <v>0</v>
      </c>
      <c r="I1179" s="17">
        <f t="shared" ca="1" si="152"/>
        <v>0</v>
      </c>
      <c r="K1179" s="17">
        <v>1170</v>
      </c>
      <c r="L1179" s="50">
        <v>2.045458347717433E-3</v>
      </c>
      <c r="M1179" s="50">
        <v>2.0611830426361505E-3</v>
      </c>
      <c r="N1179" s="50">
        <v>5.8000000000000003E-2</v>
      </c>
      <c r="O1179" s="50">
        <v>5.8400000000000001E-2</v>
      </c>
      <c r="R1179" s="59"/>
    </row>
    <row r="1180" spans="2:18" x14ac:dyDescent="0.2">
      <c r="B1180">
        <v>1171</v>
      </c>
      <c r="C1180" s="57">
        <f t="shared" ca="1" si="153"/>
        <v>0.98627847177974293</v>
      </c>
      <c r="D1180" s="57">
        <f t="shared" ca="1" si="154"/>
        <v>0.73951726981466104</v>
      </c>
      <c r="E1180" s="57">
        <f t="shared" ca="1" si="154"/>
        <v>0.73975994082769381</v>
      </c>
      <c r="F1180" s="57">
        <f t="shared" ca="1" si="149"/>
        <v>0</v>
      </c>
      <c r="G1180" s="57">
        <f t="shared" ca="1" si="150"/>
        <v>0</v>
      </c>
      <c r="H1180" s="17">
        <f t="shared" ca="1" si="151"/>
        <v>0</v>
      </c>
      <c r="I1180" s="17">
        <f t="shared" ca="1" si="152"/>
        <v>0</v>
      </c>
      <c r="K1180" s="17">
        <v>1171</v>
      </c>
      <c r="L1180" s="50">
        <v>1.8002347640351359E-3</v>
      </c>
      <c r="M1180" s="50">
        <v>1.8144277715772996E-3</v>
      </c>
      <c r="N1180" s="50">
        <v>5.2400000000000002E-2</v>
      </c>
      <c r="O1180" s="50">
        <v>5.2600000000000001E-2</v>
      </c>
      <c r="R1180" s="59"/>
    </row>
    <row r="1181" spans="2:18" x14ac:dyDescent="0.2">
      <c r="B1181">
        <v>1172</v>
      </c>
      <c r="C1181" s="57">
        <f t="shared" ca="1" si="153"/>
        <v>-1.2117229632826605</v>
      </c>
      <c r="D1181" s="57">
        <f t="shared" ca="1" si="154"/>
        <v>0.59544095700329014</v>
      </c>
      <c r="E1181" s="57">
        <f t="shared" ca="1" si="154"/>
        <v>0.59563634968191326</v>
      </c>
      <c r="F1181" s="57">
        <f t="shared" ca="1" si="149"/>
        <v>0</v>
      </c>
      <c r="G1181" s="57">
        <f t="shared" ca="1" si="150"/>
        <v>0</v>
      </c>
      <c r="H1181" s="17">
        <f t="shared" ca="1" si="151"/>
        <v>0</v>
      </c>
      <c r="I1181" s="17">
        <f t="shared" ca="1" si="152"/>
        <v>0</v>
      </c>
      <c r="K1181" s="17">
        <v>1172</v>
      </c>
      <c r="L1181" s="50">
        <v>1.6324420325235711E-3</v>
      </c>
      <c r="M1181" s="50">
        <v>1.6469266458384066E-3</v>
      </c>
      <c r="N1181" s="50">
        <v>5.3800000000000001E-2</v>
      </c>
      <c r="O1181" s="50">
        <v>5.3999999999999999E-2</v>
      </c>
      <c r="R1181" s="59"/>
    </row>
    <row r="1182" spans="2:18" x14ac:dyDescent="0.2">
      <c r="B1182">
        <v>1173</v>
      </c>
      <c r="C1182" s="57">
        <f t="shared" ca="1" si="153"/>
        <v>-0.88048058779951122</v>
      </c>
      <c r="D1182" s="57">
        <f t="shared" ca="1" si="154"/>
        <v>0.61520686859242513</v>
      </c>
      <c r="E1182" s="57">
        <f t="shared" ca="1" si="154"/>
        <v>0.61540874741273111</v>
      </c>
      <c r="F1182" s="57">
        <f t="shared" ca="1" si="149"/>
        <v>0</v>
      </c>
      <c r="G1182" s="57">
        <f t="shared" ca="1" si="150"/>
        <v>0</v>
      </c>
      <c r="H1182" s="17">
        <f t="shared" ca="1" si="151"/>
        <v>0</v>
      </c>
      <c r="I1182" s="17">
        <f t="shared" ca="1" si="152"/>
        <v>0</v>
      </c>
      <c r="K1182" s="17">
        <v>1173</v>
      </c>
      <c r="L1182" s="50">
        <v>1.6215739719699787E-3</v>
      </c>
      <c r="M1182" s="50">
        <v>1.6351432495574998E-3</v>
      </c>
      <c r="N1182" s="50">
        <v>0.05</v>
      </c>
      <c r="O1182" s="50">
        <v>5.0799999999999998E-2</v>
      </c>
      <c r="R1182" s="59"/>
    </row>
    <row r="1183" spans="2:18" x14ac:dyDescent="0.2">
      <c r="B1183">
        <v>1174</v>
      </c>
      <c r="C1183" s="57">
        <f t="shared" ca="1" si="153"/>
        <v>0.98926606507473436</v>
      </c>
      <c r="D1183" s="57">
        <f t="shared" ca="1" si="154"/>
        <v>0.73973511876767284</v>
      </c>
      <c r="E1183" s="57">
        <f t="shared" ca="1" si="154"/>
        <v>0.7399778612673743</v>
      </c>
      <c r="F1183" s="57">
        <f t="shared" ca="1" si="149"/>
        <v>0</v>
      </c>
      <c r="G1183" s="57">
        <f t="shared" ca="1" si="150"/>
        <v>0</v>
      </c>
      <c r="H1183" s="17">
        <f t="shared" ca="1" si="151"/>
        <v>0</v>
      </c>
      <c r="I1183" s="17">
        <f t="shared" ca="1" si="152"/>
        <v>0</v>
      </c>
      <c r="K1183" s="17">
        <v>1174</v>
      </c>
      <c r="L1183" s="50">
        <v>1.5628264639754327E-3</v>
      </c>
      <c r="M1183" s="50">
        <v>1.5760704973590957E-3</v>
      </c>
      <c r="N1183" s="50">
        <v>4.9000000000000002E-2</v>
      </c>
      <c r="O1183" s="50">
        <v>4.9399999999999999E-2</v>
      </c>
      <c r="R1183" s="59"/>
    </row>
    <row r="1184" spans="2:18" x14ac:dyDescent="0.2">
      <c r="B1184">
        <v>1175</v>
      </c>
      <c r="C1184" s="57">
        <f t="shared" ca="1" si="153"/>
        <v>0.11402915715406821</v>
      </c>
      <c r="D1184" s="57">
        <f t="shared" ca="1" si="154"/>
        <v>0.67858163053358367</v>
      </c>
      <c r="E1184" s="57">
        <f t="shared" ca="1" si="154"/>
        <v>0.67880430564669936</v>
      </c>
      <c r="F1184" s="57">
        <f t="shared" ca="1" si="149"/>
        <v>0</v>
      </c>
      <c r="G1184" s="57">
        <f t="shared" ca="1" si="150"/>
        <v>0</v>
      </c>
      <c r="H1184" s="17">
        <f t="shared" ca="1" si="151"/>
        <v>0</v>
      </c>
      <c r="I1184" s="17">
        <f t="shared" ca="1" si="152"/>
        <v>0</v>
      </c>
      <c r="K1184" s="17">
        <v>1175</v>
      </c>
      <c r="L1184" s="50">
        <v>1.876424867892661E-3</v>
      </c>
      <c r="M1184" s="50">
        <v>1.890994581135626E-3</v>
      </c>
      <c r="N1184" s="50">
        <v>5.3800000000000001E-2</v>
      </c>
      <c r="O1184" s="50">
        <v>5.3999999999999999E-2</v>
      </c>
      <c r="R1184" s="59"/>
    </row>
    <row r="1185" spans="2:18" x14ac:dyDescent="0.2">
      <c r="B1185">
        <v>1176</v>
      </c>
      <c r="C1185" s="57">
        <f t="shared" ca="1" si="153"/>
        <v>-0.99760023073420367</v>
      </c>
      <c r="D1185" s="57">
        <f t="shared" ca="1" si="154"/>
        <v>0.60814421750781822</v>
      </c>
      <c r="E1185" s="57">
        <f t="shared" ca="1" si="154"/>
        <v>0.60834377873425127</v>
      </c>
      <c r="F1185" s="57">
        <f t="shared" ca="1" si="149"/>
        <v>0</v>
      </c>
      <c r="G1185" s="57">
        <f t="shared" ca="1" si="150"/>
        <v>0</v>
      </c>
      <c r="H1185" s="17">
        <f t="shared" ca="1" si="151"/>
        <v>0</v>
      </c>
      <c r="I1185" s="17">
        <f t="shared" ca="1" si="152"/>
        <v>0</v>
      </c>
      <c r="K1185" s="17">
        <v>1176</v>
      </c>
      <c r="L1185" s="50">
        <v>1.742987064616032E-3</v>
      </c>
      <c r="M1185" s="50">
        <v>1.7557008139519675E-3</v>
      </c>
      <c r="N1185" s="50">
        <v>4.6800000000000001E-2</v>
      </c>
      <c r="O1185" s="50">
        <v>4.7199999999999999E-2</v>
      </c>
      <c r="R1185" s="59"/>
    </row>
    <row r="1186" spans="2:18" x14ac:dyDescent="0.2">
      <c r="B1186">
        <v>1177</v>
      </c>
      <c r="C1186" s="57">
        <f t="shared" ca="1" si="153"/>
        <v>-2.2575207693366237</v>
      </c>
      <c r="D1186" s="57">
        <f t="shared" ca="1" si="154"/>
        <v>0.53710826001578149</v>
      </c>
      <c r="E1186" s="57">
        <f t="shared" ca="1" si="154"/>
        <v>0.53728451094444341</v>
      </c>
      <c r="F1186" s="57">
        <f t="shared" ca="1" si="149"/>
        <v>0</v>
      </c>
      <c r="G1186" s="57">
        <f t="shared" ca="1" si="150"/>
        <v>0</v>
      </c>
      <c r="H1186" s="17">
        <f t="shared" ca="1" si="151"/>
        <v>0</v>
      </c>
      <c r="I1186" s="17">
        <f t="shared" ca="1" si="152"/>
        <v>0</v>
      </c>
      <c r="K1186" s="17">
        <v>1177</v>
      </c>
      <c r="L1186" s="50">
        <v>1.7253685153809496E-3</v>
      </c>
      <c r="M1186" s="50">
        <v>1.7393560777176006E-3</v>
      </c>
      <c r="N1186" s="50">
        <v>5.1799999999999999E-2</v>
      </c>
      <c r="O1186" s="50">
        <v>5.1999999999999998E-2</v>
      </c>
      <c r="R1186" s="59"/>
    </row>
    <row r="1187" spans="2:18" x14ac:dyDescent="0.2">
      <c r="B1187">
        <v>1178</v>
      </c>
      <c r="C1187" s="57">
        <f t="shared" ca="1" si="153"/>
        <v>-1.3004436224363176</v>
      </c>
      <c r="D1187" s="57">
        <f t="shared" ca="1" si="154"/>
        <v>0.59025549761718088</v>
      </c>
      <c r="E1187" s="57">
        <f t="shared" ca="1" si="154"/>
        <v>0.59044918869837881</v>
      </c>
      <c r="F1187" s="57">
        <f t="shared" ca="1" si="149"/>
        <v>0</v>
      </c>
      <c r="G1187" s="57">
        <f t="shared" ca="1" si="150"/>
        <v>0</v>
      </c>
      <c r="H1187" s="17">
        <f t="shared" ca="1" si="151"/>
        <v>0</v>
      </c>
      <c r="I1187" s="17">
        <f t="shared" ca="1" si="152"/>
        <v>0</v>
      </c>
      <c r="K1187" s="17">
        <v>1178</v>
      </c>
      <c r="L1187" s="50">
        <v>1.6869316792646923E-3</v>
      </c>
      <c r="M1187" s="50">
        <v>1.6998351899767197E-3</v>
      </c>
      <c r="N1187" s="50">
        <v>4.7600000000000003E-2</v>
      </c>
      <c r="O1187" s="50">
        <v>4.7800000000000002E-2</v>
      </c>
      <c r="R1187" s="59"/>
    </row>
    <row r="1188" spans="2:18" x14ac:dyDescent="0.2">
      <c r="B1188">
        <v>1179</v>
      </c>
      <c r="C1188" s="57">
        <f t="shared" ca="1" si="153"/>
        <v>-5.4379821864757247E-2</v>
      </c>
      <c r="D1188" s="57">
        <f t="shared" ca="1" si="154"/>
        <v>0.66740814292377604</v>
      </c>
      <c r="E1188" s="57">
        <f t="shared" ca="1" si="154"/>
        <v>0.66762715148079088</v>
      </c>
      <c r="F1188" s="57">
        <f t="shared" ca="1" si="149"/>
        <v>0</v>
      </c>
      <c r="G1188" s="57">
        <f t="shared" ca="1" si="150"/>
        <v>0</v>
      </c>
      <c r="H1188" s="17">
        <f t="shared" ca="1" si="151"/>
        <v>0</v>
      </c>
      <c r="I1188" s="17">
        <f t="shared" ca="1" si="152"/>
        <v>0</v>
      </c>
      <c r="K1188" s="17">
        <v>1179</v>
      </c>
      <c r="L1188" s="50">
        <v>1.6610553905615046E-3</v>
      </c>
      <c r="M1188" s="50">
        <v>1.6742066611475372E-3</v>
      </c>
      <c r="N1188" s="50">
        <v>4.82E-2</v>
      </c>
      <c r="O1188" s="50">
        <v>4.8800000000000003E-2</v>
      </c>
      <c r="R1188" s="59"/>
    </row>
    <row r="1189" spans="2:18" x14ac:dyDescent="0.2">
      <c r="B1189">
        <v>1180</v>
      </c>
      <c r="C1189" s="57">
        <f t="shared" ca="1" si="153"/>
        <v>-1.0072441047161631</v>
      </c>
      <c r="D1189" s="57">
        <f t="shared" ca="1" si="154"/>
        <v>0.60756628996933615</v>
      </c>
      <c r="E1189" s="57">
        <f t="shared" ca="1" si="154"/>
        <v>0.60776566155008149</v>
      </c>
      <c r="F1189" s="57">
        <f t="shared" ca="1" si="149"/>
        <v>0</v>
      </c>
      <c r="G1189" s="57">
        <f t="shared" ca="1" si="150"/>
        <v>0</v>
      </c>
      <c r="H1189" s="17">
        <f t="shared" ca="1" si="151"/>
        <v>0</v>
      </c>
      <c r="I1189" s="17">
        <f t="shared" ca="1" si="152"/>
        <v>0</v>
      </c>
      <c r="K1189" s="17">
        <v>1180</v>
      </c>
      <c r="L1189" s="50">
        <v>1.9535089417681158E-3</v>
      </c>
      <c r="M1189" s="50">
        <v>1.9676004847149885E-3</v>
      </c>
      <c r="N1189" s="50">
        <v>5.16E-2</v>
      </c>
      <c r="O1189" s="50">
        <v>5.2200000000000003E-2</v>
      </c>
      <c r="R1189" s="59"/>
    </row>
    <row r="1190" spans="2:18" x14ac:dyDescent="0.2">
      <c r="B1190">
        <v>1181</v>
      </c>
      <c r="C1190" s="57">
        <f t="shared" ca="1" si="153"/>
        <v>-0.26135610674732956</v>
      </c>
      <c r="D1190" s="57">
        <f t="shared" ref="D1190:E1209" ca="1" si="155">S0*EXP((D$5+0.5*σ*σ)*T+σ*SQRT(T)*$C1190)</f>
        <v>0.6539275065006972</v>
      </c>
      <c r="E1190" s="57">
        <f t="shared" ca="1" si="155"/>
        <v>0.65414209141565427</v>
      </c>
      <c r="F1190" s="57">
        <f t="shared" ca="1" si="149"/>
        <v>0</v>
      </c>
      <c r="G1190" s="57">
        <f t="shared" ca="1" si="150"/>
        <v>0</v>
      </c>
      <c r="H1190" s="17">
        <f t="shared" ca="1" si="151"/>
        <v>0</v>
      </c>
      <c r="I1190" s="17">
        <f t="shared" ca="1" si="152"/>
        <v>0</v>
      </c>
      <c r="K1190" s="17">
        <v>1181</v>
      </c>
      <c r="L1190" s="50">
        <v>1.7001838553409084E-3</v>
      </c>
      <c r="M1190" s="50">
        <v>1.71406649162527E-3</v>
      </c>
      <c r="N1190" s="50">
        <v>5.1200000000000002E-2</v>
      </c>
      <c r="O1190" s="50">
        <v>5.16E-2</v>
      </c>
      <c r="R1190" s="59"/>
    </row>
    <row r="1191" spans="2:18" x14ac:dyDescent="0.2">
      <c r="B1191">
        <v>1182</v>
      </c>
      <c r="C1191" s="57">
        <f t="shared" ca="1" si="153"/>
        <v>-0.19256456323369442</v>
      </c>
      <c r="D1191" s="57">
        <f t="shared" ca="1" si="155"/>
        <v>0.65837750538186302</v>
      </c>
      <c r="E1191" s="57">
        <f t="shared" ca="1" si="155"/>
        <v>0.65859355055445123</v>
      </c>
      <c r="F1191" s="57">
        <f t="shared" ca="1" si="149"/>
        <v>0</v>
      </c>
      <c r="G1191" s="57">
        <f t="shared" ca="1" si="150"/>
        <v>0</v>
      </c>
      <c r="H1191" s="17">
        <f t="shared" ca="1" si="151"/>
        <v>0</v>
      </c>
      <c r="I1191" s="17">
        <f t="shared" ca="1" si="152"/>
        <v>0</v>
      </c>
      <c r="K1191" s="17">
        <v>1182</v>
      </c>
      <c r="L1191" s="50">
        <v>1.9134708773498271E-3</v>
      </c>
      <c r="M1191" s="50">
        <v>1.9277147173785529E-3</v>
      </c>
      <c r="N1191" s="50">
        <v>5.2600000000000001E-2</v>
      </c>
      <c r="O1191" s="50">
        <v>5.28E-2</v>
      </c>
      <c r="R1191" s="59"/>
    </row>
    <row r="1192" spans="2:18" x14ac:dyDescent="0.2">
      <c r="B1192">
        <v>1183</v>
      </c>
      <c r="C1192" s="57">
        <f t="shared" ca="1" si="153"/>
        <v>-0.4997177856261304</v>
      </c>
      <c r="D1192" s="57">
        <f t="shared" ca="1" si="155"/>
        <v>0.63873970513320677</v>
      </c>
      <c r="E1192" s="57">
        <f t="shared" ca="1" si="155"/>
        <v>0.63894930620357493</v>
      </c>
      <c r="F1192" s="57">
        <f t="shared" ca="1" si="149"/>
        <v>0</v>
      </c>
      <c r="G1192" s="57">
        <f t="shared" ca="1" si="150"/>
        <v>0</v>
      </c>
      <c r="H1192" s="17">
        <f t="shared" ca="1" si="151"/>
        <v>0</v>
      </c>
      <c r="I1192" s="17">
        <f t="shared" ca="1" si="152"/>
        <v>0</v>
      </c>
      <c r="K1192" s="17">
        <v>1183</v>
      </c>
      <c r="L1192" s="50">
        <v>1.6554164725149341E-3</v>
      </c>
      <c r="M1192" s="50">
        <v>1.6698094581374797E-3</v>
      </c>
      <c r="N1192" s="50">
        <v>5.3400000000000003E-2</v>
      </c>
      <c r="O1192" s="50">
        <v>5.3999999999999999E-2</v>
      </c>
      <c r="R1192" s="59"/>
    </row>
    <row r="1193" spans="2:18" x14ac:dyDescent="0.2">
      <c r="B1193">
        <v>1184</v>
      </c>
      <c r="C1193" s="57">
        <f t="shared" ca="1" si="153"/>
        <v>0.89446064413119142</v>
      </c>
      <c r="D1193" s="57">
        <f t="shared" ca="1" si="155"/>
        <v>0.73285330183847319</v>
      </c>
      <c r="E1193" s="57">
        <f t="shared" ca="1" si="155"/>
        <v>0.73309378608464382</v>
      </c>
      <c r="F1193" s="57">
        <f t="shared" ca="1" si="149"/>
        <v>0</v>
      </c>
      <c r="G1193" s="57">
        <f t="shared" ca="1" si="150"/>
        <v>0</v>
      </c>
      <c r="H1193" s="17">
        <f t="shared" ca="1" si="151"/>
        <v>0</v>
      </c>
      <c r="I1193" s="17">
        <f t="shared" ca="1" si="152"/>
        <v>0</v>
      </c>
      <c r="K1193" s="17">
        <v>1184</v>
      </c>
      <c r="L1193" s="50">
        <v>1.8186046414479097E-3</v>
      </c>
      <c r="M1193" s="50">
        <v>1.8336174027567401E-3</v>
      </c>
      <c r="N1193" s="50">
        <v>5.5599999999999997E-2</v>
      </c>
      <c r="O1193" s="50">
        <v>5.62E-2</v>
      </c>
      <c r="R1193" s="59"/>
    </row>
    <row r="1194" spans="2:18" x14ac:dyDescent="0.2">
      <c r="B1194">
        <v>1185</v>
      </c>
      <c r="C1194" s="57">
        <f t="shared" ca="1" si="153"/>
        <v>-1.620858772099333</v>
      </c>
      <c r="D1194" s="57">
        <f t="shared" ca="1" si="155"/>
        <v>0.57190138410089486</v>
      </c>
      <c r="E1194" s="57">
        <f t="shared" ca="1" si="155"/>
        <v>0.57208905231893314</v>
      </c>
      <c r="F1194" s="57">
        <f t="shared" ca="1" si="149"/>
        <v>0</v>
      </c>
      <c r="G1194" s="57">
        <f t="shared" ca="1" si="150"/>
        <v>0</v>
      </c>
      <c r="H1194" s="17">
        <f t="shared" ca="1" si="151"/>
        <v>0</v>
      </c>
      <c r="I1194" s="17">
        <f t="shared" ca="1" si="152"/>
        <v>0</v>
      </c>
      <c r="K1194" s="17">
        <v>1185</v>
      </c>
      <c r="L1194" s="50">
        <v>1.9640755208293944E-3</v>
      </c>
      <c r="M1194" s="50">
        <v>1.9793824928322004E-3</v>
      </c>
      <c r="N1194" s="50">
        <v>5.6599999999999998E-2</v>
      </c>
      <c r="O1194" s="50">
        <v>5.6800000000000003E-2</v>
      </c>
      <c r="R1194" s="59"/>
    </row>
    <row r="1195" spans="2:18" x14ac:dyDescent="0.2">
      <c r="B1195">
        <v>1186</v>
      </c>
      <c r="C1195" s="57">
        <f t="shared" ca="1" si="153"/>
        <v>0.79783096103379125</v>
      </c>
      <c r="D1195" s="57">
        <f t="shared" ca="1" si="155"/>
        <v>0.72590494171917974</v>
      </c>
      <c r="E1195" s="57">
        <f t="shared" ca="1" si="155"/>
        <v>0.72614314587581374</v>
      </c>
      <c r="F1195" s="57">
        <f t="shared" ca="1" si="149"/>
        <v>0</v>
      </c>
      <c r="G1195" s="57">
        <f t="shared" ca="1" si="150"/>
        <v>0</v>
      </c>
      <c r="H1195" s="17">
        <f t="shared" ca="1" si="151"/>
        <v>0</v>
      </c>
      <c r="I1195" s="17">
        <f t="shared" ca="1" si="152"/>
        <v>0</v>
      </c>
      <c r="K1195" s="17">
        <v>1186</v>
      </c>
      <c r="L1195" s="50">
        <v>1.7313570647049658E-3</v>
      </c>
      <c r="M1195" s="50">
        <v>1.7461717235165253E-3</v>
      </c>
      <c r="N1195" s="50">
        <v>5.4800000000000001E-2</v>
      </c>
      <c r="O1195" s="50">
        <v>5.5399999999999998E-2</v>
      </c>
      <c r="R1195" s="59"/>
    </row>
    <row r="1196" spans="2:18" x14ac:dyDescent="0.2">
      <c r="B1196">
        <v>1187</v>
      </c>
      <c r="C1196" s="57">
        <f t="shared" ca="1" si="153"/>
        <v>-0.490689032276309</v>
      </c>
      <c r="D1196" s="57">
        <f t="shared" ca="1" si="155"/>
        <v>0.63930851448089376</v>
      </c>
      <c r="E1196" s="57">
        <f t="shared" ca="1" si="155"/>
        <v>0.63951830220483485</v>
      </c>
      <c r="F1196" s="57">
        <f t="shared" ca="1" si="149"/>
        <v>0</v>
      </c>
      <c r="G1196" s="57">
        <f t="shared" ca="1" si="150"/>
        <v>0</v>
      </c>
      <c r="H1196" s="17">
        <f t="shared" ca="1" si="151"/>
        <v>0</v>
      </c>
      <c r="I1196" s="17">
        <f t="shared" ca="1" si="152"/>
        <v>0</v>
      </c>
      <c r="K1196" s="17">
        <v>1187</v>
      </c>
      <c r="L1196" s="50">
        <v>1.7501935592008396E-3</v>
      </c>
      <c r="M1196" s="50">
        <v>1.7641678304748658E-3</v>
      </c>
      <c r="N1196" s="50">
        <v>5.1400000000000001E-2</v>
      </c>
      <c r="O1196" s="50">
        <v>5.1999999999999998E-2</v>
      </c>
      <c r="R1196" s="59"/>
    </row>
    <row r="1197" spans="2:18" x14ac:dyDescent="0.2">
      <c r="B1197">
        <v>1188</v>
      </c>
      <c r="C1197" s="57">
        <f t="shared" ca="1" si="153"/>
        <v>0.16879834532723986</v>
      </c>
      <c r="D1197" s="57">
        <f t="shared" ca="1" si="155"/>
        <v>0.6822555797528097</v>
      </c>
      <c r="E1197" s="57">
        <f t="shared" ca="1" si="155"/>
        <v>0.6824794604645168</v>
      </c>
      <c r="F1197" s="57">
        <f t="shared" ca="1" si="149"/>
        <v>0</v>
      </c>
      <c r="G1197" s="57">
        <f t="shared" ca="1" si="150"/>
        <v>0</v>
      </c>
      <c r="H1197" s="17">
        <f t="shared" ca="1" si="151"/>
        <v>0</v>
      </c>
      <c r="I1197" s="17">
        <f t="shared" ca="1" si="152"/>
        <v>0</v>
      </c>
      <c r="K1197" s="17">
        <v>1188</v>
      </c>
      <c r="L1197" s="50">
        <v>1.8764743554717449E-3</v>
      </c>
      <c r="M1197" s="50">
        <v>1.8921258318288562E-3</v>
      </c>
      <c r="N1197" s="50">
        <v>5.8000000000000003E-2</v>
      </c>
      <c r="O1197" s="50">
        <v>5.8200000000000002E-2</v>
      </c>
      <c r="R1197" s="59"/>
    </row>
    <row r="1198" spans="2:18" x14ac:dyDescent="0.2">
      <c r="B1198">
        <v>1189</v>
      </c>
      <c r="C1198" s="57">
        <f t="shared" ca="1" si="153"/>
        <v>-0.56370738797864939</v>
      </c>
      <c r="D1198" s="57">
        <f t="shared" ca="1" si="155"/>
        <v>0.63472285270970807</v>
      </c>
      <c r="E1198" s="57">
        <f t="shared" ca="1" si="155"/>
        <v>0.63493113565853043</v>
      </c>
      <c r="F1198" s="57">
        <f t="shared" ca="1" si="149"/>
        <v>0</v>
      </c>
      <c r="G1198" s="57">
        <f t="shared" ca="1" si="150"/>
        <v>0</v>
      </c>
      <c r="H1198" s="17">
        <f t="shared" ca="1" si="151"/>
        <v>0</v>
      </c>
      <c r="I1198" s="17">
        <f t="shared" ca="1" si="152"/>
        <v>0</v>
      </c>
      <c r="K1198" s="17">
        <v>1189</v>
      </c>
      <c r="L1198" s="50">
        <v>1.6232058633283426E-3</v>
      </c>
      <c r="M1198" s="50">
        <v>1.6364121760690975E-3</v>
      </c>
      <c r="N1198" s="50">
        <v>4.9000000000000002E-2</v>
      </c>
      <c r="O1198" s="50">
        <v>4.9000000000000002E-2</v>
      </c>
      <c r="R1198" s="59"/>
    </row>
    <row r="1199" spans="2:18" x14ac:dyDescent="0.2">
      <c r="B1199">
        <v>1190</v>
      </c>
      <c r="C1199" s="57">
        <f t="shared" ca="1" si="153"/>
        <v>-0.27472442483247056</v>
      </c>
      <c r="D1199" s="57">
        <f t="shared" ca="1" si="155"/>
        <v>0.65306623130612262</v>
      </c>
      <c r="E1199" s="57">
        <f t="shared" ca="1" si="155"/>
        <v>0.65328053359546379</v>
      </c>
      <c r="F1199" s="57">
        <f t="shared" ca="1" si="149"/>
        <v>0</v>
      </c>
      <c r="G1199" s="57">
        <f t="shared" ca="1" si="150"/>
        <v>0</v>
      </c>
      <c r="H1199" s="17">
        <f t="shared" ca="1" si="151"/>
        <v>0</v>
      </c>
      <c r="I1199" s="17">
        <f t="shared" ca="1" si="152"/>
        <v>0</v>
      </c>
      <c r="K1199" s="17">
        <v>1190</v>
      </c>
      <c r="L1199" s="50">
        <v>1.5975851361667325E-3</v>
      </c>
      <c r="M1199" s="50">
        <v>1.6107313122911795E-3</v>
      </c>
      <c r="N1199" s="50">
        <v>4.8800000000000003E-2</v>
      </c>
      <c r="O1199" s="50">
        <v>4.8800000000000003E-2</v>
      </c>
      <c r="R1199" s="59"/>
    </row>
    <row r="1200" spans="2:18" x14ac:dyDescent="0.2">
      <c r="B1200">
        <v>1191</v>
      </c>
      <c r="C1200" s="57">
        <f t="shared" ca="1" si="153"/>
        <v>-0.29742440906976997</v>
      </c>
      <c r="D1200" s="57">
        <f t="shared" ca="1" si="155"/>
        <v>0.65160634634924719</v>
      </c>
      <c r="E1200" s="57">
        <f t="shared" ca="1" si="155"/>
        <v>0.65182016958045685</v>
      </c>
      <c r="F1200" s="57">
        <f t="shared" ca="1" si="149"/>
        <v>0</v>
      </c>
      <c r="G1200" s="57">
        <f t="shared" ca="1" si="150"/>
        <v>0</v>
      </c>
      <c r="H1200" s="17">
        <f t="shared" ca="1" si="151"/>
        <v>0</v>
      </c>
      <c r="I1200" s="17">
        <f t="shared" ca="1" si="152"/>
        <v>0</v>
      </c>
      <c r="K1200" s="17">
        <v>1191</v>
      </c>
      <c r="L1200" s="50">
        <v>1.6085081508798603E-3</v>
      </c>
      <c r="M1200" s="50">
        <v>1.6215663419866888E-3</v>
      </c>
      <c r="N1200" s="50">
        <v>4.82E-2</v>
      </c>
      <c r="O1200" s="50">
        <v>4.8599999999999997E-2</v>
      </c>
      <c r="R1200" s="59"/>
    </row>
    <row r="1201" spans="2:18" x14ac:dyDescent="0.2">
      <c r="B1201">
        <v>1192</v>
      </c>
      <c r="C1201" s="57">
        <f t="shared" ca="1" si="153"/>
        <v>1.1730263407304564</v>
      </c>
      <c r="D1201" s="57">
        <f t="shared" ca="1" si="155"/>
        <v>0.75325863012069016</v>
      </c>
      <c r="E1201" s="57">
        <f t="shared" ca="1" si="155"/>
        <v>0.75350581033176611</v>
      </c>
      <c r="F1201" s="57">
        <f t="shared" ca="1" si="149"/>
        <v>0</v>
      </c>
      <c r="G1201" s="57">
        <f t="shared" ca="1" si="150"/>
        <v>0</v>
      </c>
      <c r="H1201" s="17">
        <f t="shared" ca="1" si="151"/>
        <v>0</v>
      </c>
      <c r="I1201" s="17">
        <f t="shared" ca="1" si="152"/>
        <v>0</v>
      </c>
      <c r="K1201" s="17">
        <v>1192</v>
      </c>
      <c r="L1201" s="50">
        <v>1.5038100759379616E-3</v>
      </c>
      <c r="M1201" s="50">
        <v>1.5168200966567949E-3</v>
      </c>
      <c r="N1201" s="50">
        <v>4.82E-2</v>
      </c>
      <c r="O1201" s="50">
        <v>4.8399999999999999E-2</v>
      </c>
      <c r="R1201" s="59"/>
    </row>
    <row r="1202" spans="2:18" x14ac:dyDescent="0.2">
      <c r="B1202">
        <v>1193</v>
      </c>
      <c r="C1202" s="57">
        <f t="shared" ca="1" si="153"/>
        <v>0.61715895298726486</v>
      </c>
      <c r="D1202" s="57">
        <f t="shared" ca="1" si="155"/>
        <v>0.71308959795789228</v>
      </c>
      <c r="E1202" s="57">
        <f t="shared" ca="1" si="155"/>
        <v>0.71332359678683499</v>
      </c>
      <c r="F1202" s="57">
        <f t="shared" ca="1" si="149"/>
        <v>0</v>
      </c>
      <c r="G1202" s="57">
        <f t="shared" ca="1" si="150"/>
        <v>0</v>
      </c>
      <c r="H1202" s="17">
        <f t="shared" ca="1" si="151"/>
        <v>0</v>
      </c>
      <c r="I1202" s="17">
        <f t="shared" ca="1" si="152"/>
        <v>0</v>
      </c>
      <c r="K1202" s="17">
        <v>1193</v>
      </c>
      <c r="L1202" s="50">
        <v>1.907089568913787E-3</v>
      </c>
      <c r="M1202" s="50">
        <v>1.9224599532616602E-3</v>
      </c>
      <c r="N1202" s="50">
        <v>5.6800000000000003E-2</v>
      </c>
      <c r="O1202" s="50">
        <v>5.7200000000000001E-2</v>
      </c>
      <c r="R1202" s="59"/>
    </row>
    <row r="1203" spans="2:18" x14ac:dyDescent="0.2">
      <c r="B1203">
        <v>1194</v>
      </c>
      <c r="C1203" s="57">
        <f t="shared" ca="1" si="153"/>
        <v>0.63350289311670371</v>
      </c>
      <c r="D1203" s="57">
        <f t="shared" ca="1" si="155"/>
        <v>0.71423953091912518</v>
      </c>
      <c r="E1203" s="57">
        <f t="shared" ca="1" si="155"/>
        <v>0.7144739070961138</v>
      </c>
      <c r="F1203" s="57">
        <f t="shared" ca="1" si="149"/>
        <v>0</v>
      </c>
      <c r="G1203" s="57">
        <f t="shared" ca="1" si="150"/>
        <v>0</v>
      </c>
      <c r="H1203" s="17">
        <f t="shared" ca="1" si="151"/>
        <v>0</v>
      </c>
      <c r="I1203" s="17">
        <f t="shared" ca="1" si="152"/>
        <v>0</v>
      </c>
      <c r="K1203" s="17">
        <v>1194</v>
      </c>
      <c r="L1203" s="50">
        <v>1.5138791079509846E-3</v>
      </c>
      <c r="M1203" s="50">
        <v>1.5272500036754377E-3</v>
      </c>
      <c r="N1203" s="50">
        <v>4.9599999999999998E-2</v>
      </c>
      <c r="O1203" s="50">
        <v>0.05</v>
      </c>
      <c r="R1203" s="59"/>
    </row>
    <row r="1204" spans="2:18" x14ac:dyDescent="0.2">
      <c r="B1204">
        <v>1195</v>
      </c>
      <c r="C1204" s="57">
        <f t="shared" ca="1" si="153"/>
        <v>0.812802085821408</v>
      </c>
      <c r="D1204" s="57">
        <f t="shared" ca="1" si="155"/>
        <v>0.72697714330450558</v>
      </c>
      <c r="E1204" s="57">
        <f t="shared" ca="1" si="155"/>
        <v>0.72721569930180041</v>
      </c>
      <c r="F1204" s="57">
        <f t="shared" ca="1" si="149"/>
        <v>0</v>
      </c>
      <c r="G1204" s="57">
        <f t="shared" ca="1" si="150"/>
        <v>0</v>
      </c>
      <c r="H1204" s="17">
        <f t="shared" ca="1" si="151"/>
        <v>0</v>
      </c>
      <c r="I1204" s="17">
        <f t="shared" ca="1" si="152"/>
        <v>0</v>
      </c>
      <c r="K1204" s="17">
        <v>1195</v>
      </c>
      <c r="L1204" s="50">
        <v>1.816780518382684E-3</v>
      </c>
      <c r="M1204" s="50">
        <v>1.8310000444759686E-3</v>
      </c>
      <c r="N1204" s="50">
        <v>5.2600000000000001E-2</v>
      </c>
      <c r="O1204" s="50">
        <v>5.28E-2</v>
      </c>
      <c r="R1204" s="59"/>
    </row>
    <row r="1205" spans="2:18" x14ac:dyDescent="0.2">
      <c r="B1205">
        <v>1196</v>
      </c>
      <c r="C1205" s="57">
        <f t="shared" ca="1" si="153"/>
        <v>1.1065148341413815</v>
      </c>
      <c r="D1205" s="57">
        <f t="shared" ca="1" si="155"/>
        <v>0.74833552032044082</v>
      </c>
      <c r="E1205" s="57">
        <f t="shared" ca="1" si="155"/>
        <v>0.74858108502354792</v>
      </c>
      <c r="F1205" s="57">
        <f t="shared" ca="1" si="149"/>
        <v>0</v>
      </c>
      <c r="G1205" s="57">
        <f t="shared" ca="1" si="150"/>
        <v>0</v>
      </c>
      <c r="H1205" s="17">
        <f t="shared" ca="1" si="151"/>
        <v>0</v>
      </c>
      <c r="I1205" s="17">
        <f t="shared" ca="1" si="152"/>
        <v>0</v>
      </c>
      <c r="K1205" s="17">
        <v>1196</v>
      </c>
      <c r="L1205" s="50">
        <v>1.5014726526241073E-3</v>
      </c>
      <c r="M1205" s="50">
        <v>1.5128869021854513E-3</v>
      </c>
      <c r="N1205" s="50">
        <v>4.2000000000000003E-2</v>
      </c>
      <c r="O1205" s="50">
        <v>4.2599999999999999E-2</v>
      </c>
      <c r="R1205" s="59"/>
    </row>
    <row r="1206" spans="2:18" x14ac:dyDescent="0.2">
      <c r="B1206">
        <v>1197</v>
      </c>
      <c r="C1206" s="57">
        <f t="shared" ca="1" si="153"/>
        <v>-0.43733720429464618</v>
      </c>
      <c r="D1206" s="57">
        <f t="shared" ca="1" si="155"/>
        <v>0.64268002228761145</v>
      </c>
      <c r="E1206" s="57">
        <f t="shared" ca="1" si="155"/>
        <v>0.64289091636464035</v>
      </c>
      <c r="F1206" s="57">
        <f t="shared" ca="1" si="149"/>
        <v>0</v>
      </c>
      <c r="G1206" s="57">
        <f t="shared" ca="1" si="150"/>
        <v>0</v>
      </c>
      <c r="H1206" s="17">
        <f t="shared" ca="1" si="151"/>
        <v>0</v>
      </c>
      <c r="I1206" s="17">
        <f t="shared" ca="1" si="152"/>
        <v>0</v>
      </c>
      <c r="K1206" s="17">
        <v>1197</v>
      </c>
      <c r="L1206" s="50">
        <v>1.7342938990133863E-3</v>
      </c>
      <c r="M1206" s="50">
        <v>1.7474424945831046E-3</v>
      </c>
      <c r="N1206" s="50">
        <v>4.8399999999999999E-2</v>
      </c>
      <c r="O1206" s="50">
        <v>4.8800000000000003E-2</v>
      </c>
      <c r="R1206" s="59"/>
    </row>
    <row r="1207" spans="2:18" x14ac:dyDescent="0.2">
      <c r="B1207">
        <v>1198</v>
      </c>
      <c r="C1207" s="57">
        <f t="shared" ca="1" si="153"/>
        <v>1.5360676587052475</v>
      </c>
      <c r="D1207" s="57">
        <f t="shared" ca="1" si="155"/>
        <v>0.78070703175723011</v>
      </c>
      <c r="E1207" s="57">
        <f t="shared" ca="1" si="155"/>
        <v>0.78096321910269362</v>
      </c>
      <c r="F1207" s="57">
        <f t="shared" ca="1" si="149"/>
        <v>0</v>
      </c>
      <c r="G1207" s="57">
        <f t="shared" ca="1" si="150"/>
        <v>0</v>
      </c>
      <c r="H1207" s="17">
        <f t="shared" ca="1" si="151"/>
        <v>0</v>
      </c>
      <c r="I1207" s="17">
        <f t="shared" ca="1" si="152"/>
        <v>0</v>
      </c>
      <c r="K1207" s="17">
        <v>1198</v>
      </c>
      <c r="L1207" s="50">
        <v>1.8069076400220425E-3</v>
      </c>
      <c r="M1207" s="50">
        <v>1.8216873936006091E-3</v>
      </c>
      <c r="N1207" s="50">
        <v>5.4600000000000003E-2</v>
      </c>
      <c r="O1207" s="50">
        <v>5.5E-2</v>
      </c>
      <c r="R1207" s="59"/>
    </row>
    <row r="1208" spans="2:18" x14ac:dyDescent="0.2">
      <c r="B1208">
        <v>1199</v>
      </c>
      <c r="C1208" s="57">
        <f t="shared" ca="1" si="153"/>
        <v>1.4488478019327886</v>
      </c>
      <c r="D1208" s="57">
        <f t="shared" ca="1" si="155"/>
        <v>0.77402267968986227</v>
      </c>
      <c r="E1208" s="57">
        <f t="shared" ca="1" si="155"/>
        <v>0.77427667357946761</v>
      </c>
      <c r="F1208" s="57">
        <f t="shared" ca="1" si="149"/>
        <v>0</v>
      </c>
      <c r="G1208" s="57">
        <f t="shared" ca="1" si="150"/>
        <v>0</v>
      </c>
      <c r="H1208" s="17">
        <f t="shared" ca="1" si="151"/>
        <v>0</v>
      </c>
      <c r="I1208" s="17">
        <f t="shared" ca="1" si="152"/>
        <v>0</v>
      </c>
      <c r="K1208" s="17">
        <v>1199</v>
      </c>
      <c r="L1208" s="50">
        <v>1.7742720478307295E-3</v>
      </c>
      <c r="M1208" s="50">
        <v>1.7879934956819522E-3</v>
      </c>
      <c r="N1208" s="50">
        <v>5.0799999999999998E-2</v>
      </c>
      <c r="O1208" s="50">
        <v>5.0799999999999998E-2</v>
      </c>
      <c r="R1208" s="59"/>
    </row>
    <row r="1209" spans="2:18" x14ac:dyDescent="0.2">
      <c r="B1209">
        <v>1200</v>
      </c>
      <c r="C1209" s="57">
        <f t="shared" ca="1" si="153"/>
        <v>5.2070761477137753E-2</v>
      </c>
      <c r="D1209" s="57">
        <f t="shared" ca="1" si="155"/>
        <v>0.67444926954143247</v>
      </c>
      <c r="E1209" s="57">
        <f t="shared" ca="1" si="155"/>
        <v>0.67467058862911222</v>
      </c>
      <c r="F1209" s="57">
        <f t="shared" ca="1" si="149"/>
        <v>0</v>
      </c>
      <c r="G1209" s="57">
        <f t="shared" ca="1" si="150"/>
        <v>0</v>
      </c>
      <c r="H1209" s="17">
        <f t="shared" ca="1" si="151"/>
        <v>0</v>
      </c>
      <c r="I1209" s="17">
        <f t="shared" ca="1" si="152"/>
        <v>0</v>
      </c>
      <c r="K1209" s="17">
        <v>1200</v>
      </c>
      <c r="L1209" s="50">
        <v>1.5433759965573618E-3</v>
      </c>
      <c r="M1209" s="50">
        <v>1.5563206753836066E-3</v>
      </c>
      <c r="N1209" s="50">
        <v>4.7800000000000002E-2</v>
      </c>
      <c r="O1209" s="50">
        <v>4.82E-2</v>
      </c>
      <c r="R1209" s="59"/>
    </row>
    <row r="1210" spans="2:18" x14ac:dyDescent="0.2">
      <c r="B1210">
        <v>1201</v>
      </c>
      <c r="C1210" s="57">
        <f t="shared" ca="1" si="153"/>
        <v>1.0175470395288562</v>
      </c>
      <c r="D1210" s="57">
        <f t="shared" ref="D1210:E1229" ca="1" si="156">S0*EXP((D$5+0.5*σ*σ)*T+σ*SQRT(T)*$C1210)</f>
        <v>0.74180048896967088</v>
      </c>
      <c r="E1210" s="57">
        <f t="shared" ca="1" si="156"/>
        <v>0.74204390921619412</v>
      </c>
      <c r="F1210" s="57">
        <f t="shared" ca="1" si="149"/>
        <v>0</v>
      </c>
      <c r="G1210" s="57">
        <f t="shared" ca="1" si="150"/>
        <v>0</v>
      </c>
      <c r="H1210" s="17">
        <f t="shared" ca="1" si="151"/>
        <v>0</v>
      </c>
      <c r="I1210" s="17">
        <f t="shared" ca="1" si="152"/>
        <v>0</v>
      </c>
      <c r="K1210" s="17">
        <v>1201</v>
      </c>
      <c r="L1210" s="50">
        <v>1.6958508111789368E-3</v>
      </c>
      <c r="M1210" s="50">
        <v>1.710733354381787E-3</v>
      </c>
      <c r="N1210" s="50">
        <v>5.4800000000000001E-2</v>
      </c>
      <c r="O1210" s="50">
        <v>5.5599999999999997E-2</v>
      </c>
      <c r="R1210" s="59"/>
    </row>
    <row r="1211" spans="2:18" x14ac:dyDescent="0.2">
      <c r="B1211">
        <v>1202</v>
      </c>
      <c r="C1211" s="57">
        <f t="shared" ca="1" si="153"/>
        <v>0.53777913802557198</v>
      </c>
      <c r="D1211" s="57">
        <f t="shared" ca="1" si="156"/>
        <v>0.70753084146830958</v>
      </c>
      <c r="E1211" s="57">
        <f t="shared" ca="1" si="156"/>
        <v>0.70776301620317961</v>
      </c>
      <c r="F1211" s="57">
        <f t="shared" ca="1" si="149"/>
        <v>0</v>
      </c>
      <c r="G1211" s="57">
        <f t="shared" ca="1" si="150"/>
        <v>0</v>
      </c>
      <c r="H1211" s="17">
        <f t="shared" ca="1" si="151"/>
        <v>0</v>
      </c>
      <c r="I1211" s="17">
        <f t="shared" ca="1" si="152"/>
        <v>0</v>
      </c>
      <c r="K1211" s="17">
        <v>1202</v>
      </c>
      <c r="L1211" s="50">
        <v>1.870239219707226E-3</v>
      </c>
      <c r="M1211" s="50">
        <v>1.8848198266513624E-3</v>
      </c>
      <c r="N1211" s="50">
        <v>5.3999999999999999E-2</v>
      </c>
      <c r="O1211" s="50">
        <v>5.3999999999999999E-2</v>
      </c>
      <c r="R1211" s="59"/>
    </row>
    <row r="1212" spans="2:18" x14ac:dyDescent="0.2">
      <c r="B1212">
        <v>1203</v>
      </c>
      <c r="C1212" s="57">
        <f t="shared" ca="1" si="153"/>
        <v>0.24736242434755065</v>
      </c>
      <c r="D1212" s="57">
        <f t="shared" ca="1" si="156"/>
        <v>0.68756046294537942</v>
      </c>
      <c r="E1212" s="57">
        <f t="shared" ca="1" si="156"/>
        <v>0.68778608444317912</v>
      </c>
      <c r="F1212" s="57">
        <f t="shared" ca="1" si="149"/>
        <v>0</v>
      </c>
      <c r="G1212" s="57">
        <f t="shared" ca="1" si="150"/>
        <v>0</v>
      </c>
      <c r="H1212" s="17">
        <f t="shared" ca="1" si="151"/>
        <v>0</v>
      </c>
      <c r="I1212" s="17">
        <f t="shared" ca="1" si="152"/>
        <v>0</v>
      </c>
      <c r="K1212" s="17">
        <v>1203</v>
      </c>
      <c r="L1212" s="50">
        <v>1.7477301935998561E-3</v>
      </c>
      <c r="M1212" s="50">
        <v>1.7614379597666488E-3</v>
      </c>
      <c r="N1212" s="50">
        <v>5.0599999999999999E-2</v>
      </c>
      <c r="O1212" s="50">
        <v>5.1400000000000001E-2</v>
      </c>
      <c r="R1212" s="59"/>
    </row>
    <row r="1213" spans="2:18" x14ac:dyDescent="0.2">
      <c r="B1213">
        <v>1204</v>
      </c>
      <c r="C1213" s="57">
        <f t="shared" ca="1" si="153"/>
        <v>-2.9016177412155555</v>
      </c>
      <c r="D1213" s="57">
        <f t="shared" ca="1" si="156"/>
        <v>0.50406225636800295</v>
      </c>
      <c r="E1213" s="57">
        <f t="shared" ca="1" si="156"/>
        <v>0.50422766332112945</v>
      </c>
      <c r="F1213" s="57">
        <f t="shared" ca="1" si="149"/>
        <v>0</v>
      </c>
      <c r="G1213" s="57">
        <f t="shared" ca="1" si="150"/>
        <v>0</v>
      </c>
      <c r="H1213" s="17">
        <f t="shared" ca="1" si="151"/>
        <v>0</v>
      </c>
      <c r="I1213" s="17">
        <f t="shared" ca="1" si="152"/>
        <v>0</v>
      </c>
      <c r="K1213" s="17">
        <v>1204</v>
      </c>
      <c r="L1213" s="50">
        <v>1.5598108796266443E-3</v>
      </c>
      <c r="M1213" s="50">
        <v>1.5735267240926415E-3</v>
      </c>
      <c r="N1213" s="50">
        <v>5.0999999999999997E-2</v>
      </c>
      <c r="O1213" s="50">
        <v>5.16E-2</v>
      </c>
      <c r="R1213" s="59"/>
    </row>
    <row r="1214" spans="2:18" x14ac:dyDescent="0.2">
      <c r="B1214">
        <v>1205</v>
      </c>
      <c r="C1214" s="57">
        <f t="shared" ca="1" si="153"/>
        <v>-2.3064170418273711</v>
      </c>
      <c r="D1214" s="57">
        <f t="shared" ca="1" si="156"/>
        <v>0.53452532812810072</v>
      </c>
      <c r="E1214" s="57">
        <f t="shared" ca="1" si="156"/>
        <v>0.53470073147317876</v>
      </c>
      <c r="F1214" s="57">
        <f t="shared" ca="1" si="149"/>
        <v>0</v>
      </c>
      <c r="G1214" s="57">
        <f t="shared" ca="1" si="150"/>
        <v>0</v>
      </c>
      <c r="H1214" s="17">
        <f t="shared" ca="1" si="151"/>
        <v>0</v>
      </c>
      <c r="I1214" s="17">
        <f t="shared" ca="1" si="152"/>
        <v>0</v>
      </c>
      <c r="K1214" s="17">
        <v>1205</v>
      </c>
      <c r="L1214" s="50">
        <v>1.8846668160425531E-3</v>
      </c>
      <c r="M1214" s="50">
        <v>1.8990587997575947E-3</v>
      </c>
      <c r="N1214" s="50">
        <v>5.3199999999999997E-2</v>
      </c>
      <c r="O1214" s="50">
        <v>5.3400000000000003E-2</v>
      </c>
      <c r="R1214" s="59"/>
    </row>
    <row r="1215" spans="2:18" x14ac:dyDescent="0.2">
      <c r="B1215">
        <v>1206</v>
      </c>
      <c r="C1215" s="57">
        <f t="shared" ca="1" si="153"/>
        <v>-0.9470958828417041</v>
      </c>
      <c r="D1215" s="57">
        <f t="shared" ca="1" si="156"/>
        <v>0.61117977676839497</v>
      </c>
      <c r="E1215" s="57">
        <f t="shared" ca="1" si="156"/>
        <v>0.61138033410711767</v>
      </c>
      <c r="F1215" s="57">
        <f t="shared" ca="1" si="149"/>
        <v>0</v>
      </c>
      <c r="G1215" s="57">
        <f t="shared" ca="1" si="150"/>
        <v>0</v>
      </c>
      <c r="H1215" s="17">
        <f t="shared" ca="1" si="151"/>
        <v>0</v>
      </c>
      <c r="I1215" s="17">
        <f t="shared" ca="1" si="152"/>
        <v>0</v>
      </c>
      <c r="K1215" s="17">
        <v>1206</v>
      </c>
      <c r="L1215" s="50">
        <v>1.710036435686802E-3</v>
      </c>
      <c r="M1215" s="50">
        <v>1.7226367306982877E-3</v>
      </c>
      <c r="N1215" s="50">
        <v>4.6399999999999997E-2</v>
      </c>
      <c r="O1215" s="50">
        <v>4.6600000000000003E-2</v>
      </c>
      <c r="R1215" s="59"/>
    </row>
    <row r="1216" spans="2:18" x14ac:dyDescent="0.2">
      <c r="B1216">
        <v>1207</v>
      </c>
      <c r="C1216" s="57">
        <f t="shared" ca="1" si="153"/>
        <v>0.13892343054176653</v>
      </c>
      <c r="D1216" s="57">
        <f t="shared" ca="1" si="156"/>
        <v>0.68024909397013722</v>
      </c>
      <c r="E1216" s="57">
        <f t="shared" ca="1" si="156"/>
        <v>0.68047231625781912</v>
      </c>
      <c r="F1216" s="57">
        <f t="shared" ca="1" si="149"/>
        <v>0</v>
      </c>
      <c r="G1216" s="57">
        <f t="shared" ca="1" si="150"/>
        <v>0</v>
      </c>
      <c r="H1216" s="17">
        <f t="shared" ca="1" si="151"/>
        <v>0</v>
      </c>
      <c r="I1216" s="17">
        <f t="shared" ca="1" si="152"/>
        <v>0</v>
      </c>
      <c r="K1216" s="17">
        <v>1207</v>
      </c>
      <c r="L1216" s="50">
        <v>2.0954447651150578E-3</v>
      </c>
      <c r="M1216" s="50">
        <v>2.1094909911672983E-3</v>
      </c>
      <c r="N1216" s="50">
        <v>5.16E-2</v>
      </c>
      <c r="O1216" s="50">
        <v>5.1799999999999999E-2</v>
      </c>
      <c r="R1216" s="59"/>
    </row>
    <row r="1217" spans="2:18" x14ac:dyDescent="0.2">
      <c r="B1217">
        <v>1208</v>
      </c>
      <c r="C1217" s="57">
        <f t="shared" ca="1" si="153"/>
        <v>-1.0623801891336604</v>
      </c>
      <c r="D1217" s="57">
        <f t="shared" ca="1" si="156"/>
        <v>0.60427268512787846</v>
      </c>
      <c r="E1217" s="57">
        <f t="shared" ca="1" si="156"/>
        <v>0.60447097591922783</v>
      </c>
      <c r="F1217" s="57">
        <f t="shared" ca="1" si="149"/>
        <v>0</v>
      </c>
      <c r="G1217" s="57">
        <f t="shared" ca="1" si="150"/>
        <v>0</v>
      </c>
      <c r="H1217" s="17">
        <f t="shared" ca="1" si="151"/>
        <v>0</v>
      </c>
      <c r="I1217" s="17">
        <f t="shared" ca="1" si="152"/>
        <v>0</v>
      </c>
      <c r="K1217" s="17">
        <v>1208</v>
      </c>
      <c r="L1217" s="50">
        <v>1.6715590946193683E-3</v>
      </c>
      <c r="M1217" s="50">
        <v>1.6853214228919765E-3</v>
      </c>
      <c r="N1217" s="50">
        <v>5.0799999999999998E-2</v>
      </c>
      <c r="O1217" s="50">
        <v>5.1200000000000002E-2</v>
      </c>
      <c r="R1217" s="59"/>
    </row>
    <row r="1218" spans="2:18" x14ac:dyDescent="0.2">
      <c r="B1218">
        <v>1209</v>
      </c>
      <c r="C1218" s="57">
        <f t="shared" ca="1" si="153"/>
        <v>-0.73217554157943809</v>
      </c>
      <c r="D1218" s="57">
        <f t="shared" ca="1" si="156"/>
        <v>0.62426789940077587</v>
      </c>
      <c r="E1218" s="57">
        <f t="shared" ca="1" si="156"/>
        <v>0.62447275157899396</v>
      </c>
      <c r="F1218" s="57">
        <f t="shared" ca="1" si="149"/>
        <v>0</v>
      </c>
      <c r="G1218" s="57">
        <f t="shared" ca="1" si="150"/>
        <v>0</v>
      </c>
      <c r="H1218" s="17">
        <f t="shared" ca="1" si="151"/>
        <v>0</v>
      </c>
      <c r="I1218" s="17">
        <f t="shared" ca="1" si="152"/>
        <v>0</v>
      </c>
      <c r="K1218" s="17">
        <v>1209</v>
      </c>
      <c r="L1218" s="50">
        <v>1.7380039901820925E-3</v>
      </c>
      <c r="M1218" s="50">
        <v>1.7522910480977463E-3</v>
      </c>
      <c r="N1218" s="50">
        <v>5.28E-2</v>
      </c>
      <c r="O1218" s="50">
        <v>5.3400000000000003E-2</v>
      </c>
      <c r="R1218" s="59"/>
    </row>
    <row r="1219" spans="2:18" x14ac:dyDescent="0.2">
      <c r="B1219">
        <v>1210</v>
      </c>
      <c r="C1219" s="57">
        <f t="shared" ca="1" si="153"/>
        <v>2.0928287044844445</v>
      </c>
      <c r="D1219" s="57">
        <f t="shared" ca="1" si="156"/>
        <v>0.82475768070320488</v>
      </c>
      <c r="E1219" s="57">
        <f t="shared" ca="1" si="156"/>
        <v>0.82502832317506081</v>
      </c>
      <c r="F1219" s="57">
        <f t="shared" ca="1" si="149"/>
        <v>3.6557680703204865E-2</v>
      </c>
      <c r="G1219" s="57">
        <f t="shared" ca="1" si="150"/>
        <v>3.6828323175060795E-2</v>
      </c>
      <c r="H1219" s="17">
        <f t="shared" ca="1" si="151"/>
        <v>1</v>
      </c>
      <c r="I1219" s="17">
        <f t="shared" ca="1" si="152"/>
        <v>1</v>
      </c>
      <c r="K1219" s="17">
        <v>1210</v>
      </c>
      <c r="L1219" s="50">
        <v>1.6937975754428318E-3</v>
      </c>
      <c r="M1219" s="50">
        <v>1.7077512619147689E-3</v>
      </c>
      <c r="N1219" s="50">
        <v>5.1799999999999999E-2</v>
      </c>
      <c r="O1219" s="50">
        <v>5.1799999999999999E-2</v>
      </c>
      <c r="R1219" s="59"/>
    </row>
    <row r="1220" spans="2:18" x14ac:dyDescent="0.2">
      <c r="B1220">
        <v>1211</v>
      </c>
      <c r="C1220" s="57">
        <f t="shared" ca="1" si="153"/>
        <v>-0.13737022987159875</v>
      </c>
      <c r="D1220" s="57">
        <f t="shared" ca="1" si="156"/>
        <v>0.66196981145740674</v>
      </c>
      <c r="E1220" s="57">
        <f t="shared" ca="1" si="156"/>
        <v>0.66218703543756308</v>
      </c>
      <c r="F1220" s="57">
        <f t="shared" ca="1" si="149"/>
        <v>0</v>
      </c>
      <c r="G1220" s="57">
        <f t="shared" ca="1" si="150"/>
        <v>0</v>
      </c>
      <c r="H1220" s="17">
        <f t="shared" ca="1" si="151"/>
        <v>0</v>
      </c>
      <c r="I1220" s="17">
        <f t="shared" ca="1" si="152"/>
        <v>0</v>
      </c>
      <c r="K1220" s="17">
        <v>1211</v>
      </c>
      <c r="L1220" s="50">
        <v>1.9073760737995616E-3</v>
      </c>
      <c r="M1220" s="50">
        <v>1.9223279725524116E-3</v>
      </c>
      <c r="N1220" s="50">
        <v>5.5E-2</v>
      </c>
      <c r="O1220" s="50">
        <v>5.5599999999999997E-2</v>
      </c>
      <c r="R1220" s="59"/>
    </row>
    <row r="1221" spans="2:18" x14ac:dyDescent="0.2">
      <c r="B1221">
        <v>1212</v>
      </c>
      <c r="C1221" s="57">
        <f t="shared" ca="1" si="153"/>
        <v>-0.29990219805646717</v>
      </c>
      <c r="D1221" s="57">
        <f t="shared" ca="1" si="156"/>
        <v>0.65144719207707225</v>
      </c>
      <c r="E1221" s="57">
        <f t="shared" ca="1" si="156"/>
        <v>0.65166096308214738</v>
      </c>
      <c r="F1221" s="57">
        <f t="shared" ca="1" si="149"/>
        <v>0</v>
      </c>
      <c r="G1221" s="57">
        <f t="shared" ca="1" si="150"/>
        <v>0</v>
      </c>
      <c r="H1221" s="17">
        <f t="shared" ca="1" si="151"/>
        <v>0</v>
      </c>
      <c r="I1221" s="17">
        <f t="shared" ca="1" si="152"/>
        <v>0</v>
      </c>
      <c r="K1221" s="17">
        <v>1212</v>
      </c>
      <c r="L1221" s="50">
        <v>1.4339654640640282E-3</v>
      </c>
      <c r="M1221" s="50">
        <v>1.4464322196969513E-3</v>
      </c>
      <c r="N1221" s="50">
        <v>4.6199999999999998E-2</v>
      </c>
      <c r="O1221" s="50">
        <v>4.6600000000000003E-2</v>
      </c>
      <c r="R1221" s="59"/>
    </row>
    <row r="1222" spans="2:18" x14ac:dyDescent="0.2">
      <c r="B1222">
        <v>1213</v>
      </c>
      <c r="C1222" s="57">
        <f t="shared" ca="1" si="153"/>
        <v>-0.29115284146851189</v>
      </c>
      <c r="D1222" s="57">
        <f t="shared" ca="1" si="156"/>
        <v>0.65200935781543523</v>
      </c>
      <c r="E1222" s="57">
        <f t="shared" ca="1" si="156"/>
        <v>0.65222331329399696</v>
      </c>
      <c r="F1222" s="57">
        <f t="shared" ca="1" si="149"/>
        <v>0</v>
      </c>
      <c r="G1222" s="57">
        <f t="shared" ca="1" si="150"/>
        <v>0</v>
      </c>
      <c r="H1222" s="17">
        <f t="shared" ca="1" si="151"/>
        <v>0</v>
      </c>
      <c r="I1222" s="17">
        <f t="shared" ca="1" si="152"/>
        <v>0</v>
      </c>
      <c r="K1222" s="17">
        <v>1213</v>
      </c>
      <c r="L1222" s="50">
        <v>1.715941598392223E-3</v>
      </c>
      <c r="M1222" s="50">
        <v>1.7293610185027308E-3</v>
      </c>
      <c r="N1222" s="50">
        <v>4.9599999999999998E-2</v>
      </c>
      <c r="O1222" s="50">
        <v>4.9799999999999997E-2</v>
      </c>
      <c r="R1222" s="59"/>
    </row>
    <row r="1223" spans="2:18" x14ac:dyDescent="0.2">
      <c r="B1223">
        <v>1214</v>
      </c>
      <c r="C1223" s="57">
        <f t="shared" ca="1" si="153"/>
        <v>-0.57077438572447026</v>
      </c>
      <c r="D1223" s="57">
        <f t="shared" ca="1" si="156"/>
        <v>0.63428078425354661</v>
      </c>
      <c r="E1223" s="57">
        <f t="shared" ca="1" si="156"/>
        <v>0.63448892213854902</v>
      </c>
      <c r="F1223" s="57">
        <f t="shared" ca="1" si="149"/>
        <v>0</v>
      </c>
      <c r="G1223" s="57">
        <f t="shared" ca="1" si="150"/>
        <v>0</v>
      </c>
      <c r="H1223" s="17">
        <f t="shared" ca="1" si="151"/>
        <v>0</v>
      </c>
      <c r="I1223" s="17">
        <f t="shared" ca="1" si="152"/>
        <v>0</v>
      </c>
      <c r="K1223" s="17">
        <v>1214</v>
      </c>
      <c r="L1223" s="50">
        <v>1.4719494184812093E-3</v>
      </c>
      <c r="M1223" s="50">
        <v>1.4842753576959648E-3</v>
      </c>
      <c r="N1223" s="50">
        <v>4.5400000000000003E-2</v>
      </c>
      <c r="O1223" s="50">
        <v>4.5999999999999999E-2</v>
      </c>
      <c r="R1223" s="59"/>
    </row>
    <row r="1224" spans="2:18" x14ac:dyDescent="0.2">
      <c r="B1224">
        <v>1215</v>
      </c>
      <c r="C1224" s="57">
        <f t="shared" ca="1" si="153"/>
        <v>7.5686937508650534E-2</v>
      </c>
      <c r="D1224" s="57">
        <f t="shared" ca="1" si="156"/>
        <v>0.67602139159374175</v>
      </c>
      <c r="E1224" s="57">
        <f t="shared" ca="1" si="156"/>
        <v>0.6762432265699162</v>
      </c>
      <c r="F1224" s="57">
        <f t="shared" ca="1" si="149"/>
        <v>0</v>
      </c>
      <c r="G1224" s="57">
        <f t="shared" ca="1" si="150"/>
        <v>0</v>
      </c>
      <c r="H1224" s="17">
        <f t="shared" ca="1" si="151"/>
        <v>0</v>
      </c>
      <c r="I1224" s="17">
        <f t="shared" ca="1" si="152"/>
        <v>0</v>
      </c>
      <c r="K1224" s="17">
        <v>1215</v>
      </c>
      <c r="L1224" s="50">
        <v>1.7869737399150078E-3</v>
      </c>
      <c r="M1224" s="50">
        <v>1.8011649188639542E-3</v>
      </c>
      <c r="N1224" s="50">
        <v>5.2600000000000001E-2</v>
      </c>
      <c r="O1224" s="50">
        <v>5.2600000000000001E-2</v>
      </c>
      <c r="R1224" s="59"/>
    </row>
    <row r="1225" spans="2:18" x14ac:dyDescent="0.2">
      <c r="B1225">
        <v>1216</v>
      </c>
      <c r="C1225" s="57">
        <f t="shared" ca="1" si="153"/>
        <v>1.6778636686026856E-2</v>
      </c>
      <c r="D1225" s="57">
        <f t="shared" ca="1" si="156"/>
        <v>0.67210669455989591</v>
      </c>
      <c r="E1225" s="57">
        <f t="shared" ca="1" si="156"/>
        <v>0.67232724493659757</v>
      </c>
      <c r="F1225" s="57">
        <f t="shared" ca="1" si="149"/>
        <v>0</v>
      </c>
      <c r="G1225" s="57">
        <f t="shared" ca="1" si="150"/>
        <v>0</v>
      </c>
      <c r="H1225" s="17">
        <f t="shared" ca="1" si="151"/>
        <v>0</v>
      </c>
      <c r="I1225" s="17">
        <f t="shared" ca="1" si="152"/>
        <v>0</v>
      </c>
      <c r="K1225" s="17">
        <v>1216</v>
      </c>
      <c r="L1225" s="50">
        <v>1.8109056861180044E-3</v>
      </c>
      <c r="M1225" s="50">
        <v>1.8254860466420208E-3</v>
      </c>
      <c r="N1225" s="50">
        <v>5.3800000000000001E-2</v>
      </c>
      <c r="O1225" s="50">
        <v>5.4199999999999998E-2</v>
      </c>
      <c r="R1225" s="59"/>
    </row>
    <row r="1226" spans="2:18" x14ac:dyDescent="0.2">
      <c r="B1226">
        <v>1217</v>
      </c>
      <c r="C1226" s="57">
        <f t="shared" ca="1" si="153"/>
        <v>0.25528816282849881</v>
      </c>
      <c r="D1226" s="57">
        <f t="shared" ca="1" si="156"/>
        <v>0.68809791786093155</v>
      </c>
      <c r="E1226" s="57">
        <f t="shared" ca="1" si="156"/>
        <v>0.68832371572341411</v>
      </c>
      <c r="F1226" s="57">
        <f t="shared" ref="F1226:F1289" ca="1" si="157">MAX(0,CP*(D1226-K))</f>
        <v>0</v>
      </c>
      <c r="G1226" s="57">
        <f t="shared" ref="G1226:G1289" ca="1" si="158">MAX(0,CP*(E1226-K))</f>
        <v>0</v>
      </c>
      <c r="H1226" s="17">
        <f t="shared" ref="H1226:H1289" ca="1" si="159">(CP*(D1226-K)&gt;0)*1</f>
        <v>0</v>
      </c>
      <c r="I1226" s="17">
        <f t="shared" ref="I1226:I1289" ca="1" si="160">(CP*(E1226-K)&gt;0)*1</f>
        <v>0</v>
      </c>
      <c r="K1226" s="17">
        <v>1217</v>
      </c>
      <c r="L1226" s="50">
        <v>1.8096463073609161E-3</v>
      </c>
      <c r="M1226" s="50">
        <v>1.8240197752187747E-3</v>
      </c>
      <c r="N1226" s="50">
        <v>5.3199999999999997E-2</v>
      </c>
      <c r="O1226" s="50">
        <v>5.3400000000000003E-2</v>
      </c>
      <c r="R1226" s="59"/>
    </row>
    <row r="1227" spans="2:18" x14ac:dyDescent="0.2">
      <c r="B1227">
        <v>1218</v>
      </c>
      <c r="C1227" s="57">
        <f t="shared" ref="C1227:C1290" ca="1" si="161">_xlfn.NORM.S.INV(RAND())</f>
        <v>-1.0812641818443334</v>
      </c>
      <c r="D1227" s="57">
        <f t="shared" ca="1" si="156"/>
        <v>0.60314874208800484</v>
      </c>
      <c r="E1227" s="57">
        <f t="shared" ca="1" si="156"/>
        <v>0.60334666405984538</v>
      </c>
      <c r="F1227" s="57">
        <f t="shared" ca="1" si="157"/>
        <v>0</v>
      </c>
      <c r="G1227" s="57">
        <f t="shared" ca="1" si="158"/>
        <v>0</v>
      </c>
      <c r="H1227" s="17">
        <f t="shared" ca="1" si="159"/>
        <v>0</v>
      </c>
      <c r="I1227" s="17">
        <f t="shared" ca="1" si="160"/>
        <v>0</v>
      </c>
      <c r="K1227" s="17">
        <v>1218</v>
      </c>
      <c r="L1227" s="50">
        <v>1.7905905851144379E-3</v>
      </c>
      <c r="M1227" s="50">
        <v>1.8052212311849428E-3</v>
      </c>
      <c r="N1227" s="50">
        <v>5.4199999999999998E-2</v>
      </c>
      <c r="O1227" s="50">
        <v>5.4399999999999997E-2</v>
      </c>
      <c r="R1227" s="59"/>
    </row>
    <row r="1228" spans="2:18" x14ac:dyDescent="0.2">
      <c r="B1228">
        <v>1219</v>
      </c>
      <c r="C1228" s="57">
        <f t="shared" ca="1" si="161"/>
        <v>0.35544035297915105</v>
      </c>
      <c r="D1228" s="57">
        <f t="shared" ca="1" si="156"/>
        <v>0.69492567770667524</v>
      </c>
      <c r="E1228" s="57">
        <f t="shared" ca="1" si="156"/>
        <v>0.69515371608397203</v>
      </c>
      <c r="F1228" s="57">
        <f t="shared" ca="1" si="157"/>
        <v>0</v>
      </c>
      <c r="G1228" s="57">
        <f t="shared" ca="1" si="158"/>
        <v>0</v>
      </c>
      <c r="H1228" s="17">
        <f t="shared" ca="1" si="159"/>
        <v>0</v>
      </c>
      <c r="I1228" s="17">
        <f t="shared" ca="1" si="160"/>
        <v>0</v>
      </c>
      <c r="K1228" s="17">
        <v>1219</v>
      </c>
      <c r="L1228" s="50">
        <v>1.5656183850831021E-3</v>
      </c>
      <c r="M1228" s="50">
        <v>1.5790067250372151E-3</v>
      </c>
      <c r="N1228" s="50">
        <v>4.9599999999999998E-2</v>
      </c>
      <c r="O1228" s="50">
        <v>0.05</v>
      </c>
      <c r="R1228" s="59"/>
    </row>
    <row r="1229" spans="2:18" x14ac:dyDescent="0.2">
      <c r="B1229">
        <v>1220</v>
      </c>
      <c r="C1229" s="57">
        <f t="shared" ca="1" si="161"/>
        <v>-0.79011424827883214</v>
      </c>
      <c r="D1229" s="57">
        <f t="shared" ca="1" si="156"/>
        <v>0.62071222684586702</v>
      </c>
      <c r="E1229" s="57">
        <f t="shared" ca="1" si="156"/>
        <v>0.62091591223772846</v>
      </c>
      <c r="F1229" s="57">
        <f t="shared" ca="1" si="157"/>
        <v>0</v>
      </c>
      <c r="G1229" s="57">
        <f t="shared" ca="1" si="158"/>
        <v>0</v>
      </c>
      <c r="H1229" s="17">
        <f t="shared" ca="1" si="159"/>
        <v>0</v>
      </c>
      <c r="I1229" s="17">
        <f t="shared" ca="1" si="160"/>
        <v>0</v>
      </c>
      <c r="K1229" s="17">
        <v>1220</v>
      </c>
      <c r="L1229" s="50">
        <v>1.6074818370759359E-3</v>
      </c>
      <c r="M1229" s="50">
        <v>1.6194932177348851E-3</v>
      </c>
      <c r="N1229" s="50">
        <v>4.4400000000000002E-2</v>
      </c>
      <c r="O1229" s="50">
        <v>4.4400000000000002E-2</v>
      </c>
      <c r="R1229" s="59"/>
    </row>
    <row r="1230" spans="2:18" x14ac:dyDescent="0.2">
      <c r="B1230">
        <v>1221</v>
      </c>
      <c r="C1230" s="57">
        <f t="shared" ca="1" si="161"/>
        <v>6.3379596109644193E-2</v>
      </c>
      <c r="D1230" s="57">
        <f t="shared" ref="D1230:E1249" ca="1" si="162">S0*EXP((D$5+0.5*σ*σ)*T+σ*SQRT(T)*$C1230)</f>
        <v>0.6752016387003662</v>
      </c>
      <c r="E1230" s="57">
        <f t="shared" ca="1" si="162"/>
        <v>0.67542320467637895</v>
      </c>
      <c r="F1230" s="57">
        <f t="shared" ca="1" si="157"/>
        <v>0</v>
      </c>
      <c r="G1230" s="57">
        <f t="shared" ca="1" si="158"/>
        <v>0</v>
      </c>
      <c r="H1230" s="17">
        <f t="shared" ca="1" si="159"/>
        <v>0</v>
      </c>
      <c r="I1230" s="17">
        <f t="shared" ca="1" si="160"/>
        <v>0</v>
      </c>
      <c r="K1230" s="17">
        <v>1221</v>
      </c>
      <c r="L1230" s="50">
        <v>1.61848571999512E-3</v>
      </c>
      <c r="M1230" s="50">
        <v>1.632462984503162E-3</v>
      </c>
      <c r="N1230" s="50">
        <v>5.16E-2</v>
      </c>
      <c r="O1230" s="50">
        <v>5.2400000000000002E-2</v>
      </c>
      <c r="R1230" s="59"/>
    </row>
    <row r="1231" spans="2:18" x14ac:dyDescent="0.2">
      <c r="B1231">
        <v>1222</v>
      </c>
      <c r="C1231" s="57">
        <f t="shared" ca="1" si="161"/>
        <v>1.5729373667775337</v>
      </c>
      <c r="D1231" s="57">
        <f t="shared" ca="1" si="162"/>
        <v>0.78354998067424098</v>
      </c>
      <c r="E1231" s="57">
        <f t="shared" ca="1" si="162"/>
        <v>0.78380710092732142</v>
      </c>
      <c r="F1231" s="57">
        <f t="shared" ca="1" si="157"/>
        <v>0</v>
      </c>
      <c r="G1231" s="57">
        <f t="shared" ca="1" si="158"/>
        <v>0</v>
      </c>
      <c r="H1231" s="17">
        <f t="shared" ca="1" si="159"/>
        <v>0</v>
      </c>
      <c r="I1231" s="17">
        <f t="shared" ca="1" si="160"/>
        <v>0</v>
      </c>
      <c r="K1231" s="17">
        <v>1222</v>
      </c>
      <c r="L1231" s="50">
        <v>1.8843241319528214E-3</v>
      </c>
      <c r="M1231" s="50">
        <v>1.8993807986431538E-3</v>
      </c>
      <c r="N1231" s="50">
        <v>5.5599999999999997E-2</v>
      </c>
      <c r="O1231" s="50">
        <v>5.6000000000000001E-2</v>
      </c>
      <c r="R1231" s="59"/>
    </row>
    <row r="1232" spans="2:18" x14ac:dyDescent="0.2">
      <c r="B1232">
        <v>1223</v>
      </c>
      <c r="C1232" s="57">
        <f t="shared" ca="1" si="161"/>
        <v>-2.0336692811435464E-2</v>
      </c>
      <c r="D1232" s="57">
        <f t="shared" ca="1" si="162"/>
        <v>0.66965187859174458</v>
      </c>
      <c r="E1232" s="57">
        <f t="shared" ca="1" si="162"/>
        <v>0.66987162342582773</v>
      </c>
      <c r="F1232" s="57">
        <f t="shared" ca="1" si="157"/>
        <v>0</v>
      </c>
      <c r="G1232" s="57">
        <f t="shared" ca="1" si="158"/>
        <v>0</v>
      </c>
      <c r="H1232" s="17">
        <f t="shared" ca="1" si="159"/>
        <v>0</v>
      </c>
      <c r="I1232" s="17">
        <f t="shared" ca="1" si="160"/>
        <v>0</v>
      </c>
      <c r="K1232" s="17">
        <v>1223</v>
      </c>
      <c r="L1232" s="50">
        <v>1.718609556514766E-3</v>
      </c>
      <c r="M1232" s="50">
        <v>1.7328045716823953E-3</v>
      </c>
      <c r="N1232" s="50">
        <v>5.2400000000000002E-2</v>
      </c>
      <c r="O1232" s="50">
        <v>5.28E-2</v>
      </c>
      <c r="R1232" s="59"/>
    </row>
    <row r="1233" spans="2:18" x14ac:dyDescent="0.2">
      <c r="B1233">
        <v>1224</v>
      </c>
      <c r="C1233" s="57">
        <f t="shared" ca="1" si="161"/>
        <v>0.82582462486996489</v>
      </c>
      <c r="D1233" s="57">
        <f t="shared" ca="1" si="162"/>
        <v>0.72791107897218899</v>
      </c>
      <c r="E1233" s="57">
        <f t="shared" ca="1" si="162"/>
        <v>0.728149941438479</v>
      </c>
      <c r="F1233" s="57">
        <f t="shared" ca="1" si="157"/>
        <v>0</v>
      </c>
      <c r="G1233" s="57">
        <f t="shared" ca="1" si="158"/>
        <v>0</v>
      </c>
      <c r="H1233" s="17">
        <f t="shared" ca="1" si="159"/>
        <v>0</v>
      </c>
      <c r="I1233" s="17">
        <f t="shared" ca="1" si="160"/>
        <v>0</v>
      </c>
      <c r="K1233" s="17">
        <v>1224</v>
      </c>
      <c r="L1233" s="50">
        <v>1.6043813218920228E-3</v>
      </c>
      <c r="M1233" s="50">
        <v>1.6176900463551625E-3</v>
      </c>
      <c r="N1233" s="50">
        <v>4.9000000000000002E-2</v>
      </c>
      <c r="O1233" s="50">
        <v>4.9599999999999998E-2</v>
      </c>
      <c r="R1233" s="59"/>
    </row>
    <row r="1234" spans="2:18" x14ac:dyDescent="0.2">
      <c r="B1234">
        <v>1225</v>
      </c>
      <c r="C1234" s="57">
        <f t="shared" ca="1" si="161"/>
        <v>5.8373327047270294E-2</v>
      </c>
      <c r="D1234" s="57">
        <f t="shared" ca="1" si="162"/>
        <v>0.67486847151068741</v>
      </c>
      <c r="E1234" s="57">
        <f t="shared" ca="1" si="162"/>
        <v>0.67508992815859814</v>
      </c>
      <c r="F1234" s="57">
        <f t="shared" ca="1" si="157"/>
        <v>0</v>
      </c>
      <c r="G1234" s="57">
        <f t="shared" ca="1" si="158"/>
        <v>0</v>
      </c>
      <c r="H1234" s="17">
        <f t="shared" ca="1" si="159"/>
        <v>0</v>
      </c>
      <c r="I1234" s="17">
        <f t="shared" ca="1" si="160"/>
        <v>0</v>
      </c>
      <c r="K1234" s="17">
        <v>1225</v>
      </c>
      <c r="L1234" s="50">
        <v>1.5221771776182118E-3</v>
      </c>
      <c r="M1234" s="50">
        <v>1.5344080517765504E-3</v>
      </c>
      <c r="N1234" s="50">
        <v>4.4999999999999998E-2</v>
      </c>
      <c r="O1234" s="50">
        <v>4.58E-2</v>
      </c>
      <c r="R1234" s="59"/>
    </row>
    <row r="1235" spans="2:18" x14ac:dyDescent="0.2">
      <c r="B1235">
        <v>1226</v>
      </c>
      <c r="C1235" s="57">
        <f t="shared" ca="1" si="161"/>
        <v>1.0153817140057364</v>
      </c>
      <c r="D1235" s="57">
        <f t="shared" ca="1" si="162"/>
        <v>0.74164215077956863</v>
      </c>
      <c r="E1235" s="57">
        <f t="shared" ca="1" si="162"/>
        <v>0.74188551906775302</v>
      </c>
      <c r="F1235" s="57">
        <f t="shared" ca="1" si="157"/>
        <v>0</v>
      </c>
      <c r="G1235" s="57">
        <f t="shared" ca="1" si="158"/>
        <v>0</v>
      </c>
      <c r="H1235" s="17">
        <f t="shared" ca="1" si="159"/>
        <v>0</v>
      </c>
      <c r="I1235" s="17">
        <f t="shared" ca="1" si="160"/>
        <v>0</v>
      </c>
      <c r="K1235" s="17">
        <v>1226</v>
      </c>
      <c r="L1235" s="50">
        <v>1.780919940686533E-3</v>
      </c>
      <c r="M1235" s="50">
        <v>1.7941925641277486E-3</v>
      </c>
      <c r="N1235" s="50">
        <v>4.9000000000000002E-2</v>
      </c>
      <c r="O1235" s="50">
        <v>4.9200000000000001E-2</v>
      </c>
      <c r="R1235" s="59"/>
    </row>
    <row r="1236" spans="2:18" x14ac:dyDescent="0.2">
      <c r="B1236">
        <v>1227</v>
      </c>
      <c r="C1236" s="57">
        <f t="shared" ca="1" si="161"/>
        <v>0.55655862556159685</v>
      </c>
      <c r="D1236" s="57">
        <f t="shared" ca="1" si="162"/>
        <v>0.70884199311963791</v>
      </c>
      <c r="E1236" s="57">
        <f t="shared" ca="1" si="162"/>
        <v>0.70907459810612261</v>
      </c>
      <c r="F1236" s="57">
        <f t="shared" ca="1" si="157"/>
        <v>0</v>
      </c>
      <c r="G1236" s="57">
        <f t="shared" ca="1" si="158"/>
        <v>0</v>
      </c>
      <c r="H1236" s="17">
        <f t="shared" ca="1" si="159"/>
        <v>0</v>
      </c>
      <c r="I1236" s="17">
        <f t="shared" ca="1" si="160"/>
        <v>0</v>
      </c>
      <c r="K1236" s="17">
        <v>1227</v>
      </c>
      <c r="L1236" s="50">
        <v>1.5962428217569859E-3</v>
      </c>
      <c r="M1236" s="50">
        <v>1.6100914321995269E-3</v>
      </c>
      <c r="N1236" s="50">
        <v>5.1200000000000002E-2</v>
      </c>
      <c r="O1236" s="50">
        <v>5.1799999999999999E-2</v>
      </c>
      <c r="R1236" s="59"/>
    </row>
    <row r="1237" spans="2:18" x14ac:dyDescent="0.2">
      <c r="B1237">
        <v>1228</v>
      </c>
      <c r="C1237" s="57">
        <f t="shared" ca="1" si="161"/>
        <v>-0.66684059909944082</v>
      </c>
      <c r="D1237" s="57">
        <f t="shared" ca="1" si="162"/>
        <v>0.62830191597498841</v>
      </c>
      <c r="E1237" s="57">
        <f t="shared" ca="1" si="162"/>
        <v>0.62850809190713164</v>
      </c>
      <c r="F1237" s="57">
        <f t="shared" ca="1" si="157"/>
        <v>0</v>
      </c>
      <c r="G1237" s="57">
        <f t="shared" ca="1" si="158"/>
        <v>0</v>
      </c>
      <c r="H1237" s="17">
        <f t="shared" ca="1" si="159"/>
        <v>0</v>
      </c>
      <c r="I1237" s="17">
        <f t="shared" ca="1" si="160"/>
        <v>0</v>
      </c>
      <c r="K1237" s="17">
        <v>1228</v>
      </c>
      <c r="L1237" s="50">
        <v>1.7964620537465408E-3</v>
      </c>
      <c r="M1237" s="50">
        <v>1.8118005711947936E-3</v>
      </c>
      <c r="N1237" s="50">
        <v>5.7000000000000002E-2</v>
      </c>
      <c r="O1237" s="50">
        <v>5.7200000000000001E-2</v>
      </c>
      <c r="R1237" s="59"/>
    </row>
    <row r="1238" spans="2:18" x14ac:dyDescent="0.2">
      <c r="B1238">
        <v>1229</v>
      </c>
      <c r="C1238" s="57">
        <f t="shared" ca="1" si="161"/>
        <v>-1.3301856367257907</v>
      </c>
      <c r="D1238" s="57">
        <f t="shared" ca="1" si="162"/>
        <v>0.58852729134140858</v>
      </c>
      <c r="E1238" s="57">
        <f t="shared" ca="1" si="162"/>
        <v>0.5887204153154072</v>
      </c>
      <c r="F1238" s="57">
        <f t="shared" ca="1" si="157"/>
        <v>0</v>
      </c>
      <c r="G1238" s="57">
        <f t="shared" ca="1" si="158"/>
        <v>0</v>
      </c>
      <c r="H1238" s="17">
        <f t="shared" ca="1" si="159"/>
        <v>0</v>
      </c>
      <c r="I1238" s="17">
        <f t="shared" ca="1" si="160"/>
        <v>0</v>
      </c>
      <c r="K1238" s="17">
        <v>1229</v>
      </c>
      <c r="L1238" s="50">
        <v>1.7599872797014417E-3</v>
      </c>
      <c r="M1238" s="50">
        <v>1.7743482830485963E-3</v>
      </c>
      <c r="N1238" s="50">
        <v>5.3199999999999997E-2</v>
      </c>
      <c r="O1238" s="50">
        <v>5.3600000000000002E-2</v>
      </c>
      <c r="R1238" s="59"/>
    </row>
    <row r="1239" spans="2:18" x14ac:dyDescent="0.2">
      <c r="B1239">
        <v>1230</v>
      </c>
      <c r="C1239" s="57">
        <f t="shared" ca="1" si="161"/>
        <v>2.1270020763006956</v>
      </c>
      <c r="D1239" s="57">
        <f t="shared" ca="1" si="162"/>
        <v>0.82754102998925516</v>
      </c>
      <c r="E1239" s="57">
        <f t="shared" ca="1" si="162"/>
        <v>0.82781258581123607</v>
      </c>
      <c r="F1239" s="57">
        <f t="shared" ca="1" si="157"/>
        <v>3.934102998925515E-2</v>
      </c>
      <c r="G1239" s="57">
        <f t="shared" ca="1" si="158"/>
        <v>3.9612585811236056E-2</v>
      </c>
      <c r="H1239" s="17">
        <f t="shared" ca="1" si="159"/>
        <v>1</v>
      </c>
      <c r="I1239" s="17">
        <f t="shared" ca="1" si="160"/>
        <v>1</v>
      </c>
      <c r="K1239" s="17">
        <v>1230</v>
      </c>
      <c r="L1239" s="50">
        <v>1.6098610221592672E-3</v>
      </c>
      <c r="M1239" s="50">
        <v>1.6233716221763441E-3</v>
      </c>
      <c r="N1239" s="50">
        <v>0.05</v>
      </c>
      <c r="O1239" s="50">
        <v>5.0200000000000002E-2</v>
      </c>
      <c r="R1239" s="59"/>
    </row>
    <row r="1240" spans="2:18" x14ac:dyDescent="0.2">
      <c r="B1240">
        <v>1231</v>
      </c>
      <c r="C1240" s="57">
        <f t="shared" ca="1" si="161"/>
        <v>0.20310122731021044</v>
      </c>
      <c r="D1240" s="57">
        <f t="shared" ca="1" si="162"/>
        <v>0.6845667609139936</v>
      </c>
      <c r="E1240" s="57">
        <f t="shared" ca="1" si="162"/>
        <v>0.68479140003486383</v>
      </c>
      <c r="F1240" s="57">
        <f t="shared" ca="1" si="157"/>
        <v>0</v>
      </c>
      <c r="G1240" s="57">
        <f t="shared" ca="1" si="158"/>
        <v>0</v>
      </c>
      <c r="H1240" s="17">
        <f t="shared" ca="1" si="159"/>
        <v>0</v>
      </c>
      <c r="I1240" s="17">
        <f t="shared" ca="1" si="160"/>
        <v>0</v>
      </c>
      <c r="K1240" s="17">
        <v>1231</v>
      </c>
      <c r="L1240" s="50">
        <v>1.5677154626371388E-3</v>
      </c>
      <c r="M1240" s="50">
        <v>1.5801276278804149E-3</v>
      </c>
      <c r="N1240" s="50">
        <v>4.5999999999999999E-2</v>
      </c>
      <c r="O1240" s="50">
        <v>4.5999999999999999E-2</v>
      </c>
      <c r="R1240" s="59"/>
    </row>
    <row r="1241" spans="2:18" x14ac:dyDescent="0.2">
      <c r="B1241">
        <v>1232</v>
      </c>
      <c r="C1241" s="57">
        <f t="shared" ca="1" si="161"/>
        <v>-0.43609930939697744</v>
      </c>
      <c r="D1241" s="57">
        <f t="shared" ca="1" si="162"/>
        <v>0.64275846033873352</v>
      </c>
      <c r="E1241" s="57">
        <f t="shared" ca="1" si="162"/>
        <v>0.64296938015504124</v>
      </c>
      <c r="F1241" s="57">
        <f t="shared" ca="1" si="157"/>
        <v>0</v>
      </c>
      <c r="G1241" s="57">
        <f t="shared" ca="1" si="158"/>
        <v>0</v>
      </c>
      <c r="H1241" s="17">
        <f t="shared" ca="1" si="159"/>
        <v>0</v>
      </c>
      <c r="I1241" s="17">
        <f t="shared" ca="1" si="160"/>
        <v>0</v>
      </c>
      <c r="K1241" s="17">
        <v>1232</v>
      </c>
      <c r="L1241" s="50">
        <v>1.7258248570508298E-3</v>
      </c>
      <c r="M1241" s="50">
        <v>1.7394786778304485E-3</v>
      </c>
      <c r="N1241" s="50">
        <v>5.0599999999999999E-2</v>
      </c>
      <c r="O1241" s="50">
        <v>5.0599999999999999E-2</v>
      </c>
      <c r="R1241" s="59"/>
    </row>
    <row r="1242" spans="2:18" x14ac:dyDescent="0.2">
      <c r="B1242">
        <v>1233</v>
      </c>
      <c r="C1242" s="57">
        <f t="shared" ca="1" si="161"/>
        <v>-0.24300491543189101</v>
      </c>
      <c r="D1242" s="57">
        <f t="shared" ca="1" si="162"/>
        <v>0.65511166138481614</v>
      </c>
      <c r="E1242" s="57">
        <f t="shared" ca="1" si="162"/>
        <v>0.65532663487767007</v>
      </c>
      <c r="F1242" s="57">
        <f t="shared" ca="1" si="157"/>
        <v>0</v>
      </c>
      <c r="G1242" s="57">
        <f t="shared" ca="1" si="158"/>
        <v>0</v>
      </c>
      <c r="H1242" s="17">
        <f t="shared" ca="1" si="159"/>
        <v>0</v>
      </c>
      <c r="I1242" s="17">
        <f t="shared" ca="1" si="160"/>
        <v>0</v>
      </c>
      <c r="K1242" s="17">
        <v>1233</v>
      </c>
      <c r="L1242" s="50">
        <v>1.7126275106197268E-3</v>
      </c>
      <c r="M1242" s="50">
        <v>1.7265054446164627E-3</v>
      </c>
      <c r="N1242" s="50">
        <v>5.1400000000000001E-2</v>
      </c>
      <c r="O1242" s="50">
        <v>5.16E-2</v>
      </c>
      <c r="R1242" s="59"/>
    </row>
    <row r="1243" spans="2:18" x14ac:dyDescent="0.2">
      <c r="B1243">
        <v>1234</v>
      </c>
      <c r="C1243" s="57">
        <f t="shared" ca="1" si="161"/>
        <v>-0.41781607798283071</v>
      </c>
      <c r="D1243" s="57">
        <f t="shared" ca="1" si="162"/>
        <v>0.64391807565983139</v>
      </c>
      <c r="E1243" s="57">
        <f t="shared" ca="1" si="162"/>
        <v>0.64412937600143072</v>
      </c>
      <c r="F1243" s="57">
        <f t="shared" ca="1" si="157"/>
        <v>0</v>
      </c>
      <c r="G1243" s="57">
        <f t="shared" ca="1" si="158"/>
        <v>0</v>
      </c>
      <c r="H1243" s="17">
        <f t="shared" ca="1" si="159"/>
        <v>0</v>
      </c>
      <c r="I1243" s="17">
        <f t="shared" ca="1" si="160"/>
        <v>0</v>
      </c>
      <c r="K1243" s="17">
        <v>1234</v>
      </c>
      <c r="L1243" s="50">
        <v>1.5965092770983582E-3</v>
      </c>
      <c r="M1243" s="50">
        <v>1.6094096534641604E-3</v>
      </c>
      <c r="N1243" s="50">
        <v>4.7800000000000002E-2</v>
      </c>
      <c r="O1243" s="50">
        <v>4.8000000000000001E-2</v>
      </c>
      <c r="R1243" s="59"/>
    </row>
    <row r="1244" spans="2:18" x14ac:dyDescent="0.2">
      <c r="B1244">
        <v>1235</v>
      </c>
      <c r="C1244" s="57">
        <f t="shared" ca="1" si="161"/>
        <v>0.37453435038264465</v>
      </c>
      <c r="D1244" s="57">
        <f t="shared" ca="1" si="162"/>
        <v>0.69623505790058859</v>
      </c>
      <c r="E1244" s="57">
        <f t="shared" ca="1" si="162"/>
        <v>0.69646352594820016</v>
      </c>
      <c r="F1244" s="57">
        <f t="shared" ca="1" si="157"/>
        <v>0</v>
      </c>
      <c r="G1244" s="57">
        <f t="shared" ca="1" si="158"/>
        <v>0</v>
      </c>
      <c r="H1244" s="17">
        <f t="shared" ca="1" si="159"/>
        <v>0</v>
      </c>
      <c r="I1244" s="17">
        <f t="shared" ca="1" si="160"/>
        <v>0</v>
      </c>
      <c r="K1244" s="17">
        <v>1235</v>
      </c>
      <c r="L1244" s="50">
        <v>1.8058420831923805E-3</v>
      </c>
      <c r="M1244" s="50">
        <v>1.8201974694015202E-3</v>
      </c>
      <c r="N1244" s="50">
        <v>5.2600000000000001E-2</v>
      </c>
      <c r="O1244" s="50">
        <v>5.3400000000000003E-2</v>
      </c>
      <c r="R1244" s="59"/>
    </row>
    <row r="1245" spans="2:18" x14ac:dyDescent="0.2">
      <c r="B1245">
        <v>1236</v>
      </c>
      <c r="C1245" s="57">
        <f t="shared" ca="1" si="161"/>
        <v>-0.68237368981409829</v>
      </c>
      <c r="D1245" s="57">
        <f t="shared" ca="1" si="162"/>
        <v>0.62734049079269938</v>
      </c>
      <c r="E1245" s="57">
        <f t="shared" ca="1" si="162"/>
        <v>0.62754635123522184</v>
      </c>
      <c r="F1245" s="57">
        <f t="shared" ca="1" si="157"/>
        <v>0</v>
      </c>
      <c r="G1245" s="57">
        <f t="shared" ca="1" si="158"/>
        <v>0</v>
      </c>
      <c r="H1245" s="17">
        <f t="shared" ca="1" si="159"/>
        <v>0</v>
      </c>
      <c r="I1245" s="17">
        <f t="shared" ca="1" si="160"/>
        <v>0</v>
      </c>
      <c r="K1245" s="17">
        <v>1236</v>
      </c>
      <c r="L1245" s="50">
        <v>1.5552798346074616E-3</v>
      </c>
      <c r="M1245" s="50">
        <v>1.5687000096217517E-3</v>
      </c>
      <c r="N1245" s="50">
        <v>4.9799999999999997E-2</v>
      </c>
      <c r="O1245" s="50">
        <v>0.05</v>
      </c>
      <c r="R1245" s="59"/>
    </row>
    <row r="1246" spans="2:18" x14ac:dyDescent="0.2">
      <c r="B1246">
        <v>1237</v>
      </c>
      <c r="C1246" s="57">
        <f t="shared" ca="1" si="161"/>
        <v>1.6440380422268028</v>
      </c>
      <c r="D1246" s="57">
        <f t="shared" ca="1" si="162"/>
        <v>0.78906167550164086</v>
      </c>
      <c r="E1246" s="57">
        <f t="shared" ca="1" si="162"/>
        <v>0.78932060440560992</v>
      </c>
      <c r="F1246" s="57">
        <f t="shared" ca="1" si="157"/>
        <v>8.6167550164084616E-4</v>
      </c>
      <c r="G1246" s="57">
        <f t="shared" ca="1" si="158"/>
        <v>1.120604405609904E-3</v>
      </c>
      <c r="H1246" s="17">
        <f t="shared" ca="1" si="159"/>
        <v>1</v>
      </c>
      <c r="I1246" s="17">
        <f t="shared" ca="1" si="160"/>
        <v>1</v>
      </c>
      <c r="K1246" s="17">
        <v>1237</v>
      </c>
      <c r="L1246" s="50">
        <v>1.6294700868500058E-3</v>
      </c>
      <c r="M1246" s="50">
        <v>1.6426806918975825E-3</v>
      </c>
      <c r="N1246" s="50">
        <v>4.8599999999999997E-2</v>
      </c>
      <c r="O1246" s="50">
        <v>4.9399999999999999E-2</v>
      </c>
      <c r="R1246" s="59"/>
    </row>
    <row r="1247" spans="2:18" x14ac:dyDescent="0.2">
      <c r="B1247">
        <v>1238</v>
      </c>
      <c r="C1247" s="57">
        <f t="shared" ca="1" si="161"/>
        <v>0.40852127603575711</v>
      </c>
      <c r="D1247" s="57">
        <f t="shared" ca="1" si="162"/>
        <v>0.69857183498439024</v>
      </c>
      <c r="E1247" s="57">
        <f t="shared" ca="1" si="162"/>
        <v>0.69880106984041235</v>
      </c>
      <c r="F1247" s="57">
        <f t="shared" ca="1" si="157"/>
        <v>0</v>
      </c>
      <c r="G1247" s="57">
        <f t="shared" ca="1" si="158"/>
        <v>0</v>
      </c>
      <c r="H1247" s="17">
        <f t="shared" ca="1" si="159"/>
        <v>0</v>
      </c>
      <c r="I1247" s="17">
        <f t="shared" ca="1" si="160"/>
        <v>0</v>
      </c>
      <c r="K1247" s="17">
        <v>1238</v>
      </c>
      <c r="L1247" s="50">
        <v>1.9388601818716481E-3</v>
      </c>
      <c r="M1247" s="50">
        <v>1.952592396465831E-3</v>
      </c>
      <c r="N1247" s="50">
        <v>5.0599999999999999E-2</v>
      </c>
      <c r="O1247" s="50">
        <v>5.0799999999999998E-2</v>
      </c>
      <c r="R1247" s="59"/>
    </row>
    <row r="1248" spans="2:18" x14ac:dyDescent="0.2">
      <c r="B1248">
        <v>1239</v>
      </c>
      <c r="C1248" s="57">
        <f t="shared" ca="1" si="161"/>
        <v>-1.2501747837375101</v>
      </c>
      <c r="D1248" s="57">
        <f t="shared" ca="1" si="162"/>
        <v>0.59318799216452611</v>
      </c>
      <c r="E1248" s="57">
        <f t="shared" ca="1" si="162"/>
        <v>0.59338264553754805</v>
      </c>
      <c r="F1248" s="57">
        <f t="shared" ca="1" si="157"/>
        <v>0</v>
      </c>
      <c r="G1248" s="57">
        <f t="shared" ca="1" si="158"/>
        <v>0</v>
      </c>
      <c r="H1248" s="17">
        <f t="shared" ca="1" si="159"/>
        <v>0</v>
      </c>
      <c r="I1248" s="17">
        <f t="shared" ca="1" si="160"/>
        <v>0</v>
      </c>
      <c r="K1248" s="17">
        <v>1239</v>
      </c>
      <c r="L1248" s="50">
        <v>1.7447012385542748E-3</v>
      </c>
      <c r="M1248" s="50">
        <v>1.758617673680375E-3</v>
      </c>
      <c r="N1248" s="50">
        <v>5.1400000000000001E-2</v>
      </c>
      <c r="O1248" s="50">
        <v>5.16E-2</v>
      </c>
      <c r="R1248" s="59"/>
    </row>
    <row r="1249" spans="2:18" x14ac:dyDescent="0.2">
      <c r="B1249">
        <v>1240</v>
      </c>
      <c r="C1249" s="57">
        <f t="shared" ca="1" si="161"/>
        <v>-0.96402220339385436</v>
      </c>
      <c r="D1249" s="57">
        <f t="shared" ca="1" si="162"/>
        <v>0.61016073743102128</v>
      </c>
      <c r="E1249" s="57">
        <f t="shared" ca="1" si="162"/>
        <v>0.61036096037416121</v>
      </c>
      <c r="F1249" s="57">
        <f t="shared" ca="1" si="157"/>
        <v>0</v>
      </c>
      <c r="G1249" s="57">
        <f t="shared" ca="1" si="158"/>
        <v>0</v>
      </c>
      <c r="H1249" s="17">
        <f t="shared" ca="1" si="159"/>
        <v>0</v>
      </c>
      <c r="I1249" s="17">
        <f t="shared" ca="1" si="160"/>
        <v>0</v>
      </c>
      <c r="K1249" s="17">
        <v>1240</v>
      </c>
      <c r="L1249" s="50">
        <v>1.6165523965631183E-3</v>
      </c>
      <c r="M1249" s="50">
        <v>1.6296538112252224E-3</v>
      </c>
      <c r="N1249" s="50">
        <v>4.7800000000000002E-2</v>
      </c>
      <c r="O1249" s="50">
        <v>4.9000000000000002E-2</v>
      </c>
      <c r="R1249" s="59"/>
    </row>
    <row r="1250" spans="2:18" x14ac:dyDescent="0.2">
      <c r="B1250">
        <v>1241</v>
      </c>
      <c r="C1250" s="57">
        <f t="shared" ca="1" si="161"/>
        <v>0.84713176420622449</v>
      </c>
      <c r="D1250" s="57">
        <f t="shared" ref="D1250:E1269" ca="1" si="163">S0*EXP((D$5+0.5*σ*σ)*T+σ*SQRT(T)*$C1250)</f>
        <v>0.72944174843839993</v>
      </c>
      <c r="E1250" s="57">
        <f t="shared" ca="1" si="163"/>
        <v>0.7296811131906068</v>
      </c>
      <c r="F1250" s="57">
        <f t="shared" ca="1" si="157"/>
        <v>0</v>
      </c>
      <c r="G1250" s="57">
        <f t="shared" ca="1" si="158"/>
        <v>0</v>
      </c>
      <c r="H1250" s="17">
        <f t="shared" ca="1" si="159"/>
        <v>0</v>
      </c>
      <c r="I1250" s="17">
        <f t="shared" ca="1" si="160"/>
        <v>0</v>
      </c>
      <c r="K1250" s="17">
        <v>1241</v>
      </c>
      <c r="L1250" s="50">
        <v>1.9760328123834634E-3</v>
      </c>
      <c r="M1250" s="50">
        <v>1.9911099209928302E-3</v>
      </c>
      <c r="N1250" s="50">
        <v>5.5599999999999997E-2</v>
      </c>
      <c r="O1250" s="50">
        <v>5.5800000000000002E-2</v>
      </c>
      <c r="R1250" s="59"/>
    </row>
    <row r="1251" spans="2:18" x14ac:dyDescent="0.2">
      <c r="B1251">
        <v>1242</v>
      </c>
      <c r="C1251" s="57">
        <f t="shared" ca="1" si="161"/>
        <v>-1.5025501171580318</v>
      </c>
      <c r="D1251" s="57">
        <f t="shared" ca="1" si="163"/>
        <v>0.57861095270980512</v>
      </c>
      <c r="E1251" s="57">
        <f t="shared" ca="1" si="163"/>
        <v>0.57880082265845567</v>
      </c>
      <c r="F1251" s="57">
        <f t="shared" ca="1" si="157"/>
        <v>0</v>
      </c>
      <c r="G1251" s="57">
        <f t="shared" ca="1" si="158"/>
        <v>0</v>
      </c>
      <c r="H1251" s="17">
        <f t="shared" ca="1" si="159"/>
        <v>0</v>
      </c>
      <c r="I1251" s="17">
        <f t="shared" ca="1" si="160"/>
        <v>0</v>
      </c>
      <c r="K1251" s="17">
        <v>1242</v>
      </c>
      <c r="L1251" s="50">
        <v>1.7521338962655313E-3</v>
      </c>
      <c r="M1251" s="50">
        <v>1.7665162299298558E-3</v>
      </c>
      <c r="N1251" s="50">
        <v>5.3199999999999997E-2</v>
      </c>
      <c r="O1251" s="50">
        <v>5.3600000000000002E-2</v>
      </c>
      <c r="R1251" s="59"/>
    </row>
    <row r="1252" spans="2:18" x14ac:dyDescent="0.2">
      <c r="B1252">
        <v>1243</v>
      </c>
      <c r="C1252" s="57">
        <f t="shared" ca="1" si="161"/>
        <v>3.6068923595583606E-2</v>
      </c>
      <c r="D1252" s="57">
        <f t="shared" ca="1" si="163"/>
        <v>0.67338611021561023</v>
      </c>
      <c r="E1252" s="57">
        <f t="shared" ca="1" si="163"/>
        <v>0.6736070804298272</v>
      </c>
      <c r="F1252" s="57">
        <f t="shared" ca="1" si="157"/>
        <v>0</v>
      </c>
      <c r="G1252" s="57">
        <f t="shared" ca="1" si="158"/>
        <v>0</v>
      </c>
      <c r="H1252" s="17">
        <f t="shared" ca="1" si="159"/>
        <v>0</v>
      </c>
      <c r="I1252" s="17">
        <f t="shared" ca="1" si="160"/>
        <v>0</v>
      </c>
      <c r="K1252" s="17">
        <v>1243</v>
      </c>
      <c r="L1252" s="50">
        <v>1.6832732992614094E-3</v>
      </c>
      <c r="M1252" s="50">
        <v>1.6970257004627709E-3</v>
      </c>
      <c r="N1252" s="50">
        <v>5.0799999999999998E-2</v>
      </c>
      <c r="O1252" s="50">
        <v>5.1200000000000002E-2</v>
      </c>
      <c r="R1252" s="59"/>
    </row>
    <row r="1253" spans="2:18" x14ac:dyDescent="0.2">
      <c r="B1253">
        <v>1244</v>
      </c>
      <c r="C1253" s="57">
        <f t="shared" ca="1" si="161"/>
        <v>-0.89207754058732558</v>
      </c>
      <c r="D1253" s="57">
        <f t="shared" ca="1" si="163"/>
        <v>0.61450389575988817</v>
      </c>
      <c r="E1253" s="57">
        <f t="shared" ca="1" si="163"/>
        <v>0.61470554390116017</v>
      </c>
      <c r="F1253" s="57">
        <f t="shared" ca="1" si="157"/>
        <v>0</v>
      </c>
      <c r="G1253" s="57">
        <f t="shared" ca="1" si="158"/>
        <v>0</v>
      </c>
      <c r="H1253" s="17">
        <f t="shared" ca="1" si="159"/>
        <v>0</v>
      </c>
      <c r="I1253" s="17">
        <f t="shared" ca="1" si="160"/>
        <v>0</v>
      </c>
      <c r="K1253" s="17">
        <v>1244</v>
      </c>
      <c r="L1253" s="50">
        <v>1.6572037145610508E-3</v>
      </c>
      <c r="M1253" s="50">
        <v>1.6699556205595084E-3</v>
      </c>
      <c r="N1253" s="50">
        <v>4.7199999999999999E-2</v>
      </c>
      <c r="O1253" s="50">
        <v>4.7199999999999999E-2</v>
      </c>
      <c r="R1253" s="59"/>
    </row>
    <row r="1254" spans="2:18" x14ac:dyDescent="0.2">
      <c r="B1254">
        <v>1245</v>
      </c>
      <c r="C1254" s="57">
        <f t="shared" ca="1" si="161"/>
        <v>0.40957188071871825</v>
      </c>
      <c r="D1254" s="57">
        <f t="shared" ca="1" si="163"/>
        <v>0.69864419432759006</v>
      </c>
      <c r="E1254" s="57">
        <f t="shared" ca="1" si="163"/>
        <v>0.69887345292817615</v>
      </c>
      <c r="F1254" s="57">
        <f t="shared" ca="1" si="157"/>
        <v>0</v>
      </c>
      <c r="G1254" s="57">
        <f t="shared" ca="1" si="158"/>
        <v>0</v>
      </c>
      <c r="H1254" s="17">
        <f t="shared" ca="1" si="159"/>
        <v>0</v>
      </c>
      <c r="I1254" s="17">
        <f t="shared" ca="1" si="160"/>
        <v>0</v>
      </c>
      <c r="K1254" s="17">
        <v>1245</v>
      </c>
      <c r="L1254" s="50">
        <v>1.6482928425091345E-3</v>
      </c>
      <c r="M1254" s="50">
        <v>1.6615344256111402E-3</v>
      </c>
      <c r="N1254" s="50">
        <v>4.8800000000000003E-2</v>
      </c>
      <c r="O1254" s="50">
        <v>4.9200000000000001E-2</v>
      </c>
      <c r="R1254" s="59"/>
    </row>
    <row r="1255" spans="2:18" x14ac:dyDescent="0.2">
      <c r="B1255">
        <v>1246</v>
      </c>
      <c r="C1255" s="57">
        <f t="shared" ca="1" si="161"/>
        <v>-2.1628303362138399</v>
      </c>
      <c r="D1255" s="57">
        <f t="shared" ca="1" si="163"/>
        <v>0.54214579835454135</v>
      </c>
      <c r="E1255" s="57">
        <f t="shared" ca="1" si="163"/>
        <v>0.54232370234065264</v>
      </c>
      <c r="F1255" s="57">
        <f t="shared" ca="1" si="157"/>
        <v>0</v>
      </c>
      <c r="G1255" s="57">
        <f t="shared" ca="1" si="158"/>
        <v>0</v>
      </c>
      <c r="H1255" s="17">
        <f t="shared" ca="1" si="159"/>
        <v>0</v>
      </c>
      <c r="I1255" s="17">
        <f t="shared" ca="1" si="160"/>
        <v>0</v>
      </c>
      <c r="K1255" s="17">
        <v>1246</v>
      </c>
      <c r="L1255" s="50">
        <v>1.8151166897896445E-3</v>
      </c>
      <c r="M1255" s="50">
        <v>1.8300180271381659E-3</v>
      </c>
      <c r="N1255" s="50">
        <v>5.5E-2</v>
      </c>
      <c r="O1255" s="50">
        <v>5.5599999999999997E-2</v>
      </c>
      <c r="R1255" s="59"/>
    </row>
    <row r="1256" spans="2:18" x14ac:dyDescent="0.2">
      <c r="B1256">
        <v>1247</v>
      </c>
      <c r="C1256" s="57">
        <f t="shared" ca="1" si="161"/>
        <v>0.88551164035104135</v>
      </c>
      <c r="D1256" s="57">
        <f t="shared" ca="1" si="163"/>
        <v>0.73220702008473115</v>
      </c>
      <c r="E1256" s="57">
        <f t="shared" ca="1" si="163"/>
        <v>0.73244729225492433</v>
      </c>
      <c r="F1256" s="57">
        <f t="shared" ca="1" si="157"/>
        <v>0</v>
      </c>
      <c r="G1256" s="57">
        <f t="shared" ca="1" si="158"/>
        <v>0</v>
      </c>
      <c r="H1256" s="17">
        <f t="shared" ca="1" si="159"/>
        <v>0</v>
      </c>
      <c r="I1256" s="17">
        <f t="shared" ca="1" si="160"/>
        <v>0</v>
      </c>
      <c r="K1256" s="17">
        <v>1247</v>
      </c>
      <c r="L1256" s="50">
        <v>1.8661565044843546E-3</v>
      </c>
      <c r="M1256" s="50">
        <v>1.8806518637650782E-3</v>
      </c>
      <c r="N1256" s="50">
        <v>5.3400000000000003E-2</v>
      </c>
      <c r="O1256" s="50">
        <v>5.3800000000000001E-2</v>
      </c>
      <c r="R1256" s="59"/>
    </row>
    <row r="1257" spans="2:18" x14ac:dyDescent="0.2">
      <c r="B1257">
        <v>1248</v>
      </c>
      <c r="C1257" s="57">
        <f t="shared" ca="1" si="161"/>
        <v>0.24103443780768263</v>
      </c>
      <c r="D1257" s="57">
        <f t="shared" ca="1" si="163"/>
        <v>0.68713165512212249</v>
      </c>
      <c r="E1257" s="57">
        <f t="shared" ca="1" si="163"/>
        <v>0.68735713590755043</v>
      </c>
      <c r="F1257" s="57">
        <f t="shared" ca="1" si="157"/>
        <v>0</v>
      </c>
      <c r="G1257" s="57">
        <f t="shared" ca="1" si="158"/>
        <v>0</v>
      </c>
      <c r="H1257" s="17">
        <f t="shared" ca="1" si="159"/>
        <v>0</v>
      </c>
      <c r="I1257" s="17">
        <f t="shared" ca="1" si="160"/>
        <v>0</v>
      </c>
      <c r="K1257" s="17">
        <v>1248</v>
      </c>
      <c r="L1257" s="50">
        <v>1.5234156423713169E-3</v>
      </c>
      <c r="M1257" s="50">
        <v>1.5364030262168097E-3</v>
      </c>
      <c r="N1257" s="50">
        <v>4.8000000000000001E-2</v>
      </c>
      <c r="O1257" s="50">
        <v>4.8399999999999999E-2</v>
      </c>
      <c r="R1257" s="59"/>
    </row>
    <row r="1258" spans="2:18" x14ac:dyDescent="0.2">
      <c r="B1258">
        <v>1249</v>
      </c>
      <c r="C1258" s="57">
        <f t="shared" ca="1" si="161"/>
        <v>-0.17239762255408331</v>
      </c>
      <c r="D1258" s="57">
        <f t="shared" ca="1" si="163"/>
        <v>0.65968779871330951</v>
      </c>
      <c r="E1258" s="57">
        <f t="shared" ca="1" si="163"/>
        <v>0.65990427385585648</v>
      </c>
      <c r="F1258" s="57">
        <f t="shared" ca="1" si="157"/>
        <v>0</v>
      </c>
      <c r="G1258" s="57">
        <f t="shared" ca="1" si="158"/>
        <v>0</v>
      </c>
      <c r="H1258" s="17">
        <f t="shared" ca="1" si="159"/>
        <v>0</v>
      </c>
      <c r="I1258" s="17">
        <f t="shared" ca="1" si="160"/>
        <v>0</v>
      </c>
      <c r="K1258" s="17">
        <v>1249</v>
      </c>
      <c r="L1258" s="50">
        <v>1.6738294642936061E-3</v>
      </c>
      <c r="M1258" s="50">
        <v>1.6871578563287268E-3</v>
      </c>
      <c r="N1258" s="50">
        <v>4.9200000000000001E-2</v>
      </c>
      <c r="O1258" s="50">
        <v>4.9599999999999998E-2</v>
      </c>
      <c r="R1258" s="59"/>
    </row>
    <row r="1259" spans="2:18" x14ac:dyDescent="0.2">
      <c r="B1259">
        <v>1250</v>
      </c>
      <c r="C1259" s="57">
        <f t="shared" ca="1" si="161"/>
        <v>-1.143381747801234E-2</v>
      </c>
      <c r="D1259" s="57">
        <f t="shared" ca="1" si="163"/>
        <v>0.67023989806774953</v>
      </c>
      <c r="E1259" s="57">
        <f t="shared" ca="1" si="163"/>
        <v>0.67045983585916824</v>
      </c>
      <c r="F1259" s="57">
        <f t="shared" ca="1" si="157"/>
        <v>0</v>
      </c>
      <c r="G1259" s="57">
        <f t="shared" ca="1" si="158"/>
        <v>0</v>
      </c>
      <c r="H1259" s="17">
        <f t="shared" ca="1" si="159"/>
        <v>0</v>
      </c>
      <c r="I1259" s="17">
        <f t="shared" ca="1" si="160"/>
        <v>0</v>
      </c>
      <c r="K1259" s="17">
        <v>1250</v>
      </c>
      <c r="L1259" s="50">
        <v>1.4334195623733881E-3</v>
      </c>
      <c r="M1259" s="50">
        <v>1.4467705140623211E-3</v>
      </c>
      <c r="N1259" s="50">
        <v>4.9799999999999997E-2</v>
      </c>
      <c r="O1259" s="50">
        <v>4.9799999999999997E-2</v>
      </c>
      <c r="R1259" s="59"/>
    </row>
    <row r="1260" spans="2:18" x14ac:dyDescent="0.2">
      <c r="B1260">
        <v>1251</v>
      </c>
      <c r="C1260" s="57">
        <f t="shared" ca="1" si="161"/>
        <v>5.0558302248991617E-3</v>
      </c>
      <c r="D1260" s="57">
        <f t="shared" ca="1" si="163"/>
        <v>0.67133037487393976</v>
      </c>
      <c r="E1260" s="57">
        <f t="shared" ca="1" si="163"/>
        <v>0.671550670502994</v>
      </c>
      <c r="F1260" s="57">
        <f t="shared" ca="1" si="157"/>
        <v>0</v>
      </c>
      <c r="G1260" s="57">
        <f t="shared" ca="1" si="158"/>
        <v>0</v>
      </c>
      <c r="H1260" s="17">
        <f t="shared" ca="1" si="159"/>
        <v>0</v>
      </c>
      <c r="I1260" s="17">
        <f t="shared" ca="1" si="160"/>
        <v>0</v>
      </c>
      <c r="K1260" s="17">
        <v>1251</v>
      </c>
      <c r="L1260" s="50">
        <v>1.7353189142518286E-3</v>
      </c>
      <c r="M1260" s="50">
        <v>1.7492344966330378E-3</v>
      </c>
      <c r="N1260" s="50">
        <v>5.16E-2</v>
      </c>
      <c r="O1260" s="50">
        <v>5.16E-2</v>
      </c>
      <c r="R1260" s="59"/>
    </row>
    <row r="1261" spans="2:18" x14ac:dyDescent="0.2">
      <c r="B1261">
        <v>1252</v>
      </c>
      <c r="C1261" s="57">
        <f t="shared" ca="1" si="161"/>
        <v>-1.8189970171358736</v>
      </c>
      <c r="D1261" s="57">
        <f t="shared" ca="1" si="163"/>
        <v>0.56083829673592123</v>
      </c>
      <c r="E1261" s="57">
        <f t="shared" ca="1" si="163"/>
        <v>0.56102233462546303</v>
      </c>
      <c r="F1261" s="57">
        <f t="shared" ca="1" si="157"/>
        <v>0</v>
      </c>
      <c r="G1261" s="57">
        <f t="shared" ca="1" si="158"/>
        <v>0</v>
      </c>
      <c r="H1261" s="17">
        <f t="shared" ca="1" si="159"/>
        <v>0</v>
      </c>
      <c r="I1261" s="17">
        <f t="shared" ca="1" si="160"/>
        <v>0</v>
      </c>
      <c r="K1261" s="17">
        <v>1252</v>
      </c>
      <c r="L1261" s="50">
        <v>1.7420905572019096E-3</v>
      </c>
      <c r="M1261" s="50">
        <v>1.7560062164214956E-3</v>
      </c>
      <c r="N1261" s="50">
        <v>5.1400000000000001E-2</v>
      </c>
      <c r="O1261" s="50">
        <v>5.1799999999999999E-2</v>
      </c>
      <c r="R1261" s="59"/>
    </row>
    <row r="1262" spans="2:18" x14ac:dyDescent="0.2">
      <c r="B1262">
        <v>1253</v>
      </c>
      <c r="C1262" s="57">
        <f t="shared" ca="1" si="161"/>
        <v>0.38108580170130352</v>
      </c>
      <c r="D1262" s="57">
        <f t="shared" ca="1" si="163"/>
        <v>0.69668489512166365</v>
      </c>
      <c r="E1262" s="57">
        <f t="shared" ca="1" si="163"/>
        <v>0.69691351078239894</v>
      </c>
      <c r="F1262" s="57">
        <f t="shared" ca="1" si="157"/>
        <v>0</v>
      </c>
      <c r="G1262" s="57">
        <f t="shared" ca="1" si="158"/>
        <v>0</v>
      </c>
      <c r="H1262" s="17">
        <f t="shared" ca="1" si="159"/>
        <v>0</v>
      </c>
      <c r="I1262" s="17">
        <f t="shared" ca="1" si="160"/>
        <v>0</v>
      </c>
      <c r="K1262" s="17">
        <v>1253</v>
      </c>
      <c r="L1262" s="50">
        <v>1.5241340821062468E-3</v>
      </c>
      <c r="M1262" s="50">
        <v>1.5373840035684029E-3</v>
      </c>
      <c r="N1262" s="50">
        <v>4.8800000000000003E-2</v>
      </c>
      <c r="O1262" s="50">
        <v>4.9599999999999998E-2</v>
      </c>
      <c r="R1262" s="59"/>
    </row>
    <row r="1263" spans="2:18" x14ac:dyDescent="0.2">
      <c r="B1263">
        <v>1254</v>
      </c>
      <c r="C1263" s="57">
        <f t="shared" ca="1" si="161"/>
        <v>0.58034110126053129</v>
      </c>
      <c r="D1263" s="57">
        <f t="shared" ca="1" si="163"/>
        <v>0.7105059323261198</v>
      </c>
      <c r="E1263" s="57">
        <f t="shared" ca="1" si="163"/>
        <v>0.71073908333070224</v>
      </c>
      <c r="F1263" s="57">
        <f t="shared" ca="1" si="157"/>
        <v>0</v>
      </c>
      <c r="G1263" s="57">
        <f t="shared" ca="1" si="158"/>
        <v>0</v>
      </c>
      <c r="H1263" s="17">
        <f t="shared" ca="1" si="159"/>
        <v>0</v>
      </c>
      <c r="I1263" s="17">
        <f t="shared" ca="1" si="160"/>
        <v>0</v>
      </c>
      <c r="K1263" s="17">
        <v>1254</v>
      </c>
      <c r="L1263" s="50">
        <v>1.9661162523409415E-3</v>
      </c>
      <c r="M1263" s="50">
        <v>1.9815109492674053E-3</v>
      </c>
      <c r="N1263" s="50">
        <v>5.7000000000000002E-2</v>
      </c>
      <c r="O1263" s="50">
        <v>5.7200000000000001E-2</v>
      </c>
      <c r="R1263" s="59"/>
    </row>
    <row r="1264" spans="2:18" x14ac:dyDescent="0.2">
      <c r="B1264">
        <v>1255</v>
      </c>
      <c r="C1264" s="57">
        <f t="shared" ca="1" si="161"/>
        <v>-1.4675635713598891E-2</v>
      </c>
      <c r="D1264" s="57">
        <f t="shared" ca="1" si="163"/>
        <v>0.67002572184282527</v>
      </c>
      <c r="E1264" s="57">
        <f t="shared" ca="1" si="163"/>
        <v>0.67024558935277312</v>
      </c>
      <c r="F1264" s="57">
        <f t="shared" ca="1" si="157"/>
        <v>0</v>
      </c>
      <c r="G1264" s="57">
        <f t="shared" ca="1" si="158"/>
        <v>0</v>
      </c>
      <c r="H1264" s="17">
        <f t="shared" ca="1" si="159"/>
        <v>0</v>
      </c>
      <c r="I1264" s="17">
        <f t="shared" ca="1" si="160"/>
        <v>0</v>
      </c>
      <c r="K1264" s="17">
        <v>1255</v>
      </c>
      <c r="L1264" s="50">
        <v>1.7587558805024169E-3</v>
      </c>
      <c r="M1264" s="50">
        <v>1.7725987065814173E-3</v>
      </c>
      <c r="N1264" s="50">
        <v>5.1200000000000002E-2</v>
      </c>
      <c r="O1264" s="50">
        <v>5.1400000000000001E-2</v>
      </c>
      <c r="R1264" s="59"/>
    </row>
    <row r="1265" spans="2:18" x14ac:dyDescent="0.2">
      <c r="B1265">
        <v>1256</v>
      </c>
      <c r="C1265" s="57">
        <f t="shared" ca="1" si="161"/>
        <v>-0.78565296054773204</v>
      </c>
      <c r="D1265" s="57">
        <f t="shared" ca="1" si="163"/>
        <v>0.62098529293194615</v>
      </c>
      <c r="E1265" s="57">
        <f t="shared" ca="1" si="163"/>
        <v>0.62118906792986062</v>
      </c>
      <c r="F1265" s="57">
        <f t="shared" ca="1" si="157"/>
        <v>0</v>
      </c>
      <c r="G1265" s="57">
        <f t="shared" ca="1" si="158"/>
        <v>0</v>
      </c>
      <c r="H1265" s="17">
        <f t="shared" ca="1" si="159"/>
        <v>0</v>
      </c>
      <c r="I1265" s="17">
        <f t="shared" ca="1" si="160"/>
        <v>0</v>
      </c>
      <c r="K1265" s="17">
        <v>1256</v>
      </c>
      <c r="L1265" s="50">
        <v>1.6407675675887002E-3</v>
      </c>
      <c r="M1265" s="50">
        <v>1.6536788286557493E-3</v>
      </c>
      <c r="N1265" s="50">
        <v>4.7600000000000003E-2</v>
      </c>
      <c r="O1265" s="50">
        <v>4.8000000000000001E-2</v>
      </c>
      <c r="R1265" s="59"/>
    </row>
    <row r="1266" spans="2:18" x14ac:dyDescent="0.2">
      <c r="B1266">
        <v>1257</v>
      </c>
      <c r="C1266" s="57">
        <f t="shared" ca="1" si="161"/>
        <v>0.92930533541041649</v>
      </c>
      <c r="D1266" s="57">
        <f t="shared" ca="1" si="163"/>
        <v>0.73537516524044277</v>
      </c>
      <c r="E1266" s="57">
        <f t="shared" ca="1" si="163"/>
        <v>0.73561647703070399</v>
      </c>
      <c r="F1266" s="57">
        <f t="shared" ca="1" si="157"/>
        <v>0</v>
      </c>
      <c r="G1266" s="57">
        <f t="shared" ca="1" si="158"/>
        <v>0</v>
      </c>
      <c r="H1266" s="17">
        <f t="shared" ca="1" si="159"/>
        <v>0</v>
      </c>
      <c r="I1266" s="17">
        <f t="shared" ca="1" si="160"/>
        <v>0</v>
      </c>
      <c r="K1266" s="17">
        <v>1257</v>
      </c>
      <c r="L1266" s="50">
        <v>1.7546898745758189E-3</v>
      </c>
      <c r="M1266" s="50">
        <v>1.769232564249079E-3</v>
      </c>
      <c r="N1266" s="50">
        <v>5.3999999999999999E-2</v>
      </c>
      <c r="O1266" s="50">
        <v>5.3999999999999999E-2</v>
      </c>
      <c r="R1266" s="59"/>
    </row>
    <row r="1267" spans="2:18" x14ac:dyDescent="0.2">
      <c r="B1267">
        <v>1258</v>
      </c>
      <c r="C1267" s="57">
        <f t="shared" ca="1" si="161"/>
        <v>-2.5538528330754655</v>
      </c>
      <c r="D1267" s="57">
        <f t="shared" ca="1" si="163"/>
        <v>0.52164383539971226</v>
      </c>
      <c r="E1267" s="57">
        <f t="shared" ca="1" si="163"/>
        <v>0.52181501171045674</v>
      </c>
      <c r="F1267" s="57">
        <f t="shared" ca="1" si="157"/>
        <v>0</v>
      </c>
      <c r="G1267" s="57">
        <f t="shared" ca="1" si="158"/>
        <v>0</v>
      </c>
      <c r="H1267" s="17">
        <f t="shared" ca="1" si="159"/>
        <v>0</v>
      </c>
      <c r="I1267" s="17">
        <f t="shared" ca="1" si="160"/>
        <v>0</v>
      </c>
      <c r="K1267" s="17">
        <v>1258</v>
      </c>
      <c r="L1267" s="50">
        <v>1.6028655798403897E-3</v>
      </c>
      <c r="M1267" s="50">
        <v>1.6160563819789225E-3</v>
      </c>
      <c r="N1267" s="50">
        <v>4.8800000000000003E-2</v>
      </c>
      <c r="O1267" s="50">
        <v>4.9200000000000001E-2</v>
      </c>
      <c r="R1267" s="59"/>
    </row>
    <row r="1268" spans="2:18" x14ac:dyDescent="0.2">
      <c r="B1268">
        <v>1259</v>
      </c>
      <c r="C1268" s="57">
        <f t="shared" ca="1" si="161"/>
        <v>0.50264874344906885</v>
      </c>
      <c r="D1268" s="57">
        <f t="shared" ca="1" si="163"/>
        <v>0.70508460593922706</v>
      </c>
      <c r="E1268" s="57">
        <f t="shared" ca="1" si="163"/>
        <v>0.70531597794713163</v>
      </c>
      <c r="F1268" s="57">
        <f t="shared" ca="1" si="157"/>
        <v>0</v>
      </c>
      <c r="G1268" s="57">
        <f t="shared" ca="1" si="158"/>
        <v>0</v>
      </c>
      <c r="H1268" s="17">
        <f t="shared" ca="1" si="159"/>
        <v>0</v>
      </c>
      <c r="I1268" s="17">
        <f t="shared" ca="1" si="160"/>
        <v>0</v>
      </c>
      <c r="K1268" s="17">
        <v>1259</v>
      </c>
      <c r="L1268" s="50">
        <v>2.0203473631007405E-3</v>
      </c>
      <c r="M1268" s="50">
        <v>2.0364088671638689E-3</v>
      </c>
      <c r="N1268" s="50">
        <v>5.9400000000000001E-2</v>
      </c>
      <c r="O1268" s="50">
        <v>5.96E-2</v>
      </c>
      <c r="R1268" s="59"/>
    </row>
    <row r="1269" spans="2:18" x14ac:dyDescent="0.2">
      <c r="B1269">
        <v>1260</v>
      </c>
      <c r="C1269" s="57">
        <f t="shared" ca="1" si="161"/>
        <v>1.0467649596557123</v>
      </c>
      <c r="D1269" s="57">
        <f t="shared" ca="1" si="163"/>
        <v>0.7439403411846307</v>
      </c>
      <c r="E1269" s="57">
        <f t="shared" ca="1" si="163"/>
        <v>0.74418446361908897</v>
      </c>
      <c r="F1269" s="57">
        <f t="shared" ca="1" si="157"/>
        <v>0</v>
      </c>
      <c r="G1269" s="57">
        <f t="shared" ca="1" si="158"/>
        <v>0</v>
      </c>
      <c r="H1269" s="17">
        <f t="shared" ca="1" si="159"/>
        <v>0</v>
      </c>
      <c r="I1269" s="17">
        <f t="shared" ca="1" si="160"/>
        <v>0</v>
      </c>
      <c r="K1269" s="17">
        <v>1260</v>
      </c>
      <c r="L1269" s="50">
        <v>1.7048069947483036E-3</v>
      </c>
      <c r="M1269" s="50">
        <v>1.7184875745311341E-3</v>
      </c>
      <c r="N1269" s="50">
        <v>5.0599999999999999E-2</v>
      </c>
      <c r="O1269" s="50">
        <v>5.0799999999999998E-2</v>
      </c>
      <c r="R1269" s="59"/>
    </row>
    <row r="1270" spans="2:18" x14ac:dyDescent="0.2">
      <c r="B1270">
        <v>1261</v>
      </c>
      <c r="C1270" s="57">
        <f t="shared" ca="1" si="161"/>
        <v>0.96272914639733653</v>
      </c>
      <c r="D1270" s="57">
        <f t="shared" ref="D1270:E1289" ca="1" si="164">S0*EXP((D$5+0.5*σ*σ)*T+σ*SQRT(T)*$C1270)</f>
        <v>0.73780234744625783</v>
      </c>
      <c r="E1270" s="57">
        <f t="shared" ca="1" si="164"/>
        <v>0.73804445571117716</v>
      </c>
      <c r="F1270" s="57">
        <f t="shared" ca="1" si="157"/>
        <v>0</v>
      </c>
      <c r="G1270" s="57">
        <f t="shared" ca="1" si="158"/>
        <v>0</v>
      </c>
      <c r="H1270" s="17">
        <f t="shared" ca="1" si="159"/>
        <v>0</v>
      </c>
      <c r="I1270" s="17">
        <f t="shared" ca="1" si="160"/>
        <v>0</v>
      </c>
      <c r="K1270" s="17">
        <v>1261</v>
      </c>
      <c r="L1270" s="50">
        <v>1.7737042156363667E-3</v>
      </c>
      <c r="M1270" s="50">
        <v>1.7882397068537267E-3</v>
      </c>
      <c r="N1270" s="50">
        <v>5.3800000000000001E-2</v>
      </c>
      <c r="O1270" s="50">
        <v>5.3999999999999999E-2</v>
      </c>
      <c r="R1270" s="59"/>
    </row>
    <row r="1271" spans="2:18" x14ac:dyDescent="0.2">
      <c r="B1271">
        <v>1262</v>
      </c>
      <c r="C1271" s="57">
        <f t="shared" ca="1" si="161"/>
        <v>0.70163641743258653</v>
      </c>
      <c r="D1271" s="57">
        <f t="shared" ca="1" si="164"/>
        <v>0.71905330691276326</v>
      </c>
      <c r="E1271" s="57">
        <f t="shared" ca="1" si="164"/>
        <v>0.71928926272006555</v>
      </c>
      <c r="F1271" s="57">
        <f t="shared" ca="1" si="157"/>
        <v>0</v>
      </c>
      <c r="G1271" s="57">
        <f t="shared" ca="1" si="158"/>
        <v>0</v>
      </c>
      <c r="H1271" s="17">
        <f t="shared" ca="1" si="159"/>
        <v>0</v>
      </c>
      <c r="I1271" s="17">
        <f t="shared" ca="1" si="160"/>
        <v>0</v>
      </c>
      <c r="K1271" s="17">
        <v>1262</v>
      </c>
      <c r="L1271" s="50">
        <v>1.8710294005479862E-3</v>
      </c>
      <c r="M1271" s="50">
        <v>1.886619839255226E-3</v>
      </c>
      <c r="N1271" s="50">
        <v>5.7799999999999997E-2</v>
      </c>
      <c r="O1271" s="50">
        <v>5.8000000000000003E-2</v>
      </c>
      <c r="R1271" s="59"/>
    </row>
    <row r="1272" spans="2:18" x14ac:dyDescent="0.2">
      <c r="B1272">
        <v>1263</v>
      </c>
      <c r="C1272" s="57">
        <f t="shared" ca="1" si="161"/>
        <v>-0.10115724452517706</v>
      </c>
      <c r="D1272" s="57">
        <f t="shared" ca="1" si="164"/>
        <v>0.66433736446812941</v>
      </c>
      <c r="E1272" s="57">
        <f t="shared" ca="1" si="164"/>
        <v>0.66455536535575077</v>
      </c>
      <c r="F1272" s="57">
        <f t="shared" ca="1" si="157"/>
        <v>0</v>
      </c>
      <c r="G1272" s="57">
        <f t="shared" ca="1" si="158"/>
        <v>0</v>
      </c>
      <c r="H1272" s="17">
        <f t="shared" ca="1" si="159"/>
        <v>0</v>
      </c>
      <c r="I1272" s="17">
        <f t="shared" ca="1" si="160"/>
        <v>0</v>
      </c>
      <c r="K1272" s="17">
        <v>1263</v>
      </c>
      <c r="L1272" s="50">
        <v>1.775910997894449E-3</v>
      </c>
      <c r="M1272" s="50">
        <v>1.7906660372400747E-3</v>
      </c>
      <c r="N1272" s="50">
        <v>5.4600000000000003E-2</v>
      </c>
      <c r="O1272" s="50">
        <v>5.5E-2</v>
      </c>
      <c r="R1272" s="59"/>
    </row>
    <row r="1273" spans="2:18" x14ac:dyDescent="0.2">
      <c r="B1273">
        <v>1264</v>
      </c>
      <c r="C1273" s="57">
        <f t="shared" ca="1" si="161"/>
        <v>1.3353101285487865</v>
      </c>
      <c r="D1273" s="57">
        <f t="shared" ca="1" si="164"/>
        <v>0.76540704948455773</v>
      </c>
      <c r="E1273" s="57">
        <f t="shared" ca="1" si="164"/>
        <v>0.76565821617350782</v>
      </c>
      <c r="F1273" s="57">
        <f t="shared" ca="1" si="157"/>
        <v>0</v>
      </c>
      <c r="G1273" s="57">
        <f t="shared" ca="1" si="158"/>
        <v>0</v>
      </c>
      <c r="H1273" s="17">
        <f t="shared" ca="1" si="159"/>
        <v>0</v>
      </c>
      <c r="I1273" s="17">
        <f t="shared" ca="1" si="160"/>
        <v>0</v>
      </c>
      <c r="K1273" s="17">
        <v>1264</v>
      </c>
      <c r="L1273" s="50">
        <v>1.8388630528113255E-3</v>
      </c>
      <c r="M1273" s="50">
        <v>1.85323535158278E-3</v>
      </c>
      <c r="N1273" s="50">
        <v>5.3199999999999997E-2</v>
      </c>
      <c r="O1273" s="50">
        <v>5.3400000000000003E-2</v>
      </c>
      <c r="R1273" s="59"/>
    </row>
    <row r="1274" spans="2:18" x14ac:dyDescent="0.2">
      <c r="B1274">
        <v>1265</v>
      </c>
      <c r="C1274" s="57">
        <f t="shared" ca="1" si="161"/>
        <v>0.2372577729357187</v>
      </c>
      <c r="D1274" s="57">
        <f t="shared" ca="1" si="164"/>
        <v>0.68687586175587456</v>
      </c>
      <c r="E1274" s="57">
        <f t="shared" ca="1" si="164"/>
        <v>0.68710125860325577</v>
      </c>
      <c r="F1274" s="57">
        <f t="shared" ca="1" si="157"/>
        <v>0</v>
      </c>
      <c r="G1274" s="57">
        <f t="shared" ca="1" si="158"/>
        <v>0</v>
      </c>
      <c r="H1274" s="17">
        <f t="shared" ca="1" si="159"/>
        <v>0</v>
      </c>
      <c r="I1274" s="17">
        <f t="shared" ca="1" si="160"/>
        <v>0</v>
      </c>
      <c r="K1274" s="17">
        <v>1265</v>
      </c>
      <c r="L1274" s="50">
        <v>1.9293302165909018E-3</v>
      </c>
      <c r="M1274" s="50">
        <v>1.9444942809897913E-3</v>
      </c>
      <c r="N1274" s="50">
        <v>5.6000000000000001E-2</v>
      </c>
      <c r="O1274" s="50">
        <v>5.6399999999999999E-2</v>
      </c>
      <c r="R1274" s="59"/>
    </row>
    <row r="1275" spans="2:18" x14ac:dyDescent="0.2">
      <c r="B1275">
        <v>1266</v>
      </c>
      <c r="C1275" s="57">
        <f t="shared" ca="1" si="161"/>
        <v>0.20352801529500014</v>
      </c>
      <c r="D1275" s="57">
        <f t="shared" ca="1" si="164"/>
        <v>0.68459556531509336</v>
      </c>
      <c r="E1275" s="57">
        <f t="shared" ca="1" si="164"/>
        <v>0.68482021388806635</v>
      </c>
      <c r="F1275" s="57">
        <f t="shared" ca="1" si="157"/>
        <v>0</v>
      </c>
      <c r="G1275" s="57">
        <f t="shared" ca="1" si="158"/>
        <v>0</v>
      </c>
      <c r="H1275" s="17">
        <f t="shared" ca="1" si="159"/>
        <v>0</v>
      </c>
      <c r="I1275" s="17">
        <f t="shared" ca="1" si="160"/>
        <v>0</v>
      </c>
      <c r="K1275" s="17">
        <v>1266</v>
      </c>
      <c r="L1275" s="50">
        <v>1.8768264485574712E-3</v>
      </c>
      <c r="M1275" s="50">
        <v>1.8912603759190254E-3</v>
      </c>
      <c r="N1275" s="50">
        <v>5.3199999999999997E-2</v>
      </c>
      <c r="O1275" s="50">
        <v>5.3600000000000002E-2</v>
      </c>
      <c r="R1275" s="59"/>
    </row>
    <row r="1276" spans="2:18" x14ac:dyDescent="0.2">
      <c r="B1276">
        <v>1267</v>
      </c>
      <c r="C1276" s="57">
        <f t="shared" ca="1" si="161"/>
        <v>0.75372316771258463</v>
      </c>
      <c r="D1276" s="57">
        <f t="shared" ca="1" si="164"/>
        <v>0.72275521490949668</v>
      </c>
      <c r="E1276" s="57">
        <f t="shared" ca="1" si="164"/>
        <v>0.72299238549000344</v>
      </c>
      <c r="F1276" s="57">
        <f t="shared" ca="1" si="157"/>
        <v>0</v>
      </c>
      <c r="G1276" s="57">
        <f t="shared" ca="1" si="158"/>
        <v>0</v>
      </c>
      <c r="H1276" s="17">
        <f t="shared" ca="1" si="159"/>
        <v>0</v>
      </c>
      <c r="I1276" s="17">
        <f t="shared" ca="1" si="160"/>
        <v>0</v>
      </c>
      <c r="K1276" s="17">
        <v>1267</v>
      </c>
      <c r="L1276" s="50">
        <v>1.709765939192873E-3</v>
      </c>
      <c r="M1276" s="50">
        <v>1.7228924319091451E-3</v>
      </c>
      <c r="N1276" s="50">
        <v>4.8399999999999999E-2</v>
      </c>
      <c r="O1276" s="50">
        <v>4.8800000000000003E-2</v>
      </c>
      <c r="R1276" s="59"/>
    </row>
    <row r="1277" spans="2:18" x14ac:dyDescent="0.2">
      <c r="B1277">
        <v>1268</v>
      </c>
      <c r="C1277" s="57">
        <f t="shared" ca="1" si="161"/>
        <v>7.0531496715018446E-2</v>
      </c>
      <c r="D1277" s="57">
        <f t="shared" ca="1" si="164"/>
        <v>0.67567788300520348</v>
      </c>
      <c r="E1277" s="57">
        <f t="shared" ca="1" si="164"/>
        <v>0.675899605259768</v>
      </c>
      <c r="F1277" s="57">
        <f t="shared" ca="1" si="157"/>
        <v>0</v>
      </c>
      <c r="G1277" s="57">
        <f t="shared" ca="1" si="158"/>
        <v>0</v>
      </c>
      <c r="H1277" s="17">
        <f t="shared" ca="1" si="159"/>
        <v>0</v>
      </c>
      <c r="I1277" s="17">
        <f t="shared" ca="1" si="160"/>
        <v>0</v>
      </c>
      <c r="K1277" s="17">
        <v>1268</v>
      </c>
      <c r="L1277" s="50">
        <v>1.8279157595128719E-3</v>
      </c>
      <c r="M1277" s="50">
        <v>1.8419967637450761E-3</v>
      </c>
      <c r="N1277" s="50">
        <v>5.1999999999999998E-2</v>
      </c>
      <c r="O1277" s="50">
        <v>5.2400000000000002E-2</v>
      </c>
      <c r="R1277" s="59"/>
    </row>
    <row r="1278" spans="2:18" x14ac:dyDescent="0.2">
      <c r="B1278">
        <v>1269</v>
      </c>
      <c r="C1278" s="57">
        <f t="shared" ca="1" si="161"/>
        <v>-0.62422891464574148</v>
      </c>
      <c r="D1278" s="57">
        <f t="shared" ca="1" si="164"/>
        <v>0.63094695057298478</v>
      </c>
      <c r="E1278" s="57">
        <f t="shared" ca="1" si="164"/>
        <v>0.63115399446758347</v>
      </c>
      <c r="F1278" s="57">
        <f t="shared" ca="1" si="157"/>
        <v>0</v>
      </c>
      <c r="G1278" s="57">
        <f t="shared" ca="1" si="158"/>
        <v>0</v>
      </c>
      <c r="H1278" s="17">
        <f t="shared" ca="1" si="159"/>
        <v>0</v>
      </c>
      <c r="I1278" s="17">
        <f t="shared" ca="1" si="160"/>
        <v>0</v>
      </c>
      <c r="K1278" s="17">
        <v>1269</v>
      </c>
      <c r="L1278" s="50">
        <v>1.5985034245706755E-3</v>
      </c>
      <c r="M1278" s="50">
        <v>1.6121215183821939E-3</v>
      </c>
      <c r="N1278" s="50">
        <v>5.0200000000000002E-2</v>
      </c>
      <c r="O1278" s="50">
        <v>5.0999999999999997E-2</v>
      </c>
      <c r="R1278" s="59"/>
    </row>
    <row r="1279" spans="2:18" x14ac:dyDescent="0.2">
      <c r="B1279">
        <v>1270</v>
      </c>
      <c r="C1279" s="57">
        <f t="shared" ca="1" si="161"/>
        <v>0.25690133803949822</v>
      </c>
      <c r="D1279" s="57">
        <f t="shared" ca="1" si="164"/>
        <v>0.68820736087355761</v>
      </c>
      <c r="E1279" s="57">
        <f t="shared" ca="1" si="164"/>
        <v>0.68843319464953101</v>
      </c>
      <c r="F1279" s="57">
        <f t="shared" ca="1" si="157"/>
        <v>0</v>
      </c>
      <c r="G1279" s="57">
        <f t="shared" ca="1" si="158"/>
        <v>0</v>
      </c>
      <c r="H1279" s="17">
        <f t="shared" ca="1" si="159"/>
        <v>0</v>
      </c>
      <c r="I1279" s="17">
        <f t="shared" ca="1" si="160"/>
        <v>0</v>
      </c>
      <c r="K1279" s="17">
        <v>1270</v>
      </c>
      <c r="L1279" s="50">
        <v>1.5812949466439134E-3</v>
      </c>
      <c r="M1279" s="50">
        <v>1.5945888353027476E-3</v>
      </c>
      <c r="N1279" s="50">
        <v>4.9000000000000002E-2</v>
      </c>
      <c r="O1279" s="50">
        <v>4.9399999999999999E-2</v>
      </c>
      <c r="R1279" s="59"/>
    </row>
    <row r="1280" spans="2:18" x14ac:dyDescent="0.2">
      <c r="B1280">
        <v>1271</v>
      </c>
      <c r="C1280" s="57">
        <f t="shared" ca="1" si="161"/>
        <v>-0.39643860931293873</v>
      </c>
      <c r="D1280" s="57">
        <f t="shared" ca="1" si="164"/>
        <v>0.64527659662450443</v>
      </c>
      <c r="E1280" s="57">
        <f t="shared" ca="1" si="164"/>
        <v>0.64548834276185751</v>
      </c>
      <c r="F1280" s="57">
        <f t="shared" ca="1" si="157"/>
        <v>0</v>
      </c>
      <c r="G1280" s="57">
        <f t="shared" ca="1" si="158"/>
        <v>0</v>
      </c>
      <c r="H1280" s="17">
        <f t="shared" ca="1" si="159"/>
        <v>0</v>
      </c>
      <c r="I1280" s="17">
        <f t="shared" ca="1" si="160"/>
        <v>0</v>
      </c>
      <c r="K1280" s="17">
        <v>1271</v>
      </c>
      <c r="L1280" s="50">
        <v>1.8956754082877943E-3</v>
      </c>
      <c r="M1280" s="50">
        <v>1.9109037385658144E-3</v>
      </c>
      <c r="N1280" s="50">
        <v>5.62E-2</v>
      </c>
      <c r="O1280" s="50">
        <v>5.6800000000000003E-2</v>
      </c>
      <c r="R1280" s="59"/>
    </row>
    <row r="1281" spans="2:18" x14ac:dyDescent="0.2">
      <c r="B1281">
        <v>1272</v>
      </c>
      <c r="C1281" s="57">
        <f t="shared" ca="1" si="161"/>
        <v>-1.6233746462605627</v>
      </c>
      <c r="D1281" s="57">
        <f t="shared" ca="1" si="164"/>
        <v>0.57175955089343911</v>
      </c>
      <c r="E1281" s="57">
        <f t="shared" ca="1" si="164"/>
        <v>0.57194717256921312</v>
      </c>
      <c r="F1281" s="57">
        <f t="shared" ca="1" si="157"/>
        <v>0</v>
      </c>
      <c r="G1281" s="57">
        <f t="shared" ca="1" si="158"/>
        <v>0</v>
      </c>
      <c r="H1281" s="17">
        <f t="shared" ca="1" si="159"/>
        <v>0</v>
      </c>
      <c r="I1281" s="17">
        <f t="shared" ca="1" si="160"/>
        <v>0</v>
      </c>
      <c r="K1281" s="17">
        <v>1272</v>
      </c>
      <c r="L1281" s="50">
        <v>1.8258283545153208E-3</v>
      </c>
      <c r="M1281" s="50">
        <v>1.8400322835230864E-3</v>
      </c>
      <c r="N1281" s="50">
        <v>5.2600000000000001E-2</v>
      </c>
      <c r="O1281" s="50">
        <v>5.2600000000000001E-2</v>
      </c>
      <c r="R1281" s="59"/>
    </row>
    <row r="1282" spans="2:18" x14ac:dyDescent="0.2">
      <c r="B1282">
        <v>1273</v>
      </c>
      <c r="C1282" s="57">
        <f t="shared" ca="1" si="161"/>
        <v>-2.1705770121213011</v>
      </c>
      <c r="D1282" s="57">
        <f t="shared" ca="1" si="164"/>
        <v>0.54173190602904353</v>
      </c>
      <c r="E1282" s="57">
        <f t="shared" ca="1" si="164"/>
        <v>0.54190967419727198</v>
      </c>
      <c r="F1282" s="57">
        <f t="shared" ca="1" si="157"/>
        <v>0</v>
      </c>
      <c r="G1282" s="57">
        <f t="shared" ca="1" si="158"/>
        <v>0</v>
      </c>
      <c r="H1282" s="17">
        <f t="shared" ca="1" si="159"/>
        <v>0</v>
      </c>
      <c r="I1282" s="17">
        <f t="shared" ca="1" si="160"/>
        <v>0</v>
      </c>
      <c r="K1282" s="17">
        <v>1273</v>
      </c>
      <c r="L1282" s="50">
        <v>1.6683953691630856E-3</v>
      </c>
      <c r="M1282" s="50">
        <v>1.681648574981952E-3</v>
      </c>
      <c r="N1282" s="50">
        <v>4.8800000000000003E-2</v>
      </c>
      <c r="O1282" s="50">
        <v>4.9399999999999999E-2</v>
      </c>
      <c r="R1282" s="59"/>
    </row>
    <row r="1283" spans="2:18" x14ac:dyDescent="0.2">
      <c r="B1283">
        <v>1274</v>
      </c>
      <c r="C1283" s="57">
        <f t="shared" ca="1" si="161"/>
        <v>0.68319122064292437</v>
      </c>
      <c r="D1283" s="57">
        <f t="shared" ca="1" si="164"/>
        <v>0.7177469216075415</v>
      </c>
      <c r="E1283" s="57">
        <f t="shared" ca="1" si="164"/>
        <v>0.71798244872729533</v>
      </c>
      <c r="F1283" s="57">
        <f t="shared" ca="1" si="157"/>
        <v>0</v>
      </c>
      <c r="G1283" s="57">
        <f t="shared" ca="1" si="158"/>
        <v>0</v>
      </c>
      <c r="H1283" s="17">
        <f t="shared" ca="1" si="159"/>
        <v>0</v>
      </c>
      <c r="I1283" s="17">
        <f t="shared" ca="1" si="160"/>
        <v>0</v>
      </c>
      <c r="K1283" s="17">
        <v>1274</v>
      </c>
      <c r="L1283" s="50">
        <v>1.917577961207154E-3</v>
      </c>
      <c r="M1283" s="50">
        <v>1.9324169536530991E-3</v>
      </c>
      <c r="N1283" s="50">
        <v>5.4600000000000003E-2</v>
      </c>
      <c r="O1283" s="50">
        <v>5.5E-2</v>
      </c>
      <c r="R1283" s="59"/>
    </row>
    <row r="1284" spans="2:18" x14ac:dyDescent="0.2">
      <c r="B1284">
        <v>1275</v>
      </c>
      <c r="C1284" s="57">
        <f t="shared" ca="1" si="161"/>
        <v>2.1966344163081888</v>
      </c>
      <c r="D1284" s="57">
        <f t="shared" ca="1" si="164"/>
        <v>0.83324154098590575</v>
      </c>
      <c r="E1284" s="57">
        <f t="shared" ca="1" si="164"/>
        <v>0.83351496741839826</v>
      </c>
      <c r="F1284" s="57">
        <f t="shared" ca="1" si="157"/>
        <v>4.5041540985905737E-2</v>
      </c>
      <c r="G1284" s="57">
        <f t="shared" ca="1" si="158"/>
        <v>4.5314967418398244E-2</v>
      </c>
      <c r="H1284" s="17">
        <f t="shared" ca="1" si="159"/>
        <v>1</v>
      </c>
      <c r="I1284" s="17">
        <f t="shared" ca="1" si="160"/>
        <v>1</v>
      </c>
      <c r="K1284" s="17">
        <v>1275</v>
      </c>
      <c r="L1284" s="50">
        <v>1.8314221968221392E-3</v>
      </c>
      <c r="M1284" s="50">
        <v>1.8448620097712379E-3</v>
      </c>
      <c r="N1284" s="50">
        <v>4.9599999999999998E-2</v>
      </c>
      <c r="O1284" s="50">
        <v>4.9799999999999997E-2</v>
      </c>
      <c r="R1284" s="59"/>
    </row>
    <row r="1285" spans="2:18" x14ac:dyDescent="0.2">
      <c r="B1285">
        <v>1276</v>
      </c>
      <c r="C1285" s="57">
        <f t="shared" ca="1" si="161"/>
        <v>-0.54712531530822883</v>
      </c>
      <c r="D1285" s="57">
        <f t="shared" ca="1" si="164"/>
        <v>0.63576133646409727</v>
      </c>
      <c r="E1285" s="57">
        <f t="shared" ca="1" si="164"/>
        <v>0.6359699601891462</v>
      </c>
      <c r="F1285" s="57">
        <f t="shared" ca="1" si="157"/>
        <v>0</v>
      </c>
      <c r="G1285" s="57">
        <f t="shared" ca="1" si="158"/>
        <v>0</v>
      </c>
      <c r="H1285" s="17">
        <f t="shared" ca="1" si="159"/>
        <v>0</v>
      </c>
      <c r="I1285" s="17">
        <f t="shared" ca="1" si="160"/>
        <v>0</v>
      </c>
      <c r="K1285" s="17">
        <v>1276</v>
      </c>
      <c r="L1285" s="50">
        <v>1.7583957304009303E-3</v>
      </c>
      <c r="M1285" s="50">
        <v>1.7728361776840713E-3</v>
      </c>
      <c r="N1285" s="50">
        <v>5.3600000000000002E-2</v>
      </c>
      <c r="O1285" s="50">
        <v>5.3600000000000002E-2</v>
      </c>
      <c r="R1285" s="59"/>
    </row>
    <row r="1286" spans="2:18" x14ac:dyDescent="0.2">
      <c r="B1286">
        <v>1277</v>
      </c>
      <c r="C1286" s="57">
        <f t="shared" ca="1" si="161"/>
        <v>-1.79910151772059</v>
      </c>
      <c r="D1286" s="57">
        <f t="shared" ca="1" si="164"/>
        <v>0.56193943085565223</v>
      </c>
      <c r="E1286" s="57">
        <f t="shared" ca="1" si="164"/>
        <v>0.56212383008000422</v>
      </c>
      <c r="F1286" s="57">
        <f t="shared" ca="1" si="157"/>
        <v>0</v>
      </c>
      <c r="G1286" s="57">
        <f t="shared" ca="1" si="158"/>
        <v>0</v>
      </c>
      <c r="H1286" s="17">
        <f t="shared" ca="1" si="159"/>
        <v>0</v>
      </c>
      <c r="I1286" s="17">
        <f t="shared" ca="1" si="160"/>
        <v>0</v>
      </c>
      <c r="K1286" s="17">
        <v>1277</v>
      </c>
      <c r="L1286" s="50">
        <v>1.6944939077871237E-3</v>
      </c>
      <c r="M1286" s="50">
        <v>1.7085603462665131E-3</v>
      </c>
      <c r="N1286" s="50">
        <v>5.1999999999999998E-2</v>
      </c>
      <c r="O1286" s="50">
        <v>5.2400000000000002E-2</v>
      </c>
      <c r="R1286" s="59"/>
    </row>
    <row r="1287" spans="2:18" x14ac:dyDescent="0.2">
      <c r="B1287">
        <v>1278</v>
      </c>
      <c r="C1287" s="57">
        <f t="shared" ca="1" si="161"/>
        <v>-0.38543292387967382</v>
      </c>
      <c r="D1287" s="57">
        <f t="shared" ca="1" si="164"/>
        <v>0.64597711633765365</v>
      </c>
      <c r="E1287" s="57">
        <f t="shared" ca="1" si="164"/>
        <v>0.64618909234905486</v>
      </c>
      <c r="F1287" s="57">
        <f t="shared" ca="1" si="157"/>
        <v>0</v>
      </c>
      <c r="G1287" s="57">
        <f t="shared" ca="1" si="158"/>
        <v>0</v>
      </c>
      <c r="H1287" s="17">
        <f t="shared" ca="1" si="159"/>
        <v>0</v>
      </c>
      <c r="I1287" s="17">
        <f t="shared" ca="1" si="160"/>
        <v>0</v>
      </c>
      <c r="K1287" s="17">
        <v>1278</v>
      </c>
      <c r="L1287" s="50">
        <v>1.9192904175050923E-3</v>
      </c>
      <c r="M1287" s="50">
        <v>1.9346534978866355E-3</v>
      </c>
      <c r="N1287" s="50">
        <v>5.6800000000000003E-2</v>
      </c>
      <c r="O1287" s="50">
        <v>5.7200000000000001E-2</v>
      </c>
      <c r="R1287" s="59"/>
    </row>
    <row r="1288" spans="2:18" x14ac:dyDescent="0.2">
      <c r="B1288">
        <v>1279</v>
      </c>
      <c r="C1288" s="57">
        <f t="shared" ca="1" si="161"/>
        <v>-0.139210776783948</v>
      </c>
      <c r="D1288" s="57">
        <f t="shared" ca="1" si="164"/>
        <v>0.66184970471324367</v>
      </c>
      <c r="E1288" s="57">
        <f t="shared" ca="1" si="164"/>
        <v>0.66206688928062829</v>
      </c>
      <c r="F1288" s="57">
        <f t="shared" ca="1" si="157"/>
        <v>0</v>
      </c>
      <c r="G1288" s="57">
        <f t="shared" ca="1" si="158"/>
        <v>0</v>
      </c>
      <c r="H1288" s="17">
        <f t="shared" ca="1" si="159"/>
        <v>0</v>
      </c>
      <c r="I1288" s="17">
        <f t="shared" ca="1" si="160"/>
        <v>0</v>
      </c>
      <c r="K1288" s="17">
        <v>1279</v>
      </c>
      <c r="L1288" s="50">
        <v>1.6946535286785469E-3</v>
      </c>
      <c r="M1288" s="50">
        <v>1.7084523083415145E-3</v>
      </c>
      <c r="N1288" s="50">
        <v>5.1200000000000002E-2</v>
      </c>
      <c r="O1288" s="50">
        <v>5.1200000000000002E-2</v>
      </c>
      <c r="R1288" s="59"/>
    </row>
    <row r="1289" spans="2:18" x14ac:dyDescent="0.2">
      <c r="B1289">
        <v>1280</v>
      </c>
      <c r="C1289" s="57">
        <f t="shared" ca="1" si="161"/>
        <v>1.6172197882687906</v>
      </c>
      <c r="D1289" s="57">
        <f t="shared" ca="1" si="164"/>
        <v>0.78697819629104671</v>
      </c>
      <c r="E1289" s="57">
        <f t="shared" ca="1" si="164"/>
        <v>0.78723644150576166</v>
      </c>
      <c r="F1289" s="57">
        <f t="shared" ca="1" si="157"/>
        <v>0</v>
      </c>
      <c r="G1289" s="57">
        <f t="shared" ca="1" si="158"/>
        <v>0</v>
      </c>
      <c r="H1289" s="17">
        <f t="shared" ca="1" si="159"/>
        <v>0</v>
      </c>
      <c r="I1289" s="17">
        <f t="shared" ca="1" si="160"/>
        <v>0</v>
      </c>
      <c r="K1289" s="17">
        <v>1280</v>
      </c>
      <c r="L1289" s="50">
        <v>1.5277203482956026E-3</v>
      </c>
      <c r="M1289" s="50">
        <v>1.5406312595984738E-3</v>
      </c>
      <c r="N1289" s="50">
        <v>4.7600000000000003E-2</v>
      </c>
      <c r="O1289" s="50">
        <v>4.8399999999999999E-2</v>
      </c>
      <c r="R1289" s="59"/>
    </row>
    <row r="1290" spans="2:18" x14ac:dyDescent="0.2">
      <c r="B1290">
        <v>1281</v>
      </c>
      <c r="C1290" s="57">
        <f t="shared" ca="1" si="161"/>
        <v>0.23459442432997202</v>
      </c>
      <c r="D1290" s="57">
        <f t="shared" ref="D1290:E1309" ca="1" si="165">S0*EXP((D$5+0.5*σ*σ)*T+σ*SQRT(T)*$C1290)</f>
        <v>0.68669553051361898</v>
      </c>
      <c r="E1290" s="57">
        <f t="shared" ca="1" si="165"/>
        <v>0.68692086818568798</v>
      </c>
      <c r="F1290" s="57">
        <f t="shared" ref="F1290:F1353" ca="1" si="166">MAX(0,CP*(D1290-K))</f>
        <v>0</v>
      </c>
      <c r="G1290" s="57">
        <f t="shared" ref="G1290:G1353" ca="1" si="167">MAX(0,CP*(E1290-K))</f>
        <v>0</v>
      </c>
      <c r="H1290" s="17">
        <f t="shared" ref="H1290:H1353" ca="1" si="168">(CP*(D1290-K)&gt;0)*1</f>
        <v>0</v>
      </c>
      <c r="I1290" s="17">
        <f t="shared" ref="I1290:I1353" ca="1" si="169">(CP*(E1290-K)&gt;0)*1</f>
        <v>0</v>
      </c>
      <c r="K1290" s="17">
        <v>1281</v>
      </c>
      <c r="L1290" s="50">
        <v>1.8115605583397833E-3</v>
      </c>
      <c r="M1290" s="50">
        <v>1.8258213472132497E-3</v>
      </c>
      <c r="N1290" s="50">
        <v>5.2200000000000003E-2</v>
      </c>
      <c r="O1290" s="50">
        <v>5.3400000000000003E-2</v>
      </c>
      <c r="R1290" s="59"/>
    </row>
    <row r="1291" spans="2:18" x14ac:dyDescent="0.2">
      <c r="B1291">
        <v>1282</v>
      </c>
      <c r="C1291" s="57">
        <f t="shared" ref="C1291:C1354" ca="1" si="170">_xlfn.NORM.S.INV(RAND())</f>
        <v>1.3891832237694866</v>
      </c>
      <c r="D1291" s="57">
        <f t="shared" ca="1" si="165"/>
        <v>0.76948310351373161</v>
      </c>
      <c r="E1291" s="57">
        <f t="shared" ca="1" si="165"/>
        <v>0.76973560775110805</v>
      </c>
      <c r="F1291" s="57">
        <f t="shared" ca="1" si="166"/>
        <v>0</v>
      </c>
      <c r="G1291" s="57">
        <f t="shared" ca="1" si="167"/>
        <v>0</v>
      </c>
      <c r="H1291" s="17">
        <f t="shared" ca="1" si="168"/>
        <v>0</v>
      </c>
      <c r="I1291" s="17">
        <f t="shared" ca="1" si="169"/>
        <v>0</v>
      </c>
      <c r="K1291" s="17">
        <v>1282</v>
      </c>
      <c r="L1291" s="50">
        <v>1.7918986784028195E-3</v>
      </c>
      <c r="M1291" s="50">
        <v>1.8062259992327699E-3</v>
      </c>
      <c r="N1291" s="50">
        <v>5.28E-2</v>
      </c>
      <c r="O1291" s="50">
        <v>5.3199999999999997E-2</v>
      </c>
      <c r="R1291" s="59"/>
    </row>
    <row r="1292" spans="2:18" x14ac:dyDescent="0.2">
      <c r="B1292">
        <v>1283</v>
      </c>
      <c r="C1292" s="57">
        <f t="shared" ca="1" si="170"/>
        <v>-1.1425155228938029</v>
      </c>
      <c r="D1292" s="57">
        <f t="shared" ca="1" si="165"/>
        <v>0.59951753397587471</v>
      </c>
      <c r="E1292" s="57">
        <f t="shared" ca="1" si="165"/>
        <v>0.59971426437452691</v>
      </c>
      <c r="F1292" s="57">
        <f t="shared" ca="1" si="166"/>
        <v>0</v>
      </c>
      <c r="G1292" s="57">
        <f t="shared" ca="1" si="167"/>
        <v>0</v>
      </c>
      <c r="H1292" s="17">
        <f t="shared" ca="1" si="168"/>
        <v>0</v>
      </c>
      <c r="I1292" s="17">
        <f t="shared" ca="1" si="169"/>
        <v>0</v>
      </c>
      <c r="K1292" s="17">
        <v>1283</v>
      </c>
      <c r="L1292" s="50">
        <v>1.8359054088610946E-3</v>
      </c>
      <c r="M1292" s="50">
        <v>1.8500091861739297E-3</v>
      </c>
      <c r="N1292" s="50">
        <v>5.2200000000000003E-2</v>
      </c>
      <c r="O1292" s="50">
        <v>5.2200000000000003E-2</v>
      </c>
      <c r="R1292" s="59"/>
    </row>
    <row r="1293" spans="2:18" x14ac:dyDescent="0.2">
      <c r="B1293">
        <v>1284</v>
      </c>
      <c r="C1293" s="57">
        <f t="shared" ca="1" si="170"/>
        <v>-1.971676322934186</v>
      </c>
      <c r="D1293" s="57">
        <f t="shared" ca="1" si="165"/>
        <v>0.55245962644824942</v>
      </c>
      <c r="E1293" s="57">
        <f t="shared" ca="1" si="165"/>
        <v>0.55264091489502698</v>
      </c>
      <c r="F1293" s="57">
        <f t="shared" ca="1" si="166"/>
        <v>0</v>
      </c>
      <c r="G1293" s="57">
        <f t="shared" ca="1" si="167"/>
        <v>0</v>
      </c>
      <c r="H1293" s="17">
        <f t="shared" ca="1" si="168"/>
        <v>0</v>
      </c>
      <c r="I1293" s="17">
        <f t="shared" ca="1" si="169"/>
        <v>0</v>
      </c>
      <c r="K1293" s="17">
        <v>1284</v>
      </c>
      <c r="L1293" s="50">
        <v>2.0936970894430539E-3</v>
      </c>
      <c r="M1293" s="50">
        <v>2.1094655925405258E-3</v>
      </c>
      <c r="N1293" s="50">
        <v>5.8200000000000002E-2</v>
      </c>
      <c r="O1293" s="50">
        <v>5.8599999999999999E-2</v>
      </c>
      <c r="R1293" s="59"/>
    </row>
    <row r="1294" spans="2:18" x14ac:dyDescent="0.2">
      <c r="B1294">
        <v>1285</v>
      </c>
      <c r="C1294" s="57">
        <f t="shared" ca="1" si="170"/>
        <v>-0.4612068691004107</v>
      </c>
      <c r="D1294" s="57">
        <f t="shared" ca="1" si="165"/>
        <v>0.64116941373398706</v>
      </c>
      <c r="E1294" s="57">
        <f t="shared" ca="1" si="165"/>
        <v>0.64137981210804451</v>
      </c>
      <c r="F1294" s="57">
        <f t="shared" ca="1" si="166"/>
        <v>0</v>
      </c>
      <c r="G1294" s="57">
        <f t="shared" ca="1" si="167"/>
        <v>0</v>
      </c>
      <c r="H1294" s="17">
        <f t="shared" ca="1" si="168"/>
        <v>0</v>
      </c>
      <c r="I1294" s="17">
        <f t="shared" ca="1" si="169"/>
        <v>0</v>
      </c>
      <c r="K1294" s="17">
        <v>1285</v>
      </c>
      <c r="L1294" s="50">
        <v>1.5651366880094994E-3</v>
      </c>
      <c r="M1294" s="50">
        <v>1.5782147270625483E-3</v>
      </c>
      <c r="N1294" s="50">
        <v>4.8000000000000001E-2</v>
      </c>
      <c r="O1294" s="50">
        <v>4.9000000000000002E-2</v>
      </c>
      <c r="R1294" s="59"/>
    </row>
    <row r="1295" spans="2:18" x14ac:dyDescent="0.2">
      <c r="B1295">
        <v>1286</v>
      </c>
      <c r="C1295" s="57">
        <f t="shared" ca="1" si="170"/>
        <v>1.2317126144712145</v>
      </c>
      <c r="D1295" s="57">
        <f t="shared" ca="1" si="165"/>
        <v>0.75762941400420236</v>
      </c>
      <c r="E1295" s="57">
        <f t="shared" ca="1" si="165"/>
        <v>0.7578780284786768</v>
      </c>
      <c r="F1295" s="57">
        <f t="shared" ca="1" si="166"/>
        <v>0</v>
      </c>
      <c r="G1295" s="57">
        <f t="shared" ca="1" si="167"/>
        <v>0</v>
      </c>
      <c r="H1295" s="17">
        <f t="shared" ca="1" si="168"/>
        <v>0</v>
      </c>
      <c r="I1295" s="17">
        <f t="shared" ca="1" si="169"/>
        <v>0</v>
      </c>
      <c r="K1295" s="17">
        <v>1286</v>
      </c>
      <c r="L1295" s="50">
        <v>1.7017014835542207E-3</v>
      </c>
      <c r="M1295" s="50">
        <v>1.7150887421533418E-3</v>
      </c>
      <c r="N1295" s="50">
        <v>4.9599999999999998E-2</v>
      </c>
      <c r="O1295" s="50">
        <v>4.9599999999999998E-2</v>
      </c>
      <c r="R1295" s="59"/>
    </row>
    <row r="1296" spans="2:18" x14ac:dyDescent="0.2">
      <c r="B1296">
        <v>1287</v>
      </c>
      <c r="C1296" s="57">
        <f t="shared" ca="1" si="170"/>
        <v>0.45747541886023602</v>
      </c>
      <c r="D1296" s="57">
        <f t="shared" ca="1" si="165"/>
        <v>0.70195147679710956</v>
      </c>
      <c r="E1296" s="57">
        <f t="shared" ca="1" si="165"/>
        <v>0.70218182067537616</v>
      </c>
      <c r="F1296" s="57">
        <f t="shared" ca="1" si="166"/>
        <v>0</v>
      </c>
      <c r="G1296" s="57">
        <f t="shared" ca="1" si="167"/>
        <v>0</v>
      </c>
      <c r="H1296" s="17">
        <f t="shared" ca="1" si="168"/>
        <v>0</v>
      </c>
      <c r="I1296" s="17">
        <f t="shared" ca="1" si="169"/>
        <v>0</v>
      </c>
      <c r="K1296" s="17">
        <v>1287</v>
      </c>
      <c r="L1296" s="50">
        <v>2.0368044765781269E-3</v>
      </c>
      <c r="M1296" s="50">
        <v>2.0520087630790328E-3</v>
      </c>
      <c r="N1296" s="50">
        <v>5.62E-2</v>
      </c>
      <c r="O1296" s="50">
        <v>5.62E-2</v>
      </c>
      <c r="R1296" s="59"/>
    </row>
    <row r="1297" spans="2:18" x14ac:dyDescent="0.2">
      <c r="B1297">
        <v>1288</v>
      </c>
      <c r="C1297" s="57">
        <f t="shared" ca="1" si="170"/>
        <v>0.8868432456730857</v>
      </c>
      <c r="D1297" s="57">
        <f t="shared" ca="1" si="165"/>
        <v>0.73230315023882919</v>
      </c>
      <c r="E1297" s="57">
        <f t="shared" ca="1" si="165"/>
        <v>0.73254345395392706</v>
      </c>
      <c r="F1297" s="57">
        <f t="shared" ca="1" si="166"/>
        <v>0</v>
      </c>
      <c r="G1297" s="57">
        <f t="shared" ca="1" si="167"/>
        <v>0</v>
      </c>
      <c r="H1297" s="17">
        <f t="shared" ca="1" si="168"/>
        <v>0</v>
      </c>
      <c r="I1297" s="17">
        <f t="shared" ca="1" si="169"/>
        <v>0</v>
      </c>
      <c r="K1297" s="17">
        <v>1288</v>
      </c>
      <c r="L1297" s="50">
        <v>1.7489562869655848E-3</v>
      </c>
      <c r="M1297" s="50">
        <v>1.7628065868127609E-3</v>
      </c>
      <c r="N1297" s="50">
        <v>5.0999999999999997E-2</v>
      </c>
      <c r="O1297" s="50">
        <v>5.16E-2</v>
      </c>
      <c r="R1297" s="59"/>
    </row>
    <row r="1298" spans="2:18" x14ac:dyDescent="0.2">
      <c r="B1298">
        <v>1289</v>
      </c>
      <c r="C1298" s="57">
        <f t="shared" ca="1" si="170"/>
        <v>0.44039336049806538</v>
      </c>
      <c r="D1298" s="57">
        <f t="shared" ca="1" si="165"/>
        <v>0.70077033137076872</v>
      </c>
      <c r="E1298" s="57">
        <f t="shared" ca="1" si="165"/>
        <v>0.70100028765868561</v>
      </c>
      <c r="F1298" s="57">
        <f t="shared" ca="1" si="166"/>
        <v>0</v>
      </c>
      <c r="G1298" s="57">
        <f t="shared" ca="1" si="167"/>
        <v>0</v>
      </c>
      <c r="H1298" s="17">
        <f t="shared" ca="1" si="168"/>
        <v>0</v>
      </c>
      <c r="I1298" s="17">
        <f t="shared" ca="1" si="169"/>
        <v>0</v>
      </c>
      <c r="K1298" s="17">
        <v>1289</v>
      </c>
      <c r="L1298" s="50">
        <v>1.7461538525926951E-3</v>
      </c>
      <c r="M1298" s="50">
        <v>1.7602300539516114E-3</v>
      </c>
      <c r="N1298" s="50">
        <v>5.2200000000000003E-2</v>
      </c>
      <c r="O1298" s="50">
        <v>5.2400000000000002E-2</v>
      </c>
      <c r="R1298" s="59"/>
    </row>
    <row r="1299" spans="2:18" x14ac:dyDescent="0.2">
      <c r="B1299">
        <v>1290</v>
      </c>
      <c r="C1299" s="57">
        <f t="shared" ca="1" si="170"/>
        <v>2.1587119709445841</v>
      </c>
      <c r="D1299" s="57">
        <f t="shared" ca="1" si="165"/>
        <v>0.83013213537714514</v>
      </c>
      <c r="E1299" s="57">
        <f t="shared" ca="1" si="165"/>
        <v>0.83040454146482645</v>
      </c>
      <c r="F1299" s="57">
        <f t="shared" ca="1" si="166"/>
        <v>4.193213537714513E-2</v>
      </c>
      <c r="G1299" s="57">
        <f t="shared" ca="1" si="167"/>
        <v>4.2204541464826439E-2</v>
      </c>
      <c r="H1299" s="17">
        <f t="shared" ca="1" si="168"/>
        <v>1</v>
      </c>
      <c r="I1299" s="17">
        <f t="shared" ca="1" si="169"/>
        <v>1</v>
      </c>
      <c r="K1299" s="17">
        <v>1290</v>
      </c>
      <c r="L1299" s="50">
        <v>1.6617149967772817E-3</v>
      </c>
      <c r="M1299" s="50">
        <v>1.674853770038037E-3</v>
      </c>
      <c r="N1299" s="50">
        <v>4.8399999999999999E-2</v>
      </c>
      <c r="O1299" s="50">
        <v>4.8800000000000003E-2</v>
      </c>
      <c r="R1299" s="59"/>
    </row>
    <row r="1300" spans="2:18" x14ac:dyDescent="0.2">
      <c r="B1300">
        <v>1291</v>
      </c>
      <c r="C1300" s="57">
        <f t="shared" ca="1" si="170"/>
        <v>-0.94820768786766907</v>
      </c>
      <c r="D1300" s="57">
        <f t="shared" ca="1" si="165"/>
        <v>0.61111278899728638</v>
      </c>
      <c r="E1300" s="57">
        <f t="shared" ca="1" si="165"/>
        <v>0.61131332435411512</v>
      </c>
      <c r="F1300" s="57">
        <f t="shared" ca="1" si="166"/>
        <v>0</v>
      </c>
      <c r="G1300" s="57">
        <f t="shared" ca="1" si="167"/>
        <v>0</v>
      </c>
      <c r="H1300" s="17">
        <f t="shared" ca="1" si="168"/>
        <v>0</v>
      </c>
      <c r="I1300" s="17">
        <f t="shared" ca="1" si="169"/>
        <v>0</v>
      </c>
      <c r="K1300" s="17">
        <v>1291</v>
      </c>
      <c r="L1300" s="50">
        <v>1.6728794094535864E-3</v>
      </c>
      <c r="M1300" s="50">
        <v>1.6869814193622161E-3</v>
      </c>
      <c r="N1300" s="50">
        <v>5.2400000000000002E-2</v>
      </c>
      <c r="O1300" s="50">
        <v>5.2400000000000002E-2</v>
      </c>
      <c r="R1300" s="59"/>
    </row>
    <row r="1301" spans="2:18" x14ac:dyDescent="0.2">
      <c r="B1301">
        <v>1292</v>
      </c>
      <c r="C1301" s="57">
        <f t="shared" ca="1" si="170"/>
        <v>-1.2185971098843416</v>
      </c>
      <c r="D1301" s="57">
        <f t="shared" ca="1" si="165"/>
        <v>0.59503756056346224</v>
      </c>
      <c r="E1301" s="57">
        <f t="shared" ca="1" si="165"/>
        <v>0.59523282086840501</v>
      </c>
      <c r="F1301" s="57">
        <f t="shared" ca="1" si="166"/>
        <v>0</v>
      </c>
      <c r="G1301" s="57">
        <f t="shared" ca="1" si="167"/>
        <v>0</v>
      </c>
      <c r="H1301" s="17">
        <f t="shared" ca="1" si="168"/>
        <v>0</v>
      </c>
      <c r="I1301" s="17">
        <f t="shared" ca="1" si="169"/>
        <v>0</v>
      </c>
      <c r="K1301" s="17">
        <v>1292</v>
      </c>
      <c r="L1301" s="50">
        <v>1.7199231051311223E-3</v>
      </c>
      <c r="M1301" s="50">
        <v>1.7339054917266071E-3</v>
      </c>
      <c r="N1301" s="50">
        <v>5.1799999999999999E-2</v>
      </c>
      <c r="O1301" s="50">
        <v>5.2200000000000003E-2</v>
      </c>
      <c r="R1301" s="59"/>
    </row>
    <row r="1302" spans="2:18" x14ac:dyDescent="0.2">
      <c r="B1302">
        <v>1293</v>
      </c>
      <c r="C1302" s="57">
        <f t="shared" ca="1" si="170"/>
        <v>-0.34867751412753678</v>
      </c>
      <c r="D1302" s="57">
        <f t="shared" ca="1" si="165"/>
        <v>0.64832213994953924</v>
      </c>
      <c r="E1302" s="57">
        <f t="shared" ca="1" si="165"/>
        <v>0.64853488547543148</v>
      </c>
      <c r="F1302" s="57">
        <f t="shared" ca="1" si="166"/>
        <v>0</v>
      </c>
      <c r="G1302" s="57">
        <f t="shared" ca="1" si="167"/>
        <v>0</v>
      </c>
      <c r="H1302" s="17">
        <f t="shared" ca="1" si="168"/>
        <v>0</v>
      </c>
      <c r="I1302" s="17">
        <f t="shared" ca="1" si="169"/>
        <v>0</v>
      </c>
      <c r="K1302" s="17">
        <v>1293</v>
      </c>
      <c r="L1302" s="50">
        <v>1.968505590548157E-3</v>
      </c>
      <c r="M1302" s="50">
        <v>1.9838517144545316E-3</v>
      </c>
      <c r="N1302" s="50">
        <v>5.6800000000000003E-2</v>
      </c>
      <c r="O1302" s="50">
        <v>5.7000000000000002E-2</v>
      </c>
      <c r="R1302" s="59"/>
    </row>
    <row r="1303" spans="2:18" x14ac:dyDescent="0.2">
      <c r="B1303">
        <v>1294</v>
      </c>
      <c r="C1303" s="57">
        <f t="shared" ca="1" si="170"/>
        <v>-0.42138264120383828</v>
      </c>
      <c r="D1303" s="57">
        <f t="shared" ca="1" si="165"/>
        <v>0.64369170198914916</v>
      </c>
      <c r="E1303" s="57">
        <f t="shared" ca="1" si="165"/>
        <v>0.6439029280467119</v>
      </c>
      <c r="F1303" s="57">
        <f t="shared" ca="1" si="166"/>
        <v>0</v>
      </c>
      <c r="G1303" s="57">
        <f t="shared" ca="1" si="167"/>
        <v>0</v>
      </c>
      <c r="H1303" s="17">
        <f t="shared" ca="1" si="168"/>
        <v>0</v>
      </c>
      <c r="I1303" s="17">
        <f t="shared" ca="1" si="169"/>
        <v>0</v>
      </c>
      <c r="K1303" s="17">
        <v>1294</v>
      </c>
      <c r="L1303" s="50">
        <v>1.559515787195974E-3</v>
      </c>
      <c r="M1303" s="50">
        <v>1.5727775829762994E-3</v>
      </c>
      <c r="N1303" s="50">
        <v>4.9200000000000001E-2</v>
      </c>
      <c r="O1303" s="50">
        <v>4.9399999999999999E-2</v>
      </c>
      <c r="R1303" s="59"/>
    </row>
    <row r="1304" spans="2:18" x14ac:dyDescent="0.2">
      <c r="B1304">
        <v>1295</v>
      </c>
      <c r="C1304" s="57">
        <f t="shared" ca="1" si="170"/>
        <v>-0.71995933509027665</v>
      </c>
      <c r="D1304" s="57">
        <f t="shared" ca="1" si="165"/>
        <v>0.62502019866976311</v>
      </c>
      <c r="E1304" s="57">
        <f t="shared" ca="1" si="165"/>
        <v>0.62522529771337998</v>
      </c>
      <c r="F1304" s="57">
        <f t="shared" ca="1" si="166"/>
        <v>0</v>
      </c>
      <c r="G1304" s="57">
        <f t="shared" ca="1" si="167"/>
        <v>0</v>
      </c>
      <c r="H1304" s="17">
        <f t="shared" ca="1" si="168"/>
        <v>0</v>
      </c>
      <c r="I1304" s="17">
        <f t="shared" ca="1" si="169"/>
        <v>0</v>
      </c>
      <c r="K1304" s="17">
        <v>1295</v>
      </c>
      <c r="L1304" s="50">
        <v>1.8946609324729043E-3</v>
      </c>
      <c r="M1304" s="50">
        <v>1.9086805318265546E-3</v>
      </c>
      <c r="N1304" s="50">
        <v>5.1799999999999999E-2</v>
      </c>
      <c r="O1304" s="50">
        <v>5.1799999999999999E-2</v>
      </c>
      <c r="R1304" s="59"/>
    </row>
    <row r="1305" spans="2:18" x14ac:dyDescent="0.2">
      <c r="B1305">
        <v>1296</v>
      </c>
      <c r="C1305" s="57">
        <f t="shared" ca="1" si="170"/>
        <v>0.36700754392336582</v>
      </c>
      <c r="D1305" s="57">
        <f t="shared" ca="1" si="165"/>
        <v>0.69571860914731309</v>
      </c>
      <c r="E1305" s="57">
        <f t="shared" ca="1" si="165"/>
        <v>0.6959469077233692</v>
      </c>
      <c r="F1305" s="57">
        <f t="shared" ca="1" si="166"/>
        <v>0</v>
      </c>
      <c r="G1305" s="57">
        <f t="shared" ca="1" si="167"/>
        <v>0</v>
      </c>
      <c r="H1305" s="17">
        <f t="shared" ca="1" si="168"/>
        <v>0</v>
      </c>
      <c r="I1305" s="17">
        <f t="shared" ca="1" si="169"/>
        <v>0</v>
      </c>
      <c r="K1305" s="17">
        <v>1296</v>
      </c>
      <c r="L1305" s="50">
        <v>1.4524982094501909E-3</v>
      </c>
      <c r="M1305" s="50">
        <v>1.4645924172214551E-3</v>
      </c>
      <c r="N1305" s="50">
        <v>4.4600000000000001E-2</v>
      </c>
      <c r="O1305" s="50">
        <v>4.5400000000000003E-2</v>
      </c>
      <c r="R1305" s="59"/>
    </row>
    <row r="1306" spans="2:18" x14ac:dyDescent="0.2">
      <c r="B1306">
        <v>1297</v>
      </c>
      <c r="C1306" s="57">
        <f t="shared" ca="1" si="170"/>
        <v>1.2988350405997835</v>
      </c>
      <c r="D1306" s="57">
        <f t="shared" ca="1" si="165"/>
        <v>0.76265959882700196</v>
      </c>
      <c r="E1306" s="57">
        <f t="shared" ca="1" si="165"/>
        <v>0.76290986394588545</v>
      </c>
      <c r="F1306" s="57">
        <f t="shared" ca="1" si="166"/>
        <v>0</v>
      </c>
      <c r="G1306" s="57">
        <f t="shared" ca="1" si="167"/>
        <v>0</v>
      </c>
      <c r="H1306" s="17">
        <f t="shared" ca="1" si="168"/>
        <v>0</v>
      </c>
      <c r="I1306" s="17">
        <f t="shared" ca="1" si="169"/>
        <v>0</v>
      </c>
      <c r="K1306" s="17">
        <v>1297</v>
      </c>
      <c r="L1306" s="50">
        <v>1.7570945899328795E-3</v>
      </c>
      <c r="M1306" s="50">
        <v>1.7706855402928796E-3</v>
      </c>
      <c r="N1306" s="50">
        <v>5.0200000000000002E-2</v>
      </c>
      <c r="O1306" s="50">
        <v>5.04E-2</v>
      </c>
      <c r="R1306" s="59"/>
    </row>
    <row r="1307" spans="2:18" x14ac:dyDescent="0.2">
      <c r="B1307">
        <v>1298</v>
      </c>
      <c r="C1307" s="57">
        <f t="shared" ca="1" si="170"/>
        <v>-0.57152476897475046</v>
      </c>
      <c r="D1307" s="57">
        <f t="shared" ca="1" si="165"/>
        <v>0.63423386292047135</v>
      </c>
      <c r="E1307" s="57">
        <f t="shared" ca="1" si="165"/>
        <v>0.63444198540833863</v>
      </c>
      <c r="F1307" s="57">
        <f t="shared" ca="1" si="166"/>
        <v>0</v>
      </c>
      <c r="G1307" s="57">
        <f t="shared" ca="1" si="167"/>
        <v>0</v>
      </c>
      <c r="H1307" s="17">
        <f t="shared" ca="1" si="168"/>
        <v>0</v>
      </c>
      <c r="I1307" s="17">
        <f t="shared" ca="1" si="169"/>
        <v>0</v>
      </c>
      <c r="K1307" s="17">
        <v>1298</v>
      </c>
      <c r="L1307" s="50">
        <v>1.8209095317104013E-3</v>
      </c>
      <c r="M1307" s="50">
        <v>1.8344029986266087E-3</v>
      </c>
      <c r="N1307" s="50">
        <v>4.9599999999999998E-2</v>
      </c>
      <c r="O1307" s="50">
        <v>0.05</v>
      </c>
      <c r="R1307" s="59"/>
    </row>
    <row r="1308" spans="2:18" x14ac:dyDescent="0.2">
      <c r="B1308">
        <v>1299</v>
      </c>
      <c r="C1308" s="57">
        <f t="shared" ca="1" si="170"/>
        <v>-0.48403876401210327</v>
      </c>
      <c r="D1308" s="57">
        <f t="shared" ca="1" si="165"/>
        <v>0.63972780375265115</v>
      </c>
      <c r="E1308" s="57">
        <f t="shared" ca="1" si="165"/>
        <v>0.63993772906547153</v>
      </c>
      <c r="F1308" s="57">
        <f t="shared" ca="1" si="166"/>
        <v>0</v>
      </c>
      <c r="G1308" s="57">
        <f t="shared" ca="1" si="167"/>
        <v>0</v>
      </c>
      <c r="H1308" s="17">
        <f t="shared" ca="1" si="168"/>
        <v>0</v>
      </c>
      <c r="I1308" s="17">
        <f t="shared" ca="1" si="169"/>
        <v>0</v>
      </c>
      <c r="K1308" s="17">
        <v>1299</v>
      </c>
      <c r="L1308" s="50">
        <v>1.517814348165309E-3</v>
      </c>
      <c r="M1308" s="50">
        <v>1.5304701964755528E-3</v>
      </c>
      <c r="N1308" s="50">
        <v>4.6600000000000003E-2</v>
      </c>
      <c r="O1308" s="50">
        <v>4.7600000000000003E-2</v>
      </c>
      <c r="R1308" s="59"/>
    </row>
    <row r="1309" spans="2:18" x14ac:dyDescent="0.2">
      <c r="B1309">
        <v>1300</v>
      </c>
      <c r="C1309" s="57">
        <f t="shared" ca="1" si="170"/>
        <v>7.5031687876224343E-2</v>
      </c>
      <c r="D1309" s="57">
        <f t="shared" ca="1" si="165"/>
        <v>0.67597772242573573</v>
      </c>
      <c r="E1309" s="57">
        <f t="shared" ca="1" si="165"/>
        <v>0.67619954307196584</v>
      </c>
      <c r="F1309" s="57">
        <f t="shared" ca="1" si="166"/>
        <v>0</v>
      </c>
      <c r="G1309" s="57">
        <f t="shared" ca="1" si="167"/>
        <v>0</v>
      </c>
      <c r="H1309" s="17">
        <f t="shared" ca="1" si="168"/>
        <v>0</v>
      </c>
      <c r="I1309" s="17">
        <f t="shared" ca="1" si="169"/>
        <v>0</v>
      </c>
      <c r="K1309" s="17">
        <v>1300</v>
      </c>
      <c r="L1309" s="50">
        <v>1.7738071098863412E-3</v>
      </c>
      <c r="M1309" s="50">
        <v>1.7872606459805424E-3</v>
      </c>
      <c r="N1309" s="50">
        <v>4.9599999999999998E-2</v>
      </c>
      <c r="O1309" s="50">
        <v>0.05</v>
      </c>
      <c r="R1309" s="59"/>
    </row>
    <row r="1310" spans="2:18" x14ac:dyDescent="0.2">
      <c r="B1310">
        <v>1301</v>
      </c>
      <c r="C1310" s="57">
        <f t="shared" ca="1" si="170"/>
        <v>0.12126707867698966</v>
      </c>
      <c r="D1310" s="57">
        <f t="shared" ref="D1310:E1329" ca="1" si="171">S0*EXP((D$5+0.5*σ*σ)*T+σ*SQRT(T)*$C1310)</f>
        <v>0.67906601772214858</v>
      </c>
      <c r="E1310" s="57">
        <f t="shared" ca="1" si="171"/>
        <v>0.67928885178588583</v>
      </c>
      <c r="F1310" s="57">
        <f t="shared" ca="1" si="166"/>
        <v>0</v>
      </c>
      <c r="G1310" s="57">
        <f t="shared" ca="1" si="167"/>
        <v>0</v>
      </c>
      <c r="H1310" s="17">
        <f t="shared" ca="1" si="168"/>
        <v>0</v>
      </c>
      <c r="I1310" s="17">
        <f t="shared" ca="1" si="169"/>
        <v>0</v>
      </c>
      <c r="K1310" s="17">
        <v>1301</v>
      </c>
      <c r="L1310" s="50">
        <v>1.7603639324243687E-3</v>
      </c>
      <c r="M1310" s="50">
        <v>1.7739479786729945E-3</v>
      </c>
      <c r="N1310" s="50">
        <v>5.0200000000000002E-2</v>
      </c>
      <c r="O1310" s="50">
        <v>5.0599999999999999E-2</v>
      </c>
      <c r="R1310" s="59"/>
    </row>
    <row r="1311" spans="2:18" x14ac:dyDescent="0.2">
      <c r="B1311">
        <v>1302</v>
      </c>
      <c r="C1311" s="57">
        <f t="shared" ca="1" si="170"/>
        <v>0.27802387208718665</v>
      </c>
      <c r="D1311" s="57">
        <f t="shared" ca="1" si="171"/>
        <v>0.68964198893822781</v>
      </c>
      <c r="E1311" s="57">
        <f t="shared" ca="1" si="171"/>
        <v>0.68986829348433731</v>
      </c>
      <c r="F1311" s="57">
        <f t="shared" ca="1" si="166"/>
        <v>0</v>
      </c>
      <c r="G1311" s="57">
        <f t="shared" ca="1" si="167"/>
        <v>0</v>
      </c>
      <c r="H1311" s="17">
        <f t="shared" ca="1" si="168"/>
        <v>0</v>
      </c>
      <c r="I1311" s="17">
        <f t="shared" ca="1" si="169"/>
        <v>0</v>
      </c>
      <c r="K1311" s="17">
        <v>1302</v>
      </c>
      <c r="L1311" s="50">
        <v>1.5778149240884389E-3</v>
      </c>
      <c r="M1311" s="50">
        <v>1.5912510962143027E-3</v>
      </c>
      <c r="N1311" s="50">
        <v>4.9799999999999997E-2</v>
      </c>
      <c r="O1311" s="50">
        <v>0.05</v>
      </c>
      <c r="R1311" s="59"/>
    </row>
    <row r="1312" spans="2:18" x14ac:dyDescent="0.2">
      <c r="B1312">
        <v>1303</v>
      </c>
      <c r="C1312" s="57">
        <f t="shared" ca="1" si="170"/>
        <v>-0.24806192877007016</v>
      </c>
      <c r="D1312" s="57">
        <f t="shared" ca="1" si="171"/>
        <v>0.65478513153104501</v>
      </c>
      <c r="E1312" s="57">
        <f t="shared" ca="1" si="171"/>
        <v>0.65499999787382457</v>
      </c>
      <c r="F1312" s="57">
        <f t="shared" ca="1" si="166"/>
        <v>0</v>
      </c>
      <c r="G1312" s="57">
        <f t="shared" ca="1" si="167"/>
        <v>0</v>
      </c>
      <c r="H1312" s="17">
        <f t="shared" ca="1" si="168"/>
        <v>0</v>
      </c>
      <c r="I1312" s="17">
        <f t="shared" ca="1" si="169"/>
        <v>0</v>
      </c>
      <c r="K1312" s="17">
        <v>1303</v>
      </c>
      <c r="L1312" s="50">
        <v>1.8348680007509134E-3</v>
      </c>
      <c r="M1312" s="50">
        <v>1.848092040740712E-3</v>
      </c>
      <c r="N1312" s="50">
        <v>4.8800000000000003E-2</v>
      </c>
      <c r="O1312" s="50">
        <v>4.8800000000000003E-2</v>
      </c>
      <c r="R1312" s="59"/>
    </row>
    <row r="1313" spans="2:18" x14ac:dyDescent="0.2">
      <c r="B1313">
        <v>1304</v>
      </c>
      <c r="C1313" s="57">
        <f t="shared" ca="1" si="170"/>
        <v>-0.81980587270408412</v>
      </c>
      <c r="D1313" s="57">
        <f t="shared" ca="1" si="171"/>
        <v>0.61889792101599983</v>
      </c>
      <c r="E1313" s="57">
        <f t="shared" ca="1" si="171"/>
        <v>0.61910101104727722</v>
      </c>
      <c r="F1313" s="57">
        <f t="shared" ca="1" si="166"/>
        <v>0</v>
      </c>
      <c r="G1313" s="57">
        <f t="shared" ca="1" si="167"/>
        <v>0</v>
      </c>
      <c r="H1313" s="17">
        <f t="shared" ca="1" si="168"/>
        <v>0</v>
      </c>
      <c r="I1313" s="17">
        <f t="shared" ca="1" si="169"/>
        <v>0</v>
      </c>
      <c r="K1313" s="17">
        <v>1304</v>
      </c>
      <c r="L1313" s="50">
        <v>1.6307466570254121E-3</v>
      </c>
      <c r="M1313" s="50">
        <v>1.6447912211946193E-3</v>
      </c>
      <c r="N1313" s="50">
        <v>5.1999999999999998E-2</v>
      </c>
      <c r="O1313" s="50">
        <v>5.2400000000000002E-2</v>
      </c>
      <c r="R1313" s="59"/>
    </row>
    <row r="1314" spans="2:18" x14ac:dyDescent="0.2">
      <c r="B1314">
        <v>1305</v>
      </c>
      <c r="C1314" s="57">
        <f t="shared" ca="1" si="170"/>
        <v>-1.4259408014352721</v>
      </c>
      <c r="D1314" s="57">
        <f t="shared" ca="1" si="171"/>
        <v>0.58299758305197757</v>
      </c>
      <c r="E1314" s="57">
        <f t="shared" ca="1" si="171"/>
        <v>0.5831888924640084</v>
      </c>
      <c r="F1314" s="57">
        <f t="shared" ca="1" si="166"/>
        <v>0</v>
      </c>
      <c r="G1314" s="57">
        <f t="shared" ca="1" si="167"/>
        <v>0</v>
      </c>
      <c r="H1314" s="17">
        <f t="shared" ca="1" si="168"/>
        <v>0</v>
      </c>
      <c r="I1314" s="17">
        <f t="shared" ca="1" si="169"/>
        <v>0</v>
      </c>
      <c r="K1314" s="17">
        <v>1305</v>
      </c>
      <c r="L1314" s="50">
        <v>1.5239428553204804E-3</v>
      </c>
      <c r="M1314" s="50">
        <v>1.5372193135192935E-3</v>
      </c>
      <c r="N1314" s="50">
        <v>4.9200000000000001E-2</v>
      </c>
      <c r="O1314" s="50">
        <v>4.9599999999999998E-2</v>
      </c>
      <c r="R1314" s="59"/>
    </row>
    <row r="1315" spans="2:18" x14ac:dyDescent="0.2">
      <c r="B1315">
        <v>1306</v>
      </c>
      <c r="C1315" s="57">
        <f t="shared" ca="1" si="170"/>
        <v>-0.21855014289178085</v>
      </c>
      <c r="D1315" s="57">
        <f t="shared" ca="1" si="171"/>
        <v>0.65669299794309588</v>
      </c>
      <c r="E1315" s="57">
        <f t="shared" ca="1" si="171"/>
        <v>0.6569084903481649</v>
      </c>
      <c r="F1315" s="57">
        <f t="shared" ca="1" si="166"/>
        <v>0</v>
      </c>
      <c r="G1315" s="57">
        <f t="shared" ca="1" si="167"/>
        <v>0</v>
      </c>
      <c r="H1315" s="17">
        <f t="shared" ca="1" si="168"/>
        <v>0</v>
      </c>
      <c r="I1315" s="17">
        <f t="shared" ca="1" si="169"/>
        <v>0</v>
      </c>
      <c r="K1315" s="17">
        <v>1306</v>
      </c>
      <c r="L1315" s="50">
        <v>1.5306900112041716E-3</v>
      </c>
      <c r="M1315" s="50">
        <v>1.5429760949478182E-3</v>
      </c>
      <c r="N1315" s="50">
        <v>4.5199999999999997E-2</v>
      </c>
      <c r="O1315" s="50">
        <v>4.58E-2</v>
      </c>
      <c r="R1315" s="59"/>
    </row>
    <row r="1316" spans="2:18" x14ac:dyDescent="0.2">
      <c r="B1316">
        <v>1307</v>
      </c>
      <c r="C1316" s="57">
        <f t="shared" ca="1" si="170"/>
        <v>0.65527328994577794</v>
      </c>
      <c r="D1316" s="57">
        <f t="shared" ca="1" si="171"/>
        <v>0.71577414116429117</v>
      </c>
      <c r="E1316" s="57">
        <f t="shared" ca="1" si="171"/>
        <v>0.7160090209203549</v>
      </c>
      <c r="F1316" s="57">
        <f t="shared" ca="1" si="166"/>
        <v>0</v>
      </c>
      <c r="G1316" s="57">
        <f t="shared" ca="1" si="167"/>
        <v>0</v>
      </c>
      <c r="H1316" s="17">
        <f t="shared" ca="1" si="168"/>
        <v>0</v>
      </c>
      <c r="I1316" s="17">
        <f t="shared" ca="1" si="169"/>
        <v>0</v>
      </c>
      <c r="K1316" s="17">
        <v>1307</v>
      </c>
      <c r="L1316" s="50">
        <v>1.6418798266717551E-3</v>
      </c>
      <c r="M1316" s="50">
        <v>1.6564140762431311E-3</v>
      </c>
      <c r="N1316" s="50">
        <v>5.3999999999999999E-2</v>
      </c>
      <c r="O1316" s="50">
        <v>5.4199999999999998E-2</v>
      </c>
      <c r="R1316" s="59"/>
    </row>
    <row r="1317" spans="2:18" x14ac:dyDescent="0.2">
      <c r="B1317">
        <v>1308</v>
      </c>
      <c r="C1317" s="57">
        <f t="shared" ca="1" si="170"/>
        <v>7.1124311587618958E-3</v>
      </c>
      <c r="D1317" s="57">
        <f t="shared" ca="1" si="171"/>
        <v>0.67146650431937704</v>
      </c>
      <c r="E1317" s="57">
        <f t="shared" ca="1" si="171"/>
        <v>0.67168684461901818</v>
      </c>
      <c r="F1317" s="57">
        <f t="shared" ca="1" si="166"/>
        <v>0</v>
      </c>
      <c r="G1317" s="57">
        <f t="shared" ca="1" si="167"/>
        <v>0</v>
      </c>
      <c r="H1317" s="17">
        <f t="shared" ca="1" si="168"/>
        <v>0</v>
      </c>
      <c r="I1317" s="17">
        <f t="shared" ca="1" si="169"/>
        <v>0</v>
      </c>
      <c r="K1317" s="17">
        <v>1308</v>
      </c>
      <c r="L1317" s="50">
        <v>1.6567695220779961E-3</v>
      </c>
      <c r="M1317" s="50">
        <v>1.6699694039862777E-3</v>
      </c>
      <c r="N1317" s="50">
        <v>4.8599999999999997E-2</v>
      </c>
      <c r="O1317" s="50">
        <v>4.9200000000000001E-2</v>
      </c>
      <c r="R1317" s="59"/>
    </row>
    <row r="1318" spans="2:18" x14ac:dyDescent="0.2">
      <c r="B1318">
        <v>1309</v>
      </c>
      <c r="C1318" s="57">
        <f t="shared" ca="1" si="170"/>
        <v>0.14112600229751956</v>
      </c>
      <c r="D1318" s="57">
        <f t="shared" ca="1" si="171"/>
        <v>0.68039682336263407</v>
      </c>
      <c r="E1318" s="57">
        <f t="shared" ca="1" si="171"/>
        <v>0.68062009412740065</v>
      </c>
      <c r="F1318" s="57">
        <f t="shared" ca="1" si="166"/>
        <v>0</v>
      </c>
      <c r="G1318" s="57">
        <f t="shared" ca="1" si="167"/>
        <v>0</v>
      </c>
      <c r="H1318" s="17">
        <f t="shared" ca="1" si="168"/>
        <v>0</v>
      </c>
      <c r="I1318" s="17">
        <f t="shared" ca="1" si="169"/>
        <v>0</v>
      </c>
      <c r="K1318" s="17">
        <v>1309</v>
      </c>
      <c r="L1318" s="50">
        <v>1.8586732401056939E-3</v>
      </c>
      <c r="M1318" s="50">
        <v>1.8724517361904003E-3</v>
      </c>
      <c r="N1318" s="50">
        <v>5.0799999999999998E-2</v>
      </c>
      <c r="O1318" s="50">
        <v>5.1400000000000001E-2</v>
      </c>
      <c r="R1318" s="59"/>
    </row>
    <row r="1319" spans="2:18" x14ac:dyDescent="0.2">
      <c r="B1319">
        <v>1310</v>
      </c>
      <c r="C1319" s="57">
        <f t="shared" ca="1" si="170"/>
        <v>-0.37507529108222809</v>
      </c>
      <c r="D1319" s="57">
        <f t="shared" ca="1" si="171"/>
        <v>0.64663708166445055</v>
      </c>
      <c r="E1319" s="57">
        <f t="shared" ca="1" si="171"/>
        <v>0.64684927424206451</v>
      </c>
      <c r="F1319" s="57">
        <f t="shared" ca="1" si="166"/>
        <v>0</v>
      </c>
      <c r="G1319" s="57">
        <f t="shared" ca="1" si="167"/>
        <v>0</v>
      </c>
      <c r="H1319" s="17">
        <f t="shared" ca="1" si="168"/>
        <v>0</v>
      </c>
      <c r="I1319" s="17">
        <f t="shared" ca="1" si="169"/>
        <v>0</v>
      </c>
      <c r="K1319" s="17">
        <v>1310</v>
      </c>
      <c r="L1319" s="50">
        <v>1.5711106683114959E-3</v>
      </c>
      <c r="M1319" s="50">
        <v>1.58366644244783E-3</v>
      </c>
      <c r="N1319" s="50">
        <v>4.5999999999999999E-2</v>
      </c>
      <c r="O1319" s="50">
        <v>4.6600000000000003E-2</v>
      </c>
      <c r="R1319" s="59"/>
    </row>
    <row r="1320" spans="2:18" x14ac:dyDescent="0.2">
      <c r="B1320">
        <v>1311</v>
      </c>
      <c r="C1320" s="57">
        <f t="shared" ca="1" si="170"/>
        <v>-1.1520868951848817</v>
      </c>
      <c r="D1320" s="57">
        <f t="shared" ca="1" si="171"/>
        <v>0.59895208563890634</v>
      </c>
      <c r="E1320" s="57">
        <f t="shared" ca="1" si="171"/>
        <v>0.59914863048689415</v>
      </c>
      <c r="F1320" s="57">
        <f t="shared" ca="1" si="166"/>
        <v>0</v>
      </c>
      <c r="G1320" s="57">
        <f t="shared" ca="1" si="167"/>
        <v>0</v>
      </c>
      <c r="H1320" s="17">
        <f t="shared" ca="1" si="168"/>
        <v>0</v>
      </c>
      <c r="I1320" s="17">
        <f t="shared" ca="1" si="169"/>
        <v>0</v>
      </c>
      <c r="K1320" s="17">
        <v>1311</v>
      </c>
      <c r="L1320" s="50">
        <v>1.6056620590588673E-3</v>
      </c>
      <c r="M1320" s="50">
        <v>1.6200358649457239E-3</v>
      </c>
      <c r="N1320" s="50">
        <v>5.3199999999999997E-2</v>
      </c>
      <c r="O1320" s="50">
        <v>5.3999999999999999E-2</v>
      </c>
      <c r="R1320" s="59"/>
    </row>
    <row r="1321" spans="2:18" x14ac:dyDescent="0.2">
      <c r="B1321">
        <v>1312</v>
      </c>
      <c r="C1321" s="57">
        <f t="shared" ca="1" si="170"/>
        <v>0.29959157314256191</v>
      </c>
      <c r="D1321" s="57">
        <f t="shared" ca="1" si="171"/>
        <v>0.69110993830041123</v>
      </c>
      <c r="E1321" s="57">
        <f t="shared" ca="1" si="171"/>
        <v>0.69133672455096962</v>
      </c>
      <c r="F1321" s="57">
        <f t="shared" ca="1" si="166"/>
        <v>0</v>
      </c>
      <c r="G1321" s="57">
        <f t="shared" ca="1" si="167"/>
        <v>0</v>
      </c>
      <c r="H1321" s="17">
        <f t="shared" ca="1" si="168"/>
        <v>0</v>
      </c>
      <c r="I1321" s="17">
        <f t="shared" ca="1" si="169"/>
        <v>0</v>
      </c>
      <c r="K1321" s="17">
        <v>1312</v>
      </c>
      <c r="L1321" s="50">
        <v>1.6824661450302719E-3</v>
      </c>
      <c r="M1321" s="50">
        <v>1.6962268176795496E-3</v>
      </c>
      <c r="N1321" s="50">
        <v>5.0799999999999998E-2</v>
      </c>
      <c r="O1321" s="50">
        <v>5.1400000000000001E-2</v>
      </c>
      <c r="R1321" s="59"/>
    </row>
    <row r="1322" spans="2:18" x14ac:dyDescent="0.2">
      <c r="B1322">
        <v>1313</v>
      </c>
      <c r="C1322" s="57">
        <f t="shared" ca="1" si="170"/>
        <v>1.9591356233948447</v>
      </c>
      <c r="D1322" s="57">
        <f t="shared" ca="1" si="171"/>
        <v>0.81395831957961151</v>
      </c>
      <c r="E1322" s="57">
        <f t="shared" ca="1" si="171"/>
        <v>0.81422541826417416</v>
      </c>
      <c r="F1322" s="57">
        <f t="shared" ca="1" si="166"/>
        <v>2.5758319579611499E-2</v>
      </c>
      <c r="G1322" s="57">
        <f t="shared" ca="1" si="167"/>
        <v>2.6025418264174149E-2</v>
      </c>
      <c r="H1322" s="17">
        <f t="shared" ca="1" si="168"/>
        <v>1</v>
      </c>
      <c r="I1322" s="17">
        <f t="shared" ca="1" si="169"/>
        <v>1</v>
      </c>
      <c r="K1322" s="17">
        <v>1313</v>
      </c>
      <c r="L1322" s="50">
        <v>1.8992620467055681E-3</v>
      </c>
      <c r="M1322" s="50">
        <v>1.9137532056402904E-3</v>
      </c>
      <c r="N1322" s="50">
        <v>5.3400000000000003E-2</v>
      </c>
      <c r="O1322" s="50">
        <v>5.3800000000000001E-2</v>
      </c>
      <c r="R1322" s="59"/>
    </row>
    <row r="1323" spans="2:18" x14ac:dyDescent="0.2">
      <c r="B1323">
        <v>1314</v>
      </c>
      <c r="C1323" s="57">
        <f t="shared" ca="1" si="170"/>
        <v>-0.65647436404729143</v>
      </c>
      <c r="D1323" s="57">
        <f t="shared" ca="1" si="171"/>
        <v>0.62894435674802074</v>
      </c>
      <c r="E1323" s="57">
        <f t="shared" ca="1" si="171"/>
        <v>0.62915074349573186</v>
      </c>
      <c r="F1323" s="57">
        <f t="shared" ca="1" si="166"/>
        <v>0</v>
      </c>
      <c r="G1323" s="57">
        <f t="shared" ca="1" si="167"/>
        <v>0</v>
      </c>
      <c r="H1323" s="17">
        <f t="shared" ca="1" si="168"/>
        <v>0</v>
      </c>
      <c r="I1323" s="17">
        <f t="shared" ca="1" si="169"/>
        <v>0</v>
      </c>
      <c r="K1323" s="17">
        <v>1314</v>
      </c>
      <c r="L1323" s="50">
        <v>1.7126512032820645E-3</v>
      </c>
      <c r="M1323" s="50">
        <v>1.726131300763264E-3</v>
      </c>
      <c r="N1323" s="50">
        <v>4.9799999999999997E-2</v>
      </c>
      <c r="O1323" s="50">
        <v>0.05</v>
      </c>
      <c r="R1323" s="59"/>
    </row>
    <row r="1324" spans="2:18" x14ac:dyDescent="0.2">
      <c r="B1324">
        <v>1315</v>
      </c>
      <c r="C1324" s="57">
        <f t="shared" ca="1" si="170"/>
        <v>2.1939320818173584</v>
      </c>
      <c r="D1324" s="57">
        <f t="shared" ca="1" si="171"/>
        <v>0.83301958140914989</v>
      </c>
      <c r="E1324" s="57">
        <f t="shared" ca="1" si="171"/>
        <v>0.83329293500608115</v>
      </c>
      <c r="F1324" s="57">
        <f t="shared" ca="1" si="166"/>
        <v>4.4819581409149878E-2</v>
      </c>
      <c r="G1324" s="57">
        <f t="shared" ca="1" si="167"/>
        <v>4.5092935006081136E-2</v>
      </c>
      <c r="H1324" s="17">
        <f t="shared" ca="1" si="168"/>
        <v>1</v>
      </c>
      <c r="I1324" s="17">
        <f t="shared" ca="1" si="169"/>
        <v>1</v>
      </c>
      <c r="K1324" s="17">
        <v>1315</v>
      </c>
      <c r="L1324" s="50">
        <v>1.9692443062454793E-3</v>
      </c>
      <c r="M1324" s="50">
        <v>1.9834952968915743E-3</v>
      </c>
      <c r="N1324" s="50">
        <v>5.2600000000000001E-2</v>
      </c>
      <c r="O1324" s="50">
        <v>5.2600000000000001E-2</v>
      </c>
      <c r="R1324" s="59"/>
    </row>
    <row r="1325" spans="2:18" x14ac:dyDescent="0.2">
      <c r="B1325">
        <v>1316</v>
      </c>
      <c r="C1325" s="57">
        <f t="shared" ca="1" si="170"/>
        <v>-0.89161311477492899</v>
      </c>
      <c r="D1325" s="57">
        <f t="shared" ca="1" si="171"/>
        <v>0.61453203242703691</v>
      </c>
      <c r="E1325" s="57">
        <f t="shared" ca="1" si="171"/>
        <v>0.61473368980129617</v>
      </c>
      <c r="F1325" s="57">
        <f t="shared" ca="1" si="166"/>
        <v>0</v>
      </c>
      <c r="G1325" s="57">
        <f t="shared" ca="1" si="167"/>
        <v>0</v>
      </c>
      <c r="H1325" s="17">
        <f t="shared" ca="1" si="168"/>
        <v>0</v>
      </c>
      <c r="I1325" s="17">
        <f t="shared" ca="1" si="169"/>
        <v>0</v>
      </c>
      <c r="K1325" s="17">
        <v>1316</v>
      </c>
      <c r="L1325" s="50">
        <v>1.5380415580629084E-3</v>
      </c>
      <c r="M1325" s="50">
        <v>1.5511421928102774E-3</v>
      </c>
      <c r="N1325" s="50">
        <v>4.8599999999999997E-2</v>
      </c>
      <c r="O1325" s="50">
        <v>4.8800000000000003E-2</v>
      </c>
      <c r="R1325" s="59"/>
    </row>
    <row r="1326" spans="2:18" x14ac:dyDescent="0.2">
      <c r="B1326">
        <v>1317</v>
      </c>
      <c r="C1326" s="57">
        <f t="shared" ca="1" si="170"/>
        <v>-1.4212636080224006</v>
      </c>
      <c r="D1326" s="57">
        <f t="shared" ca="1" si="171"/>
        <v>0.58326647261007281</v>
      </c>
      <c r="E1326" s="57">
        <f t="shared" ca="1" si="171"/>
        <v>0.58345787025763796</v>
      </c>
      <c r="F1326" s="57">
        <f t="shared" ca="1" si="166"/>
        <v>0</v>
      </c>
      <c r="G1326" s="57">
        <f t="shared" ca="1" si="167"/>
        <v>0</v>
      </c>
      <c r="H1326" s="17">
        <f t="shared" ca="1" si="168"/>
        <v>0</v>
      </c>
      <c r="I1326" s="17">
        <f t="shared" ca="1" si="169"/>
        <v>0</v>
      </c>
      <c r="K1326" s="17">
        <v>1317</v>
      </c>
      <c r="L1326" s="50">
        <v>1.8047488882153334E-3</v>
      </c>
      <c r="M1326" s="50">
        <v>1.8191528169588353E-3</v>
      </c>
      <c r="N1326" s="50">
        <v>5.3400000000000003E-2</v>
      </c>
      <c r="O1326" s="50">
        <v>5.3400000000000003E-2</v>
      </c>
      <c r="R1326" s="59"/>
    </row>
    <row r="1327" spans="2:18" x14ac:dyDescent="0.2">
      <c r="B1327">
        <v>1318</v>
      </c>
      <c r="C1327" s="57">
        <f t="shared" ca="1" si="170"/>
        <v>1.1437765006067269</v>
      </c>
      <c r="D1327" s="57">
        <f t="shared" ca="1" si="171"/>
        <v>0.75108961138574581</v>
      </c>
      <c r="E1327" s="57">
        <f t="shared" ca="1" si="171"/>
        <v>0.75133607983795514</v>
      </c>
      <c r="F1327" s="57">
        <f t="shared" ca="1" si="166"/>
        <v>0</v>
      </c>
      <c r="G1327" s="57">
        <f t="shared" ca="1" si="167"/>
        <v>0</v>
      </c>
      <c r="H1327" s="17">
        <f t="shared" ca="1" si="168"/>
        <v>0</v>
      </c>
      <c r="I1327" s="17">
        <f t="shared" ca="1" si="169"/>
        <v>0</v>
      </c>
      <c r="K1327" s="17">
        <v>1318</v>
      </c>
      <c r="L1327" s="50">
        <v>1.7337278941413207E-3</v>
      </c>
      <c r="M1327" s="50">
        <v>1.7483161377914666E-3</v>
      </c>
      <c r="N1327" s="50">
        <v>5.4199999999999998E-2</v>
      </c>
      <c r="O1327" s="50">
        <v>5.4399999999999997E-2</v>
      </c>
      <c r="R1327" s="59"/>
    </row>
    <row r="1328" spans="2:18" x14ac:dyDescent="0.2">
      <c r="B1328">
        <v>1319</v>
      </c>
      <c r="C1328" s="57">
        <f t="shared" ca="1" si="170"/>
        <v>1.1952104758059969</v>
      </c>
      <c r="D1328" s="57">
        <f t="shared" ca="1" si="171"/>
        <v>0.75490786815575839</v>
      </c>
      <c r="E1328" s="57">
        <f t="shared" ca="1" si="171"/>
        <v>0.75515558956077378</v>
      </c>
      <c r="F1328" s="57">
        <f t="shared" ca="1" si="166"/>
        <v>0</v>
      </c>
      <c r="G1328" s="57">
        <f t="shared" ca="1" si="167"/>
        <v>0</v>
      </c>
      <c r="H1328" s="17">
        <f t="shared" ca="1" si="168"/>
        <v>0</v>
      </c>
      <c r="I1328" s="17">
        <f t="shared" ca="1" si="169"/>
        <v>0</v>
      </c>
      <c r="K1328" s="17">
        <v>1319</v>
      </c>
      <c r="L1328" s="50">
        <v>1.7804232843838489E-3</v>
      </c>
      <c r="M1328" s="50">
        <v>1.793788872819768E-3</v>
      </c>
      <c r="N1328" s="50">
        <v>4.9399999999999999E-2</v>
      </c>
      <c r="O1328" s="50">
        <v>4.9799999999999997E-2</v>
      </c>
      <c r="R1328" s="59"/>
    </row>
    <row r="1329" spans="2:18" x14ac:dyDescent="0.2">
      <c r="B1329">
        <v>1320</v>
      </c>
      <c r="C1329" s="57">
        <f t="shared" ca="1" si="170"/>
        <v>-0.30212237893822358</v>
      </c>
      <c r="D1329" s="57">
        <f t="shared" ca="1" si="171"/>
        <v>0.65130461760673897</v>
      </c>
      <c r="E1329" s="57">
        <f t="shared" ca="1" si="171"/>
        <v>0.65151834182630608</v>
      </c>
      <c r="F1329" s="57">
        <f t="shared" ca="1" si="166"/>
        <v>0</v>
      </c>
      <c r="G1329" s="57">
        <f t="shared" ca="1" si="167"/>
        <v>0</v>
      </c>
      <c r="H1329" s="17">
        <f t="shared" ca="1" si="168"/>
        <v>0</v>
      </c>
      <c r="I1329" s="17">
        <f t="shared" ca="1" si="169"/>
        <v>0</v>
      </c>
      <c r="K1329" s="17">
        <v>1320</v>
      </c>
      <c r="L1329" s="50">
        <v>1.7721609880104691E-3</v>
      </c>
      <c r="M1329" s="50">
        <v>1.7858948576833405E-3</v>
      </c>
      <c r="N1329" s="50">
        <v>5.0599999999999999E-2</v>
      </c>
      <c r="O1329" s="50">
        <v>5.1200000000000002E-2</v>
      </c>
      <c r="R1329" s="59"/>
    </row>
    <row r="1330" spans="2:18" x14ac:dyDescent="0.2">
      <c r="B1330">
        <v>1321</v>
      </c>
      <c r="C1330" s="57">
        <f t="shared" ca="1" si="170"/>
        <v>0.89077214024900575</v>
      </c>
      <c r="D1330" s="57">
        <f t="shared" ref="D1330:E1349" ca="1" si="172">S0*EXP((D$5+0.5*σ*σ)*T+σ*SQRT(T)*$C1330)</f>
        <v>0.73258685531795098</v>
      </c>
      <c r="E1330" s="57">
        <f t="shared" ca="1" si="172"/>
        <v>0.73282725213026478</v>
      </c>
      <c r="F1330" s="57">
        <f t="shared" ca="1" si="166"/>
        <v>0</v>
      </c>
      <c r="G1330" s="57">
        <f t="shared" ca="1" si="167"/>
        <v>0</v>
      </c>
      <c r="H1330" s="17">
        <f t="shared" ca="1" si="168"/>
        <v>0</v>
      </c>
      <c r="I1330" s="17">
        <f t="shared" ca="1" si="169"/>
        <v>0</v>
      </c>
      <c r="K1330" s="17">
        <v>1321</v>
      </c>
      <c r="L1330" s="50">
        <v>1.8504463230023453E-3</v>
      </c>
      <c r="M1330" s="50">
        <v>1.8643350049760911E-3</v>
      </c>
      <c r="N1330" s="50">
        <v>5.1200000000000002E-2</v>
      </c>
      <c r="O1330" s="50">
        <v>5.1400000000000001E-2</v>
      </c>
      <c r="R1330" s="59"/>
    </row>
    <row r="1331" spans="2:18" x14ac:dyDescent="0.2">
      <c r="B1331">
        <v>1322</v>
      </c>
      <c r="C1331" s="57">
        <f t="shared" ca="1" si="170"/>
        <v>0.53484532126277018</v>
      </c>
      <c r="D1331" s="57">
        <f t="shared" ca="1" si="172"/>
        <v>0.70732622655866573</v>
      </c>
      <c r="E1331" s="57">
        <f t="shared" ca="1" si="172"/>
        <v>0.70755833414958991</v>
      </c>
      <c r="F1331" s="57">
        <f t="shared" ca="1" si="166"/>
        <v>0</v>
      </c>
      <c r="G1331" s="57">
        <f t="shared" ca="1" si="167"/>
        <v>0</v>
      </c>
      <c r="H1331" s="17">
        <f t="shared" ca="1" si="168"/>
        <v>0</v>
      </c>
      <c r="I1331" s="17">
        <f t="shared" ca="1" si="169"/>
        <v>0</v>
      </c>
      <c r="K1331" s="17">
        <v>1322</v>
      </c>
      <c r="L1331" s="50">
        <v>1.7785554465498735E-3</v>
      </c>
      <c r="M1331" s="50">
        <v>1.7915500943680883E-3</v>
      </c>
      <c r="N1331" s="50">
        <v>4.7600000000000003E-2</v>
      </c>
      <c r="O1331" s="50">
        <v>4.8599999999999997E-2</v>
      </c>
      <c r="R1331" s="59"/>
    </row>
    <row r="1332" spans="2:18" x14ac:dyDescent="0.2">
      <c r="B1332">
        <v>1323</v>
      </c>
      <c r="C1332" s="57">
        <f t="shared" ca="1" si="170"/>
        <v>0.3634054332619715</v>
      </c>
      <c r="D1332" s="57">
        <f t="shared" ca="1" si="172"/>
        <v>0.69547158734863901</v>
      </c>
      <c r="E1332" s="57">
        <f t="shared" ca="1" si="172"/>
        <v>0.69569980486501926</v>
      </c>
      <c r="F1332" s="57">
        <f t="shared" ca="1" si="166"/>
        <v>0</v>
      </c>
      <c r="G1332" s="57">
        <f t="shared" ca="1" si="167"/>
        <v>0</v>
      </c>
      <c r="H1332" s="17">
        <f t="shared" ca="1" si="168"/>
        <v>0</v>
      </c>
      <c r="I1332" s="17">
        <f t="shared" ca="1" si="169"/>
        <v>0</v>
      </c>
      <c r="K1332" s="17">
        <v>1323</v>
      </c>
      <c r="L1332" s="50">
        <v>1.5781529890630426E-3</v>
      </c>
      <c r="M1332" s="50">
        <v>1.590827225505321E-3</v>
      </c>
      <c r="N1332" s="50">
        <v>4.7E-2</v>
      </c>
      <c r="O1332" s="50">
        <v>4.7E-2</v>
      </c>
      <c r="R1332" s="59"/>
    </row>
    <row r="1333" spans="2:18" x14ac:dyDescent="0.2">
      <c r="B1333">
        <v>1324</v>
      </c>
      <c r="C1333" s="57">
        <f t="shared" ca="1" si="170"/>
        <v>0.43981645866249869</v>
      </c>
      <c r="D1333" s="57">
        <f t="shared" ca="1" si="172"/>
        <v>0.70073047598676974</v>
      </c>
      <c r="E1333" s="57">
        <f t="shared" ca="1" si="172"/>
        <v>0.70096041919622765</v>
      </c>
      <c r="F1333" s="57">
        <f t="shared" ca="1" si="166"/>
        <v>0</v>
      </c>
      <c r="G1333" s="57">
        <f t="shared" ca="1" si="167"/>
        <v>0</v>
      </c>
      <c r="H1333" s="17">
        <f t="shared" ca="1" si="168"/>
        <v>0</v>
      </c>
      <c r="I1333" s="17">
        <f t="shared" ca="1" si="169"/>
        <v>0</v>
      </c>
      <c r="K1333" s="17">
        <v>1324</v>
      </c>
      <c r="L1333" s="50">
        <v>1.7019732013964909E-3</v>
      </c>
      <c r="M1333" s="50">
        <v>1.7149548285535477E-3</v>
      </c>
      <c r="N1333" s="50">
        <v>4.7800000000000002E-2</v>
      </c>
      <c r="O1333" s="50">
        <v>4.8399999999999999E-2</v>
      </c>
      <c r="R1333" s="59"/>
    </row>
    <row r="1334" spans="2:18" x14ac:dyDescent="0.2">
      <c r="B1334">
        <v>1325</v>
      </c>
      <c r="C1334" s="57">
        <f t="shared" ca="1" si="170"/>
        <v>-1.0280165690767962</v>
      </c>
      <c r="D1334" s="57">
        <f t="shared" ca="1" si="172"/>
        <v>0.60632332527857424</v>
      </c>
      <c r="E1334" s="57">
        <f t="shared" ca="1" si="172"/>
        <v>0.60652228898311034</v>
      </c>
      <c r="F1334" s="57">
        <f t="shared" ca="1" si="166"/>
        <v>0</v>
      </c>
      <c r="G1334" s="57">
        <f t="shared" ca="1" si="167"/>
        <v>0</v>
      </c>
      <c r="H1334" s="17">
        <f t="shared" ca="1" si="168"/>
        <v>0</v>
      </c>
      <c r="I1334" s="17">
        <f t="shared" ca="1" si="169"/>
        <v>0</v>
      </c>
      <c r="K1334" s="17">
        <v>1325</v>
      </c>
      <c r="L1334" s="50">
        <v>1.7577804525795834E-3</v>
      </c>
      <c r="M1334" s="50">
        <v>1.7722027204865E-3</v>
      </c>
      <c r="N1334" s="50">
        <v>5.3199999999999997E-2</v>
      </c>
      <c r="O1334" s="50">
        <v>5.3800000000000001E-2</v>
      </c>
      <c r="R1334" s="59"/>
    </row>
    <row r="1335" spans="2:18" x14ac:dyDescent="0.2">
      <c r="B1335">
        <v>1326</v>
      </c>
      <c r="C1335" s="57">
        <f t="shared" ca="1" si="170"/>
        <v>-0.1246267696415503</v>
      </c>
      <c r="D1335" s="57">
        <f t="shared" ca="1" si="172"/>
        <v>0.66280199689782415</v>
      </c>
      <c r="E1335" s="57">
        <f t="shared" ca="1" si="172"/>
        <v>0.66301949395785575</v>
      </c>
      <c r="F1335" s="57">
        <f t="shared" ca="1" si="166"/>
        <v>0</v>
      </c>
      <c r="G1335" s="57">
        <f t="shared" ca="1" si="167"/>
        <v>0</v>
      </c>
      <c r="H1335" s="17">
        <f t="shared" ca="1" si="168"/>
        <v>0</v>
      </c>
      <c r="I1335" s="17">
        <f t="shared" ca="1" si="169"/>
        <v>0</v>
      </c>
      <c r="K1335" s="17">
        <v>1326</v>
      </c>
      <c r="L1335" s="50">
        <v>1.5282710882289397E-3</v>
      </c>
      <c r="M1335" s="50">
        <v>1.5415949092715748E-3</v>
      </c>
      <c r="N1335" s="50">
        <v>4.9399999999999999E-2</v>
      </c>
      <c r="O1335" s="50">
        <v>4.9599999999999998E-2</v>
      </c>
      <c r="R1335" s="59"/>
    </row>
    <row r="1336" spans="2:18" x14ac:dyDescent="0.2">
      <c r="B1336">
        <v>1327</v>
      </c>
      <c r="C1336" s="57">
        <f t="shared" ca="1" si="170"/>
        <v>0.44259518732719733</v>
      </c>
      <c r="D1336" s="57">
        <f t="shared" ca="1" si="172"/>
        <v>0.70092246587519402</v>
      </c>
      <c r="E1336" s="57">
        <f t="shared" ca="1" si="172"/>
        <v>0.70115247208572373</v>
      </c>
      <c r="F1336" s="57">
        <f t="shared" ca="1" si="166"/>
        <v>0</v>
      </c>
      <c r="G1336" s="57">
        <f t="shared" ca="1" si="167"/>
        <v>0</v>
      </c>
      <c r="H1336" s="17">
        <f t="shared" ca="1" si="168"/>
        <v>0</v>
      </c>
      <c r="I1336" s="17">
        <f t="shared" ca="1" si="169"/>
        <v>0</v>
      </c>
      <c r="K1336" s="17">
        <v>1327</v>
      </c>
      <c r="L1336" s="50">
        <v>1.9733670502672289E-3</v>
      </c>
      <c r="M1336" s="50">
        <v>1.9880244075457724E-3</v>
      </c>
      <c r="N1336" s="50">
        <v>5.3800000000000001E-2</v>
      </c>
      <c r="O1336" s="50">
        <v>5.4199999999999998E-2</v>
      </c>
      <c r="R1336" s="59"/>
    </row>
    <row r="1337" spans="2:18" x14ac:dyDescent="0.2">
      <c r="B1337">
        <v>1328</v>
      </c>
      <c r="C1337" s="57">
        <f t="shared" ca="1" si="170"/>
        <v>0.63575715613076711</v>
      </c>
      <c r="D1337" s="57">
        <f t="shared" ca="1" si="172"/>
        <v>0.71439828264287797</v>
      </c>
      <c r="E1337" s="57">
        <f t="shared" ca="1" si="172"/>
        <v>0.71463271091390579</v>
      </c>
      <c r="F1337" s="57">
        <f t="shared" ca="1" si="166"/>
        <v>0</v>
      </c>
      <c r="G1337" s="57">
        <f t="shared" ca="1" si="167"/>
        <v>0</v>
      </c>
      <c r="H1337" s="17">
        <f t="shared" ca="1" si="168"/>
        <v>0</v>
      </c>
      <c r="I1337" s="17">
        <f t="shared" ca="1" si="169"/>
        <v>0</v>
      </c>
      <c r="K1337" s="17">
        <v>1328</v>
      </c>
      <c r="L1337" s="50">
        <v>1.5654758920624872E-3</v>
      </c>
      <c r="M1337" s="50">
        <v>1.5778340999997574E-3</v>
      </c>
      <c r="N1337" s="50">
        <v>4.5600000000000002E-2</v>
      </c>
      <c r="O1337" s="50">
        <v>4.6199999999999998E-2</v>
      </c>
      <c r="R1337" s="59"/>
    </row>
    <row r="1338" spans="2:18" x14ac:dyDescent="0.2">
      <c r="B1338">
        <v>1329</v>
      </c>
      <c r="C1338" s="57">
        <f t="shared" ca="1" si="170"/>
        <v>0.63223544409979904</v>
      </c>
      <c r="D1338" s="57">
        <f t="shared" ca="1" si="172"/>
        <v>0.71415028898594202</v>
      </c>
      <c r="E1338" s="57">
        <f t="shared" ca="1" si="172"/>
        <v>0.71438463587838064</v>
      </c>
      <c r="F1338" s="57">
        <f t="shared" ca="1" si="166"/>
        <v>0</v>
      </c>
      <c r="G1338" s="57">
        <f t="shared" ca="1" si="167"/>
        <v>0</v>
      </c>
      <c r="H1338" s="17">
        <f t="shared" ca="1" si="168"/>
        <v>0</v>
      </c>
      <c r="I1338" s="17">
        <f t="shared" ca="1" si="169"/>
        <v>0</v>
      </c>
      <c r="K1338" s="17">
        <v>1329</v>
      </c>
      <c r="L1338" s="50">
        <v>2.0732594215998545E-3</v>
      </c>
      <c r="M1338" s="50">
        <v>2.088548940262894E-3</v>
      </c>
      <c r="N1338" s="50">
        <v>5.62E-2</v>
      </c>
      <c r="O1338" s="50">
        <v>5.6800000000000003E-2</v>
      </c>
      <c r="R1338" s="59"/>
    </row>
    <row r="1339" spans="2:18" x14ac:dyDescent="0.2">
      <c r="B1339">
        <v>1330</v>
      </c>
      <c r="C1339" s="57">
        <f t="shared" ca="1" si="170"/>
        <v>-1.0571511878574027</v>
      </c>
      <c r="D1339" s="57">
        <f t="shared" ca="1" si="172"/>
        <v>0.6045842764679159</v>
      </c>
      <c r="E1339" s="57">
        <f t="shared" ca="1" si="172"/>
        <v>0.60478266950729809</v>
      </c>
      <c r="F1339" s="57">
        <f t="shared" ca="1" si="166"/>
        <v>0</v>
      </c>
      <c r="G1339" s="57">
        <f t="shared" ca="1" si="167"/>
        <v>0</v>
      </c>
      <c r="H1339" s="17">
        <f t="shared" ca="1" si="168"/>
        <v>0</v>
      </c>
      <c r="I1339" s="17">
        <f t="shared" ca="1" si="169"/>
        <v>0</v>
      </c>
      <c r="K1339" s="17">
        <v>1330</v>
      </c>
      <c r="L1339" s="50">
        <v>1.531803906201596E-3</v>
      </c>
      <c r="M1339" s="50">
        <v>1.5452154711614514E-3</v>
      </c>
      <c r="N1339" s="50">
        <v>4.9599999999999998E-2</v>
      </c>
      <c r="O1339" s="50">
        <v>0.05</v>
      </c>
      <c r="R1339" s="59"/>
    </row>
    <row r="1340" spans="2:18" x14ac:dyDescent="0.2">
      <c r="B1340">
        <v>1331</v>
      </c>
      <c r="C1340" s="57">
        <f t="shared" ca="1" si="170"/>
        <v>-0.28037556145035314</v>
      </c>
      <c r="D1340" s="57">
        <f t="shared" ca="1" si="172"/>
        <v>0.65270248902910233</v>
      </c>
      <c r="E1340" s="57">
        <f t="shared" ca="1" si="172"/>
        <v>0.65291667195719183</v>
      </c>
      <c r="F1340" s="57">
        <f t="shared" ca="1" si="166"/>
        <v>0</v>
      </c>
      <c r="G1340" s="57">
        <f t="shared" ca="1" si="167"/>
        <v>0</v>
      </c>
      <c r="H1340" s="17">
        <f t="shared" ca="1" si="168"/>
        <v>0</v>
      </c>
      <c r="I1340" s="17">
        <f t="shared" ca="1" si="169"/>
        <v>0</v>
      </c>
      <c r="K1340" s="17">
        <v>1331</v>
      </c>
      <c r="L1340" s="50">
        <v>1.7547737483545722E-3</v>
      </c>
      <c r="M1340" s="50">
        <v>1.7688776700239283E-3</v>
      </c>
      <c r="N1340" s="50">
        <v>5.2200000000000003E-2</v>
      </c>
      <c r="O1340" s="50">
        <v>5.2400000000000002E-2</v>
      </c>
      <c r="R1340" s="59"/>
    </row>
    <row r="1341" spans="2:18" x14ac:dyDescent="0.2">
      <c r="B1341">
        <v>1332</v>
      </c>
      <c r="C1341" s="57">
        <f t="shared" ca="1" si="170"/>
        <v>1.7184032493660804</v>
      </c>
      <c r="D1341" s="57">
        <f t="shared" ca="1" si="172"/>
        <v>0.79486792168205722</v>
      </c>
      <c r="E1341" s="57">
        <f t="shared" ca="1" si="172"/>
        <v>0.79512875589331256</v>
      </c>
      <c r="F1341" s="57">
        <f t="shared" ca="1" si="166"/>
        <v>6.6679216820572096E-3</v>
      </c>
      <c r="G1341" s="57">
        <f t="shared" ca="1" si="167"/>
        <v>6.9287558933125437E-3</v>
      </c>
      <c r="H1341" s="17">
        <f t="shared" ca="1" si="168"/>
        <v>1</v>
      </c>
      <c r="I1341" s="17">
        <f t="shared" ca="1" si="169"/>
        <v>1</v>
      </c>
      <c r="K1341" s="17">
        <v>1332</v>
      </c>
      <c r="L1341" s="50">
        <v>1.6805948408450296E-3</v>
      </c>
      <c r="M1341" s="50">
        <v>1.6932099898554214E-3</v>
      </c>
      <c r="N1341" s="50">
        <v>4.6399999999999997E-2</v>
      </c>
      <c r="O1341" s="50">
        <v>4.7E-2</v>
      </c>
      <c r="R1341" s="59"/>
    </row>
    <row r="1342" spans="2:18" x14ac:dyDescent="0.2">
      <c r="B1342">
        <v>1333</v>
      </c>
      <c r="C1342" s="57">
        <f t="shared" ca="1" si="170"/>
        <v>0.71788546593836533</v>
      </c>
      <c r="D1342" s="57">
        <f t="shared" ca="1" si="172"/>
        <v>0.72020611934031653</v>
      </c>
      <c r="E1342" s="57">
        <f t="shared" ca="1" si="172"/>
        <v>0.72044245344055535</v>
      </c>
      <c r="F1342" s="57">
        <f t="shared" ca="1" si="166"/>
        <v>0</v>
      </c>
      <c r="G1342" s="57">
        <f t="shared" ca="1" si="167"/>
        <v>0</v>
      </c>
      <c r="H1342" s="17">
        <f t="shared" ca="1" si="168"/>
        <v>0</v>
      </c>
      <c r="I1342" s="17">
        <f t="shared" ca="1" si="169"/>
        <v>0</v>
      </c>
      <c r="K1342" s="17">
        <v>1333</v>
      </c>
      <c r="L1342" s="50">
        <v>1.8177878085830865E-3</v>
      </c>
      <c r="M1342" s="50">
        <v>1.8317304529558778E-3</v>
      </c>
      <c r="N1342" s="50">
        <v>5.16E-2</v>
      </c>
      <c r="O1342" s="50">
        <v>5.16E-2</v>
      </c>
      <c r="R1342" s="59"/>
    </row>
    <row r="1343" spans="2:18" x14ac:dyDescent="0.2">
      <c r="B1343">
        <v>1334</v>
      </c>
      <c r="C1343" s="57">
        <f t="shared" ca="1" si="170"/>
        <v>0.22333081701661686</v>
      </c>
      <c r="D1343" s="57">
        <f t="shared" ca="1" si="172"/>
        <v>0.68593341231297233</v>
      </c>
      <c r="E1343" s="57">
        <f t="shared" ca="1" si="172"/>
        <v>0.68615849989758104</v>
      </c>
      <c r="F1343" s="57">
        <f t="shared" ca="1" si="166"/>
        <v>0</v>
      </c>
      <c r="G1343" s="57">
        <f t="shared" ca="1" si="167"/>
        <v>0</v>
      </c>
      <c r="H1343" s="17">
        <f t="shared" ca="1" si="168"/>
        <v>0</v>
      </c>
      <c r="I1343" s="17">
        <f t="shared" ca="1" si="169"/>
        <v>0</v>
      </c>
      <c r="K1343" s="17">
        <v>1334</v>
      </c>
      <c r="L1343" s="50">
        <v>1.6344378090482853E-3</v>
      </c>
      <c r="M1343" s="50">
        <v>1.6478079661652811E-3</v>
      </c>
      <c r="N1343" s="50">
        <v>4.9599999999999998E-2</v>
      </c>
      <c r="O1343" s="50">
        <v>4.9799999999999997E-2</v>
      </c>
      <c r="R1343" s="59"/>
    </row>
    <row r="1344" spans="2:18" x14ac:dyDescent="0.2">
      <c r="B1344">
        <v>1335</v>
      </c>
      <c r="C1344" s="57">
        <f t="shared" ca="1" si="170"/>
        <v>1.0890292716059335</v>
      </c>
      <c r="D1344" s="57">
        <f t="shared" ca="1" si="172"/>
        <v>0.74704660789022925</v>
      </c>
      <c r="E1344" s="57">
        <f t="shared" ca="1" si="172"/>
        <v>0.74729174963947442</v>
      </c>
      <c r="F1344" s="57">
        <f t="shared" ca="1" si="166"/>
        <v>0</v>
      </c>
      <c r="G1344" s="57">
        <f t="shared" ca="1" si="167"/>
        <v>0</v>
      </c>
      <c r="H1344" s="17">
        <f t="shared" ca="1" si="168"/>
        <v>0</v>
      </c>
      <c r="I1344" s="17">
        <f t="shared" ca="1" si="169"/>
        <v>0</v>
      </c>
      <c r="K1344" s="17">
        <v>1335</v>
      </c>
      <c r="L1344" s="50">
        <v>1.7781522068422283E-3</v>
      </c>
      <c r="M1344" s="50">
        <v>1.7929612417767196E-3</v>
      </c>
      <c r="N1344" s="50">
        <v>5.5E-2</v>
      </c>
      <c r="O1344" s="50">
        <v>5.5E-2</v>
      </c>
      <c r="R1344" s="59"/>
    </row>
    <row r="1345" spans="2:18" x14ac:dyDescent="0.2">
      <c r="B1345">
        <v>1336</v>
      </c>
      <c r="C1345" s="57">
        <f t="shared" ca="1" si="170"/>
        <v>-1.5463327706538774</v>
      </c>
      <c r="D1345" s="57">
        <f t="shared" ca="1" si="172"/>
        <v>0.57611880667234339</v>
      </c>
      <c r="E1345" s="57">
        <f t="shared" ca="1" si="172"/>
        <v>0.57630785882859314</v>
      </c>
      <c r="F1345" s="57">
        <f t="shared" ca="1" si="166"/>
        <v>0</v>
      </c>
      <c r="G1345" s="57">
        <f t="shared" ca="1" si="167"/>
        <v>0</v>
      </c>
      <c r="H1345" s="17">
        <f t="shared" ca="1" si="168"/>
        <v>0</v>
      </c>
      <c r="I1345" s="17">
        <f t="shared" ca="1" si="169"/>
        <v>0</v>
      </c>
      <c r="K1345" s="17">
        <v>1336</v>
      </c>
      <c r="L1345" s="50">
        <v>1.8921443226492811E-3</v>
      </c>
      <c r="M1345" s="50">
        <v>1.9072928254981302E-3</v>
      </c>
      <c r="N1345" s="50">
        <v>5.5800000000000002E-2</v>
      </c>
      <c r="O1345" s="50">
        <v>5.6599999999999998E-2</v>
      </c>
      <c r="R1345" s="59"/>
    </row>
    <row r="1346" spans="2:18" x14ac:dyDescent="0.2">
      <c r="B1346">
        <v>1337</v>
      </c>
      <c r="C1346" s="57">
        <f t="shared" ca="1" si="170"/>
        <v>-2.1696436135900057</v>
      </c>
      <c r="D1346" s="57">
        <f t="shared" ca="1" si="172"/>
        <v>0.54178175925091621</v>
      </c>
      <c r="E1346" s="57">
        <f t="shared" ca="1" si="172"/>
        <v>0.54195954377837285</v>
      </c>
      <c r="F1346" s="57">
        <f t="shared" ca="1" si="166"/>
        <v>0</v>
      </c>
      <c r="G1346" s="57">
        <f t="shared" ca="1" si="167"/>
        <v>0</v>
      </c>
      <c r="H1346" s="17">
        <f t="shared" ca="1" si="168"/>
        <v>0</v>
      </c>
      <c r="I1346" s="17">
        <f t="shared" ca="1" si="169"/>
        <v>0</v>
      </c>
      <c r="K1346" s="17">
        <v>1337</v>
      </c>
      <c r="L1346" s="50">
        <v>1.5454669285185467E-3</v>
      </c>
      <c r="M1346" s="50">
        <v>1.5584879709214252E-3</v>
      </c>
      <c r="N1346" s="50">
        <v>4.82E-2</v>
      </c>
      <c r="O1346" s="50">
        <v>4.8599999999999997E-2</v>
      </c>
      <c r="R1346" s="59"/>
    </row>
    <row r="1347" spans="2:18" x14ac:dyDescent="0.2">
      <c r="B1347">
        <v>1338</v>
      </c>
      <c r="C1347" s="57">
        <f t="shared" ca="1" si="170"/>
        <v>-0.16992899749361187</v>
      </c>
      <c r="D1347" s="57">
        <f t="shared" ca="1" si="172"/>
        <v>0.6598483700989245</v>
      </c>
      <c r="E1347" s="57">
        <f t="shared" ca="1" si="172"/>
        <v>0.6600648979326289</v>
      </c>
      <c r="F1347" s="57">
        <f t="shared" ca="1" si="166"/>
        <v>0</v>
      </c>
      <c r="G1347" s="57">
        <f t="shared" ca="1" si="167"/>
        <v>0</v>
      </c>
      <c r="H1347" s="17">
        <f t="shared" ca="1" si="168"/>
        <v>0</v>
      </c>
      <c r="I1347" s="17">
        <f t="shared" ca="1" si="169"/>
        <v>0</v>
      </c>
      <c r="K1347" s="17">
        <v>1338</v>
      </c>
      <c r="L1347" s="50">
        <v>1.6381270116702872E-3</v>
      </c>
      <c r="M1347" s="50">
        <v>1.6518421807508472E-3</v>
      </c>
      <c r="N1347" s="50">
        <v>5.0599999999999999E-2</v>
      </c>
      <c r="O1347" s="50">
        <v>5.1200000000000002E-2</v>
      </c>
      <c r="R1347" s="59"/>
    </row>
    <row r="1348" spans="2:18" x14ac:dyDescent="0.2">
      <c r="B1348">
        <v>1339</v>
      </c>
      <c r="C1348" s="57">
        <f t="shared" ca="1" si="170"/>
        <v>-1.0762635444129203</v>
      </c>
      <c r="D1348" s="57">
        <f t="shared" ca="1" si="172"/>
        <v>0.60344616784278882</v>
      </c>
      <c r="E1348" s="57">
        <f t="shared" ca="1" si="172"/>
        <v>0.60364418741425585</v>
      </c>
      <c r="F1348" s="57">
        <f t="shared" ca="1" si="166"/>
        <v>0</v>
      </c>
      <c r="G1348" s="57">
        <f t="shared" ca="1" si="167"/>
        <v>0</v>
      </c>
      <c r="H1348" s="17">
        <f t="shared" ca="1" si="168"/>
        <v>0</v>
      </c>
      <c r="I1348" s="17">
        <f t="shared" ca="1" si="169"/>
        <v>0</v>
      </c>
      <c r="K1348" s="17">
        <v>1339</v>
      </c>
      <c r="L1348" s="50">
        <v>1.7813271425568657E-3</v>
      </c>
      <c r="M1348" s="50">
        <v>1.7958797737744618E-3</v>
      </c>
      <c r="N1348" s="50">
        <v>5.3800000000000001E-2</v>
      </c>
      <c r="O1348" s="50">
        <v>5.4199999999999998E-2</v>
      </c>
      <c r="R1348" s="59"/>
    </row>
    <row r="1349" spans="2:18" x14ac:dyDescent="0.2">
      <c r="B1349">
        <v>1340</v>
      </c>
      <c r="C1349" s="57">
        <f t="shared" ca="1" si="170"/>
        <v>0.89201340607742208</v>
      </c>
      <c r="D1349" s="57">
        <f t="shared" ca="1" si="172"/>
        <v>0.73267650984323907</v>
      </c>
      <c r="E1349" s="57">
        <f t="shared" ca="1" si="172"/>
        <v>0.73291693607549402</v>
      </c>
      <c r="F1349" s="57">
        <f t="shared" ca="1" si="166"/>
        <v>0</v>
      </c>
      <c r="G1349" s="57">
        <f t="shared" ca="1" si="167"/>
        <v>0</v>
      </c>
      <c r="H1349" s="17">
        <f t="shared" ca="1" si="168"/>
        <v>0</v>
      </c>
      <c r="I1349" s="17">
        <f t="shared" ca="1" si="169"/>
        <v>0</v>
      </c>
      <c r="K1349" s="17">
        <v>1340</v>
      </c>
      <c r="L1349" s="50">
        <v>1.7030948340092784E-3</v>
      </c>
      <c r="M1349" s="50">
        <v>1.7172151503317664E-3</v>
      </c>
      <c r="N1349" s="50">
        <v>5.2400000000000002E-2</v>
      </c>
      <c r="O1349" s="50">
        <v>5.2600000000000001E-2</v>
      </c>
      <c r="R1349" s="59"/>
    </row>
    <row r="1350" spans="2:18" x14ac:dyDescent="0.2">
      <c r="B1350">
        <v>1341</v>
      </c>
      <c r="C1350" s="57">
        <f t="shared" ca="1" si="170"/>
        <v>-0.34399731468005446</v>
      </c>
      <c r="D1350" s="57">
        <f t="shared" ref="D1350:E1369" ca="1" si="173">S0*EXP((D$5+0.5*σ*σ)*T+σ*SQRT(T)*$C1350)</f>
        <v>0.64862135065764948</v>
      </c>
      <c r="E1350" s="57">
        <f t="shared" ca="1" si="173"/>
        <v>0.64883419436889667</v>
      </c>
      <c r="F1350" s="57">
        <f t="shared" ca="1" si="166"/>
        <v>0</v>
      </c>
      <c r="G1350" s="57">
        <f t="shared" ca="1" si="167"/>
        <v>0</v>
      </c>
      <c r="H1350" s="17">
        <f t="shared" ca="1" si="168"/>
        <v>0</v>
      </c>
      <c r="I1350" s="17">
        <f t="shared" ca="1" si="169"/>
        <v>0</v>
      </c>
      <c r="K1350" s="17">
        <v>1341</v>
      </c>
      <c r="L1350" s="50">
        <v>1.7449495427093922E-3</v>
      </c>
      <c r="M1350" s="50">
        <v>1.759289918503733E-3</v>
      </c>
      <c r="N1350" s="50">
        <v>5.28E-2</v>
      </c>
      <c r="O1350" s="50">
        <v>5.3400000000000003E-2</v>
      </c>
      <c r="R1350" s="59"/>
    </row>
    <row r="1351" spans="2:18" x14ac:dyDescent="0.2">
      <c r="B1351">
        <v>1342</v>
      </c>
      <c r="C1351" s="57">
        <f t="shared" ca="1" si="170"/>
        <v>1.1724015937716155</v>
      </c>
      <c r="D1351" s="57">
        <f t="shared" ca="1" si="173"/>
        <v>0.75321223667674675</v>
      </c>
      <c r="E1351" s="57">
        <f t="shared" ca="1" si="173"/>
        <v>0.75345940166391301</v>
      </c>
      <c r="F1351" s="57">
        <f t="shared" ca="1" si="166"/>
        <v>0</v>
      </c>
      <c r="G1351" s="57">
        <f t="shared" ca="1" si="167"/>
        <v>0</v>
      </c>
      <c r="H1351" s="17">
        <f t="shared" ca="1" si="168"/>
        <v>0</v>
      </c>
      <c r="I1351" s="17">
        <f t="shared" ca="1" si="169"/>
        <v>0</v>
      </c>
      <c r="K1351" s="17">
        <v>1342</v>
      </c>
      <c r="L1351" s="50">
        <v>1.7162009427709819E-3</v>
      </c>
      <c r="M1351" s="50">
        <v>1.7308526682020997E-3</v>
      </c>
      <c r="N1351" s="50">
        <v>5.4399999999999997E-2</v>
      </c>
      <c r="O1351" s="50">
        <v>5.4800000000000001E-2</v>
      </c>
      <c r="R1351" s="59"/>
    </row>
    <row r="1352" spans="2:18" x14ac:dyDescent="0.2">
      <c r="B1352">
        <v>1343</v>
      </c>
      <c r="C1352" s="57">
        <f t="shared" ca="1" si="170"/>
        <v>0.53931938780401201</v>
      </c>
      <c r="D1352" s="57">
        <f t="shared" ca="1" si="173"/>
        <v>0.70763828770904236</v>
      </c>
      <c r="E1352" s="57">
        <f t="shared" ca="1" si="173"/>
        <v>0.70787049770216681</v>
      </c>
      <c r="F1352" s="57">
        <f t="shared" ca="1" si="166"/>
        <v>0</v>
      </c>
      <c r="G1352" s="57">
        <f t="shared" ca="1" si="167"/>
        <v>0</v>
      </c>
      <c r="H1352" s="17">
        <f t="shared" ca="1" si="168"/>
        <v>0</v>
      </c>
      <c r="I1352" s="17">
        <f t="shared" ca="1" si="169"/>
        <v>0</v>
      </c>
      <c r="K1352" s="17">
        <v>1343</v>
      </c>
      <c r="L1352" s="50">
        <v>1.8184233611598004E-3</v>
      </c>
      <c r="M1352" s="50">
        <v>1.8317548922014172E-3</v>
      </c>
      <c r="N1352" s="50">
        <v>4.9200000000000001E-2</v>
      </c>
      <c r="O1352" s="50">
        <v>4.9399999999999999E-2</v>
      </c>
      <c r="R1352" s="59"/>
    </row>
    <row r="1353" spans="2:18" x14ac:dyDescent="0.2">
      <c r="B1353">
        <v>1344</v>
      </c>
      <c r="C1353" s="57">
        <f t="shared" ca="1" si="170"/>
        <v>-0.48114340953975637</v>
      </c>
      <c r="D1353" s="57">
        <f t="shared" ca="1" si="173"/>
        <v>0.63991043734987541</v>
      </c>
      <c r="E1353" s="57">
        <f t="shared" ca="1" si="173"/>
        <v>0.64012042259352075</v>
      </c>
      <c r="F1353" s="57">
        <f t="shared" ca="1" si="166"/>
        <v>0</v>
      </c>
      <c r="G1353" s="57">
        <f t="shared" ca="1" si="167"/>
        <v>0</v>
      </c>
      <c r="H1353" s="17">
        <f t="shared" ca="1" si="168"/>
        <v>0</v>
      </c>
      <c r="I1353" s="17">
        <f t="shared" ca="1" si="169"/>
        <v>0</v>
      </c>
      <c r="K1353" s="17">
        <v>1344</v>
      </c>
      <c r="L1353" s="50">
        <v>1.5933706315295543E-3</v>
      </c>
      <c r="M1353" s="50">
        <v>1.6056075777357475E-3</v>
      </c>
      <c r="N1353" s="50">
        <v>4.4999999999999998E-2</v>
      </c>
      <c r="O1353" s="50">
        <v>4.5400000000000003E-2</v>
      </c>
      <c r="R1353" s="59"/>
    </row>
    <row r="1354" spans="2:18" x14ac:dyDescent="0.2">
      <c r="B1354">
        <v>1345</v>
      </c>
      <c r="C1354" s="57">
        <f t="shared" ca="1" si="170"/>
        <v>-0.51306583019731256</v>
      </c>
      <c r="D1354" s="57">
        <f t="shared" ca="1" si="173"/>
        <v>0.63789970847437338</v>
      </c>
      <c r="E1354" s="57">
        <f t="shared" ca="1" si="173"/>
        <v>0.63810903390163154</v>
      </c>
      <c r="F1354" s="57">
        <f t="shared" ref="F1354:F1417" ca="1" si="174">MAX(0,CP*(D1354-K))</f>
        <v>0</v>
      </c>
      <c r="G1354" s="57">
        <f t="shared" ref="G1354:G1417" ca="1" si="175">MAX(0,CP*(E1354-K))</f>
        <v>0</v>
      </c>
      <c r="H1354" s="17">
        <f t="shared" ref="H1354:H1417" ca="1" si="176">(CP*(D1354-K)&gt;0)*1</f>
        <v>0</v>
      </c>
      <c r="I1354" s="17">
        <f t="shared" ref="I1354:I1417" ca="1" si="177">(CP*(E1354-K)&gt;0)*1</f>
        <v>0</v>
      </c>
      <c r="K1354" s="17">
        <v>1345</v>
      </c>
      <c r="L1354" s="50">
        <v>1.6416217800541339E-3</v>
      </c>
      <c r="M1354" s="50">
        <v>1.6559663398670349E-3</v>
      </c>
      <c r="N1354" s="50">
        <v>5.2999999999999999E-2</v>
      </c>
      <c r="O1354" s="50">
        <v>5.3600000000000002E-2</v>
      </c>
      <c r="R1354" s="59"/>
    </row>
    <row r="1355" spans="2:18" x14ac:dyDescent="0.2">
      <c r="B1355">
        <v>1346</v>
      </c>
      <c r="C1355" s="57">
        <f t="shared" ref="C1355:C1418" ca="1" si="178">_xlfn.NORM.S.INV(RAND())</f>
        <v>0.6359384366498666</v>
      </c>
      <c r="D1355" s="57">
        <f t="shared" ca="1" si="173"/>
        <v>0.71441105047428533</v>
      </c>
      <c r="E1355" s="57">
        <f t="shared" ca="1" si="173"/>
        <v>0.71464548293504959</v>
      </c>
      <c r="F1355" s="57">
        <f t="shared" ca="1" si="174"/>
        <v>0</v>
      </c>
      <c r="G1355" s="57">
        <f t="shared" ca="1" si="175"/>
        <v>0</v>
      </c>
      <c r="H1355" s="17">
        <f t="shared" ca="1" si="176"/>
        <v>0</v>
      </c>
      <c r="I1355" s="17">
        <f t="shared" ca="1" si="177"/>
        <v>0</v>
      </c>
      <c r="K1355" s="17">
        <v>1346</v>
      </c>
      <c r="L1355" s="50">
        <v>1.638685474663468E-3</v>
      </c>
      <c r="M1355" s="50">
        <v>1.6523465962868758E-3</v>
      </c>
      <c r="N1355" s="50">
        <v>5.0599999999999999E-2</v>
      </c>
      <c r="O1355" s="50">
        <v>5.0999999999999997E-2</v>
      </c>
      <c r="R1355" s="59"/>
    </row>
    <row r="1356" spans="2:18" x14ac:dyDescent="0.2">
      <c r="B1356">
        <v>1347</v>
      </c>
      <c r="C1356" s="57">
        <f t="shared" ca="1" si="178"/>
        <v>-2.0391401353178469</v>
      </c>
      <c r="D1356" s="57">
        <f t="shared" ca="1" si="173"/>
        <v>0.54879736216964026</v>
      </c>
      <c r="E1356" s="57">
        <f t="shared" ca="1" si="173"/>
        <v>0.54897744885221467</v>
      </c>
      <c r="F1356" s="57">
        <f t="shared" ca="1" si="174"/>
        <v>0</v>
      </c>
      <c r="G1356" s="57">
        <f t="shared" ca="1" si="175"/>
        <v>0</v>
      </c>
      <c r="H1356" s="17">
        <f t="shared" ca="1" si="176"/>
        <v>0</v>
      </c>
      <c r="I1356" s="17">
        <f t="shared" ca="1" si="177"/>
        <v>0</v>
      </c>
      <c r="K1356" s="17">
        <v>1347</v>
      </c>
      <c r="L1356" s="50">
        <v>1.54421962059088E-3</v>
      </c>
      <c r="M1356" s="50">
        <v>1.5563395706356127E-3</v>
      </c>
      <c r="N1356" s="50">
        <v>4.48E-2</v>
      </c>
      <c r="O1356" s="50">
        <v>4.5199999999999997E-2</v>
      </c>
      <c r="R1356" s="59"/>
    </row>
    <row r="1357" spans="2:18" x14ac:dyDescent="0.2">
      <c r="B1357">
        <v>1348</v>
      </c>
      <c r="C1357" s="57">
        <f t="shared" ca="1" si="178"/>
        <v>-0.36996918455734945</v>
      </c>
      <c r="D1357" s="57">
        <f t="shared" ca="1" si="173"/>
        <v>0.64696267950311037</v>
      </c>
      <c r="E1357" s="57">
        <f t="shared" ca="1" si="173"/>
        <v>0.6471749789249599</v>
      </c>
      <c r="F1357" s="57">
        <f t="shared" ca="1" si="174"/>
        <v>0</v>
      </c>
      <c r="G1357" s="57">
        <f t="shared" ca="1" si="175"/>
        <v>0</v>
      </c>
      <c r="H1357" s="17">
        <f t="shared" ca="1" si="176"/>
        <v>0</v>
      </c>
      <c r="I1357" s="17">
        <f t="shared" ca="1" si="177"/>
        <v>0</v>
      </c>
      <c r="K1357" s="17">
        <v>1348</v>
      </c>
      <c r="L1357" s="50">
        <v>1.5044503735286078E-3</v>
      </c>
      <c r="M1357" s="50">
        <v>1.5171644778325083E-3</v>
      </c>
      <c r="N1357" s="50">
        <v>4.7E-2</v>
      </c>
      <c r="O1357" s="50">
        <v>4.7399999999999998E-2</v>
      </c>
      <c r="R1357" s="59"/>
    </row>
    <row r="1358" spans="2:18" x14ac:dyDescent="0.2">
      <c r="B1358">
        <v>1349</v>
      </c>
      <c r="C1358" s="57">
        <f t="shared" ca="1" si="178"/>
        <v>-1.3383630829979729</v>
      </c>
      <c r="D1358" s="57">
        <f t="shared" ca="1" si="173"/>
        <v>0.58805301552989719</v>
      </c>
      <c r="E1358" s="57">
        <f t="shared" ca="1" si="173"/>
        <v>0.58824598387130089</v>
      </c>
      <c r="F1358" s="57">
        <f t="shared" ca="1" si="174"/>
        <v>0</v>
      </c>
      <c r="G1358" s="57">
        <f t="shared" ca="1" si="175"/>
        <v>0</v>
      </c>
      <c r="H1358" s="17">
        <f t="shared" ca="1" si="176"/>
        <v>0</v>
      </c>
      <c r="I1358" s="17">
        <f t="shared" ca="1" si="177"/>
        <v>0</v>
      </c>
      <c r="K1358" s="17">
        <v>1349</v>
      </c>
      <c r="L1358" s="50">
        <v>1.8535607590149925E-3</v>
      </c>
      <c r="M1358" s="50">
        <v>1.8677867986553191E-3</v>
      </c>
      <c r="N1358" s="50">
        <v>5.2400000000000002E-2</v>
      </c>
      <c r="O1358" s="50">
        <v>5.2999999999999999E-2</v>
      </c>
      <c r="R1358" s="59"/>
    </row>
    <row r="1359" spans="2:18" x14ac:dyDescent="0.2">
      <c r="B1359">
        <v>1350</v>
      </c>
      <c r="C1359" s="57">
        <f t="shared" ca="1" si="178"/>
        <v>1.1781453628106267</v>
      </c>
      <c r="D1359" s="57">
        <f t="shared" ca="1" si="173"/>
        <v>0.75363887417514497</v>
      </c>
      <c r="E1359" s="57">
        <f t="shared" ca="1" si="173"/>
        <v>0.75388617916249523</v>
      </c>
      <c r="F1359" s="57">
        <f t="shared" ca="1" si="174"/>
        <v>0</v>
      </c>
      <c r="G1359" s="57">
        <f t="shared" ca="1" si="175"/>
        <v>0</v>
      </c>
      <c r="H1359" s="17">
        <f t="shared" ca="1" si="176"/>
        <v>0</v>
      </c>
      <c r="I1359" s="17">
        <f t="shared" ca="1" si="177"/>
        <v>0</v>
      </c>
      <c r="K1359" s="17">
        <v>1350</v>
      </c>
      <c r="L1359" s="50">
        <v>1.9118354095437201E-3</v>
      </c>
      <c r="M1359" s="50">
        <v>1.927412521547308E-3</v>
      </c>
      <c r="N1359" s="50">
        <v>5.7799999999999997E-2</v>
      </c>
      <c r="O1359" s="50">
        <v>5.7799999999999997E-2</v>
      </c>
      <c r="R1359" s="59"/>
    </row>
    <row r="1360" spans="2:18" x14ac:dyDescent="0.2">
      <c r="B1360">
        <v>1351</v>
      </c>
      <c r="C1360" s="57">
        <f t="shared" ca="1" si="178"/>
        <v>0.99476610445077418</v>
      </c>
      <c r="D1360" s="57">
        <f t="shared" ca="1" si="173"/>
        <v>0.74013633778198751</v>
      </c>
      <c r="E1360" s="57">
        <f t="shared" ca="1" si="173"/>
        <v>0.74037921194085199</v>
      </c>
      <c r="F1360" s="57">
        <f t="shared" ca="1" si="174"/>
        <v>0</v>
      </c>
      <c r="G1360" s="57">
        <f t="shared" ca="1" si="175"/>
        <v>0</v>
      </c>
      <c r="H1360" s="17">
        <f t="shared" ca="1" si="176"/>
        <v>0</v>
      </c>
      <c r="I1360" s="17">
        <f t="shared" ca="1" si="177"/>
        <v>0</v>
      </c>
      <c r="K1360" s="17">
        <v>1351</v>
      </c>
      <c r="L1360" s="50">
        <v>1.7440294780848447E-3</v>
      </c>
      <c r="M1360" s="50">
        <v>1.7581675633497299E-3</v>
      </c>
      <c r="N1360" s="50">
        <v>5.2200000000000003E-2</v>
      </c>
      <c r="O1360" s="50">
        <v>5.2600000000000001E-2</v>
      </c>
      <c r="R1360" s="59"/>
    </row>
    <row r="1361" spans="2:18" x14ac:dyDescent="0.2">
      <c r="B1361">
        <v>1352</v>
      </c>
      <c r="C1361" s="57">
        <f t="shared" ca="1" si="178"/>
        <v>0.45301057157160501</v>
      </c>
      <c r="D1361" s="57">
        <f t="shared" ca="1" si="173"/>
        <v>0.70164256119599278</v>
      </c>
      <c r="E1361" s="57">
        <f t="shared" ca="1" si="173"/>
        <v>0.70187280370426441</v>
      </c>
      <c r="F1361" s="57">
        <f t="shared" ca="1" si="174"/>
        <v>0</v>
      </c>
      <c r="G1361" s="57">
        <f t="shared" ca="1" si="175"/>
        <v>0</v>
      </c>
      <c r="H1361" s="17">
        <f t="shared" ca="1" si="176"/>
        <v>0</v>
      </c>
      <c r="I1361" s="17">
        <f t="shared" ca="1" si="177"/>
        <v>0</v>
      </c>
      <c r="K1361" s="17">
        <v>1352</v>
      </c>
      <c r="L1361" s="50">
        <v>1.6355821545352199E-3</v>
      </c>
      <c r="M1361" s="50">
        <v>1.6488458071798227E-3</v>
      </c>
      <c r="N1361" s="50">
        <v>4.8800000000000003E-2</v>
      </c>
      <c r="O1361" s="50">
        <v>4.9599999999999998E-2</v>
      </c>
      <c r="R1361" s="59"/>
    </row>
    <row r="1362" spans="2:18" x14ac:dyDescent="0.2">
      <c r="B1362">
        <v>1353</v>
      </c>
      <c r="C1362" s="57">
        <f t="shared" ca="1" si="178"/>
        <v>0.50574295453490525</v>
      </c>
      <c r="D1362" s="57">
        <f t="shared" ca="1" si="173"/>
        <v>0.70529972511920969</v>
      </c>
      <c r="E1362" s="57">
        <f t="shared" ca="1" si="173"/>
        <v>0.70553116771801383</v>
      </c>
      <c r="F1362" s="57">
        <f t="shared" ca="1" si="174"/>
        <v>0</v>
      </c>
      <c r="G1362" s="57">
        <f t="shared" ca="1" si="175"/>
        <v>0</v>
      </c>
      <c r="H1362" s="17">
        <f t="shared" ca="1" si="176"/>
        <v>0</v>
      </c>
      <c r="I1362" s="17">
        <f t="shared" ca="1" si="177"/>
        <v>0</v>
      </c>
      <c r="K1362" s="17">
        <v>1353</v>
      </c>
      <c r="L1362" s="50">
        <v>1.8688000610537251E-3</v>
      </c>
      <c r="M1362" s="50">
        <v>1.8831416545005827E-3</v>
      </c>
      <c r="N1362" s="50">
        <v>5.2999999999999999E-2</v>
      </c>
      <c r="O1362" s="50">
        <v>5.3199999999999997E-2</v>
      </c>
      <c r="R1362" s="59"/>
    </row>
    <row r="1363" spans="2:18" x14ac:dyDescent="0.2">
      <c r="B1363">
        <v>1354</v>
      </c>
      <c r="C1363" s="57">
        <f t="shared" ca="1" si="178"/>
        <v>-1.6648304879593105</v>
      </c>
      <c r="D1363" s="57">
        <f t="shared" ca="1" si="173"/>
        <v>0.5694275232105841</v>
      </c>
      <c r="E1363" s="57">
        <f t="shared" ca="1" si="173"/>
        <v>0.56961437963645345</v>
      </c>
      <c r="F1363" s="57">
        <f t="shared" ca="1" si="174"/>
        <v>0</v>
      </c>
      <c r="G1363" s="57">
        <f t="shared" ca="1" si="175"/>
        <v>0</v>
      </c>
      <c r="H1363" s="17">
        <f t="shared" ca="1" si="176"/>
        <v>0</v>
      </c>
      <c r="I1363" s="17">
        <f t="shared" ca="1" si="177"/>
        <v>0</v>
      </c>
      <c r="K1363" s="17">
        <v>1354</v>
      </c>
      <c r="L1363" s="50">
        <v>1.8919260951080897E-3</v>
      </c>
      <c r="M1363" s="50">
        <v>1.906824193930476E-3</v>
      </c>
      <c r="N1363" s="50">
        <v>5.5199999999999999E-2</v>
      </c>
      <c r="O1363" s="50">
        <v>5.5199999999999999E-2</v>
      </c>
      <c r="R1363" s="59"/>
    </row>
    <row r="1364" spans="2:18" x14ac:dyDescent="0.2">
      <c r="B1364">
        <v>1355</v>
      </c>
      <c r="C1364" s="57">
        <f t="shared" ca="1" si="178"/>
        <v>0.20216881965824315</v>
      </c>
      <c r="D1364" s="57">
        <f t="shared" ca="1" si="173"/>
        <v>0.68450383588897767</v>
      </c>
      <c r="E1364" s="57">
        <f t="shared" ca="1" si="173"/>
        <v>0.68472845436113516</v>
      </c>
      <c r="F1364" s="57">
        <f t="shared" ca="1" si="174"/>
        <v>0</v>
      </c>
      <c r="G1364" s="57">
        <f t="shared" ca="1" si="175"/>
        <v>0</v>
      </c>
      <c r="H1364" s="17">
        <f t="shared" ca="1" si="176"/>
        <v>0</v>
      </c>
      <c r="I1364" s="17">
        <f t="shared" ca="1" si="177"/>
        <v>0</v>
      </c>
      <c r="K1364" s="17">
        <v>1355</v>
      </c>
      <c r="L1364" s="50">
        <v>1.7897148303706331E-3</v>
      </c>
      <c r="M1364" s="50">
        <v>1.8037965097912143E-3</v>
      </c>
      <c r="N1364" s="50">
        <v>5.1799999999999999E-2</v>
      </c>
      <c r="O1364" s="50">
        <v>5.2600000000000001E-2</v>
      </c>
      <c r="R1364" s="59"/>
    </row>
    <row r="1365" spans="2:18" x14ac:dyDescent="0.2">
      <c r="B1365">
        <v>1356</v>
      </c>
      <c r="C1365" s="57">
        <f t="shared" ca="1" si="178"/>
        <v>1.1251804198591451</v>
      </c>
      <c r="D1365" s="57">
        <f t="shared" ca="1" si="173"/>
        <v>0.74971386983270571</v>
      </c>
      <c r="E1365" s="57">
        <f t="shared" ca="1" si="173"/>
        <v>0.74995988683826198</v>
      </c>
      <c r="F1365" s="57">
        <f t="shared" ca="1" si="174"/>
        <v>0</v>
      </c>
      <c r="G1365" s="57">
        <f t="shared" ca="1" si="175"/>
        <v>0</v>
      </c>
      <c r="H1365" s="17">
        <f t="shared" ca="1" si="176"/>
        <v>0</v>
      </c>
      <c r="I1365" s="17">
        <f t="shared" ca="1" si="177"/>
        <v>0</v>
      </c>
      <c r="K1365" s="17">
        <v>1356</v>
      </c>
      <c r="L1365" s="50">
        <v>1.8119505664498548E-3</v>
      </c>
      <c r="M1365" s="50">
        <v>1.8254723975123593E-3</v>
      </c>
      <c r="N1365" s="50">
        <v>4.9599999999999998E-2</v>
      </c>
      <c r="O1365" s="50">
        <v>5.0200000000000002E-2</v>
      </c>
      <c r="R1365" s="59"/>
    </row>
    <row r="1366" spans="2:18" x14ac:dyDescent="0.2">
      <c r="B1366">
        <v>1357</v>
      </c>
      <c r="C1366" s="57">
        <f t="shared" ca="1" si="178"/>
        <v>1.1914527925783047</v>
      </c>
      <c r="D1366" s="57">
        <f t="shared" ca="1" si="173"/>
        <v>0.75462825641917008</v>
      </c>
      <c r="E1366" s="57">
        <f t="shared" ca="1" si="173"/>
        <v>0.75487588607019129</v>
      </c>
      <c r="F1366" s="57">
        <f t="shared" ca="1" si="174"/>
        <v>0</v>
      </c>
      <c r="G1366" s="57">
        <f t="shared" ca="1" si="175"/>
        <v>0</v>
      </c>
      <c r="H1366" s="17">
        <f t="shared" ca="1" si="176"/>
        <v>0</v>
      </c>
      <c r="I1366" s="17">
        <f t="shared" ca="1" si="177"/>
        <v>0</v>
      </c>
      <c r="K1366" s="17">
        <v>1357</v>
      </c>
      <c r="L1366" s="50">
        <v>1.8703524199403816E-3</v>
      </c>
      <c r="M1366" s="50">
        <v>1.8848991872327278E-3</v>
      </c>
      <c r="N1366" s="50">
        <v>5.3800000000000001E-2</v>
      </c>
      <c r="O1366" s="50">
        <v>5.3999999999999999E-2</v>
      </c>
      <c r="R1366" s="59"/>
    </row>
    <row r="1367" spans="2:18" x14ac:dyDescent="0.2">
      <c r="B1367">
        <v>1358</v>
      </c>
      <c r="C1367" s="57">
        <f t="shared" ca="1" si="178"/>
        <v>0.9154291112394346</v>
      </c>
      <c r="D1367" s="57">
        <f t="shared" ca="1" si="173"/>
        <v>0.73436984376835801</v>
      </c>
      <c r="E1367" s="57">
        <f t="shared" ca="1" si="173"/>
        <v>0.73461082566452462</v>
      </c>
      <c r="F1367" s="57">
        <f t="shared" ca="1" si="174"/>
        <v>0</v>
      </c>
      <c r="G1367" s="57">
        <f t="shared" ca="1" si="175"/>
        <v>0</v>
      </c>
      <c r="H1367" s="17">
        <f t="shared" ca="1" si="176"/>
        <v>0</v>
      </c>
      <c r="I1367" s="17">
        <f t="shared" ca="1" si="177"/>
        <v>0</v>
      </c>
      <c r="K1367" s="17">
        <v>1358</v>
      </c>
      <c r="L1367" s="50">
        <v>1.6611899886413879E-3</v>
      </c>
      <c r="M1367" s="50">
        <v>1.675506681806099E-3</v>
      </c>
      <c r="N1367" s="50">
        <v>5.2999999999999999E-2</v>
      </c>
      <c r="O1367" s="50">
        <v>5.3800000000000001E-2</v>
      </c>
      <c r="R1367" s="59"/>
    </row>
    <row r="1368" spans="2:18" x14ac:dyDescent="0.2">
      <c r="B1368">
        <v>1359</v>
      </c>
      <c r="C1368" s="57">
        <f t="shared" ca="1" si="178"/>
        <v>-0.41541895559258823</v>
      </c>
      <c r="D1368" s="57">
        <f t="shared" ca="1" si="173"/>
        <v>0.64407026837465797</v>
      </c>
      <c r="E1368" s="57">
        <f t="shared" ca="1" si="173"/>
        <v>0.64428161865797173</v>
      </c>
      <c r="F1368" s="57">
        <f t="shared" ca="1" si="174"/>
        <v>0</v>
      </c>
      <c r="G1368" s="57">
        <f t="shared" ca="1" si="175"/>
        <v>0</v>
      </c>
      <c r="H1368" s="17">
        <f t="shared" ca="1" si="176"/>
        <v>0</v>
      </c>
      <c r="I1368" s="17">
        <f t="shared" ca="1" si="177"/>
        <v>0</v>
      </c>
      <c r="K1368" s="17">
        <v>1359</v>
      </c>
      <c r="L1368" s="50">
        <v>1.7416959797840839E-3</v>
      </c>
      <c r="M1368" s="50">
        <v>1.7553781111858434E-3</v>
      </c>
      <c r="N1368" s="50">
        <v>5.0599999999999999E-2</v>
      </c>
      <c r="O1368" s="50">
        <v>5.0999999999999997E-2</v>
      </c>
      <c r="R1368" s="59"/>
    </row>
    <row r="1369" spans="2:18" x14ac:dyDescent="0.2">
      <c r="B1369">
        <v>1360</v>
      </c>
      <c r="C1369" s="57">
        <f t="shared" ca="1" si="178"/>
        <v>-6.4452331684824532E-2</v>
      </c>
      <c r="D1369" s="57">
        <f t="shared" ca="1" si="173"/>
        <v>0.66674572007094446</v>
      </c>
      <c r="E1369" s="57">
        <f t="shared" ca="1" si="173"/>
        <v>0.66696451125531453</v>
      </c>
      <c r="F1369" s="57">
        <f t="shared" ca="1" si="174"/>
        <v>0</v>
      </c>
      <c r="G1369" s="57">
        <f t="shared" ca="1" si="175"/>
        <v>0</v>
      </c>
      <c r="H1369" s="17">
        <f t="shared" ca="1" si="176"/>
        <v>0</v>
      </c>
      <c r="I1369" s="17">
        <f t="shared" ca="1" si="177"/>
        <v>0</v>
      </c>
      <c r="K1369" s="17">
        <v>1360</v>
      </c>
      <c r="L1369" s="50">
        <v>2.0158505560780643E-3</v>
      </c>
      <c r="M1369" s="50">
        <v>2.0302289496289053E-3</v>
      </c>
      <c r="N1369" s="50">
        <v>5.2600000000000001E-2</v>
      </c>
      <c r="O1369" s="50">
        <v>5.3800000000000001E-2</v>
      </c>
      <c r="R1369" s="59"/>
    </row>
    <row r="1370" spans="2:18" x14ac:dyDescent="0.2">
      <c r="B1370">
        <v>1361</v>
      </c>
      <c r="C1370" s="57">
        <f t="shared" ca="1" si="178"/>
        <v>0.60001252128500004</v>
      </c>
      <c r="D1370" s="57">
        <f t="shared" ref="D1370:E1389" ca="1" si="179">S0*EXP((D$5+0.5*σ*σ)*T+σ*SQRT(T)*$C1370)</f>
        <v>0.71188519293861197</v>
      </c>
      <c r="E1370" s="57">
        <f t="shared" ca="1" si="179"/>
        <v>0.71211879654461929</v>
      </c>
      <c r="F1370" s="57">
        <f t="shared" ca="1" si="174"/>
        <v>0</v>
      </c>
      <c r="G1370" s="57">
        <f t="shared" ca="1" si="175"/>
        <v>0</v>
      </c>
      <c r="H1370" s="17">
        <f t="shared" ca="1" si="176"/>
        <v>0</v>
      </c>
      <c r="I1370" s="17">
        <f t="shared" ca="1" si="177"/>
        <v>0</v>
      </c>
      <c r="K1370" s="17">
        <v>1361</v>
      </c>
      <c r="L1370" s="50">
        <v>1.635992889942316E-3</v>
      </c>
      <c r="M1370" s="50">
        <v>1.6497049804007637E-3</v>
      </c>
      <c r="N1370" s="50">
        <v>5.0799999999999998E-2</v>
      </c>
      <c r="O1370" s="50">
        <v>5.0999999999999997E-2</v>
      </c>
      <c r="R1370" s="59"/>
    </row>
    <row r="1371" spans="2:18" x14ac:dyDescent="0.2">
      <c r="B1371">
        <v>1362</v>
      </c>
      <c r="C1371" s="57">
        <f t="shared" ca="1" si="178"/>
        <v>0.17860681801259187</v>
      </c>
      <c r="D1371" s="57">
        <f t="shared" ca="1" si="179"/>
        <v>0.68291563486704576</v>
      </c>
      <c r="E1371" s="57">
        <f t="shared" ca="1" si="179"/>
        <v>0.68313973217442936</v>
      </c>
      <c r="F1371" s="57">
        <f t="shared" ca="1" si="174"/>
        <v>0</v>
      </c>
      <c r="G1371" s="57">
        <f t="shared" ca="1" si="175"/>
        <v>0</v>
      </c>
      <c r="H1371" s="17">
        <f t="shared" ca="1" si="176"/>
        <v>0</v>
      </c>
      <c r="I1371" s="17">
        <f t="shared" ca="1" si="177"/>
        <v>0</v>
      </c>
      <c r="K1371" s="17">
        <v>1362</v>
      </c>
      <c r="L1371" s="50">
        <v>1.675263479790615E-3</v>
      </c>
      <c r="M1371" s="50">
        <v>1.6891530330400328E-3</v>
      </c>
      <c r="N1371" s="50">
        <v>5.1200000000000002E-2</v>
      </c>
      <c r="O1371" s="50">
        <v>5.1999999999999998E-2</v>
      </c>
      <c r="R1371" s="59"/>
    </row>
    <row r="1372" spans="2:18" x14ac:dyDescent="0.2">
      <c r="B1372">
        <v>1363</v>
      </c>
      <c r="C1372" s="57">
        <f t="shared" ca="1" si="178"/>
        <v>1.8667996959523707</v>
      </c>
      <c r="D1372" s="57">
        <f t="shared" ca="1" si="179"/>
        <v>0.8065823456160951</v>
      </c>
      <c r="E1372" s="57">
        <f t="shared" ca="1" si="179"/>
        <v>0.80684702389055107</v>
      </c>
      <c r="F1372" s="57">
        <f t="shared" ca="1" si="174"/>
        <v>1.8382345616095086E-2</v>
      </c>
      <c r="G1372" s="57">
        <f t="shared" ca="1" si="175"/>
        <v>1.8647023890551062E-2</v>
      </c>
      <c r="H1372" s="17">
        <f t="shared" ca="1" si="176"/>
        <v>1</v>
      </c>
      <c r="I1372" s="17">
        <f t="shared" ca="1" si="177"/>
        <v>1</v>
      </c>
      <c r="K1372" s="17">
        <v>1363</v>
      </c>
      <c r="L1372" s="50">
        <v>1.6136369377185557E-3</v>
      </c>
      <c r="M1372" s="50">
        <v>1.6272276620160153E-3</v>
      </c>
      <c r="N1372" s="50">
        <v>5.04E-2</v>
      </c>
      <c r="O1372" s="50">
        <v>5.0999999999999997E-2</v>
      </c>
      <c r="R1372" s="59"/>
    </row>
    <row r="1373" spans="2:18" x14ac:dyDescent="0.2">
      <c r="B1373">
        <v>1364</v>
      </c>
      <c r="C1373" s="57">
        <f t="shared" ca="1" si="178"/>
        <v>-0.24988038822598646</v>
      </c>
      <c r="D1373" s="57">
        <f t="shared" ca="1" si="179"/>
        <v>0.6546677539316067</v>
      </c>
      <c r="E1373" s="57">
        <f t="shared" ca="1" si="179"/>
        <v>0.65488258175717773</v>
      </c>
      <c r="F1373" s="57">
        <f t="shared" ca="1" si="174"/>
        <v>0</v>
      </c>
      <c r="G1373" s="57">
        <f t="shared" ca="1" si="175"/>
        <v>0</v>
      </c>
      <c r="H1373" s="17">
        <f t="shared" ca="1" si="176"/>
        <v>0</v>
      </c>
      <c r="I1373" s="17">
        <f t="shared" ca="1" si="177"/>
        <v>0</v>
      </c>
      <c r="K1373" s="17">
        <v>1364</v>
      </c>
      <c r="L1373" s="50">
        <v>1.5589424858429045E-3</v>
      </c>
      <c r="M1373" s="50">
        <v>1.5716911374826453E-3</v>
      </c>
      <c r="N1373" s="50">
        <v>4.7199999999999999E-2</v>
      </c>
      <c r="O1373" s="50">
        <v>4.7399999999999998E-2</v>
      </c>
      <c r="R1373" s="59"/>
    </row>
    <row r="1374" spans="2:18" x14ac:dyDescent="0.2">
      <c r="B1374">
        <v>1365</v>
      </c>
      <c r="C1374" s="57">
        <f t="shared" ca="1" si="178"/>
        <v>-1.5355239049835894</v>
      </c>
      <c r="D1374" s="57">
        <f t="shared" ca="1" si="179"/>
        <v>0.57673305687621024</v>
      </c>
      <c r="E1374" s="57">
        <f t="shared" ca="1" si="179"/>
        <v>0.57692231059735277</v>
      </c>
      <c r="F1374" s="57">
        <f t="shared" ca="1" si="174"/>
        <v>0</v>
      </c>
      <c r="G1374" s="57">
        <f t="shared" ca="1" si="175"/>
        <v>0</v>
      </c>
      <c r="H1374" s="17">
        <f t="shared" ca="1" si="176"/>
        <v>0</v>
      </c>
      <c r="I1374" s="17">
        <f t="shared" ca="1" si="177"/>
        <v>0</v>
      </c>
      <c r="K1374" s="17">
        <v>1365</v>
      </c>
      <c r="L1374" s="50">
        <v>1.8875339905949566E-3</v>
      </c>
      <c r="M1374" s="50">
        <v>1.9028962112222149E-3</v>
      </c>
      <c r="N1374" s="50">
        <v>5.7000000000000002E-2</v>
      </c>
      <c r="O1374" s="50">
        <v>5.7000000000000002E-2</v>
      </c>
      <c r="R1374" s="59"/>
    </row>
    <row r="1375" spans="2:18" x14ac:dyDescent="0.2">
      <c r="B1375">
        <v>1366</v>
      </c>
      <c r="C1375" s="57">
        <f t="shared" ca="1" si="178"/>
        <v>1.1793720131899392</v>
      </c>
      <c r="D1375" s="57">
        <f t="shared" ca="1" si="179"/>
        <v>0.75373001901171188</v>
      </c>
      <c r="E1375" s="57">
        <f t="shared" ca="1" si="179"/>
        <v>0.75397735390804577</v>
      </c>
      <c r="F1375" s="57">
        <f t="shared" ca="1" si="174"/>
        <v>0</v>
      </c>
      <c r="G1375" s="57">
        <f t="shared" ca="1" si="175"/>
        <v>0</v>
      </c>
      <c r="H1375" s="17">
        <f t="shared" ca="1" si="176"/>
        <v>0</v>
      </c>
      <c r="I1375" s="17">
        <f t="shared" ca="1" si="177"/>
        <v>0</v>
      </c>
      <c r="K1375" s="17">
        <v>1366</v>
      </c>
      <c r="L1375" s="50">
        <v>1.6444012609846497E-3</v>
      </c>
      <c r="M1375" s="50">
        <v>1.658086224736564E-3</v>
      </c>
      <c r="N1375" s="50">
        <v>5.0799999999999998E-2</v>
      </c>
      <c r="O1375" s="50">
        <v>5.0999999999999997E-2</v>
      </c>
      <c r="R1375" s="59"/>
    </row>
    <row r="1376" spans="2:18" x14ac:dyDescent="0.2">
      <c r="B1376">
        <v>1367</v>
      </c>
      <c r="C1376" s="57">
        <f t="shared" ca="1" si="178"/>
        <v>0.32658611183096864</v>
      </c>
      <c r="D1376" s="57">
        <f t="shared" ca="1" si="179"/>
        <v>0.69295165487325439</v>
      </c>
      <c r="E1376" s="57">
        <f t="shared" ca="1" si="179"/>
        <v>0.69317904547917342</v>
      </c>
      <c r="F1376" s="57">
        <f t="shared" ca="1" si="174"/>
        <v>0</v>
      </c>
      <c r="G1376" s="57">
        <f t="shared" ca="1" si="175"/>
        <v>0</v>
      </c>
      <c r="H1376" s="17">
        <f t="shared" ca="1" si="176"/>
        <v>0</v>
      </c>
      <c r="I1376" s="17">
        <f t="shared" ca="1" si="177"/>
        <v>0</v>
      </c>
      <c r="K1376" s="17">
        <v>1367</v>
      </c>
      <c r="L1376" s="50">
        <v>1.7225180025077925E-3</v>
      </c>
      <c r="M1376" s="50">
        <v>1.7357599672641374E-3</v>
      </c>
      <c r="N1376" s="50">
        <v>4.9000000000000002E-2</v>
      </c>
      <c r="O1376" s="50">
        <v>4.9200000000000001E-2</v>
      </c>
      <c r="R1376" s="59"/>
    </row>
    <row r="1377" spans="2:18" x14ac:dyDescent="0.2">
      <c r="B1377">
        <v>1368</v>
      </c>
      <c r="C1377" s="57">
        <f t="shared" ca="1" si="178"/>
        <v>-1.1278550836390433</v>
      </c>
      <c r="D1377" s="57">
        <f t="shared" ca="1" si="179"/>
        <v>0.60038466451378714</v>
      </c>
      <c r="E1377" s="57">
        <f t="shared" ca="1" si="179"/>
        <v>0.60058167945947383</v>
      </c>
      <c r="F1377" s="57">
        <f t="shared" ca="1" si="174"/>
        <v>0</v>
      </c>
      <c r="G1377" s="57">
        <f t="shared" ca="1" si="175"/>
        <v>0</v>
      </c>
      <c r="H1377" s="17">
        <f t="shared" ca="1" si="176"/>
        <v>0</v>
      </c>
      <c r="I1377" s="17">
        <f t="shared" ca="1" si="177"/>
        <v>0</v>
      </c>
      <c r="K1377" s="17">
        <v>1368</v>
      </c>
      <c r="L1377" s="50">
        <v>1.90271183159225E-3</v>
      </c>
      <c r="M1377" s="50">
        <v>1.9173030943546415E-3</v>
      </c>
      <c r="N1377" s="50">
        <v>5.3999999999999999E-2</v>
      </c>
      <c r="O1377" s="50">
        <v>5.3999999999999999E-2</v>
      </c>
      <c r="R1377" s="59"/>
    </row>
    <row r="1378" spans="2:18" x14ac:dyDescent="0.2">
      <c r="B1378">
        <v>1369</v>
      </c>
      <c r="C1378" s="57">
        <f t="shared" ca="1" si="178"/>
        <v>-0.64559303176231697</v>
      </c>
      <c r="D1378" s="57">
        <f t="shared" ca="1" si="179"/>
        <v>0.6296194270244202</v>
      </c>
      <c r="E1378" s="57">
        <f t="shared" ca="1" si="179"/>
        <v>0.62982603529500114</v>
      </c>
      <c r="F1378" s="57">
        <f t="shared" ca="1" si="174"/>
        <v>0</v>
      </c>
      <c r="G1378" s="57">
        <f t="shared" ca="1" si="175"/>
        <v>0</v>
      </c>
      <c r="H1378" s="17">
        <f t="shared" ca="1" si="176"/>
        <v>0</v>
      </c>
      <c r="I1378" s="17">
        <f t="shared" ca="1" si="177"/>
        <v>0</v>
      </c>
      <c r="K1378" s="17">
        <v>1369</v>
      </c>
      <c r="L1378" s="50">
        <v>1.8759323518613509E-3</v>
      </c>
      <c r="M1378" s="50">
        <v>1.8901527223888579E-3</v>
      </c>
      <c r="N1378" s="50">
        <v>5.2600000000000001E-2</v>
      </c>
      <c r="O1378" s="50">
        <v>5.2600000000000001E-2</v>
      </c>
      <c r="R1378" s="59"/>
    </row>
    <row r="1379" spans="2:18" x14ac:dyDescent="0.2">
      <c r="B1379">
        <v>1370</v>
      </c>
      <c r="C1379" s="57">
        <f t="shared" ca="1" si="178"/>
        <v>-1.2702348930775067</v>
      </c>
      <c r="D1379" s="57">
        <f t="shared" ca="1" si="179"/>
        <v>0.5920160181255546</v>
      </c>
      <c r="E1379" s="57">
        <f t="shared" ca="1" si="179"/>
        <v>0.5922102869177982</v>
      </c>
      <c r="F1379" s="57">
        <f t="shared" ca="1" si="174"/>
        <v>0</v>
      </c>
      <c r="G1379" s="57">
        <f t="shared" ca="1" si="175"/>
        <v>0</v>
      </c>
      <c r="H1379" s="17">
        <f t="shared" ca="1" si="176"/>
        <v>0</v>
      </c>
      <c r="I1379" s="17">
        <f t="shared" ca="1" si="177"/>
        <v>0</v>
      </c>
      <c r="K1379" s="17">
        <v>1370</v>
      </c>
      <c r="L1379" s="50">
        <v>1.7306414157205329E-3</v>
      </c>
      <c r="M1379" s="50">
        <v>1.7445332146613509E-3</v>
      </c>
      <c r="N1379" s="50">
        <v>5.1200000000000002E-2</v>
      </c>
      <c r="O1379" s="50">
        <v>5.1999999999999998E-2</v>
      </c>
      <c r="R1379" s="59"/>
    </row>
    <row r="1380" spans="2:18" x14ac:dyDescent="0.2">
      <c r="B1380">
        <v>1371</v>
      </c>
      <c r="C1380" s="57">
        <f t="shared" ca="1" si="178"/>
        <v>-2.1799345932726411</v>
      </c>
      <c r="D1380" s="57">
        <f t="shared" ca="1" si="179"/>
        <v>0.54123236699962674</v>
      </c>
      <c r="E1380" s="57">
        <f t="shared" ca="1" si="179"/>
        <v>0.54140997124518941</v>
      </c>
      <c r="F1380" s="57">
        <f t="shared" ca="1" si="174"/>
        <v>0</v>
      </c>
      <c r="G1380" s="57">
        <f t="shared" ca="1" si="175"/>
        <v>0</v>
      </c>
      <c r="H1380" s="17">
        <f t="shared" ca="1" si="176"/>
        <v>0</v>
      </c>
      <c r="I1380" s="17">
        <f t="shared" ca="1" si="177"/>
        <v>0</v>
      </c>
      <c r="K1380" s="17">
        <v>1371</v>
      </c>
      <c r="L1380" s="50">
        <v>1.6616348500942092E-3</v>
      </c>
      <c r="M1380" s="50">
        <v>1.6750615927533389E-3</v>
      </c>
      <c r="N1380" s="50">
        <v>4.9399999999999999E-2</v>
      </c>
      <c r="O1380" s="50">
        <v>5.0200000000000002E-2</v>
      </c>
      <c r="R1380" s="59"/>
    </row>
    <row r="1381" spans="2:18" x14ac:dyDescent="0.2">
      <c r="B1381">
        <v>1372</v>
      </c>
      <c r="C1381" s="57">
        <f t="shared" ca="1" si="178"/>
        <v>2.3113118552300977</v>
      </c>
      <c r="D1381" s="57">
        <f t="shared" ca="1" si="179"/>
        <v>0.84271542244929409</v>
      </c>
      <c r="E1381" s="57">
        <f t="shared" ca="1" si="179"/>
        <v>0.84299195771575963</v>
      </c>
      <c r="F1381" s="57">
        <f t="shared" ca="1" si="174"/>
        <v>5.4515422449294082E-2</v>
      </c>
      <c r="G1381" s="57">
        <f t="shared" ca="1" si="175"/>
        <v>5.479195771575962E-2</v>
      </c>
      <c r="H1381" s="17">
        <f t="shared" ca="1" si="176"/>
        <v>1</v>
      </c>
      <c r="I1381" s="17">
        <f t="shared" ca="1" si="177"/>
        <v>1</v>
      </c>
      <c r="K1381" s="17">
        <v>1372</v>
      </c>
      <c r="L1381" s="50">
        <v>1.8809096586114682E-3</v>
      </c>
      <c r="M1381" s="50">
        <v>1.893993190225401E-3</v>
      </c>
      <c r="N1381" s="50">
        <v>4.7800000000000002E-2</v>
      </c>
      <c r="O1381" s="50">
        <v>4.8399999999999999E-2</v>
      </c>
      <c r="R1381" s="59"/>
    </row>
    <row r="1382" spans="2:18" x14ac:dyDescent="0.2">
      <c r="B1382">
        <v>1373</v>
      </c>
      <c r="C1382" s="57">
        <f t="shared" ca="1" si="178"/>
        <v>1.4322201297840205</v>
      </c>
      <c r="D1382" s="57">
        <f t="shared" ca="1" si="179"/>
        <v>0.77275487911890028</v>
      </c>
      <c r="E1382" s="57">
        <f t="shared" ca="1" si="179"/>
        <v>0.77300845698245557</v>
      </c>
      <c r="F1382" s="57">
        <f t="shared" ca="1" si="174"/>
        <v>0</v>
      </c>
      <c r="G1382" s="57">
        <f t="shared" ca="1" si="175"/>
        <v>0</v>
      </c>
      <c r="H1382" s="17">
        <f t="shared" ca="1" si="176"/>
        <v>0</v>
      </c>
      <c r="I1382" s="17">
        <f t="shared" ca="1" si="177"/>
        <v>0</v>
      </c>
      <c r="K1382" s="17">
        <v>1373</v>
      </c>
      <c r="L1382" s="50">
        <v>1.517085956248707E-3</v>
      </c>
      <c r="M1382" s="50">
        <v>1.5295849659863656E-3</v>
      </c>
      <c r="N1382" s="50">
        <v>4.6399999999999997E-2</v>
      </c>
      <c r="O1382" s="50">
        <v>4.6399999999999997E-2</v>
      </c>
      <c r="R1382" s="59"/>
    </row>
    <row r="1383" spans="2:18" x14ac:dyDescent="0.2">
      <c r="B1383">
        <v>1374</v>
      </c>
      <c r="C1383" s="57">
        <f t="shared" ca="1" si="178"/>
        <v>-0.41226425923671089</v>
      </c>
      <c r="D1383" s="57">
        <f t="shared" ca="1" si="179"/>
        <v>0.64427061409688102</v>
      </c>
      <c r="E1383" s="57">
        <f t="shared" ca="1" si="179"/>
        <v>0.6444820301232157</v>
      </c>
      <c r="F1383" s="57">
        <f t="shared" ca="1" si="174"/>
        <v>0</v>
      </c>
      <c r="G1383" s="57">
        <f t="shared" ca="1" si="175"/>
        <v>0</v>
      </c>
      <c r="H1383" s="17">
        <f t="shared" ca="1" si="176"/>
        <v>0</v>
      </c>
      <c r="I1383" s="17">
        <f t="shared" ca="1" si="177"/>
        <v>0</v>
      </c>
      <c r="K1383" s="17">
        <v>1374</v>
      </c>
      <c r="L1383" s="50">
        <v>1.6481377772567098E-3</v>
      </c>
      <c r="M1383" s="50">
        <v>1.6623248137571168E-3</v>
      </c>
      <c r="N1383" s="50">
        <v>5.2600000000000001E-2</v>
      </c>
      <c r="O1383" s="50">
        <v>5.28E-2</v>
      </c>
      <c r="R1383" s="59"/>
    </row>
    <row r="1384" spans="2:18" x14ac:dyDescent="0.2">
      <c r="B1384">
        <v>1375</v>
      </c>
      <c r="C1384" s="57">
        <f t="shared" ca="1" si="178"/>
        <v>1.3508262585524091</v>
      </c>
      <c r="D1384" s="57">
        <f t="shared" ca="1" si="179"/>
        <v>0.76657878555593195</v>
      </c>
      <c r="E1384" s="57">
        <f t="shared" ca="1" si="179"/>
        <v>0.76683033674757206</v>
      </c>
      <c r="F1384" s="57">
        <f t="shared" ca="1" si="174"/>
        <v>0</v>
      </c>
      <c r="G1384" s="57">
        <f t="shared" ca="1" si="175"/>
        <v>0</v>
      </c>
      <c r="H1384" s="17">
        <f t="shared" ca="1" si="176"/>
        <v>0</v>
      </c>
      <c r="I1384" s="17">
        <f t="shared" ca="1" si="177"/>
        <v>0</v>
      </c>
      <c r="K1384" s="17">
        <v>1375</v>
      </c>
      <c r="L1384" s="50">
        <v>1.7044860063084961E-3</v>
      </c>
      <c r="M1384" s="50">
        <v>1.7186348379818043E-3</v>
      </c>
      <c r="N1384" s="50">
        <v>5.2200000000000003E-2</v>
      </c>
      <c r="O1384" s="50">
        <v>5.2999999999999999E-2</v>
      </c>
      <c r="R1384" s="59"/>
    </row>
    <row r="1385" spans="2:18" x14ac:dyDescent="0.2">
      <c r="B1385">
        <v>1376</v>
      </c>
      <c r="C1385" s="57">
        <f t="shared" ca="1" si="178"/>
        <v>-0.89919225940111269</v>
      </c>
      <c r="D1385" s="57">
        <f t="shared" ca="1" si="179"/>
        <v>0.61407302026149158</v>
      </c>
      <c r="E1385" s="57">
        <f t="shared" ca="1" si="179"/>
        <v>0.61427452701188878</v>
      </c>
      <c r="F1385" s="57">
        <f t="shared" ca="1" si="174"/>
        <v>0</v>
      </c>
      <c r="G1385" s="57">
        <f t="shared" ca="1" si="175"/>
        <v>0</v>
      </c>
      <c r="H1385" s="17">
        <f t="shared" ca="1" si="176"/>
        <v>0</v>
      </c>
      <c r="I1385" s="17">
        <f t="shared" ca="1" si="177"/>
        <v>0</v>
      </c>
      <c r="K1385" s="17">
        <v>1376</v>
      </c>
      <c r="L1385" s="50">
        <v>1.8520795619097899E-3</v>
      </c>
      <c r="M1385" s="50">
        <v>1.8656998684429319E-3</v>
      </c>
      <c r="N1385" s="50">
        <v>5.0200000000000002E-2</v>
      </c>
      <c r="O1385" s="50">
        <v>5.04E-2</v>
      </c>
      <c r="R1385" s="59"/>
    </row>
    <row r="1386" spans="2:18" x14ac:dyDescent="0.2">
      <c r="B1386">
        <v>1377</v>
      </c>
      <c r="C1386" s="57">
        <f t="shared" ca="1" si="178"/>
        <v>0.97762464254917392</v>
      </c>
      <c r="D1386" s="57">
        <f t="shared" ca="1" si="179"/>
        <v>0.73888661296960245</v>
      </c>
      <c r="E1386" s="57">
        <f t="shared" ca="1" si="179"/>
        <v>0.73912907703393815</v>
      </c>
      <c r="F1386" s="57">
        <f t="shared" ca="1" si="174"/>
        <v>0</v>
      </c>
      <c r="G1386" s="57">
        <f t="shared" ca="1" si="175"/>
        <v>0</v>
      </c>
      <c r="H1386" s="17">
        <f t="shared" ca="1" si="176"/>
        <v>0</v>
      </c>
      <c r="I1386" s="17">
        <f t="shared" ca="1" si="177"/>
        <v>0</v>
      </c>
      <c r="K1386" s="17">
        <v>1377</v>
      </c>
      <c r="L1386" s="50">
        <v>1.5255729980834997E-3</v>
      </c>
      <c r="M1386" s="50">
        <v>1.5386261137859873E-3</v>
      </c>
      <c r="N1386" s="50">
        <v>4.82E-2</v>
      </c>
      <c r="O1386" s="50">
        <v>4.8800000000000003E-2</v>
      </c>
      <c r="R1386" s="59"/>
    </row>
    <row r="1387" spans="2:18" x14ac:dyDescent="0.2">
      <c r="B1387">
        <v>1378</v>
      </c>
      <c r="C1387" s="57">
        <f t="shared" ca="1" si="178"/>
        <v>1.1633804194312674</v>
      </c>
      <c r="D1387" s="57">
        <f t="shared" ca="1" si="179"/>
        <v>0.75254264653272507</v>
      </c>
      <c r="E1387" s="57">
        <f t="shared" ca="1" si="179"/>
        <v>0.75278959179531535</v>
      </c>
      <c r="F1387" s="57">
        <f t="shared" ca="1" si="174"/>
        <v>0</v>
      </c>
      <c r="G1387" s="57">
        <f t="shared" ca="1" si="175"/>
        <v>0</v>
      </c>
      <c r="H1387" s="17">
        <f t="shared" ca="1" si="176"/>
        <v>0</v>
      </c>
      <c r="I1387" s="17">
        <f t="shared" ca="1" si="177"/>
        <v>0</v>
      </c>
      <c r="K1387" s="17">
        <v>1378</v>
      </c>
      <c r="L1387" s="50">
        <v>2.0623777724184163E-3</v>
      </c>
      <c r="M1387" s="50">
        <v>2.0780424542126137E-3</v>
      </c>
      <c r="N1387" s="50">
        <v>5.7799999999999997E-2</v>
      </c>
      <c r="O1387" s="50">
        <v>5.8000000000000003E-2</v>
      </c>
      <c r="R1387" s="59"/>
    </row>
    <row r="1388" spans="2:18" x14ac:dyDescent="0.2">
      <c r="B1388">
        <v>1379</v>
      </c>
      <c r="C1388" s="57">
        <f t="shared" ca="1" si="178"/>
        <v>2.1907835075180171</v>
      </c>
      <c r="D1388" s="57">
        <f t="shared" ca="1" si="179"/>
        <v>0.83276104395136352</v>
      </c>
      <c r="E1388" s="57">
        <f t="shared" ca="1" si="179"/>
        <v>0.83303431270978001</v>
      </c>
      <c r="F1388" s="57">
        <f t="shared" ca="1" si="174"/>
        <v>4.456104395136351E-2</v>
      </c>
      <c r="G1388" s="57">
        <f t="shared" ca="1" si="175"/>
        <v>4.483431270978E-2</v>
      </c>
      <c r="H1388" s="17">
        <f t="shared" ca="1" si="176"/>
        <v>1</v>
      </c>
      <c r="I1388" s="17">
        <f t="shared" ca="1" si="177"/>
        <v>1</v>
      </c>
      <c r="K1388" s="17">
        <v>1379</v>
      </c>
      <c r="L1388" s="50">
        <v>1.8258627591036952E-3</v>
      </c>
      <c r="M1388" s="50">
        <v>1.8398199947429346E-3</v>
      </c>
      <c r="N1388" s="50">
        <v>5.16E-2</v>
      </c>
      <c r="O1388" s="50">
        <v>5.1799999999999999E-2</v>
      </c>
      <c r="R1388" s="59"/>
    </row>
    <row r="1389" spans="2:18" x14ac:dyDescent="0.2">
      <c r="B1389">
        <v>1380</v>
      </c>
      <c r="C1389" s="57">
        <f t="shared" ca="1" si="178"/>
        <v>1.45598010807098</v>
      </c>
      <c r="D1389" s="57">
        <f t="shared" ca="1" si="179"/>
        <v>0.77456712978754216</v>
      </c>
      <c r="E1389" s="57">
        <f t="shared" ca="1" si="179"/>
        <v>0.77482130233728475</v>
      </c>
      <c r="F1389" s="57">
        <f t="shared" ca="1" si="174"/>
        <v>0</v>
      </c>
      <c r="G1389" s="57">
        <f t="shared" ca="1" si="175"/>
        <v>0</v>
      </c>
      <c r="H1389" s="17">
        <f t="shared" ca="1" si="176"/>
        <v>0</v>
      </c>
      <c r="I1389" s="17">
        <f t="shared" ca="1" si="177"/>
        <v>0</v>
      </c>
      <c r="K1389" s="17">
        <v>1380</v>
      </c>
      <c r="L1389" s="50">
        <v>1.9076139609042525E-3</v>
      </c>
      <c r="M1389" s="50">
        <v>1.9223773609695683E-3</v>
      </c>
      <c r="N1389" s="50">
        <v>5.4600000000000003E-2</v>
      </c>
      <c r="O1389" s="50">
        <v>5.4800000000000001E-2</v>
      </c>
      <c r="R1389" s="59"/>
    </row>
    <row r="1390" spans="2:18" x14ac:dyDescent="0.2">
      <c r="B1390">
        <v>1381</v>
      </c>
      <c r="C1390" s="57">
        <f t="shared" ca="1" si="178"/>
        <v>1.6016646329330788</v>
      </c>
      <c r="D1390" s="57">
        <f t="shared" ref="D1390:E1409" ca="1" si="180">S0*EXP((D$5+0.5*σ*σ)*T+σ*SQRT(T)*$C1390)</f>
        <v>0.78577225598469624</v>
      </c>
      <c r="E1390" s="57">
        <f t="shared" ca="1" si="180"/>
        <v>0.7860301054726746</v>
      </c>
      <c r="F1390" s="57">
        <f t="shared" ca="1" si="174"/>
        <v>0</v>
      </c>
      <c r="G1390" s="57">
        <f t="shared" ca="1" si="175"/>
        <v>0</v>
      </c>
      <c r="H1390" s="17">
        <f t="shared" ca="1" si="176"/>
        <v>0</v>
      </c>
      <c r="I1390" s="17">
        <f t="shared" ca="1" si="177"/>
        <v>0</v>
      </c>
      <c r="K1390" s="17">
        <v>1381</v>
      </c>
      <c r="L1390" s="50">
        <v>1.4272722599763235E-3</v>
      </c>
      <c r="M1390" s="50">
        <v>1.440323999381815E-3</v>
      </c>
      <c r="N1390" s="50">
        <v>4.8399999999999999E-2</v>
      </c>
      <c r="O1390" s="50">
        <v>4.8800000000000003E-2</v>
      </c>
      <c r="R1390" s="59"/>
    </row>
    <row r="1391" spans="2:18" x14ac:dyDescent="0.2">
      <c r="B1391">
        <v>1382</v>
      </c>
      <c r="C1391" s="57">
        <f t="shared" ca="1" si="178"/>
        <v>-1.2458808980489788</v>
      </c>
      <c r="D1391" s="57">
        <f t="shared" ca="1" si="180"/>
        <v>0.59343915563588234</v>
      </c>
      <c r="E1391" s="57">
        <f t="shared" ca="1" si="180"/>
        <v>0.59363389142766121</v>
      </c>
      <c r="F1391" s="57">
        <f t="shared" ca="1" si="174"/>
        <v>0</v>
      </c>
      <c r="G1391" s="57">
        <f t="shared" ca="1" si="175"/>
        <v>0</v>
      </c>
      <c r="H1391" s="17">
        <f t="shared" ca="1" si="176"/>
        <v>0</v>
      </c>
      <c r="I1391" s="17">
        <f t="shared" ca="1" si="177"/>
        <v>0</v>
      </c>
      <c r="K1391" s="17">
        <v>1382</v>
      </c>
      <c r="L1391" s="50">
        <v>1.6289791314702882E-3</v>
      </c>
      <c r="M1391" s="50">
        <v>1.642210206145183E-3</v>
      </c>
      <c r="N1391" s="50">
        <v>4.9000000000000002E-2</v>
      </c>
      <c r="O1391" s="50">
        <v>4.9399999999999999E-2</v>
      </c>
      <c r="R1391" s="59"/>
    </row>
    <row r="1392" spans="2:18" x14ac:dyDescent="0.2">
      <c r="B1392">
        <v>1383</v>
      </c>
      <c r="C1392" s="57">
        <f t="shared" ca="1" si="178"/>
        <v>-0.35323266724615066</v>
      </c>
      <c r="D1392" s="57">
        <f t="shared" ca="1" si="180"/>
        <v>0.64803105614647383</v>
      </c>
      <c r="E1392" s="57">
        <f t="shared" ca="1" si="180"/>
        <v>0.64824370615383764</v>
      </c>
      <c r="F1392" s="57">
        <f t="shared" ca="1" si="174"/>
        <v>0</v>
      </c>
      <c r="G1392" s="57">
        <f t="shared" ca="1" si="175"/>
        <v>0</v>
      </c>
      <c r="H1392" s="17">
        <f t="shared" ca="1" si="176"/>
        <v>0</v>
      </c>
      <c r="I1392" s="17">
        <f t="shared" ca="1" si="177"/>
        <v>0</v>
      </c>
      <c r="K1392" s="17">
        <v>1383</v>
      </c>
      <c r="L1392" s="50">
        <v>1.8509536433272658E-3</v>
      </c>
      <c r="M1392" s="50">
        <v>1.8653480902458078E-3</v>
      </c>
      <c r="N1392" s="50">
        <v>5.3199999999999997E-2</v>
      </c>
      <c r="O1392" s="50">
        <v>5.3400000000000003E-2</v>
      </c>
      <c r="R1392" s="59"/>
    </row>
    <row r="1393" spans="2:18" x14ac:dyDescent="0.2">
      <c r="B1393">
        <v>1384</v>
      </c>
      <c r="C1393" s="57">
        <f t="shared" ca="1" si="178"/>
        <v>0.11304927883248309</v>
      </c>
      <c r="D1393" s="57">
        <f t="shared" ca="1" si="180"/>
        <v>0.67851608018703247</v>
      </c>
      <c r="E1393" s="57">
        <f t="shared" ca="1" si="180"/>
        <v>0.67873873378994187</v>
      </c>
      <c r="F1393" s="57">
        <f t="shared" ca="1" si="174"/>
        <v>0</v>
      </c>
      <c r="G1393" s="57">
        <f t="shared" ca="1" si="175"/>
        <v>0</v>
      </c>
      <c r="H1393" s="17">
        <f t="shared" ca="1" si="176"/>
        <v>0</v>
      </c>
      <c r="I1393" s="17">
        <f t="shared" ca="1" si="177"/>
        <v>0</v>
      </c>
      <c r="K1393" s="17">
        <v>1384</v>
      </c>
      <c r="L1393" s="50">
        <v>1.8940246500744684E-3</v>
      </c>
      <c r="M1393" s="50">
        <v>1.9085096036979977E-3</v>
      </c>
      <c r="N1393" s="50">
        <v>5.3600000000000002E-2</v>
      </c>
      <c r="O1393" s="50">
        <v>5.3600000000000002E-2</v>
      </c>
      <c r="R1393" s="59"/>
    </row>
    <row r="1394" spans="2:18" x14ac:dyDescent="0.2">
      <c r="B1394">
        <v>1385</v>
      </c>
      <c r="C1394" s="57">
        <f t="shared" ca="1" si="178"/>
        <v>2.8732001792056809E-2</v>
      </c>
      <c r="D1394" s="57">
        <f t="shared" ca="1" si="180"/>
        <v>0.67289920692942229</v>
      </c>
      <c r="E1394" s="57">
        <f t="shared" ca="1" si="180"/>
        <v>0.67312001736736582</v>
      </c>
      <c r="F1394" s="57">
        <f t="shared" ca="1" si="174"/>
        <v>0</v>
      </c>
      <c r="G1394" s="57">
        <f t="shared" ca="1" si="175"/>
        <v>0</v>
      </c>
      <c r="H1394" s="17">
        <f t="shared" ca="1" si="176"/>
        <v>0</v>
      </c>
      <c r="I1394" s="17">
        <f t="shared" ca="1" si="177"/>
        <v>0</v>
      </c>
      <c r="K1394" s="17">
        <v>1385</v>
      </c>
      <c r="L1394" s="50">
        <v>1.6352766580578302E-3</v>
      </c>
      <c r="M1394" s="50">
        <v>1.6479696395101143E-3</v>
      </c>
      <c r="N1394" s="50">
        <v>4.7E-2</v>
      </c>
      <c r="O1394" s="50">
        <v>4.7E-2</v>
      </c>
      <c r="R1394" s="59"/>
    </row>
    <row r="1395" spans="2:18" x14ac:dyDescent="0.2">
      <c r="B1395">
        <v>1386</v>
      </c>
      <c r="C1395" s="57">
        <f t="shared" ca="1" si="178"/>
        <v>-0.81795495865394607</v>
      </c>
      <c r="D1395" s="57">
        <f t="shared" ca="1" si="180"/>
        <v>0.61901086591502019</v>
      </c>
      <c r="E1395" s="57">
        <f t="shared" ca="1" si="180"/>
        <v>0.61921399300892499</v>
      </c>
      <c r="F1395" s="57">
        <f t="shared" ca="1" si="174"/>
        <v>0</v>
      </c>
      <c r="G1395" s="57">
        <f t="shared" ca="1" si="175"/>
        <v>0</v>
      </c>
      <c r="H1395" s="17">
        <f t="shared" ca="1" si="176"/>
        <v>0</v>
      </c>
      <c r="I1395" s="17">
        <f t="shared" ca="1" si="177"/>
        <v>0</v>
      </c>
      <c r="K1395" s="17">
        <v>1386</v>
      </c>
      <c r="L1395" s="50">
        <v>1.5016555933945624E-3</v>
      </c>
      <c r="M1395" s="50">
        <v>1.5149715644782878E-3</v>
      </c>
      <c r="N1395" s="50">
        <v>4.9399999999999999E-2</v>
      </c>
      <c r="O1395" s="50">
        <v>4.9799999999999997E-2</v>
      </c>
      <c r="R1395" s="59"/>
    </row>
    <row r="1396" spans="2:18" x14ac:dyDescent="0.2">
      <c r="B1396">
        <v>1387</v>
      </c>
      <c r="C1396" s="57">
        <f t="shared" ca="1" si="178"/>
        <v>1.0826529303724184</v>
      </c>
      <c r="D1396" s="57">
        <f t="shared" ca="1" si="180"/>
        <v>0.74657714153711208</v>
      </c>
      <c r="E1396" s="57">
        <f t="shared" ca="1" si="180"/>
        <v>0.746822129231976</v>
      </c>
      <c r="F1396" s="57">
        <f t="shared" ca="1" si="174"/>
        <v>0</v>
      </c>
      <c r="G1396" s="57">
        <f t="shared" ca="1" si="175"/>
        <v>0</v>
      </c>
      <c r="H1396" s="17">
        <f t="shared" ca="1" si="176"/>
        <v>0</v>
      </c>
      <c r="I1396" s="17">
        <f t="shared" ca="1" si="177"/>
        <v>0</v>
      </c>
      <c r="K1396" s="17">
        <v>1387</v>
      </c>
      <c r="L1396" s="50">
        <v>1.4335463602560693E-3</v>
      </c>
      <c r="M1396" s="50">
        <v>1.446092052700168E-3</v>
      </c>
      <c r="N1396" s="50">
        <v>4.6600000000000003E-2</v>
      </c>
      <c r="O1396" s="50">
        <v>4.7E-2</v>
      </c>
      <c r="R1396" s="59"/>
    </row>
    <row r="1397" spans="2:18" x14ac:dyDescent="0.2">
      <c r="B1397">
        <v>1388</v>
      </c>
      <c r="C1397" s="57">
        <f t="shared" ca="1" si="178"/>
        <v>0.94046363974225056</v>
      </c>
      <c r="D1397" s="57">
        <f t="shared" ca="1" si="180"/>
        <v>0.736184573777243</v>
      </c>
      <c r="E1397" s="57">
        <f t="shared" ca="1" si="180"/>
        <v>0.73642615117318733</v>
      </c>
      <c r="F1397" s="57">
        <f t="shared" ca="1" si="174"/>
        <v>0</v>
      </c>
      <c r="G1397" s="57">
        <f t="shared" ca="1" si="175"/>
        <v>0</v>
      </c>
      <c r="H1397" s="17">
        <f t="shared" ca="1" si="176"/>
        <v>0</v>
      </c>
      <c r="I1397" s="17">
        <f t="shared" ca="1" si="177"/>
        <v>0</v>
      </c>
      <c r="K1397" s="17">
        <v>1388</v>
      </c>
      <c r="L1397" s="50">
        <v>2.1439230306730763E-3</v>
      </c>
      <c r="M1397" s="50">
        <v>2.1588520925223944E-3</v>
      </c>
      <c r="N1397" s="50">
        <v>5.5E-2</v>
      </c>
      <c r="O1397" s="50">
        <v>5.5E-2</v>
      </c>
      <c r="R1397" s="59"/>
    </row>
    <row r="1398" spans="2:18" x14ac:dyDescent="0.2">
      <c r="B1398">
        <v>1389</v>
      </c>
      <c r="C1398" s="57">
        <f t="shared" ca="1" si="178"/>
        <v>-1.411147081717705</v>
      </c>
      <c r="D1398" s="57">
        <f t="shared" ca="1" si="180"/>
        <v>0.58384849104557923</v>
      </c>
      <c r="E1398" s="57">
        <f t="shared" ca="1" si="180"/>
        <v>0.58404007968125127</v>
      </c>
      <c r="F1398" s="57">
        <f t="shared" ca="1" si="174"/>
        <v>0</v>
      </c>
      <c r="G1398" s="57">
        <f t="shared" ca="1" si="175"/>
        <v>0</v>
      </c>
      <c r="H1398" s="17">
        <f t="shared" ca="1" si="176"/>
        <v>0</v>
      </c>
      <c r="I1398" s="17">
        <f t="shared" ca="1" si="177"/>
        <v>0</v>
      </c>
      <c r="K1398" s="17">
        <v>1389</v>
      </c>
      <c r="L1398" s="50">
        <v>1.7032549245137841E-3</v>
      </c>
      <c r="M1398" s="50">
        <v>1.7171590927129638E-3</v>
      </c>
      <c r="N1398" s="50">
        <v>5.1400000000000001E-2</v>
      </c>
      <c r="O1398" s="50">
        <v>5.1799999999999999E-2</v>
      </c>
      <c r="R1398" s="59"/>
    </row>
    <row r="1399" spans="2:18" x14ac:dyDescent="0.2">
      <c r="B1399">
        <v>1390</v>
      </c>
      <c r="C1399" s="57">
        <f t="shared" ca="1" si="178"/>
        <v>-1.6649856695819103</v>
      </c>
      <c r="D1399" s="57">
        <f t="shared" ca="1" si="180"/>
        <v>0.56941881162631691</v>
      </c>
      <c r="E1399" s="57">
        <f t="shared" ca="1" si="180"/>
        <v>0.56960566519349853</v>
      </c>
      <c r="F1399" s="57">
        <f t="shared" ca="1" si="174"/>
        <v>0</v>
      </c>
      <c r="G1399" s="57">
        <f t="shared" ca="1" si="175"/>
        <v>0</v>
      </c>
      <c r="H1399" s="17">
        <f t="shared" ca="1" si="176"/>
        <v>0</v>
      </c>
      <c r="I1399" s="17">
        <f t="shared" ca="1" si="177"/>
        <v>0</v>
      </c>
      <c r="K1399" s="17">
        <v>1390</v>
      </c>
      <c r="L1399" s="50">
        <v>1.7228900862928242E-3</v>
      </c>
      <c r="M1399" s="50">
        <v>1.7370092418994639E-3</v>
      </c>
      <c r="N1399" s="50">
        <v>5.1799999999999999E-2</v>
      </c>
      <c r="O1399" s="50">
        <v>5.2999999999999999E-2</v>
      </c>
      <c r="R1399" s="59"/>
    </row>
    <row r="1400" spans="2:18" x14ac:dyDescent="0.2">
      <c r="B1400">
        <v>1391</v>
      </c>
      <c r="C1400" s="57">
        <f t="shared" ca="1" si="178"/>
        <v>1.2106876218068832</v>
      </c>
      <c r="D1400" s="57">
        <f t="shared" ca="1" si="180"/>
        <v>0.75606062558209342</v>
      </c>
      <c r="E1400" s="57">
        <f t="shared" ca="1" si="180"/>
        <v>0.75630872526199711</v>
      </c>
      <c r="F1400" s="57">
        <f t="shared" ca="1" si="174"/>
        <v>0</v>
      </c>
      <c r="G1400" s="57">
        <f t="shared" ca="1" si="175"/>
        <v>0</v>
      </c>
      <c r="H1400" s="17">
        <f t="shared" ca="1" si="176"/>
        <v>0</v>
      </c>
      <c r="I1400" s="17">
        <f t="shared" ca="1" si="177"/>
        <v>0</v>
      </c>
      <c r="K1400" s="17">
        <v>1391</v>
      </c>
      <c r="L1400" s="50">
        <v>1.9630370292436534E-3</v>
      </c>
      <c r="M1400" s="50">
        <v>1.9778204030261471E-3</v>
      </c>
      <c r="N1400" s="50">
        <v>5.4600000000000003E-2</v>
      </c>
      <c r="O1400" s="50">
        <v>5.4800000000000001E-2</v>
      </c>
      <c r="R1400" s="59"/>
    </row>
    <row r="1401" spans="2:18" x14ac:dyDescent="0.2">
      <c r="B1401">
        <v>1392</v>
      </c>
      <c r="C1401" s="57">
        <f t="shared" ca="1" si="178"/>
        <v>2.7643800574173163</v>
      </c>
      <c r="D1401" s="57">
        <f t="shared" ca="1" si="180"/>
        <v>0.88121018372644622</v>
      </c>
      <c r="E1401" s="57">
        <f t="shared" ca="1" si="180"/>
        <v>0.88149935096662879</v>
      </c>
      <c r="F1401" s="57">
        <f t="shared" ca="1" si="174"/>
        <v>9.3010183726446205E-2</v>
      </c>
      <c r="G1401" s="57">
        <f t="shared" ca="1" si="175"/>
        <v>9.329935096662878E-2</v>
      </c>
      <c r="H1401" s="17">
        <f t="shared" ca="1" si="176"/>
        <v>1</v>
      </c>
      <c r="I1401" s="17">
        <f t="shared" ca="1" si="177"/>
        <v>1</v>
      </c>
      <c r="K1401" s="17">
        <v>1392</v>
      </c>
      <c r="L1401" s="50">
        <v>1.6414531883625998E-3</v>
      </c>
      <c r="M1401" s="50">
        <v>1.6547679305276219E-3</v>
      </c>
      <c r="N1401" s="50">
        <v>4.8800000000000003E-2</v>
      </c>
      <c r="O1401" s="50">
        <v>4.9599999999999998E-2</v>
      </c>
      <c r="R1401" s="59"/>
    </row>
    <row r="1402" spans="2:18" x14ac:dyDescent="0.2">
      <c r="B1402">
        <v>1393</v>
      </c>
      <c r="C1402" s="57">
        <f t="shared" ca="1" si="178"/>
        <v>-3.6234061763746779E-2</v>
      </c>
      <c r="D1402" s="57">
        <f t="shared" ca="1" si="180"/>
        <v>0.66860316769815564</v>
      </c>
      <c r="E1402" s="57">
        <f t="shared" ca="1" si="180"/>
        <v>0.66882256839999843</v>
      </c>
      <c r="F1402" s="57">
        <f t="shared" ca="1" si="174"/>
        <v>0</v>
      </c>
      <c r="G1402" s="57">
        <f t="shared" ca="1" si="175"/>
        <v>0</v>
      </c>
      <c r="H1402" s="17">
        <f t="shared" ca="1" si="176"/>
        <v>0</v>
      </c>
      <c r="I1402" s="17">
        <f t="shared" ca="1" si="177"/>
        <v>0</v>
      </c>
      <c r="K1402" s="17">
        <v>1393</v>
      </c>
      <c r="L1402" s="50">
        <v>1.7548205215042255E-3</v>
      </c>
      <c r="M1402" s="50">
        <v>1.7683284114897618E-3</v>
      </c>
      <c r="N1402" s="50">
        <v>4.9799999999999997E-2</v>
      </c>
      <c r="O1402" s="50">
        <v>5.04E-2</v>
      </c>
      <c r="R1402" s="59"/>
    </row>
    <row r="1403" spans="2:18" x14ac:dyDescent="0.2">
      <c r="B1403">
        <v>1394</v>
      </c>
      <c r="C1403" s="57">
        <f t="shared" ca="1" si="178"/>
        <v>-0.68830894561388822</v>
      </c>
      <c r="D1403" s="57">
        <f t="shared" ca="1" si="180"/>
        <v>0.62697351499326703</v>
      </c>
      <c r="E1403" s="57">
        <f t="shared" ca="1" si="180"/>
        <v>0.62717925501346461</v>
      </c>
      <c r="F1403" s="57">
        <f t="shared" ca="1" si="174"/>
        <v>0</v>
      </c>
      <c r="G1403" s="57">
        <f t="shared" ca="1" si="175"/>
        <v>0</v>
      </c>
      <c r="H1403" s="17">
        <f t="shared" ca="1" si="176"/>
        <v>0</v>
      </c>
      <c r="I1403" s="17">
        <f t="shared" ca="1" si="177"/>
        <v>0</v>
      </c>
      <c r="K1403" s="17">
        <v>1394</v>
      </c>
      <c r="L1403" s="50">
        <v>1.7084363543835345E-3</v>
      </c>
      <c r="M1403" s="50">
        <v>1.7222406622118605E-3</v>
      </c>
      <c r="N1403" s="50">
        <v>5.0999999999999997E-2</v>
      </c>
      <c r="O1403" s="50">
        <v>5.16E-2</v>
      </c>
      <c r="R1403" s="59"/>
    </row>
    <row r="1404" spans="2:18" x14ac:dyDescent="0.2">
      <c r="B1404">
        <v>1395</v>
      </c>
      <c r="C1404" s="57">
        <f t="shared" ca="1" si="178"/>
        <v>-0.70946195393827916</v>
      </c>
      <c r="D1404" s="57">
        <f t="shared" ca="1" si="180"/>
        <v>0.62566737330383015</v>
      </c>
      <c r="E1404" s="57">
        <f t="shared" ca="1" si="180"/>
        <v>0.62587268471642132</v>
      </c>
      <c r="F1404" s="57">
        <f t="shared" ca="1" si="174"/>
        <v>0</v>
      </c>
      <c r="G1404" s="57">
        <f t="shared" ca="1" si="175"/>
        <v>0</v>
      </c>
      <c r="H1404" s="17">
        <f t="shared" ca="1" si="176"/>
        <v>0</v>
      </c>
      <c r="I1404" s="17">
        <f t="shared" ca="1" si="177"/>
        <v>0</v>
      </c>
      <c r="K1404" s="17">
        <v>1395</v>
      </c>
      <c r="L1404" s="50">
        <v>1.5693222801940088E-3</v>
      </c>
      <c r="M1404" s="50">
        <v>1.5830530062704361E-3</v>
      </c>
      <c r="N1404" s="50">
        <v>5.0999999999999997E-2</v>
      </c>
      <c r="O1404" s="50">
        <v>5.1200000000000002E-2</v>
      </c>
      <c r="R1404" s="59"/>
    </row>
    <row r="1405" spans="2:18" x14ac:dyDescent="0.2">
      <c r="B1405">
        <v>1396</v>
      </c>
      <c r="C1405" s="57">
        <f t="shared" ca="1" si="178"/>
        <v>0.92455513360480723</v>
      </c>
      <c r="D1405" s="57">
        <f t="shared" ca="1" si="180"/>
        <v>0.73503086204640389</v>
      </c>
      <c r="E1405" s="57">
        <f t="shared" ca="1" si="180"/>
        <v>0.73527206085430707</v>
      </c>
      <c r="F1405" s="57">
        <f t="shared" ca="1" si="174"/>
        <v>0</v>
      </c>
      <c r="G1405" s="57">
        <f t="shared" ca="1" si="175"/>
        <v>0</v>
      </c>
      <c r="H1405" s="17">
        <f t="shared" ca="1" si="176"/>
        <v>0</v>
      </c>
      <c r="I1405" s="17">
        <f t="shared" ca="1" si="177"/>
        <v>0</v>
      </c>
      <c r="K1405" s="17">
        <v>1396</v>
      </c>
      <c r="L1405" s="50">
        <v>1.7268523797617774E-3</v>
      </c>
      <c r="M1405" s="50">
        <v>1.7405626934504485E-3</v>
      </c>
      <c r="N1405" s="50">
        <v>5.0599999999999999E-2</v>
      </c>
      <c r="O1405" s="50">
        <v>5.0999999999999997E-2</v>
      </c>
      <c r="R1405" s="59"/>
    </row>
    <row r="1406" spans="2:18" x14ac:dyDescent="0.2">
      <c r="B1406">
        <v>1397</v>
      </c>
      <c r="C1406" s="57">
        <f t="shared" ca="1" si="178"/>
        <v>-1.7591367849225239</v>
      </c>
      <c r="D1406" s="57">
        <f t="shared" ca="1" si="180"/>
        <v>0.56415785195554435</v>
      </c>
      <c r="E1406" s="57">
        <f t="shared" ca="1" si="180"/>
        <v>0.56434297915004339</v>
      </c>
      <c r="F1406" s="57">
        <f t="shared" ca="1" si="174"/>
        <v>0</v>
      </c>
      <c r="G1406" s="57">
        <f t="shared" ca="1" si="175"/>
        <v>0</v>
      </c>
      <c r="H1406" s="17">
        <f t="shared" ca="1" si="176"/>
        <v>0</v>
      </c>
      <c r="I1406" s="17">
        <f t="shared" ca="1" si="177"/>
        <v>0</v>
      </c>
      <c r="K1406" s="17">
        <v>1397</v>
      </c>
      <c r="L1406" s="50">
        <v>1.8205942193120438E-3</v>
      </c>
      <c r="M1406" s="50">
        <v>1.8344975853035591E-3</v>
      </c>
      <c r="N1406" s="50">
        <v>5.0999999999999997E-2</v>
      </c>
      <c r="O1406" s="50">
        <v>5.1799999999999999E-2</v>
      </c>
      <c r="R1406" s="59"/>
    </row>
    <row r="1407" spans="2:18" x14ac:dyDescent="0.2">
      <c r="B1407">
        <v>1398</v>
      </c>
      <c r="C1407" s="57">
        <f t="shared" ca="1" si="178"/>
        <v>-2.5408178325828752</v>
      </c>
      <c r="D1407" s="57">
        <f t="shared" ca="1" si="180"/>
        <v>0.52231462440409748</v>
      </c>
      <c r="E1407" s="57">
        <f t="shared" ca="1" si="180"/>
        <v>0.52248602083282147</v>
      </c>
      <c r="F1407" s="57">
        <f t="shared" ca="1" si="174"/>
        <v>0</v>
      </c>
      <c r="G1407" s="57">
        <f t="shared" ca="1" si="175"/>
        <v>0</v>
      </c>
      <c r="H1407" s="17">
        <f t="shared" ca="1" si="176"/>
        <v>0</v>
      </c>
      <c r="I1407" s="17">
        <f t="shared" ca="1" si="177"/>
        <v>0</v>
      </c>
      <c r="K1407" s="17">
        <v>1398</v>
      </c>
      <c r="L1407" s="50">
        <v>1.5341847684546361E-3</v>
      </c>
      <c r="M1407" s="50">
        <v>1.5476150003867772E-3</v>
      </c>
      <c r="N1407" s="50">
        <v>4.9599999999999998E-2</v>
      </c>
      <c r="O1407" s="50">
        <v>5.0200000000000002E-2</v>
      </c>
      <c r="R1407" s="59"/>
    </row>
    <row r="1408" spans="2:18" x14ac:dyDescent="0.2">
      <c r="B1408">
        <v>1399</v>
      </c>
      <c r="C1408" s="57">
        <f t="shared" ca="1" si="178"/>
        <v>-7.9311584635749138E-2</v>
      </c>
      <c r="D1408" s="57">
        <f t="shared" ca="1" si="180"/>
        <v>0.6657696952438622</v>
      </c>
      <c r="E1408" s="57">
        <f t="shared" ca="1" si="180"/>
        <v>0.66598816614776946</v>
      </c>
      <c r="F1408" s="57">
        <f t="shared" ca="1" si="174"/>
        <v>0</v>
      </c>
      <c r="G1408" s="57">
        <f t="shared" ca="1" si="175"/>
        <v>0</v>
      </c>
      <c r="H1408" s="17">
        <f t="shared" ca="1" si="176"/>
        <v>0</v>
      </c>
      <c r="I1408" s="17">
        <f t="shared" ca="1" si="177"/>
        <v>0</v>
      </c>
      <c r="K1408" s="17">
        <v>1399</v>
      </c>
      <c r="L1408" s="50">
        <v>1.939893784118387E-3</v>
      </c>
      <c r="M1408" s="50">
        <v>1.9551257817848489E-3</v>
      </c>
      <c r="N1408" s="50">
        <v>5.6399999999999999E-2</v>
      </c>
      <c r="O1408" s="50">
        <v>5.6599999999999998E-2</v>
      </c>
      <c r="R1408" s="59"/>
    </row>
    <row r="1409" spans="2:18" x14ac:dyDescent="0.2">
      <c r="B1409">
        <v>1400</v>
      </c>
      <c r="C1409" s="57">
        <f t="shared" ca="1" si="178"/>
        <v>0.12205848330868908</v>
      </c>
      <c r="D1409" s="57">
        <f t="shared" ca="1" si="180"/>
        <v>0.67911900227193389</v>
      </c>
      <c r="E1409" s="57">
        <f t="shared" ca="1" si="180"/>
        <v>0.67934185372243805</v>
      </c>
      <c r="F1409" s="57">
        <f t="shared" ca="1" si="174"/>
        <v>0</v>
      </c>
      <c r="G1409" s="57">
        <f t="shared" ca="1" si="175"/>
        <v>0</v>
      </c>
      <c r="H1409" s="17">
        <f t="shared" ca="1" si="176"/>
        <v>0</v>
      </c>
      <c r="I1409" s="17">
        <f t="shared" ca="1" si="177"/>
        <v>0</v>
      </c>
      <c r="K1409" s="17">
        <v>1400</v>
      </c>
      <c r="L1409" s="50">
        <v>1.3610475291686228E-3</v>
      </c>
      <c r="M1409" s="50">
        <v>1.3737530072996198E-3</v>
      </c>
      <c r="N1409" s="50">
        <v>4.7199999999999999E-2</v>
      </c>
      <c r="O1409" s="50">
        <v>4.7399999999999998E-2</v>
      </c>
      <c r="R1409" s="59"/>
    </row>
    <row r="1410" spans="2:18" x14ac:dyDescent="0.2">
      <c r="B1410">
        <v>1401</v>
      </c>
      <c r="C1410" s="57">
        <f t="shared" ca="1" si="178"/>
        <v>-1.3402182271452214</v>
      </c>
      <c r="D1410" s="57">
        <f t="shared" ref="D1410:E1429" ca="1" si="181">S0*EXP((D$5+0.5*σ*σ)*T+σ*SQRT(T)*$C1410)</f>
        <v>0.58794547401544195</v>
      </c>
      <c r="E1410" s="57">
        <f t="shared" ca="1" si="181"/>
        <v>0.58813840706732734</v>
      </c>
      <c r="F1410" s="57">
        <f t="shared" ca="1" si="174"/>
        <v>0</v>
      </c>
      <c r="G1410" s="57">
        <f t="shared" ca="1" si="175"/>
        <v>0</v>
      </c>
      <c r="H1410" s="17">
        <f t="shared" ca="1" si="176"/>
        <v>0</v>
      </c>
      <c r="I1410" s="17">
        <f t="shared" ca="1" si="177"/>
        <v>0</v>
      </c>
      <c r="K1410" s="17">
        <v>1401</v>
      </c>
      <c r="L1410" s="50">
        <v>1.9247434702179384E-3</v>
      </c>
      <c r="M1410" s="50">
        <v>1.9390028446782828E-3</v>
      </c>
      <c r="N1410" s="50">
        <v>5.2400000000000002E-2</v>
      </c>
      <c r="O1410" s="50">
        <v>5.28E-2</v>
      </c>
      <c r="R1410" s="59"/>
    </row>
    <row r="1411" spans="2:18" x14ac:dyDescent="0.2">
      <c r="B1411">
        <v>1402</v>
      </c>
      <c r="C1411" s="57">
        <f t="shared" ca="1" si="178"/>
        <v>0.48875717031964916</v>
      </c>
      <c r="D1411" s="57">
        <f t="shared" ca="1" si="181"/>
        <v>0.70411962879713064</v>
      </c>
      <c r="E1411" s="57">
        <f t="shared" ca="1" si="181"/>
        <v>0.70435068414984647</v>
      </c>
      <c r="F1411" s="57">
        <f t="shared" ca="1" si="174"/>
        <v>0</v>
      </c>
      <c r="G1411" s="57">
        <f t="shared" ca="1" si="175"/>
        <v>0</v>
      </c>
      <c r="H1411" s="17">
        <f t="shared" ca="1" si="176"/>
        <v>0</v>
      </c>
      <c r="I1411" s="17">
        <f t="shared" ca="1" si="177"/>
        <v>0</v>
      </c>
      <c r="K1411" s="17">
        <v>1402</v>
      </c>
      <c r="L1411" s="50">
        <v>1.9276237933836501E-3</v>
      </c>
      <c r="M1411" s="50">
        <v>1.9422123130523187E-3</v>
      </c>
      <c r="N1411" s="50">
        <v>5.3800000000000001E-2</v>
      </c>
      <c r="O1411" s="50">
        <v>5.3999999999999999E-2</v>
      </c>
      <c r="R1411" s="59"/>
    </row>
    <row r="1412" spans="2:18" x14ac:dyDescent="0.2">
      <c r="B1412">
        <v>1403</v>
      </c>
      <c r="C1412" s="57">
        <f t="shared" ca="1" si="178"/>
        <v>0.71239565872849953</v>
      </c>
      <c r="D1412" s="57">
        <f t="shared" ca="1" si="181"/>
        <v>0.71981643038199683</v>
      </c>
      <c r="E1412" s="57">
        <f t="shared" ca="1" si="181"/>
        <v>0.72005263660663599</v>
      </c>
      <c r="F1412" s="57">
        <f t="shared" ca="1" si="174"/>
        <v>0</v>
      </c>
      <c r="G1412" s="57">
        <f t="shared" ca="1" si="175"/>
        <v>0</v>
      </c>
      <c r="H1412" s="17">
        <f t="shared" ca="1" si="176"/>
        <v>0</v>
      </c>
      <c r="I1412" s="17">
        <f t="shared" ca="1" si="177"/>
        <v>0</v>
      </c>
      <c r="K1412" s="17">
        <v>1403</v>
      </c>
      <c r="L1412" s="50">
        <v>1.7025578714575233E-3</v>
      </c>
      <c r="M1412" s="50">
        <v>1.7161880078013596E-3</v>
      </c>
      <c r="N1412" s="50">
        <v>5.04E-2</v>
      </c>
      <c r="O1412" s="50">
        <v>5.0599999999999999E-2</v>
      </c>
      <c r="R1412" s="59"/>
    </row>
    <row r="1413" spans="2:18" x14ac:dyDescent="0.2">
      <c r="B1413">
        <v>1404</v>
      </c>
      <c r="C1413" s="57">
        <f t="shared" ca="1" si="178"/>
        <v>0.66367425377145883</v>
      </c>
      <c r="D1413" s="57">
        <f t="shared" ca="1" si="181"/>
        <v>0.71636721218006727</v>
      </c>
      <c r="E1413" s="57">
        <f t="shared" ca="1" si="181"/>
        <v>0.71660228655111846</v>
      </c>
      <c r="F1413" s="57">
        <f t="shared" ca="1" si="174"/>
        <v>0</v>
      </c>
      <c r="G1413" s="57">
        <f t="shared" ca="1" si="175"/>
        <v>0</v>
      </c>
      <c r="H1413" s="17">
        <f t="shared" ca="1" si="176"/>
        <v>0</v>
      </c>
      <c r="I1413" s="17">
        <f t="shared" ca="1" si="177"/>
        <v>0</v>
      </c>
      <c r="K1413" s="17">
        <v>1404</v>
      </c>
      <c r="L1413" s="50">
        <v>1.6493063201516386E-3</v>
      </c>
      <c r="M1413" s="50">
        <v>1.6626813599939459E-3</v>
      </c>
      <c r="N1413" s="50">
        <v>4.9599999999999998E-2</v>
      </c>
      <c r="O1413" s="50">
        <v>4.9799999999999997E-2</v>
      </c>
      <c r="R1413" s="59"/>
    </row>
    <row r="1414" spans="2:18" x14ac:dyDescent="0.2">
      <c r="B1414">
        <v>1405</v>
      </c>
      <c r="C1414" s="57">
        <f t="shared" ca="1" si="178"/>
        <v>-0.28576915087739452</v>
      </c>
      <c r="D1414" s="57">
        <f t="shared" ca="1" si="181"/>
        <v>0.65235551304803108</v>
      </c>
      <c r="E1414" s="57">
        <f t="shared" ca="1" si="181"/>
        <v>0.65256958211669325</v>
      </c>
      <c r="F1414" s="57">
        <f t="shared" ca="1" si="174"/>
        <v>0</v>
      </c>
      <c r="G1414" s="57">
        <f t="shared" ca="1" si="175"/>
        <v>0</v>
      </c>
      <c r="H1414" s="17">
        <f t="shared" ca="1" si="176"/>
        <v>0</v>
      </c>
      <c r="I1414" s="17">
        <f t="shared" ca="1" si="177"/>
        <v>0</v>
      </c>
      <c r="K1414" s="17">
        <v>1405</v>
      </c>
      <c r="L1414" s="50">
        <v>1.6589943867672961E-3</v>
      </c>
      <c r="M1414" s="50">
        <v>1.67205780065978E-3</v>
      </c>
      <c r="N1414" s="50">
        <v>4.8399999999999999E-2</v>
      </c>
      <c r="O1414" s="50">
        <v>4.8599999999999997E-2</v>
      </c>
      <c r="R1414" s="59"/>
    </row>
    <row r="1415" spans="2:18" x14ac:dyDescent="0.2">
      <c r="B1415">
        <v>1406</v>
      </c>
      <c r="C1415" s="57">
        <f t="shared" ca="1" si="178"/>
        <v>1.6109042285695718</v>
      </c>
      <c r="D1415" s="57">
        <f t="shared" ca="1" si="181"/>
        <v>0.78648834859585226</v>
      </c>
      <c r="E1415" s="57">
        <f t="shared" ca="1" si="181"/>
        <v>0.786746433068092</v>
      </c>
      <c r="F1415" s="57">
        <f t="shared" ca="1" si="174"/>
        <v>0</v>
      </c>
      <c r="G1415" s="57">
        <f t="shared" ca="1" si="175"/>
        <v>0</v>
      </c>
      <c r="H1415" s="17">
        <f t="shared" ca="1" si="176"/>
        <v>0</v>
      </c>
      <c r="I1415" s="17">
        <f t="shared" ca="1" si="177"/>
        <v>0</v>
      </c>
      <c r="K1415" s="17">
        <v>1406</v>
      </c>
      <c r="L1415" s="50">
        <v>1.56399273587089E-3</v>
      </c>
      <c r="M1415" s="50">
        <v>1.5774309893231047E-3</v>
      </c>
      <c r="N1415" s="50">
        <v>4.9399999999999999E-2</v>
      </c>
      <c r="O1415" s="50">
        <v>5.0200000000000002E-2</v>
      </c>
      <c r="R1415" s="59"/>
    </row>
    <row r="1416" spans="2:18" x14ac:dyDescent="0.2">
      <c r="B1416">
        <v>1407</v>
      </c>
      <c r="C1416" s="57">
        <f t="shared" ca="1" si="178"/>
        <v>-0.57974641977036756</v>
      </c>
      <c r="D1416" s="57">
        <f t="shared" ca="1" si="181"/>
        <v>0.63371999184125971</v>
      </c>
      <c r="E1416" s="57">
        <f t="shared" ca="1" si="181"/>
        <v>0.63392794570342959</v>
      </c>
      <c r="F1416" s="57">
        <f t="shared" ca="1" si="174"/>
        <v>0</v>
      </c>
      <c r="G1416" s="57">
        <f t="shared" ca="1" si="175"/>
        <v>0</v>
      </c>
      <c r="H1416" s="17">
        <f t="shared" ca="1" si="176"/>
        <v>0</v>
      </c>
      <c r="I1416" s="17">
        <f t="shared" ca="1" si="177"/>
        <v>0</v>
      </c>
      <c r="K1416" s="17">
        <v>1407</v>
      </c>
      <c r="L1416" s="50">
        <v>1.7910416638206833E-3</v>
      </c>
      <c r="M1416" s="50">
        <v>1.8048389711680657E-3</v>
      </c>
      <c r="N1416" s="50">
        <v>5.0999999999999997E-2</v>
      </c>
      <c r="O1416" s="50">
        <v>5.1200000000000002E-2</v>
      </c>
      <c r="R1416" s="59"/>
    </row>
    <row r="1417" spans="2:18" x14ac:dyDescent="0.2">
      <c r="B1417">
        <v>1408</v>
      </c>
      <c r="C1417" s="57">
        <f t="shared" ca="1" si="178"/>
        <v>0.31569620254232789</v>
      </c>
      <c r="D1417" s="57">
        <f t="shared" ca="1" si="181"/>
        <v>0.69220809523290205</v>
      </c>
      <c r="E1417" s="57">
        <f t="shared" ca="1" si="181"/>
        <v>0.69243524184131289</v>
      </c>
      <c r="F1417" s="57">
        <f t="shared" ca="1" si="174"/>
        <v>0</v>
      </c>
      <c r="G1417" s="57">
        <f t="shared" ca="1" si="175"/>
        <v>0</v>
      </c>
      <c r="H1417" s="17">
        <f t="shared" ca="1" si="176"/>
        <v>0</v>
      </c>
      <c r="I1417" s="17">
        <f t="shared" ca="1" si="177"/>
        <v>0</v>
      </c>
      <c r="K1417" s="17">
        <v>1408</v>
      </c>
      <c r="L1417" s="50">
        <v>1.5532200756122631E-3</v>
      </c>
      <c r="M1417" s="50">
        <v>1.5672770318310219E-3</v>
      </c>
      <c r="N1417" s="50">
        <v>5.2200000000000003E-2</v>
      </c>
      <c r="O1417" s="50">
        <v>5.2600000000000001E-2</v>
      </c>
      <c r="R1417" s="59"/>
    </row>
    <row r="1418" spans="2:18" x14ac:dyDescent="0.2">
      <c r="B1418">
        <v>1409</v>
      </c>
      <c r="C1418" s="57">
        <f t="shared" ca="1" si="178"/>
        <v>0.44363573187551142</v>
      </c>
      <c r="D1418" s="57">
        <f t="shared" ca="1" si="181"/>
        <v>0.70099437345220184</v>
      </c>
      <c r="E1418" s="57">
        <f t="shared" ca="1" si="181"/>
        <v>0.70122440325904944</v>
      </c>
      <c r="F1418" s="57">
        <f t="shared" ref="F1418:F1481" ca="1" si="182">MAX(0,CP*(D1418-K))</f>
        <v>0</v>
      </c>
      <c r="G1418" s="57">
        <f t="shared" ref="G1418:G1481" ca="1" si="183">MAX(0,CP*(E1418-K))</f>
        <v>0</v>
      </c>
      <c r="H1418" s="17">
        <f t="shared" ref="H1418:H1481" ca="1" si="184">(CP*(D1418-K)&gt;0)*1</f>
        <v>0</v>
      </c>
      <c r="I1418" s="17">
        <f t="shared" ref="I1418:I1481" ca="1" si="185">(CP*(E1418-K)&gt;0)*1</f>
        <v>0</v>
      </c>
      <c r="K1418" s="17">
        <v>1409</v>
      </c>
      <c r="L1418" s="50">
        <v>1.6080566165981452E-3</v>
      </c>
      <c r="M1418" s="50">
        <v>1.620717759537096E-3</v>
      </c>
      <c r="N1418" s="50">
        <v>4.6600000000000003E-2</v>
      </c>
      <c r="O1418" s="50">
        <v>4.7199999999999999E-2</v>
      </c>
      <c r="R1418" s="59"/>
    </row>
    <row r="1419" spans="2:18" x14ac:dyDescent="0.2">
      <c r="B1419">
        <v>1410</v>
      </c>
      <c r="C1419" s="57">
        <f t="shared" ref="C1419:C1482" ca="1" si="186">_xlfn.NORM.S.INV(RAND())</f>
        <v>1.7057231310692735</v>
      </c>
      <c r="D1419" s="57">
        <f t="shared" ca="1" si="181"/>
        <v>0.79387487750599395</v>
      </c>
      <c r="E1419" s="57">
        <f t="shared" ca="1" si="181"/>
        <v>0.79413538585192334</v>
      </c>
      <c r="F1419" s="57">
        <f t="shared" ca="1" si="182"/>
        <v>5.674877505993936E-3</v>
      </c>
      <c r="G1419" s="57">
        <f t="shared" ca="1" si="183"/>
        <v>5.9353858519233249E-3</v>
      </c>
      <c r="H1419" s="17">
        <f t="shared" ca="1" si="184"/>
        <v>1</v>
      </c>
      <c r="I1419" s="17">
        <f t="shared" ca="1" si="185"/>
        <v>1</v>
      </c>
      <c r="K1419" s="17">
        <v>1410</v>
      </c>
      <c r="L1419" s="50">
        <v>1.7200850885370927E-3</v>
      </c>
      <c r="M1419" s="50">
        <v>1.734411456020127E-3</v>
      </c>
      <c r="N1419" s="50">
        <v>5.2999999999999999E-2</v>
      </c>
      <c r="O1419" s="50">
        <v>5.3400000000000003E-2</v>
      </c>
      <c r="R1419" s="59"/>
    </row>
    <row r="1420" spans="2:18" x14ac:dyDescent="0.2">
      <c r="B1420">
        <v>1411</v>
      </c>
      <c r="C1420" s="57">
        <f t="shared" ca="1" si="186"/>
        <v>0.18128577062144544</v>
      </c>
      <c r="D1420" s="57">
        <f t="shared" ca="1" si="181"/>
        <v>0.68309602432743899</v>
      </c>
      <c r="E1420" s="57">
        <f t="shared" ca="1" si="181"/>
        <v>0.68332018082923884</v>
      </c>
      <c r="F1420" s="57">
        <f t="shared" ca="1" si="182"/>
        <v>0</v>
      </c>
      <c r="G1420" s="57">
        <f t="shared" ca="1" si="183"/>
        <v>0</v>
      </c>
      <c r="H1420" s="17">
        <f t="shared" ca="1" si="184"/>
        <v>0</v>
      </c>
      <c r="I1420" s="17">
        <f t="shared" ca="1" si="185"/>
        <v>0</v>
      </c>
      <c r="K1420" s="17">
        <v>1411</v>
      </c>
      <c r="L1420" s="50">
        <v>1.6696390394138885E-3</v>
      </c>
      <c r="M1420" s="50">
        <v>1.6829123183316288E-3</v>
      </c>
      <c r="N1420" s="50">
        <v>4.9200000000000001E-2</v>
      </c>
      <c r="O1420" s="50">
        <v>4.9200000000000001E-2</v>
      </c>
      <c r="R1420" s="59"/>
    </row>
    <row r="1421" spans="2:18" x14ac:dyDescent="0.2">
      <c r="B1421">
        <v>1412</v>
      </c>
      <c r="C1421" s="57">
        <f t="shared" ca="1" si="186"/>
        <v>0.72552686241278797</v>
      </c>
      <c r="D1421" s="57">
        <f t="shared" ca="1" si="181"/>
        <v>0.72074888811962035</v>
      </c>
      <c r="E1421" s="57">
        <f t="shared" ca="1" si="181"/>
        <v>0.72098540032827518</v>
      </c>
      <c r="F1421" s="57">
        <f t="shared" ca="1" si="182"/>
        <v>0</v>
      </c>
      <c r="G1421" s="57">
        <f t="shared" ca="1" si="183"/>
        <v>0</v>
      </c>
      <c r="H1421" s="17">
        <f t="shared" ca="1" si="184"/>
        <v>0</v>
      </c>
      <c r="I1421" s="17">
        <f t="shared" ca="1" si="185"/>
        <v>0</v>
      </c>
      <c r="K1421" s="17">
        <v>1412</v>
      </c>
      <c r="L1421" s="50">
        <v>1.9278096766419622E-3</v>
      </c>
      <c r="M1421" s="50">
        <v>1.9437702985353653E-3</v>
      </c>
      <c r="N1421" s="50">
        <v>5.8799999999999998E-2</v>
      </c>
      <c r="O1421" s="50">
        <v>5.96E-2</v>
      </c>
      <c r="R1421" s="59"/>
    </row>
    <row r="1422" spans="2:18" x14ac:dyDescent="0.2">
      <c r="B1422">
        <v>1413</v>
      </c>
      <c r="C1422" s="57">
        <f t="shared" ca="1" si="186"/>
        <v>0.39468771487954402</v>
      </c>
      <c r="D1422" s="57">
        <f t="shared" ca="1" si="181"/>
        <v>0.697619761058343</v>
      </c>
      <c r="E1422" s="57">
        <f t="shared" ca="1" si="181"/>
        <v>0.69784868349333928</v>
      </c>
      <c r="F1422" s="57">
        <f t="shared" ca="1" si="182"/>
        <v>0</v>
      </c>
      <c r="G1422" s="57">
        <f t="shared" ca="1" si="183"/>
        <v>0</v>
      </c>
      <c r="H1422" s="17">
        <f t="shared" ca="1" si="184"/>
        <v>0</v>
      </c>
      <c r="I1422" s="17">
        <f t="shared" ca="1" si="185"/>
        <v>0</v>
      </c>
      <c r="K1422" s="17">
        <v>1413</v>
      </c>
      <c r="L1422" s="50">
        <v>1.505343510679545E-3</v>
      </c>
      <c r="M1422" s="50">
        <v>1.5176384563809913E-3</v>
      </c>
      <c r="N1422" s="50">
        <v>4.5600000000000002E-2</v>
      </c>
      <c r="O1422" s="50">
        <v>4.58E-2</v>
      </c>
      <c r="R1422" s="59"/>
    </row>
    <row r="1423" spans="2:18" x14ac:dyDescent="0.2">
      <c r="B1423">
        <v>1414</v>
      </c>
      <c r="C1423" s="57">
        <f t="shared" ca="1" si="186"/>
        <v>-1.6364591971436007</v>
      </c>
      <c r="D1423" s="57">
        <f t="shared" ca="1" si="181"/>
        <v>0.57102247215302904</v>
      </c>
      <c r="E1423" s="57">
        <f t="shared" ca="1" si="181"/>
        <v>0.57120985195798823</v>
      </c>
      <c r="F1423" s="57">
        <f t="shared" ca="1" si="182"/>
        <v>0</v>
      </c>
      <c r="G1423" s="57">
        <f t="shared" ca="1" si="183"/>
        <v>0</v>
      </c>
      <c r="H1423" s="17">
        <f t="shared" ca="1" si="184"/>
        <v>0</v>
      </c>
      <c r="I1423" s="17">
        <f t="shared" ca="1" si="185"/>
        <v>0</v>
      </c>
      <c r="K1423" s="17">
        <v>1414</v>
      </c>
      <c r="L1423" s="50">
        <v>1.7700996287744932E-3</v>
      </c>
      <c r="M1423" s="50">
        <v>1.785113437639454E-3</v>
      </c>
      <c r="N1423" s="50">
        <v>5.5599999999999997E-2</v>
      </c>
      <c r="O1423" s="50">
        <v>5.6000000000000001E-2</v>
      </c>
      <c r="R1423" s="59"/>
    </row>
    <row r="1424" spans="2:18" x14ac:dyDescent="0.2">
      <c r="B1424">
        <v>1415</v>
      </c>
      <c r="C1424" s="57">
        <f t="shared" ca="1" si="186"/>
        <v>-0.57138758455203953</v>
      </c>
      <c r="D1424" s="57">
        <f t="shared" ca="1" si="181"/>
        <v>0.63424244077908343</v>
      </c>
      <c r="E1424" s="57">
        <f t="shared" ca="1" si="181"/>
        <v>0.63445056608175654</v>
      </c>
      <c r="F1424" s="57">
        <f t="shared" ca="1" si="182"/>
        <v>0</v>
      </c>
      <c r="G1424" s="57">
        <f t="shared" ca="1" si="183"/>
        <v>0</v>
      </c>
      <c r="H1424" s="17">
        <f t="shared" ca="1" si="184"/>
        <v>0</v>
      </c>
      <c r="I1424" s="17">
        <f t="shared" ca="1" si="185"/>
        <v>0</v>
      </c>
      <c r="K1424" s="17">
        <v>1415</v>
      </c>
      <c r="L1424" s="50">
        <v>1.7135137417323499E-3</v>
      </c>
      <c r="M1424" s="50">
        <v>1.7274893285209962E-3</v>
      </c>
      <c r="N1424" s="50">
        <v>5.16E-2</v>
      </c>
      <c r="O1424" s="50">
        <v>5.1999999999999998E-2</v>
      </c>
      <c r="R1424" s="59"/>
    </row>
    <row r="1425" spans="2:18" x14ac:dyDescent="0.2">
      <c r="B1425">
        <v>1416</v>
      </c>
      <c r="C1425" s="57">
        <f t="shared" ca="1" si="186"/>
        <v>8.3343781547749948E-2</v>
      </c>
      <c r="D1425" s="57">
        <f t="shared" ca="1" si="181"/>
        <v>0.67653189176059436</v>
      </c>
      <c r="E1425" s="57">
        <f t="shared" ca="1" si="181"/>
        <v>0.6767538942563085</v>
      </c>
      <c r="F1425" s="57">
        <f t="shared" ca="1" si="182"/>
        <v>0</v>
      </c>
      <c r="G1425" s="57">
        <f t="shared" ca="1" si="183"/>
        <v>0</v>
      </c>
      <c r="H1425" s="17">
        <f t="shared" ca="1" si="184"/>
        <v>0</v>
      </c>
      <c r="I1425" s="17">
        <f t="shared" ca="1" si="185"/>
        <v>0</v>
      </c>
      <c r="K1425" s="17">
        <v>1416</v>
      </c>
      <c r="L1425" s="50">
        <v>1.8872286927359341E-3</v>
      </c>
      <c r="M1425" s="50">
        <v>1.9023824796318024E-3</v>
      </c>
      <c r="N1425" s="50">
        <v>5.6000000000000001E-2</v>
      </c>
      <c r="O1425" s="50">
        <v>5.6599999999999998E-2</v>
      </c>
      <c r="R1425" s="59"/>
    </row>
    <row r="1426" spans="2:18" x14ac:dyDescent="0.2">
      <c r="B1426">
        <v>1417</v>
      </c>
      <c r="C1426" s="57">
        <f t="shared" ca="1" si="186"/>
        <v>-0.13716721448297745</v>
      </c>
      <c r="D1426" s="57">
        <f t="shared" ca="1" si="181"/>
        <v>0.66198306076582625</v>
      </c>
      <c r="E1426" s="57">
        <f t="shared" ca="1" si="181"/>
        <v>0.66220028909371476</v>
      </c>
      <c r="F1426" s="57">
        <f t="shared" ca="1" si="182"/>
        <v>0</v>
      </c>
      <c r="G1426" s="57">
        <f t="shared" ca="1" si="183"/>
        <v>0</v>
      </c>
      <c r="H1426" s="17">
        <f t="shared" ca="1" si="184"/>
        <v>0</v>
      </c>
      <c r="I1426" s="17">
        <f t="shared" ca="1" si="185"/>
        <v>0</v>
      </c>
      <c r="K1426" s="17">
        <v>1417</v>
      </c>
      <c r="L1426" s="50">
        <v>1.763919216116173E-3</v>
      </c>
      <c r="M1426" s="50">
        <v>1.7778183051017195E-3</v>
      </c>
      <c r="N1426" s="50">
        <v>5.1200000000000002E-2</v>
      </c>
      <c r="O1426" s="50">
        <v>5.1999999999999998E-2</v>
      </c>
      <c r="R1426" s="59"/>
    </row>
    <row r="1427" spans="2:18" x14ac:dyDescent="0.2">
      <c r="B1427">
        <v>1418</v>
      </c>
      <c r="C1427" s="57">
        <f t="shared" ca="1" si="186"/>
        <v>-0.60740535782956107</v>
      </c>
      <c r="D1427" s="57">
        <f t="shared" ca="1" si="181"/>
        <v>0.63199430239816812</v>
      </c>
      <c r="E1427" s="57">
        <f t="shared" ca="1" si="181"/>
        <v>0.63220168997903203</v>
      </c>
      <c r="F1427" s="57">
        <f t="shared" ca="1" si="182"/>
        <v>0</v>
      </c>
      <c r="G1427" s="57">
        <f t="shared" ca="1" si="183"/>
        <v>0</v>
      </c>
      <c r="H1427" s="17">
        <f t="shared" ca="1" si="184"/>
        <v>0</v>
      </c>
      <c r="I1427" s="17">
        <f t="shared" ca="1" si="185"/>
        <v>0</v>
      </c>
      <c r="K1427" s="17">
        <v>1418</v>
      </c>
      <c r="L1427" s="50">
        <v>1.8286098647931524E-3</v>
      </c>
      <c r="M1427" s="50">
        <v>1.8433727535310516E-3</v>
      </c>
      <c r="N1427" s="50">
        <v>5.4600000000000003E-2</v>
      </c>
      <c r="O1427" s="50">
        <v>5.4800000000000001E-2</v>
      </c>
      <c r="R1427" s="59"/>
    </row>
    <row r="1428" spans="2:18" x14ac:dyDescent="0.2">
      <c r="B1428">
        <v>1419</v>
      </c>
      <c r="C1428" s="57">
        <f t="shared" ca="1" si="186"/>
        <v>-0.83395980425348448</v>
      </c>
      <c r="D1428" s="57">
        <f t="shared" ca="1" si="181"/>
        <v>0.61803491293325497</v>
      </c>
      <c r="E1428" s="57">
        <f t="shared" ca="1" si="181"/>
        <v>0.61823771977027264</v>
      </c>
      <c r="F1428" s="57">
        <f t="shared" ca="1" si="182"/>
        <v>0</v>
      </c>
      <c r="G1428" s="57">
        <f t="shared" ca="1" si="183"/>
        <v>0</v>
      </c>
      <c r="H1428" s="17">
        <f t="shared" ca="1" si="184"/>
        <v>0</v>
      </c>
      <c r="I1428" s="17">
        <f t="shared" ca="1" si="185"/>
        <v>0</v>
      </c>
      <c r="K1428" s="17">
        <v>1419</v>
      </c>
      <c r="L1428" s="50">
        <v>1.7529848250765021E-3</v>
      </c>
      <c r="M1428" s="50">
        <v>1.7674090154258838E-3</v>
      </c>
      <c r="N1428" s="50">
        <v>5.3400000000000003E-2</v>
      </c>
      <c r="O1428" s="50">
        <v>5.3600000000000002E-2</v>
      </c>
      <c r="R1428" s="59"/>
    </row>
    <row r="1429" spans="2:18" x14ac:dyDescent="0.2">
      <c r="B1429">
        <v>1420</v>
      </c>
      <c r="C1429" s="57">
        <f t="shared" ca="1" si="186"/>
        <v>0.56957926798692615</v>
      </c>
      <c r="D1429" s="57">
        <f t="shared" ca="1" si="181"/>
        <v>0.70975249814407959</v>
      </c>
      <c r="E1429" s="57">
        <f t="shared" ca="1" si="181"/>
        <v>0.70998540191084392</v>
      </c>
      <c r="F1429" s="57">
        <f t="shared" ca="1" si="182"/>
        <v>0</v>
      </c>
      <c r="G1429" s="57">
        <f t="shared" ca="1" si="183"/>
        <v>0</v>
      </c>
      <c r="H1429" s="17">
        <f t="shared" ca="1" si="184"/>
        <v>0</v>
      </c>
      <c r="I1429" s="17">
        <f t="shared" ca="1" si="185"/>
        <v>0</v>
      </c>
      <c r="K1429" s="17">
        <v>1420</v>
      </c>
      <c r="L1429" s="50">
        <v>1.8538538414315515E-3</v>
      </c>
      <c r="M1429" s="50">
        <v>1.8683103904448722E-3</v>
      </c>
      <c r="N1429" s="50">
        <v>5.3400000000000003E-2</v>
      </c>
      <c r="O1429" s="50">
        <v>5.3600000000000002E-2</v>
      </c>
      <c r="R1429" s="59"/>
    </row>
    <row r="1430" spans="2:18" x14ac:dyDescent="0.2">
      <c r="B1430">
        <v>1421</v>
      </c>
      <c r="C1430" s="57">
        <f t="shared" ca="1" si="186"/>
        <v>1.4756412543394817</v>
      </c>
      <c r="D1430" s="57">
        <f t="shared" ref="D1430:E1449" ca="1" si="187">S0*EXP((D$5+0.5*σ*σ)*T+σ*SQRT(T)*$C1430)</f>
        <v>0.77606996233214098</v>
      </c>
      <c r="E1430" s="57">
        <f t="shared" ca="1" si="187"/>
        <v>0.77632462803317404</v>
      </c>
      <c r="F1430" s="57">
        <f t="shared" ca="1" si="182"/>
        <v>0</v>
      </c>
      <c r="G1430" s="57">
        <f t="shared" ca="1" si="183"/>
        <v>0</v>
      </c>
      <c r="H1430" s="17">
        <f t="shared" ca="1" si="184"/>
        <v>0</v>
      </c>
      <c r="I1430" s="17">
        <f t="shared" ca="1" si="185"/>
        <v>0</v>
      </c>
      <c r="K1430" s="17">
        <v>1421</v>
      </c>
      <c r="L1430" s="50">
        <v>1.359232087053967E-3</v>
      </c>
      <c r="M1430" s="50">
        <v>1.3718862142991027E-3</v>
      </c>
      <c r="N1430" s="50">
        <v>4.7199999999999999E-2</v>
      </c>
      <c r="O1430" s="50">
        <v>4.7199999999999999E-2</v>
      </c>
      <c r="R1430" s="59"/>
    </row>
    <row r="1431" spans="2:18" x14ac:dyDescent="0.2">
      <c r="B1431">
        <v>1422</v>
      </c>
      <c r="C1431" s="57">
        <f t="shared" ca="1" si="186"/>
        <v>-1.0598432501447139</v>
      </c>
      <c r="D1431" s="57">
        <f t="shared" ca="1" si="187"/>
        <v>0.60442383891011275</v>
      </c>
      <c r="E1431" s="57">
        <f t="shared" ca="1" si="187"/>
        <v>0.60462217930225293</v>
      </c>
      <c r="F1431" s="57">
        <f t="shared" ca="1" si="182"/>
        <v>0</v>
      </c>
      <c r="G1431" s="57">
        <f t="shared" ca="1" si="183"/>
        <v>0</v>
      </c>
      <c r="H1431" s="17">
        <f t="shared" ca="1" si="184"/>
        <v>0</v>
      </c>
      <c r="I1431" s="17">
        <f t="shared" ca="1" si="185"/>
        <v>0</v>
      </c>
      <c r="K1431" s="17">
        <v>1422</v>
      </c>
      <c r="L1431" s="50">
        <v>1.6660306207774837E-3</v>
      </c>
      <c r="M1431" s="50">
        <v>1.6790462120035918E-3</v>
      </c>
      <c r="N1431" s="50">
        <v>4.8000000000000001E-2</v>
      </c>
      <c r="O1431" s="50">
        <v>4.8399999999999999E-2</v>
      </c>
      <c r="R1431" s="59"/>
    </row>
    <row r="1432" spans="2:18" x14ac:dyDescent="0.2">
      <c r="B1432">
        <v>1423</v>
      </c>
      <c r="C1432" s="57">
        <f t="shared" ca="1" si="186"/>
        <v>0.80840899155747137</v>
      </c>
      <c r="D1432" s="57">
        <f t="shared" ca="1" si="187"/>
        <v>0.7266623547340878</v>
      </c>
      <c r="E1432" s="57">
        <f t="shared" ca="1" si="187"/>
        <v>0.72690080743418528</v>
      </c>
      <c r="F1432" s="57">
        <f t="shared" ca="1" si="182"/>
        <v>0</v>
      </c>
      <c r="G1432" s="57">
        <f t="shared" ca="1" si="183"/>
        <v>0</v>
      </c>
      <c r="H1432" s="17">
        <f t="shared" ca="1" si="184"/>
        <v>0</v>
      </c>
      <c r="I1432" s="17">
        <f t="shared" ca="1" si="185"/>
        <v>0</v>
      </c>
      <c r="K1432" s="17">
        <v>1423</v>
      </c>
      <c r="L1432" s="50">
        <v>1.7991129722441229E-3</v>
      </c>
      <c r="M1432" s="50">
        <v>1.813113445280322E-3</v>
      </c>
      <c r="N1432" s="50">
        <v>5.16E-2</v>
      </c>
      <c r="O1432" s="50">
        <v>5.2200000000000003E-2</v>
      </c>
      <c r="R1432" s="59"/>
    </row>
    <row r="1433" spans="2:18" x14ac:dyDescent="0.2">
      <c r="B1433">
        <v>1424</v>
      </c>
      <c r="C1433" s="57">
        <f t="shared" ca="1" si="186"/>
        <v>-0.33378277868043449</v>
      </c>
      <c r="D1433" s="57">
        <f t="shared" ca="1" si="187"/>
        <v>0.64927485773499916</v>
      </c>
      <c r="E1433" s="57">
        <f t="shared" ca="1" si="187"/>
        <v>0.64948791589319843</v>
      </c>
      <c r="F1433" s="57">
        <f t="shared" ca="1" si="182"/>
        <v>0</v>
      </c>
      <c r="G1433" s="57">
        <f t="shared" ca="1" si="183"/>
        <v>0</v>
      </c>
      <c r="H1433" s="17">
        <f t="shared" ca="1" si="184"/>
        <v>0</v>
      </c>
      <c r="I1433" s="17">
        <f t="shared" ca="1" si="185"/>
        <v>0</v>
      </c>
      <c r="K1433" s="17">
        <v>1424</v>
      </c>
      <c r="L1433" s="50">
        <v>1.7370051582922799E-3</v>
      </c>
      <c r="M1433" s="50">
        <v>1.7509730232402681E-3</v>
      </c>
      <c r="N1433" s="50">
        <v>5.1799999999999999E-2</v>
      </c>
      <c r="O1433" s="50">
        <v>5.1799999999999999E-2</v>
      </c>
      <c r="R1433" s="59"/>
    </row>
    <row r="1434" spans="2:18" x14ac:dyDescent="0.2">
      <c r="B1434">
        <v>1425</v>
      </c>
      <c r="C1434" s="57">
        <f t="shared" ca="1" si="186"/>
        <v>-2.3201596778603412E-3</v>
      </c>
      <c r="D1434" s="57">
        <f t="shared" ca="1" si="187"/>
        <v>0.67084237418390402</v>
      </c>
      <c r="E1434" s="57">
        <f t="shared" ca="1" si="187"/>
        <v>0.67106250967657399</v>
      </c>
      <c r="F1434" s="57">
        <f t="shared" ca="1" si="182"/>
        <v>0</v>
      </c>
      <c r="G1434" s="57">
        <f t="shared" ca="1" si="183"/>
        <v>0</v>
      </c>
      <c r="H1434" s="17">
        <f t="shared" ca="1" si="184"/>
        <v>0</v>
      </c>
      <c r="I1434" s="17">
        <f t="shared" ca="1" si="185"/>
        <v>0</v>
      </c>
      <c r="K1434" s="17">
        <v>1425</v>
      </c>
      <c r="L1434" s="50">
        <v>2.0052204731394753E-3</v>
      </c>
      <c r="M1434" s="50">
        <v>2.0217076261520588E-3</v>
      </c>
      <c r="N1434" s="50">
        <v>6.1199999999999997E-2</v>
      </c>
      <c r="O1434" s="50">
        <v>6.1199999999999997E-2</v>
      </c>
      <c r="R1434" s="59"/>
    </row>
    <row r="1435" spans="2:18" x14ac:dyDescent="0.2">
      <c r="B1435">
        <v>1426</v>
      </c>
      <c r="C1435" s="57">
        <f t="shared" ca="1" si="186"/>
        <v>-0.42230881504668222</v>
      </c>
      <c r="D1435" s="57">
        <f t="shared" ca="1" si="187"/>
        <v>0.64363292973944064</v>
      </c>
      <c r="E1435" s="57">
        <f t="shared" ca="1" si="187"/>
        <v>0.64384413651101502</v>
      </c>
      <c r="F1435" s="57">
        <f t="shared" ca="1" si="182"/>
        <v>0</v>
      </c>
      <c r="G1435" s="57">
        <f t="shared" ca="1" si="183"/>
        <v>0</v>
      </c>
      <c r="H1435" s="17">
        <f t="shared" ca="1" si="184"/>
        <v>0</v>
      </c>
      <c r="I1435" s="17">
        <f t="shared" ca="1" si="185"/>
        <v>0</v>
      </c>
      <c r="K1435" s="17">
        <v>1426</v>
      </c>
      <c r="L1435" s="50">
        <v>1.4910981757642555E-3</v>
      </c>
      <c r="M1435" s="50">
        <v>1.5034585123593612E-3</v>
      </c>
      <c r="N1435" s="50">
        <v>4.5600000000000002E-2</v>
      </c>
      <c r="O1435" s="50">
        <v>4.5999999999999999E-2</v>
      </c>
      <c r="R1435" s="59"/>
    </row>
    <row r="1436" spans="2:18" x14ac:dyDescent="0.2">
      <c r="B1436">
        <v>1427</v>
      </c>
      <c r="C1436" s="57">
        <f t="shared" ca="1" si="186"/>
        <v>0.51487553162937638</v>
      </c>
      <c r="D1436" s="57">
        <f t="shared" ca="1" si="187"/>
        <v>0.70593503309422834</v>
      </c>
      <c r="E1436" s="57">
        <f t="shared" ca="1" si="187"/>
        <v>0.70616668416798778</v>
      </c>
      <c r="F1436" s="57">
        <f t="shared" ca="1" si="182"/>
        <v>0</v>
      </c>
      <c r="G1436" s="57">
        <f t="shared" ca="1" si="183"/>
        <v>0</v>
      </c>
      <c r="H1436" s="17">
        <f t="shared" ca="1" si="184"/>
        <v>0</v>
      </c>
      <c r="I1436" s="17">
        <f t="shared" ca="1" si="185"/>
        <v>0</v>
      </c>
      <c r="K1436" s="17">
        <v>1427</v>
      </c>
      <c r="L1436" s="50">
        <v>1.727015376089652E-3</v>
      </c>
      <c r="M1436" s="50">
        <v>1.7407213167649495E-3</v>
      </c>
      <c r="N1436" s="50">
        <v>5.0799999999999998E-2</v>
      </c>
      <c r="O1436" s="50">
        <v>5.0799999999999998E-2</v>
      </c>
      <c r="R1436" s="59"/>
    </row>
    <row r="1437" spans="2:18" x14ac:dyDescent="0.2">
      <c r="B1437">
        <v>1428</v>
      </c>
      <c r="C1437" s="57">
        <f t="shared" ca="1" si="186"/>
        <v>-1.3826841344454353</v>
      </c>
      <c r="D1437" s="57">
        <f t="shared" ca="1" si="187"/>
        <v>0.58548912323457991</v>
      </c>
      <c r="E1437" s="57">
        <f t="shared" ca="1" si="187"/>
        <v>0.58568125024020157</v>
      </c>
      <c r="F1437" s="57">
        <f t="shared" ca="1" si="182"/>
        <v>0</v>
      </c>
      <c r="G1437" s="57">
        <f t="shared" ca="1" si="183"/>
        <v>0</v>
      </c>
      <c r="H1437" s="17">
        <f t="shared" ca="1" si="184"/>
        <v>0</v>
      </c>
      <c r="I1437" s="17">
        <f t="shared" ca="1" si="185"/>
        <v>0</v>
      </c>
      <c r="K1437" s="17">
        <v>1428</v>
      </c>
      <c r="L1437" s="50">
        <v>1.4280239664406394E-3</v>
      </c>
      <c r="M1437" s="50">
        <v>1.4403820154429601E-3</v>
      </c>
      <c r="N1437" s="50">
        <v>4.58E-2</v>
      </c>
      <c r="O1437" s="50">
        <v>4.5999999999999999E-2</v>
      </c>
      <c r="R1437" s="59"/>
    </row>
    <row r="1438" spans="2:18" x14ac:dyDescent="0.2">
      <c r="B1438">
        <v>1429</v>
      </c>
      <c r="C1438" s="57">
        <f t="shared" ca="1" si="186"/>
        <v>-0.82950786150045386</v>
      </c>
      <c r="D1438" s="57">
        <f t="shared" ca="1" si="187"/>
        <v>0.61830623156080633</v>
      </c>
      <c r="E1438" s="57">
        <f t="shared" ca="1" si="187"/>
        <v>0.61850912743045239</v>
      </c>
      <c r="F1438" s="57">
        <f t="shared" ca="1" si="182"/>
        <v>0</v>
      </c>
      <c r="G1438" s="57">
        <f t="shared" ca="1" si="183"/>
        <v>0</v>
      </c>
      <c r="H1438" s="17">
        <f t="shared" ca="1" si="184"/>
        <v>0</v>
      </c>
      <c r="I1438" s="17">
        <f t="shared" ca="1" si="185"/>
        <v>0</v>
      </c>
      <c r="K1438" s="17">
        <v>1429</v>
      </c>
      <c r="L1438" s="50">
        <v>1.7779617366031634E-3</v>
      </c>
      <c r="M1438" s="50">
        <v>1.7921144284252378E-3</v>
      </c>
      <c r="N1438" s="50">
        <v>5.2400000000000002E-2</v>
      </c>
      <c r="O1438" s="50">
        <v>5.2600000000000001E-2</v>
      </c>
      <c r="R1438" s="59"/>
    </row>
    <row r="1439" spans="2:18" x14ac:dyDescent="0.2">
      <c r="B1439">
        <v>1430</v>
      </c>
      <c r="C1439" s="57">
        <f t="shared" ca="1" si="186"/>
        <v>-1.4339459956225848</v>
      </c>
      <c r="D1439" s="57">
        <f t="shared" ca="1" si="187"/>
        <v>0.58253765597072149</v>
      </c>
      <c r="E1439" s="57">
        <f t="shared" ca="1" si="187"/>
        <v>0.58272881445866265</v>
      </c>
      <c r="F1439" s="57">
        <f t="shared" ca="1" si="182"/>
        <v>0</v>
      </c>
      <c r="G1439" s="57">
        <f t="shared" ca="1" si="183"/>
        <v>0</v>
      </c>
      <c r="H1439" s="17">
        <f t="shared" ca="1" si="184"/>
        <v>0</v>
      </c>
      <c r="I1439" s="17">
        <f t="shared" ca="1" si="185"/>
        <v>0</v>
      </c>
      <c r="K1439" s="17">
        <v>1430</v>
      </c>
      <c r="L1439" s="50">
        <v>1.4698617856015272E-3</v>
      </c>
      <c r="M1439" s="50">
        <v>1.4824414948519527E-3</v>
      </c>
      <c r="N1439" s="50">
        <v>4.6600000000000003E-2</v>
      </c>
      <c r="O1439" s="50">
        <v>4.7E-2</v>
      </c>
      <c r="R1439" s="59"/>
    </row>
    <row r="1440" spans="2:18" x14ac:dyDescent="0.2">
      <c r="B1440">
        <v>1431</v>
      </c>
      <c r="C1440" s="57">
        <f t="shared" ca="1" si="186"/>
        <v>-2.5644731159295491</v>
      </c>
      <c r="D1440" s="57">
        <f t="shared" ca="1" si="187"/>
        <v>0.52109794614662297</v>
      </c>
      <c r="E1440" s="57">
        <f t="shared" ca="1" si="187"/>
        <v>0.52126894332497464</v>
      </c>
      <c r="F1440" s="57">
        <f t="shared" ca="1" si="182"/>
        <v>0</v>
      </c>
      <c r="G1440" s="57">
        <f t="shared" ca="1" si="183"/>
        <v>0</v>
      </c>
      <c r="H1440" s="17">
        <f t="shared" ca="1" si="184"/>
        <v>0</v>
      </c>
      <c r="I1440" s="17">
        <f t="shared" ca="1" si="185"/>
        <v>0</v>
      </c>
      <c r="K1440" s="17">
        <v>1431</v>
      </c>
      <c r="L1440" s="50">
        <v>1.7277541054177667E-3</v>
      </c>
      <c r="M1440" s="50">
        <v>1.7419843427660634E-3</v>
      </c>
      <c r="N1440" s="50">
        <v>5.28E-2</v>
      </c>
      <c r="O1440" s="50">
        <v>5.2999999999999999E-2</v>
      </c>
      <c r="R1440" s="59"/>
    </row>
    <row r="1441" spans="2:18" x14ac:dyDescent="0.2">
      <c r="B1441">
        <v>1432</v>
      </c>
      <c r="C1441" s="57">
        <f t="shared" ca="1" si="186"/>
        <v>1.2307171997655648</v>
      </c>
      <c r="D1441" s="57">
        <f t="shared" ca="1" si="187"/>
        <v>0.75755506737367362</v>
      </c>
      <c r="E1441" s="57">
        <f t="shared" ca="1" si="187"/>
        <v>0.75780365745146006</v>
      </c>
      <c r="F1441" s="57">
        <f t="shared" ca="1" si="182"/>
        <v>0</v>
      </c>
      <c r="G1441" s="57">
        <f t="shared" ca="1" si="183"/>
        <v>0</v>
      </c>
      <c r="H1441" s="17">
        <f t="shared" ca="1" si="184"/>
        <v>0</v>
      </c>
      <c r="I1441" s="17">
        <f t="shared" ca="1" si="185"/>
        <v>0</v>
      </c>
      <c r="K1441" s="17">
        <v>1432</v>
      </c>
      <c r="L1441" s="50">
        <v>1.5980480225252585E-3</v>
      </c>
      <c r="M1441" s="50">
        <v>1.6112978794543789E-3</v>
      </c>
      <c r="N1441" s="50">
        <v>4.8599999999999997E-2</v>
      </c>
      <c r="O1441" s="50">
        <v>4.9399999999999999E-2</v>
      </c>
      <c r="R1441" s="59"/>
    </row>
    <row r="1442" spans="2:18" x14ac:dyDescent="0.2">
      <c r="B1442">
        <v>1433</v>
      </c>
      <c r="C1442" s="57">
        <f t="shared" ca="1" si="186"/>
        <v>2.7611825389526308</v>
      </c>
      <c r="D1442" s="57">
        <f t="shared" ca="1" si="187"/>
        <v>0.88093243898933449</v>
      </c>
      <c r="E1442" s="57">
        <f t="shared" ca="1" si="187"/>
        <v>0.88122151508817459</v>
      </c>
      <c r="F1442" s="57">
        <f t="shared" ca="1" si="182"/>
        <v>9.2732438989334476E-2</v>
      </c>
      <c r="G1442" s="57">
        <f t="shared" ca="1" si="183"/>
        <v>9.3021515088174578E-2</v>
      </c>
      <c r="H1442" s="17">
        <f t="shared" ca="1" si="184"/>
        <v>1</v>
      </c>
      <c r="I1442" s="17">
        <f t="shared" ca="1" si="185"/>
        <v>1</v>
      </c>
      <c r="K1442" s="17">
        <v>1433</v>
      </c>
      <c r="L1442" s="50">
        <v>1.7716139877737226E-3</v>
      </c>
      <c r="M1442" s="50">
        <v>1.7853105084093283E-3</v>
      </c>
      <c r="N1442" s="50">
        <v>5.0599999999999999E-2</v>
      </c>
      <c r="O1442" s="50">
        <v>5.0799999999999998E-2</v>
      </c>
      <c r="R1442" s="59"/>
    </row>
    <row r="1443" spans="2:18" x14ac:dyDescent="0.2">
      <c r="B1443">
        <v>1434</v>
      </c>
      <c r="C1443" s="57">
        <f t="shared" ca="1" si="186"/>
        <v>-0.38367202436688691</v>
      </c>
      <c r="D1443" s="57">
        <f t="shared" ca="1" si="187"/>
        <v>0.64608926939706535</v>
      </c>
      <c r="E1443" s="57">
        <f t="shared" ca="1" si="187"/>
        <v>0.6463012822112536</v>
      </c>
      <c r="F1443" s="57">
        <f t="shared" ca="1" si="182"/>
        <v>0</v>
      </c>
      <c r="G1443" s="57">
        <f t="shared" ca="1" si="183"/>
        <v>0</v>
      </c>
      <c r="H1443" s="17">
        <f t="shared" ca="1" si="184"/>
        <v>0</v>
      </c>
      <c r="I1443" s="17">
        <f t="shared" ca="1" si="185"/>
        <v>0</v>
      </c>
      <c r="K1443" s="17">
        <v>1434</v>
      </c>
      <c r="L1443" s="50">
        <v>1.5515347708626257E-3</v>
      </c>
      <c r="M1443" s="50">
        <v>1.5643437057400822E-3</v>
      </c>
      <c r="N1443" s="50">
        <v>4.7399999999999998E-2</v>
      </c>
      <c r="O1443" s="50">
        <v>4.7800000000000002E-2</v>
      </c>
      <c r="R1443" s="59"/>
    </row>
    <row r="1444" spans="2:18" x14ac:dyDescent="0.2">
      <c r="B1444">
        <v>1435</v>
      </c>
      <c r="C1444" s="57">
        <f t="shared" ca="1" si="186"/>
        <v>0.60967643761950685</v>
      </c>
      <c r="D1444" s="57">
        <f t="shared" ca="1" si="187"/>
        <v>0.71256375838863406</v>
      </c>
      <c r="E1444" s="57">
        <f t="shared" ca="1" si="187"/>
        <v>0.71279758466444487</v>
      </c>
      <c r="F1444" s="57">
        <f t="shared" ca="1" si="182"/>
        <v>0</v>
      </c>
      <c r="G1444" s="57">
        <f t="shared" ca="1" si="183"/>
        <v>0</v>
      </c>
      <c r="H1444" s="17">
        <f t="shared" ca="1" si="184"/>
        <v>0</v>
      </c>
      <c r="I1444" s="17">
        <f t="shared" ca="1" si="185"/>
        <v>0</v>
      </c>
      <c r="K1444" s="17">
        <v>1435</v>
      </c>
      <c r="L1444" s="50">
        <v>1.7209844847750908E-3</v>
      </c>
      <c r="M1444" s="50">
        <v>1.7347232232562669E-3</v>
      </c>
      <c r="N1444" s="50">
        <v>5.0799999999999998E-2</v>
      </c>
      <c r="O1444" s="50">
        <v>5.0999999999999997E-2</v>
      </c>
      <c r="R1444" s="59"/>
    </row>
    <row r="1445" spans="2:18" x14ac:dyDescent="0.2">
      <c r="B1445">
        <v>1436</v>
      </c>
      <c r="C1445" s="57">
        <f t="shared" ca="1" si="186"/>
        <v>-0.81176106890855704</v>
      </c>
      <c r="D1445" s="57">
        <f t="shared" ca="1" si="187"/>
        <v>0.61938897409156357</v>
      </c>
      <c r="E1445" s="57">
        <f t="shared" ca="1" si="187"/>
        <v>0.61959222526085911</v>
      </c>
      <c r="F1445" s="57">
        <f t="shared" ca="1" si="182"/>
        <v>0</v>
      </c>
      <c r="G1445" s="57">
        <f t="shared" ca="1" si="183"/>
        <v>0</v>
      </c>
      <c r="H1445" s="17">
        <f t="shared" ca="1" si="184"/>
        <v>0</v>
      </c>
      <c r="I1445" s="17">
        <f t="shared" ca="1" si="185"/>
        <v>0</v>
      </c>
      <c r="K1445" s="17">
        <v>1436</v>
      </c>
      <c r="L1445" s="50">
        <v>1.8468989093915627E-3</v>
      </c>
      <c r="M1445" s="50">
        <v>1.8614618378356787E-3</v>
      </c>
      <c r="N1445" s="50">
        <v>5.3800000000000001E-2</v>
      </c>
      <c r="O1445" s="50">
        <v>5.4399999999999997E-2</v>
      </c>
      <c r="R1445" s="59"/>
    </row>
    <row r="1446" spans="2:18" x14ac:dyDescent="0.2">
      <c r="B1446">
        <v>1437</v>
      </c>
      <c r="C1446" s="57">
        <f t="shared" ca="1" si="186"/>
        <v>3.2940491749880714</v>
      </c>
      <c r="D1446" s="57">
        <f t="shared" ca="1" si="187"/>
        <v>0.92844849644553251</v>
      </c>
      <c r="E1446" s="57">
        <f t="shared" ca="1" si="187"/>
        <v>0.92875316483716808</v>
      </c>
      <c r="F1446" s="57">
        <f t="shared" ca="1" si="182"/>
        <v>0.1402484964455325</v>
      </c>
      <c r="G1446" s="57">
        <f t="shared" ca="1" si="183"/>
        <v>0.14055316483716807</v>
      </c>
      <c r="H1446" s="17">
        <f t="shared" ca="1" si="184"/>
        <v>1</v>
      </c>
      <c r="I1446" s="17">
        <f t="shared" ca="1" si="185"/>
        <v>1</v>
      </c>
      <c r="K1446" s="17">
        <v>1437</v>
      </c>
      <c r="L1446" s="50">
        <v>1.9725712886374961E-3</v>
      </c>
      <c r="M1446" s="50">
        <v>1.9871217383484671E-3</v>
      </c>
      <c r="N1446" s="50">
        <v>5.3400000000000003E-2</v>
      </c>
      <c r="O1446" s="50">
        <v>5.3999999999999999E-2</v>
      </c>
      <c r="R1446" s="59"/>
    </row>
    <row r="1447" spans="2:18" x14ac:dyDescent="0.2">
      <c r="B1447">
        <v>1438</v>
      </c>
      <c r="C1447" s="57">
        <f t="shared" ca="1" si="186"/>
        <v>1.2986368171274385</v>
      </c>
      <c r="D1447" s="57">
        <f t="shared" ca="1" si="187"/>
        <v>0.7626446948113772</v>
      </c>
      <c r="E1447" s="57">
        <f t="shared" ca="1" si="187"/>
        <v>0.76289495503953964</v>
      </c>
      <c r="F1447" s="57">
        <f t="shared" ca="1" si="182"/>
        <v>0</v>
      </c>
      <c r="G1447" s="57">
        <f t="shared" ca="1" si="183"/>
        <v>0</v>
      </c>
      <c r="H1447" s="17">
        <f t="shared" ca="1" si="184"/>
        <v>0</v>
      </c>
      <c r="I1447" s="17">
        <f t="shared" ca="1" si="185"/>
        <v>0</v>
      </c>
      <c r="K1447" s="17">
        <v>1438</v>
      </c>
      <c r="L1447" s="50">
        <v>1.7345839433677551E-3</v>
      </c>
      <c r="M1447" s="50">
        <v>1.7483969571262011E-3</v>
      </c>
      <c r="N1447" s="50">
        <v>5.0799999999999998E-2</v>
      </c>
      <c r="O1447" s="50">
        <v>5.1400000000000001E-2</v>
      </c>
      <c r="R1447" s="59"/>
    </row>
    <row r="1448" spans="2:18" x14ac:dyDescent="0.2">
      <c r="B1448">
        <v>1439</v>
      </c>
      <c r="C1448" s="57">
        <f t="shared" ca="1" si="186"/>
        <v>1.3684931395308213</v>
      </c>
      <c r="D1448" s="57">
        <f t="shared" ca="1" si="187"/>
        <v>0.76791512463099043</v>
      </c>
      <c r="E1448" s="57">
        <f t="shared" ca="1" si="187"/>
        <v>0.76816711433944451</v>
      </c>
      <c r="F1448" s="57">
        <f t="shared" ca="1" si="182"/>
        <v>0</v>
      </c>
      <c r="G1448" s="57">
        <f t="shared" ca="1" si="183"/>
        <v>0</v>
      </c>
      <c r="H1448" s="17">
        <f t="shared" ca="1" si="184"/>
        <v>0</v>
      </c>
      <c r="I1448" s="17">
        <f t="shared" ca="1" si="185"/>
        <v>0</v>
      </c>
      <c r="K1448" s="17">
        <v>1439</v>
      </c>
      <c r="L1448" s="50">
        <v>1.7592759669063218E-3</v>
      </c>
      <c r="M1448" s="50">
        <v>1.7741936217655094E-3</v>
      </c>
      <c r="N1448" s="50">
        <v>5.5199999999999999E-2</v>
      </c>
      <c r="O1448" s="50">
        <v>5.5599999999999997E-2</v>
      </c>
      <c r="R1448" s="59"/>
    </row>
    <row r="1449" spans="2:18" x14ac:dyDescent="0.2">
      <c r="B1449">
        <v>1440</v>
      </c>
      <c r="C1449" s="57">
        <f t="shared" ca="1" si="186"/>
        <v>1.8558380163994357</v>
      </c>
      <c r="D1449" s="57">
        <f t="shared" ca="1" si="187"/>
        <v>0.80571115560329631</v>
      </c>
      <c r="E1449" s="57">
        <f t="shared" ca="1" si="187"/>
        <v>0.80597554799860993</v>
      </c>
      <c r="F1449" s="57">
        <f t="shared" ca="1" si="182"/>
        <v>1.7511155603296302E-2</v>
      </c>
      <c r="G1449" s="57">
        <f t="shared" ca="1" si="183"/>
        <v>1.777554799860992E-2</v>
      </c>
      <c r="H1449" s="17">
        <f t="shared" ca="1" si="184"/>
        <v>1</v>
      </c>
      <c r="I1449" s="17">
        <f t="shared" ca="1" si="185"/>
        <v>1</v>
      </c>
      <c r="K1449" s="17">
        <v>1440</v>
      </c>
      <c r="L1449" s="50">
        <v>1.4788804728685307E-3</v>
      </c>
      <c r="M1449" s="50">
        <v>1.4917946769591086E-3</v>
      </c>
      <c r="N1449" s="50">
        <v>4.8000000000000001E-2</v>
      </c>
      <c r="O1449" s="50">
        <v>4.8399999999999999E-2</v>
      </c>
      <c r="R1449" s="59"/>
    </row>
    <row r="1450" spans="2:18" x14ac:dyDescent="0.2">
      <c r="B1450">
        <v>1441</v>
      </c>
      <c r="C1450" s="57">
        <f t="shared" ca="1" si="186"/>
        <v>-1.0378702428603046</v>
      </c>
      <c r="D1450" s="57">
        <f t="shared" ref="D1450:E1469" ca="1" si="188">S0*EXP((D$5+0.5*σ*σ)*T+σ*SQRT(T)*$C1450)</f>
        <v>0.60573459923733464</v>
      </c>
      <c r="E1450" s="57">
        <f t="shared" ca="1" si="188"/>
        <v>0.60593336975267731</v>
      </c>
      <c r="F1450" s="57">
        <f t="shared" ca="1" si="182"/>
        <v>0</v>
      </c>
      <c r="G1450" s="57">
        <f t="shared" ca="1" si="183"/>
        <v>0</v>
      </c>
      <c r="H1450" s="17">
        <f t="shared" ca="1" si="184"/>
        <v>0</v>
      </c>
      <c r="I1450" s="17">
        <f t="shared" ca="1" si="185"/>
        <v>0</v>
      </c>
      <c r="K1450" s="17">
        <v>1441</v>
      </c>
      <c r="L1450" s="50">
        <v>1.8592623445001693E-3</v>
      </c>
      <c r="M1450" s="50">
        <v>1.873628264362636E-3</v>
      </c>
      <c r="N1450" s="50">
        <v>5.2999999999999999E-2</v>
      </c>
      <c r="O1450" s="50">
        <v>5.3199999999999997E-2</v>
      </c>
      <c r="R1450" s="59"/>
    </row>
    <row r="1451" spans="2:18" x14ac:dyDescent="0.2">
      <c r="B1451">
        <v>1442</v>
      </c>
      <c r="C1451" s="57">
        <f t="shared" ca="1" si="186"/>
        <v>-0.73446254511380404</v>
      </c>
      <c r="D1451" s="57">
        <f t="shared" ca="1" si="188"/>
        <v>0.6241271616517361</v>
      </c>
      <c r="E1451" s="57">
        <f t="shared" ca="1" si="188"/>
        <v>0.62433196764716226</v>
      </c>
      <c r="F1451" s="57">
        <f t="shared" ca="1" si="182"/>
        <v>0</v>
      </c>
      <c r="G1451" s="57">
        <f t="shared" ca="1" si="183"/>
        <v>0</v>
      </c>
      <c r="H1451" s="17">
        <f t="shared" ca="1" si="184"/>
        <v>0</v>
      </c>
      <c r="I1451" s="17">
        <f t="shared" ca="1" si="185"/>
        <v>0</v>
      </c>
      <c r="K1451" s="17">
        <v>1442</v>
      </c>
      <c r="L1451" s="50">
        <v>1.4778116853282814E-3</v>
      </c>
      <c r="M1451" s="50">
        <v>1.4901537722504499E-3</v>
      </c>
      <c r="N1451" s="50">
        <v>4.5600000000000002E-2</v>
      </c>
      <c r="O1451" s="50">
        <v>4.5999999999999999E-2</v>
      </c>
      <c r="R1451" s="59"/>
    </row>
    <row r="1452" spans="2:18" x14ac:dyDescent="0.2">
      <c r="B1452">
        <v>1443</v>
      </c>
      <c r="C1452" s="57">
        <f t="shared" ca="1" si="186"/>
        <v>0.43777548818639656</v>
      </c>
      <c r="D1452" s="57">
        <f t="shared" ca="1" si="188"/>
        <v>0.70058949330847742</v>
      </c>
      <c r="E1452" s="57">
        <f t="shared" ca="1" si="188"/>
        <v>0.70081939025477036</v>
      </c>
      <c r="F1452" s="57">
        <f t="shared" ca="1" si="182"/>
        <v>0</v>
      </c>
      <c r="G1452" s="57">
        <f t="shared" ca="1" si="183"/>
        <v>0</v>
      </c>
      <c r="H1452" s="17">
        <f t="shared" ca="1" si="184"/>
        <v>0</v>
      </c>
      <c r="I1452" s="17">
        <f t="shared" ca="1" si="185"/>
        <v>0</v>
      </c>
      <c r="K1452" s="17">
        <v>1443</v>
      </c>
      <c r="L1452" s="50">
        <v>1.6174472509022997E-3</v>
      </c>
      <c r="M1452" s="50">
        <v>1.6315757550438488E-3</v>
      </c>
      <c r="N1452" s="50">
        <v>5.2200000000000003E-2</v>
      </c>
      <c r="O1452" s="50">
        <v>5.28E-2</v>
      </c>
      <c r="R1452" s="59"/>
    </row>
    <row r="1453" spans="2:18" x14ac:dyDescent="0.2">
      <c r="B1453">
        <v>1444</v>
      </c>
      <c r="C1453" s="57">
        <f t="shared" ca="1" si="186"/>
        <v>-1.530075877838313</v>
      </c>
      <c r="D1453" s="57">
        <f t="shared" ca="1" si="188"/>
        <v>0.57704290756414922</v>
      </c>
      <c r="E1453" s="57">
        <f t="shared" ca="1" si="188"/>
        <v>0.57723226296213348</v>
      </c>
      <c r="F1453" s="57">
        <f t="shared" ca="1" si="182"/>
        <v>0</v>
      </c>
      <c r="G1453" s="57">
        <f t="shared" ca="1" si="183"/>
        <v>0</v>
      </c>
      <c r="H1453" s="17">
        <f t="shared" ca="1" si="184"/>
        <v>0</v>
      </c>
      <c r="I1453" s="17">
        <f t="shared" ca="1" si="185"/>
        <v>0</v>
      </c>
      <c r="K1453" s="17">
        <v>1444</v>
      </c>
      <c r="L1453" s="50">
        <v>1.8088930734868483E-3</v>
      </c>
      <c r="M1453" s="50">
        <v>1.8235225953530786E-3</v>
      </c>
      <c r="N1453" s="50">
        <v>5.4199999999999998E-2</v>
      </c>
      <c r="O1453" s="50">
        <v>5.4399999999999997E-2</v>
      </c>
      <c r="R1453" s="59"/>
    </row>
    <row r="1454" spans="2:18" x14ac:dyDescent="0.2">
      <c r="B1454">
        <v>1445</v>
      </c>
      <c r="C1454" s="57">
        <f t="shared" ca="1" si="186"/>
        <v>0.3382607980534359</v>
      </c>
      <c r="D1454" s="57">
        <f t="shared" ca="1" si="188"/>
        <v>0.69374968599691</v>
      </c>
      <c r="E1454" s="57">
        <f t="shared" ca="1" si="188"/>
        <v>0.6939773384750384</v>
      </c>
      <c r="F1454" s="57">
        <f t="shared" ca="1" si="182"/>
        <v>0</v>
      </c>
      <c r="G1454" s="57">
        <f t="shared" ca="1" si="183"/>
        <v>0</v>
      </c>
      <c r="H1454" s="17">
        <f t="shared" ca="1" si="184"/>
        <v>0</v>
      </c>
      <c r="I1454" s="17">
        <f t="shared" ca="1" si="185"/>
        <v>0</v>
      </c>
      <c r="K1454" s="17">
        <v>1445</v>
      </c>
      <c r="L1454" s="50">
        <v>1.9643877610340576E-3</v>
      </c>
      <c r="M1454" s="50">
        <v>1.9786888872446078E-3</v>
      </c>
      <c r="N1454" s="50">
        <v>5.28E-2</v>
      </c>
      <c r="O1454" s="50">
        <v>5.28E-2</v>
      </c>
      <c r="R1454" s="59"/>
    </row>
    <row r="1455" spans="2:18" x14ac:dyDescent="0.2">
      <c r="B1455">
        <v>1446</v>
      </c>
      <c r="C1455" s="57">
        <f t="shared" ca="1" si="186"/>
        <v>0.94165518253433667</v>
      </c>
      <c r="D1455" s="57">
        <f t="shared" ca="1" si="188"/>
        <v>0.73627105933410142</v>
      </c>
      <c r="E1455" s="57">
        <f t="shared" ca="1" si="188"/>
        <v>0.73651266511009639</v>
      </c>
      <c r="F1455" s="57">
        <f t="shared" ca="1" si="182"/>
        <v>0</v>
      </c>
      <c r="G1455" s="57">
        <f t="shared" ca="1" si="183"/>
        <v>0</v>
      </c>
      <c r="H1455" s="17">
        <f t="shared" ca="1" si="184"/>
        <v>0</v>
      </c>
      <c r="I1455" s="17">
        <f t="shared" ca="1" si="185"/>
        <v>0</v>
      </c>
      <c r="K1455" s="17">
        <v>1446</v>
      </c>
      <c r="L1455" s="50">
        <v>1.8132921082552474E-3</v>
      </c>
      <c r="M1455" s="50">
        <v>1.8260952343268058E-3</v>
      </c>
      <c r="N1455" s="50">
        <v>4.7199999999999999E-2</v>
      </c>
      <c r="O1455" s="50">
        <v>4.7199999999999999E-2</v>
      </c>
      <c r="R1455" s="59"/>
    </row>
    <row r="1456" spans="2:18" x14ac:dyDescent="0.2">
      <c r="B1456">
        <v>1447</v>
      </c>
      <c r="C1456" s="57">
        <f t="shared" ca="1" si="186"/>
        <v>0.23926758184221844</v>
      </c>
      <c r="D1456" s="57">
        <f t="shared" ca="1" si="188"/>
        <v>0.68701197417988391</v>
      </c>
      <c r="E1456" s="57">
        <f t="shared" ca="1" si="188"/>
        <v>0.68723741569226626</v>
      </c>
      <c r="F1456" s="57">
        <f t="shared" ca="1" si="182"/>
        <v>0</v>
      </c>
      <c r="G1456" s="57">
        <f t="shared" ca="1" si="183"/>
        <v>0</v>
      </c>
      <c r="H1456" s="17">
        <f t="shared" ca="1" si="184"/>
        <v>0</v>
      </c>
      <c r="I1456" s="17">
        <f t="shared" ca="1" si="185"/>
        <v>0</v>
      </c>
      <c r="K1456" s="17">
        <v>1447</v>
      </c>
      <c r="L1456" s="50">
        <v>1.8494815631615385E-3</v>
      </c>
      <c r="M1456" s="50">
        <v>1.8628875351871731E-3</v>
      </c>
      <c r="N1456" s="50">
        <v>4.9200000000000001E-2</v>
      </c>
      <c r="O1456" s="50">
        <v>4.9799999999999997E-2</v>
      </c>
      <c r="R1456" s="59"/>
    </row>
    <row r="1457" spans="2:18" x14ac:dyDescent="0.2">
      <c r="B1457">
        <v>1448</v>
      </c>
      <c r="C1457" s="57">
        <f t="shared" ca="1" si="186"/>
        <v>-2.8879142849752966</v>
      </c>
      <c r="D1457" s="57">
        <f t="shared" ca="1" si="188"/>
        <v>0.5047436991779668</v>
      </c>
      <c r="E1457" s="57">
        <f t="shared" ca="1" si="188"/>
        <v>0.50490932974509628</v>
      </c>
      <c r="F1457" s="57">
        <f t="shared" ca="1" si="182"/>
        <v>0</v>
      </c>
      <c r="G1457" s="57">
        <f t="shared" ca="1" si="183"/>
        <v>0</v>
      </c>
      <c r="H1457" s="17">
        <f t="shared" ca="1" si="184"/>
        <v>0</v>
      </c>
      <c r="I1457" s="17">
        <f t="shared" ca="1" si="185"/>
        <v>0</v>
      </c>
      <c r="K1457" s="17">
        <v>1448</v>
      </c>
      <c r="L1457" s="50">
        <v>1.7349661754829312E-3</v>
      </c>
      <c r="M1457" s="50">
        <v>1.7482515265715274E-3</v>
      </c>
      <c r="N1457" s="50">
        <v>4.9000000000000002E-2</v>
      </c>
      <c r="O1457" s="50">
        <v>4.9399999999999999E-2</v>
      </c>
      <c r="R1457" s="59"/>
    </row>
    <row r="1458" spans="2:18" x14ac:dyDescent="0.2">
      <c r="B1458">
        <v>1449</v>
      </c>
      <c r="C1458" s="57">
        <f t="shared" ca="1" si="186"/>
        <v>-0.70180263405153842</v>
      </c>
      <c r="D1458" s="57">
        <f t="shared" ca="1" si="188"/>
        <v>0.62614000127210345</v>
      </c>
      <c r="E1458" s="57">
        <f t="shared" ca="1" si="188"/>
        <v>0.62634546777655309</v>
      </c>
      <c r="F1458" s="57">
        <f t="shared" ca="1" si="182"/>
        <v>0</v>
      </c>
      <c r="G1458" s="57">
        <f t="shared" ca="1" si="183"/>
        <v>0</v>
      </c>
      <c r="H1458" s="17">
        <f t="shared" ca="1" si="184"/>
        <v>0</v>
      </c>
      <c r="I1458" s="17">
        <f t="shared" ca="1" si="185"/>
        <v>0</v>
      </c>
      <c r="K1458" s="17">
        <v>1449</v>
      </c>
      <c r="L1458" s="50">
        <v>1.8102007160714368E-3</v>
      </c>
      <c r="M1458" s="50">
        <v>1.8249556716145878E-3</v>
      </c>
      <c r="N1458" s="50">
        <v>5.4600000000000003E-2</v>
      </c>
      <c r="O1458" s="50">
        <v>5.5E-2</v>
      </c>
      <c r="R1458" s="59"/>
    </row>
    <row r="1459" spans="2:18" x14ac:dyDescent="0.2">
      <c r="B1459">
        <v>1450</v>
      </c>
      <c r="C1459" s="57">
        <f t="shared" ca="1" si="186"/>
        <v>-0.69732272534919526</v>
      </c>
      <c r="D1459" s="57">
        <f t="shared" ca="1" si="188"/>
        <v>0.62641660513643793</v>
      </c>
      <c r="E1459" s="57">
        <f t="shared" ca="1" si="188"/>
        <v>0.62662216240785507</v>
      </c>
      <c r="F1459" s="57">
        <f t="shared" ca="1" si="182"/>
        <v>0</v>
      </c>
      <c r="G1459" s="57">
        <f t="shared" ca="1" si="183"/>
        <v>0</v>
      </c>
      <c r="H1459" s="17">
        <f t="shared" ca="1" si="184"/>
        <v>0</v>
      </c>
      <c r="I1459" s="17">
        <f t="shared" ca="1" si="185"/>
        <v>0</v>
      </c>
      <c r="K1459" s="17">
        <v>1450</v>
      </c>
      <c r="L1459" s="50">
        <v>1.9271257844080292E-3</v>
      </c>
      <c r="M1459" s="50">
        <v>1.9414664124099154E-3</v>
      </c>
      <c r="N1459" s="50">
        <v>5.2999999999999999E-2</v>
      </c>
      <c r="O1459" s="50">
        <v>5.2999999999999999E-2</v>
      </c>
      <c r="R1459" s="59"/>
    </row>
    <row r="1460" spans="2:18" x14ac:dyDescent="0.2">
      <c r="B1460">
        <v>1451</v>
      </c>
      <c r="C1460" s="57">
        <f t="shared" ca="1" si="186"/>
        <v>-0.49559506552900251</v>
      </c>
      <c r="D1460" s="57">
        <f t="shared" ca="1" si="188"/>
        <v>0.63899937272279039</v>
      </c>
      <c r="E1460" s="57">
        <f t="shared" ca="1" si="188"/>
        <v>0.63920905900252367</v>
      </c>
      <c r="F1460" s="57">
        <f t="shared" ca="1" si="182"/>
        <v>0</v>
      </c>
      <c r="G1460" s="57">
        <f t="shared" ca="1" si="183"/>
        <v>0</v>
      </c>
      <c r="H1460" s="17">
        <f t="shared" ca="1" si="184"/>
        <v>0</v>
      </c>
      <c r="I1460" s="17">
        <f t="shared" ca="1" si="185"/>
        <v>0</v>
      </c>
      <c r="K1460" s="17">
        <v>1451</v>
      </c>
      <c r="L1460" s="50">
        <v>1.8059722845093649E-3</v>
      </c>
      <c r="M1460" s="50">
        <v>1.8206030800284442E-3</v>
      </c>
      <c r="N1460" s="50">
        <v>5.4199999999999998E-2</v>
      </c>
      <c r="O1460" s="50">
        <v>5.4399999999999997E-2</v>
      </c>
      <c r="R1460" s="59"/>
    </row>
    <row r="1461" spans="2:18" x14ac:dyDescent="0.2">
      <c r="B1461">
        <v>1452</v>
      </c>
      <c r="C1461" s="57">
        <f t="shared" ca="1" si="186"/>
        <v>0.31617763040582436</v>
      </c>
      <c r="D1461" s="57">
        <f t="shared" ca="1" si="188"/>
        <v>0.69224095011576925</v>
      </c>
      <c r="E1461" s="57">
        <f t="shared" ca="1" si="188"/>
        <v>0.69246810750543974</v>
      </c>
      <c r="F1461" s="57">
        <f t="shared" ca="1" si="182"/>
        <v>0</v>
      </c>
      <c r="G1461" s="57">
        <f t="shared" ca="1" si="183"/>
        <v>0</v>
      </c>
      <c r="H1461" s="17">
        <f t="shared" ca="1" si="184"/>
        <v>0</v>
      </c>
      <c r="I1461" s="17">
        <f t="shared" ca="1" si="185"/>
        <v>0</v>
      </c>
      <c r="K1461" s="17">
        <v>1452</v>
      </c>
      <c r="L1461" s="50">
        <v>1.9140882226615034E-3</v>
      </c>
      <c r="M1461" s="50">
        <v>1.9282176554977464E-3</v>
      </c>
      <c r="N1461" s="50">
        <v>5.2200000000000003E-2</v>
      </c>
      <c r="O1461" s="50">
        <v>5.2200000000000003E-2</v>
      </c>
      <c r="R1461" s="59"/>
    </row>
    <row r="1462" spans="2:18" x14ac:dyDescent="0.2">
      <c r="B1462">
        <v>1453</v>
      </c>
      <c r="C1462" s="57">
        <f t="shared" ca="1" si="186"/>
        <v>-0.42025940470030909</v>
      </c>
      <c r="D1462" s="57">
        <f t="shared" ca="1" si="188"/>
        <v>0.64376298645283603</v>
      </c>
      <c r="E1462" s="57">
        <f t="shared" ca="1" si="188"/>
        <v>0.64397423590224323</v>
      </c>
      <c r="F1462" s="57">
        <f t="shared" ca="1" si="182"/>
        <v>0</v>
      </c>
      <c r="G1462" s="57">
        <f t="shared" ca="1" si="183"/>
        <v>0</v>
      </c>
      <c r="H1462" s="17">
        <f t="shared" ca="1" si="184"/>
        <v>0</v>
      </c>
      <c r="I1462" s="17">
        <f t="shared" ca="1" si="185"/>
        <v>0</v>
      </c>
      <c r="K1462" s="17">
        <v>1453</v>
      </c>
      <c r="L1462" s="50">
        <v>1.75597664186173E-3</v>
      </c>
      <c r="M1462" s="50">
        <v>1.7693809041173776E-3</v>
      </c>
      <c r="N1462" s="50">
        <v>4.8800000000000003E-2</v>
      </c>
      <c r="O1462" s="50">
        <v>5.0200000000000002E-2</v>
      </c>
      <c r="R1462" s="59"/>
    </row>
    <row r="1463" spans="2:18" x14ac:dyDescent="0.2">
      <c r="B1463">
        <v>1454</v>
      </c>
      <c r="C1463" s="57">
        <f t="shared" ca="1" si="186"/>
        <v>0.51272016999864722</v>
      </c>
      <c r="D1463" s="57">
        <f t="shared" ca="1" si="188"/>
        <v>0.70578504373087581</v>
      </c>
      <c r="E1463" s="57">
        <f t="shared" ca="1" si="188"/>
        <v>0.7060166455859459</v>
      </c>
      <c r="F1463" s="57">
        <f t="shared" ca="1" si="182"/>
        <v>0</v>
      </c>
      <c r="G1463" s="57">
        <f t="shared" ca="1" si="183"/>
        <v>0</v>
      </c>
      <c r="H1463" s="17">
        <f t="shared" ca="1" si="184"/>
        <v>0</v>
      </c>
      <c r="I1463" s="17">
        <f t="shared" ca="1" si="185"/>
        <v>0</v>
      </c>
      <c r="K1463" s="17">
        <v>1454</v>
      </c>
      <c r="L1463" s="50">
        <v>1.5326159736717159E-3</v>
      </c>
      <c r="M1463" s="50">
        <v>1.5458075964273107E-3</v>
      </c>
      <c r="N1463" s="50">
        <v>4.8800000000000003E-2</v>
      </c>
      <c r="O1463" s="50">
        <v>4.9200000000000001E-2</v>
      </c>
      <c r="R1463" s="59"/>
    </row>
    <row r="1464" spans="2:18" x14ac:dyDescent="0.2">
      <c r="B1464">
        <v>1455</v>
      </c>
      <c r="C1464" s="57">
        <f t="shared" ca="1" si="186"/>
        <v>0.6675834738593307</v>
      </c>
      <c r="D1464" s="57">
        <f t="shared" ca="1" si="188"/>
        <v>0.71664335339656138</v>
      </c>
      <c r="E1464" s="57">
        <f t="shared" ca="1" si="188"/>
        <v>0.71687851838276306</v>
      </c>
      <c r="F1464" s="57">
        <f t="shared" ca="1" si="182"/>
        <v>0</v>
      </c>
      <c r="G1464" s="57">
        <f t="shared" ca="1" si="183"/>
        <v>0</v>
      </c>
      <c r="H1464" s="17">
        <f t="shared" ca="1" si="184"/>
        <v>0</v>
      </c>
      <c r="I1464" s="17">
        <f t="shared" ca="1" si="185"/>
        <v>0</v>
      </c>
      <c r="K1464" s="17">
        <v>1455</v>
      </c>
      <c r="L1464" s="50">
        <v>1.8907631040445373E-3</v>
      </c>
      <c r="M1464" s="50">
        <v>1.9059194673808804E-3</v>
      </c>
      <c r="N1464" s="50">
        <v>5.62E-2</v>
      </c>
      <c r="O1464" s="50">
        <v>5.62E-2</v>
      </c>
      <c r="R1464" s="59"/>
    </row>
    <row r="1465" spans="2:18" x14ac:dyDescent="0.2">
      <c r="B1465">
        <v>1456</v>
      </c>
      <c r="C1465" s="57">
        <f t="shared" ca="1" si="186"/>
        <v>-0.97446565911678307</v>
      </c>
      <c r="D1465" s="57">
        <f t="shared" ca="1" si="188"/>
        <v>0.60953284296655297</v>
      </c>
      <c r="E1465" s="57">
        <f t="shared" ca="1" si="188"/>
        <v>0.60973285986746528</v>
      </c>
      <c r="F1465" s="57">
        <f t="shared" ca="1" si="182"/>
        <v>0</v>
      </c>
      <c r="G1465" s="57">
        <f t="shared" ca="1" si="183"/>
        <v>0</v>
      </c>
      <c r="H1465" s="17">
        <f t="shared" ca="1" si="184"/>
        <v>0</v>
      </c>
      <c r="I1465" s="17">
        <f t="shared" ca="1" si="185"/>
        <v>0</v>
      </c>
      <c r="K1465" s="17">
        <v>1456</v>
      </c>
      <c r="L1465" s="50">
        <v>1.9324036391569024E-3</v>
      </c>
      <c r="M1465" s="50">
        <v>1.9467049427689285E-3</v>
      </c>
      <c r="N1465" s="50">
        <v>5.2600000000000001E-2</v>
      </c>
      <c r="O1465" s="50">
        <v>5.2999999999999999E-2</v>
      </c>
      <c r="R1465" s="59"/>
    </row>
    <row r="1466" spans="2:18" x14ac:dyDescent="0.2">
      <c r="B1466">
        <v>1457</v>
      </c>
      <c r="C1466" s="57">
        <f t="shared" ca="1" si="186"/>
        <v>-0.56472814913799307</v>
      </c>
      <c r="D1466" s="57">
        <f t="shared" ca="1" si="188"/>
        <v>0.63465898105906871</v>
      </c>
      <c r="E1466" s="57">
        <f t="shared" ca="1" si="188"/>
        <v>0.63486724304854536</v>
      </c>
      <c r="F1466" s="57">
        <f t="shared" ca="1" si="182"/>
        <v>0</v>
      </c>
      <c r="G1466" s="57">
        <f t="shared" ca="1" si="183"/>
        <v>0</v>
      </c>
      <c r="H1466" s="17">
        <f t="shared" ca="1" si="184"/>
        <v>0</v>
      </c>
      <c r="I1466" s="17">
        <f t="shared" ca="1" si="185"/>
        <v>0</v>
      </c>
      <c r="K1466" s="17">
        <v>1457</v>
      </c>
      <c r="L1466" s="50">
        <v>1.9139460012632321E-3</v>
      </c>
      <c r="M1466" s="50">
        <v>1.9279950453393617E-3</v>
      </c>
      <c r="N1466" s="50">
        <v>5.1799999999999999E-2</v>
      </c>
      <c r="O1466" s="50">
        <v>5.1999999999999998E-2</v>
      </c>
      <c r="R1466" s="59"/>
    </row>
    <row r="1467" spans="2:18" x14ac:dyDescent="0.2">
      <c r="B1467">
        <v>1458</v>
      </c>
      <c r="C1467" s="57">
        <f t="shared" ca="1" si="186"/>
        <v>3.807896124614725E-2</v>
      </c>
      <c r="D1467" s="57">
        <f t="shared" ca="1" si="188"/>
        <v>0.67351956467752783</v>
      </c>
      <c r="E1467" s="57">
        <f t="shared" ca="1" si="188"/>
        <v>0.67374057868454162</v>
      </c>
      <c r="F1467" s="57">
        <f t="shared" ca="1" si="182"/>
        <v>0</v>
      </c>
      <c r="G1467" s="57">
        <f t="shared" ca="1" si="183"/>
        <v>0</v>
      </c>
      <c r="H1467" s="17">
        <f t="shared" ca="1" si="184"/>
        <v>0</v>
      </c>
      <c r="I1467" s="17">
        <f t="shared" ca="1" si="185"/>
        <v>0</v>
      </c>
      <c r="K1467" s="17">
        <v>1458</v>
      </c>
      <c r="L1467" s="50">
        <v>1.6989178499198971E-3</v>
      </c>
      <c r="M1467" s="50">
        <v>1.7131476597451226E-3</v>
      </c>
      <c r="N1467" s="50">
        <v>5.28E-2</v>
      </c>
      <c r="O1467" s="50">
        <v>5.2999999999999999E-2</v>
      </c>
      <c r="R1467" s="59"/>
    </row>
    <row r="1468" spans="2:18" x14ac:dyDescent="0.2">
      <c r="B1468">
        <v>1459</v>
      </c>
      <c r="C1468" s="57">
        <f t="shared" ca="1" si="186"/>
        <v>1.014082907340244</v>
      </c>
      <c r="D1468" s="57">
        <f t="shared" ca="1" si="188"/>
        <v>0.74154719250177459</v>
      </c>
      <c r="E1468" s="57">
        <f t="shared" ca="1" si="188"/>
        <v>0.74179052962960279</v>
      </c>
      <c r="F1468" s="57">
        <f t="shared" ca="1" si="182"/>
        <v>0</v>
      </c>
      <c r="G1468" s="57">
        <f t="shared" ca="1" si="183"/>
        <v>0</v>
      </c>
      <c r="H1468" s="17">
        <f t="shared" ca="1" si="184"/>
        <v>0</v>
      </c>
      <c r="I1468" s="17">
        <f t="shared" ca="1" si="185"/>
        <v>0</v>
      </c>
      <c r="K1468" s="17">
        <v>1459</v>
      </c>
      <c r="L1468" s="50">
        <v>1.5442037776844954E-3</v>
      </c>
      <c r="M1468" s="50">
        <v>1.5576397960957867E-3</v>
      </c>
      <c r="N1468" s="50">
        <v>4.9799999999999997E-2</v>
      </c>
      <c r="O1468" s="50">
        <v>5.0200000000000002E-2</v>
      </c>
      <c r="R1468" s="59"/>
    </row>
    <row r="1469" spans="2:18" x14ac:dyDescent="0.2">
      <c r="B1469">
        <v>1460</v>
      </c>
      <c r="C1469" s="57">
        <f t="shared" ca="1" si="186"/>
        <v>0.53717394280381769</v>
      </c>
      <c r="D1469" s="57">
        <f t="shared" ca="1" si="188"/>
        <v>0.70748862813657709</v>
      </c>
      <c r="E1469" s="57">
        <f t="shared" ca="1" si="188"/>
        <v>0.7077207890192323</v>
      </c>
      <c r="F1469" s="57">
        <f t="shared" ca="1" si="182"/>
        <v>0</v>
      </c>
      <c r="G1469" s="57">
        <f t="shared" ca="1" si="183"/>
        <v>0</v>
      </c>
      <c r="H1469" s="17">
        <f t="shared" ca="1" si="184"/>
        <v>0</v>
      </c>
      <c r="I1469" s="17">
        <f t="shared" ca="1" si="185"/>
        <v>0</v>
      </c>
      <c r="K1469" s="17">
        <v>1460</v>
      </c>
      <c r="L1469" s="50">
        <v>1.5518525075992877E-3</v>
      </c>
      <c r="M1469" s="50">
        <v>1.5646795078320497E-3</v>
      </c>
      <c r="N1469" s="50">
        <v>4.7600000000000003E-2</v>
      </c>
      <c r="O1469" s="50">
        <v>4.8000000000000001E-2</v>
      </c>
      <c r="R1469" s="59"/>
    </row>
    <row r="1470" spans="2:18" x14ac:dyDescent="0.2">
      <c r="B1470">
        <v>1461</v>
      </c>
      <c r="C1470" s="57">
        <f t="shared" ca="1" si="186"/>
        <v>-1.4468020601553644</v>
      </c>
      <c r="D1470" s="57">
        <f t="shared" ref="D1470:E1489" ca="1" si="189">S0*EXP((D$5+0.5*σ*σ)*T+σ*SQRT(T)*$C1470)</f>
        <v>0.58179978814308864</v>
      </c>
      <c r="E1470" s="57">
        <f t="shared" ca="1" si="189"/>
        <v>0.58199070450127766</v>
      </c>
      <c r="F1470" s="57">
        <f t="shared" ca="1" si="182"/>
        <v>0</v>
      </c>
      <c r="G1470" s="57">
        <f t="shared" ca="1" si="183"/>
        <v>0</v>
      </c>
      <c r="H1470" s="17">
        <f t="shared" ca="1" si="184"/>
        <v>0</v>
      </c>
      <c r="I1470" s="17">
        <f t="shared" ca="1" si="185"/>
        <v>0</v>
      </c>
      <c r="K1470" s="17">
        <v>1461</v>
      </c>
      <c r="L1470" s="50">
        <v>1.734268354633458E-3</v>
      </c>
      <c r="M1470" s="50">
        <v>1.7481835922757724E-3</v>
      </c>
      <c r="N1470" s="50">
        <v>5.16E-2</v>
      </c>
      <c r="O1470" s="50">
        <v>5.16E-2</v>
      </c>
      <c r="R1470" s="59"/>
    </row>
    <row r="1471" spans="2:18" x14ac:dyDescent="0.2">
      <c r="B1471">
        <v>1462</v>
      </c>
      <c r="C1471" s="57">
        <f t="shared" ca="1" si="186"/>
        <v>1.1658369024242417</v>
      </c>
      <c r="D1471" s="57">
        <f t="shared" ca="1" si="189"/>
        <v>0.75272491820920528</v>
      </c>
      <c r="E1471" s="57">
        <f t="shared" ca="1" si="189"/>
        <v>0.75297192328385698</v>
      </c>
      <c r="F1471" s="57">
        <f t="shared" ca="1" si="182"/>
        <v>0</v>
      </c>
      <c r="G1471" s="57">
        <f t="shared" ca="1" si="183"/>
        <v>0</v>
      </c>
      <c r="H1471" s="17">
        <f t="shared" ca="1" si="184"/>
        <v>0</v>
      </c>
      <c r="I1471" s="17">
        <f t="shared" ca="1" si="185"/>
        <v>0</v>
      </c>
      <c r="K1471" s="17">
        <v>1462</v>
      </c>
      <c r="L1471" s="50">
        <v>1.6287126706416668E-3</v>
      </c>
      <c r="M1471" s="50">
        <v>1.6411736863598933E-3</v>
      </c>
      <c r="N1471" s="50">
        <v>4.5400000000000003E-2</v>
      </c>
      <c r="O1471" s="50">
        <v>4.6399999999999997E-2</v>
      </c>
      <c r="R1471" s="59"/>
    </row>
    <row r="1472" spans="2:18" x14ac:dyDescent="0.2">
      <c r="B1472">
        <v>1463</v>
      </c>
      <c r="C1472" s="57">
        <f t="shared" ca="1" si="186"/>
        <v>3.7794221349232361E-2</v>
      </c>
      <c r="D1472" s="57">
        <f t="shared" ca="1" si="189"/>
        <v>0.67350065804583303</v>
      </c>
      <c r="E1472" s="57">
        <f t="shared" ca="1" si="189"/>
        <v>0.67372166584867621</v>
      </c>
      <c r="F1472" s="57">
        <f t="shared" ca="1" si="182"/>
        <v>0</v>
      </c>
      <c r="G1472" s="57">
        <f t="shared" ca="1" si="183"/>
        <v>0</v>
      </c>
      <c r="H1472" s="17">
        <f t="shared" ca="1" si="184"/>
        <v>0</v>
      </c>
      <c r="I1472" s="17">
        <f t="shared" ca="1" si="185"/>
        <v>0</v>
      </c>
      <c r="K1472" s="17">
        <v>1463</v>
      </c>
      <c r="L1472" s="50">
        <v>1.7025608770475521E-3</v>
      </c>
      <c r="M1472" s="50">
        <v>1.7158468898180307E-3</v>
      </c>
      <c r="N1472" s="50">
        <v>4.9200000000000001E-2</v>
      </c>
      <c r="O1472" s="50">
        <v>4.9399999999999999E-2</v>
      </c>
      <c r="R1472" s="59"/>
    </row>
    <row r="1473" spans="2:18" x14ac:dyDescent="0.2">
      <c r="B1473">
        <v>1464</v>
      </c>
      <c r="C1473" s="57">
        <f t="shared" ca="1" si="186"/>
        <v>-0.8399594565160079</v>
      </c>
      <c r="D1473" s="57">
        <f t="shared" ca="1" si="189"/>
        <v>0.61766945922325955</v>
      </c>
      <c r="E1473" s="57">
        <f t="shared" ca="1" si="189"/>
        <v>0.6178721461374227</v>
      </c>
      <c r="F1473" s="57">
        <f t="shared" ca="1" si="182"/>
        <v>0</v>
      </c>
      <c r="G1473" s="57">
        <f t="shared" ca="1" si="183"/>
        <v>0</v>
      </c>
      <c r="H1473" s="17">
        <f t="shared" ca="1" si="184"/>
        <v>0</v>
      </c>
      <c r="I1473" s="17">
        <f t="shared" ca="1" si="185"/>
        <v>0</v>
      </c>
      <c r="K1473" s="17">
        <v>1464</v>
      </c>
      <c r="L1473" s="50">
        <v>1.7204837195608864E-3</v>
      </c>
      <c r="M1473" s="50">
        <v>1.7347865625009244E-3</v>
      </c>
      <c r="N1473" s="50">
        <v>5.2999999999999999E-2</v>
      </c>
      <c r="O1473" s="50">
        <v>5.3199999999999997E-2</v>
      </c>
      <c r="R1473" s="59"/>
    </row>
    <row r="1474" spans="2:18" x14ac:dyDescent="0.2">
      <c r="B1474">
        <v>1465</v>
      </c>
      <c r="C1474" s="57">
        <f t="shared" ca="1" si="186"/>
        <v>-7.2554385590627088E-2</v>
      </c>
      <c r="D1474" s="57">
        <f t="shared" ca="1" si="189"/>
        <v>0.66621336223827987</v>
      </c>
      <c r="E1474" s="57">
        <f t="shared" ca="1" si="189"/>
        <v>0.66643197873056381</v>
      </c>
      <c r="F1474" s="57">
        <f t="shared" ca="1" si="182"/>
        <v>0</v>
      </c>
      <c r="G1474" s="57">
        <f t="shared" ca="1" si="183"/>
        <v>0</v>
      </c>
      <c r="H1474" s="17">
        <f t="shared" ca="1" si="184"/>
        <v>0</v>
      </c>
      <c r="I1474" s="17">
        <f t="shared" ca="1" si="185"/>
        <v>0</v>
      </c>
      <c r="K1474" s="17">
        <v>1465</v>
      </c>
      <c r="L1474" s="50">
        <v>1.6857015148048816E-3</v>
      </c>
      <c r="M1474" s="50">
        <v>1.698876606130828E-3</v>
      </c>
      <c r="N1474" s="50">
        <v>4.8800000000000003E-2</v>
      </c>
      <c r="O1474" s="50">
        <v>4.8800000000000003E-2</v>
      </c>
      <c r="R1474" s="59"/>
    </row>
    <row r="1475" spans="2:18" x14ac:dyDescent="0.2">
      <c r="B1475">
        <v>1466</v>
      </c>
      <c r="C1475" s="57">
        <f t="shared" ca="1" si="186"/>
        <v>-9.0760225091844532E-2</v>
      </c>
      <c r="D1475" s="57">
        <f t="shared" ca="1" si="189"/>
        <v>0.66501866990379577</v>
      </c>
      <c r="E1475" s="57">
        <f t="shared" ca="1" si="189"/>
        <v>0.66523689436034128</v>
      </c>
      <c r="F1475" s="57">
        <f t="shared" ca="1" si="182"/>
        <v>0</v>
      </c>
      <c r="G1475" s="57">
        <f t="shared" ca="1" si="183"/>
        <v>0</v>
      </c>
      <c r="H1475" s="17">
        <f t="shared" ca="1" si="184"/>
        <v>0</v>
      </c>
      <c r="I1475" s="17">
        <f t="shared" ca="1" si="185"/>
        <v>0</v>
      </c>
      <c r="K1475" s="17">
        <v>1466</v>
      </c>
      <c r="L1475" s="50">
        <v>1.867846625165988E-3</v>
      </c>
      <c r="M1475" s="50">
        <v>1.881820513151196E-3</v>
      </c>
      <c r="N1475" s="50">
        <v>5.1400000000000001E-2</v>
      </c>
      <c r="O1475" s="50">
        <v>5.1799999999999999E-2</v>
      </c>
      <c r="R1475" s="59"/>
    </row>
    <row r="1476" spans="2:18" x14ac:dyDescent="0.2">
      <c r="B1476">
        <v>1467</v>
      </c>
      <c r="C1476" s="57">
        <f t="shared" ca="1" si="186"/>
        <v>-1.9383736567831424</v>
      </c>
      <c r="D1476" s="57">
        <f t="shared" ca="1" si="189"/>
        <v>0.55427645693220473</v>
      </c>
      <c r="E1476" s="57">
        <f t="shared" ca="1" si="189"/>
        <v>0.5544583415680262</v>
      </c>
      <c r="F1476" s="57">
        <f t="shared" ca="1" si="182"/>
        <v>0</v>
      </c>
      <c r="G1476" s="57">
        <f t="shared" ca="1" si="183"/>
        <v>0</v>
      </c>
      <c r="H1476" s="17">
        <f t="shared" ca="1" si="184"/>
        <v>0</v>
      </c>
      <c r="I1476" s="17">
        <f t="shared" ca="1" si="185"/>
        <v>0</v>
      </c>
      <c r="K1476" s="17">
        <v>1467</v>
      </c>
      <c r="L1476" s="50">
        <v>1.6450631388591241E-3</v>
      </c>
      <c r="M1476" s="50">
        <v>1.6591898668480375E-3</v>
      </c>
      <c r="N1476" s="50">
        <v>5.2400000000000002E-2</v>
      </c>
      <c r="O1476" s="50">
        <v>5.28E-2</v>
      </c>
      <c r="R1476" s="59"/>
    </row>
    <row r="1477" spans="2:18" x14ac:dyDescent="0.2">
      <c r="B1477">
        <v>1468</v>
      </c>
      <c r="C1477" s="57">
        <f t="shared" ca="1" si="186"/>
        <v>-0.92179477870310678</v>
      </c>
      <c r="D1477" s="57">
        <f t="shared" ca="1" si="189"/>
        <v>0.61270618932077681</v>
      </c>
      <c r="E1477" s="57">
        <f t="shared" ca="1" si="189"/>
        <v>0.61290724754851933</v>
      </c>
      <c r="F1477" s="57">
        <f t="shared" ca="1" si="182"/>
        <v>0</v>
      </c>
      <c r="G1477" s="57">
        <f t="shared" ca="1" si="183"/>
        <v>0</v>
      </c>
      <c r="H1477" s="17">
        <f t="shared" ca="1" si="184"/>
        <v>0</v>
      </c>
      <c r="I1477" s="17">
        <f t="shared" ca="1" si="185"/>
        <v>0</v>
      </c>
      <c r="K1477" s="17">
        <v>1468</v>
      </c>
      <c r="L1477" s="50">
        <v>1.8369659931563233E-3</v>
      </c>
      <c r="M1477" s="50">
        <v>1.8516266663095794E-3</v>
      </c>
      <c r="N1477" s="50">
        <v>5.3999999999999999E-2</v>
      </c>
      <c r="O1477" s="50">
        <v>5.4800000000000001E-2</v>
      </c>
      <c r="R1477" s="59"/>
    </row>
    <row r="1478" spans="2:18" x14ac:dyDescent="0.2">
      <c r="B1478">
        <v>1469</v>
      </c>
      <c r="C1478" s="57">
        <f t="shared" ca="1" si="186"/>
        <v>0.79718443697527186</v>
      </c>
      <c r="D1478" s="57">
        <f t="shared" ca="1" si="189"/>
        <v>0.72585867461445708</v>
      </c>
      <c r="E1478" s="57">
        <f t="shared" ca="1" si="189"/>
        <v>0.72609686358863956</v>
      </c>
      <c r="F1478" s="57">
        <f t="shared" ca="1" si="182"/>
        <v>0</v>
      </c>
      <c r="G1478" s="57">
        <f t="shared" ca="1" si="183"/>
        <v>0</v>
      </c>
      <c r="H1478" s="17">
        <f t="shared" ca="1" si="184"/>
        <v>0</v>
      </c>
      <c r="I1478" s="17">
        <f t="shared" ca="1" si="185"/>
        <v>0</v>
      </c>
      <c r="K1478" s="17">
        <v>1469</v>
      </c>
      <c r="L1478" s="50">
        <v>1.6125374317692981E-3</v>
      </c>
      <c r="M1478" s="50">
        <v>1.6250212034148448E-3</v>
      </c>
      <c r="N1478" s="50">
        <v>4.6199999999999998E-2</v>
      </c>
      <c r="O1478" s="50">
        <v>4.6399999999999997E-2</v>
      </c>
      <c r="R1478" s="59"/>
    </row>
    <row r="1479" spans="2:18" x14ac:dyDescent="0.2">
      <c r="B1479">
        <v>1470</v>
      </c>
      <c r="C1479" s="57">
        <f t="shared" ca="1" si="186"/>
        <v>0.4667756642682877</v>
      </c>
      <c r="D1479" s="57">
        <f t="shared" ca="1" si="189"/>
        <v>0.70259538259557797</v>
      </c>
      <c r="E1479" s="57">
        <f t="shared" ca="1" si="189"/>
        <v>0.70282593777015745</v>
      </c>
      <c r="F1479" s="57">
        <f t="shared" ca="1" si="182"/>
        <v>0</v>
      </c>
      <c r="G1479" s="57">
        <f t="shared" ca="1" si="183"/>
        <v>0</v>
      </c>
      <c r="H1479" s="17">
        <f t="shared" ca="1" si="184"/>
        <v>0</v>
      </c>
      <c r="I1479" s="17">
        <f t="shared" ca="1" si="185"/>
        <v>0</v>
      </c>
      <c r="K1479" s="17">
        <v>1470</v>
      </c>
      <c r="L1479" s="50">
        <v>1.5618442460034257E-3</v>
      </c>
      <c r="M1479" s="50">
        <v>1.5754062498637023E-3</v>
      </c>
      <c r="N1479" s="50">
        <v>5.04E-2</v>
      </c>
      <c r="O1479" s="50">
        <v>5.0799999999999998E-2</v>
      </c>
      <c r="R1479" s="59"/>
    </row>
    <row r="1480" spans="2:18" x14ac:dyDescent="0.2">
      <c r="B1480">
        <v>1471</v>
      </c>
      <c r="C1480" s="57">
        <f t="shared" ca="1" si="186"/>
        <v>-2.995650322052772E-2</v>
      </c>
      <c r="D1480" s="57">
        <f t="shared" ca="1" si="189"/>
        <v>0.66901708665687232</v>
      </c>
      <c r="E1480" s="57">
        <f t="shared" ca="1" si="189"/>
        <v>0.66923662318533772</v>
      </c>
      <c r="F1480" s="57">
        <f t="shared" ca="1" si="182"/>
        <v>0</v>
      </c>
      <c r="G1480" s="57">
        <f t="shared" ca="1" si="183"/>
        <v>0</v>
      </c>
      <c r="H1480" s="17">
        <f t="shared" ca="1" si="184"/>
        <v>0</v>
      </c>
      <c r="I1480" s="17">
        <f t="shared" ca="1" si="185"/>
        <v>0</v>
      </c>
      <c r="K1480" s="17">
        <v>1471</v>
      </c>
      <c r="L1480" s="50">
        <v>2.0624691515124492E-3</v>
      </c>
      <c r="M1480" s="50">
        <v>2.0778999711796317E-3</v>
      </c>
      <c r="N1480" s="50">
        <v>5.6599999999999998E-2</v>
      </c>
      <c r="O1480" s="50">
        <v>5.74E-2</v>
      </c>
      <c r="R1480" s="59"/>
    </row>
    <row r="1481" spans="2:18" x14ac:dyDescent="0.2">
      <c r="B1481">
        <v>1472</v>
      </c>
      <c r="C1481" s="57">
        <f t="shared" ca="1" si="186"/>
        <v>0.50753931007679642</v>
      </c>
      <c r="D1481" s="57">
        <f t="shared" ca="1" si="189"/>
        <v>0.70542464345513134</v>
      </c>
      <c r="E1481" s="57">
        <f t="shared" ca="1" si="189"/>
        <v>0.70565612704562064</v>
      </c>
      <c r="F1481" s="57">
        <f t="shared" ca="1" si="182"/>
        <v>0</v>
      </c>
      <c r="G1481" s="57">
        <f t="shared" ca="1" si="183"/>
        <v>0</v>
      </c>
      <c r="H1481" s="17">
        <f t="shared" ca="1" si="184"/>
        <v>0</v>
      </c>
      <c r="I1481" s="17">
        <f t="shared" ca="1" si="185"/>
        <v>0</v>
      </c>
      <c r="K1481" s="17">
        <v>1472</v>
      </c>
      <c r="L1481" s="50">
        <v>1.8168553143861591E-3</v>
      </c>
      <c r="M1481" s="50">
        <v>1.8309077332332971E-3</v>
      </c>
      <c r="N1481" s="50">
        <v>5.1999999999999998E-2</v>
      </c>
      <c r="O1481" s="50">
        <v>5.2200000000000003E-2</v>
      </c>
      <c r="R1481" s="59"/>
    </row>
    <row r="1482" spans="2:18" x14ac:dyDescent="0.2">
      <c r="B1482">
        <v>1473</v>
      </c>
      <c r="C1482" s="57">
        <f t="shared" ca="1" si="186"/>
        <v>-3.4603515991298107E-2</v>
      </c>
      <c r="D1482" s="57">
        <f t="shared" ca="1" si="189"/>
        <v>0.66871065522052897</v>
      </c>
      <c r="E1482" s="57">
        <f t="shared" ca="1" si="189"/>
        <v>0.66893009119417268</v>
      </c>
      <c r="F1482" s="57">
        <f t="shared" ref="F1482:F1545" ca="1" si="190">MAX(0,CP*(D1482-K))</f>
        <v>0</v>
      </c>
      <c r="G1482" s="57">
        <f t="shared" ref="G1482:G1545" ca="1" si="191">MAX(0,CP*(E1482-K))</f>
        <v>0</v>
      </c>
      <c r="H1482" s="17">
        <f t="shared" ref="H1482:H1545" ca="1" si="192">(CP*(D1482-K)&gt;0)*1</f>
        <v>0</v>
      </c>
      <c r="I1482" s="17">
        <f t="shared" ref="I1482:I1545" ca="1" si="193">(CP*(E1482-K)&gt;0)*1</f>
        <v>0</v>
      </c>
      <c r="K1482" s="17">
        <v>1473</v>
      </c>
      <c r="L1482" s="50">
        <v>1.8002003133004865E-3</v>
      </c>
      <c r="M1482" s="50">
        <v>1.81439198079165E-3</v>
      </c>
      <c r="N1482" s="50">
        <v>5.2400000000000002E-2</v>
      </c>
      <c r="O1482" s="50">
        <v>5.2600000000000001E-2</v>
      </c>
      <c r="R1482" s="59"/>
    </row>
    <row r="1483" spans="2:18" x14ac:dyDescent="0.2">
      <c r="B1483">
        <v>1474</v>
      </c>
      <c r="C1483" s="57">
        <f t="shared" ref="C1483:C1546" ca="1" si="194">_xlfn.NORM.S.INV(RAND())</f>
        <v>-0.83161247132380389</v>
      </c>
      <c r="D1483" s="57">
        <f t="shared" ca="1" si="189"/>
        <v>0.61817795364871897</v>
      </c>
      <c r="E1483" s="57">
        <f t="shared" ca="1" si="189"/>
        <v>0.61838080742424206</v>
      </c>
      <c r="F1483" s="57">
        <f t="shared" ca="1" si="190"/>
        <v>0</v>
      </c>
      <c r="G1483" s="57">
        <f t="shared" ca="1" si="191"/>
        <v>0</v>
      </c>
      <c r="H1483" s="17">
        <f t="shared" ca="1" si="192"/>
        <v>0</v>
      </c>
      <c r="I1483" s="17">
        <f t="shared" ca="1" si="193"/>
        <v>0</v>
      </c>
      <c r="K1483" s="17">
        <v>1474</v>
      </c>
      <c r="L1483" s="50">
        <v>1.7569792901839499E-3</v>
      </c>
      <c r="M1483" s="50">
        <v>1.771216580100493E-3</v>
      </c>
      <c r="N1483" s="50">
        <v>5.2600000000000001E-2</v>
      </c>
      <c r="O1483" s="50">
        <v>5.2999999999999999E-2</v>
      </c>
      <c r="R1483" s="59"/>
    </row>
    <row r="1484" spans="2:18" x14ac:dyDescent="0.2">
      <c r="B1484">
        <v>1475</v>
      </c>
      <c r="C1484" s="57">
        <f t="shared" ca="1" si="194"/>
        <v>0.62047296679260711</v>
      </c>
      <c r="D1484" s="57">
        <f t="shared" ca="1" si="189"/>
        <v>0.71332261682337295</v>
      </c>
      <c r="E1484" s="57">
        <f t="shared" ca="1" si="189"/>
        <v>0.71355669211695871</v>
      </c>
      <c r="F1484" s="57">
        <f t="shared" ca="1" si="190"/>
        <v>0</v>
      </c>
      <c r="G1484" s="57">
        <f t="shared" ca="1" si="191"/>
        <v>0</v>
      </c>
      <c r="H1484" s="17">
        <f t="shared" ca="1" si="192"/>
        <v>0</v>
      </c>
      <c r="I1484" s="17">
        <f t="shared" ca="1" si="193"/>
        <v>0</v>
      </c>
      <c r="K1484" s="17">
        <v>1475</v>
      </c>
      <c r="L1484" s="50">
        <v>1.3988162363376209E-3</v>
      </c>
      <c r="M1484" s="50">
        <v>1.4112434887816343E-3</v>
      </c>
      <c r="N1484" s="50">
        <v>4.6199999999999998E-2</v>
      </c>
      <c r="O1484" s="50">
        <v>4.6399999999999997E-2</v>
      </c>
      <c r="R1484" s="59"/>
    </row>
    <row r="1485" spans="2:18" x14ac:dyDescent="0.2">
      <c r="B1485">
        <v>1476</v>
      </c>
      <c r="C1485" s="57">
        <f t="shared" ca="1" si="194"/>
        <v>-0.4556388674726502</v>
      </c>
      <c r="D1485" s="57">
        <f t="shared" ca="1" si="189"/>
        <v>0.64152147080864164</v>
      </c>
      <c r="E1485" s="57">
        <f t="shared" ca="1" si="189"/>
        <v>0.64173198470947646</v>
      </c>
      <c r="F1485" s="57">
        <f t="shared" ca="1" si="190"/>
        <v>0</v>
      </c>
      <c r="G1485" s="57">
        <f t="shared" ca="1" si="191"/>
        <v>0</v>
      </c>
      <c r="H1485" s="17">
        <f t="shared" ca="1" si="192"/>
        <v>0</v>
      </c>
      <c r="I1485" s="17">
        <f t="shared" ca="1" si="193"/>
        <v>0</v>
      </c>
      <c r="K1485" s="17">
        <v>1476</v>
      </c>
      <c r="L1485" s="50">
        <v>1.6787411880743409E-3</v>
      </c>
      <c r="M1485" s="50">
        <v>1.691876156328341E-3</v>
      </c>
      <c r="N1485" s="50">
        <v>4.8399999999999999E-2</v>
      </c>
      <c r="O1485" s="50">
        <v>4.9000000000000002E-2</v>
      </c>
      <c r="R1485" s="59"/>
    </row>
    <row r="1486" spans="2:18" x14ac:dyDescent="0.2">
      <c r="B1486">
        <v>1477</v>
      </c>
      <c r="C1486" s="57">
        <f t="shared" ca="1" si="194"/>
        <v>-1.3262519251494536</v>
      </c>
      <c r="D1486" s="57">
        <f t="shared" ca="1" si="189"/>
        <v>0.5887555751223188</v>
      </c>
      <c r="E1486" s="57">
        <f t="shared" ca="1" si="189"/>
        <v>0.58894877400715273</v>
      </c>
      <c r="F1486" s="57">
        <f t="shared" ca="1" si="190"/>
        <v>0</v>
      </c>
      <c r="G1486" s="57">
        <f t="shared" ca="1" si="191"/>
        <v>0</v>
      </c>
      <c r="H1486" s="17">
        <f t="shared" ca="1" si="192"/>
        <v>0</v>
      </c>
      <c r="I1486" s="17">
        <f t="shared" ca="1" si="193"/>
        <v>0</v>
      </c>
      <c r="K1486" s="17">
        <v>1477</v>
      </c>
      <c r="L1486" s="50">
        <v>1.6415032602741433E-3</v>
      </c>
      <c r="M1486" s="50">
        <v>1.655921229632223E-3</v>
      </c>
      <c r="N1486" s="50">
        <v>5.3400000000000003E-2</v>
      </c>
      <c r="O1486" s="50">
        <v>5.3999999999999999E-2</v>
      </c>
      <c r="R1486" s="59"/>
    </row>
    <row r="1487" spans="2:18" x14ac:dyDescent="0.2">
      <c r="B1487">
        <v>1478</v>
      </c>
      <c r="C1487" s="57">
        <f t="shared" ca="1" si="194"/>
        <v>0.62810298822455257</v>
      </c>
      <c r="D1487" s="57">
        <f t="shared" ca="1" si="189"/>
        <v>0.71385939744164428</v>
      </c>
      <c r="E1487" s="57">
        <f t="shared" ca="1" si="189"/>
        <v>0.71409364887864391</v>
      </c>
      <c r="F1487" s="57">
        <f t="shared" ca="1" si="190"/>
        <v>0</v>
      </c>
      <c r="G1487" s="57">
        <f t="shared" ca="1" si="191"/>
        <v>0</v>
      </c>
      <c r="H1487" s="17">
        <f t="shared" ca="1" si="192"/>
        <v>0</v>
      </c>
      <c r="I1487" s="17">
        <f t="shared" ca="1" si="193"/>
        <v>0</v>
      </c>
      <c r="K1487" s="17">
        <v>1478</v>
      </c>
      <c r="L1487" s="50">
        <v>1.5614513926707244E-3</v>
      </c>
      <c r="M1487" s="50">
        <v>1.574190584595491E-3</v>
      </c>
      <c r="N1487" s="50">
        <v>4.7199999999999999E-2</v>
      </c>
      <c r="O1487" s="50">
        <v>4.7399999999999998E-2</v>
      </c>
      <c r="R1487" s="59"/>
    </row>
    <row r="1488" spans="2:18" x14ac:dyDescent="0.2">
      <c r="B1488">
        <v>1479</v>
      </c>
      <c r="C1488" s="57">
        <f t="shared" ca="1" si="194"/>
        <v>-0.16492359361255746</v>
      </c>
      <c r="D1488" s="57">
        <f t="shared" ca="1" si="189"/>
        <v>0.66017406589648708</v>
      </c>
      <c r="E1488" s="57">
        <f t="shared" ca="1" si="189"/>
        <v>0.6603907006065719</v>
      </c>
      <c r="F1488" s="57">
        <f t="shared" ca="1" si="190"/>
        <v>0</v>
      </c>
      <c r="G1488" s="57">
        <f t="shared" ca="1" si="191"/>
        <v>0</v>
      </c>
      <c r="H1488" s="17">
        <f t="shared" ca="1" si="192"/>
        <v>0</v>
      </c>
      <c r="I1488" s="17">
        <f t="shared" ca="1" si="193"/>
        <v>0</v>
      </c>
      <c r="K1488" s="17">
        <v>1479</v>
      </c>
      <c r="L1488" s="50">
        <v>1.8823145147254113E-3</v>
      </c>
      <c r="M1488" s="50">
        <v>1.8975221395559113E-3</v>
      </c>
      <c r="N1488" s="50">
        <v>5.62E-2</v>
      </c>
      <c r="O1488" s="50">
        <v>5.6800000000000003E-2</v>
      </c>
      <c r="R1488" s="59"/>
    </row>
    <row r="1489" spans="2:18" x14ac:dyDescent="0.2">
      <c r="B1489">
        <v>1480</v>
      </c>
      <c r="C1489" s="57">
        <f t="shared" ca="1" si="194"/>
        <v>-0.30615831829284434</v>
      </c>
      <c r="D1489" s="57">
        <f t="shared" ca="1" si="189"/>
        <v>0.65104551957667733</v>
      </c>
      <c r="E1489" s="57">
        <f t="shared" ca="1" si="189"/>
        <v>0.65125915877377916</v>
      </c>
      <c r="F1489" s="57">
        <f t="shared" ca="1" si="190"/>
        <v>0</v>
      </c>
      <c r="G1489" s="57">
        <f t="shared" ca="1" si="191"/>
        <v>0</v>
      </c>
      <c r="H1489" s="17">
        <f t="shared" ca="1" si="192"/>
        <v>0</v>
      </c>
      <c r="I1489" s="17">
        <f t="shared" ca="1" si="193"/>
        <v>0</v>
      </c>
      <c r="K1489" s="17">
        <v>1480</v>
      </c>
      <c r="L1489" s="50">
        <v>1.920985595859306E-3</v>
      </c>
      <c r="M1489" s="50">
        <v>1.93554869802792E-3</v>
      </c>
      <c r="N1489" s="50">
        <v>5.3600000000000002E-2</v>
      </c>
      <c r="O1489" s="50">
        <v>5.4199999999999998E-2</v>
      </c>
      <c r="R1489" s="59"/>
    </row>
    <row r="1490" spans="2:18" x14ac:dyDescent="0.2">
      <c r="B1490">
        <v>1481</v>
      </c>
      <c r="C1490" s="57">
        <f t="shared" ca="1" si="194"/>
        <v>-5.4990600084257615E-2</v>
      </c>
      <c r="D1490" s="57">
        <f t="shared" ref="D1490:E1509" ca="1" si="195">S0*EXP((D$5+0.5*σ*σ)*T+σ*SQRT(T)*$C1490)</f>
        <v>0.66736795609950672</v>
      </c>
      <c r="E1490" s="57">
        <f t="shared" ca="1" si="195"/>
        <v>0.66758695146930092</v>
      </c>
      <c r="F1490" s="57">
        <f t="shared" ca="1" si="190"/>
        <v>0</v>
      </c>
      <c r="G1490" s="57">
        <f t="shared" ca="1" si="191"/>
        <v>0</v>
      </c>
      <c r="H1490" s="17">
        <f t="shared" ca="1" si="192"/>
        <v>0</v>
      </c>
      <c r="I1490" s="17">
        <f t="shared" ca="1" si="193"/>
        <v>0</v>
      </c>
      <c r="K1490" s="17">
        <v>1481</v>
      </c>
      <c r="L1490" s="50">
        <v>1.877104984009901E-3</v>
      </c>
      <c r="M1490" s="50">
        <v>1.8914182238999053E-3</v>
      </c>
      <c r="N1490" s="50">
        <v>5.2600000000000001E-2</v>
      </c>
      <c r="O1490" s="50">
        <v>5.3199999999999997E-2</v>
      </c>
      <c r="R1490" s="59"/>
    </row>
    <row r="1491" spans="2:18" x14ac:dyDescent="0.2">
      <c r="B1491">
        <v>1482</v>
      </c>
      <c r="C1491" s="57">
        <f t="shared" ca="1" si="194"/>
        <v>-0.55306923532032171</v>
      </c>
      <c r="D1491" s="57">
        <f t="shared" ca="1" si="195"/>
        <v>0.63538889197829207</v>
      </c>
      <c r="E1491" s="57">
        <f t="shared" ca="1" si="195"/>
        <v>0.63559739348647837</v>
      </c>
      <c r="F1491" s="57">
        <f t="shared" ca="1" si="190"/>
        <v>0</v>
      </c>
      <c r="G1491" s="57">
        <f t="shared" ca="1" si="191"/>
        <v>0</v>
      </c>
      <c r="H1491" s="17">
        <f t="shared" ca="1" si="192"/>
        <v>0</v>
      </c>
      <c r="I1491" s="17">
        <f t="shared" ca="1" si="193"/>
        <v>0</v>
      </c>
      <c r="K1491" s="17">
        <v>1482</v>
      </c>
      <c r="L1491" s="50">
        <v>1.8050455764205484E-3</v>
      </c>
      <c r="M1491" s="50">
        <v>1.8202780388064789E-3</v>
      </c>
      <c r="N1491" s="50">
        <v>5.6399999999999999E-2</v>
      </c>
      <c r="O1491" s="50">
        <v>5.7000000000000002E-2</v>
      </c>
      <c r="R1491" s="59"/>
    </row>
    <row r="1492" spans="2:18" x14ac:dyDescent="0.2">
      <c r="B1492">
        <v>1483</v>
      </c>
      <c r="C1492" s="57">
        <f t="shared" ca="1" si="194"/>
        <v>0.90557148292845313</v>
      </c>
      <c r="D1492" s="57">
        <f t="shared" ca="1" si="195"/>
        <v>0.73365650146633488</v>
      </c>
      <c r="E1492" s="57">
        <f t="shared" ca="1" si="195"/>
        <v>0.7338972492807484</v>
      </c>
      <c r="F1492" s="57">
        <f t="shared" ca="1" si="190"/>
        <v>0</v>
      </c>
      <c r="G1492" s="57">
        <f t="shared" ca="1" si="191"/>
        <v>0</v>
      </c>
      <c r="H1492" s="17">
        <f t="shared" ca="1" si="192"/>
        <v>0</v>
      </c>
      <c r="I1492" s="17">
        <f t="shared" ca="1" si="193"/>
        <v>0</v>
      </c>
      <c r="K1492" s="17">
        <v>1483</v>
      </c>
      <c r="L1492" s="50">
        <v>1.7341854515348879E-3</v>
      </c>
      <c r="M1492" s="50">
        <v>1.7475585946571926E-3</v>
      </c>
      <c r="N1492" s="50">
        <v>4.9399999999999999E-2</v>
      </c>
      <c r="O1492" s="50">
        <v>4.9599999999999998E-2</v>
      </c>
      <c r="R1492" s="59"/>
    </row>
    <row r="1493" spans="2:18" x14ac:dyDescent="0.2">
      <c r="B1493">
        <v>1484</v>
      </c>
      <c r="C1493" s="57">
        <f t="shared" ca="1" si="194"/>
        <v>1.2662591829474326</v>
      </c>
      <c r="D1493" s="57">
        <f t="shared" ca="1" si="195"/>
        <v>0.76021419198740614</v>
      </c>
      <c r="E1493" s="57">
        <f t="shared" ca="1" si="195"/>
        <v>0.76046365465125665</v>
      </c>
      <c r="F1493" s="57">
        <f t="shared" ca="1" si="190"/>
        <v>0</v>
      </c>
      <c r="G1493" s="57">
        <f t="shared" ca="1" si="191"/>
        <v>0</v>
      </c>
      <c r="H1493" s="17">
        <f t="shared" ca="1" si="192"/>
        <v>0</v>
      </c>
      <c r="I1493" s="17">
        <f t="shared" ca="1" si="193"/>
        <v>0</v>
      </c>
      <c r="K1493" s="17">
        <v>1484</v>
      </c>
      <c r="L1493" s="50">
        <v>1.731274583980725E-3</v>
      </c>
      <c r="M1493" s="50">
        <v>1.7449947014449478E-3</v>
      </c>
      <c r="N1493" s="50">
        <v>5.0799999999999998E-2</v>
      </c>
      <c r="O1493" s="50">
        <v>5.0999999999999997E-2</v>
      </c>
      <c r="R1493" s="59"/>
    </row>
    <row r="1494" spans="2:18" x14ac:dyDescent="0.2">
      <c r="B1494">
        <v>1485</v>
      </c>
      <c r="C1494" s="57">
        <f t="shared" ca="1" si="194"/>
        <v>2.6044212943418011E-2</v>
      </c>
      <c r="D1494" s="57">
        <f t="shared" ca="1" si="195"/>
        <v>0.67272092417062834</v>
      </c>
      <c r="E1494" s="57">
        <f t="shared" ca="1" si="195"/>
        <v>0.67294167610546507</v>
      </c>
      <c r="F1494" s="57">
        <f t="shared" ca="1" si="190"/>
        <v>0</v>
      </c>
      <c r="G1494" s="57">
        <f t="shared" ca="1" si="191"/>
        <v>0</v>
      </c>
      <c r="H1494" s="17">
        <f t="shared" ca="1" si="192"/>
        <v>0</v>
      </c>
      <c r="I1494" s="17">
        <f t="shared" ca="1" si="193"/>
        <v>0</v>
      </c>
      <c r="K1494" s="17">
        <v>1485</v>
      </c>
      <c r="L1494" s="50">
        <v>1.6809797324633766E-3</v>
      </c>
      <c r="M1494" s="50">
        <v>1.6951361297051018E-3</v>
      </c>
      <c r="N1494" s="50">
        <v>5.2600000000000001E-2</v>
      </c>
      <c r="O1494" s="50">
        <v>5.2600000000000001E-2</v>
      </c>
      <c r="R1494" s="59"/>
    </row>
    <row r="1495" spans="2:18" x14ac:dyDescent="0.2">
      <c r="B1495">
        <v>1486</v>
      </c>
      <c r="C1495" s="57">
        <f t="shared" ca="1" si="194"/>
        <v>0.50972837454603126</v>
      </c>
      <c r="D1495" s="57">
        <f t="shared" ca="1" si="195"/>
        <v>0.70557690062894551</v>
      </c>
      <c r="E1495" s="57">
        <f t="shared" ca="1" si="195"/>
        <v>0.70580843418230121</v>
      </c>
      <c r="F1495" s="57">
        <f t="shared" ca="1" si="190"/>
        <v>0</v>
      </c>
      <c r="G1495" s="57">
        <f t="shared" ca="1" si="191"/>
        <v>0</v>
      </c>
      <c r="H1495" s="17">
        <f t="shared" ca="1" si="192"/>
        <v>0</v>
      </c>
      <c r="I1495" s="17">
        <f t="shared" ca="1" si="193"/>
        <v>0</v>
      </c>
      <c r="K1495" s="17">
        <v>1486</v>
      </c>
      <c r="L1495" s="50">
        <v>1.6697632333584839E-3</v>
      </c>
      <c r="M1495" s="50">
        <v>1.6835025582502678E-3</v>
      </c>
      <c r="N1495" s="50">
        <v>5.0599999999999999E-2</v>
      </c>
      <c r="O1495" s="50">
        <v>5.1200000000000002E-2</v>
      </c>
      <c r="R1495" s="59"/>
    </row>
    <row r="1496" spans="2:18" x14ac:dyDescent="0.2">
      <c r="B1496">
        <v>1487</v>
      </c>
      <c r="C1496" s="57">
        <f t="shared" ca="1" si="194"/>
        <v>1.0414586173445448</v>
      </c>
      <c r="D1496" s="57">
        <f t="shared" ca="1" si="195"/>
        <v>0.743551258862027</v>
      </c>
      <c r="E1496" s="57">
        <f t="shared" ca="1" si="195"/>
        <v>0.74379525361995202</v>
      </c>
      <c r="F1496" s="57">
        <f t="shared" ca="1" si="190"/>
        <v>0</v>
      </c>
      <c r="G1496" s="57">
        <f t="shared" ca="1" si="191"/>
        <v>0</v>
      </c>
      <c r="H1496" s="17">
        <f t="shared" ca="1" si="192"/>
        <v>0</v>
      </c>
      <c r="I1496" s="17">
        <f t="shared" ca="1" si="193"/>
        <v>0</v>
      </c>
      <c r="K1496" s="17">
        <v>1487</v>
      </c>
      <c r="L1496" s="50">
        <v>1.7474991475701729E-3</v>
      </c>
      <c r="M1496" s="50">
        <v>1.7612118099513416E-3</v>
      </c>
      <c r="N1496" s="50">
        <v>5.0799999999999998E-2</v>
      </c>
      <c r="O1496" s="50">
        <v>5.0799999999999998E-2</v>
      </c>
      <c r="R1496" s="59"/>
    </row>
    <row r="1497" spans="2:18" x14ac:dyDescent="0.2">
      <c r="B1497">
        <v>1488</v>
      </c>
      <c r="C1497" s="57">
        <f t="shared" ca="1" si="194"/>
        <v>0.64073284474429726</v>
      </c>
      <c r="D1497" s="57">
        <f t="shared" ca="1" si="195"/>
        <v>0.71474880993671641</v>
      </c>
      <c r="E1497" s="57">
        <f t="shared" ca="1" si="195"/>
        <v>0.71498335323252715</v>
      </c>
      <c r="F1497" s="57">
        <f t="shared" ca="1" si="190"/>
        <v>0</v>
      </c>
      <c r="G1497" s="57">
        <f t="shared" ca="1" si="191"/>
        <v>0</v>
      </c>
      <c r="H1497" s="17">
        <f t="shared" ca="1" si="192"/>
        <v>0</v>
      </c>
      <c r="I1497" s="17">
        <f t="shared" ca="1" si="193"/>
        <v>0</v>
      </c>
      <c r="K1497" s="17">
        <v>1488</v>
      </c>
      <c r="L1497" s="50">
        <v>1.6466013019873465E-3</v>
      </c>
      <c r="M1497" s="50">
        <v>1.6605682154151502E-3</v>
      </c>
      <c r="N1497" s="50">
        <v>5.1799999999999999E-2</v>
      </c>
      <c r="O1497" s="50">
        <v>5.1999999999999998E-2</v>
      </c>
      <c r="R1497" s="59"/>
    </row>
    <row r="1498" spans="2:18" x14ac:dyDescent="0.2">
      <c r="B1498">
        <v>1489</v>
      </c>
      <c r="C1498" s="57">
        <f t="shared" ca="1" si="194"/>
        <v>-1.0872980679086037</v>
      </c>
      <c r="D1498" s="57">
        <f t="shared" ca="1" si="195"/>
        <v>0.60279005636937144</v>
      </c>
      <c r="E1498" s="57">
        <f t="shared" ca="1" si="195"/>
        <v>0.60298786063925935</v>
      </c>
      <c r="F1498" s="57">
        <f t="shared" ca="1" si="190"/>
        <v>0</v>
      </c>
      <c r="G1498" s="57">
        <f t="shared" ca="1" si="191"/>
        <v>0</v>
      </c>
      <c r="H1498" s="17">
        <f t="shared" ca="1" si="192"/>
        <v>0</v>
      </c>
      <c r="I1498" s="17">
        <f t="shared" ca="1" si="193"/>
        <v>0</v>
      </c>
      <c r="K1498" s="17">
        <v>1489</v>
      </c>
      <c r="L1498" s="50">
        <v>1.8257568143119163E-3</v>
      </c>
      <c r="M1498" s="50">
        <v>1.8400521617780957E-3</v>
      </c>
      <c r="N1498" s="50">
        <v>5.28E-2</v>
      </c>
      <c r="O1498" s="50">
        <v>5.2999999999999999E-2</v>
      </c>
      <c r="R1498" s="59"/>
    </row>
    <row r="1499" spans="2:18" x14ac:dyDescent="0.2">
      <c r="B1499">
        <v>1490</v>
      </c>
      <c r="C1499" s="57">
        <f t="shared" ca="1" si="194"/>
        <v>-0.64981782439222446</v>
      </c>
      <c r="D1499" s="57">
        <f t="shared" ca="1" si="195"/>
        <v>0.62935723782588904</v>
      </c>
      <c r="E1499" s="57">
        <f t="shared" ca="1" si="195"/>
        <v>0.62956376005964421</v>
      </c>
      <c r="F1499" s="57">
        <f t="shared" ca="1" si="190"/>
        <v>0</v>
      </c>
      <c r="G1499" s="57">
        <f t="shared" ca="1" si="191"/>
        <v>0</v>
      </c>
      <c r="H1499" s="17">
        <f t="shared" ca="1" si="192"/>
        <v>0</v>
      </c>
      <c r="I1499" s="17">
        <f t="shared" ca="1" si="193"/>
        <v>0</v>
      </c>
      <c r="K1499" s="17">
        <v>1490</v>
      </c>
      <c r="L1499" s="50">
        <v>1.7853446242541483E-3</v>
      </c>
      <c r="M1499" s="50">
        <v>1.7988421939203532E-3</v>
      </c>
      <c r="N1499" s="50">
        <v>4.9599999999999998E-2</v>
      </c>
      <c r="O1499" s="50">
        <v>0.05</v>
      </c>
      <c r="R1499" s="59"/>
    </row>
    <row r="1500" spans="2:18" x14ac:dyDescent="0.2">
      <c r="B1500">
        <v>1491</v>
      </c>
      <c r="C1500" s="57">
        <f t="shared" ca="1" si="194"/>
        <v>0.25977045832286572</v>
      </c>
      <c r="D1500" s="57">
        <f t="shared" ca="1" si="195"/>
        <v>0.6884020542663104</v>
      </c>
      <c r="E1500" s="57">
        <f t="shared" ca="1" si="195"/>
        <v>0.68862795193050497</v>
      </c>
      <c r="F1500" s="57">
        <f t="shared" ca="1" si="190"/>
        <v>0</v>
      </c>
      <c r="G1500" s="57">
        <f t="shared" ca="1" si="191"/>
        <v>0</v>
      </c>
      <c r="H1500" s="17">
        <f t="shared" ca="1" si="192"/>
        <v>0</v>
      </c>
      <c r="I1500" s="17">
        <f t="shared" ca="1" si="193"/>
        <v>0</v>
      </c>
      <c r="K1500" s="17">
        <v>1491</v>
      </c>
      <c r="L1500" s="50">
        <v>1.863763255988784E-3</v>
      </c>
      <c r="M1500" s="50">
        <v>1.8779134991889098E-3</v>
      </c>
      <c r="N1500" s="50">
        <v>5.1999999999999998E-2</v>
      </c>
      <c r="O1500" s="50">
        <v>5.2600000000000001E-2</v>
      </c>
      <c r="R1500" s="59"/>
    </row>
    <row r="1501" spans="2:18" x14ac:dyDescent="0.2">
      <c r="B1501">
        <v>1492</v>
      </c>
      <c r="C1501" s="57">
        <f t="shared" ca="1" si="194"/>
        <v>0.58958333736495461</v>
      </c>
      <c r="D1501" s="57">
        <f t="shared" ca="1" si="195"/>
        <v>0.71115361810382449</v>
      </c>
      <c r="E1501" s="57">
        <f t="shared" ca="1" si="195"/>
        <v>0.71138698164511194</v>
      </c>
      <c r="F1501" s="57">
        <f t="shared" ca="1" si="190"/>
        <v>0</v>
      </c>
      <c r="G1501" s="57">
        <f t="shared" ca="1" si="191"/>
        <v>0</v>
      </c>
      <c r="H1501" s="17">
        <f t="shared" ca="1" si="192"/>
        <v>0</v>
      </c>
      <c r="I1501" s="17">
        <f t="shared" ca="1" si="193"/>
        <v>0</v>
      </c>
      <c r="K1501" s="17">
        <v>1492</v>
      </c>
      <c r="L1501" s="50">
        <v>1.9545233703381066E-3</v>
      </c>
      <c r="M1501" s="50">
        <v>1.9691227232394313E-3</v>
      </c>
      <c r="N1501" s="50">
        <v>5.3800000000000001E-2</v>
      </c>
      <c r="O1501" s="50">
        <v>5.3999999999999999E-2</v>
      </c>
      <c r="R1501" s="59"/>
    </row>
    <row r="1502" spans="2:18" x14ac:dyDescent="0.2">
      <c r="B1502">
        <v>1493</v>
      </c>
      <c r="C1502" s="57">
        <f t="shared" ca="1" si="194"/>
        <v>0.19917291485456995</v>
      </c>
      <c r="D1502" s="57">
        <f t="shared" ca="1" si="195"/>
        <v>0.68430169159753951</v>
      </c>
      <c r="E1502" s="57">
        <f t="shared" ca="1" si="195"/>
        <v>0.68452624373647952</v>
      </c>
      <c r="F1502" s="57">
        <f t="shared" ca="1" si="190"/>
        <v>0</v>
      </c>
      <c r="G1502" s="57">
        <f t="shared" ca="1" si="191"/>
        <v>0</v>
      </c>
      <c r="H1502" s="17">
        <f t="shared" ca="1" si="192"/>
        <v>0</v>
      </c>
      <c r="I1502" s="17">
        <f t="shared" ca="1" si="193"/>
        <v>0</v>
      </c>
      <c r="K1502" s="17">
        <v>1493</v>
      </c>
      <c r="L1502" s="50">
        <v>1.7993082497216684E-3</v>
      </c>
      <c r="M1502" s="50">
        <v>1.8127792670020917E-3</v>
      </c>
      <c r="N1502" s="50">
        <v>4.9799999999999997E-2</v>
      </c>
      <c r="O1502" s="50">
        <v>4.9799999999999997E-2</v>
      </c>
      <c r="R1502" s="59"/>
    </row>
    <row r="1503" spans="2:18" x14ac:dyDescent="0.2">
      <c r="B1503">
        <v>1494</v>
      </c>
      <c r="C1503" s="57">
        <f t="shared" ca="1" si="194"/>
        <v>-0.79791082475001807</v>
      </c>
      <c r="D1503" s="57">
        <f t="shared" ca="1" si="195"/>
        <v>0.62023530296933083</v>
      </c>
      <c r="E1503" s="57">
        <f t="shared" ca="1" si="195"/>
        <v>0.62043883185964055</v>
      </c>
      <c r="F1503" s="57">
        <f t="shared" ca="1" si="190"/>
        <v>0</v>
      </c>
      <c r="G1503" s="57">
        <f t="shared" ca="1" si="191"/>
        <v>0</v>
      </c>
      <c r="H1503" s="17">
        <f t="shared" ca="1" si="192"/>
        <v>0</v>
      </c>
      <c r="I1503" s="17">
        <f t="shared" ca="1" si="193"/>
        <v>0</v>
      </c>
      <c r="K1503" s="17">
        <v>1494</v>
      </c>
      <c r="L1503" s="50">
        <v>1.6341498914957083E-3</v>
      </c>
      <c r="M1503" s="50">
        <v>1.6474942119837478E-3</v>
      </c>
      <c r="N1503" s="50">
        <v>4.9399999999999999E-2</v>
      </c>
      <c r="O1503" s="50">
        <v>4.9799999999999997E-2</v>
      </c>
      <c r="R1503" s="59"/>
    </row>
    <row r="1504" spans="2:18" x14ac:dyDescent="0.2">
      <c r="B1504">
        <v>1495</v>
      </c>
      <c r="C1504" s="57">
        <f t="shared" ca="1" si="194"/>
        <v>0.12076861760714237</v>
      </c>
      <c r="D1504" s="57">
        <f t="shared" ca="1" si="195"/>
        <v>0.67903264786922157</v>
      </c>
      <c r="E1504" s="57">
        <f t="shared" ca="1" si="195"/>
        <v>0.67925547098271288</v>
      </c>
      <c r="F1504" s="57">
        <f t="shared" ca="1" si="190"/>
        <v>0</v>
      </c>
      <c r="G1504" s="57">
        <f t="shared" ca="1" si="191"/>
        <v>0</v>
      </c>
      <c r="H1504" s="17">
        <f t="shared" ca="1" si="192"/>
        <v>0</v>
      </c>
      <c r="I1504" s="17">
        <f t="shared" ca="1" si="193"/>
        <v>0</v>
      </c>
      <c r="K1504" s="17">
        <v>1495</v>
      </c>
      <c r="L1504" s="50">
        <v>1.75759690806359E-3</v>
      </c>
      <c r="M1504" s="50">
        <v>1.7722988631927365E-3</v>
      </c>
      <c r="N1504" s="50">
        <v>5.4600000000000003E-2</v>
      </c>
      <c r="O1504" s="50">
        <v>5.4800000000000001E-2</v>
      </c>
      <c r="R1504" s="59"/>
    </row>
    <row r="1505" spans="2:18" x14ac:dyDescent="0.2">
      <c r="B1505">
        <v>1496</v>
      </c>
      <c r="C1505" s="57">
        <f t="shared" ca="1" si="194"/>
        <v>-0.13429091336635177</v>
      </c>
      <c r="D1505" s="57">
        <f t="shared" ca="1" si="195"/>
        <v>0.66217080409912765</v>
      </c>
      <c r="E1505" s="57">
        <f t="shared" ca="1" si="195"/>
        <v>0.6623880940345902</v>
      </c>
      <c r="F1505" s="57">
        <f t="shared" ca="1" si="190"/>
        <v>0</v>
      </c>
      <c r="G1505" s="57">
        <f t="shared" ca="1" si="191"/>
        <v>0</v>
      </c>
      <c r="H1505" s="17">
        <f t="shared" ca="1" si="192"/>
        <v>0</v>
      </c>
      <c r="I1505" s="17">
        <f t="shared" ca="1" si="193"/>
        <v>0</v>
      </c>
      <c r="K1505" s="17">
        <v>1496</v>
      </c>
      <c r="L1505" s="50">
        <v>1.6325026828719043E-3</v>
      </c>
      <c r="M1505" s="50">
        <v>1.6459617001788654E-3</v>
      </c>
      <c r="N1505" s="50">
        <v>4.9799999999999997E-2</v>
      </c>
      <c r="O1505" s="50">
        <v>5.0200000000000002E-2</v>
      </c>
      <c r="R1505" s="59"/>
    </row>
    <row r="1506" spans="2:18" x14ac:dyDescent="0.2">
      <c r="B1506">
        <v>1497</v>
      </c>
      <c r="C1506" s="57">
        <f t="shared" ca="1" si="194"/>
        <v>0.27487262767245846</v>
      </c>
      <c r="D1506" s="57">
        <f t="shared" ca="1" si="195"/>
        <v>0.6894277689233691</v>
      </c>
      <c r="E1506" s="57">
        <f t="shared" ca="1" si="195"/>
        <v>0.68965400317363823</v>
      </c>
      <c r="F1506" s="57">
        <f t="shared" ca="1" si="190"/>
        <v>0</v>
      </c>
      <c r="G1506" s="57">
        <f t="shared" ca="1" si="191"/>
        <v>0</v>
      </c>
      <c r="H1506" s="17">
        <f t="shared" ca="1" si="192"/>
        <v>0</v>
      </c>
      <c r="I1506" s="17">
        <f t="shared" ca="1" si="193"/>
        <v>0</v>
      </c>
      <c r="K1506" s="17">
        <v>1497</v>
      </c>
      <c r="L1506" s="50">
        <v>1.5576008295328776E-3</v>
      </c>
      <c r="M1506" s="50">
        <v>1.5713599923337679E-3</v>
      </c>
      <c r="N1506" s="50">
        <v>5.0999999999999997E-2</v>
      </c>
      <c r="O1506" s="50">
        <v>5.1400000000000001E-2</v>
      </c>
      <c r="R1506" s="59"/>
    </row>
    <row r="1507" spans="2:18" x14ac:dyDescent="0.2">
      <c r="B1507">
        <v>1498</v>
      </c>
      <c r="C1507" s="57">
        <f t="shared" ca="1" si="194"/>
        <v>-0.79791572156262891</v>
      </c>
      <c r="D1507" s="57">
        <f t="shared" ca="1" si="195"/>
        <v>0.62023500354190086</v>
      </c>
      <c r="E1507" s="57">
        <f t="shared" ca="1" si="195"/>
        <v>0.62043853233395407</v>
      </c>
      <c r="F1507" s="57">
        <f t="shared" ca="1" si="190"/>
        <v>0</v>
      </c>
      <c r="G1507" s="57">
        <f t="shared" ca="1" si="191"/>
        <v>0</v>
      </c>
      <c r="H1507" s="17">
        <f t="shared" ca="1" si="192"/>
        <v>0</v>
      </c>
      <c r="I1507" s="17">
        <f t="shared" ca="1" si="193"/>
        <v>0</v>
      </c>
      <c r="K1507" s="17">
        <v>1498</v>
      </c>
      <c r="L1507" s="50">
        <v>1.7476960224810964E-3</v>
      </c>
      <c r="M1507" s="50">
        <v>1.7623829332901811E-3</v>
      </c>
      <c r="N1507" s="50">
        <v>5.4399999999999997E-2</v>
      </c>
      <c r="O1507" s="50">
        <v>5.4600000000000003E-2</v>
      </c>
      <c r="R1507" s="59"/>
    </row>
    <row r="1508" spans="2:18" x14ac:dyDescent="0.2">
      <c r="B1508">
        <v>1499</v>
      </c>
      <c r="C1508" s="57">
        <f t="shared" ca="1" si="194"/>
        <v>-0.48263265424950647</v>
      </c>
      <c r="D1508" s="57">
        <f t="shared" ca="1" si="195"/>
        <v>0.63981649204090818</v>
      </c>
      <c r="E1508" s="57">
        <f t="shared" ca="1" si="195"/>
        <v>0.64002644645660089</v>
      </c>
      <c r="F1508" s="57">
        <f t="shared" ca="1" si="190"/>
        <v>0</v>
      </c>
      <c r="G1508" s="57">
        <f t="shared" ca="1" si="191"/>
        <v>0</v>
      </c>
      <c r="H1508" s="17">
        <f t="shared" ca="1" si="192"/>
        <v>0</v>
      </c>
      <c r="I1508" s="17">
        <f t="shared" ca="1" si="193"/>
        <v>0</v>
      </c>
      <c r="K1508" s="17">
        <v>1499</v>
      </c>
      <c r="L1508" s="50">
        <v>2.0494648324266107E-3</v>
      </c>
      <c r="M1508" s="50">
        <v>2.0642118116898254E-3</v>
      </c>
      <c r="N1508" s="50">
        <v>5.4399999999999997E-2</v>
      </c>
      <c r="O1508" s="50">
        <v>5.4600000000000003E-2</v>
      </c>
      <c r="R1508" s="59"/>
    </row>
    <row r="1509" spans="2:18" x14ac:dyDescent="0.2">
      <c r="B1509">
        <v>1500</v>
      </c>
      <c r="C1509" s="57">
        <f t="shared" ca="1" si="194"/>
        <v>0.37961394238637913</v>
      </c>
      <c r="D1509" s="57">
        <f t="shared" ca="1" si="195"/>
        <v>0.69658380868058178</v>
      </c>
      <c r="E1509" s="57">
        <f t="shared" ca="1" si="195"/>
        <v>0.69681239117001714</v>
      </c>
      <c r="F1509" s="57">
        <f t="shared" ca="1" si="190"/>
        <v>0</v>
      </c>
      <c r="G1509" s="57">
        <f t="shared" ca="1" si="191"/>
        <v>0</v>
      </c>
      <c r="H1509" s="17">
        <f t="shared" ca="1" si="192"/>
        <v>0</v>
      </c>
      <c r="I1509" s="17">
        <f t="shared" ca="1" si="193"/>
        <v>0</v>
      </c>
      <c r="K1509" s="17">
        <v>1500</v>
      </c>
      <c r="L1509" s="50">
        <v>1.7453977531796151E-3</v>
      </c>
      <c r="M1509" s="50">
        <v>1.760201847913027E-3</v>
      </c>
      <c r="N1509" s="50">
        <v>5.5E-2</v>
      </c>
      <c r="O1509" s="50">
        <v>5.5199999999999999E-2</v>
      </c>
      <c r="R1509" s="59"/>
    </row>
    <row r="1510" spans="2:18" x14ac:dyDescent="0.2">
      <c r="B1510">
        <v>1501</v>
      </c>
      <c r="C1510" s="57">
        <f t="shared" ca="1" si="194"/>
        <v>0.36823280276184717</v>
      </c>
      <c r="D1510" s="57">
        <f t="shared" ref="D1510:E1529" ca="1" si="196">S0*EXP((D$5+0.5*σ*σ)*T+σ*SQRT(T)*$C1510)</f>
        <v>0.69580265367003324</v>
      </c>
      <c r="E1510" s="57">
        <f t="shared" ca="1" si="196"/>
        <v>0.69603097982511986</v>
      </c>
      <c r="F1510" s="57">
        <f t="shared" ca="1" si="190"/>
        <v>0</v>
      </c>
      <c r="G1510" s="57">
        <f t="shared" ca="1" si="191"/>
        <v>0</v>
      </c>
      <c r="H1510" s="17">
        <f t="shared" ca="1" si="192"/>
        <v>0</v>
      </c>
      <c r="I1510" s="17">
        <f t="shared" ca="1" si="193"/>
        <v>0</v>
      </c>
      <c r="K1510" s="17">
        <v>1501</v>
      </c>
      <c r="L1510" s="50">
        <v>1.9908372137301747E-3</v>
      </c>
      <c r="M1510" s="50">
        <v>2.0065404511263574E-3</v>
      </c>
      <c r="N1510" s="50">
        <v>5.8000000000000003E-2</v>
      </c>
      <c r="O1510" s="50">
        <v>5.8200000000000002E-2</v>
      </c>
      <c r="R1510" s="59"/>
    </row>
    <row r="1511" spans="2:18" x14ac:dyDescent="0.2">
      <c r="B1511">
        <v>1502</v>
      </c>
      <c r="C1511" s="57">
        <f t="shared" ca="1" si="194"/>
        <v>0.28874984480842869</v>
      </c>
      <c r="D1511" s="57">
        <f t="shared" ca="1" si="196"/>
        <v>0.69037163416576131</v>
      </c>
      <c r="E1511" s="57">
        <f t="shared" ca="1" si="196"/>
        <v>0.69059817814339441</v>
      </c>
      <c r="F1511" s="57">
        <f t="shared" ca="1" si="190"/>
        <v>0</v>
      </c>
      <c r="G1511" s="57">
        <f t="shared" ca="1" si="191"/>
        <v>0</v>
      </c>
      <c r="H1511" s="17">
        <f t="shared" ca="1" si="192"/>
        <v>0</v>
      </c>
      <c r="I1511" s="17">
        <f t="shared" ca="1" si="193"/>
        <v>0</v>
      </c>
      <c r="K1511" s="17">
        <v>1502</v>
      </c>
      <c r="L1511" s="50">
        <v>1.9249134495908052E-3</v>
      </c>
      <c r="M1511" s="50">
        <v>1.9387852883859015E-3</v>
      </c>
      <c r="N1511" s="50">
        <v>5.0999999999999997E-2</v>
      </c>
      <c r="O1511" s="50">
        <v>5.1400000000000001E-2</v>
      </c>
      <c r="R1511" s="59"/>
    </row>
    <row r="1512" spans="2:18" x14ac:dyDescent="0.2">
      <c r="B1512">
        <v>1503</v>
      </c>
      <c r="C1512" s="57">
        <f t="shared" ca="1" si="194"/>
        <v>0.60153071280109394</v>
      </c>
      <c r="D1512" s="57">
        <f t="shared" ca="1" si="196"/>
        <v>0.71199175208733911</v>
      </c>
      <c r="E1512" s="57">
        <f t="shared" ca="1" si="196"/>
        <v>0.71222539066050361</v>
      </c>
      <c r="F1512" s="57">
        <f t="shared" ca="1" si="190"/>
        <v>0</v>
      </c>
      <c r="G1512" s="57">
        <f t="shared" ca="1" si="191"/>
        <v>0</v>
      </c>
      <c r="H1512" s="17">
        <f t="shared" ca="1" si="192"/>
        <v>0</v>
      </c>
      <c r="I1512" s="17">
        <f t="shared" ca="1" si="193"/>
        <v>0</v>
      </c>
      <c r="K1512" s="17">
        <v>1503</v>
      </c>
      <c r="L1512" s="50">
        <v>1.9017007185787335E-3</v>
      </c>
      <c r="M1512" s="50">
        <v>1.916082624902205E-3</v>
      </c>
      <c r="N1512" s="50">
        <v>5.2999999999999999E-2</v>
      </c>
      <c r="O1512" s="50">
        <v>5.3199999999999997E-2</v>
      </c>
      <c r="R1512" s="59"/>
    </row>
    <row r="1513" spans="2:18" x14ac:dyDescent="0.2">
      <c r="B1513">
        <v>1504</v>
      </c>
      <c r="C1513" s="57">
        <f t="shared" ca="1" si="194"/>
        <v>-1.2365685698660578</v>
      </c>
      <c r="D1513" s="57">
        <f t="shared" ca="1" si="196"/>
        <v>0.59398422975929777</v>
      </c>
      <c r="E1513" s="57">
        <f t="shared" ca="1" si="196"/>
        <v>0.59417914441598629</v>
      </c>
      <c r="F1513" s="57">
        <f t="shared" ca="1" si="190"/>
        <v>0</v>
      </c>
      <c r="G1513" s="57">
        <f t="shared" ca="1" si="191"/>
        <v>0</v>
      </c>
      <c r="H1513" s="17">
        <f t="shared" ca="1" si="192"/>
        <v>0</v>
      </c>
      <c r="I1513" s="17">
        <f t="shared" ca="1" si="193"/>
        <v>0</v>
      </c>
      <c r="K1513" s="17">
        <v>1504</v>
      </c>
      <c r="L1513" s="50">
        <v>1.9182038579899554E-3</v>
      </c>
      <c r="M1513" s="50">
        <v>1.932541558280736E-3</v>
      </c>
      <c r="N1513" s="50">
        <v>5.2999999999999999E-2</v>
      </c>
      <c r="O1513" s="50">
        <v>5.2999999999999999E-2</v>
      </c>
      <c r="R1513" s="59"/>
    </row>
    <row r="1514" spans="2:18" x14ac:dyDescent="0.2">
      <c r="B1514">
        <v>1505</v>
      </c>
      <c r="C1514" s="57">
        <f t="shared" ca="1" si="194"/>
        <v>1.9027055880942478</v>
      </c>
      <c r="D1514" s="57">
        <f t="shared" ca="1" si="196"/>
        <v>0.80944260259862366</v>
      </c>
      <c r="E1514" s="57">
        <f t="shared" ca="1" si="196"/>
        <v>0.80970821946030103</v>
      </c>
      <c r="F1514" s="57">
        <f t="shared" ca="1" si="190"/>
        <v>2.124260259862365E-2</v>
      </c>
      <c r="G1514" s="57">
        <f t="shared" ca="1" si="191"/>
        <v>2.1508219460301015E-2</v>
      </c>
      <c r="H1514" s="17">
        <f t="shared" ca="1" si="192"/>
        <v>1</v>
      </c>
      <c r="I1514" s="17">
        <f t="shared" ca="1" si="193"/>
        <v>1</v>
      </c>
      <c r="K1514" s="17">
        <v>1505</v>
      </c>
      <c r="L1514" s="50">
        <v>1.7809039137577337E-3</v>
      </c>
      <c r="M1514" s="50">
        <v>1.7944207165641838E-3</v>
      </c>
      <c r="N1514" s="50">
        <v>4.9799999999999997E-2</v>
      </c>
      <c r="O1514" s="50">
        <v>5.0200000000000002E-2</v>
      </c>
      <c r="R1514" s="59"/>
    </row>
    <row r="1515" spans="2:18" x14ac:dyDescent="0.2">
      <c r="B1515">
        <v>1506</v>
      </c>
      <c r="C1515" s="57">
        <f t="shared" ca="1" si="194"/>
        <v>1.8071961868492556</v>
      </c>
      <c r="D1515" s="57">
        <f t="shared" ca="1" si="196"/>
        <v>0.80185663748989633</v>
      </c>
      <c r="E1515" s="57">
        <f t="shared" ca="1" si="196"/>
        <v>0.80211976503332127</v>
      </c>
      <c r="F1515" s="57">
        <f t="shared" ca="1" si="190"/>
        <v>1.3656637489896317E-2</v>
      </c>
      <c r="G1515" s="57">
        <f t="shared" ca="1" si="191"/>
        <v>1.3919765033321263E-2</v>
      </c>
      <c r="H1515" s="17">
        <f t="shared" ca="1" si="192"/>
        <v>1</v>
      </c>
      <c r="I1515" s="17">
        <f t="shared" ca="1" si="193"/>
        <v>1</v>
      </c>
      <c r="K1515" s="17">
        <v>1506</v>
      </c>
      <c r="L1515" s="50">
        <v>1.809278212970716E-3</v>
      </c>
      <c r="M1515" s="50">
        <v>1.8236007036141529E-3</v>
      </c>
      <c r="N1515" s="50">
        <v>5.28E-2</v>
      </c>
      <c r="O1515" s="50">
        <v>5.3199999999999997E-2</v>
      </c>
      <c r="R1515" s="59"/>
    </row>
    <row r="1516" spans="2:18" x14ac:dyDescent="0.2">
      <c r="B1516">
        <v>1507</v>
      </c>
      <c r="C1516" s="57">
        <f t="shared" ca="1" si="194"/>
        <v>0.48123108084909294</v>
      </c>
      <c r="D1516" s="57">
        <f t="shared" ca="1" si="196"/>
        <v>0.70359738121223592</v>
      </c>
      <c r="E1516" s="57">
        <f t="shared" ca="1" si="196"/>
        <v>0.70382826519052188</v>
      </c>
      <c r="F1516" s="57">
        <f t="shared" ca="1" si="190"/>
        <v>0</v>
      </c>
      <c r="G1516" s="57">
        <f t="shared" ca="1" si="191"/>
        <v>0</v>
      </c>
      <c r="H1516" s="17">
        <f t="shared" ca="1" si="192"/>
        <v>0</v>
      </c>
      <c r="I1516" s="17">
        <f t="shared" ca="1" si="193"/>
        <v>0</v>
      </c>
      <c r="K1516" s="17">
        <v>1507</v>
      </c>
      <c r="L1516" s="50">
        <v>1.7746332222608892E-3</v>
      </c>
      <c r="M1516" s="50">
        <v>1.7889518885031573E-3</v>
      </c>
      <c r="N1516" s="50">
        <v>5.2999999999999999E-2</v>
      </c>
      <c r="O1516" s="50">
        <v>5.3199999999999997E-2</v>
      </c>
      <c r="R1516" s="59"/>
    </row>
    <row r="1517" spans="2:18" x14ac:dyDescent="0.2">
      <c r="B1517">
        <v>1508</v>
      </c>
      <c r="C1517" s="57">
        <f t="shared" ca="1" si="194"/>
        <v>5.9242848945574869E-2</v>
      </c>
      <c r="D1517" s="57">
        <f t="shared" ca="1" si="196"/>
        <v>0.67492632639087524</v>
      </c>
      <c r="E1517" s="57">
        <f t="shared" ca="1" si="196"/>
        <v>0.67514780202374147</v>
      </c>
      <c r="F1517" s="57">
        <f t="shared" ca="1" si="190"/>
        <v>0</v>
      </c>
      <c r="G1517" s="57">
        <f t="shared" ca="1" si="191"/>
        <v>0</v>
      </c>
      <c r="H1517" s="17">
        <f t="shared" ca="1" si="192"/>
        <v>0</v>
      </c>
      <c r="I1517" s="17">
        <f t="shared" ca="1" si="193"/>
        <v>0</v>
      </c>
      <c r="K1517" s="17">
        <v>1508</v>
      </c>
      <c r="L1517" s="50">
        <v>1.7310160647966942E-3</v>
      </c>
      <c r="M1517" s="50">
        <v>1.7446715890600511E-3</v>
      </c>
      <c r="N1517" s="50">
        <v>5.0599999999999999E-2</v>
      </c>
      <c r="O1517" s="50">
        <v>5.0599999999999999E-2</v>
      </c>
      <c r="R1517" s="59"/>
    </row>
    <row r="1518" spans="2:18" x14ac:dyDescent="0.2">
      <c r="B1518">
        <v>1509</v>
      </c>
      <c r="C1518" s="57">
        <f t="shared" ca="1" si="194"/>
        <v>-0.46088876123761341</v>
      </c>
      <c r="D1518" s="57">
        <f t="shared" ca="1" si="196"/>
        <v>0.64118952205135904</v>
      </c>
      <c r="E1518" s="57">
        <f t="shared" ca="1" si="196"/>
        <v>0.6413999270239179</v>
      </c>
      <c r="F1518" s="57">
        <f t="shared" ca="1" si="190"/>
        <v>0</v>
      </c>
      <c r="G1518" s="57">
        <f t="shared" ca="1" si="191"/>
        <v>0</v>
      </c>
      <c r="H1518" s="17">
        <f t="shared" ca="1" si="192"/>
        <v>0</v>
      </c>
      <c r="I1518" s="17">
        <f t="shared" ca="1" si="193"/>
        <v>0</v>
      </c>
      <c r="K1518" s="17">
        <v>1509</v>
      </c>
      <c r="L1518" s="50">
        <v>1.738914840272788E-3</v>
      </c>
      <c r="M1518" s="50">
        <v>1.7530920229557048E-3</v>
      </c>
      <c r="N1518" s="50">
        <v>5.2600000000000001E-2</v>
      </c>
      <c r="O1518" s="50">
        <v>5.28E-2</v>
      </c>
      <c r="R1518" s="59"/>
    </row>
    <row r="1519" spans="2:18" x14ac:dyDescent="0.2">
      <c r="B1519">
        <v>1510</v>
      </c>
      <c r="C1519" s="57">
        <f t="shared" ca="1" si="194"/>
        <v>0.40709248681784188</v>
      </c>
      <c r="D1519" s="57">
        <f t="shared" ca="1" si="196"/>
        <v>0.69847344058719585</v>
      </c>
      <c r="E1519" s="57">
        <f t="shared" ca="1" si="196"/>
        <v>0.6987026431553065</v>
      </c>
      <c r="F1519" s="57">
        <f t="shared" ca="1" si="190"/>
        <v>0</v>
      </c>
      <c r="G1519" s="57">
        <f t="shared" ca="1" si="191"/>
        <v>0</v>
      </c>
      <c r="H1519" s="17">
        <f t="shared" ca="1" si="192"/>
        <v>0</v>
      </c>
      <c r="I1519" s="17">
        <f t="shared" ca="1" si="193"/>
        <v>0</v>
      </c>
      <c r="K1519" s="17">
        <v>1510</v>
      </c>
      <c r="L1519" s="50">
        <v>1.5112855759262106E-3</v>
      </c>
      <c r="M1519" s="50">
        <v>1.5245654910566273E-3</v>
      </c>
      <c r="N1519" s="50">
        <v>4.9200000000000001E-2</v>
      </c>
      <c r="O1519" s="50">
        <v>4.9799999999999997E-2</v>
      </c>
      <c r="R1519" s="59"/>
    </row>
    <row r="1520" spans="2:18" x14ac:dyDescent="0.2">
      <c r="B1520">
        <v>1511</v>
      </c>
      <c r="C1520" s="57">
        <f t="shared" ca="1" si="194"/>
        <v>0.25866080238789591</v>
      </c>
      <c r="D1520" s="57">
        <f t="shared" ca="1" si="196"/>
        <v>0.68832674845995412</v>
      </c>
      <c r="E1520" s="57">
        <f t="shared" ca="1" si="196"/>
        <v>0.68855262141270912</v>
      </c>
      <c r="F1520" s="57">
        <f t="shared" ca="1" si="190"/>
        <v>0</v>
      </c>
      <c r="G1520" s="57">
        <f t="shared" ca="1" si="191"/>
        <v>0</v>
      </c>
      <c r="H1520" s="17">
        <f t="shared" ca="1" si="192"/>
        <v>0</v>
      </c>
      <c r="I1520" s="17">
        <f t="shared" ca="1" si="193"/>
        <v>0</v>
      </c>
      <c r="K1520" s="17">
        <v>1511</v>
      </c>
      <c r="L1520" s="50">
        <v>1.7964889179651934E-3</v>
      </c>
      <c r="M1520" s="50">
        <v>1.8108465427180271E-3</v>
      </c>
      <c r="N1520" s="50">
        <v>5.3199999999999997E-2</v>
      </c>
      <c r="O1520" s="50">
        <v>5.3400000000000003E-2</v>
      </c>
      <c r="R1520" s="59"/>
    </row>
    <row r="1521" spans="2:18" x14ac:dyDescent="0.2">
      <c r="B1521">
        <v>1512</v>
      </c>
      <c r="C1521" s="57">
        <f t="shared" ca="1" si="194"/>
        <v>-1.0938271909419868</v>
      </c>
      <c r="D1521" s="57">
        <f t="shared" ca="1" si="196"/>
        <v>0.60240217145922614</v>
      </c>
      <c r="E1521" s="57">
        <f t="shared" ca="1" si="196"/>
        <v>0.60259984844550907</v>
      </c>
      <c r="F1521" s="57">
        <f t="shared" ca="1" si="190"/>
        <v>0</v>
      </c>
      <c r="G1521" s="57">
        <f t="shared" ca="1" si="191"/>
        <v>0</v>
      </c>
      <c r="H1521" s="17">
        <f t="shared" ca="1" si="192"/>
        <v>0</v>
      </c>
      <c r="I1521" s="17">
        <f t="shared" ca="1" si="193"/>
        <v>0</v>
      </c>
      <c r="K1521" s="17">
        <v>1512</v>
      </c>
      <c r="L1521" s="50">
        <v>1.7690412737161915E-3</v>
      </c>
      <c r="M1521" s="50">
        <v>1.7829464860678896E-3</v>
      </c>
      <c r="N1521" s="50">
        <v>5.1200000000000002E-2</v>
      </c>
      <c r="O1521" s="50">
        <v>5.16E-2</v>
      </c>
      <c r="R1521" s="59"/>
    </row>
    <row r="1522" spans="2:18" x14ac:dyDescent="0.2">
      <c r="B1522">
        <v>1513</v>
      </c>
      <c r="C1522" s="57">
        <f t="shared" ca="1" si="194"/>
        <v>0.97737186209268689</v>
      </c>
      <c r="D1522" s="57">
        <f t="shared" ca="1" si="196"/>
        <v>0.73886819941639958</v>
      </c>
      <c r="E1522" s="57">
        <f t="shared" ca="1" si="196"/>
        <v>0.73911065743836701</v>
      </c>
      <c r="F1522" s="57">
        <f t="shared" ca="1" si="190"/>
        <v>0</v>
      </c>
      <c r="G1522" s="57">
        <f t="shared" ca="1" si="191"/>
        <v>0</v>
      </c>
      <c r="H1522" s="17">
        <f t="shared" ca="1" si="192"/>
        <v>0</v>
      </c>
      <c r="I1522" s="17">
        <f t="shared" ca="1" si="193"/>
        <v>0</v>
      </c>
      <c r="K1522" s="17">
        <v>1513</v>
      </c>
      <c r="L1522" s="50">
        <v>1.8076891339528398E-3</v>
      </c>
      <c r="M1522" s="50">
        <v>1.821626038951338E-3</v>
      </c>
      <c r="N1522" s="50">
        <v>5.1400000000000001E-2</v>
      </c>
      <c r="O1522" s="50">
        <v>5.1799999999999999E-2</v>
      </c>
      <c r="R1522" s="59"/>
    </row>
    <row r="1523" spans="2:18" x14ac:dyDescent="0.2">
      <c r="B1523">
        <v>1514</v>
      </c>
      <c r="C1523" s="57">
        <f t="shared" ca="1" si="194"/>
        <v>-0.76600733108021524</v>
      </c>
      <c r="D1523" s="57">
        <f t="shared" ca="1" si="196"/>
        <v>0.62218919074451207</v>
      </c>
      <c r="E1523" s="57">
        <f t="shared" ca="1" si="196"/>
        <v>0.62239336079892316</v>
      </c>
      <c r="F1523" s="57">
        <f t="shared" ca="1" si="190"/>
        <v>0</v>
      </c>
      <c r="G1523" s="57">
        <f t="shared" ca="1" si="191"/>
        <v>0</v>
      </c>
      <c r="H1523" s="17">
        <f t="shared" ca="1" si="192"/>
        <v>0</v>
      </c>
      <c r="I1523" s="17">
        <f t="shared" ca="1" si="193"/>
        <v>0</v>
      </c>
      <c r="K1523" s="17">
        <v>1514</v>
      </c>
      <c r="L1523" s="50">
        <v>1.8750209381001774E-3</v>
      </c>
      <c r="M1523" s="50">
        <v>1.8891671798292474E-3</v>
      </c>
      <c r="N1523" s="50">
        <v>5.1999999999999998E-2</v>
      </c>
      <c r="O1523" s="50">
        <v>5.2400000000000002E-2</v>
      </c>
      <c r="R1523" s="59"/>
    </row>
    <row r="1524" spans="2:18" x14ac:dyDescent="0.2">
      <c r="B1524">
        <v>1515</v>
      </c>
      <c r="C1524" s="57">
        <f t="shared" ca="1" si="194"/>
        <v>1.4442024664053723</v>
      </c>
      <c r="D1524" s="57">
        <f t="shared" ca="1" si="196"/>
        <v>0.77366828023005474</v>
      </c>
      <c r="E1524" s="57">
        <f t="shared" ca="1" si="196"/>
        <v>0.77392215782423424</v>
      </c>
      <c r="F1524" s="57">
        <f t="shared" ca="1" si="190"/>
        <v>0</v>
      </c>
      <c r="G1524" s="57">
        <f t="shared" ca="1" si="191"/>
        <v>0</v>
      </c>
      <c r="H1524" s="17">
        <f t="shared" ca="1" si="192"/>
        <v>0</v>
      </c>
      <c r="I1524" s="17">
        <f t="shared" ca="1" si="193"/>
        <v>0</v>
      </c>
      <c r="K1524" s="17">
        <v>1515</v>
      </c>
      <c r="L1524" s="50">
        <v>1.9986761082974166E-3</v>
      </c>
      <c r="M1524" s="50">
        <v>2.0142268548190042E-3</v>
      </c>
      <c r="N1524" s="50">
        <v>5.74E-2</v>
      </c>
      <c r="O1524" s="50">
        <v>5.7799999999999997E-2</v>
      </c>
      <c r="R1524" s="59"/>
    </row>
    <row r="1525" spans="2:18" x14ac:dyDescent="0.2">
      <c r="B1525">
        <v>1516</v>
      </c>
      <c r="C1525" s="57">
        <f t="shared" ca="1" si="194"/>
        <v>-0.57769596758281661</v>
      </c>
      <c r="D1525" s="57">
        <f t="shared" ca="1" si="196"/>
        <v>0.63384811058517698</v>
      </c>
      <c r="E1525" s="57">
        <f t="shared" ca="1" si="196"/>
        <v>0.63405610648923894</v>
      </c>
      <c r="F1525" s="57">
        <f t="shared" ca="1" si="190"/>
        <v>0</v>
      </c>
      <c r="G1525" s="57">
        <f t="shared" ca="1" si="191"/>
        <v>0</v>
      </c>
      <c r="H1525" s="17">
        <f t="shared" ca="1" si="192"/>
        <v>0</v>
      </c>
      <c r="I1525" s="17">
        <f t="shared" ca="1" si="193"/>
        <v>0</v>
      </c>
      <c r="K1525" s="17">
        <v>1516</v>
      </c>
      <c r="L1525" s="50">
        <v>1.7833662312782344E-3</v>
      </c>
      <c r="M1525" s="50">
        <v>1.7981012354834746E-3</v>
      </c>
      <c r="N1525" s="50">
        <v>5.4600000000000003E-2</v>
      </c>
      <c r="O1525" s="50">
        <v>5.4800000000000001E-2</v>
      </c>
      <c r="R1525" s="59"/>
    </row>
    <row r="1526" spans="2:18" x14ac:dyDescent="0.2">
      <c r="B1526">
        <v>1517</v>
      </c>
      <c r="C1526" s="57">
        <f t="shared" ca="1" si="194"/>
        <v>0.58442000818078155</v>
      </c>
      <c r="D1526" s="57">
        <f t="shared" ca="1" si="196"/>
        <v>0.71079170490105714</v>
      </c>
      <c r="E1526" s="57">
        <f t="shared" ca="1" si="196"/>
        <v>0.71102494968129992</v>
      </c>
      <c r="F1526" s="57">
        <f t="shared" ca="1" si="190"/>
        <v>0</v>
      </c>
      <c r="G1526" s="57">
        <f t="shared" ca="1" si="191"/>
        <v>0</v>
      </c>
      <c r="H1526" s="17">
        <f t="shared" ca="1" si="192"/>
        <v>0</v>
      </c>
      <c r="I1526" s="17">
        <f t="shared" ca="1" si="193"/>
        <v>0</v>
      </c>
      <c r="K1526" s="17">
        <v>1517</v>
      </c>
      <c r="L1526" s="50">
        <v>1.6916698251228724E-3</v>
      </c>
      <c r="M1526" s="50">
        <v>1.7056177316802912E-3</v>
      </c>
      <c r="N1526" s="50">
        <v>5.1400000000000001E-2</v>
      </c>
      <c r="O1526" s="50">
        <v>5.1999999999999998E-2</v>
      </c>
      <c r="R1526" s="59"/>
    </row>
    <row r="1527" spans="2:18" x14ac:dyDescent="0.2">
      <c r="B1527">
        <v>1518</v>
      </c>
      <c r="C1527" s="57">
        <f t="shared" ca="1" si="194"/>
        <v>2.3161249145500795</v>
      </c>
      <c r="D1527" s="57">
        <f t="shared" ca="1" si="196"/>
        <v>0.8431153919895813</v>
      </c>
      <c r="E1527" s="57">
        <f t="shared" ca="1" si="196"/>
        <v>0.84339205850519738</v>
      </c>
      <c r="F1527" s="57">
        <f t="shared" ca="1" si="190"/>
        <v>5.4915391989581286E-2</v>
      </c>
      <c r="G1527" s="57">
        <f t="shared" ca="1" si="191"/>
        <v>5.5192058505197372E-2</v>
      </c>
      <c r="H1527" s="17">
        <f t="shared" ca="1" si="192"/>
        <v>1</v>
      </c>
      <c r="I1527" s="17">
        <f t="shared" ca="1" si="193"/>
        <v>1</v>
      </c>
      <c r="K1527" s="17">
        <v>1518</v>
      </c>
      <c r="L1527" s="50">
        <v>1.7044132153148431E-3</v>
      </c>
      <c r="M1527" s="50">
        <v>1.7181474378299697E-3</v>
      </c>
      <c r="N1527" s="50">
        <v>5.0599999999999999E-2</v>
      </c>
      <c r="O1527" s="50">
        <v>5.1400000000000001E-2</v>
      </c>
      <c r="R1527" s="59"/>
    </row>
    <row r="1528" spans="2:18" x14ac:dyDescent="0.2">
      <c r="B1528">
        <v>1519</v>
      </c>
      <c r="C1528" s="57">
        <f t="shared" ca="1" si="194"/>
        <v>-0.66583408338297334</v>
      </c>
      <c r="D1528" s="57">
        <f t="shared" ca="1" si="196"/>
        <v>0.62836426536557299</v>
      </c>
      <c r="E1528" s="57">
        <f t="shared" ca="1" si="196"/>
        <v>0.62857046175753573</v>
      </c>
      <c r="F1528" s="57">
        <f t="shared" ca="1" si="190"/>
        <v>0</v>
      </c>
      <c r="G1528" s="57">
        <f t="shared" ca="1" si="191"/>
        <v>0</v>
      </c>
      <c r="H1528" s="17">
        <f t="shared" ca="1" si="192"/>
        <v>0</v>
      </c>
      <c r="I1528" s="17">
        <f t="shared" ca="1" si="193"/>
        <v>0</v>
      </c>
      <c r="K1528" s="17">
        <v>1519</v>
      </c>
      <c r="L1528" s="50">
        <v>1.7440661592229975E-3</v>
      </c>
      <c r="M1528" s="50">
        <v>1.7575847487676694E-3</v>
      </c>
      <c r="N1528" s="50">
        <v>0.05</v>
      </c>
      <c r="O1528" s="50">
        <v>5.0200000000000002E-2</v>
      </c>
      <c r="R1528" s="59"/>
    </row>
    <row r="1529" spans="2:18" x14ac:dyDescent="0.2">
      <c r="B1529">
        <v>1520</v>
      </c>
      <c r="C1529" s="57">
        <f t="shared" ca="1" si="194"/>
        <v>1.1574221766524695</v>
      </c>
      <c r="D1529" s="57">
        <f t="shared" ca="1" si="196"/>
        <v>0.75210072670819594</v>
      </c>
      <c r="E1529" s="57">
        <f t="shared" ca="1" si="196"/>
        <v>0.75234752695573937</v>
      </c>
      <c r="F1529" s="57">
        <f t="shared" ca="1" si="190"/>
        <v>0</v>
      </c>
      <c r="G1529" s="57">
        <f t="shared" ca="1" si="191"/>
        <v>0</v>
      </c>
      <c r="H1529" s="17">
        <f t="shared" ca="1" si="192"/>
        <v>0</v>
      </c>
      <c r="I1529" s="17">
        <f t="shared" ca="1" si="193"/>
        <v>0</v>
      </c>
      <c r="K1529" s="17">
        <v>1520</v>
      </c>
      <c r="L1529" s="50">
        <v>1.5882281163427346E-3</v>
      </c>
      <c r="M1529" s="50">
        <v>1.6007151322738893E-3</v>
      </c>
      <c r="N1529" s="50">
        <v>4.5999999999999999E-2</v>
      </c>
      <c r="O1529" s="50">
        <v>4.6800000000000001E-2</v>
      </c>
      <c r="R1529" s="59"/>
    </row>
    <row r="1530" spans="2:18" x14ac:dyDescent="0.2">
      <c r="B1530">
        <v>1521</v>
      </c>
      <c r="C1530" s="57">
        <f t="shared" ca="1" si="194"/>
        <v>7.5757182920701563E-2</v>
      </c>
      <c r="D1530" s="57">
        <f t="shared" ref="D1530:E1549" ca="1" si="197">S0*EXP((D$5+0.5*σ*σ)*T+σ*SQRT(T)*$C1530)</f>
        <v>0.6760260732726826</v>
      </c>
      <c r="E1530" s="57">
        <f t="shared" ca="1" si="197"/>
        <v>0.67624790978513982</v>
      </c>
      <c r="F1530" s="57">
        <f t="shared" ca="1" si="190"/>
        <v>0</v>
      </c>
      <c r="G1530" s="57">
        <f t="shared" ca="1" si="191"/>
        <v>0</v>
      </c>
      <c r="H1530" s="17">
        <f t="shared" ca="1" si="192"/>
        <v>0</v>
      </c>
      <c r="I1530" s="17">
        <f t="shared" ca="1" si="193"/>
        <v>0</v>
      </c>
      <c r="K1530" s="17">
        <v>1521</v>
      </c>
      <c r="L1530" s="50">
        <v>1.7188939719148021E-3</v>
      </c>
      <c r="M1530" s="50">
        <v>1.7329076229450529E-3</v>
      </c>
      <c r="N1530" s="50">
        <v>5.1999999999999998E-2</v>
      </c>
      <c r="O1530" s="50">
        <v>5.1999999999999998E-2</v>
      </c>
      <c r="R1530" s="59"/>
    </row>
    <row r="1531" spans="2:18" x14ac:dyDescent="0.2">
      <c r="B1531">
        <v>1522</v>
      </c>
      <c r="C1531" s="57">
        <f t="shared" ca="1" si="194"/>
        <v>1.3697535565584329</v>
      </c>
      <c r="D1531" s="57">
        <f t="shared" ca="1" si="197"/>
        <v>0.76801055271119179</v>
      </c>
      <c r="E1531" s="57">
        <f t="shared" ca="1" si="197"/>
        <v>0.76826257373416673</v>
      </c>
      <c r="F1531" s="57">
        <f t="shared" ca="1" si="190"/>
        <v>0</v>
      </c>
      <c r="G1531" s="57">
        <f t="shared" ca="1" si="191"/>
        <v>0</v>
      </c>
      <c r="H1531" s="17">
        <f t="shared" ca="1" si="192"/>
        <v>0</v>
      </c>
      <c r="I1531" s="17">
        <f t="shared" ca="1" si="193"/>
        <v>0</v>
      </c>
      <c r="K1531" s="17">
        <v>1522</v>
      </c>
      <c r="L1531" s="50">
        <v>1.6345129263965962E-3</v>
      </c>
      <c r="M1531" s="50">
        <v>1.6485506171963326E-3</v>
      </c>
      <c r="N1531" s="50">
        <v>5.2200000000000003E-2</v>
      </c>
      <c r="O1531" s="50">
        <v>5.2200000000000003E-2</v>
      </c>
      <c r="R1531" s="59"/>
    </row>
    <row r="1532" spans="2:18" x14ac:dyDescent="0.2">
      <c r="B1532">
        <v>1523</v>
      </c>
      <c r="C1532" s="57">
        <f t="shared" ca="1" si="194"/>
        <v>-0.30209823711745248</v>
      </c>
      <c r="D1532" s="57">
        <f t="shared" ca="1" si="197"/>
        <v>0.65130616776634553</v>
      </c>
      <c r="E1532" s="57">
        <f t="shared" ca="1" si="197"/>
        <v>0.65151989249459408</v>
      </c>
      <c r="F1532" s="57">
        <f t="shared" ca="1" si="190"/>
        <v>0</v>
      </c>
      <c r="G1532" s="57">
        <f t="shared" ca="1" si="191"/>
        <v>0</v>
      </c>
      <c r="H1532" s="17">
        <f t="shared" ca="1" si="192"/>
        <v>0</v>
      </c>
      <c r="I1532" s="17">
        <f t="shared" ca="1" si="193"/>
        <v>0</v>
      </c>
      <c r="K1532" s="17">
        <v>1523</v>
      </c>
      <c r="L1532" s="50">
        <v>1.621511652910488E-3</v>
      </c>
      <c r="M1532" s="50">
        <v>1.6353381604524966E-3</v>
      </c>
      <c r="N1532" s="50">
        <v>5.1400000000000001E-2</v>
      </c>
      <c r="O1532" s="50">
        <v>5.1400000000000001E-2</v>
      </c>
      <c r="R1532" s="59"/>
    </row>
    <row r="1533" spans="2:18" x14ac:dyDescent="0.2">
      <c r="B1533">
        <v>1524</v>
      </c>
      <c r="C1533" s="57">
        <f t="shared" ca="1" si="194"/>
        <v>0.20433881327059028</v>
      </c>
      <c r="D1533" s="57">
        <f t="shared" ca="1" si="197"/>
        <v>0.68465029032078706</v>
      </c>
      <c r="E1533" s="57">
        <f t="shared" ca="1" si="197"/>
        <v>0.68487495685165378</v>
      </c>
      <c r="F1533" s="57">
        <f t="shared" ca="1" si="190"/>
        <v>0</v>
      </c>
      <c r="G1533" s="57">
        <f t="shared" ca="1" si="191"/>
        <v>0</v>
      </c>
      <c r="H1533" s="17">
        <f t="shared" ca="1" si="192"/>
        <v>0</v>
      </c>
      <c r="I1533" s="17">
        <f t="shared" ca="1" si="193"/>
        <v>0</v>
      </c>
      <c r="K1533" s="17">
        <v>1524</v>
      </c>
      <c r="L1533" s="50">
        <v>1.5307877704065515E-3</v>
      </c>
      <c r="M1533" s="50">
        <v>1.5427812971480369E-3</v>
      </c>
      <c r="N1533" s="50">
        <v>4.4200000000000003E-2</v>
      </c>
      <c r="O1533" s="50">
        <v>4.48E-2</v>
      </c>
      <c r="R1533" s="59"/>
    </row>
    <row r="1534" spans="2:18" x14ac:dyDescent="0.2">
      <c r="B1534">
        <v>1525</v>
      </c>
      <c r="C1534" s="57">
        <f t="shared" ca="1" si="194"/>
        <v>0.17036219489885712</v>
      </c>
      <c r="D1534" s="57">
        <f t="shared" ca="1" si="197"/>
        <v>0.68236077527929473</v>
      </c>
      <c r="E1534" s="57">
        <f t="shared" ca="1" si="197"/>
        <v>0.68258469051068926</v>
      </c>
      <c r="F1534" s="57">
        <f t="shared" ca="1" si="190"/>
        <v>0</v>
      </c>
      <c r="G1534" s="57">
        <f t="shared" ca="1" si="191"/>
        <v>0</v>
      </c>
      <c r="H1534" s="17">
        <f t="shared" ca="1" si="192"/>
        <v>0</v>
      </c>
      <c r="I1534" s="17">
        <f t="shared" ca="1" si="193"/>
        <v>0</v>
      </c>
      <c r="K1534" s="17">
        <v>1525</v>
      </c>
      <c r="L1534" s="50">
        <v>1.6265103240952542E-3</v>
      </c>
      <c r="M1534" s="50">
        <v>1.6400948355123198E-3</v>
      </c>
      <c r="N1534" s="50">
        <v>5.04E-2</v>
      </c>
      <c r="O1534" s="50">
        <v>5.0599999999999999E-2</v>
      </c>
      <c r="R1534" s="59"/>
    </row>
    <row r="1535" spans="2:18" x14ac:dyDescent="0.2">
      <c r="B1535">
        <v>1526</v>
      </c>
      <c r="C1535" s="57">
        <f t="shared" ca="1" si="194"/>
        <v>-0.20978458939000388</v>
      </c>
      <c r="D1535" s="57">
        <f t="shared" ca="1" si="197"/>
        <v>0.65726074006616297</v>
      </c>
      <c r="E1535" s="57">
        <f t="shared" ca="1" si="197"/>
        <v>0.65747641877459728</v>
      </c>
      <c r="F1535" s="57">
        <f t="shared" ca="1" si="190"/>
        <v>0</v>
      </c>
      <c r="G1535" s="57">
        <f t="shared" ca="1" si="191"/>
        <v>0</v>
      </c>
      <c r="H1535" s="17">
        <f t="shared" ca="1" si="192"/>
        <v>0</v>
      </c>
      <c r="I1535" s="17">
        <f t="shared" ca="1" si="193"/>
        <v>0</v>
      </c>
      <c r="K1535" s="17">
        <v>1526</v>
      </c>
      <c r="L1535" s="50">
        <v>1.6800542790282801E-3</v>
      </c>
      <c r="M1535" s="50">
        <v>1.693594667456708E-3</v>
      </c>
      <c r="N1535" s="50">
        <v>5.0200000000000002E-2</v>
      </c>
      <c r="O1535" s="50">
        <v>5.04E-2</v>
      </c>
      <c r="R1535" s="59"/>
    </row>
    <row r="1536" spans="2:18" x14ac:dyDescent="0.2">
      <c r="B1536">
        <v>1527</v>
      </c>
      <c r="C1536" s="57">
        <f t="shared" ca="1" si="194"/>
        <v>-0.78624643428713015</v>
      </c>
      <c r="D1536" s="57">
        <f t="shared" ca="1" si="197"/>
        <v>0.62094896072017891</v>
      </c>
      <c r="E1536" s="57">
        <f t="shared" ca="1" si="197"/>
        <v>0.6211527237957557</v>
      </c>
      <c r="F1536" s="57">
        <f t="shared" ca="1" si="190"/>
        <v>0</v>
      </c>
      <c r="G1536" s="57">
        <f t="shared" ca="1" si="191"/>
        <v>0</v>
      </c>
      <c r="H1536" s="17">
        <f t="shared" ca="1" si="192"/>
        <v>0</v>
      </c>
      <c r="I1536" s="17">
        <f t="shared" ca="1" si="193"/>
        <v>0</v>
      </c>
      <c r="K1536" s="17">
        <v>1527</v>
      </c>
      <c r="L1536" s="50">
        <v>1.6734462020757317E-3</v>
      </c>
      <c r="M1536" s="50">
        <v>1.6861902884956776E-3</v>
      </c>
      <c r="N1536" s="50">
        <v>4.6800000000000001E-2</v>
      </c>
      <c r="O1536" s="50">
        <v>4.7600000000000003E-2</v>
      </c>
      <c r="R1536" s="59"/>
    </row>
    <row r="1537" spans="2:18" x14ac:dyDescent="0.2">
      <c r="B1537">
        <v>1528</v>
      </c>
      <c r="C1537" s="57">
        <f t="shared" ca="1" si="194"/>
        <v>1.3233211749796636</v>
      </c>
      <c r="D1537" s="57">
        <f t="shared" ca="1" si="197"/>
        <v>0.76450290294926271</v>
      </c>
      <c r="E1537" s="57">
        <f t="shared" ca="1" si="197"/>
        <v>0.76475377294445779</v>
      </c>
      <c r="F1537" s="57">
        <f t="shared" ca="1" si="190"/>
        <v>0</v>
      </c>
      <c r="G1537" s="57">
        <f t="shared" ca="1" si="191"/>
        <v>0</v>
      </c>
      <c r="H1537" s="17">
        <f t="shared" ca="1" si="192"/>
        <v>0</v>
      </c>
      <c r="I1537" s="17">
        <f t="shared" ca="1" si="193"/>
        <v>0</v>
      </c>
      <c r="K1537" s="17">
        <v>1528</v>
      </c>
      <c r="L1537" s="50">
        <v>1.9086397147492164E-3</v>
      </c>
      <c r="M1537" s="50">
        <v>1.9227543280891314E-3</v>
      </c>
      <c r="N1537" s="50">
        <v>5.1999999999999998E-2</v>
      </c>
      <c r="O1537" s="50">
        <v>5.2200000000000003E-2</v>
      </c>
      <c r="R1537" s="59"/>
    </row>
    <row r="1538" spans="2:18" x14ac:dyDescent="0.2">
      <c r="B1538">
        <v>1529</v>
      </c>
      <c r="C1538" s="57">
        <f t="shared" ca="1" si="194"/>
        <v>-1.4166028446489118</v>
      </c>
      <c r="D1538" s="57">
        <f t="shared" ca="1" si="197"/>
        <v>0.58353454097745228</v>
      </c>
      <c r="E1538" s="57">
        <f t="shared" ca="1" si="197"/>
        <v>0.58372602659107975</v>
      </c>
      <c r="F1538" s="57">
        <f t="shared" ca="1" si="190"/>
        <v>0</v>
      </c>
      <c r="G1538" s="57">
        <f t="shared" ca="1" si="191"/>
        <v>0</v>
      </c>
      <c r="H1538" s="17">
        <f t="shared" ca="1" si="192"/>
        <v>0</v>
      </c>
      <c r="I1538" s="17">
        <f t="shared" ca="1" si="193"/>
        <v>0</v>
      </c>
      <c r="K1538" s="17">
        <v>1529</v>
      </c>
      <c r="L1538" s="50">
        <v>1.6609574885981927E-3</v>
      </c>
      <c r="M1538" s="50">
        <v>1.6752625032715436E-3</v>
      </c>
      <c r="N1538" s="50">
        <v>5.3199999999999997E-2</v>
      </c>
      <c r="O1538" s="50">
        <v>5.3199999999999997E-2</v>
      </c>
      <c r="R1538" s="59"/>
    </row>
    <row r="1539" spans="2:18" x14ac:dyDescent="0.2">
      <c r="B1539">
        <v>1530</v>
      </c>
      <c r="C1539" s="57">
        <f t="shared" ca="1" si="194"/>
        <v>-0.38407117139105801</v>
      </c>
      <c r="D1539" s="57">
        <f t="shared" ca="1" si="197"/>
        <v>0.64606384570618169</v>
      </c>
      <c r="E1539" s="57">
        <f t="shared" ca="1" si="197"/>
        <v>0.64627585017764</v>
      </c>
      <c r="F1539" s="57">
        <f t="shared" ca="1" si="190"/>
        <v>0</v>
      </c>
      <c r="G1539" s="57">
        <f t="shared" ca="1" si="191"/>
        <v>0</v>
      </c>
      <c r="H1539" s="17">
        <f t="shared" ca="1" si="192"/>
        <v>0</v>
      </c>
      <c r="I1539" s="17">
        <f t="shared" ca="1" si="193"/>
        <v>0</v>
      </c>
      <c r="K1539" s="17">
        <v>1530</v>
      </c>
      <c r="L1539" s="50">
        <v>1.5956949974269194E-3</v>
      </c>
      <c r="M1539" s="50">
        <v>1.6095434118702432E-3</v>
      </c>
      <c r="N1539" s="50">
        <v>5.1400000000000001E-2</v>
      </c>
      <c r="O1539" s="50">
        <v>5.1799999999999999E-2</v>
      </c>
      <c r="R1539" s="59"/>
    </row>
    <row r="1540" spans="2:18" x14ac:dyDescent="0.2">
      <c r="B1540">
        <v>1531</v>
      </c>
      <c r="C1540" s="57">
        <f t="shared" ca="1" si="194"/>
        <v>1.1457359506710869</v>
      </c>
      <c r="D1540" s="57">
        <f t="shared" ca="1" si="197"/>
        <v>0.75123471880707127</v>
      </c>
      <c r="E1540" s="57">
        <f t="shared" ca="1" si="197"/>
        <v>0.75148123487597118</v>
      </c>
      <c r="F1540" s="57">
        <f t="shared" ca="1" si="190"/>
        <v>0</v>
      </c>
      <c r="G1540" s="57">
        <f t="shared" ca="1" si="191"/>
        <v>0</v>
      </c>
      <c r="H1540" s="17">
        <f t="shared" ca="1" si="192"/>
        <v>0</v>
      </c>
      <c r="I1540" s="17">
        <f t="shared" ca="1" si="193"/>
        <v>0</v>
      </c>
      <c r="K1540" s="17">
        <v>1531</v>
      </c>
      <c r="L1540" s="50">
        <v>1.8340588357672668E-3</v>
      </c>
      <c r="M1540" s="50">
        <v>1.8483828040752055E-3</v>
      </c>
      <c r="N1540" s="50">
        <v>5.2999999999999999E-2</v>
      </c>
      <c r="O1540" s="50">
        <v>5.3400000000000003E-2</v>
      </c>
      <c r="R1540" s="59"/>
    </row>
    <row r="1541" spans="2:18" x14ac:dyDescent="0.2">
      <c r="B1541">
        <v>1532</v>
      </c>
      <c r="C1541" s="57">
        <f t="shared" ca="1" si="194"/>
        <v>-0.81972813068935046</v>
      </c>
      <c r="D1541" s="57">
        <f t="shared" ca="1" si="197"/>
        <v>0.618902664508302</v>
      </c>
      <c r="E1541" s="57">
        <f t="shared" ca="1" si="197"/>
        <v>0.61910575609614626</v>
      </c>
      <c r="F1541" s="57">
        <f t="shared" ca="1" si="190"/>
        <v>0</v>
      </c>
      <c r="G1541" s="57">
        <f t="shared" ca="1" si="191"/>
        <v>0</v>
      </c>
      <c r="H1541" s="17">
        <f t="shared" ca="1" si="192"/>
        <v>0</v>
      </c>
      <c r="I1541" s="17">
        <f t="shared" ca="1" si="193"/>
        <v>0</v>
      </c>
      <c r="K1541" s="17">
        <v>1532</v>
      </c>
      <c r="L1541" s="50">
        <v>1.9769153261679729E-3</v>
      </c>
      <c r="M1541" s="50">
        <v>1.991106106299133E-3</v>
      </c>
      <c r="N1541" s="50">
        <v>5.1799999999999999E-2</v>
      </c>
      <c r="O1541" s="50">
        <v>5.2600000000000001E-2</v>
      </c>
      <c r="R1541" s="59"/>
    </row>
    <row r="1542" spans="2:18" x14ac:dyDescent="0.2">
      <c r="B1542">
        <v>1533</v>
      </c>
      <c r="C1542" s="57">
        <f t="shared" ca="1" si="194"/>
        <v>8.7394077627669611E-2</v>
      </c>
      <c r="D1542" s="57">
        <f t="shared" ca="1" si="197"/>
        <v>0.67680209059915997</v>
      </c>
      <c r="E1542" s="57">
        <f t="shared" ca="1" si="197"/>
        <v>0.67702418176004597</v>
      </c>
      <c r="F1542" s="57">
        <f t="shared" ca="1" si="190"/>
        <v>0</v>
      </c>
      <c r="G1542" s="57">
        <f t="shared" ca="1" si="191"/>
        <v>0</v>
      </c>
      <c r="H1542" s="17">
        <f t="shared" ca="1" si="192"/>
        <v>0</v>
      </c>
      <c r="I1542" s="17">
        <f t="shared" ca="1" si="193"/>
        <v>0</v>
      </c>
      <c r="K1542" s="17">
        <v>1533</v>
      </c>
      <c r="L1542" s="50">
        <v>1.5344015434329758E-3</v>
      </c>
      <c r="M1542" s="50">
        <v>1.5472540239632752E-3</v>
      </c>
      <c r="N1542" s="50">
        <v>4.7600000000000003E-2</v>
      </c>
      <c r="O1542" s="50">
        <v>4.8000000000000001E-2</v>
      </c>
      <c r="R1542" s="59"/>
    </row>
    <row r="1543" spans="2:18" x14ac:dyDescent="0.2">
      <c r="B1543">
        <v>1534</v>
      </c>
      <c r="C1543" s="57">
        <f t="shared" ca="1" si="194"/>
        <v>0.26943037943039549</v>
      </c>
      <c r="D1543" s="57">
        <f t="shared" ca="1" si="197"/>
        <v>0.68905796429879451</v>
      </c>
      <c r="E1543" s="57">
        <f t="shared" ca="1" si="197"/>
        <v>0.68928407719846563</v>
      </c>
      <c r="F1543" s="57">
        <f t="shared" ca="1" si="190"/>
        <v>0</v>
      </c>
      <c r="G1543" s="57">
        <f t="shared" ca="1" si="191"/>
        <v>0</v>
      </c>
      <c r="H1543" s="17">
        <f t="shared" ca="1" si="192"/>
        <v>0</v>
      </c>
      <c r="I1543" s="17">
        <f t="shared" ca="1" si="193"/>
        <v>0</v>
      </c>
      <c r="K1543" s="17">
        <v>1534</v>
      </c>
      <c r="L1543" s="50">
        <v>1.6519455467009308E-3</v>
      </c>
      <c r="M1543" s="50">
        <v>1.6655048524004804E-3</v>
      </c>
      <c r="N1543" s="50">
        <v>0.05</v>
      </c>
      <c r="O1543" s="50">
        <v>5.04E-2</v>
      </c>
      <c r="R1543" s="59"/>
    </row>
    <row r="1544" spans="2:18" x14ac:dyDescent="0.2">
      <c r="B1544">
        <v>1535</v>
      </c>
      <c r="C1544" s="57">
        <f t="shared" ca="1" si="194"/>
        <v>1.2948117242801369</v>
      </c>
      <c r="D1544" s="57">
        <f t="shared" ca="1" si="197"/>
        <v>0.76235715096992973</v>
      </c>
      <c r="E1544" s="57">
        <f t="shared" ca="1" si="197"/>
        <v>0.76260731684119465</v>
      </c>
      <c r="F1544" s="57">
        <f t="shared" ca="1" si="190"/>
        <v>0</v>
      </c>
      <c r="G1544" s="57">
        <f t="shared" ca="1" si="191"/>
        <v>0</v>
      </c>
      <c r="H1544" s="17">
        <f t="shared" ca="1" si="192"/>
        <v>0</v>
      </c>
      <c r="I1544" s="17">
        <f t="shared" ca="1" si="193"/>
        <v>0</v>
      </c>
      <c r="K1544" s="17">
        <v>1535</v>
      </c>
      <c r="L1544" s="50">
        <v>1.7733989648990626E-3</v>
      </c>
      <c r="M1544" s="50">
        <v>1.7879797909643137E-3</v>
      </c>
      <c r="N1544" s="50">
        <v>5.3999999999999999E-2</v>
      </c>
      <c r="O1544" s="50">
        <v>5.4199999999999998E-2</v>
      </c>
      <c r="R1544" s="59"/>
    </row>
    <row r="1545" spans="2:18" x14ac:dyDescent="0.2">
      <c r="B1545">
        <v>1536</v>
      </c>
      <c r="C1545" s="57">
        <f t="shared" ca="1" si="194"/>
        <v>-0.28461330348435548</v>
      </c>
      <c r="D1545" s="57">
        <f t="shared" ca="1" si="197"/>
        <v>0.65242985454464941</v>
      </c>
      <c r="E1545" s="57">
        <f t="shared" ca="1" si="197"/>
        <v>0.65264394800831504</v>
      </c>
      <c r="F1545" s="57">
        <f t="shared" ca="1" si="190"/>
        <v>0</v>
      </c>
      <c r="G1545" s="57">
        <f t="shared" ca="1" si="191"/>
        <v>0</v>
      </c>
      <c r="H1545" s="17">
        <f t="shared" ca="1" si="192"/>
        <v>0</v>
      </c>
      <c r="I1545" s="17">
        <f t="shared" ca="1" si="193"/>
        <v>0</v>
      </c>
      <c r="K1545" s="17">
        <v>1536</v>
      </c>
      <c r="L1545" s="50">
        <v>1.7710282986043153E-3</v>
      </c>
      <c r="M1545" s="50">
        <v>1.7849054808983702E-3</v>
      </c>
      <c r="N1545" s="50">
        <v>5.1200000000000002E-2</v>
      </c>
      <c r="O1545" s="50">
        <v>5.16E-2</v>
      </c>
      <c r="R1545" s="59"/>
    </row>
    <row r="1546" spans="2:18" x14ac:dyDescent="0.2">
      <c r="B1546">
        <v>1537</v>
      </c>
      <c r="C1546" s="57">
        <f t="shared" ca="1" si="194"/>
        <v>0.64336635241857887</v>
      </c>
      <c r="D1546" s="57">
        <f t="shared" ca="1" si="197"/>
        <v>0.7149344048756503</v>
      </c>
      <c r="E1546" s="57">
        <f t="shared" ca="1" si="197"/>
        <v>0.71516900907404402</v>
      </c>
      <c r="F1546" s="57">
        <f t="shared" ref="F1546:F1609" ca="1" si="198">MAX(0,CP*(D1546-K))</f>
        <v>0</v>
      </c>
      <c r="G1546" s="57">
        <f t="shared" ref="G1546:G1609" ca="1" si="199">MAX(0,CP*(E1546-K))</f>
        <v>0</v>
      </c>
      <c r="H1546" s="17">
        <f t="shared" ref="H1546:H1609" ca="1" si="200">(CP*(D1546-K)&gt;0)*1</f>
        <v>0</v>
      </c>
      <c r="I1546" s="17">
        <f t="shared" ref="I1546:I1609" ca="1" si="201">(CP*(E1546-K)&gt;0)*1</f>
        <v>0</v>
      </c>
      <c r="K1546" s="17">
        <v>1537</v>
      </c>
      <c r="L1546" s="50">
        <v>1.8552627444553735E-3</v>
      </c>
      <c r="M1546" s="50">
        <v>1.8682659429319439E-3</v>
      </c>
      <c r="N1546" s="50">
        <v>4.7600000000000003E-2</v>
      </c>
      <c r="O1546" s="50">
        <v>4.8000000000000001E-2</v>
      </c>
      <c r="R1546" s="59"/>
    </row>
    <row r="1547" spans="2:18" x14ac:dyDescent="0.2">
      <c r="B1547">
        <v>1538</v>
      </c>
      <c r="C1547" s="57">
        <f t="shared" ref="C1547:C1610" ca="1" si="202">_xlfn.NORM.S.INV(RAND())</f>
        <v>-0.70650597236213475</v>
      </c>
      <c r="D1547" s="57">
        <f t="shared" ca="1" si="197"/>
        <v>0.62584973357738916</v>
      </c>
      <c r="E1547" s="57">
        <f t="shared" ca="1" si="197"/>
        <v>0.62605510483111471</v>
      </c>
      <c r="F1547" s="57">
        <f t="shared" ca="1" si="198"/>
        <v>0</v>
      </c>
      <c r="G1547" s="57">
        <f t="shared" ca="1" si="199"/>
        <v>0</v>
      </c>
      <c r="H1547" s="17">
        <f t="shared" ca="1" si="200"/>
        <v>0</v>
      </c>
      <c r="I1547" s="17">
        <f t="shared" ca="1" si="201"/>
        <v>0</v>
      </c>
      <c r="K1547" s="17">
        <v>1538</v>
      </c>
      <c r="L1547" s="50">
        <v>1.8515678466198842E-3</v>
      </c>
      <c r="M1547" s="50">
        <v>1.8661068721535514E-3</v>
      </c>
      <c r="N1547" s="50">
        <v>5.3400000000000003E-2</v>
      </c>
      <c r="O1547" s="50">
        <v>5.3999999999999999E-2</v>
      </c>
      <c r="R1547" s="59"/>
    </row>
    <row r="1548" spans="2:18" x14ac:dyDescent="0.2">
      <c r="B1548">
        <v>1539</v>
      </c>
      <c r="C1548" s="57">
        <f t="shared" ca="1" si="202"/>
        <v>1.2732161033859359</v>
      </c>
      <c r="D1548" s="57">
        <f t="shared" ca="1" si="197"/>
        <v>0.76073577528095537</v>
      </c>
      <c r="E1548" s="57">
        <f t="shared" ca="1" si="197"/>
        <v>0.76098540910125001</v>
      </c>
      <c r="F1548" s="57">
        <f t="shared" ca="1" si="198"/>
        <v>0</v>
      </c>
      <c r="G1548" s="57">
        <f t="shared" ca="1" si="199"/>
        <v>0</v>
      </c>
      <c r="H1548" s="17">
        <f t="shared" ca="1" si="200"/>
        <v>0</v>
      </c>
      <c r="I1548" s="17">
        <f t="shared" ca="1" si="201"/>
        <v>0</v>
      </c>
      <c r="K1548" s="17">
        <v>1539</v>
      </c>
      <c r="L1548" s="50">
        <v>1.7191746859204183E-3</v>
      </c>
      <c r="M1548" s="50">
        <v>1.7339002873950149E-3</v>
      </c>
      <c r="N1548" s="50">
        <v>5.4600000000000003E-2</v>
      </c>
      <c r="O1548" s="50">
        <v>5.5E-2</v>
      </c>
      <c r="R1548" s="59"/>
    </row>
    <row r="1549" spans="2:18" x14ac:dyDescent="0.2">
      <c r="B1549">
        <v>1540</v>
      </c>
      <c r="C1549" s="57">
        <f t="shared" ca="1" si="202"/>
        <v>-0.24484032096386876</v>
      </c>
      <c r="D1549" s="57">
        <f t="shared" ca="1" si="197"/>
        <v>0.65499313097244227</v>
      </c>
      <c r="E1549" s="57">
        <f t="shared" ca="1" si="197"/>
        <v>0.6552080655697945</v>
      </c>
      <c r="F1549" s="57">
        <f t="shared" ca="1" si="198"/>
        <v>0</v>
      </c>
      <c r="G1549" s="57">
        <f t="shared" ca="1" si="199"/>
        <v>0</v>
      </c>
      <c r="H1549" s="17">
        <f t="shared" ca="1" si="200"/>
        <v>0</v>
      </c>
      <c r="I1549" s="17">
        <f t="shared" ca="1" si="201"/>
        <v>0</v>
      </c>
      <c r="K1549" s="17">
        <v>1540</v>
      </c>
      <c r="L1549" s="50">
        <v>1.6562544377886216E-3</v>
      </c>
      <c r="M1549" s="50">
        <v>1.669694448303531E-3</v>
      </c>
      <c r="N1549" s="50">
        <v>4.9599999999999998E-2</v>
      </c>
      <c r="O1549" s="50">
        <v>5.04E-2</v>
      </c>
      <c r="R1549" s="59"/>
    </row>
    <row r="1550" spans="2:18" x14ac:dyDescent="0.2">
      <c r="B1550">
        <v>1541</v>
      </c>
      <c r="C1550" s="57">
        <f t="shared" ca="1" si="202"/>
        <v>-7.3898788629831652E-2</v>
      </c>
      <c r="D1550" s="57">
        <f t="shared" ref="D1550:E1569" ca="1" si="203">S0*EXP((D$5+0.5*σ*σ)*T+σ*SQRT(T)*$C1550)</f>
        <v>0.66612506730869336</v>
      </c>
      <c r="E1550" s="57">
        <f t="shared" ca="1" si="203"/>
        <v>0.66634365482718472</v>
      </c>
      <c r="F1550" s="57">
        <f t="shared" ca="1" si="198"/>
        <v>0</v>
      </c>
      <c r="G1550" s="57">
        <f t="shared" ca="1" si="199"/>
        <v>0</v>
      </c>
      <c r="H1550" s="17">
        <f t="shared" ca="1" si="200"/>
        <v>0</v>
      </c>
      <c r="I1550" s="17">
        <f t="shared" ca="1" si="201"/>
        <v>0</v>
      </c>
      <c r="K1550" s="17">
        <v>1541</v>
      </c>
      <c r="L1550" s="50">
        <v>2.0392145651397155E-3</v>
      </c>
      <c r="M1550" s="50">
        <v>2.0530776756737504E-3</v>
      </c>
      <c r="N1550" s="50">
        <v>5.0799999999999998E-2</v>
      </c>
      <c r="O1550" s="50">
        <v>5.1200000000000002E-2</v>
      </c>
      <c r="R1550" s="59"/>
    </row>
    <row r="1551" spans="2:18" x14ac:dyDescent="0.2">
      <c r="B1551">
        <v>1542</v>
      </c>
      <c r="C1551" s="57">
        <f t="shared" ca="1" si="202"/>
        <v>-2.0651354840214529</v>
      </c>
      <c r="D1551" s="57">
        <f t="shared" ca="1" si="203"/>
        <v>0.54739269641763411</v>
      </c>
      <c r="E1551" s="57">
        <f t="shared" ca="1" si="203"/>
        <v>0.54757232216214136</v>
      </c>
      <c r="F1551" s="57">
        <f t="shared" ca="1" si="198"/>
        <v>0</v>
      </c>
      <c r="G1551" s="57">
        <f t="shared" ca="1" si="199"/>
        <v>0</v>
      </c>
      <c r="H1551" s="17">
        <f t="shared" ca="1" si="200"/>
        <v>0</v>
      </c>
      <c r="I1551" s="17">
        <f t="shared" ca="1" si="201"/>
        <v>0</v>
      </c>
      <c r="K1551" s="17">
        <v>1542</v>
      </c>
      <c r="L1551" s="50">
        <v>1.4459441227720755E-3</v>
      </c>
      <c r="M1551" s="50">
        <v>1.4578102994289861E-3</v>
      </c>
      <c r="N1551" s="50">
        <v>4.3999999999999997E-2</v>
      </c>
      <c r="O1551" s="50">
        <v>4.4200000000000003E-2</v>
      </c>
      <c r="R1551" s="59"/>
    </row>
    <row r="1552" spans="2:18" x14ac:dyDescent="0.2">
      <c r="B1552">
        <v>1543</v>
      </c>
      <c r="C1552" s="57">
        <f t="shared" ca="1" si="202"/>
        <v>-1.6710403174275634</v>
      </c>
      <c r="D1552" s="57">
        <f t="shared" ca="1" si="203"/>
        <v>0.56907901989347709</v>
      </c>
      <c r="E1552" s="57">
        <f t="shared" ca="1" si="203"/>
        <v>0.56926576195872702</v>
      </c>
      <c r="F1552" s="57">
        <f t="shared" ca="1" si="198"/>
        <v>0</v>
      </c>
      <c r="G1552" s="57">
        <f t="shared" ca="1" si="199"/>
        <v>0</v>
      </c>
      <c r="H1552" s="17">
        <f t="shared" ca="1" si="200"/>
        <v>0</v>
      </c>
      <c r="I1552" s="17">
        <f t="shared" ca="1" si="201"/>
        <v>0</v>
      </c>
      <c r="K1552" s="17">
        <v>1543</v>
      </c>
      <c r="L1552" s="50">
        <v>1.7156299916947565E-3</v>
      </c>
      <c r="M1552" s="50">
        <v>1.7293138938812348E-3</v>
      </c>
      <c r="N1552" s="50">
        <v>5.0599999999999999E-2</v>
      </c>
      <c r="O1552" s="50">
        <v>5.0799999999999998E-2</v>
      </c>
      <c r="R1552" s="59"/>
    </row>
    <row r="1553" spans="2:18" x14ac:dyDescent="0.2">
      <c r="B1553">
        <v>1544</v>
      </c>
      <c r="C1553" s="57">
        <f t="shared" ca="1" si="202"/>
        <v>-0.86609480414300655</v>
      </c>
      <c r="D1553" s="57">
        <f t="shared" ca="1" si="203"/>
        <v>0.61608000968552434</v>
      </c>
      <c r="E1553" s="57">
        <f t="shared" ca="1" si="203"/>
        <v>0.61628217502521554</v>
      </c>
      <c r="F1553" s="57">
        <f t="shared" ca="1" si="198"/>
        <v>0</v>
      </c>
      <c r="G1553" s="57">
        <f t="shared" ca="1" si="199"/>
        <v>0</v>
      </c>
      <c r="H1553" s="17">
        <f t="shared" ca="1" si="200"/>
        <v>0</v>
      </c>
      <c r="I1553" s="17">
        <f t="shared" ca="1" si="201"/>
        <v>0</v>
      </c>
      <c r="K1553" s="17">
        <v>1544</v>
      </c>
      <c r="L1553" s="50">
        <v>1.8078628826053681E-3</v>
      </c>
      <c r="M1553" s="50">
        <v>1.8221563594035149E-3</v>
      </c>
      <c r="N1553" s="50">
        <v>5.2600000000000001E-2</v>
      </c>
      <c r="O1553" s="50">
        <v>5.2999999999999999E-2</v>
      </c>
      <c r="R1553" s="59"/>
    </row>
    <row r="1554" spans="2:18" x14ac:dyDescent="0.2">
      <c r="B1554">
        <v>1545</v>
      </c>
      <c r="C1554" s="57">
        <f t="shared" ca="1" si="202"/>
        <v>-0.18074207958668259</v>
      </c>
      <c r="D1554" s="57">
        <f t="shared" ca="1" si="203"/>
        <v>0.65914532383751911</v>
      </c>
      <c r="E1554" s="57">
        <f t="shared" ca="1" si="203"/>
        <v>0.65936162096809403</v>
      </c>
      <c r="F1554" s="57">
        <f t="shared" ca="1" si="198"/>
        <v>0</v>
      </c>
      <c r="G1554" s="57">
        <f t="shared" ca="1" si="199"/>
        <v>0</v>
      </c>
      <c r="H1554" s="17">
        <f t="shared" ca="1" si="200"/>
        <v>0</v>
      </c>
      <c r="I1554" s="17">
        <f t="shared" ca="1" si="201"/>
        <v>0</v>
      </c>
      <c r="K1554" s="17">
        <v>1545</v>
      </c>
      <c r="L1554" s="50">
        <v>1.6036206253001743E-3</v>
      </c>
      <c r="M1554" s="50">
        <v>1.615889385057717E-3</v>
      </c>
      <c r="N1554" s="50">
        <v>4.5400000000000003E-2</v>
      </c>
      <c r="O1554" s="50">
        <v>4.5400000000000003E-2</v>
      </c>
      <c r="R1554" s="59"/>
    </row>
    <row r="1555" spans="2:18" x14ac:dyDescent="0.2">
      <c r="B1555">
        <v>1546</v>
      </c>
      <c r="C1555" s="57">
        <f t="shared" ca="1" si="202"/>
        <v>-0.27813896789554809</v>
      </c>
      <c r="D1555" s="57">
        <f t="shared" ca="1" si="203"/>
        <v>0.65284642586127906</v>
      </c>
      <c r="E1555" s="57">
        <f t="shared" ca="1" si="203"/>
        <v>0.65306065602193275</v>
      </c>
      <c r="F1555" s="57">
        <f t="shared" ca="1" si="198"/>
        <v>0</v>
      </c>
      <c r="G1555" s="57">
        <f t="shared" ca="1" si="199"/>
        <v>0</v>
      </c>
      <c r="H1555" s="17">
        <f t="shared" ca="1" si="200"/>
        <v>0</v>
      </c>
      <c r="I1555" s="17">
        <f t="shared" ca="1" si="201"/>
        <v>0</v>
      </c>
      <c r="K1555" s="17">
        <v>1546</v>
      </c>
      <c r="L1555" s="50">
        <v>1.9373824088899053E-3</v>
      </c>
      <c r="M1555" s="50">
        <v>1.9522413221995934E-3</v>
      </c>
      <c r="N1555" s="50">
        <v>5.4800000000000001E-2</v>
      </c>
      <c r="O1555" s="50">
        <v>5.5199999999999999E-2</v>
      </c>
      <c r="R1555" s="59"/>
    </row>
    <row r="1556" spans="2:18" x14ac:dyDescent="0.2">
      <c r="B1556">
        <v>1547</v>
      </c>
      <c r="C1556" s="57">
        <f t="shared" ca="1" si="202"/>
        <v>-0.72222924940640487</v>
      </c>
      <c r="D1556" s="57">
        <f t="shared" ca="1" si="203"/>
        <v>0.62488034410576954</v>
      </c>
      <c r="E1556" s="57">
        <f t="shared" ca="1" si="203"/>
        <v>0.62508539725640977</v>
      </c>
      <c r="F1556" s="57">
        <f t="shared" ca="1" si="198"/>
        <v>0</v>
      </c>
      <c r="G1556" s="57">
        <f t="shared" ca="1" si="199"/>
        <v>0</v>
      </c>
      <c r="H1556" s="17">
        <f t="shared" ca="1" si="200"/>
        <v>0</v>
      </c>
      <c r="I1556" s="17">
        <f t="shared" ca="1" si="201"/>
        <v>0</v>
      </c>
      <c r="K1556" s="17">
        <v>1547</v>
      </c>
      <c r="L1556" s="50">
        <v>1.6242511344142362E-3</v>
      </c>
      <c r="M1556" s="50">
        <v>1.6374132513252305E-3</v>
      </c>
      <c r="N1556" s="50">
        <v>4.8599999999999997E-2</v>
      </c>
      <c r="O1556" s="50">
        <v>4.9000000000000002E-2</v>
      </c>
      <c r="R1556" s="59"/>
    </row>
    <row r="1557" spans="2:18" x14ac:dyDescent="0.2">
      <c r="B1557">
        <v>1548</v>
      </c>
      <c r="C1557" s="57">
        <f t="shared" ca="1" si="202"/>
        <v>0.77311629715891694</v>
      </c>
      <c r="D1557" s="57">
        <f t="shared" ca="1" si="203"/>
        <v>0.72413838657893415</v>
      </c>
      <c r="E1557" s="57">
        <f t="shared" ca="1" si="203"/>
        <v>0.72437601104427096</v>
      </c>
      <c r="F1557" s="57">
        <f t="shared" ca="1" si="198"/>
        <v>0</v>
      </c>
      <c r="G1557" s="57">
        <f t="shared" ca="1" si="199"/>
        <v>0</v>
      </c>
      <c r="H1557" s="17">
        <f t="shared" ca="1" si="200"/>
        <v>0</v>
      </c>
      <c r="I1557" s="17">
        <f t="shared" ca="1" si="201"/>
        <v>0</v>
      </c>
      <c r="K1557" s="17">
        <v>1548</v>
      </c>
      <c r="L1557" s="50">
        <v>1.7428571998342672E-3</v>
      </c>
      <c r="M1557" s="50">
        <v>1.7580121049692841E-3</v>
      </c>
      <c r="N1557" s="50">
        <v>5.62E-2</v>
      </c>
      <c r="O1557" s="50">
        <v>5.6399999999999999E-2</v>
      </c>
      <c r="R1557" s="59"/>
    </row>
    <row r="1558" spans="2:18" x14ac:dyDescent="0.2">
      <c r="B1558">
        <v>1549</v>
      </c>
      <c r="C1558" s="57">
        <f t="shared" ca="1" si="202"/>
        <v>0.76232299705124451</v>
      </c>
      <c r="D1558" s="57">
        <f t="shared" ca="1" si="203"/>
        <v>0.7233682522175181</v>
      </c>
      <c r="E1558" s="57">
        <f t="shared" ca="1" si="203"/>
        <v>0.72360562396490846</v>
      </c>
      <c r="F1558" s="57">
        <f t="shared" ca="1" si="198"/>
        <v>0</v>
      </c>
      <c r="G1558" s="57">
        <f t="shared" ca="1" si="199"/>
        <v>0</v>
      </c>
      <c r="H1558" s="17">
        <f t="shared" ca="1" si="200"/>
        <v>0</v>
      </c>
      <c r="I1558" s="17">
        <f t="shared" ca="1" si="201"/>
        <v>0</v>
      </c>
      <c r="K1558" s="17">
        <v>1549</v>
      </c>
      <c r="L1558" s="50">
        <v>1.6767058662294019E-3</v>
      </c>
      <c r="M1558" s="50">
        <v>1.6905913391088785E-3</v>
      </c>
      <c r="N1558" s="50">
        <v>5.1400000000000001E-2</v>
      </c>
      <c r="O1558" s="50">
        <v>5.1999999999999998E-2</v>
      </c>
      <c r="R1558" s="59"/>
    </row>
    <row r="1559" spans="2:18" x14ac:dyDescent="0.2">
      <c r="B1559">
        <v>1550</v>
      </c>
      <c r="C1559" s="57">
        <f t="shared" ca="1" si="202"/>
        <v>-0.32396286890168352</v>
      </c>
      <c r="D1559" s="57">
        <f t="shared" ca="1" si="203"/>
        <v>0.64990373811478785</v>
      </c>
      <c r="E1559" s="57">
        <f t="shared" ca="1" si="203"/>
        <v>0.65011700263874095</v>
      </c>
      <c r="F1559" s="57">
        <f t="shared" ca="1" si="198"/>
        <v>0</v>
      </c>
      <c r="G1559" s="57">
        <f t="shared" ca="1" si="199"/>
        <v>0</v>
      </c>
      <c r="H1559" s="17">
        <f t="shared" ca="1" si="200"/>
        <v>0</v>
      </c>
      <c r="I1559" s="17">
        <f t="shared" ca="1" si="201"/>
        <v>0</v>
      </c>
      <c r="K1559" s="17">
        <v>1550</v>
      </c>
      <c r="L1559" s="50">
        <v>2.0177844609008196E-3</v>
      </c>
      <c r="M1559" s="50">
        <v>2.0324134845008087E-3</v>
      </c>
      <c r="N1559" s="50">
        <v>5.3999999999999999E-2</v>
      </c>
      <c r="O1559" s="50">
        <v>5.3999999999999999E-2</v>
      </c>
      <c r="R1559" s="59"/>
    </row>
    <row r="1560" spans="2:18" x14ac:dyDescent="0.2">
      <c r="B1560">
        <v>1551</v>
      </c>
      <c r="C1560" s="57">
        <f t="shared" ca="1" si="202"/>
        <v>1.3626294706413531</v>
      </c>
      <c r="D1560" s="57">
        <f t="shared" ca="1" si="203"/>
        <v>0.76747133325643113</v>
      </c>
      <c r="E1560" s="57">
        <f t="shared" ca="1" si="203"/>
        <v>0.76772317733569329</v>
      </c>
      <c r="F1560" s="57">
        <f t="shared" ca="1" si="198"/>
        <v>0</v>
      </c>
      <c r="G1560" s="57">
        <f t="shared" ca="1" si="199"/>
        <v>0</v>
      </c>
      <c r="H1560" s="17">
        <f t="shared" ca="1" si="200"/>
        <v>0</v>
      </c>
      <c r="I1560" s="17">
        <f t="shared" ca="1" si="201"/>
        <v>0</v>
      </c>
      <c r="K1560" s="17">
        <v>1551</v>
      </c>
      <c r="L1560" s="50">
        <v>1.7922207843029912E-3</v>
      </c>
      <c r="M1560" s="50">
        <v>1.8069259714812631E-3</v>
      </c>
      <c r="N1560" s="50">
        <v>5.4199999999999998E-2</v>
      </c>
      <c r="O1560" s="50">
        <v>5.5E-2</v>
      </c>
      <c r="R1560" s="59"/>
    </row>
    <row r="1561" spans="2:18" x14ac:dyDescent="0.2">
      <c r="B1561">
        <v>1552</v>
      </c>
      <c r="C1561" s="57">
        <f t="shared" ca="1" si="202"/>
        <v>-0.67005762800663293</v>
      </c>
      <c r="D1561" s="57">
        <f t="shared" ca="1" si="203"/>
        <v>0.62810267612794635</v>
      </c>
      <c r="E1561" s="57">
        <f t="shared" ca="1" si="203"/>
        <v>0.62830878667995926</v>
      </c>
      <c r="F1561" s="57">
        <f t="shared" ca="1" si="198"/>
        <v>0</v>
      </c>
      <c r="G1561" s="57">
        <f t="shared" ca="1" si="199"/>
        <v>0</v>
      </c>
      <c r="H1561" s="17">
        <f t="shared" ca="1" si="200"/>
        <v>0</v>
      </c>
      <c r="I1561" s="17">
        <f t="shared" ca="1" si="201"/>
        <v>0</v>
      </c>
      <c r="K1561" s="17">
        <v>1552</v>
      </c>
      <c r="L1561" s="50">
        <v>1.688636623249661E-3</v>
      </c>
      <c r="M1561" s="50">
        <v>1.7028268075969751E-3</v>
      </c>
      <c r="N1561" s="50">
        <v>5.2400000000000002E-2</v>
      </c>
      <c r="O1561" s="50">
        <v>5.2999999999999999E-2</v>
      </c>
      <c r="R1561" s="59"/>
    </row>
    <row r="1562" spans="2:18" x14ac:dyDescent="0.2">
      <c r="B1562">
        <v>1553</v>
      </c>
      <c r="C1562" s="57">
        <f t="shared" ca="1" si="202"/>
        <v>-1.4853594779009731</v>
      </c>
      <c r="D1562" s="57">
        <f t="shared" ca="1" si="203"/>
        <v>0.57959240335934303</v>
      </c>
      <c r="E1562" s="57">
        <f t="shared" ca="1" si="203"/>
        <v>0.57978259536892873</v>
      </c>
      <c r="F1562" s="57">
        <f t="shared" ca="1" si="198"/>
        <v>0</v>
      </c>
      <c r="G1562" s="57">
        <f t="shared" ca="1" si="199"/>
        <v>0</v>
      </c>
      <c r="H1562" s="17">
        <f t="shared" ca="1" si="200"/>
        <v>0</v>
      </c>
      <c r="I1562" s="17">
        <f t="shared" ca="1" si="201"/>
        <v>0</v>
      </c>
      <c r="K1562" s="17">
        <v>1553</v>
      </c>
      <c r="L1562" s="50">
        <v>1.5550359060528974E-3</v>
      </c>
      <c r="M1562" s="50">
        <v>1.5694538256208529E-3</v>
      </c>
      <c r="N1562" s="50">
        <v>5.3600000000000002E-2</v>
      </c>
      <c r="O1562" s="50">
        <v>5.3800000000000001E-2</v>
      </c>
      <c r="R1562" s="59"/>
    </row>
    <row r="1563" spans="2:18" x14ac:dyDescent="0.2">
      <c r="B1563">
        <v>1554</v>
      </c>
      <c r="C1563" s="57">
        <f t="shared" ca="1" si="202"/>
        <v>1.1503135263698243</v>
      </c>
      <c r="D1563" s="57">
        <f t="shared" ca="1" si="203"/>
        <v>0.75157382124086125</v>
      </c>
      <c r="E1563" s="57">
        <f t="shared" ca="1" si="203"/>
        <v>0.75182044858550079</v>
      </c>
      <c r="F1563" s="57">
        <f t="shared" ca="1" si="198"/>
        <v>0</v>
      </c>
      <c r="G1563" s="57">
        <f t="shared" ca="1" si="199"/>
        <v>0</v>
      </c>
      <c r="H1563" s="17">
        <f t="shared" ca="1" si="200"/>
        <v>0</v>
      </c>
      <c r="I1563" s="17">
        <f t="shared" ca="1" si="201"/>
        <v>0</v>
      </c>
      <c r="K1563" s="17">
        <v>1554</v>
      </c>
      <c r="L1563" s="50">
        <v>1.7182576096845374E-3</v>
      </c>
      <c r="M1563" s="50">
        <v>1.7320098950407367E-3</v>
      </c>
      <c r="N1563" s="50">
        <v>5.0799999999999998E-2</v>
      </c>
      <c r="O1563" s="50">
        <v>5.0999999999999997E-2</v>
      </c>
      <c r="R1563" s="59"/>
    </row>
    <row r="1564" spans="2:18" x14ac:dyDescent="0.2">
      <c r="B1564">
        <v>1555</v>
      </c>
      <c r="C1564" s="57">
        <f t="shared" ca="1" si="202"/>
        <v>1.5590681327605511</v>
      </c>
      <c r="D1564" s="57">
        <f t="shared" ca="1" si="203"/>
        <v>0.78247933930047464</v>
      </c>
      <c r="E1564" s="57">
        <f t="shared" ca="1" si="203"/>
        <v>0.78273610822487416</v>
      </c>
      <c r="F1564" s="57">
        <f t="shared" ca="1" si="198"/>
        <v>0</v>
      </c>
      <c r="G1564" s="57">
        <f t="shared" ca="1" si="199"/>
        <v>0</v>
      </c>
      <c r="H1564" s="17">
        <f t="shared" ca="1" si="200"/>
        <v>0</v>
      </c>
      <c r="I1564" s="17">
        <f t="shared" ca="1" si="201"/>
        <v>0</v>
      </c>
      <c r="K1564" s="17">
        <v>1555</v>
      </c>
      <c r="L1564" s="50">
        <v>1.7911500789173506E-3</v>
      </c>
      <c r="M1564" s="50">
        <v>1.8054770076569727E-3</v>
      </c>
      <c r="N1564" s="50">
        <v>5.2999999999999999E-2</v>
      </c>
      <c r="O1564" s="50">
        <v>5.3199999999999997E-2</v>
      </c>
      <c r="R1564" s="59"/>
    </row>
    <row r="1565" spans="2:18" x14ac:dyDescent="0.2">
      <c r="B1565">
        <v>1556</v>
      </c>
      <c r="C1565" s="57">
        <f t="shared" ca="1" si="202"/>
        <v>-2.5359798686298358</v>
      </c>
      <c r="D1565" s="57">
        <f t="shared" ca="1" si="203"/>
        <v>0.5225638083793418</v>
      </c>
      <c r="E1565" s="57">
        <f t="shared" ca="1" si="203"/>
        <v>0.52273528657725521</v>
      </c>
      <c r="F1565" s="57">
        <f t="shared" ca="1" si="198"/>
        <v>0</v>
      </c>
      <c r="G1565" s="57">
        <f t="shared" ca="1" si="199"/>
        <v>0</v>
      </c>
      <c r="H1565" s="17">
        <f t="shared" ca="1" si="200"/>
        <v>0</v>
      </c>
      <c r="I1565" s="17">
        <f t="shared" ca="1" si="201"/>
        <v>0</v>
      </c>
      <c r="K1565" s="17">
        <v>1556</v>
      </c>
      <c r="L1565" s="50">
        <v>1.7201211917084003E-3</v>
      </c>
      <c r="M1565" s="50">
        <v>1.7344973500539942E-3</v>
      </c>
      <c r="N1565" s="50">
        <v>5.3400000000000003E-2</v>
      </c>
      <c r="O1565" s="50">
        <v>5.3400000000000003E-2</v>
      </c>
      <c r="R1565" s="59"/>
    </row>
    <row r="1566" spans="2:18" x14ac:dyDescent="0.2">
      <c r="B1566">
        <v>1557</v>
      </c>
      <c r="C1566" s="57">
        <f t="shared" ca="1" si="202"/>
        <v>-1.7372125786421479E-2</v>
      </c>
      <c r="D1566" s="57">
        <f t="shared" ca="1" si="203"/>
        <v>0.66984762578909274</v>
      </c>
      <c r="E1566" s="57">
        <f t="shared" ca="1" si="203"/>
        <v>0.67006743485720099</v>
      </c>
      <c r="F1566" s="57">
        <f t="shared" ca="1" si="198"/>
        <v>0</v>
      </c>
      <c r="G1566" s="57">
        <f t="shared" ca="1" si="199"/>
        <v>0</v>
      </c>
      <c r="H1566" s="17">
        <f t="shared" ca="1" si="200"/>
        <v>0</v>
      </c>
      <c r="I1566" s="17">
        <f t="shared" ca="1" si="201"/>
        <v>0</v>
      </c>
      <c r="K1566" s="17">
        <v>1557</v>
      </c>
      <c r="L1566" s="50">
        <v>1.6822353341293486E-3</v>
      </c>
      <c r="M1566" s="50">
        <v>1.6962886849352821E-3</v>
      </c>
      <c r="N1566" s="50">
        <v>5.2200000000000003E-2</v>
      </c>
      <c r="O1566" s="50">
        <v>5.2200000000000003E-2</v>
      </c>
      <c r="R1566" s="59"/>
    </row>
    <row r="1567" spans="2:18" x14ac:dyDescent="0.2">
      <c r="B1567">
        <v>1558</v>
      </c>
      <c r="C1567" s="57">
        <f t="shared" ca="1" si="202"/>
        <v>-0.61621805854382916</v>
      </c>
      <c r="D1567" s="57">
        <f t="shared" ca="1" si="203"/>
        <v>0.6314454503915129</v>
      </c>
      <c r="E1567" s="57">
        <f t="shared" ca="1" si="203"/>
        <v>0.6316526578677627</v>
      </c>
      <c r="F1567" s="57">
        <f t="shared" ca="1" si="198"/>
        <v>0</v>
      </c>
      <c r="G1567" s="57">
        <f t="shared" ca="1" si="199"/>
        <v>0</v>
      </c>
      <c r="H1567" s="17">
        <f t="shared" ca="1" si="200"/>
        <v>0</v>
      </c>
      <c r="I1567" s="17">
        <f t="shared" ca="1" si="201"/>
        <v>0</v>
      </c>
      <c r="K1567" s="17">
        <v>1558</v>
      </c>
      <c r="L1567" s="50">
        <v>1.6338833363940309E-3</v>
      </c>
      <c r="M1567" s="50">
        <v>1.6471447755164576E-3</v>
      </c>
      <c r="N1567" s="50">
        <v>4.9000000000000002E-2</v>
      </c>
      <c r="O1567" s="50">
        <v>4.9200000000000001E-2</v>
      </c>
      <c r="R1567" s="59"/>
    </row>
    <row r="1568" spans="2:18" x14ac:dyDescent="0.2">
      <c r="B1568">
        <v>1559</v>
      </c>
      <c r="C1568" s="57">
        <f t="shared" ca="1" si="202"/>
        <v>3.6116758102529151E-2</v>
      </c>
      <c r="D1568" s="57">
        <f t="shared" ca="1" si="203"/>
        <v>0.67338928583321178</v>
      </c>
      <c r="E1568" s="57">
        <f t="shared" ca="1" si="203"/>
        <v>0.67361025708950106</v>
      </c>
      <c r="F1568" s="57">
        <f t="shared" ca="1" si="198"/>
        <v>0</v>
      </c>
      <c r="G1568" s="57">
        <f t="shared" ca="1" si="199"/>
        <v>0</v>
      </c>
      <c r="H1568" s="17">
        <f t="shared" ca="1" si="200"/>
        <v>0</v>
      </c>
      <c r="I1568" s="17">
        <f t="shared" ca="1" si="201"/>
        <v>0</v>
      </c>
      <c r="K1568" s="17">
        <v>1559</v>
      </c>
      <c r="L1568" s="50">
        <v>2.1042628012508803E-3</v>
      </c>
      <c r="M1568" s="50">
        <v>2.1196804728065995E-3</v>
      </c>
      <c r="N1568" s="50">
        <v>5.6800000000000003E-2</v>
      </c>
      <c r="O1568" s="50">
        <v>5.7000000000000002E-2</v>
      </c>
      <c r="R1568" s="59"/>
    </row>
    <row r="1569" spans="2:18" x14ac:dyDescent="0.2">
      <c r="B1569">
        <v>1560</v>
      </c>
      <c r="C1569" s="57">
        <f t="shared" ca="1" si="202"/>
        <v>0.63686835598227831</v>
      </c>
      <c r="D1569" s="57">
        <f t="shared" ca="1" si="203"/>
        <v>0.71447654953446105</v>
      </c>
      <c r="E1569" s="57">
        <f t="shared" ca="1" si="203"/>
        <v>0.71471100348860206</v>
      </c>
      <c r="F1569" s="57">
        <f t="shared" ca="1" si="198"/>
        <v>0</v>
      </c>
      <c r="G1569" s="57">
        <f t="shared" ca="1" si="199"/>
        <v>0</v>
      </c>
      <c r="H1569" s="17">
        <f t="shared" ca="1" si="200"/>
        <v>0</v>
      </c>
      <c r="I1569" s="17">
        <f t="shared" ca="1" si="201"/>
        <v>0</v>
      </c>
      <c r="K1569" s="17">
        <v>1560</v>
      </c>
      <c r="L1569" s="50">
        <v>1.5936463992588966E-3</v>
      </c>
      <c r="M1569" s="50">
        <v>1.6066483020556377E-3</v>
      </c>
      <c r="N1569" s="50">
        <v>4.8000000000000001E-2</v>
      </c>
      <c r="O1569" s="50">
        <v>4.8599999999999997E-2</v>
      </c>
      <c r="R1569" s="59"/>
    </row>
    <row r="1570" spans="2:18" x14ac:dyDescent="0.2">
      <c r="B1570">
        <v>1561</v>
      </c>
      <c r="C1570" s="57">
        <f t="shared" ca="1" si="202"/>
        <v>-2.4808104268159243</v>
      </c>
      <c r="D1570" s="57">
        <f t="shared" ref="D1570:E1589" ca="1" si="204">S0*EXP((D$5+0.5*σ*σ)*T+σ*SQRT(T)*$C1570)</f>
        <v>0.52541378463147947</v>
      </c>
      <c r="E1570" s="57">
        <f t="shared" ca="1" si="204"/>
        <v>0.52558619804301465</v>
      </c>
      <c r="F1570" s="57">
        <f t="shared" ca="1" si="198"/>
        <v>0</v>
      </c>
      <c r="G1570" s="57">
        <f t="shared" ca="1" si="199"/>
        <v>0</v>
      </c>
      <c r="H1570" s="17">
        <f t="shared" ca="1" si="200"/>
        <v>0</v>
      </c>
      <c r="I1570" s="17">
        <f t="shared" ca="1" si="201"/>
        <v>0</v>
      </c>
      <c r="K1570" s="17">
        <v>1561</v>
      </c>
      <c r="L1570" s="50">
        <v>1.712765951548856E-3</v>
      </c>
      <c r="M1570" s="50">
        <v>1.726447816918343E-3</v>
      </c>
      <c r="N1570" s="50">
        <v>5.0200000000000002E-2</v>
      </c>
      <c r="O1570" s="50">
        <v>5.0999999999999997E-2</v>
      </c>
      <c r="R1570" s="59"/>
    </row>
    <row r="1571" spans="2:18" x14ac:dyDescent="0.2">
      <c r="B1571">
        <v>1562</v>
      </c>
      <c r="C1571" s="57">
        <f t="shared" ca="1" si="202"/>
        <v>0.5437615320643121</v>
      </c>
      <c r="D1571" s="57">
        <f t="shared" ca="1" si="204"/>
        <v>0.7079482585222675</v>
      </c>
      <c r="E1571" s="57">
        <f t="shared" ca="1" si="204"/>
        <v>0.70818057023165248</v>
      </c>
      <c r="F1571" s="57">
        <f t="shared" ca="1" si="198"/>
        <v>0</v>
      </c>
      <c r="G1571" s="57">
        <f t="shared" ca="1" si="199"/>
        <v>0</v>
      </c>
      <c r="H1571" s="17">
        <f t="shared" ca="1" si="200"/>
        <v>0</v>
      </c>
      <c r="I1571" s="17">
        <f t="shared" ca="1" si="201"/>
        <v>0</v>
      </c>
      <c r="K1571" s="17">
        <v>1562</v>
      </c>
      <c r="L1571" s="50">
        <v>1.5903954288851851E-3</v>
      </c>
      <c r="M1571" s="50">
        <v>1.603222076500397E-3</v>
      </c>
      <c r="N1571" s="50">
        <v>4.7399999999999998E-2</v>
      </c>
      <c r="O1571" s="50">
        <v>4.7600000000000003E-2</v>
      </c>
      <c r="R1571" s="59"/>
    </row>
    <row r="1572" spans="2:18" x14ac:dyDescent="0.2">
      <c r="B1572">
        <v>1563</v>
      </c>
      <c r="C1572" s="57">
        <f t="shared" ca="1" si="202"/>
        <v>-0.40426463692988407</v>
      </c>
      <c r="D1572" s="57">
        <f t="shared" ca="1" si="204"/>
        <v>0.64477892660149227</v>
      </c>
      <c r="E1572" s="57">
        <f t="shared" ca="1" si="204"/>
        <v>0.64499050942948999</v>
      </c>
      <c r="F1572" s="57">
        <f t="shared" ca="1" si="198"/>
        <v>0</v>
      </c>
      <c r="G1572" s="57">
        <f t="shared" ca="1" si="199"/>
        <v>0</v>
      </c>
      <c r="H1572" s="17">
        <f t="shared" ca="1" si="200"/>
        <v>0</v>
      </c>
      <c r="I1572" s="17">
        <f t="shared" ca="1" si="201"/>
        <v>0</v>
      </c>
      <c r="K1572" s="17">
        <v>1563</v>
      </c>
      <c r="L1572" s="50">
        <v>1.8213681944194743E-3</v>
      </c>
      <c r="M1572" s="50">
        <v>1.8354452339518399E-3</v>
      </c>
      <c r="N1572" s="50">
        <v>5.1999999999999998E-2</v>
      </c>
      <c r="O1572" s="50">
        <v>5.2400000000000002E-2</v>
      </c>
      <c r="R1572" s="59"/>
    </row>
    <row r="1573" spans="2:18" x14ac:dyDescent="0.2">
      <c r="B1573">
        <v>1564</v>
      </c>
      <c r="C1573" s="57">
        <f t="shared" ca="1" si="202"/>
        <v>-1.2549662876323109</v>
      </c>
      <c r="D1573" s="57">
        <f t="shared" ca="1" si="204"/>
        <v>0.59290784686197395</v>
      </c>
      <c r="E1573" s="57">
        <f t="shared" ca="1" si="204"/>
        <v>0.59310240830591299</v>
      </c>
      <c r="F1573" s="57">
        <f t="shared" ca="1" si="198"/>
        <v>0</v>
      </c>
      <c r="G1573" s="57">
        <f t="shared" ca="1" si="199"/>
        <v>0</v>
      </c>
      <c r="H1573" s="17">
        <f t="shared" ca="1" si="200"/>
        <v>0</v>
      </c>
      <c r="I1573" s="17">
        <f t="shared" ca="1" si="201"/>
        <v>0</v>
      </c>
      <c r="K1573" s="17">
        <v>1564</v>
      </c>
      <c r="L1573" s="50">
        <v>1.5928612892589233E-3</v>
      </c>
      <c r="M1573" s="50">
        <v>1.6057042976256519E-3</v>
      </c>
      <c r="N1573" s="50">
        <v>4.7399999999999998E-2</v>
      </c>
      <c r="O1573" s="50">
        <v>4.8000000000000001E-2</v>
      </c>
      <c r="R1573" s="59"/>
    </row>
    <row r="1574" spans="2:18" x14ac:dyDescent="0.2">
      <c r="B1574">
        <v>1565</v>
      </c>
      <c r="C1574" s="57">
        <f t="shared" ca="1" si="202"/>
        <v>0.25217153667239178</v>
      </c>
      <c r="D1574" s="57">
        <f t="shared" ca="1" si="204"/>
        <v>0.68788652517524995</v>
      </c>
      <c r="E1574" s="57">
        <f t="shared" ca="1" si="204"/>
        <v>0.68811225366967399</v>
      </c>
      <c r="F1574" s="57">
        <f t="shared" ca="1" si="198"/>
        <v>0</v>
      </c>
      <c r="G1574" s="57">
        <f t="shared" ca="1" si="199"/>
        <v>0</v>
      </c>
      <c r="H1574" s="17">
        <f t="shared" ca="1" si="200"/>
        <v>0</v>
      </c>
      <c r="I1574" s="17">
        <f t="shared" ca="1" si="201"/>
        <v>0</v>
      </c>
      <c r="K1574" s="17">
        <v>1565</v>
      </c>
      <c r="L1574" s="50">
        <v>1.7034167032549401E-3</v>
      </c>
      <c r="M1574" s="50">
        <v>1.7171507963330359E-3</v>
      </c>
      <c r="N1574" s="50">
        <v>5.0799999999999998E-2</v>
      </c>
      <c r="O1574" s="50">
        <v>5.0999999999999997E-2</v>
      </c>
      <c r="R1574" s="59"/>
    </row>
    <row r="1575" spans="2:18" x14ac:dyDescent="0.2">
      <c r="B1575">
        <v>1566</v>
      </c>
      <c r="C1575" s="57">
        <f t="shared" ca="1" si="202"/>
        <v>-0.39456735681634703</v>
      </c>
      <c r="D1575" s="57">
        <f t="shared" ca="1" si="204"/>
        <v>0.64539564955437645</v>
      </c>
      <c r="E1575" s="57">
        <f t="shared" ca="1" si="204"/>
        <v>0.64560743475869431</v>
      </c>
      <c r="F1575" s="57">
        <f t="shared" ca="1" si="198"/>
        <v>0</v>
      </c>
      <c r="G1575" s="57">
        <f t="shared" ca="1" si="199"/>
        <v>0</v>
      </c>
      <c r="H1575" s="17">
        <f t="shared" ca="1" si="200"/>
        <v>0</v>
      </c>
      <c r="I1575" s="17">
        <f t="shared" ca="1" si="201"/>
        <v>0</v>
      </c>
      <c r="K1575" s="17">
        <v>1566</v>
      </c>
      <c r="L1575" s="50">
        <v>1.6890853577456078E-3</v>
      </c>
      <c r="M1575" s="50">
        <v>1.7032950934095673E-3</v>
      </c>
      <c r="N1575" s="50">
        <v>5.2600000000000001E-2</v>
      </c>
      <c r="O1575" s="50">
        <v>5.28E-2</v>
      </c>
      <c r="R1575" s="59"/>
    </row>
    <row r="1576" spans="2:18" x14ac:dyDescent="0.2">
      <c r="B1576">
        <v>1567</v>
      </c>
      <c r="C1576" s="57">
        <f t="shared" ca="1" si="202"/>
        <v>-1.6611416811100874</v>
      </c>
      <c r="D1576" s="57">
        <f t="shared" ca="1" si="204"/>
        <v>0.56963464465370439</v>
      </c>
      <c r="E1576" s="57">
        <f t="shared" ca="1" si="204"/>
        <v>0.56982156904603309</v>
      </c>
      <c r="F1576" s="57">
        <f t="shared" ca="1" si="198"/>
        <v>0</v>
      </c>
      <c r="G1576" s="57">
        <f t="shared" ca="1" si="199"/>
        <v>0</v>
      </c>
      <c r="H1576" s="17">
        <f t="shared" ca="1" si="200"/>
        <v>0</v>
      </c>
      <c r="I1576" s="17">
        <f t="shared" ca="1" si="201"/>
        <v>0</v>
      </c>
      <c r="K1576" s="17">
        <v>1567</v>
      </c>
      <c r="L1576" s="50">
        <v>1.8909042678392279E-3</v>
      </c>
      <c r="M1576" s="50">
        <v>1.9056708729630611E-3</v>
      </c>
      <c r="N1576" s="50">
        <v>5.4399999999999997E-2</v>
      </c>
      <c r="O1576" s="50">
        <v>5.4800000000000001E-2</v>
      </c>
      <c r="R1576" s="59"/>
    </row>
    <row r="1577" spans="2:18" x14ac:dyDescent="0.2">
      <c r="B1577">
        <v>1568</v>
      </c>
      <c r="C1577" s="57">
        <f t="shared" ca="1" si="202"/>
        <v>0.44107445868367767</v>
      </c>
      <c r="D1577" s="57">
        <f t="shared" ca="1" si="204"/>
        <v>0.70081738809937966</v>
      </c>
      <c r="E1577" s="57">
        <f t="shared" ca="1" si="204"/>
        <v>0.70104735982886157</v>
      </c>
      <c r="F1577" s="57">
        <f t="shared" ca="1" si="198"/>
        <v>0</v>
      </c>
      <c r="G1577" s="57">
        <f t="shared" ca="1" si="199"/>
        <v>0</v>
      </c>
      <c r="H1577" s="17">
        <f t="shared" ca="1" si="200"/>
        <v>0</v>
      </c>
      <c r="I1577" s="17">
        <f t="shared" ca="1" si="201"/>
        <v>0</v>
      </c>
      <c r="K1577" s="17">
        <v>1568</v>
      </c>
      <c r="L1577" s="50">
        <v>1.7052079087733413E-3</v>
      </c>
      <c r="M1577" s="50">
        <v>1.7173006459528476E-3</v>
      </c>
      <c r="N1577" s="50">
        <v>4.4400000000000002E-2</v>
      </c>
      <c r="O1577" s="50">
        <v>4.4999999999999998E-2</v>
      </c>
      <c r="R1577" s="59"/>
    </row>
    <row r="1578" spans="2:18" x14ac:dyDescent="0.2">
      <c r="B1578">
        <v>1569</v>
      </c>
      <c r="C1578" s="57">
        <f t="shared" ca="1" si="202"/>
        <v>3.9325182815695976E-2</v>
      </c>
      <c r="D1578" s="57">
        <f t="shared" ca="1" si="204"/>
        <v>0.67360231960825456</v>
      </c>
      <c r="E1578" s="57">
        <f t="shared" ca="1" si="204"/>
        <v>0.67382336077112237</v>
      </c>
      <c r="F1578" s="57">
        <f t="shared" ca="1" si="198"/>
        <v>0</v>
      </c>
      <c r="G1578" s="57">
        <f t="shared" ca="1" si="199"/>
        <v>0</v>
      </c>
      <c r="H1578" s="17">
        <f t="shared" ca="1" si="200"/>
        <v>0</v>
      </c>
      <c r="I1578" s="17">
        <f t="shared" ca="1" si="201"/>
        <v>0</v>
      </c>
      <c r="K1578" s="17">
        <v>1569</v>
      </c>
      <c r="L1578" s="50">
        <v>1.8351971009965802E-3</v>
      </c>
      <c r="M1578" s="50">
        <v>1.8493782192178698E-3</v>
      </c>
      <c r="N1578" s="50">
        <v>5.2200000000000003E-2</v>
      </c>
      <c r="O1578" s="50">
        <v>5.2999999999999999E-2</v>
      </c>
      <c r="R1578" s="59"/>
    </row>
    <row r="1579" spans="2:18" x14ac:dyDescent="0.2">
      <c r="B1579">
        <v>1570</v>
      </c>
      <c r="C1579" s="57">
        <f t="shared" ca="1" si="202"/>
        <v>1.4980135912701786</v>
      </c>
      <c r="D1579" s="57">
        <f t="shared" ca="1" si="204"/>
        <v>0.77778357625155181</v>
      </c>
      <c r="E1579" s="57">
        <f t="shared" ca="1" si="204"/>
        <v>0.77803880427133354</v>
      </c>
      <c r="F1579" s="57">
        <f t="shared" ca="1" si="198"/>
        <v>0</v>
      </c>
      <c r="G1579" s="57">
        <f t="shared" ca="1" si="199"/>
        <v>0</v>
      </c>
      <c r="H1579" s="17">
        <f t="shared" ca="1" si="200"/>
        <v>0</v>
      </c>
      <c r="I1579" s="17">
        <f t="shared" ca="1" si="201"/>
        <v>0</v>
      </c>
      <c r="K1579" s="17">
        <v>1570</v>
      </c>
      <c r="L1579" s="50">
        <v>1.8033583854498293E-3</v>
      </c>
      <c r="M1579" s="50">
        <v>1.8175586753468934E-3</v>
      </c>
      <c r="N1579" s="50">
        <v>5.2600000000000001E-2</v>
      </c>
      <c r="O1579" s="50">
        <v>5.28E-2</v>
      </c>
      <c r="R1579" s="59"/>
    </row>
    <row r="1580" spans="2:18" x14ac:dyDescent="0.2">
      <c r="B1580">
        <v>1571</v>
      </c>
      <c r="C1580" s="57">
        <f t="shared" ca="1" si="202"/>
        <v>0.71264645905623869</v>
      </c>
      <c r="D1580" s="57">
        <f t="shared" ca="1" si="204"/>
        <v>0.71983422861733359</v>
      </c>
      <c r="E1580" s="57">
        <f t="shared" ca="1" si="204"/>
        <v>0.72007044068242565</v>
      </c>
      <c r="F1580" s="57">
        <f t="shared" ca="1" si="198"/>
        <v>0</v>
      </c>
      <c r="G1580" s="57">
        <f t="shared" ca="1" si="199"/>
        <v>0</v>
      </c>
      <c r="H1580" s="17">
        <f t="shared" ca="1" si="200"/>
        <v>0</v>
      </c>
      <c r="I1580" s="17">
        <f t="shared" ca="1" si="201"/>
        <v>0</v>
      </c>
      <c r="K1580" s="17">
        <v>1571</v>
      </c>
      <c r="L1580" s="50">
        <v>1.5879161057425436E-3</v>
      </c>
      <c r="M1580" s="50">
        <v>1.6013686667561366E-3</v>
      </c>
      <c r="N1580" s="50">
        <v>4.9599999999999998E-2</v>
      </c>
      <c r="O1580" s="50">
        <v>5.0200000000000002E-2</v>
      </c>
      <c r="R1580" s="59"/>
    </row>
    <row r="1581" spans="2:18" x14ac:dyDescent="0.2">
      <c r="B1581">
        <v>1572</v>
      </c>
      <c r="C1581" s="57">
        <f t="shared" ca="1" si="202"/>
        <v>1.8186778879858871</v>
      </c>
      <c r="D1581" s="57">
        <f t="shared" ca="1" si="204"/>
        <v>0.80276481451425252</v>
      </c>
      <c r="E1581" s="57">
        <f t="shared" ca="1" si="204"/>
        <v>0.80302824007402884</v>
      </c>
      <c r="F1581" s="57">
        <f t="shared" ca="1" si="198"/>
        <v>1.4564814514252511E-2</v>
      </c>
      <c r="G1581" s="57">
        <f t="shared" ca="1" si="199"/>
        <v>1.4828240074028831E-2</v>
      </c>
      <c r="H1581" s="17">
        <f t="shared" ca="1" si="200"/>
        <v>1</v>
      </c>
      <c r="I1581" s="17">
        <f t="shared" ca="1" si="201"/>
        <v>1</v>
      </c>
      <c r="K1581" s="17">
        <v>1572</v>
      </c>
      <c r="L1581" s="50">
        <v>1.7347094868242767E-3</v>
      </c>
      <c r="M1581" s="50">
        <v>1.748386227386608E-3</v>
      </c>
      <c r="N1581" s="50">
        <v>5.04E-2</v>
      </c>
      <c r="O1581" s="50">
        <v>5.0799999999999998E-2</v>
      </c>
      <c r="R1581" s="59"/>
    </row>
    <row r="1582" spans="2:18" x14ac:dyDescent="0.2">
      <c r="B1582">
        <v>1573</v>
      </c>
      <c r="C1582" s="57">
        <f t="shared" ca="1" si="202"/>
        <v>0.24261836259796155</v>
      </c>
      <c r="D1582" s="57">
        <f t="shared" ca="1" si="204"/>
        <v>0.68723896263818829</v>
      </c>
      <c r="E1582" s="57">
        <f t="shared" ca="1" si="204"/>
        <v>0.68746447863634852</v>
      </c>
      <c r="F1582" s="57">
        <f t="shared" ca="1" si="198"/>
        <v>0</v>
      </c>
      <c r="G1582" s="57">
        <f t="shared" ca="1" si="199"/>
        <v>0</v>
      </c>
      <c r="H1582" s="17">
        <f t="shared" ca="1" si="200"/>
        <v>0</v>
      </c>
      <c r="I1582" s="17">
        <f t="shared" ca="1" si="201"/>
        <v>0</v>
      </c>
      <c r="K1582" s="17">
        <v>1573</v>
      </c>
      <c r="L1582" s="50">
        <v>1.7125975626180808E-3</v>
      </c>
      <c r="M1582" s="50">
        <v>1.7256780213658911E-3</v>
      </c>
      <c r="N1582" s="50">
        <v>4.8399999999999999E-2</v>
      </c>
      <c r="O1582" s="50">
        <v>4.8399999999999999E-2</v>
      </c>
      <c r="R1582" s="59"/>
    </row>
    <row r="1583" spans="2:18" x14ac:dyDescent="0.2">
      <c r="B1583">
        <v>1574</v>
      </c>
      <c r="C1583" s="57">
        <f t="shared" ca="1" si="202"/>
        <v>0.61751886720618665</v>
      </c>
      <c r="D1583" s="57">
        <f t="shared" ca="1" si="204"/>
        <v>0.71311490098794672</v>
      </c>
      <c r="E1583" s="57">
        <f t="shared" ca="1" si="204"/>
        <v>0.71334890812002472</v>
      </c>
      <c r="F1583" s="57">
        <f t="shared" ca="1" si="198"/>
        <v>0</v>
      </c>
      <c r="G1583" s="57">
        <f t="shared" ca="1" si="199"/>
        <v>0</v>
      </c>
      <c r="H1583" s="17">
        <f t="shared" ca="1" si="200"/>
        <v>0</v>
      </c>
      <c r="I1583" s="17">
        <f t="shared" ca="1" si="201"/>
        <v>0</v>
      </c>
      <c r="K1583" s="17">
        <v>1574</v>
      </c>
      <c r="L1583" s="50">
        <v>1.6648075014545586E-3</v>
      </c>
      <c r="M1583" s="50">
        <v>1.6781267747370172E-3</v>
      </c>
      <c r="N1583" s="50">
        <v>4.9000000000000002E-2</v>
      </c>
      <c r="O1583" s="50">
        <v>4.9599999999999998E-2</v>
      </c>
      <c r="R1583" s="59"/>
    </row>
    <row r="1584" spans="2:18" x14ac:dyDescent="0.2">
      <c r="B1584">
        <v>1575</v>
      </c>
      <c r="C1584" s="57">
        <f t="shared" ca="1" si="202"/>
        <v>5.6008386341846107E-2</v>
      </c>
      <c r="D1584" s="57">
        <f t="shared" ca="1" si="204"/>
        <v>0.67471114189254555</v>
      </c>
      <c r="E1584" s="57">
        <f t="shared" ca="1" si="204"/>
        <v>0.67493254691307825</v>
      </c>
      <c r="F1584" s="57">
        <f t="shared" ca="1" si="198"/>
        <v>0</v>
      </c>
      <c r="G1584" s="57">
        <f t="shared" ca="1" si="199"/>
        <v>0</v>
      </c>
      <c r="H1584" s="17">
        <f t="shared" ca="1" si="200"/>
        <v>0</v>
      </c>
      <c r="I1584" s="17">
        <f t="shared" ca="1" si="201"/>
        <v>0</v>
      </c>
      <c r="K1584" s="17">
        <v>1575</v>
      </c>
      <c r="L1584" s="50">
        <v>1.4419024574385043E-3</v>
      </c>
      <c r="M1584" s="50">
        <v>1.4536008574305859E-3</v>
      </c>
      <c r="N1584" s="50">
        <v>4.3400000000000001E-2</v>
      </c>
      <c r="O1584" s="50">
        <v>4.3400000000000001E-2</v>
      </c>
      <c r="R1584" s="59"/>
    </row>
    <row r="1585" spans="2:18" x14ac:dyDescent="0.2">
      <c r="B1585">
        <v>1576</v>
      </c>
      <c r="C1585" s="57">
        <f t="shared" ca="1" si="202"/>
        <v>-0.71060650839042805</v>
      </c>
      <c r="D1585" s="57">
        <f t="shared" ca="1" si="204"/>
        <v>0.62559677777666778</v>
      </c>
      <c r="E1585" s="57">
        <f t="shared" ca="1" si="204"/>
        <v>0.62580206602348742</v>
      </c>
      <c r="F1585" s="57">
        <f t="shared" ca="1" si="198"/>
        <v>0</v>
      </c>
      <c r="G1585" s="57">
        <f t="shared" ca="1" si="199"/>
        <v>0</v>
      </c>
      <c r="H1585" s="17">
        <f t="shared" ca="1" si="200"/>
        <v>0</v>
      </c>
      <c r="I1585" s="17">
        <f t="shared" ca="1" si="201"/>
        <v>0</v>
      </c>
      <c r="K1585" s="17">
        <v>1576</v>
      </c>
      <c r="L1585" s="50">
        <v>1.6808854989618655E-3</v>
      </c>
      <c r="M1585" s="50">
        <v>1.6934867017728416E-3</v>
      </c>
      <c r="N1585" s="50">
        <v>4.6399999999999997E-2</v>
      </c>
      <c r="O1585" s="50">
        <v>4.6600000000000003E-2</v>
      </c>
      <c r="R1585" s="59"/>
    </row>
    <row r="1586" spans="2:18" x14ac:dyDescent="0.2">
      <c r="B1586">
        <v>1577</v>
      </c>
      <c r="C1586" s="57">
        <f t="shared" ca="1" si="202"/>
        <v>-1.2457217920026542</v>
      </c>
      <c r="D1586" s="57">
        <f t="shared" ca="1" si="204"/>
        <v>0.59344846431390341</v>
      </c>
      <c r="E1586" s="57">
        <f t="shared" ca="1" si="204"/>
        <v>0.59364320316030517</v>
      </c>
      <c r="F1586" s="57">
        <f t="shared" ca="1" si="198"/>
        <v>0</v>
      </c>
      <c r="G1586" s="57">
        <f t="shared" ca="1" si="199"/>
        <v>0</v>
      </c>
      <c r="H1586" s="17">
        <f t="shared" ca="1" si="200"/>
        <v>0</v>
      </c>
      <c r="I1586" s="17">
        <f t="shared" ca="1" si="201"/>
        <v>0</v>
      </c>
      <c r="K1586" s="17">
        <v>1577</v>
      </c>
      <c r="L1586" s="50">
        <v>1.7783518576591974E-3</v>
      </c>
      <c r="M1586" s="50">
        <v>1.7921630944408697E-3</v>
      </c>
      <c r="N1586" s="50">
        <v>5.0999999999999997E-2</v>
      </c>
      <c r="O1586" s="50">
        <v>5.1200000000000002E-2</v>
      </c>
      <c r="R1586" s="59"/>
    </row>
    <row r="1587" spans="2:18" x14ac:dyDescent="0.2">
      <c r="B1587">
        <v>1578</v>
      </c>
      <c r="C1587" s="57">
        <f t="shared" ca="1" si="202"/>
        <v>-1.2036293812325487</v>
      </c>
      <c r="D1587" s="57">
        <f t="shared" ca="1" si="204"/>
        <v>0.59591626429540923</v>
      </c>
      <c r="E1587" s="57">
        <f t="shared" ca="1" si="204"/>
        <v>0.5961118129451054</v>
      </c>
      <c r="F1587" s="57">
        <f t="shared" ca="1" si="198"/>
        <v>0</v>
      </c>
      <c r="G1587" s="57">
        <f t="shared" ca="1" si="199"/>
        <v>0</v>
      </c>
      <c r="H1587" s="17">
        <f t="shared" ca="1" si="200"/>
        <v>0</v>
      </c>
      <c r="I1587" s="17">
        <f t="shared" ca="1" si="201"/>
        <v>0</v>
      </c>
      <c r="K1587" s="17">
        <v>1578</v>
      </c>
      <c r="L1587" s="50">
        <v>1.7168347196886873E-3</v>
      </c>
      <c r="M1587" s="50">
        <v>1.7304807366761714E-3</v>
      </c>
      <c r="N1587" s="50">
        <v>5.04E-2</v>
      </c>
      <c r="O1587" s="50">
        <v>5.0999999999999997E-2</v>
      </c>
      <c r="R1587" s="59"/>
    </row>
    <row r="1588" spans="2:18" x14ac:dyDescent="0.2">
      <c r="B1588">
        <v>1579</v>
      </c>
      <c r="C1588" s="57">
        <f t="shared" ca="1" si="202"/>
        <v>1.1432951823070139</v>
      </c>
      <c r="D1588" s="57">
        <f t="shared" ca="1" si="204"/>
        <v>0.75105397156217113</v>
      </c>
      <c r="E1588" s="57">
        <f t="shared" ca="1" si="204"/>
        <v>0.75130042831924859</v>
      </c>
      <c r="F1588" s="57">
        <f t="shared" ca="1" si="198"/>
        <v>0</v>
      </c>
      <c r="G1588" s="57">
        <f t="shared" ca="1" si="199"/>
        <v>0</v>
      </c>
      <c r="H1588" s="17">
        <f t="shared" ca="1" si="200"/>
        <v>0</v>
      </c>
      <c r="I1588" s="17">
        <f t="shared" ca="1" si="201"/>
        <v>0</v>
      </c>
      <c r="K1588" s="17">
        <v>1579</v>
      </c>
      <c r="L1588" s="50">
        <v>1.6313773243748692E-3</v>
      </c>
      <c r="M1588" s="50">
        <v>1.6441724847279311E-3</v>
      </c>
      <c r="N1588" s="50">
        <v>4.7399999999999998E-2</v>
      </c>
      <c r="O1588" s="50">
        <v>4.7399999999999998E-2</v>
      </c>
      <c r="R1588" s="59"/>
    </row>
    <row r="1589" spans="2:18" x14ac:dyDescent="0.2">
      <c r="B1589">
        <v>1580</v>
      </c>
      <c r="C1589" s="57">
        <f t="shared" ca="1" si="202"/>
        <v>0.51274356004100463</v>
      </c>
      <c r="D1589" s="57">
        <f t="shared" ca="1" si="204"/>
        <v>0.70578667124842642</v>
      </c>
      <c r="E1589" s="57">
        <f t="shared" ca="1" si="204"/>
        <v>0.70601827363756287</v>
      </c>
      <c r="F1589" s="57">
        <f t="shared" ca="1" si="198"/>
        <v>0</v>
      </c>
      <c r="G1589" s="57">
        <f t="shared" ca="1" si="199"/>
        <v>0</v>
      </c>
      <c r="H1589" s="17">
        <f t="shared" ca="1" si="200"/>
        <v>0</v>
      </c>
      <c r="I1589" s="17">
        <f t="shared" ca="1" si="201"/>
        <v>0</v>
      </c>
      <c r="K1589" s="17">
        <v>1580</v>
      </c>
      <c r="L1589" s="50">
        <v>1.7914433232391759E-3</v>
      </c>
      <c r="M1589" s="50">
        <v>1.8042229482931966E-3</v>
      </c>
      <c r="N1589" s="50">
        <v>4.6800000000000001E-2</v>
      </c>
      <c r="O1589" s="50">
        <v>4.7399999999999998E-2</v>
      </c>
      <c r="R1589" s="59"/>
    </row>
    <row r="1590" spans="2:18" x14ac:dyDescent="0.2">
      <c r="B1590">
        <v>1581</v>
      </c>
      <c r="C1590" s="57">
        <f t="shared" ca="1" si="202"/>
        <v>0.35407967990190625</v>
      </c>
      <c r="D1590" s="57">
        <f t="shared" ref="D1590:E1609" ca="1" si="205">S0*EXP((D$5+0.5*σ*σ)*T+σ*SQRT(T)*$C1590)</f>
        <v>0.69483246293446121</v>
      </c>
      <c r="E1590" s="57">
        <f t="shared" ca="1" si="205"/>
        <v>0.6950604707235295</v>
      </c>
      <c r="F1590" s="57">
        <f t="shared" ca="1" si="198"/>
        <v>0</v>
      </c>
      <c r="G1590" s="57">
        <f t="shared" ca="1" si="199"/>
        <v>0</v>
      </c>
      <c r="H1590" s="17">
        <f t="shared" ca="1" si="200"/>
        <v>0</v>
      </c>
      <c r="I1590" s="17">
        <f t="shared" ca="1" si="201"/>
        <v>0</v>
      </c>
      <c r="K1590" s="17">
        <v>1581</v>
      </c>
      <c r="L1590" s="50">
        <v>1.5630131625804849E-3</v>
      </c>
      <c r="M1590" s="50">
        <v>1.5757858893798286E-3</v>
      </c>
      <c r="N1590" s="50">
        <v>4.7399999999999998E-2</v>
      </c>
      <c r="O1590" s="50">
        <v>4.7399999999999998E-2</v>
      </c>
      <c r="R1590" s="59"/>
    </row>
    <row r="1591" spans="2:18" x14ac:dyDescent="0.2">
      <c r="B1591">
        <v>1582</v>
      </c>
      <c r="C1591" s="57">
        <f t="shared" ca="1" si="202"/>
        <v>3.515097589142107E-2</v>
      </c>
      <c r="D1591" s="57">
        <f t="shared" ca="1" si="205"/>
        <v>0.67332517278152104</v>
      </c>
      <c r="E1591" s="57">
        <f t="shared" ca="1" si="205"/>
        <v>0.67354612299924921</v>
      </c>
      <c r="F1591" s="57">
        <f t="shared" ca="1" si="198"/>
        <v>0</v>
      </c>
      <c r="G1591" s="57">
        <f t="shared" ca="1" si="199"/>
        <v>0</v>
      </c>
      <c r="H1591" s="17">
        <f t="shared" ca="1" si="200"/>
        <v>0</v>
      </c>
      <c r="I1591" s="17">
        <f t="shared" ca="1" si="201"/>
        <v>0</v>
      </c>
      <c r="K1591" s="17">
        <v>1582</v>
      </c>
      <c r="L1591" s="50">
        <v>1.8460312459849604E-3</v>
      </c>
      <c r="M1591" s="50">
        <v>1.861132958959471E-3</v>
      </c>
      <c r="N1591" s="50">
        <v>5.6000000000000001E-2</v>
      </c>
      <c r="O1591" s="50">
        <v>5.6399999999999999E-2</v>
      </c>
      <c r="R1591" s="59"/>
    </row>
    <row r="1592" spans="2:18" x14ac:dyDescent="0.2">
      <c r="B1592">
        <v>1583</v>
      </c>
      <c r="C1592" s="57">
        <f t="shared" ca="1" si="202"/>
        <v>1.2819612210738456</v>
      </c>
      <c r="D1592" s="57">
        <f t="shared" ca="1" si="205"/>
        <v>0.76139193331124</v>
      </c>
      <c r="E1592" s="57">
        <f t="shared" ca="1" si="205"/>
        <v>0.76164178244839109</v>
      </c>
      <c r="F1592" s="57">
        <f t="shared" ca="1" si="198"/>
        <v>0</v>
      </c>
      <c r="G1592" s="57">
        <f t="shared" ca="1" si="199"/>
        <v>0</v>
      </c>
      <c r="H1592" s="17">
        <f t="shared" ca="1" si="200"/>
        <v>0</v>
      </c>
      <c r="I1592" s="17">
        <f t="shared" ca="1" si="201"/>
        <v>0</v>
      </c>
      <c r="K1592" s="17">
        <v>1583</v>
      </c>
      <c r="L1592" s="50">
        <v>1.845211410905117E-3</v>
      </c>
      <c r="M1592" s="50">
        <v>1.8592675291771138E-3</v>
      </c>
      <c r="N1592" s="50">
        <v>5.1799999999999999E-2</v>
      </c>
      <c r="O1592" s="50">
        <v>5.2600000000000001E-2</v>
      </c>
      <c r="R1592" s="59"/>
    </row>
    <row r="1593" spans="2:18" x14ac:dyDescent="0.2">
      <c r="B1593">
        <v>1584</v>
      </c>
      <c r="C1593" s="57">
        <f t="shared" ca="1" si="202"/>
        <v>0.22636391974248876</v>
      </c>
      <c r="D1593" s="57">
        <f t="shared" ca="1" si="205"/>
        <v>0.68613855485479314</v>
      </c>
      <c r="E1593" s="57">
        <f t="shared" ca="1" si="205"/>
        <v>0.68636370975648875</v>
      </c>
      <c r="F1593" s="57">
        <f t="shared" ca="1" si="198"/>
        <v>0</v>
      </c>
      <c r="G1593" s="57">
        <f t="shared" ca="1" si="199"/>
        <v>0</v>
      </c>
      <c r="H1593" s="17">
        <f t="shared" ca="1" si="200"/>
        <v>0</v>
      </c>
      <c r="I1593" s="17">
        <f t="shared" ca="1" si="201"/>
        <v>0</v>
      </c>
      <c r="K1593" s="17">
        <v>1584</v>
      </c>
      <c r="L1593" s="50">
        <v>1.7127916038169157E-3</v>
      </c>
      <c r="M1593" s="50">
        <v>1.7263750113278586E-3</v>
      </c>
      <c r="N1593" s="50">
        <v>0.05</v>
      </c>
      <c r="O1593" s="50">
        <v>5.0599999999999999E-2</v>
      </c>
      <c r="R1593" s="59"/>
    </row>
    <row r="1594" spans="2:18" x14ac:dyDescent="0.2">
      <c r="B1594">
        <v>1585</v>
      </c>
      <c r="C1594" s="57">
        <f t="shared" ca="1" si="202"/>
        <v>0.44625984781898981</v>
      </c>
      <c r="D1594" s="57">
        <f t="shared" ca="1" si="205"/>
        <v>0.70117574762755008</v>
      </c>
      <c r="E1594" s="57">
        <f t="shared" ca="1" si="205"/>
        <v>0.70140583695194592</v>
      </c>
      <c r="F1594" s="57">
        <f t="shared" ca="1" si="198"/>
        <v>0</v>
      </c>
      <c r="G1594" s="57">
        <f t="shared" ca="1" si="199"/>
        <v>0</v>
      </c>
      <c r="H1594" s="17">
        <f t="shared" ca="1" si="200"/>
        <v>0</v>
      </c>
      <c r="I1594" s="17">
        <f t="shared" ca="1" si="201"/>
        <v>0</v>
      </c>
      <c r="K1594" s="17">
        <v>1585</v>
      </c>
      <c r="L1594" s="50">
        <v>1.8992528610881421E-3</v>
      </c>
      <c r="M1594" s="50">
        <v>1.9142246243193479E-3</v>
      </c>
      <c r="N1594" s="50">
        <v>5.5399999999999998E-2</v>
      </c>
      <c r="O1594" s="50">
        <v>5.5599999999999997E-2</v>
      </c>
      <c r="R1594" s="59"/>
    </row>
    <row r="1595" spans="2:18" x14ac:dyDescent="0.2">
      <c r="B1595">
        <v>1586</v>
      </c>
      <c r="C1595" s="57">
        <f t="shared" ca="1" si="202"/>
        <v>1.0383521611621609</v>
      </c>
      <c r="D1595" s="57">
        <f t="shared" ca="1" si="205"/>
        <v>0.74332357546386996</v>
      </c>
      <c r="E1595" s="57">
        <f t="shared" ca="1" si="205"/>
        <v>0.74356749550797407</v>
      </c>
      <c r="F1595" s="57">
        <f t="shared" ca="1" si="198"/>
        <v>0</v>
      </c>
      <c r="G1595" s="57">
        <f t="shared" ca="1" si="199"/>
        <v>0</v>
      </c>
      <c r="H1595" s="17">
        <f t="shared" ca="1" si="200"/>
        <v>0</v>
      </c>
      <c r="I1595" s="17">
        <f t="shared" ca="1" si="201"/>
        <v>0</v>
      </c>
      <c r="K1595" s="17">
        <v>1586</v>
      </c>
      <c r="L1595" s="50">
        <v>1.9314137535432849E-3</v>
      </c>
      <c r="M1595" s="50">
        <v>1.9466567411062633E-3</v>
      </c>
      <c r="N1595" s="50">
        <v>5.6399999999999999E-2</v>
      </c>
      <c r="O1595" s="50">
        <v>5.6800000000000003E-2</v>
      </c>
      <c r="R1595" s="59"/>
    </row>
    <row r="1596" spans="2:18" x14ac:dyDescent="0.2">
      <c r="B1596">
        <v>1587</v>
      </c>
      <c r="C1596" s="57">
        <f t="shared" ca="1" si="202"/>
        <v>2.5963369949261388</v>
      </c>
      <c r="D1596" s="57">
        <f t="shared" ca="1" si="205"/>
        <v>0.86673149215094447</v>
      </c>
      <c r="E1596" s="57">
        <f t="shared" ca="1" si="205"/>
        <v>0.86701590823940222</v>
      </c>
      <c r="F1596" s="57">
        <f t="shared" ca="1" si="198"/>
        <v>7.853149215094446E-2</v>
      </c>
      <c r="G1596" s="57">
        <f t="shared" ca="1" si="199"/>
        <v>7.881590823940221E-2</v>
      </c>
      <c r="H1596" s="17">
        <f t="shared" ca="1" si="200"/>
        <v>1</v>
      </c>
      <c r="I1596" s="17">
        <f t="shared" ca="1" si="201"/>
        <v>1</v>
      </c>
      <c r="K1596" s="17">
        <v>1587</v>
      </c>
      <c r="L1596" s="50">
        <v>1.7336591586633624E-3</v>
      </c>
      <c r="M1596" s="50">
        <v>1.7482010692952319E-3</v>
      </c>
      <c r="N1596" s="50">
        <v>5.3800000000000001E-2</v>
      </c>
      <c r="O1596" s="50">
        <v>5.4199999999999998E-2</v>
      </c>
      <c r="R1596" s="59"/>
    </row>
    <row r="1597" spans="2:18" x14ac:dyDescent="0.2">
      <c r="B1597">
        <v>1588</v>
      </c>
      <c r="C1597" s="57">
        <f t="shared" ca="1" si="202"/>
        <v>1.1784704713019718</v>
      </c>
      <c r="D1597" s="57">
        <f t="shared" ca="1" si="205"/>
        <v>0.75366302991174861</v>
      </c>
      <c r="E1597" s="57">
        <f t="shared" ca="1" si="205"/>
        <v>0.75391034282575242</v>
      </c>
      <c r="F1597" s="57">
        <f t="shared" ca="1" si="198"/>
        <v>0</v>
      </c>
      <c r="G1597" s="57">
        <f t="shared" ca="1" si="199"/>
        <v>0</v>
      </c>
      <c r="H1597" s="17">
        <f t="shared" ca="1" si="200"/>
        <v>0</v>
      </c>
      <c r="I1597" s="17">
        <f t="shared" ca="1" si="201"/>
        <v>0</v>
      </c>
      <c r="K1597" s="17">
        <v>1588</v>
      </c>
      <c r="L1597" s="50">
        <v>1.9038515853762239E-3</v>
      </c>
      <c r="M1597" s="50">
        <v>1.9183346220285162E-3</v>
      </c>
      <c r="N1597" s="50">
        <v>5.3400000000000003E-2</v>
      </c>
      <c r="O1597" s="50">
        <v>5.3999999999999999E-2</v>
      </c>
      <c r="R1597" s="59"/>
    </row>
    <row r="1598" spans="2:18" x14ac:dyDescent="0.2">
      <c r="B1598">
        <v>1589</v>
      </c>
      <c r="C1598" s="57">
        <f t="shared" ca="1" si="202"/>
        <v>0.2133296621309955</v>
      </c>
      <c r="D1598" s="57">
        <f t="shared" ca="1" si="205"/>
        <v>0.6852574231327212</v>
      </c>
      <c r="E1598" s="57">
        <f t="shared" ca="1" si="205"/>
        <v>0.68548228889292373</v>
      </c>
      <c r="F1598" s="57">
        <f t="shared" ca="1" si="198"/>
        <v>0</v>
      </c>
      <c r="G1598" s="57">
        <f t="shared" ca="1" si="199"/>
        <v>0</v>
      </c>
      <c r="H1598" s="17">
        <f t="shared" ca="1" si="200"/>
        <v>0</v>
      </c>
      <c r="I1598" s="17">
        <f t="shared" ca="1" si="201"/>
        <v>0</v>
      </c>
      <c r="K1598" s="17">
        <v>1589</v>
      </c>
      <c r="L1598" s="50">
        <v>1.6196699623387462E-3</v>
      </c>
      <c r="M1598" s="50">
        <v>1.6322412275975473E-3</v>
      </c>
      <c r="N1598" s="50">
        <v>4.6399999999999997E-2</v>
      </c>
      <c r="O1598" s="50">
        <v>4.6800000000000001E-2</v>
      </c>
      <c r="R1598" s="59"/>
    </row>
    <row r="1599" spans="2:18" x14ac:dyDescent="0.2">
      <c r="B1599">
        <v>1590</v>
      </c>
      <c r="C1599" s="57">
        <f t="shared" ca="1" si="202"/>
        <v>-1.1351211212067416</v>
      </c>
      <c r="D1599" s="57">
        <f t="shared" ca="1" si="205"/>
        <v>0.59995473881272443</v>
      </c>
      <c r="E1599" s="57">
        <f t="shared" ca="1" si="205"/>
        <v>0.60015161267921036</v>
      </c>
      <c r="F1599" s="57">
        <f t="shared" ca="1" si="198"/>
        <v>0</v>
      </c>
      <c r="G1599" s="57">
        <f t="shared" ca="1" si="199"/>
        <v>0</v>
      </c>
      <c r="H1599" s="17">
        <f t="shared" ca="1" si="200"/>
        <v>0</v>
      </c>
      <c r="I1599" s="17">
        <f t="shared" ca="1" si="201"/>
        <v>0</v>
      </c>
      <c r="K1599" s="17">
        <v>1590</v>
      </c>
      <c r="L1599" s="50">
        <v>1.8595325987539938E-3</v>
      </c>
      <c r="M1599" s="50">
        <v>1.8729831581602849E-3</v>
      </c>
      <c r="N1599" s="50">
        <v>4.9200000000000001E-2</v>
      </c>
      <c r="O1599" s="50">
        <v>0.05</v>
      </c>
      <c r="R1599" s="59"/>
    </row>
    <row r="1600" spans="2:18" x14ac:dyDescent="0.2">
      <c r="B1600">
        <v>1591</v>
      </c>
      <c r="C1600" s="57">
        <f t="shared" ca="1" si="202"/>
        <v>-7.3722553563156851E-2</v>
      </c>
      <c r="D1600" s="57">
        <f t="shared" ca="1" si="205"/>
        <v>0.66613664104538417</v>
      </c>
      <c r="E1600" s="57">
        <f t="shared" ca="1" si="205"/>
        <v>0.66635523236177263</v>
      </c>
      <c r="F1600" s="57">
        <f t="shared" ca="1" si="198"/>
        <v>0</v>
      </c>
      <c r="G1600" s="57">
        <f t="shared" ca="1" si="199"/>
        <v>0</v>
      </c>
      <c r="H1600" s="17">
        <f t="shared" ca="1" si="200"/>
        <v>0</v>
      </c>
      <c r="I1600" s="17">
        <f t="shared" ca="1" si="201"/>
        <v>0</v>
      </c>
      <c r="K1600" s="17">
        <v>1591</v>
      </c>
      <c r="L1600" s="50">
        <v>1.7228311360116464E-3</v>
      </c>
      <c r="M1600" s="50">
        <v>1.7367440380544092E-3</v>
      </c>
      <c r="N1600" s="50">
        <v>5.1400000000000001E-2</v>
      </c>
      <c r="O1600" s="50">
        <v>5.1799999999999999E-2</v>
      </c>
      <c r="R1600" s="59"/>
    </row>
    <row r="1601" spans="2:18" x14ac:dyDescent="0.2">
      <c r="B1601">
        <v>1592</v>
      </c>
      <c r="C1601" s="57">
        <f t="shared" ca="1" si="202"/>
        <v>0.15815678121546473</v>
      </c>
      <c r="D1601" s="57">
        <f t="shared" ca="1" si="205"/>
        <v>0.68154018378512105</v>
      </c>
      <c r="E1601" s="57">
        <f t="shared" ca="1" si="205"/>
        <v>0.681763829741169</v>
      </c>
      <c r="F1601" s="57">
        <f t="shared" ca="1" si="198"/>
        <v>0</v>
      </c>
      <c r="G1601" s="57">
        <f t="shared" ca="1" si="199"/>
        <v>0</v>
      </c>
      <c r="H1601" s="17">
        <f t="shared" ca="1" si="200"/>
        <v>0</v>
      </c>
      <c r="I1601" s="17">
        <f t="shared" ca="1" si="201"/>
        <v>0</v>
      </c>
      <c r="K1601" s="17">
        <v>1592</v>
      </c>
      <c r="L1601" s="50">
        <v>1.7029202758743012E-3</v>
      </c>
      <c r="M1601" s="50">
        <v>1.7158446037842474E-3</v>
      </c>
      <c r="N1601" s="50">
        <v>4.7800000000000002E-2</v>
      </c>
      <c r="O1601" s="50">
        <v>4.8000000000000001E-2</v>
      </c>
      <c r="R1601" s="59"/>
    </row>
    <row r="1602" spans="2:18" x14ac:dyDescent="0.2">
      <c r="B1602">
        <v>1593</v>
      </c>
      <c r="C1602" s="57">
        <f t="shared" ca="1" si="202"/>
        <v>-2.7073973572253744</v>
      </c>
      <c r="D1602" s="57">
        <f t="shared" ca="1" si="205"/>
        <v>0.51380688318673273</v>
      </c>
      <c r="E1602" s="57">
        <f t="shared" ca="1" si="205"/>
        <v>0.51397548781834246</v>
      </c>
      <c r="F1602" s="57">
        <f t="shared" ca="1" si="198"/>
        <v>0</v>
      </c>
      <c r="G1602" s="57">
        <f t="shared" ca="1" si="199"/>
        <v>0</v>
      </c>
      <c r="H1602" s="17">
        <f t="shared" ca="1" si="200"/>
        <v>0</v>
      </c>
      <c r="I1602" s="17">
        <f t="shared" ca="1" si="201"/>
        <v>0</v>
      </c>
      <c r="K1602" s="17">
        <v>1593</v>
      </c>
      <c r="L1602" s="50">
        <v>1.9006891733048814E-3</v>
      </c>
      <c r="M1602" s="50">
        <v>1.9151991051645936E-3</v>
      </c>
      <c r="N1602" s="50">
        <v>5.3600000000000002E-2</v>
      </c>
      <c r="O1602" s="50">
        <v>5.3800000000000001E-2</v>
      </c>
      <c r="R1602" s="59"/>
    </row>
    <row r="1603" spans="2:18" x14ac:dyDescent="0.2">
      <c r="B1603">
        <v>1594</v>
      </c>
      <c r="C1603" s="57">
        <f t="shared" ca="1" si="202"/>
        <v>0.57048592493775285</v>
      </c>
      <c r="D1603" s="57">
        <f t="shared" ca="1" si="205"/>
        <v>0.70981594221699673</v>
      </c>
      <c r="E1603" s="57">
        <f t="shared" ca="1" si="205"/>
        <v>0.71004886680279833</v>
      </c>
      <c r="F1603" s="57">
        <f t="shared" ca="1" si="198"/>
        <v>0</v>
      </c>
      <c r="G1603" s="57">
        <f t="shared" ca="1" si="199"/>
        <v>0</v>
      </c>
      <c r="H1603" s="17">
        <f t="shared" ca="1" si="200"/>
        <v>0</v>
      </c>
      <c r="I1603" s="17">
        <f t="shared" ca="1" si="201"/>
        <v>0</v>
      </c>
      <c r="K1603" s="17">
        <v>1594</v>
      </c>
      <c r="L1603" s="50">
        <v>1.7423459308384939E-3</v>
      </c>
      <c r="M1603" s="50">
        <v>1.7561603606613932E-3</v>
      </c>
      <c r="N1603" s="50">
        <v>5.1200000000000002E-2</v>
      </c>
      <c r="O1603" s="50">
        <v>5.1200000000000002E-2</v>
      </c>
      <c r="R1603" s="59"/>
    </row>
    <row r="1604" spans="2:18" x14ac:dyDescent="0.2">
      <c r="B1604">
        <v>1595</v>
      </c>
      <c r="C1604" s="57">
        <f t="shared" ca="1" si="202"/>
        <v>0.80462888659254583</v>
      </c>
      <c r="D1604" s="57">
        <f t="shared" ca="1" si="205"/>
        <v>0.7263915992139155</v>
      </c>
      <c r="E1604" s="57">
        <f t="shared" ca="1" si="205"/>
        <v>0.72662996306616723</v>
      </c>
      <c r="F1604" s="57">
        <f t="shared" ca="1" si="198"/>
        <v>0</v>
      </c>
      <c r="G1604" s="57">
        <f t="shared" ca="1" si="199"/>
        <v>0</v>
      </c>
      <c r="H1604" s="17">
        <f t="shared" ca="1" si="200"/>
        <v>0</v>
      </c>
      <c r="I1604" s="17">
        <f t="shared" ca="1" si="201"/>
        <v>0</v>
      </c>
      <c r="K1604" s="17">
        <v>1595</v>
      </c>
      <c r="L1604" s="50">
        <v>1.4684515793312394E-3</v>
      </c>
      <c r="M1604" s="50">
        <v>1.4819174851605347E-3</v>
      </c>
      <c r="N1604" s="50">
        <v>5.0200000000000002E-2</v>
      </c>
      <c r="O1604" s="50">
        <v>5.0200000000000002E-2</v>
      </c>
      <c r="R1604" s="59"/>
    </row>
    <row r="1605" spans="2:18" x14ac:dyDescent="0.2">
      <c r="B1605">
        <v>1596</v>
      </c>
      <c r="C1605" s="57">
        <f t="shared" ca="1" si="202"/>
        <v>1.4291694521391178</v>
      </c>
      <c r="D1605" s="57">
        <f t="shared" ca="1" si="205"/>
        <v>0.77252250139758105</v>
      </c>
      <c r="E1605" s="57">
        <f t="shared" ca="1" si="205"/>
        <v>0.77277600300688298</v>
      </c>
      <c r="F1605" s="57">
        <f t="shared" ca="1" si="198"/>
        <v>0</v>
      </c>
      <c r="G1605" s="57">
        <f t="shared" ca="1" si="199"/>
        <v>0</v>
      </c>
      <c r="H1605" s="17">
        <f t="shared" ca="1" si="200"/>
        <v>0</v>
      </c>
      <c r="I1605" s="17">
        <f t="shared" ca="1" si="201"/>
        <v>0</v>
      </c>
      <c r="K1605" s="17">
        <v>1596</v>
      </c>
      <c r="L1605" s="50">
        <v>1.8017448183869085E-3</v>
      </c>
      <c r="M1605" s="50">
        <v>1.8161862630067447E-3</v>
      </c>
      <c r="N1605" s="50">
        <v>5.3400000000000003E-2</v>
      </c>
      <c r="O1605" s="50">
        <v>5.3600000000000002E-2</v>
      </c>
      <c r="R1605" s="59"/>
    </row>
    <row r="1606" spans="2:18" x14ac:dyDescent="0.2">
      <c r="B1606">
        <v>1597</v>
      </c>
      <c r="C1606" s="57">
        <f t="shared" ca="1" si="202"/>
        <v>0.14614518519027994</v>
      </c>
      <c r="D1606" s="57">
        <f t="shared" ca="1" si="205"/>
        <v>0.68073358644355086</v>
      </c>
      <c r="E1606" s="57">
        <f t="shared" ca="1" si="205"/>
        <v>0.68095696771640346</v>
      </c>
      <c r="F1606" s="57">
        <f t="shared" ca="1" si="198"/>
        <v>0</v>
      </c>
      <c r="G1606" s="57">
        <f t="shared" ca="1" si="199"/>
        <v>0</v>
      </c>
      <c r="H1606" s="17">
        <f t="shared" ca="1" si="200"/>
        <v>0</v>
      </c>
      <c r="I1606" s="17">
        <f t="shared" ca="1" si="201"/>
        <v>0</v>
      </c>
      <c r="K1606" s="17">
        <v>1597</v>
      </c>
      <c r="L1606" s="50">
        <v>1.7443676237407781E-3</v>
      </c>
      <c r="M1606" s="50">
        <v>1.7584945612642269E-3</v>
      </c>
      <c r="N1606" s="50">
        <v>5.1999999999999998E-2</v>
      </c>
      <c r="O1606" s="50">
        <v>5.28E-2</v>
      </c>
      <c r="R1606" s="59"/>
    </row>
    <row r="1607" spans="2:18" x14ac:dyDescent="0.2">
      <c r="B1607">
        <v>1598</v>
      </c>
      <c r="C1607" s="57">
        <f t="shared" ca="1" si="202"/>
        <v>-1.9294671253517079</v>
      </c>
      <c r="D1607" s="57">
        <f t="shared" ca="1" si="205"/>
        <v>0.55476336552911953</v>
      </c>
      <c r="E1607" s="57">
        <f t="shared" ca="1" si="205"/>
        <v>0.55494540994295749</v>
      </c>
      <c r="F1607" s="57">
        <f t="shared" ca="1" si="198"/>
        <v>0</v>
      </c>
      <c r="G1607" s="57">
        <f t="shared" ca="1" si="199"/>
        <v>0</v>
      </c>
      <c r="H1607" s="17">
        <f t="shared" ca="1" si="200"/>
        <v>0</v>
      </c>
      <c r="I1607" s="17">
        <f t="shared" ca="1" si="201"/>
        <v>0</v>
      </c>
      <c r="K1607" s="17">
        <v>1598</v>
      </c>
      <c r="L1607" s="50">
        <v>1.5918689233758564E-3</v>
      </c>
      <c r="M1607" s="50">
        <v>1.6068854713713347E-3</v>
      </c>
      <c r="N1607" s="50">
        <v>5.6000000000000001E-2</v>
      </c>
      <c r="O1607" s="50">
        <v>5.62E-2</v>
      </c>
      <c r="R1607" s="59"/>
    </row>
    <row r="1608" spans="2:18" x14ac:dyDescent="0.2">
      <c r="B1608">
        <v>1599</v>
      </c>
      <c r="C1608" s="57">
        <f t="shared" ca="1" si="202"/>
        <v>0.24501605778606531</v>
      </c>
      <c r="D1608" s="57">
        <f t="shared" ca="1" si="205"/>
        <v>0.68740143324282954</v>
      </c>
      <c r="E1608" s="57">
        <f t="shared" ca="1" si="205"/>
        <v>0.68762700255537179</v>
      </c>
      <c r="F1608" s="57">
        <f t="shared" ca="1" si="198"/>
        <v>0</v>
      </c>
      <c r="G1608" s="57">
        <f t="shared" ca="1" si="199"/>
        <v>0</v>
      </c>
      <c r="H1608" s="17">
        <f t="shared" ca="1" si="200"/>
        <v>0</v>
      </c>
      <c r="I1608" s="17">
        <f t="shared" ca="1" si="201"/>
        <v>0</v>
      </c>
      <c r="K1608" s="17">
        <v>1599</v>
      </c>
      <c r="L1608" s="50">
        <v>1.6356827997642189E-3</v>
      </c>
      <c r="M1608" s="50">
        <v>1.6485947401576417E-3</v>
      </c>
      <c r="N1608" s="50">
        <v>4.7600000000000003E-2</v>
      </c>
      <c r="O1608" s="50">
        <v>4.8000000000000001E-2</v>
      </c>
      <c r="R1608" s="59"/>
    </row>
    <row r="1609" spans="2:18" x14ac:dyDescent="0.2">
      <c r="B1609">
        <v>1600</v>
      </c>
      <c r="C1609" s="57">
        <f t="shared" ca="1" si="202"/>
        <v>0.53547173446073471</v>
      </c>
      <c r="D1609" s="57">
        <f t="shared" ca="1" si="205"/>
        <v>0.70736990989411042</v>
      </c>
      <c r="E1609" s="57">
        <f t="shared" ca="1" si="205"/>
        <v>0.70760203181962811</v>
      </c>
      <c r="F1609" s="57">
        <f t="shared" ca="1" si="198"/>
        <v>0</v>
      </c>
      <c r="G1609" s="57">
        <f t="shared" ca="1" si="199"/>
        <v>0</v>
      </c>
      <c r="H1609" s="17">
        <f t="shared" ca="1" si="200"/>
        <v>0</v>
      </c>
      <c r="I1609" s="17">
        <f t="shared" ca="1" si="201"/>
        <v>0</v>
      </c>
      <c r="K1609" s="17">
        <v>1600</v>
      </c>
      <c r="L1609" s="50">
        <v>1.8426176027512319E-3</v>
      </c>
      <c r="M1609" s="50">
        <v>1.8574486058142586E-3</v>
      </c>
      <c r="N1609" s="50">
        <v>5.4399999999999997E-2</v>
      </c>
      <c r="O1609" s="50">
        <v>5.5399999999999998E-2</v>
      </c>
      <c r="R1609" s="59"/>
    </row>
    <row r="1610" spans="2:18" x14ac:dyDescent="0.2">
      <c r="B1610">
        <v>1601</v>
      </c>
      <c r="C1610" s="57">
        <f t="shared" ca="1" si="202"/>
        <v>0.50228407881063397</v>
      </c>
      <c r="D1610" s="57">
        <f t="shared" ref="D1610:E1629" ca="1" si="206">S0*EXP((D$5+0.5*σ*σ)*T+σ*SQRT(T)*$C1610)</f>
        <v>0.70505925764155819</v>
      </c>
      <c r="E1610" s="57">
        <f t="shared" ca="1" si="206"/>
        <v>0.70529062133147291</v>
      </c>
      <c r="F1610" s="57">
        <f t="shared" ref="F1610:F1673" ca="1" si="207">MAX(0,CP*(D1610-K))</f>
        <v>0</v>
      </c>
      <c r="G1610" s="57">
        <f t="shared" ref="G1610:G1673" ca="1" si="208">MAX(0,CP*(E1610-K))</f>
        <v>0</v>
      </c>
      <c r="H1610" s="17">
        <f t="shared" ref="H1610:H1673" ca="1" si="209">(CP*(D1610-K)&gt;0)*1</f>
        <v>0</v>
      </c>
      <c r="I1610" s="17">
        <f t="shared" ref="I1610:I1673" ca="1" si="210">(CP*(E1610-K)&gt;0)*1</f>
        <v>0</v>
      </c>
      <c r="K1610" s="17">
        <v>1601</v>
      </c>
      <c r="L1610" s="50">
        <v>1.8903875808915472E-3</v>
      </c>
      <c r="M1610" s="50">
        <v>1.9049782481937033E-3</v>
      </c>
      <c r="N1610" s="50">
        <v>5.3999999999999999E-2</v>
      </c>
      <c r="O1610" s="50">
        <v>5.4199999999999998E-2</v>
      </c>
      <c r="R1610" s="59"/>
    </row>
    <row r="1611" spans="2:18" x14ac:dyDescent="0.2">
      <c r="B1611">
        <v>1602</v>
      </c>
      <c r="C1611" s="57">
        <f t="shared" ref="C1611:C1674" ca="1" si="211">_xlfn.NORM.S.INV(RAND())</f>
        <v>0.19409066467692979</v>
      </c>
      <c r="D1611" s="57">
        <f t="shared" ca="1" si="206"/>
        <v>0.68395891072685033</v>
      </c>
      <c r="E1611" s="57">
        <f t="shared" ca="1" si="206"/>
        <v>0.68418335038297962</v>
      </c>
      <c r="F1611" s="57">
        <f t="shared" ca="1" si="207"/>
        <v>0</v>
      </c>
      <c r="G1611" s="57">
        <f t="shared" ca="1" si="208"/>
        <v>0</v>
      </c>
      <c r="H1611" s="17">
        <f t="shared" ca="1" si="209"/>
        <v>0</v>
      </c>
      <c r="I1611" s="17">
        <f t="shared" ca="1" si="210"/>
        <v>0</v>
      </c>
      <c r="K1611" s="17">
        <v>1602</v>
      </c>
      <c r="L1611" s="50">
        <v>1.5702917383251691E-3</v>
      </c>
      <c r="M1611" s="50">
        <v>1.5837393335557831E-3</v>
      </c>
      <c r="N1611" s="50">
        <v>0.05</v>
      </c>
      <c r="O1611" s="50">
        <v>0.05</v>
      </c>
      <c r="R1611" s="59"/>
    </row>
    <row r="1612" spans="2:18" x14ac:dyDescent="0.2">
      <c r="B1612">
        <v>1603</v>
      </c>
      <c r="C1612" s="57">
        <f t="shared" ca="1" si="211"/>
        <v>-0.47070564764622169</v>
      </c>
      <c r="D1612" s="57">
        <f t="shared" ca="1" si="206"/>
        <v>0.64056926492867694</v>
      </c>
      <c r="E1612" s="57">
        <f t="shared" ca="1" si="206"/>
        <v>0.64077946636518546</v>
      </c>
      <c r="F1612" s="57">
        <f t="shared" ca="1" si="207"/>
        <v>0</v>
      </c>
      <c r="G1612" s="57">
        <f t="shared" ca="1" si="208"/>
        <v>0</v>
      </c>
      <c r="H1612" s="17">
        <f t="shared" ca="1" si="209"/>
        <v>0</v>
      </c>
      <c r="I1612" s="17">
        <f t="shared" ca="1" si="210"/>
        <v>0</v>
      </c>
      <c r="K1612" s="17">
        <v>1603</v>
      </c>
      <c r="L1612" s="50">
        <v>1.5725194452537571E-3</v>
      </c>
      <c r="M1612" s="50">
        <v>1.5871058145484132E-3</v>
      </c>
      <c r="N1612" s="50">
        <v>5.4399999999999997E-2</v>
      </c>
      <c r="O1612" s="50">
        <v>5.4399999999999997E-2</v>
      </c>
      <c r="R1612" s="59"/>
    </row>
    <row r="1613" spans="2:18" x14ac:dyDescent="0.2">
      <c r="B1613">
        <v>1604</v>
      </c>
      <c r="C1613" s="57">
        <f t="shared" ca="1" si="211"/>
        <v>-1.0830544751627049</v>
      </c>
      <c r="D1613" s="57">
        <f t="shared" ca="1" si="206"/>
        <v>0.60304229543469445</v>
      </c>
      <c r="E1613" s="57">
        <f t="shared" ca="1" si="206"/>
        <v>0.60324018247629307</v>
      </c>
      <c r="F1613" s="57">
        <f t="shared" ca="1" si="207"/>
        <v>0</v>
      </c>
      <c r="G1613" s="57">
        <f t="shared" ca="1" si="208"/>
        <v>0</v>
      </c>
      <c r="H1613" s="17">
        <f t="shared" ca="1" si="209"/>
        <v>0</v>
      </c>
      <c r="I1613" s="17">
        <f t="shared" ca="1" si="210"/>
        <v>0</v>
      </c>
      <c r="K1613" s="17">
        <v>1604</v>
      </c>
      <c r="L1613" s="50">
        <v>1.7093572912672285E-3</v>
      </c>
      <c r="M1613" s="50">
        <v>1.7233633088565494E-3</v>
      </c>
      <c r="N1613" s="50">
        <v>5.1799999999999999E-2</v>
      </c>
      <c r="O1613" s="50">
        <v>5.1999999999999998E-2</v>
      </c>
      <c r="R1613" s="59"/>
    </row>
    <row r="1614" spans="2:18" x14ac:dyDescent="0.2">
      <c r="B1614">
        <v>1605</v>
      </c>
      <c r="C1614" s="57">
        <f t="shared" ca="1" si="211"/>
        <v>-0.24717662079985533</v>
      </c>
      <c r="D1614" s="57">
        <f t="shared" ca="1" si="206"/>
        <v>0.65484228385000121</v>
      </c>
      <c r="E1614" s="57">
        <f t="shared" ca="1" si="206"/>
        <v>0.65505716894719224</v>
      </c>
      <c r="F1614" s="57">
        <f t="shared" ca="1" si="207"/>
        <v>0</v>
      </c>
      <c r="G1614" s="57">
        <f t="shared" ca="1" si="208"/>
        <v>0</v>
      </c>
      <c r="H1614" s="17">
        <f t="shared" ca="1" si="209"/>
        <v>0</v>
      </c>
      <c r="I1614" s="17">
        <f t="shared" ca="1" si="210"/>
        <v>0</v>
      </c>
      <c r="K1614" s="17">
        <v>1605</v>
      </c>
      <c r="L1614" s="50">
        <v>1.6697965806303447E-3</v>
      </c>
      <c r="M1614" s="50">
        <v>1.6833164621301606E-3</v>
      </c>
      <c r="N1614" s="50">
        <v>0.05</v>
      </c>
      <c r="O1614" s="50">
        <v>5.0200000000000002E-2</v>
      </c>
      <c r="R1614" s="59"/>
    </row>
    <row r="1615" spans="2:18" x14ac:dyDescent="0.2">
      <c r="B1615">
        <v>1606</v>
      </c>
      <c r="C1615" s="57">
        <f t="shared" ca="1" si="211"/>
        <v>1.2298433778587203</v>
      </c>
      <c r="D1615" s="57">
        <f t="shared" ca="1" si="206"/>
        <v>0.75748980841345448</v>
      </c>
      <c r="E1615" s="57">
        <f t="shared" ca="1" si="206"/>
        <v>0.75773837707665237</v>
      </c>
      <c r="F1615" s="57">
        <f t="shared" ca="1" si="207"/>
        <v>0</v>
      </c>
      <c r="G1615" s="57">
        <f t="shared" ca="1" si="208"/>
        <v>0</v>
      </c>
      <c r="H1615" s="17">
        <f t="shared" ca="1" si="209"/>
        <v>0</v>
      </c>
      <c r="I1615" s="17">
        <f t="shared" ca="1" si="210"/>
        <v>0</v>
      </c>
      <c r="K1615" s="17">
        <v>1606</v>
      </c>
      <c r="L1615" s="50">
        <v>1.9247167183365195E-3</v>
      </c>
      <c r="M1615" s="50">
        <v>1.9393669311849105E-3</v>
      </c>
      <c r="N1615" s="50">
        <v>5.4199999999999998E-2</v>
      </c>
      <c r="O1615" s="50">
        <v>5.4199999999999998E-2</v>
      </c>
      <c r="R1615" s="59"/>
    </row>
    <row r="1616" spans="2:18" x14ac:dyDescent="0.2">
      <c r="B1616">
        <v>1607</v>
      </c>
      <c r="C1616" s="57">
        <f t="shared" ca="1" si="211"/>
        <v>-9.9011782290469766E-2</v>
      </c>
      <c r="D1616" s="57">
        <f t="shared" ca="1" si="206"/>
        <v>0.66447789710816496</v>
      </c>
      <c r="E1616" s="57">
        <f t="shared" ca="1" si="206"/>
        <v>0.6646959441112722</v>
      </c>
      <c r="F1616" s="57">
        <f t="shared" ca="1" si="207"/>
        <v>0</v>
      </c>
      <c r="G1616" s="57">
        <f t="shared" ca="1" si="208"/>
        <v>0</v>
      </c>
      <c r="H1616" s="17">
        <f t="shared" ca="1" si="209"/>
        <v>0</v>
      </c>
      <c r="I1616" s="17">
        <f t="shared" ca="1" si="210"/>
        <v>0</v>
      </c>
      <c r="K1616" s="17">
        <v>1607</v>
      </c>
      <c r="L1616" s="50">
        <v>1.6774238851119203E-3</v>
      </c>
      <c r="M1616" s="50">
        <v>1.6919009028095137E-3</v>
      </c>
      <c r="N1616" s="50">
        <v>5.3800000000000001E-2</v>
      </c>
      <c r="O1616" s="50">
        <v>5.3999999999999999E-2</v>
      </c>
      <c r="R1616" s="59"/>
    </row>
    <row r="1617" spans="2:18" x14ac:dyDescent="0.2">
      <c r="B1617">
        <v>1608</v>
      </c>
      <c r="C1617" s="57">
        <f t="shared" ca="1" si="211"/>
        <v>-0.36133562053262047</v>
      </c>
      <c r="D1617" s="57">
        <f t="shared" ca="1" si="206"/>
        <v>0.64751358347528631</v>
      </c>
      <c r="E1617" s="57">
        <f t="shared" ca="1" si="206"/>
        <v>0.647726063675098</v>
      </c>
      <c r="F1617" s="57">
        <f t="shared" ca="1" si="207"/>
        <v>0</v>
      </c>
      <c r="G1617" s="57">
        <f t="shared" ca="1" si="208"/>
        <v>0</v>
      </c>
      <c r="H1617" s="17">
        <f t="shared" ca="1" si="209"/>
        <v>0</v>
      </c>
      <c r="I1617" s="17">
        <f t="shared" ca="1" si="210"/>
        <v>0</v>
      </c>
      <c r="K1617" s="17">
        <v>1608</v>
      </c>
      <c r="L1617" s="50">
        <v>1.5232272443932071E-3</v>
      </c>
      <c r="M1617" s="50">
        <v>1.5363191252343747E-3</v>
      </c>
      <c r="N1617" s="50">
        <v>4.8599999999999997E-2</v>
      </c>
      <c r="O1617" s="50">
        <v>4.8800000000000003E-2</v>
      </c>
      <c r="R1617" s="59"/>
    </row>
    <row r="1618" spans="2:18" x14ac:dyDescent="0.2">
      <c r="B1618">
        <v>1609</v>
      </c>
      <c r="C1618" s="57">
        <f t="shared" ca="1" si="211"/>
        <v>-0.97640213570807377</v>
      </c>
      <c r="D1618" s="57">
        <f t="shared" ca="1" si="206"/>
        <v>0.60941648674017734</v>
      </c>
      <c r="E1618" s="57">
        <f t="shared" ca="1" si="206"/>
        <v>0.60961646545904236</v>
      </c>
      <c r="F1618" s="57">
        <f t="shared" ca="1" si="207"/>
        <v>0</v>
      </c>
      <c r="G1618" s="57">
        <f t="shared" ca="1" si="208"/>
        <v>0</v>
      </c>
      <c r="H1618" s="17">
        <f t="shared" ca="1" si="209"/>
        <v>0</v>
      </c>
      <c r="I1618" s="17">
        <f t="shared" ca="1" si="210"/>
        <v>0</v>
      </c>
      <c r="K1618" s="17">
        <v>1609</v>
      </c>
      <c r="L1618" s="50">
        <v>1.6808674271969733E-3</v>
      </c>
      <c r="M1618" s="50">
        <v>1.6943002817899433E-3</v>
      </c>
      <c r="N1618" s="50">
        <v>4.9799999999999997E-2</v>
      </c>
      <c r="O1618" s="50">
        <v>0.05</v>
      </c>
      <c r="R1618" s="59"/>
    </row>
    <row r="1619" spans="2:18" x14ac:dyDescent="0.2">
      <c r="B1619">
        <v>1610</v>
      </c>
      <c r="C1619" s="57">
        <f t="shared" ca="1" si="211"/>
        <v>-0.69127432651015641</v>
      </c>
      <c r="D1619" s="57">
        <f t="shared" ca="1" si="206"/>
        <v>0.62679024645325621</v>
      </c>
      <c r="E1619" s="57">
        <f t="shared" ca="1" si="206"/>
        <v>0.62699592633427359</v>
      </c>
      <c r="F1619" s="57">
        <f t="shared" ca="1" si="207"/>
        <v>0</v>
      </c>
      <c r="G1619" s="57">
        <f t="shared" ca="1" si="208"/>
        <v>0</v>
      </c>
      <c r="H1619" s="17">
        <f t="shared" ca="1" si="209"/>
        <v>0</v>
      </c>
      <c r="I1619" s="17">
        <f t="shared" ca="1" si="210"/>
        <v>0</v>
      </c>
      <c r="K1619" s="17">
        <v>1610</v>
      </c>
      <c r="L1619" s="50">
        <v>1.6353354528403929E-3</v>
      </c>
      <c r="M1619" s="50">
        <v>1.6480650278646938E-3</v>
      </c>
      <c r="N1619" s="50">
        <v>4.7E-2</v>
      </c>
      <c r="O1619" s="50">
        <v>4.7199999999999999E-2</v>
      </c>
      <c r="R1619" s="59"/>
    </row>
    <row r="1620" spans="2:18" x14ac:dyDescent="0.2">
      <c r="B1620">
        <v>1611</v>
      </c>
      <c r="C1620" s="57">
        <f t="shared" ca="1" si="211"/>
        <v>2.7051174024048152</v>
      </c>
      <c r="D1620" s="57">
        <f t="shared" ca="1" si="206"/>
        <v>0.87607667558347813</v>
      </c>
      <c r="E1620" s="57">
        <f t="shared" ca="1" si="206"/>
        <v>0.87636415827392489</v>
      </c>
      <c r="F1620" s="57">
        <f t="shared" ca="1" si="207"/>
        <v>8.7876675583478114E-2</v>
      </c>
      <c r="G1620" s="57">
        <f t="shared" ca="1" si="208"/>
        <v>8.8164158273924875E-2</v>
      </c>
      <c r="H1620" s="17">
        <f t="shared" ca="1" si="209"/>
        <v>1</v>
      </c>
      <c r="I1620" s="17">
        <f t="shared" ca="1" si="210"/>
        <v>1</v>
      </c>
      <c r="K1620" s="17">
        <v>1611</v>
      </c>
      <c r="L1620" s="50">
        <v>1.935032408830462E-3</v>
      </c>
      <c r="M1620" s="50">
        <v>1.9501949853073513E-3</v>
      </c>
      <c r="N1620" s="50">
        <v>5.5800000000000002E-2</v>
      </c>
      <c r="O1620" s="50">
        <v>5.62E-2</v>
      </c>
      <c r="R1620" s="59"/>
    </row>
    <row r="1621" spans="2:18" x14ac:dyDescent="0.2">
      <c r="B1621">
        <v>1612</v>
      </c>
      <c r="C1621" s="57">
        <f t="shared" ca="1" si="211"/>
        <v>0.93205689683871773</v>
      </c>
      <c r="D1621" s="57">
        <f t="shared" ca="1" si="206"/>
        <v>0.73557467713795088</v>
      </c>
      <c r="E1621" s="57">
        <f t="shared" ca="1" si="206"/>
        <v>0.73581605439761522</v>
      </c>
      <c r="F1621" s="57">
        <f t="shared" ca="1" si="207"/>
        <v>0</v>
      </c>
      <c r="G1621" s="57">
        <f t="shared" ca="1" si="208"/>
        <v>0</v>
      </c>
      <c r="H1621" s="17">
        <f t="shared" ca="1" si="209"/>
        <v>0</v>
      </c>
      <c r="I1621" s="17">
        <f t="shared" ca="1" si="210"/>
        <v>0</v>
      </c>
      <c r="K1621" s="17">
        <v>1612</v>
      </c>
      <c r="L1621" s="50">
        <v>1.6658894342831789E-3</v>
      </c>
      <c r="M1621" s="50">
        <v>1.6798440733432197E-3</v>
      </c>
      <c r="N1621" s="50">
        <v>5.16E-2</v>
      </c>
      <c r="O1621" s="50">
        <v>5.1999999999999998E-2</v>
      </c>
      <c r="R1621" s="59"/>
    </row>
    <row r="1622" spans="2:18" x14ac:dyDescent="0.2">
      <c r="B1622">
        <v>1613</v>
      </c>
      <c r="C1622" s="57">
        <f t="shared" ca="1" si="211"/>
        <v>1.6170232780405038</v>
      </c>
      <c r="D1622" s="57">
        <f t="shared" ca="1" si="206"/>
        <v>0.78696294995899929</v>
      </c>
      <c r="E1622" s="57">
        <f t="shared" ca="1" si="206"/>
        <v>0.78722119017066283</v>
      </c>
      <c r="F1622" s="57">
        <f t="shared" ca="1" si="207"/>
        <v>0</v>
      </c>
      <c r="G1622" s="57">
        <f t="shared" ca="1" si="208"/>
        <v>0</v>
      </c>
      <c r="H1622" s="17">
        <f t="shared" ca="1" si="209"/>
        <v>0</v>
      </c>
      <c r="I1622" s="17">
        <f t="shared" ca="1" si="210"/>
        <v>0</v>
      </c>
      <c r="K1622" s="17">
        <v>1613</v>
      </c>
      <c r="L1622" s="50">
        <v>1.6663303975680743E-3</v>
      </c>
      <c r="M1622" s="50">
        <v>1.6804302584324346E-3</v>
      </c>
      <c r="N1622" s="50">
        <v>5.2400000000000002E-2</v>
      </c>
      <c r="O1622" s="50">
        <v>5.2400000000000002E-2</v>
      </c>
      <c r="R1622" s="59"/>
    </row>
    <row r="1623" spans="2:18" x14ac:dyDescent="0.2">
      <c r="B1623">
        <v>1614</v>
      </c>
      <c r="C1623" s="57">
        <f t="shared" ca="1" si="211"/>
        <v>-0.49039519881716775</v>
      </c>
      <c r="D1623" s="57">
        <f t="shared" ca="1" si="206"/>
        <v>0.63932703442822814</v>
      </c>
      <c r="E1623" s="57">
        <f t="shared" ca="1" si="206"/>
        <v>0.63953682822945035</v>
      </c>
      <c r="F1623" s="57">
        <f t="shared" ca="1" si="207"/>
        <v>0</v>
      </c>
      <c r="G1623" s="57">
        <f t="shared" ca="1" si="208"/>
        <v>0</v>
      </c>
      <c r="H1623" s="17">
        <f t="shared" ca="1" si="209"/>
        <v>0</v>
      </c>
      <c r="I1623" s="17">
        <f t="shared" ca="1" si="210"/>
        <v>0</v>
      </c>
      <c r="K1623" s="17">
        <v>1614</v>
      </c>
      <c r="L1623" s="50">
        <v>1.7918309612493331E-3</v>
      </c>
      <c r="M1623" s="50">
        <v>1.8058220683267033E-3</v>
      </c>
      <c r="N1623" s="50">
        <v>5.1799999999999999E-2</v>
      </c>
      <c r="O1623" s="50">
        <v>5.1999999999999998E-2</v>
      </c>
      <c r="R1623" s="59"/>
    </row>
    <row r="1624" spans="2:18" x14ac:dyDescent="0.2">
      <c r="B1624">
        <v>1615</v>
      </c>
      <c r="C1624" s="57">
        <f t="shared" ca="1" si="211"/>
        <v>-1.1577566920643092</v>
      </c>
      <c r="D1624" s="57">
        <f t="shared" ca="1" si="206"/>
        <v>0.59861738238899809</v>
      </c>
      <c r="E1624" s="57">
        <f t="shared" ca="1" si="206"/>
        <v>0.59881381740482909</v>
      </c>
      <c r="F1624" s="57">
        <f t="shared" ca="1" si="207"/>
        <v>0</v>
      </c>
      <c r="G1624" s="57">
        <f t="shared" ca="1" si="208"/>
        <v>0</v>
      </c>
      <c r="H1624" s="17">
        <f t="shared" ca="1" si="209"/>
        <v>0</v>
      </c>
      <c r="I1624" s="17">
        <f t="shared" ca="1" si="210"/>
        <v>0</v>
      </c>
      <c r="K1624" s="17">
        <v>1615</v>
      </c>
      <c r="L1624" s="50">
        <v>1.6693704406267873E-3</v>
      </c>
      <c r="M1624" s="50">
        <v>1.6836264867629823E-3</v>
      </c>
      <c r="N1624" s="50">
        <v>5.2999999999999999E-2</v>
      </c>
      <c r="O1624" s="50">
        <v>5.2999999999999999E-2</v>
      </c>
      <c r="R1624" s="59"/>
    </row>
    <row r="1625" spans="2:18" x14ac:dyDescent="0.2">
      <c r="B1625">
        <v>1616</v>
      </c>
      <c r="C1625" s="57">
        <f t="shared" ca="1" si="211"/>
        <v>0.54812202259159315</v>
      </c>
      <c r="D1625" s="57">
        <f t="shared" ca="1" si="206"/>
        <v>0.70825266363213402</v>
      </c>
      <c r="E1625" s="57">
        <f t="shared" ca="1" si="206"/>
        <v>0.7084850752314058</v>
      </c>
      <c r="F1625" s="57">
        <f t="shared" ca="1" si="207"/>
        <v>0</v>
      </c>
      <c r="G1625" s="57">
        <f t="shared" ca="1" si="208"/>
        <v>0</v>
      </c>
      <c r="H1625" s="17">
        <f t="shared" ca="1" si="209"/>
        <v>0</v>
      </c>
      <c r="I1625" s="17">
        <f t="shared" ca="1" si="210"/>
        <v>0</v>
      </c>
      <c r="K1625" s="17">
        <v>1616</v>
      </c>
      <c r="L1625" s="50">
        <v>1.6375304610467033E-3</v>
      </c>
      <c r="M1625" s="50">
        <v>1.6505367802405677E-3</v>
      </c>
      <c r="N1625" s="50">
        <v>4.8000000000000001E-2</v>
      </c>
      <c r="O1625" s="50">
        <v>4.8399999999999999E-2</v>
      </c>
      <c r="R1625" s="59"/>
    </row>
    <row r="1626" spans="2:18" x14ac:dyDescent="0.2">
      <c r="B1626">
        <v>1617</v>
      </c>
      <c r="C1626" s="57">
        <f t="shared" ca="1" si="211"/>
        <v>-0.61310608706348357</v>
      </c>
      <c r="D1626" s="57">
        <f t="shared" ca="1" si="206"/>
        <v>0.63163920845713117</v>
      </c>
      <c r="E1626" s="57">
        <f t="shared" ca="1" si="206"/>
        <v>0.63184647951467643</v>
      </c>
      <c r="F1626" s="57">
        <f t="shared" ca="1" si="207"/>
        <v>0</v>
      </c>
      <c r="G1626" s="57">
        <f t="shared" ca="1" si="208"/>
        <v>0</v>
      </c>
      <c r="H1626" s="17">
        <f t="shared" ca="1" si="209"/>
        <v>0</v>
      </c>
      <c r="I1626" s="17">
        <f t="shared" ca="1" si="210"/>
        <v>0</v>
      </c>
      <c r="K1626" s="17">
        <v>1617</v>
      </c>
      <c r="L1626" s="50">
        <v>1.4731320455658307E-3</v>
      </c>
      <c r="M1626" s="50">
        <v>1.4859787365273415E-3</v>
      </c>
      <c r="N1626" s="50">
        <v>4.7800000000000002E-2</v>
      </c>
      <c r="O1626" s="50">
        <v>4.7800000000000002E-2</v>
      </c>
      <c r="R1626" s="59"/>
    </row>
    <row r="1627" spans="2:18" x14ac:dyDescent="0.2">
      <c r="B1627">
        <v>1618</v>
      </c>
      <c r="C1627" s="57">
        <f t="shared" ca="1" si="211"/>
        <v>0.43596924022172157</v>
      </c>
      <c r="D1627" s="57">
        <f t="shared" ca="1" si="206"/>
        <v>0.70046474805103076</v>
      </c>
      <c r="E1627" s="57">
        <f t="shared" ca="1" si="206"/>
        <v>0.70069460406243378</v>
      </c>
      <c r="F1627" s="57">
        <f t="shared" ca="1" si="207"/>
        <v>0</v>
      </c>
      <c r="G1627" s="57">
        <f t="shared" ca="1" si="208"/>
        <v>0</v>
      </c>
      <c r="H1627" s="17">
        <f t="shared" ca="1" si="209"/>
        <v>0</v>
      </c>
      <c r="I1627" s="17">
        <f t="shared" ca="1" si="210"/>
        <v>0</v>
      </c>
      <c r="K1627" s="17">
        <v>1618</v>
      </c>
      <c r="L1627" s="50">
        <v>1.9291415253658176E-3</v>
      </c>
      <c r="M1627" s="50">
        <v>1.9446330705310676E-3</v>
      </c>
      <c r="N1627" s="50">
        <v>5.7200000000000001E-2</v>
      </c>
      <c r="O1627" s="50">
        <v>5.7799999999999997E-2</v>
      </c>
      <c r="R1627" s="59"/>
    </row>
    <row r="1628" spans="2:18" x14ac:dyDescent="0.2">
      <c r="B1628">
        <v>1619</v>
      </c>
      <c r="C1628" s="57">
        <f t="shared" ca="1" si="211"/>
        <v>-1.0202057371512383</v>
      </c>
      <c r="D1628" s="57">
        <f t="shared" ca="1" si="206"/>
        <v>0.60679040446398835</v>
      </c>
      <c r="E1628" s="57">
        <f t="shared" ca="1" si="206"/>
        <v>0.60698952143956175</v>
      </c>
      <c r="F1628" s="57">
        <f t="shared" ca="1" si="207"/>
        <v>0</v>
      </c>
      <c r="G1628" s="57">
        <f t="shared" ca="1" si="208"/>
        <v>0</v>
      </c>
      <c r="H1628" s="17">
        <f t="shared" ca="1" si="209"/>
        <v>0</v>
      </c>
      <c r="I1628" s="17">
        <f t="shared" ca="1" si="210"/>
        <v>0</v>
      </c>
      <c r="K1628" s="17">
        <v>1619</v>
      </c>
      <c r="L1628" s="50">
        <v>1.5513007178533922E-3</v>
      </c>
      <c r="M1628" s="50">
        <v>1.5642073945917269E-3</v>
      </c>
      <c r="N1628" s="50">
        <v>4.7600000000000003E-2</v>
      </c>
      <c r="O1628" s="50">
        <v>4.82E-2</v>
      </c>
      <c r="R1628" s="59"/>
    </row>
    <row r="1629" spans="2:18" x14ac:dyDescent="0.2">
      <c r="B1629">
        <v>1620</v>
      </c>
      <c r="C1629" s="57">
        <f t="shared" ca="1" si="211"/>
        <v>0.86863758388056633</v>
      </c>
      <c r="D1629" s="57">
        <f t="shared" ca="1" si="206"/>
        <v>0.73098995468075012</v>
      </c>
      <c r="E1629" s="57">
        <f t="shared" ca="1" si="206"/>
        <v>0.7312298274735296</v>
      </c>
      <c r="F1629" s="57">
        <f t="shared" ca="1" si="207"/>
        <v>0</v>
      </c>
      <c r="G1629" s="57">
        <f t="shared" ca="1" si="208"/>
        <v>0</v>
      </c>
      <c r="H1629" s="17">
        <f t="shared" ca="1" si="209"/>
        <v>0</v>
      </c>
      <c r="I1629" s="17">
        <f t="shared" ca="1" si="210"/>
        <v>0</v>
      </c>
      <c r="K1629" s="17">
        <v>1620</v>
      </c>
      <c r="L1629" s="50">
        <v>1.665235486887707E-3</v>
      </c>
      <c r="M1629" s="50">
        <v>1.6782248440801052E-3</v>
      </c>
      <c r="N1629" s="50">
        <v>4.7800000000000002E-2</v>
      </c>
      <c r="O1629" s="50">
        <v>4.8399999999999999E-2</v>
      </c>
      <c r="R1629" s="59"/>
    </row>
    <row r="1630" spans="2:18" x14ac:dyDescent="0.2">
      <c r="B1630">
        <v>1621</v>
      </c>
      <c r="C1630" s="57">
        <f t="shared" ca="1" si="211"/>
        <v>-6.6450871752536278E-2</v>
      </c>
      <c r="D1630" s="57">
        <f t="shared" ref="D1630:E1649" ca="1" si="212">S0*EXP((D$5+0.5*σ*σ)*T+σ*SQRT(T)*$C1630)</f>
        <v>0.66661436343042613</v>
      </c>
      <c r="E1630" s="57">
        <f t="shared" ca="1" si="212"/>
        <v>0.66683311151039504</v>
      </c>
      <c r="F1630" s="57">
        <f t="shared" ca="1" si="207"/>
        <v>0</v>
      </c>
      <c r="G1630" s="57">
        <f t="shared" ca="1" si="208"/>
        <v>0</v>
      </c>
      <c r="H1630" s="17">
        <f t="shared" ca="1" si="209"/>
        <v>0</v>
      </c>
      <c r="I1630" s="17">
        <f t="shared" ca="1" si="210"/>
        <v>0</v>
      </c>
      <c r="K1630" s="17">
        <v>1621</v>
      </c>
      <c r="L1630" s="50">
        <v>1.8727480110191923E-3</v>
      </c>
      <c r="M1630" s="50">
        <v>1.8870190658414514E-3</v>
      </c>
      <c r="N1630" s="50">
        <v>5.28E-2</v>
      </c>
      <c r="O1630" s="50">
        <v>5.28E-2</v>
      </c>
      <c r="R1630" s="59"/>
    </row>
    <row r="1631" spans="2:18" x14ac:dyDescent="0.2">
      <c r="B1631">
        <v>1622</v>
      </c>
      <c r="C1631" s="57">
        <f t="shared" ca="1" si="211"/>
        <v>-1.022161610409132</v>
      </c>
      <c r="D1631" s="57">
        <f t="shared" ca="1" si="212"/>
        <v>0.60667341162952371</v>
      </c>
      <c r="E1631" s="57">
        <f t="shared" ca="1" si="212"/>
        <v>0.60687249021414824</v>
      </c>
      <c r="F1631" s="57">
        <f t="shared" ca="1" si="207"/>
        <v>0</v>
      </c>
      <c r="G1631" s="57">
        <f t="shared" ca="1" si="208"/>
        <v>0</v>
      </c>
      <c r="H1631" s="17">
        <f t="shared" ca="1" si="209"/>
        <v>0</v>
      </c>
      <c r="I1631" s="17">
        <f t="shared" ca="1" si="210"/>
        <v>0</v>
      </c>
      <c r="K1631" s="17">
        <v>1622</v>
      </c>
      <c r="L1631" s="50">
        <v>1.9571669585249627E-3</v>
      </c>
      <c r="M1631" s="50">
        <v>1.9721308567763698E-3</v>
      </c>
      <c r="N1631" s="50">
        <v>5.5199999999999999E-2</v>
      </c>
      <c r="O1631" s="50">
        <v>5.5399999999999998E-2</v>
      </c>
      <c r="R1631" s="59"/>
    </row>
    <row r="1632" spans="2:18" x14ac:dyDescent="0.2">
      <c r="B1632">
        <v>1623</v>
      </c>
      <c r="C1632" s="57">
        <f t="shared" ca="1" si="211"/>
        <v>-2.3805618676799541E-2</v>
      </c>
      <c r="D1632" s="57">
        <f t="shared" ca="1" si="212"/>
        <v>0.66942290174518571</v>
      </c>
      <c r="E1632" s="57">
        <f t="shared" ca="1" si="212"/>
        <v>0.6696425714410057</v>
      </c>
      <c r="F1632" s="57">
        <f t="shared" ca="1" si="207"/>
        <v>0</v>
      </c>
      <c r="G1632" s="57">
        <f t="shared" ca="1" si="208"/>
        <v>0</v>
      </c>
      <c r="H1632" s="17">
        <f t="shared" ca="1" si="209"/>
        <v>0</v>
      </c>
      <c r="I1632" s="17">
        <f t="shared" ca="1" si="210"/>
        <v>0</v>
      </c>
      <c r="K1632" s="17">
        <v>1623</v>
      </c>
      <c r="L1632" s="50">
        <v>1.7481978547566205E-3</v>
      </c>
      <c r="M1632" s="50">
        <v>1.7623467730422484E-3</v>
      </c>
      <c r="N1632" s="50">
        <v>5.2400000000000002E-2</v>
      </c>
      <c r="O1632" s="50">
        <v>5.28E-2</v>
      </c>
      <c r="R1632" s="59"/>
    </row>
    <row r="1633" spans="2:18" x14ac:dyDescent="0.2">
      <c r="B1633">
        <v>1624</v>
      </c>
      <c r="C1633" s="57">
        <f t="shared" ca="1" si="211"/>
        <v>-0.94801987122859721</v>
      </c>
      <c r="D1633" s="57">
        <f t="shared" ca="1" si="212"/>
        <v>0.61112410469086387</v>
      </c>
      <c r="E1633" s="57">
        <f t="shared" ca="1" si="212"/>
        <v>0.61132464376091322</v>
      </c>
      <c r="F1633" s="57">
        <f t="shared" ca="1" si="207"/>
        <v>0</v>
      </c>
      <c r="G1633" s="57">
        <f t="shared" ca="1" si="208"/>
        <v>0</v>
      </c>
      <c r="H1633" s="17">
        <f t="shared" ca="1" si="209"/>
        <v>0</v>
      </c>
      <c r="I1633" s="17">
        <f t="shared" ca="1" si="210"/>
        <v>0</v>
      </c>
      <c r="K1633" s="17">
        <v>1624</v>
      </c>
      <c r="L1633" s="50">
        <v>1.8515493091108546E-3</v>
      </c>
      <c r="M1633" s="50">
        <v>1.8655681469947527E-3</v>
      </c>
      <c r="N1633" s="50">
        <v>5.1200000000000002E-2</v>
      </c>
      <c r="O1633" s="50">
        <v>5.1999999999999998E-2</v>
      </c>
      <c r="R1633" s="59"/>
    </row>
    <row r="1634" spans="2:18" x14ac:dyDescent="0.2">
      <c r="B1634">
        <v>1625</v>
      </c>
      <c r="C1634" s="57">
        <f t="shared" ca="1" si="211"/>
        <v>-1.3757908420691869</v>
      </c>
      <c r="D1634" s="57">
        <f t="shared" ca="1" si="212"/>
        <v>0.58588715234071076</v>
      </c>
      <c r="E1634" s="57">
        <f t="shared" ca="1" si="212"/>
        <v>0.58607940995873364</v>
      </c>
      <c r="F1634" s="57">
        <f t="shared" ca="1" si="207"/>
        <v>0</v>
      </c>
      <c r="G1634" s="57">
        <f t="shared" ca="1" si="208"/>
        <v>0</v>
      </c>
      <c r="H1634" s="17">
        <f t="shared" ca="1" si="209"/>
        <v>0</v>
      </c>
      <c r="I1634" s="17">
        <f t="shared" ca="1" si="210"/>
        <v>0</v>
      </c>
      <c r="K1634" s="17">
        <v>1625</v>
      </c>
      <c r="L1634" s="50">
        <v>1.8648573060090949E-3</v>
      </c>
      <c r="M1634" s="50">
        <v>1.8798686526577896E-3</v>
      </c>
      <c r="N1634" s="50">
        <v>5.5199999999999999E-2</v>
      </c>
      <c r="O1634" s="50">
        <v>5.5800000000000002E-2</v>
      </c>
      <c r="R1634" s="59"/>
    </row>
    <row r="1635" spans="2:18" x14ac:dyDescent="0.2">
      <c r="B1635">
        <v>1626</v>
      </c>
      <c r="C1635" s="57">
        <f t="shared" ca="1" si="211"/>
        <v>0.37576203645782502</v>
      </c>
      <c r="D1635" s="57">
        <f t="shared" ca="1" si="212"/>
        <v>0.69631933143739211</v>
      </c>
      <c r="E1635" s="57">
        <f t="shared" ca="1" si="212"/>
        <v>0.69654782713918484</v>
      </c>
      <c r="F1635" s="57">
        <f t="shared" ca="1" si="207"/>
        <v>0</v>
      </c>
      <c r="G1635" s="57">
        <f t="shared" ca="1" si="208"/>
        <v>0</v>
      </c>
      <c r="H1635" s="17">
        <f t="shared" ca="1" si="209"/>
        <v>0</v>
      </c>
      <c r="I1635" s="17">
        <f t="shared" ca="1" si="210"/>
        <v>0</v>
      </c>
      <c r="K1635" s="17">
        <v>1626</v>
      </c>
      <c r="L1635" s="50">
        <v>1.6707630416782546E-3</v>
      </c>
      <c r="M1635" s="50">
        <v>1.6847260351384285E-3</v>
      </c>
      <c r="N1635" s="50">
        <v>5.1799999999999999E-2</v>
      </c>
      <c r="O1635" s="50">
        <v>5.1999999999999998E-2</v>
      </c>
      <c r="R1635" s="59"/>
    </row>
    <row r="1636" spans="2:18" x14ac:dyDescent="0.2">
      <c r="B1636">
        <v>1627</v>
      </c>
      <c r="C1636" s="57">
        <f t="shared" ca="1" si="211"/>
        <v>-0.525253625277183</v>
      </c>
      <c r="D1636" s="57">
        <f t="shared" ca="1" si="212"/>
        <v>0.63713369152776511</v>
      </c>
      <c r="E1636" s="57">
        <f t="shared" ca="1" si="212"/>
        <v>0.63734276558819791</v>
      </c>
      <c r="F1636" s="57">
        <f t="shared" ca="1" si="207"/>
        <v>0</v>
      </c>
      <c r="G1636" s="57">
        <f t="shared" ca="1" si="208"/>
        <v>0</v>
      </c>
      <c r="H1636" s="17">
        <f t="shared" ca="1" si="209"/>
        <v>0</v>
      </c>
      <c r="I1636" s="17">
        <f t="shared" ca="1" si="210"/>
        <v>0</v>
      </c>
      <c r="K1636" s="17">
        <v>1627</v>
      </c>
      <c r="L1636" s="50">
        <v>1.4766603092893989E-3</v>
      </c>
      <c r="M1636" s="50">
        <v>1.4895095397729466E-3</v>
      </c>
      <c r="N1636" s="50">
        <v>4.7600000000000003E-2</v>
      </c>
      <c r="O1636" s="50">
        <v>4.8000000000000001E-2</v>
      </c>
      <c r="R1636" s="59"/>
    </row>
    <row r="1637" spans="2:18" x14ac:dyDescent="0.2">
      <c r="B1637">
        <v>1628</v>
      </c>
      <c r="C1637" s="57">
        <f t="shared" ca="1" si="211"/>
        <v>1.8359233192182469</v>
      </c>
      <c r="D1637" s="57">
        <f t="shared" ca="1" si="212"/>
        <v>0.80413082285325543</v>
      </c>
      <c r="E1637" s="57">
        <f t="shared" ca="1" si="212"/>
        <v>0.80439469666575147</v>
      </c>
      <c r="F1637" s="57">
        <f t="shared" ca="1" si="207"/>
        <v>1.5930822853255422E-2</v>
      </c>
      <c r="G1637" s="57">
        <f t="shared" ca="1" si="208"/>
        <v>1.6194696665751462E-2</v>
      </c>
      <c r="H1637" s="17">
        <f t="shared" ca="1" si="209"/>
        <v>1</v>
      </c>
      <c r="I1637" s="17">
        <f t="shared" ca="1" si="210"/>
        <v>1</v>
      </c>
      <c r="K1637" s="17">
        <v>1628</v>
      </c>
      <c r="L1637" s="50">
        <v>1.8606332788230009E-3</v>
      </c>
      <c r="M1637" s="50">
        <v>1.8759024254919024E-3</v>
      </c>
      <c r="N1637" s="50">
        <v>5.62E-2</v>
      </c>
      <c r="O1637" s="50">
        <v>5.7000000000000002E-2</v>
      </c>
      <c r="R1637" s="59"/>
    </row>
    <row r="1638" spans="2:18" x14ac:dyDescent="0.2">
      <c r="B1638">
        <v>1629</v>
      </c>
      <c r="C1638" s="57">
        <f t="shared" ca="1" si="211"/>
        <v>1.6976783325625393</v>
      </c>
      <c r="D1638" s="57">
        <f t="shared" ca="1" si="212"/>
        <v>0.79324549199812067</v>
      </c>
      <c r="E1638" s="57">
        <f t="shared" ca="1" si="212"/>
        <v>0.79350579381253961</v>
      </c>
      <c r="F1638" s="57">
        <f t="shared" ca="1" si="207"/>
        <v>5.0454919981206547E-3</v>
      </c>
      <c r="G1638" s="57">
        <f t="shared" ca="1" si="208"/>
        <v>5.3057938125395943E-3</v>
      </c>
      <c r="H1638" s="17">
        <f t="shared" ca="1" si="209"/>
        <v>1</v>
      </c>
      <c r="I1638" s="17">
        <f t="shared" ca="1" si="210"/>
        <v>1</v>
      </c>
      <c r="K1638" s="17">
        <v>1629</v>
      </c>
      <c r="L1638" s="50">
        <v>1.4795062038464287E-3</v>
      </c>
      <c r="M1638" s="50">
        <v>1.4930314818620302E-3</v>
      </c>
      <c r="N1638" s="50">
        <v>5.04E-2</v>
      </c>
      <c r="O1638" s="50">
        <v>5.0599999999999999E-2</v>
      </c>
      <c r="R1638" s="59"/>
    </row>
    <row r="1639" spans="2:18" x14ac:dyDescent="0.2">
      <c r="B1639">
        <v>1630</v>
      </c>
      <c r="C1639" s="57">
        <f t="shared" ca="1" si="211"/>
        <v>0.2253465809936227</v>
      </c>
      <c r="D1639" s="57">
        <f t="shared" ca="1" si="212"/>
        <v>0.68606974076791116</v>
      </c>
      <c r="E1639" s="57">
        <f t="shared" ca="1" si="212"/>
        <v>0.68629487308841131</v>
      </c>
      <c r="F1639" s="57">
        <f t="shared" ca="1" si="207"/>
        <v>0</v>
      </c>
      <c r="G1639" s="57">
        <f t="shared" ca="1" si="208"/>
        <v>0</v>
      </c>
      <c r="H1639" s="17">
        <f t="shared" ca="1" si="209"/>
        <v>0</v>
      </c>
      <c r="I1639" s="17">
        <f t="shared" ca="1" si="210"/>
        <v>0</v>
      </c>
      <c r="K1639" s="17">
        <v>1630</v>
      </c>
      <c r="L1639" s="50">
        <v>1.4313579044351018E-3</v>
      </c>
      <c r="M1639" s="50">
        <v>1.4437443074923732E-3</v>
      </c>
      <c r="N1639" s="50">
        <v>4.58E-2</v>
      </c>
      <c r="O1639" s="50">
        <v>4.6399999999999997E-2</v>
      </c>
      <c r="R1639" s="59"/>
    </row>
    <row r="1640" spans="2:18" x14ac:dyDescent="0.2">
      <c r="B1640">
        <v>1631</v>
      </c>
      <c r="C1640" s="57">
        <f t="shared" ca="1" si="211"/>
        <v>-0.76489733116617076</v>
      </c>
      <c r="D1640" s="57">
        <f t="shared" ca="1" si="212"/>
        <v>0.62225728192925045</v>
      </c>
      <c r="E1640" s="57">
        <f t="shared" ca="1" si="212"/>
        <v>0.62246147432763843</v>
      </c>
      <c r="F1640" s="57">
        <f t="shared" ca="1" si="207"/>
        <v>0</v>
      </c>
      <c r="G1640" s="57">
        <f t="shared" ca="1" si="208"/>
        <v>0</v>
      </c>
      <c r="H1640" s="17">
        <f t="shared" ca="1" si="209"/>
        <v>0</v>
      </c>
      <c r="I1640" s="17">
        <f t="shared" ca="1" si="210"/>
        <v>0</v>
      </c>
      <c r="K1640" s="17">
        <v>1631</v>
      </c>
      <c r="L1640" s="50">
        <v>1.4939922548908744E-3</v>
      </c>
      <c r="M1640" s="50">
        <v>1.5064318903187288E-3</v>
      </c>
      <c r="N1640" s="50">
        <v>4.5999999999999999E-2</v>
      </c>
      <c r="O1640" s="50">
        <v>4.6399999999999997E-2</v>
      </c>
      <c r="R1640" s="59"/>
    </row>
    <row r="1641" spans="2:18" x14ac:dyDescent="0.2">
      <c r="B1641">
        <v>1632</v>
      </c>
      <c r="C1641" s="57">
        <f t="shared" ca="1" si="211"/>
        <v>-6.9345532555262254E-2</v>
      </c>
      <c r="D1641" s="57">
        <f t="shared" ca="1" si="212"/>
        <v>0.6664241539757314</v>
      </c>
      <c r="E1641" s="57">
        <f t="shared" ca="1" si="212"/>
        <v>0.66664283963887394</v>
      </c>
      <c r="F1641" s="57">
        <f t="shared" ca="1" si="207"/>
        <v>0</v>
      </c>
      <c r="G1641" s="57">
        <f t="shared" ca="1" si="208"/>
        <v>0</v>
      </c>
      <c r="H1641" s="17">
        <f t="shared" ca="1" si="209"/>
        <v>0</v>
      </c>
      <c r="I1641" s="17">
        <f t="shared" ca="1" si="210"/>
        <v>0</v>
      </c>
      <c r="K1641" s="17">
        <v>1632</v>
      </c>
      <c r="L1641" s="50">
        <v>1.7536360354431469E-3</v>
      </c>
      <c r="M1641" s="50">
        <v>1.7674323370330005E-3</v>
      </c>
      <c r="N1641" s="50">
        <v>5.0799999999999998E-2</v>
      </c>
      <c r="O1641" s="50">
        <v>5.1200000000000002E-2</v>
      </c>
      <c r="R1641" s="59"/>
    </row>
    <row r="1642" spans="2:18" x14ac:dyDescent="0.2">
      <c r="B1642">
        <v>1633</v>
      </c>
      <c r="C1642" s="57">
        <f t="shared" ca="1" si="211"/>
        <v>-0.56635989391377062</v>
      </c>
      <c r="D1642" s="57">
        <f t="shared" ca="1" si="212"/>
        <v>0.63455689194155185</v>
      </c>
      <c r="E1642" s="57">
        <f t="shared" ca="1" si="212"/>
        <v>0.63476512043070255</v>
      </c>
      <c r="F1642" s="57">
        <f t="shared" ca="1" si="207"/>
        <v>0</v>
      </c>
      <c r="G1642" s="57">
        <f t="shared" ca="1" si="208"/>
        <v>0</v>
      </c>
      <c r="H1642" s="17">
        <f t="shared" ca="1" si="209"/>
        <v>0</v>
      </c>
      <c r="I1642" s="17">
        <f t="shared" ca="1" si="210"/>
        <v>0</v>
      </c>
      <c r="K1642" s="17">
        <v>1633</v>
      </c>
      <c r="L1642" s="50">
        <v>1.7043224832138549E-3</v>
      </c>
      <c r="M1642" s="50">
        <v>1.7182105167420669E-3</v>
      </c>
      <c r="N1642" s="50">
        <v>5.1400000000000001E-2</v>
      </c>
      <c r="O1642" s="50">
        <v>5.1799999999999999E-2</v>
      </c>
      <c r="R1642" s="59"/>
    </row>
    <row r="1643" spans="2:18" x14ac:dyDescent="0.2">
      <c r="B1643">
        <v>1634</v>
      </c>
      <c r="C1643" s="57">
        <f t="shared" ca="1" si="211"/>
        <v>-1.0917325420865318</v>
      </c>
      <c r="D1643" s="57">
        <f t="shared" ca="1" si="212"/>
        <v>0.60252658404629378</v>
      </c>
      <c r="E1643" s="57">
        <f t="shared" ca="1" si="212"/>
        <v>0.60272430185830139</v>
      </c>
      <c r="F1643" s="57">
        <f t="shared" ca="1" si="207"/>
        <v>0</v>
      </c>
      <c r="G1643" s="57">
        <f t="shared" ca="1" si="208"/>
        <v>0</v>
      </c>
      <c r="H1643" s="17">
        <f t="shared" ca="1" si="209"/>
        <v>0</v>
      </c>
      <c r="I1643" s="17">
        <f t="shared" ca="1" si="210"/>
        <v>0</v>
      </c>
      <c r="K1643" s="17">
        <v>1634</v>
      </c>
      <c r="L1643" s="50">
        <v>1.9296678113092855E-3</v>
      </c>
      <c r="M1643" s="50">
        <v>1.9451001402984404E-3</v>
      </c>
      <c r="N1643" s="50">
        <v>5.7200000000000001E-2</v>
      </c>
      <c r="O1643" s="50">
        <v>5.7599999999999998E-2</v>
      </c>
      <c r="R1643" s="59"/>
    </row>
    <row r="1644" spans="2:18" x14ac:dyDescent="0.2">
      <c r="B1644">
        <v>1635</v>
      </c>
      <c r="C1644" s="57">
        <f t="shared" ca="1" si="211"/>
        <v>1.4612772260256812</v>
      </c>
      <c r="D1644" s="57">
        <f t="shared" ca="1" si="212"/>
        <v>0.77497173719819001</v>
      </c>
      <c r="E1644" s="57">
        <f t="shared" ca="1" si="212"/>
        <v>0.77522604251899041</v>
      </c>
      <c r="F1644" s="57">
        <f t="shared" ca="1" si="207"/>
        <v>0</v>
      </c>
      <c r="G1644" s="57">
        <f t="shared" ca="1" si="208"/>
        <v>0</v>
      </c>
      <c r="H1644" s="17">
        <f t="shared" ca="1" si="209"/>
        <v>0</v>
      </c>
      <c r="I1644" s="17">
        <f t="shared" ca="1" si="210"/>
        <v>0</v>
      </c>
      <c r="K1644" s="17">
        <v>1635</v>
      </c>
      <c r="L1644" s="50">
        <v>1.8270223985521734E-3</v>
      </c>
      <c r="M1644" s="50">
        <v>1.8409680732359469E-3</v>
      </c>
      <c r="N1644" s="50">
        <v>5.16E-2</v>
      </c>
      <c r="O1644" s="50">
        <v>5.16E-2</v>
      </c>
      <c r="R1644" s="59"/>
    </row>
    <row r="1645" spans="2:18" x14ac:dyDescent="0.2">
      <c r="B1645">
        <v>1636</v>
      </c>
      <c r="C1645" s="57">
        <f t="shared" ca="1" si="211"/>
        <v>0.81259092452614767</v>
      </c>
      <c r="D1645" s="57">
        <f t="shared" ca="1" si="212"/>
        <v>0.72696200935523581</v>
      </c>
      <c r="E1645" s="57">
        <f t="shared" ca="1" si="212"/>
        <v>0.72720056038635739</v>
      </c>
      <c r="F1645" s="57">
        <f t="shared" ca="1" si="207"/>
        <v>0</v>
      </c>
      <c r="G1645" s="57">
        <f t="shared" ca="1" si="208"/>
        <v>0</v>
      </c>
      <c r="H1645" s="17">
        <f t="shared" ca="1" si="209"/>
        <v>0</v>
      </c>
      <c r="I1645" s="17">
        <f t="shared" ca="1" si="210"/>
        <v>0</v>
      </c>
      <c r="K1645" s="17">
        <v>1636</v>
      </c>
      <c r="L1645" s="50">
        <v>1.6919063234831632E-3</v>
      </c>
      <c r="M1645" s="50">
        <v>1.7053574505420251E-3</v>
      </c>
      <c r="N1645" s="50">
        <v>4.9799999999999997E-2</v>
      </c>
      <c r="O1645" s="50">
        <v>0.05</v>
      </c>
      <c r="R1645" s="59"/>
    </row>
    <row r="1646" spans="2:18" x14ac:dyDescent="0.2">
      <c r="B1646">
        <v>1637</v>
      </c>
      <c r="C1646" s="57">
        <f t="shared" ca="1" si="211"/>
        <v>-0.47492937874869612</v>
      </c>
      <c r="D1646" s="57">
        <f t="shared" ca="1" si="212"/>
        <v>0.64030258295491482</v>
      </c>
      <c r="E1646" s="57">
        <f t="shared" ca="1" si="212"/>
        <v>0.6405126968803031</v>
      </c>
      <c r="F1646" s="57">
        <f t="shared" ca="1" si="207"/>
        <v>0</v>
      </c>
      <c r="G1646" s="57">
        <f t="shared" ca="1" si="208"/>
        <v>0</v>
      </c>
      <c r="H1646" s="17">
        <f t="shared" ca="1" si="209"/>
        <v>0</v>
      </c>
      <c r="I1646" s="17">
        <f t="shared" ca="1" si="210"/>
        <v>0</v>
      </c>
      <c r="K1646" s="17">
        <v>1637</v>
      </c>
      <c r="L1646" s="50">
        <v>1.5482735071561419E-3</v>
      </c>
      <c r="M1646" s="50">
        <v>1.5614940338732973E-3</v>
      </c>
      <c r="N1646" s="50">
        <v>4.8800000000000003E-2</v>
      </c>
      <c r="O1646" s="50">
        <v>4.9399999999999999E-2</v>
      </c>
      <c r="R1646" s="59"/>
    </row>
    <row r="1647" spans="2:18" x14ac:dyDescent="0.2">
      <c r="B1647">
        <v>1638</v>
      </c>
      <c r="C1647" s="57">
        <f t="shared" ca="1" si="211"/>
        <v>-1.7401535137498287</v>
      </c>
      <c r="D1647" s="57">
        <f t="shared" ca="1" si="212"/>
        <v>0.56521466913960283</v>
      </c>
      <c r="E1647" s="57">
        <f t="shared" ca="1" si="212"/>
        <v>0.5654001431264043</v>
      </c>
      <c r="F1647" s="57">
        <f t="shared" ca="1" si="207"/>
        <v>0</v>
      </c>
      <c r="G1647" s="57">
        <f t="shared" ca="1" si="208"/>
        <v>0</v>
      </c>
      <c r="H1647" s="17">
        <f t="shared" ca="1" si="209"/>
        <v>0</v>
      </c>
      <c r="I1647" s="17">
        <f t="shared" ca="1" si="210"/>
        <v>0</v>
      </c>
      <c r="K1647" s="17">
        <v>1638</v>
      </c>
      <c r="L1647" s="50">
        <v>1.6025848999921828E-3</v>
      </c>
      <c r="M1647" s="50">
        <v>1.6161775853937332E-3</v>
      </c>
      <c r="N1647" s="50">
        <v>5.04E-2</v>
      </c>
      <c r="O1647" s="50">
        <v>5.0799999999999998E-2</v>
      </c>
      <c r="R1647" s="59"/>
    </row>
    <row r="1648" spans="2:18" x14ac:dyDescent="0.2">
      <c r="B1648">
        <v>1639</v>
      </c>
      <c r="C1648" s="57">
        <f t="shared" ca="1" si="211"/>
        <v>-0.17198498198581524</v>
      </c>
      <c r="D1648" s="57">
        <f t="shared" ca="1" si="212"/>
        <v>0.65971463614357106</v>
      </c>
      <c r="E1648" s="57">
        <f t="shared" ca="1" si="212"/>
        <v>0.65993112009276345</v>
      </c>
      <c r="F1648" s="57">
        <f t="shared" ca="1" si="207"/>
        <v>0</v>
      </c>
      <c r="G1648" s="57">
        <f t="shared" ca="1" si="208"/>
        <v>0</v>
      </c>
      <c r="H1648" s="17">
        <f t="shared" ca="1" si="209"/>
        <v>0</v>
      </c>
      <c r="I1648" s="17">
        <f t="shared" ca="1" si="210"/>
        <v>0</v>
      </c>
      <c r="K1648" s="17">
        <v>1639</v>
      </c>
      <c r="L1648" s="50">
        <v>1.5694148544861846E-3</v>
      </c>
      <c r="M1648" s="50">
        <v>1.5811045069228462E-3</v>
      </c>
      <c r="N1648" s="50">
        <v>4.3200000000000002E-2</v>
      </c>
      <c r="O1648" s="50">
        <v>4.3400000000000001E-2</v>
      </c>
      <c r="R1648" s="59"/>
    </row>
    <row r="1649" spans="2:18" x14ac:dyDescent="0.2">
      <c r="B1649">
        <v>1640</v>
      </c>
      <c r="C1649" s="57">
        <f t="shared" ca="1" si="211"/>
        <v>1.9503183999215654</v>
      </c>
      <c r="D1649" s="57">
        <f t="shared" ca="1" si="212"/>
        <v>0.81325107929573281</v>
      </c>
      <c r="E1649" s="57">
        <f t="shared" ca="1" si="212"/>
        <v>0.81351794590090631</v>
      </c>
      <c r="F1649" s="57">
        <f t="shared" ca="1" si="207"/>
        <v>2.5051079295732803E-2</v>
      </c>
      <c r="G1649" s="57">
        <f t="shared" ca="1" si="208"/>
        <v>2.5317945900906302E-2</v>
      </c>
      <c r="H1649" s="17">
        <f t="shared" ca="1" si="209"/>
        <v>1</v>
      </c>
      <c r="I1649" s="17">
        <f t="shared" ca="1" si="210"/>
        <v>1</v>
      </c>
      <c r="K1649" s="17">
        <v>1640</v>
      </c>
      <c r="L1649" s="50">
        <v>1.7127124144045566E-3</v>
      </c>
      <c r="M1649" s="50">
        <v>1.7263085388524416E-3</v>
      </c>
      <c r="N1649" s="50">
        <v>0.05</v>
      </c>
      <c r="O1649" s="50">
        <v>5.0599999999999999E-2</v>
      </c>
      <c r="R1649" s="59"/>
    </row>
    <row r="1650" spans="2:18" x14ac:dyDescent="0.2">
      <c r="B1650">
        <v>1641</v>
      </c>
      <c r="C1650" s="57">
        <f t="shared" ca="1" si="211"/>
        <v>5.7979051669090037E-2</v>
      </c>
      <c r="D1650" s="57">
        <f t="shared" ref="D1650:E1669" ca="1" si="213">S0*EXP((D$5+0.5*σ*σ)*T+σ*SQRT(T)*$C1650)</f>
        <v>0.6748422394700675</v>
      </c>
      <c r="E1650" s="57">
        <f t="shared" ca="1" si="213"/>
        <v>0.67506368750999013</v>
      </c>
      <c r="F1650" s="57">
        <f t="shared" ca="1" si="207"/>
        <v>0</v>
      </c>
      <c r="G1650" s="57">
        <f t="shared" ca="1" si="208"/>
        <v>0</v>
      </c>
      <c r="H1650" s="17">
        <f t="shared" ca="1" si="209"/>
        <v>0</v>
      </c>
      <c r="I1650" s="17">
        <f t="shared" ca="1" si="210"/>
        <v>0</v>
      </c>
      <c r="K1650" s="17">
        <v>1641</v>
      </c>
      <c r="L1650" s="50">
        <v>1.9454745899242073E-3</v>
      </c>
      <c r="M1650" s="50">
        <v>1.959843285079589E-3</v>
      </c>
      <c r="N1650" s="50">
        <v>5.2999999999999999E-2</v>
      </c>
      <c r="O1650" s="50">
        <v>5.3400000000000003E-2</v>
      </c>
      <c r="R1650" s="59"/>
    </row>
    <row r="1651" spans="2:18" x14ac:dyDescent="0.2">
      <c r="B1651">
        <v>1642</v>
      </c>
      <c r="C1651" s="57">
        <f t="shared" ca="1" si="211"/>
        <v>-2.3126893656442071</v>
      </c>
      <c r="D1651" s="57">
        <f t="shared" ca="1" si="213"/>
        <v>0.53419489452224878</v>
      </c>
      <c r="E1651" s="57">
        <f t="shared" ca="1" si="213"/>
        <v>0.5343701894362447</v>
      </c>
      <c r="F1651" s="57">
        <f t="shared" ca="1" si="207"/>
        <v>0</v>
      </c>
      <c r="G1651" s="57">
        <f t="shared" ca="1" si="208"/>
        <v>0</v>
      </c>
      <c r="H1651" s="17">
        <f t="shared" ca="1" si="209"/>
        <v>0</v>
      </c>
      <c r="I1651" s="17">
        <f t="shared" ca="1" si="210"/>
        <v>0</v>
      </c>
      <c r="K1651" s="17">
        <v>1642</v>
      </c>
      <c r="L1651" s="50">
        <v>1.7110390700426031E-3</v>
      </c>
      <c r="M1651" s="50">
        <v>1.7241937076059187E-3</v>
      </c>
      <c r="N1651" s="50">
        <v>4.8599999999999997E-2</v>
      </c>
      <c r="O1651" s="50">
        <v>4.9000000000000002E-2</v>
      </c>
      <c r="R1651" s="59"/>
    </row>
    <row r="1652" spans="2:18" x14ac:dyDescent="0.2">
      <c r="B1652">
        <v>1643</v>
      </c>
      <c r="C1652" s="57">
        <f t="shared" ca="1" si="211"/>
        <v>4.0444781634080079E-2</v>
      </c>
      <c r="D1652" s="57">
        <f t="shared" ca="1" si="213"/>
        <v>0.6736766748679176</v>
      </c>
      <c r="E1652" s="57">
        <f t="shared" ca="1" si="213"/>
        <v>0.67389774043030493</v>
      </c>
      <c r="F1652" s="57">
        <f t="shared" ca="1" si="207"/>
        <v>0</v>
      </c>
      <c r="G1652" s="57">
        <f t="shared" ca="1" si="208"/>
        <v>0</v>
      </c>
      <c r="H1652" s="17">
        <f t="shared" ca="1" si="209"/>
        <v>0</v>
      </c>
      <c r="I1652" s="17">
        <f t="shared" ca="1" si="210"/>
        <v>0</v>
      </c>
      <c r="K1652" s="17">
        <v>1643</v>
      </c>
      <c r="L1652" s="50">
        <v>1.6854345892381535E-3</v>
      </c>
      <c r="M1652" s="50">
        <v>1.69881650989064E-3</v>
      </c>
      <c r="N1652" s="50">
        <v>4.9599999999999998E-2</v>
      </c>
      <c r="O1652" s="50">
        <v>4.9599999999999998E-2</v>
      </c>
      <c r="R1652" s="59"/>
    </row>
    <row r="1653" spans="2:18" x14ac:dyDescent="0.2">
      <c r="B1653">
        <v>1644</v>
      </c>
      <c r="C1653" s="57">
        <f t="shared" ca="1" si="211"/>
        <v>-0.17117476906980222</v>
      </c>
      <c r="D1653" s="57">
        <f t="shared" ca="1" si="213"/>
        <v>0.6597673341695417</v>
      </c>
      <c r="E1653" s="57">
        <f t="shared" ca="1" si="213"/>
        <v>0.65998383541147876</v>
      </c>
      <c r="F1653" s="57">
        <f t="shared" ca="1" si="207"/>
        <v>0</v>
      </c>
      <c r="G1653" s="57">
        <f t="shared" ca="1" si="208"/>
        <v>0</v>
      </c>
      <c r="H1653" s="17">
        <f t="shared" ca="1" si="209"/>
        <v>0</v>
      </c>
      <c r="I1653" s="17">
        <f t="shared" ca="1" si="210"/>
        <v>0</v>
      </c>
      <c r="K1653" s="17">
        <v>1644</v>
      </c>
      <c r="L1653" s="50">
        <v>1.789740509156146E-3</v>
      </c>
      <c r="M1653" s="50">
        <v>1.8048119929142882E-3</v>
      </c>
      <c r="N1653" s="50">
        <v>5.6000000000000001E-2</v>
      </c>
      <c r="O1653" s="50">
        <v>5.6000000000000001E-2</v>
      </c>
      <c r="R1653" s="59"/>
    </row>
    <row r="1654" spans="2:18" x14ac:dyDescent="0.2">
      <c r="B1654">
        <v>1645</v>
      </c>
      <c r="C1654" s="57">
        <f t="shared" ca="1" si="211"/>
        <v>0.20993492829077512</v>
      </c>
      <c r="D1654" s="57">
        <f t="shared" ca="1" si="213"/>
        <v>0.68502812077166431</v>
      </c>
      <c r="E1654" s="57">
        <f t="shared" ca="1" si="213"/>
        <v>0.68525291128678689</v>
      </c>
      <c r="F1654" s="57">
        <f t="shared" ca="1" si="207"/>
        <v>0</v>
      </c>
      <c r="G1654" s="57">
        <f t="shared" ca="1" si="208"/>
        <v>0</v>
      </c>
      <c r="H1654" s="17">
        <f t="shared" ca="1" si="209"/>
        <v>0</v>
      </c>
      <c r="I1654" s="17">
        <f t="shared" ca="1" si="210"/>
        <v>0</v>
      </c>
      <c r="K1654" s="17">
        <v>1645</v>
      </c>
      <c r="L1654" s="50">
        <v>1.543067440914338E-3</v>
      </c>
      <c r="M1654" s="50">
        <v>1.5563606639423415E-3</v>
      </c>
      <c r="N1654" s="50">
        <v>4.9399999999999999E-2</v>
      </c>
      <c r="O1654" s="50">
        <v>4.9599999999999998E-2</v>
      </c>
      <c r="R1654" s="59"/>
    </row>
    <row r="1655" spans="2:18" x14ac:dyDescent="0.2">
      <c r="B1655">
        <v>1646</v>
      </c>
      <c r="C1655" s="57">
        <f t="shared" ca="1" si="211"/>
        <v>-1.3041165431401498</v>
      </c>
      <c r="D1655" s="57">
        <f t="shared" ca="1" si="213"/>
        <v>0.59004180245708227</v>
      </c>
      <c r="E1655" s="57">
        <f t="shared" ca="1" si="213"/>
        <v>0.59023542341466961</v>
      </c>
      <c r="F1655" s="57">
        <f t="shared" ca="1" si="207"/>
        <v>0</v>
      </c>
      <c r="G1655" s="57">
        <f t="shared" ca="1" si="208"/>
        <v>0</v>
      </c>
      <c r="H1655" s="17">
        <f t="shared" ca="1" si="209"/>
        <v>0</v>
      </c>
      <c r="I1655" s="17">
        <f t="shared" ca="1" si="210"/>
        <v>0</v>
      </c>
      <c r="K1655" s="17">
        <v>1646</v>
      </c>
      <c r="L1655" s="50">
        <v>1.7965383566872052E-3</v>
      </c>
      <c r="M1655" s="50">
        <v>1.8105604400264945E-3</v>
      </c>
      <c r="N1655" s="50">
        <v>5.1799999999999999E-2</v>
      </c>
      <c r="O1655" s="50">
        <v>5.1999999999999998E-2</v>
      </c>
      <c r="R1655" s="59"/>
    </row>
    <row r="1656" spans="2:18" x14ac:dyDescent="0.2">
      <c r="B1656">
        <v>1647</v>
      </c>
      <c r="C1656" s="57">
        <f t="shared" ca="1" si="211"/>
        <v>-0.17160808728371996</v>
      </c>
      <c r="D1656" s="57">
        <f t="shared" ca="1" si="213"/>
        <v>0.65973914967842795</v>
      </c>
      <c r="E1656" s="57">
        <f t="shared" ca="1" si="213"/>
        <v>0.65995564167168452</v>
      </c>
      <c r="F1656" s="57">
        <f t="shared" ca="1" si="207"/>
        <v>0</v>
      </c>
      <c r="G1656" s="57">
        <f t="shared" ca="1" si="208"/>
        <v>0</v>
      </c>
      <c r="H1656" s="17">
        <f t="shared" ca="1" si="209"/>
        <v>0</v>
      </c>
      <c r="I1656" s="17">
        <f t="shared" ca="1" si="210"/>
        <v>0</v>
      </c>
      <c r="K1656" s="17">
        <v>1647</v>
      </c>
      <c r="L1656" s="50">
        <v>1.7232895755173909E-3</v>
      </c>
      <c r="M1656" s="50">
        <v>1.738442712002347E-3</v>
      </c>
      <c r="N1656" s="50">
        <v>5.6399999999999999E-2</v>
      </c>
      <c r="O1656" s="50">
        <v>5.6399999999999999E-2</v>
      </c>
      <c r="R1656" s="59"/>
    </row>
    <row r="1657" spans="2:18" x14ac:dyDescent="0.2">
      <c r="B1657">
        <v>1648</v>
      </c>
      <c r="C1657" s="57">
        <f t="shared" ca="1" si="211"/>
        <v>0.73600373292519339</v>
      </c>
      <c r="D1657" s="57">
        <f t="shared" ca="1" si="213"/>
        <v>0.72149372570937287</v>
      </c>
      <c r="E1657" s="57">
        <f t="shared" ca="1" si="213"/>
        <v>0.72173048233489234</v>
      </c>
      <c r="F1657" s="57">
        <f t="shared" ca="1" si="207"/>
        <v>0</v>
      </c>
      <c r="G1657" s="57">
        <f t="shared" ca="1" si="208"/>
        <v>0</v>
      </c>
      <c r="H1657" s="17">
        <f t="shared" ca="1" si="209"/>
        <v>0</v>
      </c>
      <c r="I1657" s="17">
        <f t="shared" ca="1" si="210"/>
        <v>0</v>
      </c>
      <c r="K1657" s="17">
        <v>1648</v>
      </c>
      <c r="L1657" s="50">
        <v>1.588192742037593E-3</v>
      </c>
      <c r="M1657" s="50">
        <v>1.6015898593758813E-3</v>
      </c>
      <c r="N1657" s="50">
        <v>4.9599999999999998E-2</v>
      </c>
      <c r="O1657" s="50">
        <v>4.9799999999999997E-2</v>
      </c>
      <c r="R1657" s="59"/>
    </row>
    <row r="1658" spans="2:18" x14ac:dyDescent="0.2">
      <c r="B1658">
        <v>1649</v>
      </c>
      <c r="C1658" s="57">
        <f t="shared" ca="1" si="211"/>
        <v>1.3112248006283993</v>
      </c>
      <c r="D1658" s="57">
        <f t="shared" ca="1" si="213"/>
        <v>0.76359173770691668</v>
      </c>
      <c r="E1658" s="57">
        <f t="shared" ca="1" si="213"/>
        <v>0.76384230870518321</v>
      </c>
      <c r="F1658" s="57">
        <f t="shared" ca="1" si="207"/>
        <v>0</v>
      </c>
      <c r="G1658" s="57">
        <f t="shared" ca="1" si="208"/>
        <v>0</v>
      </c>
      <c r="H1658" s="17">
        <f t="shared" ca="1" si="209"/>
        <v>0</v>
      </c>
      <c r="I1658" s="17">
        <f t="shared" ca="1" si="210"/>
        <v>0</v>
      </c>
      <c r="K1658" s="17">
        <v>1649</v>
      </c>
      <c r="L1658" s="50">
        <v>1.6709025653272743E-3</v>
      </c>
      <c r="M1658" s="50">
        <v>1.6842410509534255E-3</v>
      </c>
      <c r="N1658" s="50">
        <v>4.9399999999999999E-2</v>
      </c>
      <c r="O1658" s="50">
        <v>4.9599999999999998E-2</v>
      </c>
      <c r="R1658" s="59"/>
    </row>
    <row r="1659" spans="2:18" x14ac:dyDescent="0.2">
      <c r="B1659">
        <v>1650</v>
      </c>
      <c r="C1659" s="57">
        <f t="shared" ca="1" si="211"/>
        <v>1.3872206126110913</v>
      </c>
      <c r="D1659" s="57">
        <f t="shared" ca="1" si="213"/>
        <v>0.76933423150194025</v>
      </c>
      <c r="E1659" s="57">
        <f t="shared" ca="1" si="213"/>
        <v>0.76958668688728382</v>
      </c>
      <c r="F1659" s="57">
        <f t="shared" ca="1" si="207"/>
        <v>0</v>
      </c>
      <c r="G1659" s="57">
        <f t="shared" ca="1" si="208"/>
        <v>0</v>
      </c>
      <c r="H1659" s="17">
        <f t="shared" ca="1" si="209"/>
        <v>0</v>
      </c>
      <c r="I1659" s="17">
        <f t="shared" ca="1" si="210"/>
        <v>0</v>
      </c>
      <c r="K1659" s="17">
        <v>1650</v>
      </c>
      <c r="L1659" s="50">
        <v>1.793945734973768E-3</v>
      </c>
      <c r="M1659" s="50">
        <v>1.8079481950091833E-3</v>
      </c>
      <c r="N1659" s="50">
        <v>5.16E-2</v>
      </c>
      <c r="O1659" s="50">
        <v>5.1999999999999998E-2</v>
      </c>
      <c r="R1659" s="59"/>
    </row>
    <row r="1660" spans="2:18" x14ac:dyDescent="0.2">
      <c r="B1660">
        <v>1651</v>
      </c>
      <c r="C1660" s="57">
        <f t="shared" ca="1" si="211"/>
        <v>1.3136308822150071E-2</v>
      </c>
      <c r="D1660" s="57">
        <f t="shared" ca="1" si="213"/>
        <v>0.67186539251330024</v>
      </c>
      <c r="E1660" s="57">
        <f t="shared" ca="1" si="213"/>
        <v>0.67208586370725043</v>
      </c>
      <c r="F1660" s="57">
        <f t="shared" ca="1" si="207"/>
        <v>0</v>
      </c>
      <c r="G1660" s="57">
        <f t="shared" ca="1" si="208"/>
        <v>0</v>
      </c>
      <c r="H1660" s="17">
        <f t="shared" ca="1" si="209"/>
        <v>0</v>
      </c>
      <c r="I1660" s="17">
        <f t="shared" ca="1" si="210"/>
        <v>0</v>
      </c>
      <c r="K1660" s="17">
        <v>1651</v>
      </c>
      <c r="L1660" s="50">
        <v>1.7380965481341637E-3</v>
      </c>
      <c r="M1660" s="50">
        <v>1.7513725493640908E-3</v>
      </c>
      <c r="N1660" s="50">
        <v>4.9000000000000002E-2</v>
      </c>
      <c r="O1660" s="50">
        <v>4.9200000000000001E-2</v>
      </c>
      <c r="R1660" s="59"/>
    </row>
    <row r="1661" spans="2:18" x14ac:dyDescent="0.2">
      <c r="B1661">
        <v>1652</v>
      </c>
      <c r="C1661" s="57">
        <f t="shared" ca="1" si="211"/>
        <v>1.0755252310254955</v>
      </c>
      <c r="D1661" s="57">
        <f t="shared" ca="1" si="213"/>
        <v>0.74605270468623974</v>
      </c>
      <c r="E1661" s="57">
        <f t="shared" ca="1" si="213"/>
        <v>0.7462975202882709</v>
      </c>
      <c r="F1661" s="57">
        <f t="shared" ca="1" si="207"/>
        <v>0</v>
      </c>
      <c r="G1661" s="57">
        <f t="shared" ca="1" si="208"/>
        <v>0</v>
      </c>
      <c r="H1661" s="17">
        <f t="shared" ca="1" si="209"/>
        <v>0</v>
      </c>
      <c r="I1661" s="17">
        <f t="shared" ca="1" si="210"/>
        <v>0</v>
      </c>
      <c r="K1661" s="17">
        <v>1652</v>
      </c>
      <c r="L1661" s="50">
        <v>1.7741901311839549E-3</v>
      </c>
      <c r="M1661" s="50">
        <v>1.7878018826867643E-3</v>
      </c>
      <c r="N1661" s="50">
        <v>5.0200000000000002E-2</v>
      </c>
      <c r="O1661" s="50">
        <v>5.0599999999999999E-2</v>
      </c>
      <c r="R1661" s="59"/>
    </row>
    <row r="1662" spans="2:18" x14ac:dyDescent="0.2">
      <c r="B1662">
        <v>1653</v>
      </c>
      <c r="C1662" s="57">
        <f t="shared" ca="1" si="211"/>
        <v>-0.53706183058459367</v>
      </c>
      <c r="D1662" s="57">
        <f t="shared" ca="1" si="213"/>
        <v>0.63639240958389898</v>
      </c>
      <c r="E1662" s="57">
        <f t="shared" ca="1" si="213"/>
        <v>0.63660124039424482</v>
      </c>
      <c r="F1662" s="57">
        <f t="shared" ca="1" si="207"/>
        <v>0</v>
      </c>
      <c r="G1662" s="57">
        <f t="shared" ca="1" si="208"/>
        <v>0</v>
      </c>
      <c r="H1662" s="17">
        <f t="shared" ca="1" si="209"/>
        <v>0</v>
      </c>
      <c r="I1662" s="17">
        <f t="shared" ca="1" si="210"/>
        <v>0</v>
      </c>
      <c r="K1662" s="17">
        <v>1653</v>
      </c>
      <c r="L1662" s="50">
        <v>1.5824133011725092E-3</v>
      </c>
      <c r="M1662" s="50">
        <v>1.5969106220884305E-3</v>
      </c>
      <c r="N1662" s="50">
        <v>5.3999999999999999E-2</v>
      </c>
      <c r="O1662" s="50">
        <v>5.4399999999999997E-2</v>
      </c>
      <c r="R1662" s="59"/>
    </row>
    <row r="1663" spans="2:18" x14ac:dyDescent="0.2">
      <c r="B1663">
        <v>1654</v>
      </c>
      <c r="C1663" s="57">
        <f t="shared" ca="1" si="211"/>
        <v>-1.6418422901307235</v>
      </c>
      <c r="D1663" s="57">
        <f t="shared" ca="1" si="213"/>
        <v>0.57071950777627523</v>
      </c>
      <c r="E1663" s="57">
        <f t="shared" ca="1" si="213"/>
        <v>0.5709067881641211</v>
      </c>
      <c r="F1663" s="57">
        <f t="shared" ca="1" si="207"/>
        <v>0</v>
      </c>
      <c r="G1663" s="57">
        <f t="shared" ca="1" si="208"/>
        <v>0</v>
      </c>
      <c r="H1663" s="17">
        <f t="shared" ca="1" si="209"/>
        <v>0</v>
      </c>
      <c r="I1663" s="17">
        <f t="shared" ca="1" si="210"/>
        <v>0</v>
      </c>
      <c r="K1663" s="17">
        <v>1654</v>
      </c>
      <c r="L1663" s="50">
        <v>1.6054760269779635E-3</v>
      </c>
      <c r="M1663" s="50">
        <v>1.6192455432341632E-3</v>
      </c>
      <c r="N1663" s="50">
        <v>5.1200000000000002E-2</v>
      </c>
      <c r="O1663" s="50">
        <v>5.1200000000000002E-2</v>
      </c>
      <c r="R1663" s="59"/>
    </row>
    <row r="1664" spans="2:18" x14ac:dyDescent="0.2">
      <c r="B1664">
        <v>1655</v>
      </c>
      <c r="C1664" s="57">
        <f t="shared" ca="1" si="211"/>
        <v>1.954798822321872</v>
      </c>
      <c r="D1664" s="57">
        <f t="shared" ca="1" si="213"/>
        <v>0.81361038263143803</v>
      </c>
      <c r="E1664" s="57">
        <f t="shared" ca="1" si="213"/>
        <v>0.81387736714123393</v>
      </c>
      <c r="F1664" s="57">
        <f t="shared" ca="1" si="207"/>
        <v>2.5410382631438022E-2</v>
      </c>
      <c r="G1664" s="57">
        <f t="shared" ca="1" si="208"/>
        <v>2.567736714123392E-2</v>
      </c>
      <c r="H1664" s="17">
        <f t="shared" ca="1" si="209"/>
        <v>1</v>
      </c>
      <c r="I1664" s="17">
        <f t="shared" ca="1" si="210"/>
        <v>1</v>
      </c>
      <c r="K1664" s="17">
        <v>1655</v>
      </c>
      <c r="L1664" s="50">
        <v>1.9785128484197632E-3</v>
      </c>
      <c r="M1664" s="50">
        <v>1.9943299098887225E-3</v>
      </c>
      <c r="N1664" s="50">
        <v>5.8200000000000002E-2</v>
      </c>
      <c r="O1664" s="50">
        <v>5.8999999999999997E-2</v>
      </c>
      <c r="R1664" s="59"/>
    </row>
    <row r="1665" spans="2:18" x14ac:dyDescent="0.2">
      <c r="B1665">
        <v>1656</v>
      </c>
      <c r="C1665" s="57">
        <f t="shared" ca="1" si="211"/>
        <v>-4.3394559722901377E-2</v>
      </c>
      <c r="D1665" s="57">
        <f t="shared" ca="1" si="213"/>
        <v>0.66813134362788917</v>
      </c>
      <c r="E1665" s="57">
        <f t="shared" ca="1" si="213"/>
        <v>0.66835058950167081</v>
      </c>
      <c r="F1665" s="57">
        <f t="shared" ca="1" si="207"/>
        <v>0</v>
      </c>
      <c r="G1665" s="57">
        <f t="shared" ca="1" si="208"/>
        <v>0</v>
      </c>
      <c r="H1665" s="17">
        <f t="shared" ca="1" si="209"/>
        <v>0</v>
      </c>
      <c r="I1665" s="17">
        <f t="shared" ca="1" si="210"/>
        <v>0</v>
      </c>
      <c r="K1665" s="17">
        <v>1656</v>
      </c>
      <c r="L1665" s="50">
        <v>1.8497517852601841E-3</v>
      </c>
      <c r="M1665" s="50">
        <v>1.8641887229395864E-3</v>
      </c>
      <c r="N1665" s="50">
        <v>5.3400000000000003E-2</v>
      </c>
      <c r="O1665" s="50">
        <v>5.3600000000000002E-2</v>
      </c>
      <c r="R1665" s="59"/>
    </row>
    <row r="1666" spans="2:18" x14ac:dyDescent="0.2">
      <c r="B1666">
        <v>1657</v>
      </c>
      <c r="C1666" s="57">
        <f t="shared" ca="1" si="211"/>
        <v>-1.2603263999718137</v>
      </c>
      <c r="D1666" s="57">
        <f t="shared" ca="1" si="213"/>
        <v>0.59259461346071296</v>
      </c>
      <c r="E1666" s="57">
        <f t="shared" ca="1" si="213"/>
        <v>0.59278907211778031</v>
      </c>
      <c r="F1666" s="57">
        <f t="shared" ca="1" si="207"/>
        <v>0</v>
      </c>
      <c r="G1666" s="57">
        <f t="shared" ca="1" si="208"/>
        <v>0</v>
      </c>
      <c r="H1666" s="17">
        <f t="shared" ca="1" si="209"/>
        <v>0</v>
      </c>
      <c r="I1666" s="17">
        <f t="shared" ca="1" si="210"/>
        <v>0</v>
      </c>
      <c r="K1666" s="17">
        <v>1657</v>
      </c>
      <c r="L1666" s="50">
        <v>1.5473377647761658E-3</v>
      </c>
      <c r="M1666" s="50">
        <v>1.5594595030652648E-3</v>
      </c>
      <c r="N1666" s="50">
        <v>4.48E-2</v>
      </c>
      <c r="O1666" s="50">
        <v>4.4999999999999998E-2</v>
      </c>
      <c r="R1666" s="59"/>
    </row>
    <row r="1667" spans="2:18" x14ac:dyDescent="0.2">
      <c r="B1667">
        <v>1658</v>
      </c>
      <c r="C1667" s="57">
        <f t="shared" ca="1" si="211"/>
        <v>-0.66370911535213328</v>
      </c>
      <c r="D1667" s="57">
        <f t="shared" ca="1" si="213"/>
        <v>0.62849591846636021</v>
      </c>
      <c r="E1667" s="57">
        <f t="shared" ca="1" si="213"/>
        <v>0.62870215806000684</v>
      </c>
      <c r="F1667" s="57">
        <f t="shared" ca="1" si="207"/>
        <v>0</v>
      </c>
      <c r="G1667" s="57">
        <f t="shared" ca="1" si="208"/>
        <v>0</v>
      </c>
      <c r="H1667" s="17">
        <f t="shared" ca="1" si="209"/>
        <v>0</v>
      </c>
      <c r="I1667" s="17">
        <f t="shared" ca="1" si="210"/>
        <v>0</v>
      </c>
      <c r="K1667" s="17">
        <v>1658</v>
      </c>
      <c r="L1667" s="50">
        <v>1.9635992018910814E-3</v>
      </c>
      <c r="M1667" s="50">
        <v>1.9793484877607972E-3</v>
      </c>
      <c r="N1667" s="50">
        <v>5.8400000000000001E-2</v>
      </c>
      <c r="O1667" s="50">
        <v>5.8400000000000001E-2</v>
      </c>
      <c r="R1667" s="59"/>
    </row>
    <row r="1668" spans="2:18" x14ac:dyDescent="0.2">
      <c r="B1668">
        <v>1659</v>
      </c>
      <c r="C1668" s="57">
        <f t="shared" ca="1" si="211"/>
        <v>0.7820693176539637</v>
      </c>
      <c r="D1668" s="57">
        <f t="shared" ca="1" si="213"/>
        <v>0.72477783357216585</v>
      </c>
      <c r="E1668" s="57">
        <f t="shared" ca="1" si="213"/>
        <v>0.72501566787066807</v>
      </c>
      <c r="F1668" s="57">
        <f t="shared" ca="1" si="207"/>
        <v>0</v>
      </c>
      <c r="G1668" s="57">
        <f t="shared" ca="1" si="208"/>
        <v>0</v>
      </c>
      <c r="H1668" s="17">
        <f t="shared" ca="1" si="209"/>
        <v>0</v>
      </c>
      <c r="I1668" s="17">
        <f t="shared" ca="1" si="210"/>
        <v>0</v>
      </c>
      <c r="K1668" s="17">
        <v>1659</v>
      </c>
      <c r="L1668" s="50">
        <v>1.5936775081496673E-3</v>
      </c>
      <c r="M1668" s="50">
        <v>1.6078284429365713E-3</v>
      </c>
      <c r="N1668" s="50">
        <v>5.2400000000000002E-2</v>
      </c>
      <c r="O1668" s="50">
        <v>5.28E-2</v>
      </c>
      <c r="R1668" s="59"/>
    </row>
    <row r="1669" spans="2:18" x14ac:dyDescent="0.2">
      <c r="B1669">
        <v>1660</v>
      </c>
      <c r="C1669" s="57">
        <f t="shared" ca="1" si="211"/>
        <v>-0.23481019636720563</v>
      </c>
      <c r="D1669" s="57">
        <f t="shared" ca="1" si="213"/>
        <v>0.65564113773263377</v>
      </c>
      <c r="E1669" s="57">
        <f t="shared" ca="1" si="213"/>
        <v>0.65585628497202064</v>
      </c>
      <c r="F1669" s="57">
        <f t="shared" ca="1" si="207"/>
        <v>0</v>
      </c>
      <c r="G1669" s="57">
        <f t="shared" ca="1" si="208"/>
        <v>0</v>
      </c>
      <c r="H1669" s="17">
        <f t="shared" ca="1" si="209"/>
        <v>0</v>
      </c>
      <c r="I1669" s="17">
        <f t="shared" ca="1" si="210"/>
        <v>0</v>
      </c>
      <c r="K1669" s="17">
        <v>1660</v>
      </c>
      <c r="L1669" s="50">
        <v>1.8757964570232041E-3</v>
      </c>
      <c r="M1669" s="50">
        <v>1.8904019149736729E-3</v>
      </c>
      <c r="N1669" s="50">
        <v>5.3400000000000003E-2</v>
      </c>
      <c r="O1669" s="50">
        <v>5.4199999999999998E-2</v>
      </c>
      <c r="R1669" s="59"/>
    </row>
    <row r="1670" spans="2:18" x14ac:dyDescent="0.2">
      <c r="B1670">
        <v>1661</v>
      </c>
      <c r="C1670" s="57">
        <f t="shared" ca="1" si="211"/>
        <v>2.4979484025529648</v>
      </c>
      <c r="D1670" s="57">
        <f t="shared" ref="D1670:E1689" ca="1" si="214">S0*EXP((D$5+0.5*σ*σ)*T+σ*SQRT(T)*$C1670)</f>
        <v>0.85836494150515508</v>
      </c>
      <c r="E1670" s="57">
        <f t="shared" ca="1" si="214"/>
        <v>0.85864661212788307</v>
      </c>
      <c r="F1670" s="57">
        <f t="shared" ca="1" si="207"/>
        <v>7.0164941505155065E-2</v>
      </c>
      <c r="G1670" s="57">
        <f t="shared" ca="1" si="208"/>
        <v>7.0446612127883057E-2</v>
      </c>
      <c r="H1670" s="17">
        <f t="shared" ca="1" si="209"/>
        <v>1</v>
      </c>
      <c r="I1670" s="17">
        <f t="shared" ca="1" si="210"/>
        <v>1</v>
      </c>
      <c r="K1670" s="17">
        <v>1661</v>
      </c>
      <c r="L1670" s="50">
        <v>1.8414991763631037E-3</v>
      </c>
      <c r="M1670" s="50">
        <v>1.8568181585544941E-3</v>
      </c>
      <c r="N1670" s="50">
        <v>5.6800000000000003E-2</v>
      </c>
      <c r="O1670" s="50">
        <v>5.7200000000000001E-2</v>
      </c>
      <c r="R1670" s="59"/>
    </row>
    <row r="1671" spans="2:18" x14ac:dyDescent="0.2">
      <c r="B1671">
        <v>1662</v>
      </c>
      <c r="C1671" s="57">
        <f t="shared" ca="1" si="211"/>
        <v>-0.4367137147336595</v>
      </c>
      <c r="D1671" s="57">
        <f t="shared" ca="1" si="214"/>
        <v>0.64271952792333875</v>
      </c>
      <c r="E1671" s="57">
        <f t="shared" ca="1" si="214"/>
        <v>0.64293043496405766</v>
      </c>
      <c r="F1671" s="57">
        <f t="shared" ca="1" si="207"/>
        <v>0</v>
      </c>
      <c r="G1671" s="57">
        <f t="shared" ca="1" si="208"/>
        <v>0</v>
      </c>
      <c r="H1671" s="17">
        <f t="shared" ca="1" si="209"/>
        <v>0</v>
      </c>
      <c r="I1671" s="17">
        <f t="shared" ca="1" si="210"/>
        <v>0</v>
      </c>
      <c r="K1671" s="17">
        <v>1662</v>
      </c>
      <c r="L1671" s="50">
        <v>1.7378183751490478E-3</v>
      </c>
      <c r="M1671" s="50">
        <v>1.7512963017049384E-3</v>
      </c>
      <c r="N1671" s="50">
        <v>4.9599999999999998E-2</v>
      </c>
      <c r="O1671" s="50">
        <v>5.04E-2</v>
      </c>
      <c r="R1671" s="59"/>
    </row>
    <row r="1672" spans="2:18" x14ac:dyDescent="0.2">
      <c r="B1672">
        <v>1663</v>
      </c>
      <c r="C1672" s="57">
        <f t="shared" ca="1" si="211"/>
        <v>-1.44891503436349</v>
      </c>
      <c r="D1672" s="57">
        <f t="shared" ca="1" si="214"/>
        <v>0.58167860443384112</v>
      </c>
      <c r="E1672" s="57">
        <f t="shared" ca="1" si="214"/>
        <v>0.58186948102585478</v>
      </c>
      <c r="F1672" s="57">
        <f t="shared" ca="1" si="207"/>
        <v>0</v>
      </c>
      <c r="G1672" s="57">
        <f t="shared" ca="1" si="208"/>
        <v>0</v>
      </c>
      <c r="H1672" s="17">
        <f t="shared" ca="1" si="209"/>
        <v>0</v>
      </c>
      <c r="I1672" s="17">
        <f t="shared" ca="1" si="210"/>
        <v>0</v>
      </c>
      <c r="K1672" s="17">
        <v>1663</v>
      </c>
      <c r="L1672" s="50">
        <v>1.8257773444134919E-3</v>
      </c>
      <c r="M1672" s="50">
        <v>1.83859320664051E-3</v>
      </c>
      <c r="N1672" s="50">
        <v>4.7199999999999999E-2</v>
      </c>
      <c r="O1672" s="50">
        <v>4.7399999999999998E-2</v>
      </c>
      <c r="R1672" s="59"/>
    </row>
    <row r="1673" spans="2:18" x14ac:dyDescent="0.2">
      <c r="B1673">
        <v>1664</v>
      </c>
      <c r="C1673" s="57">
        <f t="shared" ca="1" si="211"/>
        <v>-0.50480292321958919</v>
      </c>
      <c r="D1673" s="57">
        <f t="shared" ca="1" si="214"/>
        <v>0.63841956546942591</v>
      </c>
      <c r="E1673" s="57">
        <f t="shared" ca="1" si="214"/>
        <v>0.63862906148664711</v>
      </c>
      <c r="F1673" s="57">
        <f t="shared" ca="1" si="207"/>
        <v>0</v>
      </c>
      <c r="G1673" s="57">
        <f t="shared" ca="1" si="208"/>
        <v>0</v>
      </c>
      <c r="H1673" s="17">
        <f t="shared" ca="1" si="209"/>
        <v>0</v>
      </c>
      <c r="I1673" s="17">
        <f t="shared" ca="1" si="210"/>
        <v>0</v>
      </c>
      <c r="K1673" s="17">
        <v>1664</v>
      </c>
      <c r="L1673" s="50">
        <v>1.6687458227680552E-3</v>
      </c>
      <c r="M1673" s="50">
        <v>1.6810951894221449E-3</v>
      </c>
      <c r="N1673" s="50">
        <v>4.5600000000000002E-2</v>
      </c>
      <c r="O1673" s="50">
        <v>4.58E-2</v>
      </c>
      <c r="R1673" s="59"/>
    </row>
    <row r="1674" spans="2:18" x14ac:dyDescent="0.2">
      <c r="B1674">
        <v>1665</v>
      </c>
      <c r="C1674" s="57">
        <f t="shared" ca="1" si="211"/>
        <v>0.56853687996275315</v>
      </c>
      <c r="D1674" s="57">
        <f t="shared" ca="1" si="214"/>
        <v>0.7096795631842161</v>
      </c>
      <c r="E1674" s="57">
        <f t="shared" ca="1" si="214"/>
        <v>0.70991244301752909</v>
      </c>
      <c r="F1674" s="57">
        <f t="shared" ref="F1674:F1737" ca="1" si="215">MAX(0,CP*(D1674-K))</f>
        <v>0</v>
      </c>
      <c r="G1674" s="57">
        <f t="shared" ref="G1674:G1737" ca="1" si="216">MAX(0,CP*(E1674-K))</f>
        <v>0</v>
      </c>
      <c r="H1674" s="17">
        <f t="shared" ref="H1674:H1737" ca="1" si="217">(CP*(D1674-K)&gt;0)*1</f>
        <v>0</v>
      </c>
      <c r="I1674" s="17">
        <f t="shared" ref="I1674:I1737" ca="1" si="218">(CP*(E1674-K)&gt;0)*1</f>
        <v>0</v>
      </c>
      <c r="K1674" s="17">
        <v>1665</v>
      </c>
      <c r="L1674" s="50">
        <v>1.4006066195788294E-3</v>
      </c>
      <c r="M1674" s="50">
        <v>1.4128864156373328E-3</v>
      </c>
      <c r="N1674" s="50">
        <v>4.5600000000000002E-2</v>
      </c>
      <c r="O1674" s="50">
        <v>4.58E-2</v>
      </c>
      <c r="R1674" s="59"/>
    </row>
    <row r="1675" spans="2:18" x14ac:dyDescent="0.2">
      <c r="B1675">
        <v>1666</v>
      </c>
      <c r="C1675" s="57">
        <f t="shared" ref="C1675:C1738" ca="1" si="219">_xlfn.NORM.S.INV(RAND())</f>
        <v>-8.4173035350284517E-2</v>
      </c>
      <c r="D1675" s="57">
        <f t="shared" ca="1" si="214"/>
        <v>0.66545068284643194</v>
      </c>
      <c r="E1675" s="57">
        <f t="shared" ca="1" si="214"/>
        <v>0.665669049067102</v>
      </c>
      <c r="F1675" s="57">
        <f t="shared" ca="1" si="215"/>
        <v>0</v>
      </c>
      <c r="G1675" s="57">
        <f t="shared" ca="1" si="216"/>
        <v>0</v>
      </c>
      <c r="H1675" s="17">
        <f t="shared" ca="1" si="217"/>
        <v>0</v>
      </c>
      <c r="I1675" s="17">
        <f t="shared" ca="1" si="218"/>
        <v>0</v>
      </c>
      <c r="K1675" s="17">
        <v>1666</v>
      </c>
      <c r="L1675" s="50">
        <v>1.9245010764762575E-3</v>
      </c>
      <c r="M1675" s="50">
        <v>1.9392466599798691E-3</v>
      </c>
      <c r="N1675" s="50">
        <v>5.4399999999999997E-2</v>
      </c>
      <c r="O1675" s="50">
        <v>5.4800000000000001E-2</v>
      </c>
      <c r="R1675" s="59"/>
    </row>
    <row r="1676" spans="2:18" x14ac:dyDescent="0.2">
      <c r="B1676">
        <v>1667</v>
      </c>
      <c r="C1676" s="57">
        <f t="shared" ca="1" si="219"/>
        <v>-0.68606937538780355</v>
      </c>
      <c r="D1676" s="57">
        <f t="shared" ca="1" si="214"/>
        <v>0.62711196199240071</v>
      </c>
      <c r="E1676" s="57">
        <f t="shared" ca="1" si="214"/>
        <v>0.6273177474436854</v>
      </c>
      <c r="F1676" s="57">
        <f t="shared" ca="1" si="215"/>
        <v>0</v>
      </c>
      <c r="G1676" s="57">
        <f t="shared" ca="1" si="216"/>
        <v>0</v>
      </c>
      <c r="H1676" s="17">
        <f t="shared" ca="1" si="217"/>
        <v>0</v>
      </c>
      <c r="I1676" s="17">
        <f t="shared" ca="1" si="218"/>
        <v>0</v>
      </c>
      <c r="K1676" s="17">
        <v>1667</v>
      </c>
      <c r="L1676" s="50">
        <v>1.7576715902839358E-3</v>
      </c>
      <c r="M1676" s="50">
        <v>1.771092728195864E-3</v>
      </c>
      <c r="N1676" s="50">
        <v>4.9399999999999999E-2</v>
      </c>
      <c r="O1676" s="50">
        <v>5.0200000000000002E-2</v>
      </c>
      <c r="R1676" s="59"/>
    </row>
    <row r="1677" spans="2:18" x14ac:dyDescent="0.2">
      <c r="B1677">
        <v>1668</v>
      </c>
      <c r="C1677" s="57">
        <f t="shared" ca="1" si="219"/>
        <v>0.15077934513734337</v>
      </c>
      <c r="D1677" s="57">
        <f t="shared" ca="1" si="214"/>
        <v>0.68104466432337019</v>
      </c>
      <c r="E1677" s="57">
        <f t="shared" ca="1" si="214"/>
        <v>0.68126814767576471</v>
      </c>
      <c r="F1677" s="57">
        <f t="shared" ca="1" si="215"/>
        <v>0</v>
      </c>
      <c r="G1677" s="57">
        <f t="shared" ca="1" si="216"/>
        <v>0</v>
      </c>
      <c r="H1677" s="17">
        <f t="shared" ca="1" si="217"/>
        <v>0</v>
      </c>
      <c r="I1677" s="17">
        <f t="shared" ca="1" si="218"/>
        <v>0</v>
      </c>
      <c r="K1677" s="17">
        <v>1668</v>
      </c>
      <c r="L1677" s="50">
        <v>1.8080857499930402E-3</v>
      </c>
      <c r="M1677" s="50">
        <v>1.8224907737206105E-3</v>
      </c>
      <c r="N1677" s="50">
        <v>5.3400000000000003E-2</v>
      </c>
      <c r="O1677" s="50">
        <v>5.3400000000000003E-2</v>
      </c>
      <c r="R1677" s="59"/>
    </row>
    <row r="1678" spans="2:18" x14ac:dyDescent="0.2">
      <c r="B1678">
        <v>1669</v>
      </c>
      <c r="C1678" s="57">
        <f t="shared" ca="1" si="219"/>
        <v>-1.1509299356853824</v>
      </c>
      <c r="D1678" s="57">
        <f t="shared" ca="1" si="214"/>
        <v>0.59902040703414672</v>
      </c>
      <c r="E1678" s="57">
        <f t="shared" ca="1" si="214"/>
        <v>0.59921697430165444</v>
      </c>
      <c r="F1678" s="57">
        <f t="shared" ca="1" si="215"/>
        <v>0</v>
      </c>
      <c r="G1678" s="57">
        <f t="shared" ca="1" si="216"/>
        <v>0</v>
      </c>
      <c r="H1678" s="17">
        <f t="shared" ca="1" si="217"/>
        <v>0</v>
      </c>
      <c r="I1678" s="17">
        <f t="shared" ca="1" si="218"/>
        <v>0</v>
      </c>
      <c r="K1678" s="17">
        <v>1669</v>
      </c>
      <c r="L1678" s="50">
        <v>1.6877693444443337E-3</v>
      </c>
      <c r="M1678" s="50">
        <v>1.7010308375285661E-3</v>
      </c>
      <c r="N1678" s="50">
        <v>4.8800000000000003E-2</v>
      </c>
      <c r="O1678" s="50">
        <v>4.9399999999999999E-2</v>
      </c>
      <c r="R1678" s="59"/>
    </row>
    <row r="1679" spans="2:18" x14ac:dyDescent="0.2">
      <c r="B1679">
        <v>1670</v>
      </c>
      <c r="C1679" s="57">
        <f t="shared" ca="1" si="219"/>
        <v>0.39835631979818642</v>
      </c>
      <c r="D1679" s="57">
        <f t="shared" ca="1" si="214"/>
        <v>0.6978721207444224</v>
      </c>
      <c r="E1679" s="57">
        <f t="shared" ca="1" si="214"/>
        <v>0.69810112599071072</v>
      </c>
      <c r="F1679" s="57">
        <f t="shared" ca="1" si="215"/>
        <v>0</v>
      </c>
      <c r="G1679" s="57">
        <f t="shared" ca="1" si="216"/>
        <v>0</v>
      </c>
      <c r="H1679" s="17">
        <f t="shared" ca="1" si="217"/>
        <v>0</v>
      </c>
      <c r="I1679" s="17">
        <f t="shared" ca="1" si="218"/>
        <v>0</v>
      </c>
      <c r="K1679" s="17">
        <v>1670</v>
      </c>
      <c r="L1679" s="50">
        <v>1.6522489353936042E-3</v>
      </c>
      <c r="M1679" s="50">
        <v>1.6653343890724699E-3</v>
      </c>
      <c r="N1679" s="50">
        <v>4.8399999999999999E-2</v>
      </c>
      <c r="O1679" s="50">
        <v>4.8599999999999997E-2</v>
      </c>
      <c r="R1679" s="59"/>
    </row>
    <row r="1680" spans="2:18" x14ac:dyDescent="0.2">
      <c r="B1680">
        <v>1671</v>
      </c>
      <c r="C1680" s="57">
        <f t="shared" ca="1" si="219"/>
        <v>-0.31298772763330884</v>
      </c>
      <c r="D1680" s="57">
        <f t="shared" ca="1" si="214"/>
        <v>0.65060732194757143</v>
      </c>
      <c r="E1680" s="57">
        <f t="shared" ca="1" si="214"/>
        <v>0.6508208173510569</v>
      </c>
      <c r="F1680" s="57">
        <f t="shared" ca="1" si="215"/>
        <v>0</v>
      </c>
      <c r="G1680" s="57">
        <f t="shared" ca="1" si="216"/>
        <v>0</v>
      </c>
      <c r="H1680" s="17">
        <f t="shared" ca="1" si="217"/>
        <v>0</v>
      </c>
      <c r="I1680" s="17">
        <f t="shared" ca="1" si="218"/>
        <v>0</v>
      </c>
      <c r="K1680" s="17">
        <v>1671</v>
      </c>
      <c r="L1680" s="50">
        <v>1.7762955438522003E-3</v>
      </c>
      <c r="M1680" s="50">
        <v>1.7899630274233402E-3</v>
      </c>
      <c r="N1680" s="50">
        <v>5.0200000000000002E-2</v>
      </c>
      <c r="O1680" s="50">
        <v>5.0799999999999998E-2</v>
      </c>
      <c r="R1680" s="59"/>
    </row>
    <row r="1681" spans="2:18" x14ac:dyDescent="0.2">
      <c r="B1681">
        <v>1672</v>
      </c>
      <c r="C1681" s="57">
        <f t="shared" ca="1" si="219"/>
        <v>-3.3727463055581323E-2</v>
      </c>
      <c r="D1681" s="57">
        <f t="shared" ca="1" si="214"/>
        <v>0.66876841281110211</v>
      </c>
      <c r="E1681" s="57">
        <f t="shared" ca="1" si="214"/>
        <v>0.66898786773777597</v>
      </c>
      <c r="F1681" s="57">
        <f t="shared" ca="1" si="215"/>
        <v>0</v>
      </c>
      <c r="G1681" s="57">
        <f t="shared" ca="1" si="216"/>
        <v>0</v>
      </c>
      <c r="H1681" s="17">
        <f t="shared" ca="1" si="217"/>
        <v>0</v>
      </c>
      <c r="I1681" s="17">
        <f t="shared" ca="1" si="218"/>
        <v>0</v>
      </c>
      <c r="K1681" s="17">
        <v>1672</v>
      </c>
      <c r="L1681" s="50">
        <v>1.4013153138434391E-3</v>
      </c>
      <c r="M1681" s="50">
        <v>1.4134054891136326E-3</v>
      </c>
      <c r="N1681" s="50">
        <v>4.4600000000000001E-2</v>
      </c>
      <c r="O1681" s="50">
        <v>4.5400000000000003E-2</v>
      </c>
      <c r="R1681" s="59"/>
    </row>
    <row r="1682" spans="2:18" x14ac:dyDescent="0.2">
      <c r="B1682">
        <v>1673</v>
      </c>
      <c r="C1682" s="57">
        <f t="shared" ca="1" si="219"/>
        <v>-1.1596288384497582</v>
      </c>
      <c r="D1682" s="57">
        <f t="shared" ca="1" si="214"/>
        <v>0.59850690566956211</v>
      </c>
      <c r="E1682" s="57">
        <f t="shared" ca="1" si="214"/>
        <v>0.59870330443269359</v>
      </c>
      <c r="F1682" s="57">
        <f t="shared" ca="1" si="215"/>
        <v>0</v>
      </c>
      <c r="G1682" s="57">
        <f t="shared" ca="1" si="216"/>
        <v>0</v>
      </c>
      <c r="H1682" s="17">
        <f t="shared" ca="1" si="217"/>
        <v>0</v>
      </c>
      <c r="I1682" s="17">
        <f t="shared" ca="1" si="218"/>
        <v>0</v>
      </c>
      <c r="K1682" s="17">
        <v>1673</v>
      </c>
      <c r="L1682" s="50">
        <v>1.7111244956870791E-3</v>
      </c>
      <c r="M1682" s="50">
        <v>1.725124961521026E-3</v>
      </c>
      <c r="N1682" s="50">
        <v>5.1799999999999999E-2</v>
      </c>
      <c r="O1682" s="50">
        <v>5.1999999999999998E-2</v>
      </c>
      <c r="R1682" s="59"/>
    </row>
    <row r="1683" spans="2:18" x14ac:dyDescent="0.2">
      <c r="B1683">
        <v>1674</v>
      </c>
      <c r="C1683" s="57">
        <f t="shared" ca="1" si="219"/>
        <v>-0.86412426841079681</v>
      </c>
      <c r="D1683" s="57">
        <f t="shared" ca="1" si="214"/>
        <v>0.61619970725670747</v>
      </c>
      <c r="E1683" s="57">
        <f t="shared" ca="1" si="214"/>
        <v>0.61640191187490112</v>
      </c>
      <c r="F1683" s="57">
        <f t="shared" ca="1" si="215"/>
        <v>0</v>
      </c>
      <c r="G1683" s="57">
        <f t="shared" ca="1" si="216"/>
        <v>0</v>
      </c>
      <c r="H1683" s="17">
        <f t="shared" ca="1" si="217"/>
        <v>0</v>
      </c>
      <c r="I1683" s="17">
        <f t="shared" ca="1" si="218"/>
        <v>0</v>
      </c>
      <c r="K1683" s="17">
        <v>1674</v>
      </c>
      <c r="L1683" s="50">
        <v>1.6600017077187475E-3</v>
      </c>
      <c r="M1683" s="50">
        <v>1.6731614751090828E-3</v>
      </c>
      <c r="N1683" s="50">
        <v>4.8599999999999997E-2</v>
      </c>
      <c r="O1683" s="50">
        <v>4.9200000000000001E-2</v>
      </c>
      <c r="R1683" s="59"/>
    </row>
    <row r="1684" spans="2:18" x14ac:dyDescent="0.2">
      <c r="B1684">
        <v>1675</v>
      </c>
      <c r="C1684" s="57">
        <f t="shared" ca="1" si="219"/>
        <v>0.37169907156495763</v>
      </c>
      <c r="D1684" s="57">
        <f t="shared" ca="1" si="214"/>
        <v>0.69604047141007319</v>
      </c>
      <c r="E1684" s="57">
        <f t="shared" ca="1" si="214"/>
        <v>0.69626887560454342</v>
      </c>
      <c r="F1684" s="57">
        <f t="shared" ca="1" si="215"/>
        <v>0</v>
      </c>
      <c r="G1684" s="57">
        <f t="shared" ca="1" si="216"/>
        <v>0</v>
      </c>
      <c r="H1684" s="17">
        <f t="shared" ca="1" si="217"/>
        <v>0</v>
      </c>
      <c r="I1684" s="17">
        <f t="shared" ca="1" si="218"/>
        <v>0</v>
      </c>
      <c r="K1684" s="17">
        <v>1675</v>
      </c>
      <c r="L1684" s="50">
        <v>2.0327443625961132E-3</v>
      </c>
      <c r="M1684" s="50">
        <v>2.0479345998712772E-3</v>
      </c>
      <c r="N1684" s="50">
        <v>5.6000000000000001E-2</v>
      </c>
      <c r="O1684" s="50">
        <v>5.6599999999999998E-2</v>
      </c>
      <c r="R1684" s="59"/>
    </row>
    <row r="1685" spans="2:18" x14ac:dyDescent="0.2">
      <c r="B1685">
        <v>1676</v>
      </c>
      <c r="C1685" s="57">
        <f t="shared" ca="1" si="219"/>
        <v>-0.51532508739993077</v>
      </c>
      <c r="D1685" s="57">
        <f t="shared" ca="1" si="214"/>
        <v>0.63775764205507679</v>
      </c>
      <c r="E1685" s="57">
        <f t="shared" ca="1" si="214"/>
        <v>0.6379669208635429</v>
      </c>
      <c r="F1685" s="57">
        <f t="shared" ca="1" si="215"/>
        <v>0</v>
      </c>
      <c r="G1685" s="57">
        <f t="shared" ca="1" si="216"/>
        <v>0</v>
      </c>
      <c r="H1685" s="17">
        <f t="shared" ca="1" si="217"/>
        <v>0</v>
      </c>
      <c r="I1685" s="17">
        <f t="shared" ca="1" si="218"/>
        <v>0</v>
      </c>
      <c r="K1685" s="17">
        <v>1676</v>
      </c>
      <c r="L1685" s="50">
        <v>1.5442540193925894E-3</v>
      </c>
      <c r="M1685" s="50">
        <v>1.5591932180538926E-3</v>
      </c>
      <c r="N1685" s="50">
        <v>5.5800000000000002E-2</v>
      </c>
      <c r="O1685" s="50">
        <v>5.5800000000000002E-2</v>
      </c>
      <c r="R1685" s="59"/>
    </row>
    <row r="1686" spans="2:18" x14ac:dyDescent="0.2">
      <c r="B1686">
        <v>1677</v>
      </c>
      <c r="C1686" s="57">
        <f t="shared" ca="1" si="219"/>
        <v>-0.23535428557755986</v>
      </c>
      <c r="D1686" s="57">
        <f t="shared" ca="1" si="214"/>
        <v>0.65560596983702224</v>
      </c>
      <c r="E1686" s="57">
        <f t="shared" ca="1" si="214"/>
        <v>0.65582110553613926</v>
      </c>
      <c r="F1686" s="57">
        <f t="shared" ca="1" si="215"/>
        <v>0</v>
      </c>
      <c r="G1686" s="57">
        <f t="shared" ca="1" si="216"/>
        <v>0</v>
      </c>
      <c r="H1686" s="17">
        <f t="shared" ca="1" si="217"/>
        <v>0</v>
      </c>
      <c r="I1686" s="17">
        <f t="shared" ca="1" si="218"/>
        <v>0</v>
      </c>
      <c r="K1686" s="17">
        <v>1677</v>
      </c>
      <c r="L1686" s="50">
        <v>1.7042237195325292E-3</v>
      </c>
      <c r="M1686" s="50">
        <v>1.7181867838556577E-3</v>
      </c>
      <c r="N1686" s="50">
        <v>5.1799999999999999E-2</v>
      </c>
      <c r="O1686" s="50">
        <v>5.1999999999999998E-2</v>
      </c>
      <c r="R1686" s="59"/>
    </row>
    <row r="1687" spans="2:18" x14ac:dyDescent="0.2">
      <c r="B1687">
        <v>1678</v>
      </c>
      <c r="C1687" s="57">
        <f t="shared" ca="1" si="219"/>
        <v>0.83062927637974615</v>
      </c>
      <c r="D1687" s="57">
        <f t="shared" ca="1" si="214"/>
        <v>0.72825595642720586</v>
      </c>
      <c r="E1687" s="57">
        <f t="shared" ca="1" si="214"/>
        <v>0.72849493206429627</v>
      </c>
      <c r="F1687" s="57">
        <f t="shared" ca="1" si="215"/>
        <v>0</v>
      </c>
      <c r="G1687" s="57">
        <f t="shared" ca="1" si="216"/>
        <v>0</v>
      </c>
      <c r="H1687" s="17">
        <f t="shared" ca="1" si="217"/>
        <v>0</v>
      </c>
      <c r="I1687" s="17">
        <f t="shared" ca="1" si="218"/>
        <v>0</v>
      </c>
      <c r="K1687" s="17">
        <v>1678</v>
      </c>
      <c r="L1687" s="50">
        <v>1.6023971948950014E-3</v>
      </c>
      <c r="M1687" s="50">
        <v>1.6156333416942595E-3</v>
      </c>
      <c r="N1687" s="50">
        <v>4.9000000000000002E-2</v>
      </c>
      <c r="O1687" s="50">
        <v>4.9399999999999999E-2</v>
      </c>
      <c r="R1687" s="59"/>
    </row>
    <row r="1688" spans="2:18" x14ac:dyDescent="0.2">
      <c r="B1688">
        <v>1679</v>
      </c>
      <c r="C1688" s="57">
        <f t="shared" ca="1" si="219"/>
        <v>1.2277972883484205</v>
      </c>
      <c r="D1688" s="57">
        <f t="shared" ca="1" si="214"/>
        <v>0.75733702389788693</v>
      </c>
      <c r="E1688" s="57">
        <f t="shared" ca="1" si="214"/>
        <v>0.7575855424251724</v>
      </c>
      <c r="F1688" s="57">
        <f t="shared" ca="1" si="215"/>
        <v>0</v>
      </c>
      <c r="G1688" s="57">
        <f t="shared" ca="1" si="216"/>
        <v>0</v>
      </c>
      <c r="H1688" s="17">
        <f t="shared" ca="1" si="217"/>
        <v>0</v>
      </c>
      <c r="I1688" s="17">
        <f t="shared" ca="1" si="218"/>
        <v>0</v>
      </c>
      <c r="K1688" s="17">
        <v>1679</v>
      </c>
      <c r="L1688" s="50">
        <v>1.7108802427001617E-3</v>
      </c>
      <c r="M1688" s="50">
        <v>1.7241148705961927E-3</v>
      </c>
      <c r="N1688" s="50">
        <v>4.8800000000000003E-2</v>
      </c>
      <c r="O1688" s="50">
        <v>4.9399999999999999E-2</v>
      </c>
      <c r="R1688" s="59"/>
    </row>
    <row r="1689" spans="2:18" x14ac:dyDescent="0.2">
      <c r="B1689">
        <v>1680</v>
      </c>
      <c r="C1689" s="57">
        <f t="shared" ca="1" si="219"/>
        <v>0.41310557412513965</v>
      </c>
      <c r="D1689" s="57">
        <f t="shared" ca="1" si="214"/>
        <v>0.69888762892027179</v>
      </c>
      <c r="E1689" s="57">
        <f t="shared" ca="1" si="214"/>
        <v>0.69911696740339968</v>
      </c>
      <c r="F1689" s="57">
        <f t="shared" ca="1" si="215"/>
        <v>0</v>
      </c>
      <c r="G1689" s="57">
        <f t="shared" ca="1" si="216"/>
        <v>0</v>
      </c>
      <c r="H1689" s="17">
        <f t="shared" ca="1" si="217"/>
        <v>0</v>
      </c>
      <c r="I1689" s="17">
        <f t="shared" ca="1" si="218"/>
        <v>0</v>
      </c>
      <c r="K1689" s="17">
        <v>1680</v>
      </c>
      <c r="L1689" s="50">
        <v>1.7179648795847683E-3</v>
      </c>
      <c r="M1689" s="50">
        <v>1.7310470996061791E-3</v>
      </c>
      <c r="N1689" s="50">
        <v>4.8399999999999999E-2</v>
      </c>
      <c r="O1689" s="50">
        <v>4.8399999999999999E-2</v>
      </c>
      <c r="R1689" s="59"/>
    </row>
    <row r="1690" spans="2:18" x14ac:dyDescent="0.2">
      <c r="B1690">
        <v>1681</v>
      </c>
      <c r="C1690" s="57">
        <f t="shared" ca="1" si="219"/>
        <v>-0.76115629746000402</v>
      </c>
      <c r="D1690" s="57">
        <f t="shared" ref="D1690:E1709" ca="1" si="220">S0*EXP((D$5+0.5*σ*σ)*T+σ*SQRT(T)*$C1690)</f>
        <v>0.6224868245944073</v>
      </c>
      <c r="E1690" s="57">
        <f t="shared" ca="1" si="220"/>
        <v>0.6226910923167307</v>
      </c>
      <c r="F1690" s="57">
        <f t="shared" ca="1" si="215"/>
        <v>0</v>
      </c>
      <c r="G1690" s="57">
        <f t="shared" ca="1" si="216"/>
        <v>0</v>
      </c>
      <c r="H1690" s="17">
        <f t="shared" ca="1" si="217"/>
        <v>0</v>
      </c>
      <c r="I1690" s="17">
        <f t="shared" ca="1" si="218"/>
        <v>0</v>
      </c>
      <c r="K1690" s="17">
        <v>1681</v>
      </c>
      <c r="L1690" s="50">
        <v>1.641873247214814E-3</v>
      </c>
      <c r="M1690" s="50">
        <v>1.6561491939910465E-3</v>
      </c>
      <c r="N1690" s="50">
        <v>5.2999999999999999E-2</v>
      </c>
      <c r="O1690" s="50">
        <v>5.3400000000000003E-2</v>
      </c>
      <c r="R1690" s="59"/>
    </row>
    <row r="1691" spans="2:18" x14ac:dyDescent="0.2">
      <c r="B1691">
        <v>1682</v>
      </c>
      <c r="C1691" s="57">
        <f t="shared" ca="1" si="219"/>
        <v>-0.37547670821185264</v>
      </c>
      <c r="D1691" s="57">
        <f t="shared" ca="1" si="220"/>
        <v>0.64661149170286392</v>
      </c>
      <c r="E1691" s="57">
        <f t="shared" ca="1" si="220"/>
        <v>0.64682367588318668</v>
      </c>
      <c r="F1691" s="57">
        <f t="shared" ca="1" si="215"/>
        <v>0</v>
      </c>
      <c r="G1691" s="57">
        <f t="shared" ca="1" si="216"/>
        <v>0</v>
      </c>
      <c r="H1691" s="17">
        <f t="shared" ca="1" si="217"/>
        <v>0</v>
      </c>
      <c r="I1691" s="17">
        <f t="shared" ca="1" si="218"/>
        <v>0</v>
      </c>
      <c r="K1691" s="17">
        <v>1682</v>
      </c>
      <c r="L1691" s="50">
        <v>1.901635663797988E-3</v>
      </c>
      <c r="M1691" s="50">
        <v>1.9159246036637957E-3</v>
      </c>
      <c r="N1691" s="50">
        <v>5.2400000000000002E-2</v>
      </c>
      <c r="O1691" s="50">
        <v>5.3199999999999997E-2</v>
      </c>
      <c r="R1691" s="59"/>
    </row>
    <row r="1692" spans="2:18" x14ac:dyDescent="0.2">
      <c r="B1692">
        <v>1683</v>
      </c>
      <c r="C1692" s="57">
        <f t="shared" ca="1" si="219"/>
        <v>0.92089842576931757</v>
      </c>
      <c r="D1692" s="57">
        <f t="shared" ca="1" si="220"/>
        <v>0.73476592708237776</v>
      </c>
      <c r="E1692" s="57">
        <f t="shared" ca="1" si="220"/>
        <v>0.73500703895243813</v>
      </c>
      <c r="F1692" s="57">
        <f t="shared" ca="1" si="215"/>
        <v>0</v>
      </c>
      <c r="G1692" s="57">
        <f t="shared" ca="1" si="216"/>
        <v>0</v>
      </c>
      <c r="H1692" s="17">
        <f t="shared" ca="1" si="217"/>
        <v>0</v>
      </c>
      <c r="I1692" s="17">
        <f t="shared" ca="1" si="218"/>
        <v>0</v>
      </c>
      <c r="K1692" s="17">
        <v>1683</v>
      </c>
      <c r="L1692" s="50">
        <v>1.7434465317120711E-3</v>
      </c>
      <c r="M1692" s="50">
        <v>1.7575292609708147E-3</v>
      </c>
      <c r="N1692" s="50">
        <v>5.1799999999999999E-2</v>
      </c>
      <c r="O1692" s="50">
        <v>5.2400000000000002E-2</v>
      </c>
      <c r="R1692" s="59"/>
    </row>
    <row r="1693" spans="2:18" x14ac:dyDescent="0.2">
      <c r="B1693">
        <v>1684</v>
      </c>
      <c r="C1693" s="57">
        <f t="shared" ca="1" si="219"/>
        <v>-0.13484242889294579</v>
      </c>
      <c r="D1693" s="57">
        <f t="shared" ca="1" si="220"/>
        <v>0.66213480118243928</v>
      </c>
      <c r="E1693" s="57">
        <f t="shared" ca="1" si="220"/>
        <v>0.6623520793036215</v>
      </c>
      <c r="F1693" s="57">
        <f t="shared" ca="1" si="215"/>
        <v>0</v>
      </c>
      <c r="G1693" s="57">
        <f t="shared" ca="1" si="216"/>
        <v>0</v>
      </c>
      <c r="H1693" s="17">
        <f t="shared" ca="1" si="217"/>
        <v>0</v>
      </c>
      <c r="I1693" s="17">
        <f t="shared" ca="1" si="218"/>
        <v>0</v>
      </c>
      <c r="K1693" s="17">
        <v>1684</v>
      </c>
      <c r="L1693" s="50">
        <v>1.7049967641614846E-3</v>
      </c>
      <c r="M1693" s="50">
        <v>1.7197202346131231E-3</v>
      </c>
      <c r="N1693" s="50">
        <v>5.4399999999999997E-2</v>
      </c>
      <c r="O1693" s="50">
        <v>5.4800000000000001E-2</v>
      </c>
      <c r="R1693" s="59"/>
    </row>
    <row r="1694" spans="2:18" x14ac:dyDescent="0.2">
      <c r="B1694">
        <v>1685</v>
      </c>
      <c r="C1694" s="57">
        <f t="shared" ca="1" si="219"/>
        <v>-0.81443484072050698</v>
      </c>
      <c r="D1694" s="57">
        <f t="shared" ca="1" si="220"/>
        <v>0.61922572442900103</v>
      </c>
      <c r="E1694" s="57">
        <f t="shared" ca="1" si="220"/>
        <v>0.61942892202826838</v>
      </c>
      <c r="F1694" s="57">
        <f t="shared" ca="1" si="215"/>
        <v>0</v>
      </c>
      <c r="G1694" s="57">
        <f t="shared" ca="1" si="216"/>
        <v>0</v>
      </c>
      <c r="H1694" s="17">
        <f t="shared" ca="1" si="217"/>
        <v>0</v>
      </c>
      <c r="I1694" s="17">
        <f t="shared" ca="1" si="218"/>
        <v>0</v>
      </c>
      <c r="K1694" s="17">
        <v>1685</v>
      </c>
      <c r="L1694" s="50">
        <v>1.5966807083272368E-3</v>
      </c>
      <c r="M1694" s="50">
        <v>1.6094775448040736E-3</v>
      </c>
      <c r="N1694" s="50">
        <v>4.7399999999999998E-2</v>
      </c>
      <c r="O1694" s="50">
        <v>4.7600000000000003E-2</v>
      </c>
      <c r="R1694" s="59"/>
    </row>
    <row r="1695" spans="2:18" x14ac:dyDescent="0.2">
      <c r="B1695">
        <v>1686</v>
      </c>
      <c r="C1695" s="57">
        <f t="shared" ca="1" si="219"/>
        <v>0.12994215945363616</v>
      </c>
      <c r="D1695" s="57">
        <f t="shared" ca="1" si="220"/>
        <v>0.67964704025464406</v>
      </c>
      <c r="E1695" s="57">
        <f t="shared" ca="1" si="220"/>
        <v>0.67987006497968472</v>
      </c>
      <c r="F1695" s="57">
        <f t="shared" ca="1" si="215"/>
        <v>0</v>
      </c>
      <c r="G1695" s="57">
        <f t="shared" ca="1" si="216"/>
        <v>0</v>
      </c>
      <c r="H1695" s="17">
        <f t="shared" ca="1" si="217"/>
        <v>0</v>
      </c>
      <c r="I1695" s="17">
        <f t="shared" ca="1" si="218"/>
        <v>0</v>
      </c>
      <c r="K1695" s="17">
        <v>1686</v>
      </c>
      <c r="L1695" s="50">
        <v>1.6319272627724573E-3</v>
      </c>
      <c r="M1695" s="50">
        <v>1.646326209697988E-3</v>
      </c>
      <c r="N1695" s="50">
        <v>5.3600000000000002E-2</v>
      </c>
      <c r="O1695" s="50">
        <v>5.3600000000000002E-2</v>
      </c>
      <c r="R1695" s="59"/>
    </row>
    <row r="1696" spans="2:18" x14ac:dyDescent="0.2">
      <c r="B1696">
        <v>1687</v>
      </c>
      <c r="C1696" s="57">
        <f t="shared" ca="1" si="219"/>
        <v>-0.61898461294004692</v>
      </c>
      <c r="D1696" s="57">
        <f t="shared" ca="1" si="220"/>
        <v>0.63127324864663203</v>
      </c>
      <c r="E1696" s="57">
        <f t="shared" ca="1" si="220"/>
        <v>0.63148039961524693</v>
      </c>
      <c r="F1696" s="57">
        <f t="shared" ca="1" si="215"/>
        <v>0</v>
      </c>
      <c r="G1696" s="57">
        <f t="shared" ca="1" si="216"/>
        <v>0</v>
      </c>
      <c r="H1696" s="17">
        <f t="shared" ca="1" si="217"/>
        <v>0</v>
      </c>
      <c r="I1696" s="17">
        <f t="shared" ca="1" si="218"/>
        <v>0</v>
      </c>
      <c r="K1696" s="17">
        <v>1687</v>
      </c>
      <c r="L1696" s="50">
        <v>1.7062718519960537E-3</v>
      </c>
      <c r="M1696" s="50">
        <v>1.719741001121362E-3</v>
      </c>
      <c r="N1696" s="50">
        <v>4.9599999999999998E-2</v>
      </c>
      <c r="O1696" s="50">
        <v>0.05</v>
      </c>
      <c r="R1696" s="59"/>
    </row>
    <row r="1697" spans="2:18" x14ac:dyDescent="0.2">
      <c r="B1697">
        <v>1688</v>
      </c>
      <c r="C1697" s="57">
        <f t="shared" ca="1" si="219"/>
        <v>0.68344858569179912</v>
      </c>
      <c r="D1697" s="57">
        <f t="shared" ca="1" si="220"/>
        <v>0.71776513320895119</v>
      </c>
      <c r="E1697" s="57">
        <f t="shared" ca="1" si="220"/>
        <v>0.71800066630480319</v>
      </c>
      <c r="F1697" s="57">
        <f t="shared" ca="1" si="215"/>
        <v>0</v>
      </c>
      <c r="G1697" s="57">
        <f t="shared" ca="1" si="216"/>
        <v>0</v>
      </c>
      <c r="H1697" s="17">
        <f t="shared" ca="1" si="217"/>
        <v>0</v>
      </c>
      <c r="I1697" s="17">
        <f t="shared" ca="1" si="218"/>
        <v>0</v>
      </c>
      <c r="K1697" s="17">
        <v>1688</v>
      </c>
      <c r="L1697" s="50">
        <v>1.5280719342407915E-3</v>
      </c>
      <c r="M1697" s="50">
        <v>1.5421617119611164E-3</v>
      </c>
      <c r="N1697" s="50">
        <v>5.2200000000000003E-2</v>
      </c>
      <c r="O1697" s="50">
        <v>5.28E-2</v>
      </c>
      <c r="R1697" s="59"/>
    </row>
    <row r="1698" spans="2:18" x14ac:dyDescent="0.2">
      <c r="B1698">
        <v>1689</v>
      </c>
      <c r="C1698" s="57">
        <f t="shared" ca="1" si="219"/>
        <v>-1.5292825466548352</v>
      </c>
      <c r="D1698" s="57">
        <f t="shared" ca="1" si="220"/>
        <v>0.57708804130565161</v>
      </c>
      <c r="E1698" s="57">
        <f t="shared" ca="1" si="220"/>
        <v>0.57727741151417666</v>
      </c>
      <c r="F1698" s="57">
        <f t="shared" ca="1" si="215"/>
        <v>0</v>
      </c>
      <c r="G1698" s="57">
        <f t="shared" ca="1" si="216"/>
        <v>0</v>
      </c>
      <c r="H1698" s="17">
        <f t="shared" ca="1" si="217"/>
        <v>0</v>
      </c>
      <c r="I1698" s="17">
        <f t="shared" ca="1" si="218"/>
        <v>0</v>
      </c>
      <c r="K1698" s="17">
        <v>1689</v>
      </c>
      <c r="L1698" s="50">
        <v>1.9163129337391555E-3</v>
      </c>
      <c r="M1698" s="50">
        <v>1.9309821395204925E-3</v>
      </c>
      <c r="N1698" s="50">
        <v>5.4199999999999998E-2</v>
      </c>
      <c r="O1698" s="50">
        <v>5.4600000000000003E-2</v>
      </c>
      <c r="R1698" s="59"/>
    </row>
    <row r="1699" spans="2:18" x14ac:dyDescent="0.2">
      <c r="B1699">
        <v>1690</v>
      </c>
      <c r="C1699" s="57">
        <f t="shared" ca="1" si="219"/>
        <v>-1.120341550089395</v>
      </c>
      <c r="D1699" s="57">
        <f t="shared" ca="1" si="220"/>
        <v>0.60082955836222296</v>
      </c>
      <c r="E1699" s="57">
        <f t="shared" ca="1" si="220"/>
        <v>0.60102671929887608</v>
      </c>
      <c r="F1699" s="57">
        <f t="shared" ca="1" si="215"/>
        <v>0</v>
      </c>
      <c r="G1699" s="57">
        <f t="shared" ca="1" si="216"/>
        <v>0</v>
      </c>
      <c r="H1699" s="17">
        <f t="shared" ca="1" si="217"/>
        <v>0</v>
      </c>
      <c r="I1699" s="17">
        <f t="shared" ca="1" si="218"/>
        <v>0</v>
      </c>
      <c r="K1699" s="17">
        <v>1690</v>
      </c>
      <c r="L1699" s="50">
        <v>1.7063672586915114E-3</v>
      </c>
      <c r="M1699" s="50">
        <v>1.7200718956059961E-3</v>
      </c>
      <c r="N1699" s="50">
        <v>5.0799999999999998E-2</v>
      </c>
      <c r="O1699" s="50">
        <v>5.0999999999999997E-2</v>
      </c>
      <c r="R1699" s="59"/>
    </row>
    <row r="1700" spans="2:18" x14ac:dyDescent="0.2">
      <c r="B1700">
        <v>1691</v>
      </c>
      <c r="C1700" s="57">
        <f t="shared" ca="1" si="219"/>
        <v>0.67692971841746308</v>
      </c>
      <c r="D1700" s="57">
        <f t="shared" ca="1" si="220"/>
        <v>0.71730398909596493</v>
      </c>
      <c r="E1700" s="57">
        <f t="shared" ca="1" si="220"/>
        <v>0.71753937086836073</v>
      </c>
      <c r="F1700" s="57">
        <f t="shared" ca="1" si="215"/>
        <v>0</v>
      </c>
      <c r="G1700" s="57">
        <f t="shared" ca="1" si="216"/>
        <v>0</v>
      </c>
      <c r="H1700" s="17">
        <f t="shared" ca="1" si="217"/>
        <v>0</v>
      </c>
      <c r="I1700" s="17">
        <f t="shared" ca="1" si="218"/>
        <v>0</v>
      </c>
      <c r="K1700" s="17">
        <v>1691</v>
      </c>
      <c r="L1700" s="50">
        <v>1.6485870828150282E-3</v>
      </c>
      <c r="M1700" s="50">
        <v>1.662799667420975E-3</v>
      </c>
      <c r="N1700" s="50">
        <v>5.2200000000000003E-2</v>
      </c>
      <c r="O1700" s="50">
        <v>5.2999999999999999E-2</v>
      </c>
      <c r="R1700" s="59"/>
    </row>
    <row r="1701" spans="2:18" x14ac:dyDescent="0.2">
      <c r="B1701">
        <v>1692</v>
      </c>
      <c r="C1701" s="57">
        <f t="shared" ca="1" si="219"/>
        <v>-1.0805701038077415</v>
      </c>
      <c r="D1701" s="57">
        <f t="shared" ca="1" si="220"/>
        <v>0.60319001539878658</v>
      </c>
      <c r="E1701" s="57">
        <f t="shared" ca="1" si="220"/>
        <v>0.60338795091437603</v>
      </c>
      <c r="F1701" s="57">
        <f t="shared" ca="1" si="215"/>
        <v>0</v>
      </c>
      <c r="G1701" s="57">
        <f t="shared" ca="1" si="216"/>
        <v>0</v>
      </c>
      <c r="H1701" s="17">
        <f t="shared" ca="1" si="217"/>
        <v>0</v>
      </c>
      <c r="I1701" s="17">
        <f t="shared" ca="1" si="218"/>
        <v>0</v>
      </c>
      <c r="K1701" s="17">
        <v>1692</v>
      </c>
      <c r="L1701" s="50">
        <v>1.5826845249251992E-3</v>
      </c>
      <c r="M1701" s="50">
        <v>1.5973843320371583E-3</v>
      </c>
      <c r="N1701" s="50">
        <v>5.4800000000000001E-2</v>
      </c>
      <c r="O1701" s="50">
        <v>5.5E-2</v>
      </c>
      <c r="R1701" s="59"/>
    </row>
    <row r="1702" spans="2:18" x14ac:dyDescent="0.2">
      <c r="B1702">
        <v>1693</v>
      </c>
      <c r="C1702" s="57">
        <f t="shared" ca="1" si="219"/>
        <v>-1.7906065170606589</v>
      </c>
      <c r="D1702" s="57">
        <f t="shared" ca="1" si="220"/>
        <v>0.56241025260692701</v>
      </c>
      <c r="E1702" s="57">
        <f t="shared" ca="1" si="220"/>
        <v>0.56259480633043146</v>
      </c>
      <c r="F1702" s="57">
        <f t="shared" ca="1" si="215"/>
        <v>0</v>
      </c>
      <c r="G1702" s="57">
        <f t="shared" ca="1" si="216"/>
        <v>0</v>
      </c>
      <c r="H1702" s="17">
        <f t="shared" ca="1" si="217"/>
        <v>0</v>
      </c>
      <c r="I1702" s="17">
        <f t="shared" ca="1" si="218"/>
        <v>0</v>
      </c>
      <c r="K1702" s="17">
        <v>1693</v>
      </c>
      <c r="L1702" s="50">
        <v>1.7369839464089736E-3</v>
      </c>
      <c r="M1702" s="50">
        <v>1.7509976129954324E-3</v>
      </c>
      <c r="N1702" s="50">
        <v>5.1799999999999999E-2</v>
      </c>
      <c r="O1702" s="50">
        <v>5.2200000000000003E-2</v>
      </c>
      <c r="R1702" s="59"/>
    </row>
    <row r="1703" spans="2:18" x14ac:dyDescent="0.2">
      <c r="B1703">
        <v>1694</v>
      </c>
      <c r="C1703" s="57">
        <f t="shared" ca="1" si="219"/>
        <v>0.89490846312241035</v>
      </c>
      <c r="D1703" s="57">
        <f t="shared" ca="1" si="220"/>
        <v>0.73288565754321633</v>
      </c>
      <c r="E1703" s="57">
        <f t="shared" ca="1" si="220"/>
        <v>0.73312615240684242</v>
      </c>
      <c r="F1703" s="57">
        <f t="shared" ca="1" si="215"/>
        <v>0</v>
      </c>
      <c r="G1703" s="57">
        <f t="shared" ca="1" si="216"/>
        <v>0</v>
      </c>
      <c r="H1703" s="17">
        <f t="shared" ca="1" si="217"/>
        <v>0</v>
      </c>
      <c r="I1703" s="17">
        <f t="shared" ca="1" si="218"/>
        <v>0</v>
      </c>
      <c r="K1703" s="17">
        <v>1694</v>
      </c>
      <c r="L1703" s="50">
        <v>1.9516718094170378E-3</v>
      </c>
      <c r="M1703" s="50">
        <v>1.9669977357367366E-3</v>
      </c>
      <c r="N1703" s="50">
        <v>5.6599999999999998E-2</v>
      </c>
      <c r="O1703" s="50">
        <v>5.7000000000000002E-2</v>
      </c>
      <c r="R1703" s="59"/>
    </row>
    <row r="1704" spans="2:18" x14ac:dyDescent="0.2">
      <c r="B1704">
        <v>1695</v>
      </c>
      <c r="C1704" s="57">
        <f t="shared" ca="1" si="219"/>
        <v>-0.49731051042829066</v>
      </c>
      <c r="D1704" s="57">
        <f t="shared" ca="1" si="220"/>
        <v>0.63889131340992888</v>
      </c>
      <c r="E1704" s="57">
        <f t="shared" ca="1" si="220"/>
        <v>0.63910096423022933</v>
      </c>
      <c r="F1704" s="57">
        <f t="shared" ca="1" si="215"/>
        <v>0</v>
      </c>
      <c r="G1704" s="57">
        <f t="shared" ca="1" si="216"/>
        <v>0</v>
      </c>
      <c r="H1704" s="17">
        <f t="shared" ca="1" si="217"/>
        <v>0</v>
      </c>
      <c r="I1704" s="17">
        <f t="shared" ca="1" si="218"/>
        <v>0</v>
      </c>
      <c r="K1704" s="17">
        <v>1695</v>
      </c>
      <c r="L1704" s="50">
        <v>1.7625209227079865E-3</v>
      </c>
      <c r="M1704" s="50">
        <v>1.7764374671623813E-3</v>
      </c>
      <c r="N1704" s="50">
        <v>5.1200000000000002E-2</v>
      </c>
      <c r="O1704" s="50">
        <v>5.16E-2</v>
      </c>
      <c r="R1704" s="59"/>
    </row>
    <row r="1705" spans="2:18" x14ac:dyDescent="0.2">
      <c r="B1705">
        <v>1696</v>
      </c>
      <c r="C1705" s="57">
        <f t="shared" ca="1" si="219"/>
        <v>1.2464000330054326</v>
      </c>
      <c r="D1705" s="57">
        <f t="shared" ca="1" si="220"/>
        <v>0.75872725257437212</v>
      </c>
      <c r="E1705" s="57">
        <f t="shared" ca="1" si="220"/>
        <v>0.75897622730222924</v>
      </c>
      <c r="F1705" s="57">
        <f t="shared" ca="1" si="215"/>
        <v>0</v>
      </c>
      <c r="G1705" s="57">
        <f t="shared" ca="1" si="216"/>
        <v>0</v>
      </c>
      <c r="H1705" s="17">
        <f t="shared" ca="1" si="217"/>
        <v>0</v>
      </c>
      <c r="I1705" s="17">
        <f t="shared" ca="1" si="218"/>
        <v>0</v>
      </c>
      <c r="K1705" s="17">
        <v>1696</v>
      </c>
      <c r="L1705" s="50">
        <v>1.5565627216162572E-3</v>
      </c>
      <c r="M1705" s="50">
        <v>1.5693830826634635E-3</v>
      </c>
      <c r="N1705" s="50">
        <v>4.7399999999999998E-2</v>
      </c>
      <c r="O1705" s="50">
        <v>4.7800000000000002E-2</v>
      </c>
      <c r="R1705" s="59"/>
    </row>
    <row r="1706" spans="2:18" x14ac:dyDescent="0.2">
      <c r="B1706">
        <v>1697</v>
      </c>
      <c r="C1706" s="57">
        <f t="shared" ca="1" si="219"/>
        <v>8.2124655693753976E-2</v>
      </c>
      <c r="D1706" s="57">
        <f t="shared" ca="1" si="220"/>
        <v>0.67645058391808166</v>
      </c>
      <c r="E1706" s="57">
        <f t="shared" ca="1" si="220"/>
        <v>0.67667255973280083</v>
      </c>
      <c r="F1706" s="57">
        <f t="shared" ca="1" si="215"/>
        <v>0</v>
      </c>
      <c r="G1706" s="57">
        <f t="shared" ca="1" si="216"/>
        <v>0</v>
      </c>
      <c r="H1706" s="17">
        <f t="shared" ca="1" si="217"/>
        <v>0</v>
      </c>
      <c r="I1706" s="17">
        <f t="shared" ca="1" si="218"/>
        <v>0</v>
      </c>
      <c r="K1706" s="17">
        <v>1697</v>
      </c>
      <c r="L1706" s="50">
        <v>1.6748871987040917E-3</v>
      </c>
      <c r="M1706" s="50">
        <v>1.688058741335302E-3</v>
      </c>
      <c r="N1706" s="50">
        <v>4.8800000000000003E-2</v>
      </c>
      <c r="O1706" s="50">
        <v>4.8800000000000003E-2</v>
      </c>
      <c r="R1706" s="59"/>
    </row>
    <row r="1707" spans="2:18" x14ac:dyDescent="0.2">
      <c r="B1707">
        <v>1698</v>
      </c>
      <c r="C1707" s="57">
        <f t="shared" ca="1" si="219"/>
        <v>-1.0063322345669292</v>
      </c>
      <c r="D1707" s="57">
        <f t="shared" ca="1" si="220"/>
        <v>0.60762091200866075</v>
      </c>
      <c r="E1707" s="57">
        <f t="shared" ca="1" si="220"/>
        <v>0.60782030151351163</v>
      </c>
      <c r="F1707" s="57">
        <f t="shared" ca="1" si="215"/>
        <v>0</v>
      </c>
      <c r="G1707" s="57">
        <f t="shared" ca="1" si="216"/>
        <v>0</v>
      </c>
      <c r="H1707" s="17">
        <f t="shared" ca="1" si="217"/>
        <v>0</v>
      </c>
      <c r="I1707" s="17">
        <f t="shared" ca="1" si="218"/>
        <v>0</v>
      </c>
      <c r="K1707" s="17">
        <v>1698</v>
      </c>
      <c r="L1707" s="50">
        <v>1.6739637110950621E-3</v>
      </c>
      <c r="M1707" s="50">
        <v>1.6881591364028882E-3</v>
      </c>
      <c r="N1707" s="50">
        <v>5.2400000000000002E-2</v>
      </c>
      <c r="O1707" s="50">
        <v>5.3199999999999997E-2</v>
      </c>
      <c r="R1707" s="59"/>
    </row>
    <row r="1708" spans="2:18" x14ac:dyDescent="0.2">
      <c r="B1708">
        <v>1699</v>
      </c>
      <c r="C1708" s="57">
        <f t="shared" ca="1" si="219"/>
        <v>0.17656740415542083</v>
      </c>
      <c r="D1708" s="57">
        <f t="shared" ca="1" si="220"/>
        <v>0.68277834120692027</v>
      </c>
      <c r="E1708" s="57">
        <f t="shared" ca="1" si="220"/>
        <v>0.68300239346168234</v>
      </c>
      <c r="F1708" s="57">
        <f t="shared" ca="1" si="215"/>
        <v>0</v>
      </c>
      <c r="G1708" s="57">
        <f t="shared" ca="1" si="216"/>
        <v>0</v>
      </c>
      <c r="H1708" s="17">
        <f t="shared" ca="1" si="217"/>
        <v>0</v>
      </c>
      <c r="I1708" s="17">
        <f t="shared" ca="1" si="218"/>
        <v>0</v>
      </c>
      <c r="K1708" s="17">
        <v>1699</v>
      </c>
      <c r="L1708" s="50">
        <v>1.6901381779261104E-3</v>
      </c>
      <c r="M1708" s="50">
        <v>1.703565478916488E-3</v>
      </c>
      <c r="N1708" s="50">
        <v>4.9599999999999998E-2</v>
      </c>
      <c r="O1708" s="50">
        <v>4.9799999999999997E-2</v>
      </c>
      <c r="R1708" s="59"/>
    </row>
    <row r="1709" spans="2:18" x14ac:dyDescent="0.2">
      <c r="B1709">
        <v>1700</v>
      </c>
      <c r="C1709" s="57">
        <f t="shared" ca="1" si="219"/>
        <v>0.26896589625214928</v>
      </c>
      <c r="D1709" s="57">
        <f t="shared" ca="1" si="220"/>
        <v>0.68902641152645894</v>
      </c>
      <c r="E1709" s="57">
        <f t="shared" ca="1" si="220"/>
        <v>0.68925251407215504</v>
      </c>
      <c r="F1709" s="57">
        <f t="shared" ca="1" si="215"/>
        <v>0</v>
      </c>
      <c r="G1709" s="57">
        <f t="shared" ca="1" si="216"/>
        <v>0</v>
      </c>
      <c r="H1709" s="17">
        <f t="shared" ca="1" si="217"/>
        <v>0</v>
      </c>
      <c r="I1709" s="17">
        <f t="shared" ca="1" si="218"/>
        <v>0</v>
      </c>
      <c r="K1709" s="17">
        <v>1700</v>
      </c>
      <c r="L1709" s="50">
        <v>1.4492054720577818E-3</v>
      </c>
      <c r="M1709" s="50">
        <v>1.4614856385766577E-3</v>
      </c>
      <c r="N1709" s="50">
        <v>4.5400000000000003E-2</v>
      </c>
      <c r="O1709" s="50">
        <v>4.58E-2</v>
      </c>
      <c r="R1709" s="59"/>
    </row>
    <row r="1710" spans="2:18" x14ac:dyDescent="0.2">
      <c r="B1710">
        <v>1701</v>
      </c>
      <c r="C1710" s="57">
        <f t="shared" ca="1" si="219"/>
        <v>-0.11466639719762335</v>
      </c>
      <c r="D1710" s="57">
        <f t="shared" ref="D1710:E1729" ca="1" si="221">S0*EXP((D$5+0.5*σ*σ)*T+σ*SQRT(T)*$C1710)</f>
        <v>0.66345316685574285</v>
      </c>
      <c r="E1710" s="57">
        <f t="shared" ca="1" si="221"/>
        <v>0.6636708775958059</v>
      </c>
      <c r="F1710" s="57">
        <f t="shared" ca="1" si="215"/>
        <v>0</v>
      </c>
      <c r="G1710" s="57">
        <f t="shared" ca="1" si="216"/>
        <v>0</v>
      </c>
      <c r="H1710" s="17">
        <f t="shared" ca="1" si="217"/>
        <v>0</v>
      </c>
      <c r="I1710" s="17">
        <f t="shared" ca="1" si="218"/>
        <v>0</v>
      </c>
      <c r="K1710" s="17">
        <v>1701</v>
      </c>
      <c r="L1710" s="50">
        <v>1.6166798790174044E-3</v>
      </c>
      <c r="M1710" s="50">
        <v>1.6299793077623015E-3</v>
      </c>
      <c r="N1710" s="50">
        <v>4.9200000000000001E-2</v>
      </c>
      <c r="O1710" s="50">
        <v>4.9399999999999999E-2</v>
      </c>
      <c r="R1710" s="59"/>
    </row>
    <row r="1711" spans="2:18" x14ac:dyDescent="0.2">
      <c r="B1711">
        <v>1702</v>
      </c>
      <c r="C1711" s="57">
        <f t="shared" ca="1" si="219"/>
        <v>4.2157191634203339E-2</v>
      </c>
      <c r="D1711" s="57">
        <f t="shared" ca="1" si="221"/>
        <v>0.67379041602616807</v>
      </c>
      <c r="E1711" s="57">
        <f t="shared" ca="1" si="221"/>
        <v>0.67401151891247368</v>
      </c>
      <c r="F1711" s="57">
        <f t="shared" ca="1" si="215"/>
        <v>0</v>
      </c>
      <c r="G1711" s="57">
        <f t="shared" ca="1" si="216"/>
        <v>0</v>
      </c>
      <c r="H1711" s="17">
        <f t="shared" ca="1" si="217"/>
        <v>0</v>
      </c>
      <c r="I1711" s="17">
        <f t="shared" ca="1" si="218"/>
        <v>0</v>
      </c>
      <c r="K1711" s="17">
        <v>1702</v>
      </c>
      <c r="L1711" s="50">
        <v>1.9676581157135014E-3</v>
      </c>
      <c r="M1711" s="50">
        <v>1.9825878945216539E-3</v>
      </c>
      <c r="N1711" s="50">
        <v>5.5E-2</v>
      </c>
      <c r="O1711" s="50">
        <v>5.5399999999999998E-2</v>
      </c>
      <c r="R1711" s="59"/>
    </row>
    <row r="1712" spans="2:18" x14ac:dyDescent="0.2">
      <c r="B1712">
        <v>1703</v>
      </c>
      <c r="C1712" s="57">
        <f t="shared" ca="1" si="219"/>
        <v>1.0061861035737494</v>
      </c>
      <c r="D1712" s="57">
        <f t="shared" ca="1" si="221"/>
        <v>0.74097010347308989</v>
      </c>
      <c r="E1712" s="57">
        <f t="shared" ca="1" si="221"/>
        <v>0.74121325123038562</v>
      </c>
      <c r="F1712" s="57">
        <f t="shared" ca="1" si="215"/>
        <v>0</v>
      </c>
      <c r="G1712" s="57">
        <f t="shared" ca="1" si="216"/>
        <v>0</v>
      </c>
      <c r="H1712" s="17">
        <f t="shared" ca="1" si="217"/>
        <v>0</v>
      </c>
      <c r="I1712" s="17">
        <f t="shared" ca="1" si="218"/>
        <v>0</v>
      </c>
      <c r="K1712" s="17">
        <v>1703</v>
      </c>
      <c r="L1712" s="50">
        <v>1.7213732342891913E-3</v>
      </c>
      <c r="M1712" s="50">
        <v>1.7345674128604546E-3</v>
      </c>
      <c r="N1712" s="50">
        <v>4.8599999999999997E-2</v>
      </c>
      <c r="O1712" s="50">
        <v>4.9000000000000002E-2</v>
      </c>
      <c r="R1712" s="59"/>
    </row>
    <row r="1713" spans="2:18" x14ac:dyDescent="0.2">
      <c r="B1713">
        <v>1704</v>
      </c>
      <c r="C1713" s="57">
        <f t="shared" ca="1" si="219"/>
        <v>0.18874100809413008</v>
      </c>
      <c r="D1713" s="57">
        <f t="shared" ca="1" si="221"/>
        <v>0.68359827967727604</v>
      </c>
      <c r="E1713" s="57">
        <f t="shared" ca="1" si="221"/>
        <v>0.68382260099309633</v>
      </c>
      <c r="F1713" s="57">
        <f t="shared" ca="1" si="215"/>
        <v>0</v>
      </c>
      <c r="G1713" s="57">
        <f t="shared" ca="1" si="216"/>
        <v>0</v>
      </c>
      <c r="H1713" s="17">
        <f t="shared" ca="1" si="217"/>
        <v>0</v>
      </c>
      <c r="I1713" s="17">
        <f t="shared" ca="1" si="218"/>
        <v>0</v>
      </c>
      <c r="K1713" s="17">
        <v>1704</v>
      </c>
      <c r="L1713" s="50">
        <v>1.6699968376907592E-3</v>
      </c>
      <c r="M1713" s="50">
        <v>1.6832185047898421E-3</v>
      </c>
      <c r="N1713" s="50">
        <v>4.9000000000000002E-2</v>
      </c>
      <c r="O1713" s="50">
        <v>4.9000000000000002E-2</v>
      </c>
      <c r="R1713" s="59"/>
    </row>
    <row r="1714" spans="2:18" x14ac:dyDescent="0.2">
      <c r="B1714">
        <v>1705</v>
      </c>
      <c r="C1714" s="57">
        <f t="shared" ca="1" si="219"/>
        <v>0.34236984724578828</v>
      </c>
      <c r="D1714" s="57">
        <f t="shared" ca="1" si="221"/>
        <v>0.69403078145613351</v>
      </c>
      <c r="E1714" s="57">
        <f t="shared" ca="1" si="221"/>
        <v>0.6942585261751365</v>
      </c>
      <c r="F1714" s="57">
        <f t="shared" ca="1" si="215"/>
        <v>0</v>
      </c>
      <c r="G1714" s="57">
        <f t="shared" ca="1" si="216"/>
        <v>0</v>
      </c>
      <c r="H1714" s="17">
        <f t="shared" ca="1" si="217"/>
        <v>0</v>
      </c>
      <c r="I1714" s="17">
        <f t="shared" ca="1" si="218"/>
        <v>0</v>
      </c>
      <c r="K1714" s="17">
        <v>1705</v>
      </c>
      <c r="L1714" s="50">
        <v>1.9099021011610656E-3</v>
      </c>
      <c r="M1714" s="50">
        <v>1.925001279803497E-3</v>
      </c>
      <c r="N1714" s="50">
        <v>5.5800000000000002E-2</v>
      </c>
      <c r="O1714" s="50">
        <v>5.6000000000000001E-2</v>
      </c>
      <c r="R1714" s="59"/>
    </row>
    <row r="1715" spans="2:18" x14ac:dyDescent="0.2">
      <c r="B1715">
        <v>1706</v>
      </c>
      <c r="C1715" s="57">
        <f t="shared" ca="1" si="219"/>
        <v>1.5431561745800786</v>
      </c>
      <c r="D1715" s="57">
        <f t="shared" ca="1" si="221"/>
        <v>0.78125281084066511</v>
      </c>
      <c r="E1715" s="57">
        <f t="shared" ca="1" si="221"/>
        <v>0.78150917728236957</v>
      </c>
      <c r="F1715" s="57">
        <f t="shared" ca="1" si="215"/>
        <v>0</v>
      </c>
      <c r="G1715" s="57">
        <f t="shared" ca="1" si="216"/>
        <v>0</v>
      </c>
      <c r="H1715" s="17">
        <f t="shared" ca="1" si="217"/>
        <v>0</v>
      </c>
      <c r="I1715" s="17">
        <f t="shared" ca="1" si="218"/>
        <v>0</v>
      </c>
      <c r="K1715" s="17">
        <v>1706</v>
      </c>
      <c r="L1715" s="50">
        <v>1.6318566765498297E-3</v>
      </c>
      <c r="M1715" s="50">
        <v>1.6455777544343055E-3</v>
      </c>
      <c r="N1715" s="50">
        <v>5.0799999999999998E-2</v>
      </c>
      <c r="O1715" s="50">
        <v>5.0999999999999997E-2</v>
      </c>
      <c r="R1715" s="59"/>
    </row>
    <row r="1716" spans="2:18" x14ac:dyDescent="0.2">
      <c r="B1716">
        <v>1707</v>
      </c>
      <c r="C1716" s="57">
        <f t="shared" ca="1" si="219"/>
        <v>-0.63861571428574293</v>
      </c>
      <c r="D1716" s="57">
        <f t="shared" ca="1" si="221"/>
        <v>0.63005267615878235</v>
      </c>
      <c r="E1716" s="57">
        <f t="shared" ca="1" si="221"/>
        <v>0.63025942659914158</v>
      </c>
      <c r="F1716" s="57">
        <f t="shared" ca="1" si="215"/>
        <v>0</v>
      </c>
      <c r="G1716" s="57">
        <f t="shared" ca="1" si="216"/>
        <v>0</v>
      </c>
      <c r="H1716" s="17">
        <f t="shared" ca="1" si="217"/>
        <v>0</v>
      </c>
      <c r="I1716" s="17">
        <f t="shared" ca="1" si="218"/>
        <v>0</v>
      </c>
      <c r="K1716" s="17">
        <v>1707</v>
      </c>
      <c r="L1716" s="50">
        <v>1.6418798280463769E-3</v>
      </c>
      <c r="M1716" s="50">
        <v>1.6565139184019082E-3</v>
      </c>
      <c r="N1716" s="50">
        <v>5.4199999999999998E-2</v>
      </c>
      <c r="O1716" s="50">
        <v>5.4800000000000001E-2</v>
      </c>
      <c r="R1716" s="59"/>
    </row>
    <row r="1717" spans="2:18" x14ac:dyDescent="0.2">
      <c r="B1717">
        <v>1708</v>
      </c>
      <c r="C1717" s="57">
        <f t="shared" ca="1" si="219"/>
        <v>-1.3353054904187029</v>
      </c>
      <c r="D1717" s="57">
        <f t="shared" ca="1" si="221"/>
        <v>0.58823030513643659</v>
      </c>
      <c r="E1717" s="57">
        <f t="shared" ca="1" si="221"/>
        <v>0.58842333165504612</v>
      </c>
      <c r="F1717" s="57">
        <f t="shared" ca="1" si="215"/>
        <v>0</v>
      </c>
      <c r="G1717" s="57">
        <f t="shared" ca="1" si="216"/>
        <v>0</v>
      </c>
      <c r="H1717" s="17">
        <f t="shared" ca="1" si="217"/>
        <v>0</v>
      </c>
      <c r="I1717" s="17">
        <f t="shared" ca="1" si="218"/>
        <v>0</v>
      </c>
      <c r="K1717" s="17">
        <v>1708</v>
      </c>
      <c r="L1717" s="50">
        <v>1.5783049321403289E-3</v>
      </c>
      <c r="M1717" s="50">
        <v>1.5922442420743348E-3</v>
      </c>
      <c r="N1717" s="50">
        <v>5.1799999999999999E-2</v>
      </c>
      <c r="O1717" s="50">
        <v>5.1999999999999998E-2</v>
      </c>
      <c r="R1717" s="59"/>
    </row>
    <row r="1718" spans="2:18" x14ac:dyDescent="0.2">
      <c r="B1718">
        <v>1709</v>
      </c>
      <c r="C1718" s="57">
        <f t="shared" ca="1" si="219"/>
        <v>1.3433561619559753</v>
      </c>
      <c r="D1718" s="57">
        <f t="shared" ca="1" si="221"/>
        <v>0.76601444037008437</v>
      </c>
      <c r="E1718" s="57">
        <f t="shared" ca="1" si="221"/>
        <v>0.76626580637305686</v>
      </c>
      <c r="F1718" s="57">
        <f t="shared" ca="1" si="215"/>
        <v>0</v>
      </c>
      <c r="G1718" s="57">
        <f t="shared" ca="1" si="216"/>
        <v>0</v>
      </c>
      <c r="H1718" s="17">
        <f t="shared" ca="1" si="217"/>
        <v>0</v>
      </c>
      <c r="I1718" s="17">
        <f t="shared" ca="1" si="218"/>
        <v>0</v>
      </c>
      <c r="K1718" s="17">
        <v>1709</v>
      </c>
      <c r="L1718" s="50">
        <v>1.682361823195998E-3</v>
      </c>
      <c r="M1718" s="50">
        <v>1.6956152361132038E-3</v>
      </c>
      <c r="N1718" s="50">
        <v>4.9000000000000002E-2</v>
      </c>
      <c r="O1718" s="50">
        <v>4.9399999999999999E-2</v>
      </c>
      <c r="R1718" s="59"/>
    </row>
    <row r="1719" spans="2:18" x14ac:dyDescent="0.2">
      <c r="B1719">
        <v>1710</v>
      </c>
      <c r="C1719" s="57">
        <f t="shared" ca="1" si="219"/>
        <v>0.92621114653408732</v>
      </c>
      <c r="D1719" s="57">
        <f t="shared" ca="1" si="221"/>
        <v>0.73515087454303907</v>
      </c>
      <c r="E1719" s="57">
        <f t="shared" ca="1" si="221"/>
        <v>0.73539211273278682</v>
      </c>
      <c r="F1719" s="57">
        <f t="shared" ca="1" si="215"/>
        <v>0</v>
      </c>
      <c r="G1719" s="57">
        <f t="shared" ca="1" si="216"/>
        <v>0</v>
      </c>
      <c r="H1719" s="17">
        <f t="shared" ca="1" si="217"/>
        <v>0</v>
      </c>
      <c r="I1719" s="17">
        <f t="shared" ca="1" si="218"/>
        <v>0</v>
      </c>
      <c r="K1719" s="17">
        <v>1710</v>
      </c>
      <c r="L1719" s="50">
        <v>1.5962465077598881E-3</v>
      </c>
      <c r="M1719" s="50">
        <v>1.6095946499477616E-3</v>
      </c>
      <c r="N1719" s="50">
        <v>4.9399999999999999E-2</v>
      </c>
      <c r="O1719" s="50">
        <v>4.9599999999999998E-2</v>
      </c>
      <c r="R1719" s="59"/>
    </row>
    <row r="1720" spans="2:18" x14ac:dyDescent="0.2">
      <c r="B1720">
        <v>1711</v>
      </c>
      <c r="C1720" s="57">
        <f t="shared" ca="1" si="219"/>
        <v>1.3373137424918222E-2</v>
      </c>
      <c r="D1720" s="57">
        <f t="shared" ca="1" si="221"/>
        <v>0.67188107963315402</v>
      </c>
      <c r="E1720" s="57">
        <f t="shared" ca="1" si="221"/>
        <v>0.67210155597479926</v>
      </c>
      <c r="F1720" s="57">
        <f t="shared" ca="1" si="215"/>
        <v>0</v>
      </c>
      <c r="G1720" s="57">
        <f t="shared" ca="1" si="216"/>
        <v>0</v>
      </c>
      <c r="H1720" s="17">
        <f t="shared" ca="1" si="217"/>
        <v>0</v>
      </c>
      <c r="I1720" s="17">
        <f t="shared" ca="1" si="218"/>
        <v>0</v>
      </c>
      <c r="K1720" s="17">
        <v>1711</v>
      </c>
      <c r="L1720" s="50">
        <v>1.5134370846754937E-3</v>
      </c>
      <c r="M1720" s="50">
        <v>1.525727980126144E-3</v>
      </c>
      <c r="N1720" s="50">
        <v>4.5600000000000002E-2</v>
      </c>
      <c r="O1720" s="50">
        <v>4.5600000000000002E-2</v>
      </c>
      <c r="R1720" s="59"/>
    </row>
    <row r="1721" spans="2:18" x14ac:dyDescent="0.2">
      <c r="B1721">
        <v>1712</v>
      </c>
      <c r="C1721" s="57">
        <f t="shared" ca="1" si="219"/>
        <v>9.9051104449130553E-2</v>
      </c>
      <c r="D1721" s="57">
        <f t="shared" ca="1" si="221"/>
        <v>0.67758034356662744</v>
      </c>
      <c r="E1721" s="57">
        <f t="shared" ca="1" si="221"/>
        <v>0.67780269010956284</v>
      </c>
      <c r="F1721" s="57">
        <f t="shared" ca="1" si="215"/>
        <v>0</v>
      </c>
      <c r="G1721" s="57">
        <f t="shared" ca="1" si="216"/>
        <v>0</v>
      </c>
      <c r="H1721" s="17">
        <f t="shared" ca="1" si="217"/>
        <v>0</v>
      </c>
      <c r="I1721" s="17">
        <f t="shared" ca="1" si="218"/>
        <v>0</v>
      </c>
      <c r="K1721" s="17">
        <v>1712</v>
      </c>
      <c r="L1721" s="50">
        <v>1.719266948356194E-3</v>
      </c>
      <c r="M1721" s="50">
        <v>1.7324530541074907E-3</v>
      </c>
      <c r="N1721" s="50">
        <v>4.8800000000000003E-2</v>
      </c>
      <c r="O1721" s="50">
        <v>4.8800000000000003E-2</v>
      </c>
      <c r="R1721" s="59"/>
    </row>
    <row r="1722" spans="2:18" x14ac:dyDescent="0.2">
      <c r="B1722">
        <v>1713</v>
      </c>
      <c r="C1722" s="57">
        <f t="shared" ca="1" si="219"/>
        <v>-1.6981857494900889</v>
      </c>
      <c r="D1722" s="57">
        <f t="shared" ca="1" si="221"/>
        <v>0.56755808699418508</v>
      </c>
      <c r="E1722" s="57">
        <f t="shared" ca="1" si="221"/>
        <v>0.56774432996855173</v>
      </c>
      <c r="F1722" s="57">
        <f t="shared" ca="1" si="215"/>
        <v>0</v>
      </c>
      <c r="G1722" s="57">
        <f t="shared" ca="1" si="216"/>
        <v>0</v>
      </c>
      <c r="H1722" s="17">
        <f t="shared" ca="1" si="217"/>
        <v>0</v>
      </c>
      <c r="I1722" s="17">
        <f t="shared" ca="1" si="218"/>
        <v>0</v>
      </c>
      <c r="K1722" s="17">
        <v>1713</v>
      </c>
      <c r="L1722" s="50">
        <v>1.5854321294739759E-3</v>
      </c>
      <c r="M1722" s="50">
        <v>1.5982505559963874E-3</v>
      </c>
      <c r="N1722" s="50">
        <v>4.7399999999999998E-2</v>
      </c>
      <c r="O1722" s="50">
        <v>4.7800000000000002E-2</v>
      </c>
      <c r="R1722" s="59"/>
    </row>
    <row r="1723" spans="2:18" x14ac:dyDescent="0.2">
      <c r="B1723">
        <v>1714</v>
      </c>
      <c r="C1723" s="57">
        <f t="shared" ca="1" si="219"/>
        <v>0.62935579022485788</v>
      </c>
      <c r="D1723" s="57">
        <f t="shared" ca="1" si="221"/>
        <v>0.71394757207449833</v>
      </c>
      <c r="E1723" s="57">
        <f t="shared" ca="1" si="221"/>
        <v>0.71418185244581533</v>
      </c>
      <c r="F1723" s="57">
        <f t="shared" ca="1" si="215"/>
        <v>0</v>
      </c>
      <c r="G1723" s="57">
        <f t="shared" ca="1" si="216"/>
        <v>0</v>
      </c>
      <c r="H1723" s="17">
        <f t="shared" ca="1" si="217"/>
        <v>0</v>
      </c>
      <c r="I1723" s="17">
        <f t="shared" ca="1" si="218"/>
        <v>0</v>
      </c>
      <c r="K1723" s="17">
        <v>1714</v>
      </c>
      <c r="L1723" s="50">
        <v>1.5849711189220689E-3</v>
      </c>
      <c r="M1723" s="50">
        <v>1.5988799718974717E-3</v>
      </c>
      <c r="N1723" s="50">
        <v>5.16E-2</v>
      </c>
      <c r="O1723" s="50">
        <v>5.1999999999999998E-2</v>
      </c>
      <c r="R1723" s="59"/>
    </row>
    <row r="1724" spans="2:18" x14ac:dyDescent="0.2">
      <c r="B1724">
        <v>1715</v>
      </c>
      <c r="C1724" s="57">
        <f t="shared" ca="1" si="219"/>
        <v>1.4047719866831618</v>
      </c>
      <c r="D1724" s="57">
        <f t="shared" ca="1" si="221"/>
        <v>0.77066659796855275</v>
      </c>
      <c r="E1724" s="57">
        <f t="shared" ca="1" si="221"/>
        <v>0.77091949056710751</v>
      </c>
      <c r="F1724" s="57">
        <f t="shared" ca="1" si="215"/>
        <v>0</v>
      </c>
      <c r="G1724" s="57">
        <f t="shared" ca="1" si="216"/>
        <v>0</v>
      </c>
      <c r="H1724" s="17">
        <f t="shared" ca="1" si="217"/>
        <v>0</v>
      </c>
      <c r="I1724" s="17">
        <f t="shared" ca="1" si="218"/>
        <v>0</v>
      </c>
      <c r="K1724" s="17">
        <v>1715</v>
      </c>
      <c r="L1724" s="50">
        <v>1.6989911314520957E-3</v>
      </c>
      <c r="M1724" s="50">
        <v>1.712532688343158E-3</v>
      </c>
      <c r="N1724" s="50">
        <v>5.0200000000000002E-2</v>
      </c>
      <c r="O1724" s="50">
        <v>5.0200000000000002E-2</v>
      </c>
      <c r="R1724" s="59"/>
    </row>
    <row r="1725" spans="2:18" x14ac:dyDescent="0.2">
      <c r="B1725">
        <v>1716</v>
      </c>
      <c r="C1725" s="57">
        <f t="shared" ca="1" si="219"/>
        <v>-0.90208203022733624</v>
      </c>
      <c r="D1725" s="57">
        <f t="shared" ca="1" si="221"/>
        <v>0.61389809872765422</v>
      </c>
      <c r="E1725" s="57">
        <f t="shared" ca="1" si="221"/>
        <v>0.61409954807792344</v>
      </c>
      <c r="F1725" s="57">
        <f t="shared" ca="1" si="215"/>
        <v>0</v>
      </c>
      <c r="G1725" s="57">
        <f t="shared" ca="1" si="216"/>
        <v>0</v>
      </c>
      <c r="H1725" s="17">
        <f t="shared" ca="1" si="217"/>
        <v>0</v>
      </c>
      <c r="I1725" s="17">
        <f t="shared" ca="1" si="218"/>
        <v>0</v>
      </c>
      <c r="K1725" s="17">
        <v>1716</v>
      </c>
      <c r="L1725" s="50">
        <v>1.8821916501886623E-3</v>
      </c>
      <c r="M1725" s="50">
        <v>1.897642936569558E-3</v>
      </c>
      <c r="N1725" s="50">
        <v>5.7000000000000002E-2</v>
      </c>
      <c r="O1725" s="50">
        <v>5.7599999999999998E-2</v>
      </c>
      <c r="R1725" s="59"/>
    </row>
    <row r="1726" spans="2:18" x14ac:dyDescent="0.2">
      <c r="B1726">
        <v>1717</v>
      </c>
      <c r="C1726" s="57">
        <f t="shared" ca="1" si="219"/>
        <v>-0.26520670658653672</v>
      </c>
      <c r="D1726" s="57">
        <f t="shared" ca="1" si="221"/>
        <v>0.65367930906876903</v>
      </c>
      <c r="E1726" s="57">
        <f t="shared" ca="1" si="221"/>
        <v>0.65389381253826884</v>
      </c>
      <c r="F1726" s="57">
        <f t="shared" ca="1" si="215"/>
        <v>0</v>
      </c>
      <c r="G1726" s="57">
        <f t="shared" ca="1" si="216"/>
        <v>0</v>
      </c>
      <c r="H1726" s="17">
        <f t="shared" ca="1" si="217"/>
        <v>0</v>
      </c>
      <c r="I1726" s="17">
        <f t="shared" ca="1" si="218"/>
        <v>0</v>
      </c>
      <c r="K1726" s="17">
        <v>1717</v>
      </c>
      <c r="L1726" s="50">
        <v>1.5539746193092381E-3</v>
      </c>
      <c r="M1726" s="50">
        <v>1.5669737757071412E-3</v>
      </c>
      <c r="N1726" s="50">
        <v>4.82E-2</v>
      </c>
      <c r="O1726" s="50">
        <v>4.8599999999999997E-2</v>
      </c>
      <c r="R1726" s="59"/>
    </row>
    <row r="1727" spans="2:18" x14ac:dyDescent="0.2">
      <c r="B1727">
        <v>1718</v>
      </c>
      <c r="C1727" s="57">
        <f t="shared" ca="1" si="219"/>
        <v>-0.93594254575912939</v>
      </c>
      <c r="D1727" s="57">
        <f t="shared" ca="1" si="221"/>
        <v>0.61185218700503841</v>
      </c>
      <c r="E1727" s="57">
        <f t="shared" ca="1" si="221"/>
        <v>0.61205296499374451</v>
      </c>
      <c r="F1727" s="57">
        <f t="shared" ca="1" si="215"/>
        <v>0</v>
      </c>
      <c r="G1727" s="57">
        <f t="shared" ca="1" si="216"/>
        <v>0</v>
      </c>
      <c r="H1727" s="17">
        <f t="shared" ca="1" si="217"/>
        <v>0</v>
      </c>
      <c r="I1727" s="17">
        <f t="shared" ca="1" si="218"/>
        <v>0</v>
      </c>
      <c r="K1727" s="17">
        <v>1718</v>
      </c>
      <c r="L1727" s="50">
        <v>1.4884210820716765E-3</v>
      </c>
      <c r="M1727" s="50">
        <v>1.5012487138741876E-3</v>
      </c>
      <c r="N1727" s="50">
        <v>4.7399999999999998E-2</v>
      </c>
      <c r="O1727" s="50">
        <v>4.8000000000000001E-2</v>
      </c>
      <c r="R1727" s="59"/>
    </row>
    <row r="1728" spans="2:18" x14ac:dyDescent="0.2">
      <c r="B1728">
        <v>1719</v>
      </c>
      <c r="C1728" s="57">
        <f t="shared" ca="1" si="219"/>
        <v>0.85639846497029493</v>
      </c>
      <c r="D1728" s="57">
        <f t="shared" ca="1" si="221"/>
        <v>0.73010845675440006</v>
      </c>
      <c r="E1728" s="57">
        <f t="shared" ca="1" si="221"/>
        <v>0.73034804028551725</v>
      </c>
      <c r="F1728" s="57">
        <f t="shared" ca="1" si="215"/>
        <v>0</v>
      </c>
      <c r="G1728" s="57">
        <f t="shared" ca="1" si="216"/>
        <v>0</v>
      </c>
      <c r="H1728" s="17">
        <f t="shared" ca="1" si="217"/>
        <v>0</v>
      </c>
      <c r="I1728" s="17">
        <f t="shared" ca="1" si="218"/>
        <v>0</v>
      </c>
      <c r="K1728" s="17">
        <v>1719</v>
      </c>
      <c r="L1728" s="50">
        <v>1.6148416458233391E-3</v>
      </c>
      <c r="M1728" s="50">
        <v>1.6284274929598379E-3</v>
      </c>
      <c r="N1728" s="50">
        <v>5.0200000000000002E-2</v>
      </c>
      <c r="O1728" s="50">
        <v>5.0799999999999998E-2</v>
      </c>
      <c r="R1728" s="59"/>
    </row>
    <row r="1729" spans="2:18" x14ac:dyDescent="0.2">
      <c r="B1729">
        <v>1720</v>
      </c>
      <c r="C1729" s="57">
        <f t="shared" ca="1" si="219"/>
        <v>1.8092451546243511</v>
      </c>
      <c r="D1729" s="57">
        <f t="shared" ca="1" si="221"/>
        <v>0.80201863093521963</v>
      </c>
      <c r="E1729" s="57">
        <f t="shared" ca="1" si="221"/>
        <v>0.80228181163644785</v>
      </c>
      <c r="F1729" s="57">
        <f t="shared" ca="1" si="215"/>
        <v>1.3818630935219622E-2</v>
      </c>
      <c r="G1729" s="57">
        <f t="shared" ca="1" si="216"/>
        <v>1.4081811636447839E-2</v>
      </c>
      <c r="H1729" s="17">
        <f t="shared" ca="1" si="217"/>
        <v>1</v>
      </c>
      <c r="I1729" s="17">
        <f t="shared" ca="1" si="218"/>
        <v>1</v>
      </c>
      <c r="K1729" s="17">
        <v>1720</v>
      </c>
      <c r="L1729" s="50">
        <v>1.5748269051207714E-3</v>
      </c>
      <c r="M1729" s="50">
        <v>1.588379447015486E-3</v>
      </c>
      <c r="N1729" s="50">
        <v>5.04E-2</v>
      </c>
      <c r="O1729" s="50">
        <v>5.04E-2</v>
      </c>
      <c r="R1729" s="59"/>
    </row>
    <row r="1730" spans="2:18" x14ac:dyDescent="0.2">
      <c r="B1730">
        <v>1721</v>
      </c>
      <c r="C1730" s="57">
        <f t="shared" ca="1" si="219"/>
        <v>0.68164056693230346</v>
      </c>
      <c r="D1730" s="57">
        <f t="shared" ref="D1730:E1749" ca="1" si="222">S0*EXP((D$5+0.5*σ*σ)*T+σ*SQRT(T)*$C1730)</f>
        <v>0.71763720441512202</v>
      </c>
      <c r="E1730" s="57">
        <f t="shared" ca="1" si="222"/>
        <v>0.71787269553141331</v>
      </c>
      <c r="F1730" s="57">
        <f t="shared" ca="1" si="215"/>
        <v>0</v>
      </c>
      <c r="G1730" s="57">
        <f t="shared" ca="1" si="216"/>
        <v>0</v>
      </c>
      <c r="H1730" s="17">
        <f t="shared" ca="1" si="217"/>
        <v>0</v>
      </c>
      <c r="I1730" s="17">
        <f t="shared" ca="1" si="218"/>
        <v>0</v>
      </c>
      <c r="K1730" s="17">
        <v>1721</v>
      </c>
      <c r="L1730" s="50">
        <v>1.6890360597378788E-3</v>
      </c>
      <c r="M1730" s="50">
        <v>1.7023120078123626E-3</v>
      </c>
      <c r="N1730" s="50">
        <v>4.8800000000000003E-2</v>
      </c>
      <c r="O1730" s="50">
        <v>4.9599999999999998E-2</v>
      </c>
      <c r="R1730" s="59"/>
    </row>
    <row r="1731" spans="2:18" x14ac:dyDescent="0.2">
      <c r="B1731">
        <v>1722</v>
      </c>
      <c r="C1731" s="57">
        <f t="shared" ca="1" si="219"/>
        <v>1.193978214133385</v>
      </c>
      <c r="D1731" s="57">
        <f t="shared" ca="1" si="222"/>
        <v>0.75481616332089163</v>
      </c>
      <c r="E1731" s="57">
        <f t="shared" ca="1" si="222"/>
        <v>0.7550638546331615</v>
      </c>
      <c r="F1731" s="57">
        <f t="shared" ca="1" si="215"/>
        <v>0</v>
      </c>
      <c r="G1731" s="57">
        <f t="shared" ca="1" si="216"/>
        <v>0</v>
      </c>
      <c r="H1731" s="17">
        <f t="shared" ca="1" si="217"/>
        <v>0</v>
      </c>
      <c r="I1731" s="17">
        <f t="shared" ca="1" si="218"/>
        <v>0</v>
      </c>
      <c r="K1731" s="17">
        <v>1722</v>
      </c>
      <c r="L1731" s="50">
        <v>1.8034768678365349E-3</v>
      </c>
      <c r="M1731" s="50">
        <v>1.8174683563487988E-3</v>
      </c>
      <c r="N1731" s="50">
        <v>5.16E-2</v>
      </c>
      <c r="O1731" s="50">
        <v>5.1999999999999998E-2</v>
      </c>
      <c r="R1731" s="59"/>
    </row>
    <row r="1732" spans="2:18" x14ac:dyDescent="0.2">
      <c r="B1732">
        <v>1723</v>
      </c>
      <c r="C1732" s="57">
        <f t="shared" ca="1" si="219"/>
        <v>-0.29286153884952021</v>
      </c>
      <c r="D1732" s="57">
        <f t="shared" ca="1" si="222"/>
        <v>0.65189953207904361</v>
      </c>
      <c r="E1732" s="57">
        <f t="shared" ca="1" si="222"/>
        <v>0.6521134515185244</v>
      </c>
      <c r="F1732" s="57">
        <f t="shared" ca="1" si="215"/>
        <v>0</v>
      </c>
      <c r="G1732" s="57">
        <f t="shared" ca="1" si="216"/>
        <v>0</v>
      </c>
      <c r="H1732" s="17">
        <f t="shared" ca="1" si="217"/>
        <v>0</v>
      </c>
      <c r="I1732" s="17">
        <f t="shared" ca="1" si="218"/>
        <v>0</v>
      </c>
      <c r="K1732" s="17">
        <v>1723</v>
      </c>
      <c r="L1732" s="50">
        <v>1.812447536248396E-3</v>
      </c>
      <c r="M1732" s="50">
        <v>1.8267538259813649E-3</v>
      </c>
      <c r="N1732" s="50">
        <v>5.2999999999999999E-2</v>
      </c>
      <c r="O1732" s="50">
        <v>5.3199999999999997E-2</v>
      </c>
      <c r="R1732" s="59"/>
    </row>
    <row r="1733" spans="2:18" x14ac:dyDescent="0.2">
      <c r="B1733">
        <v>1724</v>
      </c>
      <c r="C1733" s="57">
        <f t="shared" ca="1" si="219"/>
        <v>4.2668250800648864E-2</v>
      </c>
      <c r="D1733" s="57">
        <f t="shared" ca="1" si="222"/>
        <v>0.67382436515801614</v>
      </c>
      <c r="E1733" s="57">
        <f t="shared" ca="1" si="222"/>
        <v>0.67404547918465674</v>
      </c>
      <c r="F1733" s="57">
        <f t="shared" ca="1" si="215"/>
        <v>0</v>
      </c>
      <c r="G1733" s="57">
        <f t="shared" ca="1" si="216"/>
        <v>0</v>
      </c>
      <c r="H1733" s="17">
        <f t="shared" ca="1" si="217"/>
        <v>0</v>
      </c>
      <c r="I1733" s="17">
        <f t="shared" ca="1" si="218"/>
        <v>0</v>
      </c>
      <c r="K1733" s="17">
        <v>1724</v>
      </c>
      <c r="L1733" s="50">
        <v>1.6596697540021555E-3</v>
      </c>
      <c r="M1733" s="50">
        <v>1.6733535953553662E-3</v>
      </c>
      <c r="N1733" s="50">
        <v>5.0799999999999998E-2</v>
      </c>
      <c r="O1733" s="50">
        <v>5.0799999999999998E-2</v>
      </c>
      <c r="R1733" s="59"/>
    </row>
    <row r="1734" spans="2:18" x14ac:dyDescent="0.2">
      <c r="B1734">
        <v>1725</v>
      </c>
      <c r="C1734" s="57">
        <f t="shared" ca="1" si="219"/>
        <v>0.1846158651610382</v>
      </c>
      <c r="D1734" s="57">
        <f t="shared" ca="1" si="222"/>
        <v>0.6833203253915503</v>
      </c>
      <c r="E1734" s="57">
        <f t="shared" ca="1" si="222"/>
        <v>0.68354455549726534</v>
      </c>
      <c r="F1734" s="57">
        <f t="shared" ca="1" si="215"/>
        <v>0</v>
      </c>
      <c r="G1734" s="57">
        <f t="shared" ca="1" si="216"/>
        <v>0</v>
      </c>
      <c r="H1734" s="17">
        <f t="shared" ca="1" si="217"/>
        <v>0</v>
      </c>
      <c r="I1734" s="17">
        <f t="shared" ca="1" si="218"/>
        <v>0</v>
      </c>
      <c r="K1734" s="17">
        <v>1725</v>
      </c>
      <c r="L1734" s="50">
        <v>2.0263993142202981E-3</v>
      </c>
      <c r="M1734" s="50">
        <v>2.0417535590611458E-3</v>
      </c>
      <c r="N1734" s="50">
        <v>5.6599999999999998E-2</v>
      </c>
      <c r="O1734" s="50">
        <v>5.7000000000000002E-2</v>
      </c>
      <c r="R1734" s="59"/>
    </row>
    <row r="1735" spans="2:18" x14ac:dyDescent="0.2">
      <c r="B1735">
        <v>1726</v>
      </c>
      <c r="C1735" s="57">
        <f t="shared" ca="1" si="219"/>
        <v>0.93212576336470276</v>
      </c>
      <c r="D1735" s="57">
        <f t="shared" ca="1" si="222"/>
        <v>0.73557967124836576</v>
      </c>
      <c r="E1735" s="57">
        <f t="shared" ca="1" si="222"/>
        <v>0.73582105014683663</v>
      </c>
      <c r="F1735" s="57">
        <f t="shared" ca="1" si="215"/>
        <v>0</v>
      </c>
      <c r="G1735" s="57">
        <f t="shared" ca="1" si="216"/>
        <v>0</v>
      </c>
      <c r="H1735" s="17">
        <f t="shared" ca="1" si="217"/>
        <v>0</v>
      </c>
      <c r="I1735" s="17">
        <f t="shared" ca="1" si="218"/>
        <v>0</v>
      </c>
      <c r="K1735" s="17">
        <v>1726</v>
      </c>
      <c r="L1735" s="50">
        <v>1.6674893374046126E-3</v>
      </c>
      <c r="M1735" s="50">
        <v>1.6810594764359156E-3</v>
      </c>
      <c r="N1735" s="50">
        <v>5.0200000000000002E-2</v>
      </c>
      <c r="O1735" s="50">
        <v>5.0599999999999999E-2</v>
      </c>
      <c r="R1735" s="59"/>
    </row>
    <row r="1736" spans="2:18" x14ac:dyDescent="0.2">
      <c r="B1736">
        <v>1727</v>
      </c>
      <c r="C1736" s="57">
        <f t="shared" ca="1" si="219"/>
        <v>-0.8101410552920294</v>
      </c>
      <c r="D1736" s="57">
        <f t="shared" ca="1" si="222"/>
        <v>0.61948790648985264</v>
      </c>
      <c r="E1736" s="57">
        <f t="shared" ca="1" si="222"/>
        <v>0.61969119012360352</v>
      </c>
      <c r="F1736" s="57">
        <f t="shared" ca="1" si="215"/>
        <v>0</v>
      </c>
      <c r="G1736" s="57">
        <f t="shared" ca="1" si="216"/>
        <v>0</v>
      </c>
      <c r="H1736" s="17">
        <f t="shared" ca="1" si="217"/>
        <v>0</v>
      </c>
      <c r="I1736" s="17">
        <f t="shared" ca="1" si="218"/>
        <v>0</v>
      </c>
      <c r="K1736" s="17">
        <v>1727</v>
      </c>
      <c r="L1736" s="50">
        <v>1.8731188914883142E-3</v>
      </c>
      <c r="M1736" s="50">
        <v>1.8875981787982521E-3</v>
      </c>
      <c r="N1736" s="50">
        <v>5.3600000000000002E-2</v>
      </c>
      <c r="O1736" s="50">
        <v>5.3800000000000001E-2</v>
      </c>
      <c r="R1736" s="59"/>
    </row>
    <row r="1737" spans="2:18" x14ac:dyDescent="0.2">
      <c r="B1737">
        <v>1728</v>
      </c>
      <c r="C1737" s="57">
        <f t="shared" ca="1" si="219"/>
        <v>-2.246006400286098</v>
      </c>
      <c r="D1737" s="57">
        <f t="shared" ca="1" si="222"/>
        <v>0.53771831674195014</v>
      </c>
      <c r="E1737" s="57">
        <f t="shared" ca="1" si="222"/>
        <v>0.53789476785942403</v>
      </c>
      <c r="F1737" s="57">
        <f t="shared" ca="1" si="215"/>
        <v>0</v>
      </c>
      <c r="G1737" s="57">
        <f t="shared" ca="1" si="216"/>
        <v>0</v>
      </c>
      <c r="H1737" s="17">
        <f t="shared" ca="1" si="217"/>
        <v>0</v>
      </c>
      <c r="I1737" s="17">
        <f t="shared" ca="1" si="218"/>
        <v>0</v>
      </c>
      <c r="K1737" s="17">
        <v>1728</v>
      </c>
      <c r="L1737" s="50">
        <v>1.8868135893032704E-3</v>
      </c>
      <c r="M1737" s="50">
        <v>1.90101167847966E-3</v>
      </c>
      <c r="N1737" s="50">
        <v>5.2400000000000002E-2</v>
      </c>
      <c r="O1737" s="50">
        <v>5.2600000000000001E-2</v>
      </c>
      <c r="R1737" s="59"/>
    </row>
    <row r="1738" spans="2:18" x14ac:dyDescent="0.2">
      <c r="B1738">
        <v>1729</v>
      </c>
      <c r="C1738" s="57">
        <f t="shared" ca="1" si="219"/>
        <v>-0.77863737079975059</v>
      </c>
      <c r="D1738" s="57">
        <f t="shared" ca="1" si="222"/>
        <v>0.6214149455064113</v>
      </c>
      <c r="E1738" s="57">
        <f t="shared" ca="1" si="222"/>
        <v>0.62161886149390067</v>
      </c>
      <c r="F1738" s="57">
        <f t="shared" ref="F1738:F1801" ca="1" si="223">MAX(0,CP*(D1738-K))</f>
        <v>0</v>
      </c>
      <c r="G1738" s="57">
        <f t="shared" ref="G1738:G1801" ca="1" si="224">MAX(0,CP*(E1738-K))</f>
        <v>0</v>
      </c>
      <c r="H1738" s="17">
        <f t="shared" ref="H1738:H1801" ca="1" si="225">(CP*(D1738-K)&gt;0)*1</f>
        <v>0</v>
      </c>
      <c r="I1738" s="17">
        <f t="shared" ref="I1738:I1801" ca="1" si="226">(CP*(E1738-K)&gt;0)*1</f>
        <v>0</v>
      </c>
      <c r="K1738" s="17">
        <v>1729</v>
      </c>
      <c r="L1738" s="50">
        <v>1.6898054012534282E-3</v>
      </c>
      <c r="M1738" s="50">
        <v>1.7029301100315508E-3</v>
      </c>
      <c r="N1738" s="50">
        <v>4.8599999999999997E-2</v>
      </c>
      <c r="O1738" s="50">
        <v>4.8599999999999997E-2</v>
      </c>
      <c r="R1738" s="59"/>
    </row>
    <row r="1739" spans="2:18" x14ac:dyDescent="0.2">
      <c r="B1739">
        <v>1730</v>
      </c>
      <c r="C1739" s="57">
        <f t="shared" ref="C1739:C1802" ca="1" si="227">_xlfn.NORM.S.INV(RAND())</f>
        <v>1.752905424126401</v>
      </c>
      <c r="D1739" s="57">
        <f t="shared" ca="1" si="222"/>
        <v>0.79757625425877154</v>
      </c>
      <c r="E1739" s="57">
        <f t="shared" ca="1" si="222"/>
        <v>0.79783797720357885</v>
      </c>
      <c r="F1739" s="57">
        <f t="shared" ca="1" si="223"/>
        <v>9.3762542587715325E-3</v>
      </c>
      <c r="G1739" s="57">
        <f t="shared" ca="1" si="224"/>
        <v>9.6379772035788402E-3</v>
      </c>
      <c r="H1739" s="17">
        <f t="shared" ca="1" si="225"/>
        <v>1</v>
      </c>
      <c r="I1739" s="17">
        <f t="shared" ca="1" si="226"/>
        <v>1</v>
      </c>
      <c r="K1739" s="17">
        <v>1730</v>
      </c>
      <c r="L1739" s="50">
        <v>1.6395871562535302E-3</v>
      </c>
      <c r="M1739" s="50">
        <v>1.6526048074520015E-3</v>
      </c>
      <c r="N1739" s="50">
        <v>4.82E-2</v>
      </c>
      <c r="O1739" s="50">
        <v>4.8399999999999999E-2</v>
      </c>
      <c r="R1739" s="59"/>
    </row>
    <row r="1740" spans="2:18" x14ac:dyDescent="0.2">
      <c r="B1740">
        <v>1731</v>
      </c>
      <c r="C1740" s="57">
        <f t="shared" ca="1" si="227"/>
        <v>-0.31834721175272751</v>
      </c>
      <c r="D1740" s="57">
        <f t="shared" ca="1" si="222"/>
        <v>0.65026364616938115</v>
      </c>
      <c r="E1740" s="57">
        <f t="shared" ca="1" si="222"/>
        <v>0.6504770287963938</v>
      </c>
      <c r="F1740" s="57">
        <f t="shared" ca="1" si="223"/>
        <v>0</v>
      </c>
      <c r="G1740" s="57">
        <f t="shared" ca="1" si="224"/>
        <v>0</v>
      </c>
      <c r="H1740" s="17">
        <f t="shared" ca="1" si="225"/>
        <v>0</v>
      </c>
      <c r="I1740" s="17">
        <f t="shared" ca="1" si="226"/>
        <v>0</v>
      </c>
      <c r="K1740" s="17">
        <v>1731</v>
      </c>
      <c r="L1740" s="50">
        <v>1.8101195865397358E-3</v>
      </c>
      <c r="M1740" s="50">
        <v>1.8247012085980401E-3</v>
      </c>
      <c r="N1740" s="50">
        <v>5.3999999999999999E-2</v>
      </c>
      <c r="O1740" s="50">
        <v>5.4199999999999998E-2</v>
      </c>
      <c r="R1740" s="59"/>
    </row>
    <row r="1741" spans="2:18" x14ac:dyDescent="0.2">
      <c r="B1741">
        <v>1732</v>
      </c>
      <c r="C1741" s="57">
        <f t="shared" ca="1" si="227"/>
        <v>0.3197233360316048</v>
      </c>
      <c r="D1741" s="57">
        <f t="shared" ca="1" si="222"/>
        <v>0.69248297364657718</v>
      </c>
      <c r="E1741" s="57">
        <f t="shared" ca="1" si="222"/>
        <v>0.69271021045575265</v>
      </c>
      <c r="F1741" s="57">
        <f t="shared" ca="1" si="223"/>
        <v>0</v>
      </c>
      <c r="G1741" s="57">
        <f t="shared" ca="1" si="224"/>
        <v>0</v>
      </c>
      <c r="H1741" s="17">
        <f t="shared" ca="1" si="225"/>
        <v>0</v>
      </c>
      <c r="I1741" s="17">
        <f t="shared" ca="1" si="226"/>
        <v>0</v>
      </c>
      <c r="K1741" s="17">
        <v>1732</v>
      </c>
      <c r="L1741" s="50">
        <v>1.7527110201034997E-3</v>
      </c>
      <c r="M1741" s="50">
        <v>1.7672188815086257E-3</v>
      </c>
      <c r="N1741" s="50">
        <v>5.3400000000000003E-2</v>
      </c>
      <c r="O1741" s="50">
        <v>5.4199999999999998E-2</v>
      </c>
      <c r="R1741" s="59"/>
    </row>
    <row r="1742" spans="2:18" x14ac:dyDescent="0.2">
      <c r="B1742">
        <v>1733</v>
      </c>
      <c r="C1742" s="57">
        <f t="shared" ca="1" si="227"/>
        <v>8.8158077865473528E-2</v>
      </c>
      <c r="D1742" s="57">
        <f t="shared" ca="1" si="222"/>
        <v>0.67685306982800308</v>
      </c>
      <c r="E1742" s="57">
        <f t="shared" ca="1" si="222"/>
        <v>0.67707517771761416</v>
      </c>
      <c r="F1742" s="57">
        <f t="shared" ca="1" si="223"/>
        <v>0</v>
      </c>
      <c r="G1742" s="57">
        <f t="shared" ca="1" si="224"/>
        <v>0</v>
      </c>
      <c r="H1742" s="17">
        <f t="shared" ca="1" si="225"/>
        <v>0</v>
      </c>
      <c r="I1742" s="17">
        <f t="shared" ca="1" si="226"/>
        <v>0</v>
      </c>
      <c r="K1742" s="17">
        <v>1733</v>
      </c>
      <c r="L1742" s="50">
        <v>1.783099728144467E-3</v>
      </c>
      <c r="M1742" s="50">
        <v>1.7982764676879725E-3</v>
      </c>
      <c r="N1742" s="50">
        <v>5.62E-2</v>
      </c>
      <c r="O1742" s="50">
        <v>5.6599999999999998E-2</v>
      </c>
      <c r="R1742" s="59"/>
    </row>
    <row r="1743" spans="2:18" x14ac:dyDescent="0.2">
      <c r="B1743">
        <v>1734</v>
      </c>
      <c r="C1743" s="57">
        <f t="shared" ca="1" si="227"/>
        <v>0.39193394446821878</v>
      </c>
      <c r="D1743" s="57">
        <f t="shared" ca="1" si="222"/>
        <v>0.69743039188973188</v>
      </c>
      <c r="E1743" s="57">
        <f t="shared" ca="1" si="222"/>
        <v>0.69765925218363978</v>
      </c>
      <c r="F1743" s="57">
        <f t="shared" ca="1" si="223"/>
        <v>0</v>
      </c>
      <c r="G1743" s="57">
        <f t="shared" ca="1" si="224"/>
        <v>0</v>
      </c>
      <c r="H1743" s="17">
        <f t="shared" ca="1" si="225"/>
        <v>0</v>
      </c>
      <c r="I1743" s="17">
        <f t="shared" ca="1" si="226"/>
        <v>0</v>
      </c>
      <c r="K1743" s="17">
        <v>1734</v>
      </c>
      <c r="L1743" s="50">
        <v>1.6881481901452925E-3</v>
      </c>
      <c r="M1743" s="50">
        <v>1.7019902906919792E-3</v>
      </c>
      <c r="N1743" s="50">
        <v>5.1200000000000002E-2</v>
      </c>
      <c r="O1743" s="50">
        <v>5.1400000000000001E-2</v>
      </c>
      <c r="R1743" s="59"/>
    </row>
    <row r="1744" spans="2:18" x14ac:dyDescent="0.2">
      <c r="B1744">
        <v>1735</v>
      </c>
      <c r="C1744" s="57">
        <f t="shared" ca="1" si="227"/>
        <v>1.756863137479288</v>
      </c>
      <c r="D1744" s="57">
        <f t="shared" ca="1" si="222"/>
        <v>0.797887514035578</v>
      </c>
      <c r="E1744" s="57">
        <f t="shared" ca="1" si="222"/>
        <v>0.7981493391196165</v>
      </c>
      <c r="F1744" s="57">
        <f t="shared" ca="1" si="223"/>
        <v>9.6875140355779932E-3</v>
      </c>
      <c r="G1744" s="57">
        <f t="shared" ca="1" si="224"/>
        <v>9.9493391196164849E-3</v>
      </c>
      <c r="H1744" s="17">
        <f t="shared" ca="1" si="225"/>
        <v>1</v>
      </c>
      <c r="I1744" s="17">
        <f t="shared" ca="1" si="226"/>
        <v>1</v>
      </c>
      <c r="K1744" s="17">
        <v>1735</v>
      </c>
      <c r="L1744" s="50">
        <v>1.5785105747029564E-3</v>
      </c>
      <c r="M1744" s="50">
        <v>1.5921015823306816E-3</v>
      </c>
      <c r="N1744" s="50">
        <v>5.04E-2</v>
      </c>
      <c r="O1744" s="50">
        <v>5.0599999999999999E-2</v>
      </c>
      <c r="R1744" s="59"/>
    </row>
    <row r="1745" spans="2:18" x14ac:dyDescent="0.2">
      <c r="B1745">
        <v>1736</v>
      </c>
      <c r="C1745" s="57">
        <f t="shared" ca="1" si="227"/>
        <v>-0.28796408742762419</v>
      </c>
      <c r="D1745" s="57">
        <f t="shared" ca="1" si="222"/>
        <v>0.65221436299696156</v>
      </c>
      <c r="E1745" s="57">
        <f t="shared" ca="1" si="222"/>
        <v>0.65242838574753592</v>
      </c>
      <c r="F1745" s="57">
        <f t="shared" ca="1" si="223"/>
        <v>0</v>
      </c>
      <c r="G1745" s="57">
        <f t="shared" ca="1" si="224"/>
        <v>0</v>
      </c>
      <c r="H1745" s="17">
        <f t="shared" ca="1" si="225"/>
        <v>0</v>
      </c>
      <c r="I1745" s="17">
        <f t="shared" ca="1" si="226"/>
        <v>0</v>
      </c>
      <c r="K1745" s="17">
        <v>1736</v>
      </c>
      <c r="L1745" s="50">
        <v>1.618306161621928E-3</v>
      </c>
      <c r="M1745" s="50">
        <v>1.631148761570713E-3</v>
      </c>
      <c r="N1745" s="50">
        <v>4.7399999999999998E-2</v>
      </c>
      <c r="O1745" s="50">
        <v>4.7800000000000002E-2</v>
      </c>
      <c r="R1745" s="59"/>
    </row>
    <row r="1746" spans="2:18" x14ac:dyDescent="0.2">
      <c r="B1746">
        <v>1737</v>
      </c>
      <c r="C1746" s="57">
        <f t="shared" ca="1" si="227"/>
        <v>-0.54289277185948059</v>
      </c>
      <c r="D1746" s="57">
        <f t="shared" ca="1" si="222"/>
        <v>0.63602667960885539</v>
      </c>
      <c r="E1746" s="57">
        <f t="shared" ca="1" si="222"/>
        <v>0.63623539040569077</v>
      </c>
      <c r="F1746" s="57">
        <f t="shared" ca="1" si="223"/>
        <v>0</v>
      </c>
      <c r="G1746" s="57">
        <f t="shared" ca="1" si="224"/>
        <v>0</v>
      </c>
      <c r="H1746" s="17">
        <f t="shared" ca="1" si="225"/>
        <v>0</v>
      </c>
      <c r="I1746" s="17">
        <f t="shared" ca="1" si="226"/>
        <v>0</v>
      </c>
      <c r="K1746" s="17">
        <v>1737</v>
      </c>
      <c r="L1746" s="50">
        <v>1.8232884835040085E-3</v>
      </c>
      <c r="M1746" s="50">
        <v>1.8375210029459121E-3</v>
      </c>
      <c r="N1746" s="50">
        <v>5.2600000000000001E-2</v>
      </c>
      <c r="O1746" s="50">
        <v>5.28E-2</v>
      </c>
      <c r="R1746" s="59"/>
    </row>
    <row r="1747" spans="2:18" x14ac:dyDescent="0.2">
      <c r="B1747">
        <v>1738</v>
      </c>
      <c r="C1747" s="57">
        <f t="shared" ca="1" si="227"/>
        <v>-1.1126161230178075</v>
      </c>
      <c r="D1747" s="57">
        <f t="shared" ca="1" si="222"/>
        <v>0.60128734267268968</v>
      </c>
      <c r="E1747" s="57">
        <f t="shared" ca="1" si="222"/>
        <v>0.60148465383028682</v>
      </c>
      <c r="F1747" s="57">
        <f t="shared" ca="1" si="223"/>
        <v>0</v>
      </c>
      <c r="G1747" s="57">
        <f t="shared" ca="1" si="224"/>
        <v>0</v>
      </c>
      <c r="H1747" s="17">
        <f t="shared" ca="1" si="225"/>
        <v>0</v>
      </c>
      <c r="I1747" s="17">
        <f t="shared" ca="1" si="226"/>
        <v>0</v>
      </c>
      <c r="K1747" s="17">
        <v>1738</v>
      </c>
      <c r="L1747" s="50">
        <v>1.9477768555597546E-3</v>
      </c>
      <c r="M1747" s="50">
        <v>1.9621759893959402E-3</v>
      </c>
      <c r="N1747" s="50">
        <v>5.3199999999999997E-2</v>
      </c>
      <c r="O1747" s="50">
        <v>5.3199999999999997E-2</v>
      </c>
      <c r="R1747" s="59"/>
    </row>
    <row r="1748" spans="2:18" x14ac:dyDescent="0.2">
      <c r="B1748">
        <v>1739</v>
      </c>
      <c r="C1748" s="57">
        <f t="shared" ca="1" si="227"/>
        <v>0.51616422553860541</v>
      </c>
      <c r="D1748" s="57">
        <f t="shared" ca="1" si="222"/>
        <v>0.70602472718257747</v>
      </c>
      <c r="E1748" s="57">
        <f t="shared" ca="1" si="222"/>
        <v>0.70625640768926046</v>
      </c>
      <c r="F1748" s="57">
        <f t="shared" ca="1" si="223"/>
        <v>0</v>
      </c>
      <c r="G1748" s="57">
        <f t="shared" ca="1" si="224"/>
        <v>0</v>
      </c>
      <c r="H1748" s="17">
        <f t="shared" ca="1" si="225"/>
        <v>0</v>
      </c>
      <c r="I1748" s="17">
        <f t="shared" ca="1" si="226"/>
        <v>0</v>
      </c>
      <c r="K1748" s="17">
        <v>1739</v>
      </c>
      <c r="L1748" s="50">
        <v>1.5776554888793533E-3</v>
      </c>
      <c r="M1748" s="50">
        <v>1.5921344471900166E-3</v>
      </c>
      <c r="N1748" s="50">
        <v>5.3800000000000001E-2</v>
      </c>
      <c r="O1748" s="50">
        <v>5.4199999999999998E-2</v>
      </c>
      <c r="R1748" s="59"/>
    </row>
    <row r="1749" spans="2:18" x14ac:dyDescent="0.2">
      <c r="B1749">
        <v>1740</v>
      </c>
      <c r="C1749" s="57">
        <f t="shared" ca="1" si="227"/>
        <v>1.0461735873731761</v>
      </c>
      <c r="D1749" s="57">
        <f t="shared" ca="1" si="222"/>
        <v>0.74389696931581961</v>
      </c>
      <c r="E1749" s="57">
        <f t="shared" ca="1" si="222"/>
        <v>0.74414107751789194</v>
      </c>
      <c r="F1749" s="57">
        <f t="shared" ca="1" si="223"/>
        <v>0</v>
      </c>
      <c r="G1749" s="57">
        <f t="shared" ca="1" si="224"/>
        <v>0</v>
      </c>
      <c r="H1749" s="17">
        <f t="shared" ca="1" si="225"/>
        <v>0</v>
      </c>
      <c r="I1749" s="17">
        <f t="shared" ca="1" si="226"/>
        <v>0</v>
      </c>
      <c r="K1749" s="17">
        <v>1740</v>
      </c>
      <c r="L1749" s="50">
        <v>1.5360443261798423E-3</v>
      </c>
      <c r="M1749" s="50">
        <v>1.5490587040916236E-3</v>
      </c>
      <c r="N1749" s="50">
        <v>4.82E-2</v>
      </c>
      <c r="O1749" s="50">
        <v>4.8399999999999999E-2</v>
      </c>
      <c r="R1749" s="59"/>
    </row>
    <row r="1750" spans="2:18" x14ac:dyDescent="0.2">
      <c r="B1750">
        <v>1741</v>
      </c>
      <c r="C1750" s="57">
        <f t="shared" ca="1" si="227"/>
        <v>-0.58097154296287035</v>
      </c>
      <c r="D1750" s="57">
        <f t="shared" ref="D1750:E1769" ca="1" si="228">S0*EXP((D$5+0.5*σ*σ)*T+σ*SQRT(T)*$C1750)</f>
        <v>0.6336434546249361</v>
      </c>
      <c r="E1750" s="57">
        <f t="shared" ca="1" si="228"/>
        <v>0.63385138337158176</v>
      </c>
      <c r="F1750" s="57">
        <f t="shared" ca="1" si="223"/>
        <v>0</v>
      </c>
      <c r="G1750" s="57">
        <f t="shared" ca="1" si="224"/>
        <v>0</v>
      </c>
      <c r="H1750" s="17">
        <f t="shared" ca="1" si="225"/>
        <v>0</v>
      </c>
      <c r="I1750" s="17">
        <f t="shared" ca="1" si="226"/>
        <v>0</v>
      </c>
      <c r="K1750" s="17">
        <v>1741</v>
      </c>
      <c r="L1750" s="50">
        <v>1.7867345309490374E-3</v>
      </c>
      <c r="M1750" s="50">
        <v>1.8006028775163102E-3</v>
      </c>
      <c r="N1750" s="50">
        <v>5.0999999999999997E-2</v>
      </c>
      <c r="O1750" s="50">
        <v>5.1400000000000001E-2</v>
      </c>
      <c r="R1750" s="59"/>
    </row>
    <row r="1751" spans="2:18" x14ac:dyDescent="0.2">
      <c r="B1751">
        <v>1742</v>
      </c>
      <c r="C1751" s="57">
        <f t="shared" ca="1" si="227"/>
        <v>-0.41550748133283949</v>
      </c>
      <c r="D1751" s="57">
        <f t="shared" ca="1" si="228"/>
        <v>0.64406464725741031</v>
      </c>
      <c r="E1751" s="57">
        <f t="shared" ca="1" si="228"/>
        <v>0.64427599569616645</v>
      </c>
      <c r="F1751" s="57">
        <f t="shared" ca="1" si="223"/>
        <v>0</v>
      </c>
      <c r="G1751" s="57">
        <f t="shared" ca="1" si="224"/>
        <v>0</v>
      </c>
      <c r="H1751" s="17">
        <f t="shared" ca="1" si="225"/>
        <v>0</v>
      </c>
      <c r="I1751" s="17">
        <f t="shared" ca="1" si="226"/>
        <v>0</v>
      </c>
      <c r="K1751" s="17">
        <v>1742</v>
      </c>
      <c r="L1751" s="50">
        <v>1.7777292053623224E-3</v>
      </c>
      <c r="M1751" s="50">
        <v>1.792694594674309E-3</v>
      </c>
      <c r="N1751" s="50">
        <v>5.5199999999999999E-2</v>
      </c>
      <c r="O1751" s="50">
        <v>5.5800000000000002E-2</v>
      </c>
      <c r="R1751" s="59"/>
    </row>
    <row r="1752" spans="2:18" x14ac:dyDescent="0.2">
      <c r="B1752">
        <v>1743</v>
      </c>
      <c r="C1752" s="57">
        <f t="shared" ca="1" si="227"/>
        <v>0.42343298160071174</v>
      </c>
      <c r="D1752" s="57">
        <f t="shared" ca="1" si="228"/>
        <v>0.69959956580559191</v>
      </c>
      <c r="E1752" s="57">
        <f t="shared" ca="1" si="228"/>
        <v>0.69982913790928847</v>
      </c>
      <c r="F1752" s="57">
        <f t="shared" ca="1" si="223"/>
        <v>0</v>
      </c>
      <c r="G1752" s="57">
        <f t="shared" ca="1" si="224"/>
        <v>0</v>
      </c>
      <c r="H1752" s="17">
        <f t="shared" ca="1" si="225"/>
        <v>0</v>
      </c>
      <c r="I1752" s="17">
        <f t="shared" ca="1" si="226"/>
        <v>0</v>
      </c>
      <c r="K1752" s="17">
        <v>1743</v>
      </c>
      <c r="L1752" s="50">
        <v>1.7883941400201671E-3</v>
      </c>
      <c r="M1752" s="50">
        <v>1.8025543492180944E-3</v>
      </c>
      <c r="N1752" s="50">
        <v>5.1799999999999999E-2</v>
      </c>
      <c r="O1752" s="50">
        <v>5.28E-2</v>
      </c>
      <c r="R1752" s="59"/>
    </row>
    <row r="1753" spans="2:18" x14ac:dyDescent="0.2">
      <c r="B1753">
        <v>1744</v>
      </c>
      <c r="C1753" s="57">
        <f t="shared" ca="1" si="227"/>
        <v>1.1177137944108873</v>
      </c>
      <c r="D1753" s="57">
        <f t="shared" ca="1" si="228"/>
        <v>0.74916219674729423</v>
      </c>
      <c r="E1753" s="57">
        <f t="shared" ca="1" si="228"/>
        <v>0.74940803272250567</v>
      </c>
      <c r="F1753" s="57">
        <f t="shared" ca="1" si="223"/>
        <v>0</v>
      </c>
      <c r="G1753" s="57">
        <f t="shared" ca="1" si="224"/>
        <v>0</v>
      </c>
      <c r="H1753" s="17">
        <f t="shared" ca="1" si="225"/>
        <v>0</v>
      </c>
      <c r="I1753" s="17">
        <f t="shared" ca="1" si="226"/>
        <v>0</v>
      </c>
      <c r="K1753" s="17">
        <v>1744</v>
      </c>
      <c r="L1753" s="50">
        <v>1.896530710571468E-3</v>
      </c>
      <c r="M1753" s="50">
        <v>1.9107288829770105E-3</v>
      </c>
      <c r="N1753" s="50">
        <v>5.2200000000000003E-2</v>
      </c>
      <c r="O1753" s="50">
        <v>5.28E-2</v>
      </c>
      <c r="R1753" s="59"/>
    </row>
    <row r="1754" spans="2:18" x14ac:dyDescent="0.2">
      <c r="B1754">
        <v>1745</v>
      </c>
      <c r="C1754" s="57">
        <f t="shared" ca="1" si="227"/>
        <v>0.53864136830935871</v>
      </c>
      <c r="D1754" s="57">
        <f t="shared" ca="1" si="228"/>
        <v>0.70759098775600127</v>
      </c>
      <c r="E1754" s="57">
        <f t="shared" ca="1" si="228"/>
        <v>0.70782318222774709</v>
      </c>
      <c r="F1754" s="57">
        <f t="shared" ca="1" si="223"/>
        <v>0</v>
      </c>
      <c r="G1754" s="57">
        <f t="shared" ca="1" si="224"/>
        <v>0</v>
      </c>
      <c r="H1754" s="17">
        <f t="shared" ca="1" si="225"/>
        <v>0</v>
      </c>
      <c r="I1754" s="17">
        <f t="shared" ca="1" si="226"/>
        <v>0</v>
      </c>
      <c r="K1754" s="17">
        <v>1745</v>
      </c>
      <c r="L1754" s="50">
        <v>1.6810173680067641E-3</v>
      </c>
      <c r="M1754" s="50">
        <v>1.6946956093866316E-3</v>
      </c>
      <c r="N1754" s="50">
        <v>5.0599999999999999E-2</v>
      </c>
      <c r="O1754" s="50">
        <v>5.0999999999999997E-2</v>
      </c>
      <c r="R1754" s="59"/>
    </row>
    <row r="1755" spans="2:18" x14ac:dyDescent="0.2">
      <c r="B1755">
        <v>1746</v>
      </c>
      <c r="C1755" s="57">
        <f t="shared" ca="1" si="227"/>
        <v>-1.5951885428529433E-2</v>
      </c>
      <c r="D1755" s="57">
        <f t="shared" ca="1" si="228"/>
        <v>0.66994142301568615</v>
      </c>
      <c r="E1755" s="57">
        <f t="shared" ca="1" si="228"/>
        <v>0.67016126286315381</v>
      </c>
      <c r="F1755" s="57">
        <f t="shared" ca="1" si="223"/>
        <v>0</v>
      </c>
      <c r="G1755" s="57">
        <f t="shared" ca="1" si="224"/>
        <v>0</v>
      </c>
      <c r="H1755" s="17">
        <f t="shared" ca="1" si="225"/>
        <v>0</v>
      </c>
      <c r="I1755" s="17">
        <f t="shared" ca="1" si="226"/>
        <v>0</v>
      </c>
      <c r="K1755" s="17">
        <v>1746</v>
      </c>
      <c r="L1755" s="50">
        <v>1.98280265753142E-3</v>
      </c>
      <c r="M1755" s="50">
        <v>1.9981630115918077E-3</v>
      </c>
      <c r="N1755" s="50">
        <v>5.6599999999999998E-2</v>
      </c>
      <c r="O1755" s="50">
        <v>5.7000000000000002E-2</v>
      </c>
      <c r="R1755" s="59"/>
    </row>
    <row r="1756" spans="2:18" x14ac:dyDescent="0.2">
      <c r="B1756">
        <v>1747</v>
      </c>
      <c r="C1756" s="57">
        <f t="shared" ca="1" si="227"/>
        <v>0.74955911130988728</v>
      </c>
      <c r="D1756" s="57">
        <f t="shared" ca="1" si="228"/>
        <v>0.72245856759788096</v>
      </c>
      <c r="E1756" s="57">
        <f t="shared" ca="1" si="228"/>
        <v>0.7226956408342059</v>
      </c>
      <c r="F1756" s="57">
        <f t="shared" ca="1" si="223"/>
        <v>0</v>
      </c>
      <c r="G1756" s="57">
        <f t="shared" ca="1" si="224"/>
        <v>0</v>
      </c>
      <c r="H1756" s="17">
        <f t="shared" ca="1" si="225"/>
        <v>0</v>
      </c>
      <c r="I1756" s="17">
        <f t="shared" ca="1" si="226"/>
        <v>0</v>
      </c>
      <c r="K1756" s="17">
        <v>1747</v>
      </c>
      <c r="L1756" s="50">
        <v>1.8497253220534854E-3</v>
      </c>
      <c r="M1756" s="50">
        <v>1.8637684706164035E-3</v>
      </c>
      <c r="N1756" s="50">
        <v>5.16E-2</v>
      </c>
      <c r="O1756" s="50">
        <v>5.2200000000000003E-2</v>
      </c>
      <c r="R1756" s="59"/>
    </row>
    <row r="1757" spans="2:18" x14ac:dyDescent="0.2">
      <c r="B1757">
        <v>1748</v>
      </c>
      <c r="C1757" s="57">
        <f t="shared" ca="1" si="227"/>
        <v>7.3717918539209046E-2</v>
      </c>
      <c r="D1757" s="57">
        <f t="shared" ca="1" si="228"/>
        <v>0.67589017465326295</v>
      </c>
      <c r="E1757" s="57">
        <f t="shared" ca="1" si="228"/>
        <v>0.67611196657087846</v>
      </c>
      <c r="F1757" s="57">
        <f t="shared" ca="1" si="223"/>
        <v>0</v>
      </c>
      <c r="G1757" s="57">
        <f t="shared" ca="1" si="224"/>
        <v>0</v>
      </c>
      <c r="H1757" s="17">
        <f t="shared" ca="1" si="225"/>
        <v>0</v>
      </c>
      <c r="I1757" s="17">
        <f t="shared" ca="1" si="226"/>
        <v>0</v>
      </c>
      <c r="K1757" s="17">
        <v>1748</v>
      </c>
      <c r="L1757" s="50">
        <v>1.7349319875230595E-3</v>
      </c>
      <c r="M1757" s="50">
        <v>1.7481953144976743E-3</v>
      </c>
      <c r="N1757" s="50">
        <v>4.8800000000000003E-2</v>
      </c>
      <c r="O1757" s="50">
        <v>4.9200000000000001E-2</v>
      </c>
      <c r="R1757" s="59"/>
    </row>
    <row r="1758" spans="2:18" x14ac:dyDescent="0.2">
      <c r="B1758">
        <v>1749</v>
      </c>
      <c r="C1758" s="57">
        <f t="shared" ca="1" si="227"/>
        <v>1.1391513576490759</v>
      </c>
      <c r="D1758" s="57">
        <f t="shared" ca="1" si="228"/>
        <v>0.75074720675841589</v>
      </c>
      <c r="E1758" s="57">
        <f t="shared" ca="1" si="228"/>
        <v>0.75099356285127805</v>
      </c>
      <c r="F1758" s="57">
        <f t="shared" ca="1" si="223"/>
        <v>0</v>
      </c>
      <c r="G1758" s="57">
        <f t="shared" ca="1" si="224"/>
        <v>0</v>
      </c>
      <c r="H1758" s="17">
        <f t="shared" ca="1" si="225"/>
        <v>0</v>
      </c>
      <c r="I1758" s="17">
        <f t="shared" ca="1" si="226"/>
        <v>0</v>
      </c>
      <c r="K1758" s="17">
        <v>1749</v>
      </c>
      <c r="L1758" s="50">
        <v>1.9323851034677316E-3</v>
      </c>
      <c r="M1758" s="50">
        <v>1.9478683004133799E-3</v>
      </c>
      <c r="N1758" s="50">
        <v>5.74E-2</v>
      </c>
      <c r="O1758" s="50">
        <v>5.7599999999999998E-2</v>
      </c>
      <c r="R1758" s="59"/>
    </row>
    <row r="1759" spans="2:18" x14ac:dyDescent="0.2">
      <c r="B1759">
        <v>1750</v>
      </c>
      <c r="C1759" s="57">
        <f t="shared" ca="1" si="227"/>
        <v>-1.2605541232624957</v>
      </c>
      <c r="D1759" s="57">
        <f t="shared" ca="1" si="228"/>
        <v>0.59258130946807519</v>
      </c>
      <c r="E1759" s="57">
        <f t="shared" ca="1" si="228"/>
        <v>0.59277576375946572</v>
      </c>
      <c r="F1759" s="57">
        <f t="shared" ca="1" si="223"/>
        <v>0</v>
      </c>
      <c r="G1759" s="57">
        <f t="shared" ca="1" si="224"/>
        <v>0</v>
      </c>
      <c r="H1759" s="17">
        <f t="shared" ca="1" si="225"/>
        <v>0</v>
      </c>
      <c r="I1759" s="17">
        <f t="shared" ca="1" si="226"/>
        <v>0</v>
      </c>
      <c r="K1759" s="17">
        <v>1750</v>
      </c>
      <c r="L1759" s="50">
        <v>1.8822110651975719E-3</v>
      </c>
      <c r="M1759" s="50">
        <v>1.8965531817213019E-3</v>
      </c>
      <c r="N1759" s="50">
        <v>5.28E-2</v>
      </c>
      <c r="O1759" s="50">
        <v>5.3199999999999997E-2</v>
      </c>
      <c r="R1759" s="59"/>
    </row>
    <row r="1760" spans="2:18" x14ac:dyDescent="0.2">
      <c r="B1760">
        <v>1751</v>
      </c>
      <c r="C1760" s="57">
        <f t="shared" ca="1" si="227"/>
        <v>0.63712034167248777</v>
      </c>
      <c r="D1760" s="57">
        <f t="shared" ca="1" si="228"/>
        <v>0.71449429923264818</v>
      </c>
      <c r="E1760" s="57">
        <f t="shared" ca="1" si="228"/>
        <v>0.71472875901131472</v>
      </c>
      <c r="F1760" s="57">
        <f t="shared" ca="1" si="223"/>
        <v>0</v>
      </c>
      <c r="G1760" s="57">
        <f t="shared" ca="1" si="224"/>
        <v>0</v>
      </c>
      <c r="H1760" s="17">
        <f t="shared" ca="1" si="225"/>
        <v>0</v>
      </c>
      <c r="I1760" s="17">
        <f t="shared" ca="1" si="226"/>
        <v>0</v>
      </c>
      <c r="K1760" s="17">
        <v>1751</v>
      </c>
      <c r="L1760" s="50">
        <v>1.6759753310508216E-3</v>
      </c>
      <c r="M1760" s="50">
        <v>1.6892103895188556E-3</v>
      </c>
      <c r="N1760" s="50">
        <v>4.8599999999999997E-2</v>
      </c>
      <c r="O1760" s="50">
        <v>4.9599999999999998E-2</v>
      </c>
      <c r="R1760" s="59"/>
    </row>
    <row r="1761" spans="2:18" x14ac:dyDescent="0.2">
      <c r="B1761">
        <v>1752</v>
      </c>
      <c r="C1761" s="57">
        <f t="shared" ca="1" si="227"/>
        <v>-1.3792389891195147</v>
      </c>
      <c r="D1761" s="57">
        <f t="shared" ca="1" si="228"/>
        <v>0.58568801731341769</v>
      </c>
      <c r="E1761" s="57">
        <f t="shared" ca="1" si="228"/>
        <v>0.58588020958570652</v>
      </c>
      <c r="F1761" s="57">
        <f t="shared" ca="1" si="223"/>
        <v>0</v>
      </c>
      <c r="G1761" s="57">
        <f t="shared" ca="1" si="224"/>
        <v>0</v>
      </c>
      <c r="H1761" s="17">
        <f t="shared" ca="1" si="225"/>
        <v>0</v>
      </c>
      <c r="I1761" s="17">
        <f t="shared" ca="1" si="226"/>
        <v>0</v>
      </c>
      <c r="K1761" s="17">
        <v>1752</v>
      </c>
      <c r="L1761" s="50">
        <v>1.6051537317666885E-3</v>
      </c>
      <c r="M1761" s="50">
        <v>1.6185822511706363E-3</v>
      </c>
      <c r="N1761" s="50">
        <v>4.9399999999999999E-2</v>
      </c>
      <c r="O1761" s="50">
        <v>0.05</v>
      </c>
      <c r="R1761" s="59"/>
    </row>
    <row r="1762" spans="2:18" x14ac:dyDescent="0.2">
      <c r="B1762">
        <v>1753</v>
      </c>
      <c r="C1762" s="57">
        <f t="shared" ca="1" si="227"/>
        <v>-1.6491334874575272</v>
      </c>
      <c r="D1762" s="57">
        <f t="shared" ca="1" si="228"/>
        <v>0.57030941019353576</v>
      </c>
      <c r="E1762" s="57">
        <f t="shared" ca="1" si="228"/>
        <v>0.5704965560087355</v>
      </c>
      <c r="F1762" s="57">
        <f t="shared" ca="1" si="223"/>
        <v>0</v>
      </c>
      <c r="G1762" s="57">
        <f t="shared" ca="1" si="224"/>
        <v>0</v>
      </c>
      <c r="H1762" s="17">
        <f t="shared" ca="1" si="225"/>
        <v>0</v>
      </c>
      <c r="I1762" s="17">
        <f t="shared" ca="1" si="226"/>
        <v>0</v>
      </c>
      <c r="K1762" s="17">
        <v>1753</v>
      </c>
      <c r="L1762" s="50">
        <v>1.6961751240164176E-3</v>
      </c>
      <c r="M1762" s="50">
        <v>1.7094294357909757E-3</v>
      </c>
      <c r="N1762" s="50">
        <v>4.8800000000000003E-2</v>
      </c>
      <c r="O1762" s="50">
        <v>4.9399999999999999E-2</v>
      </c>
      <c r="R1762" s="59"/>
    </row>
    <row r="1763" spans="2:18" x14ac:dyDescent="0.2">
      <c r="B1763">
        <v>1754</v>
      </c>
      <c r="C1763" s="57">
        <f t="shared" ca="1" si="227"/>
        <v>-0.75302539599480267</v>
      </c>
      <c r="D1763" s="57">
        <f t="shared" ca="1" si="228"/>
        <v>0.62298601319610514</v>
      </c>
      <c r="E1763" s="57">
        <f t="shared" ca="1" si="228"/>
        <v>0.6231904447261023</v>
      </c>
      <c r="F1763" s="57">
        <f t="shared" ca="1" si="223"/>
        <v>0</v>
      </c>
      <c r="G1763" s="57">
        <f t="shared" ca="1" si="224"/>
        <v>0</v>
      </c>
      <c r="H1763" s="17">
        <f t="shared" ca="1" si="225"/>
        <v>0</v>
      </c>
      <c r="I1763" s="17">
        <f t="shared" ca="1" si="226"/>
        <v>0</v>
      </c>
      <c r="K1763" s="17">
        <v>1754</v>
      </c>
      <c r="L1763" s="50">
        <v>1.6272920201045404E-3</v>
      </c>
      <c r="M1763" s="50">
        <v>1.6400481534141267E-3</v>
      </c>
      <c r="N1763" s="50">
        <v>4.7199999999999999E-2</v>
      </c>
      <c r="O1763" s="50">
        <v>4.7399999999999998E-2</v>
      </c>
      <c r="R1763" s="59"/>
    </row>
    <row r="1764" spans="2:18" x14ac:dyDescent="0.2">
      <c r="B1764">
        <v>1755</v>
      </c>
      <c r="C1764" s="57">
        <f t="shared" ca="1" si="227"/>
        <v>0.8563947990472669</v>
      </c>
      <c r="D1764" s="57">
        <f t="shared" ca="1" si="228"/>
        <v>0.73010819288297479</v>
      </c>
      <c r="E1764" s="57">
        <f t="shared" ca="1" si="228"/>
        <v>0.73034777632750314</v>
      </c>
      <c r="F1764" s="57">
        <f t="shared" ca="1" si="223"/>
        <v>0</v>
      </c>
      <c r="G1764" s="57">
        <f t="shared" ca="1" si="224"/>
        <v>0</v>
      </c>
      <c r="H1764" s="17">
        <f t="shared" ca="1" si="225"/>
        <v>0</v>
      </c>
      <c r="I1764" s="17">
        <f t="shared" ca="1" si="226"/>
        <v>0</v>
      </c>
      <c r="K1764" s="17">
        <v>1755</v>
      </c>
      <c r="L1764" s="50">
        <v>1.7612171320324054E-3</v>
      </c>
      <c r="M1764" s="50">
        <v>1.7757664632436949E-3</v>
      </c>
      <c r="N1764" s="50">
        <v>5.3800000000000001E-2</v>
      </c>
      <c r="O1764" s="50">
        <v>5.4199999999999998E-2</v>
      </c>
      <c r="R1764" s="59"/>
    </row>
    <row r="1765" spans="2:18" x14ac:dyDescent="0.2">
      <c r="B1765">
        <v>1756</v>
      </c>
      <c r="C1765" s="57">
        <f t="shared" ca="1" si="227"/>
        <v>1.3028939476558179</v>
      </c>
      <c r="D1765" s="57">
        <f t="shared" ca="1" si="228"/>
        <v>0.762964843760222</v>
      </c>
      <c r="E1765" s="57">
        <f t="shared" ca="1" si="228"/>
        <v>0.7632152090445784</v>
      </c>
      <c r="F1765" s="57">
        <f t="shared" ca="1" si="223"/>
        <v>0</v>
      </c>
      <c r="G1765" s="57">
        <f t="shared" ca="1" si="224"/>
        <v>0</v>
      </c>
      <c r="H1765" s="17">
        <f t="shared" ca="1" si="225"/>
        <v>0</v>
      </c>
      <c r="I1765" s="17">
        <f t="shared" ca="1" si="226"/>
        <v>0</v>
      </c>
      <c r="K1765" s="17">
        <v>1756</v>
      </c>
      <c r="L1765" s="50">
        <v>1.8753082946711946E-3</v>
      </c>
      <c r="M1765" s="50">
        <v>1.8897544476703515E-3</v>
      </c>
      <c r="N1765" s="50">
        <v>5.3199999999999997E-2</v>
      </c>
      <c r="O1765" s="50">
        <v>5.3800000000000001E-2</v>
      </c>
      <c r="R1765" s="59"/>
    </row>
    <row r="1766" spans="2:18" x14ac:dyDescent="0.2">
      <c r="B1766">
        <v>1757</v>
      </c>
      <c r="C1766" s="57">
        <f t="shared" ca="1" si="227"/>
        <v>8.6484162444474544E-2</v>
      </c>
      <c r="D1766" s="57">
        <f t="shared" ca="1" si="228"/>
        <v>0.67674137995447403</v>
      </c>
      <c r="E1766" s="57">
        <f t="shared" ca="1" si="228"/>
        <v>0.6769634511932916</v>
      </c>
      <c r="F1766" s="57">
        <f t="shared" ca="1" si="223"/>
        <v>0</v>
      </c>
      <c r="G1766" s="57">
        <f t="shared" ca="1" si="224"/>
        <v>0</v>
      </c>
      <c r="H1766" s="17">
        <f t="shared" ca="1" si="225"/>
        <v>0</v>
      </c>
      <c r="I1766" s="17">
        <f t="shared" ca="1" si="226"/>
        <v>0</v>
      </c>
      <c r="K1766" s="17">
        <v>1757</v>
      </c>
      <c r="L1766" s="50">
        <v>1.9958206289130719E-3</v>
      </c>
      <c r="M1766" s="50">
        <v>2.0112594584527502E-3</v>
      </c>
      <c r="N1766" s="50">
        <v>5.7000000000000002E-2</v>
      </c>
      <c r="O1766" s="50">
        <v>5.74E-2</v>
      </c>
      <c r="R1766" s="59"/>
    </row>
    <row r="1767" spans="2:18" x14ac:dyDescent="0.2">
      <c r="B1767">
        <v>1758</v>
      </c>
      <c r="C1767" s="57">
        <f t="shared" ca="1" si="227"/>
        <v>-1.0731402348489678</v>
      </c>
      <c r="D1767" s="57">
        <f t="shared" ca="1" si="228"/>
        <v>0.60363200910684722</v>
      </c>
      <c r="E1767" s="57">
        <f t="shared" ca="1" si="228"/>
        <v>0.60383008966172824</v>
      </c>
      <c r="F1767" s="57">
        <f t="shared" ca="1" si="223"/>
        <v>0</v>
      </c>
      <c r="G1767" s="57">
        <f t="shared" ca="1" si="224"/>
        <v>0</v>
      </c>
      <c r="H1767" s="17">
        <f t="shared" ca="1" si="225"/>
        <v>0</v>
      </c>
      <c r="I1767" s="17">
        <f t="shared" ca="1" si="226"/>
        <v>0</v>
      </c>
      <c r="K1767" s="17">
        <v>1758</v>
      </c>
      <c r="L1767" s="50">
        <v>1.7487244124065799E-3</v>
      </c>
      <c r="M1767" s="50">
        <v>1.7638897654982924E-3</v>
      </c>
      <c r="N1767" s="50">
        <v>5.6399999999999999E-2</v>
      </c>
      <c r="O1767" s="50">
        <v>5.6599999999999998E-2</v>
      </c>
      <c r="R1767" s="59"/>
    </row>
    <row r="1768" spans="2:18" x14ac:dyDescent="0.2">
      <c r="B1768">
        <v>1759</v>
      </c>
      <c r="C1768" s="57">
        <f t="shared" ca="1" si="227"/>
        <v>0.1455008430172802</v>
      </c>
      <c r="D1768" s="57">
        <f t="shared" ca="1" si="228"/>
        <v>0.68069034485276392</v>
      </c>
      <c r="E1768" s="57">
        <f t="shared" ca="1" si="228"/>
        <v>0.68091371193598094</v>
      </c>
      <c r="F1768" s="57">
        <f t="shared" ca="1" si="223"/>
        <v>0</v>
      </c>
      <c r="G1768" s="57">
        <f t="shared" ca="1" si="224"/>
        <v>0</v>
      </c>
      <c r="H1768" s="17">
        <f t="shared" ca="1" si="225"/>
        <v>0</v>
      </c>
      <c r="I1768" s="17">
        <f t="shared" ca="1" si="226"/>
        <v>0</v>
      </c>
      <c r="K1768" s="17">
        <v>1759</v>
      </c>
      <c r="L1768" s="50">
        <v>1.6736755827857391E-3</v>
      </c>
      <c r="M1768" s="50">
        <v>1.6873640201217569E-3</v>
      </c>
      <c r="N1768" s="50">
        <v>5.0799999999999998E-2</v>
      </c>
      <c r="O1768" s="50">
        <v>5.0799999999999998E-2</v>
      </c>
      <c r="R1768" s="59"/>
    </row>
    <row r="1769" spans="2:18" x14ac:dyDescent="0.2">
      <c r="B1769">
        <v>1760</v>
      </c>
      <c r="C1769" s="57">
        <f t="shared" ca="1" si="227"/>
        <v>-0.32906487417954566</v>
      </c>
      <c r="D1769" s="57">
        <f t="shared" ca="1" si="228"/>
        <v>0.64957692276972989</v>
      </c>
      <c r="E1769" s="57">
        <f t="shared" ca="1" si="228"/>
        <v>0.64979008004992533</v>
      </c>
      <c r="F1769" s="57">
        <f t="shared" ca="1" si="223"/>
        <v>0</v>
      </c>
      <c r="G1769" s="57">
        <f t="shared" ca="1" si="224"/>
        <v>0</v>
      </c>
      <c r="H1769" s="17">
        <f t="shared" ca="1" si="225"/>
        <v>0</v>
      </c>
      <c r="I1769" s="17">
        <f t="shared" ca="1" si="226"/>
        <v>0</v>
      </c>
      <c r="K1769" s="17">
        <v>1760</v>
      </c>
      <c r="L1769" s="50">
        <v>1.7483503644158897E-3</v>
      </c>
      <c r="M1769" s="50">
        <v>1.7615648555929114E-3</v>
      </c>
      <c r="N1769" s="50">
        <v>4.8800000000000003E-2</v>
      </c>
      <c r="O1769" s="50">
        <v>4.9000000000000002E-2</v>
      </c>
      <c r="R1769" s="59"/>
    </row>
    <row r="1770" spans="2:18" x14ac:dyDescent="0.2">
      <c r="B1770">
        <v>1761</v>
      </c>
      <c r="C1770" s="57">
        <f t="shared" ca="1" si="227"/>
        <v>-1.1539410224939639</v>
      </c>
      <c r="D1770" s="57">
        <f t="shared" ref="D1770:E1789" ca="1" si="229">S0*EXP((D$5+0.5*σ*σ)*T+σ*SQRT(T)*$C1770)</f>
        <v>0.59884261096502667</v>
      </c>
      <c r="E1770" s="57">
        <f t="shared" ca="1" si="229"/>
        <v>0.59903911988913405</v>
      </c>
      <c r="F1770" s="57">
        <f t="shared" ca="1" si="223"/>
        <v>0</v>
      </c>
      <c r="G1770" s="57">
        <f t="shared" ca="1" si="224"/>
        <v>0</v>
      </c>
      <c r="H1770" s="17">
        <f t="shared" ca="1" si="225"/>
        <v>0</v>
      </c>
      <c r="I1770" s="17">
        <f t="shared" ca="1" si="226"/>
        <v>0</v>
      </c>
      <c r="K1770" s="17">
        <v>1761</v>
      </c>
      <c r="L1770" s="50">
        <v>1.5268022154196561E-3</v>
      </c>
      <c r="M1770" s="50">
        <v>1.5396464328700393E-3</v>
      </c>
      <c r="N1770" s="50">
        <v>4.7600000000000003E-2</v>
      </c>
      <c r="O1770" s="50">
        <v>4.7800000000000002E-2</v>
      </c>
      <c r="R1770" s="59"/>
    </row>
    <row r="1771" spans="2:18" x14ac:dyDescent="0.2">
      <c r="B1771">
        <v>1762</v>
      </c>
      <c r="C1771" s="57">
        <f t="shared" ca="1" si="227"/>
        <v>0.12175689311026598</v>
      </c>
      <c r="D1771" s="57">
        <f t="shared" ca="1" si="229"/>
        <v>0.67909881031693553</v>
      </c>
      <c r="E1771" s="57">
        <f t="shared" ca="1" si="229"/>
        <v>0.6793216551414929</v>
      </c>
      <c r="F1771" s="57">
        <f t="shared" ca="1" si="223"/>
        <v>0</v>
      </c>
      <c r="G1771" s="57">
        <f t="shared" ca="1" si="224"/>
        <v>0</v>
      </c>
      <c r="H1771" s="17">
        <f t="shared" ca="1" si="225"/>
        <v>0</v>
      </c>
      <c r="I1771" s="17">
        <f t="shared" ca="1" si="226"/>
        <v>0</v>
      </c>
      <c r="K1771" s="17">
        <v>1762</v>
      </c>
      <c r="L1771" s="50">
        <v>2.0110273530117139E-3</v>
      </c>
      <c r="M1771" s="50">
        <v>2.0260162638869685E-3</v>
      </c>
      <c r="N1771" s="50">
        <v>5.5399999999999998E-2</v>
      </c>
      <c r="O1771" s="50">
        <v>5.5399999999999998E-2</v>
      </c>
      <c r="R1771" s="59"/>
    </row>
    <row r="1772" spans="2:18" x14ac:dyDescent="0.2">
      <c r="B1772">
        <v>1763</v>
      </c>
      <c r="C1772" s="57">
        <f t="shared" ca="1" si="227"/>
        <v>-0.76582949158239588</v>
      </c>
      <c r="D1772" s="57">
        <f t="shared" ca="1" si="229"/>
        <v>0.62220009952525612</v>
      </c>
      <c r="E1772" s="57">
        <f t="shared" ca="1" si="229"/>
        <v>0.62240427315936031</v>
      </c>
      <c r="F1772" s="57">
        <f t="shared" ca="1" si="223"/>
        <v>0</v>
      </c>
      <c r="G1772" s="57">
        <f t="shared" ca="1" si="224"/>
        <v>0</v>
      </c>
      <c r="H1772" s="17">
        <f t="shared" ca="1" si="225"/>
        <v>0</v>
      </c>
      <c r="I1772" s="17">
        <f t="shared" ca="1" si="226"/>
        <v>0</v>
      </c>
      <c r="K1772" s="17">
        <v>1763</v>
      </c>
      <c r="L1772" s="50">
        <v>1.5385747125277963E-3</v>
      </c>
      <c r="M1772" s="50">
        <v>1.5519084414253226E-3</v>
      </c>
      <c r="N1772" s="50">
        <v>4.9599999999999998E-2</v>
      </c>
      <c r="O1772" s="50">
        <v>4.9599999999999998E-2</v>
      </c>
      <c r="R1772" s="59"/>
    </row>
    <row r="1773" spans="2:18" x14ac:dyDescent="0.2">
      <c r="B1773">
        <v>1764</v>
      </c>
      <c r="C1773" s="57">
        <f t="shared" ca="1" si="227"/>
        <v>0.38492902784858929</v>
      </c>
      <c r="D1773" s="57">
        <f t="shared" ca="1" si="229"/>
        <v>0.69694891482214127</v>
      </c>
      <c r="E1773" s="57">
        <f t="shared" ca="1" si="229"/>
        <v>0.69717761712037751</v>
      </c>
      <c r="F1773" s="57">
        <f t="shared" ca="1" si="223"/>
        <v>0</v>
      </c>
      <c r="G1773" s="57">
        <f t="shared" ca="1" si="224"/>
        <v>0</v>
      </c>
      <c r="H1773" s="17">
        <f t="shared" ca="1" si="225"/>
        <v>0</v>
      </c>
      <c r="I1773" s="17">
        <f t="shared" ca="1" si="226"/>
        <v>0</v>
      </c>
      <c r="K1773" s="17">
        <v>1764</v>
      </c>
      <c r="L1773" s="50">
        <v>1.8381963232571446E-3</v>
      </c>
      <c r="M1773" s="50">
        <v>1.8524009412195198E-3</v>
      </c>
      <c r="N1773" s="50">
        <v>5.2400000000000002E-2</v>
      </c>
      <c r="O1773" s="50">
        <v>5.2600000000000001E-2</v>
      </c>
      <c r="R1773" s="59"/>
    </row>
    <row r="1774" spans="2:18" x14ac:dyDescent="0.2">
      <c r="B1774">
        <v>1765</v>
      </c>
      <c r="C1774" s="57">
        <f t="shared" ca="1" si="227"/>
        <v>-0.18604981021823278</v>
      </c>
      <c r="D1774" s="57">
        <f t="shared" ca="1" si="229"/>
        <v>0.65880049931202866</v>
      </c>
      <c r="E1774" s="57">
        <f t="shared" ca="1" si="229"/>
        <v>0.65901668328917173</v>
      </c>
      <c r="F1774" s="57">
        <f t="shared" ca="1" si="223"/>
        <v>0</v>
      </c>
      <c r="G1774" s="57">
        <f t="shared" ca="1" si="224"/>
        <v>0</v>
      </c>
      <c r="H1774" s="17">
        <f t="shared" ca="1" si="225"/>
        <v>0</v>
      </c>
      <c r="I1774" s="17">
        <f t="shared" ca="1" si="226"/>
        <v>0</v>
      </c>
      <c r="K1774" s="17">
        <v>1765</v>
      </c>
      <c r="L1774" s="50">
        <v>1.8778111543571064E-3</v>
      </c>
      <c r="M1774" s="50">
        <v>1.8924935993101472E-3</v>
      </c>
      <c r="N1774" s="50">
        <v>5.4199999999999998E-2</v>
      </c>
      <c r="O1774" s="50">
        <v>5.4600000000000003E-2</v>
      </c>
      <c r="R1774" s="59"/>
    </row>
    <row r="1775" spans="2:18" x14ac:dyDescent="0.2">
      <c r="B1775">
        <v>1766</v>
      </c>
      <c r="C1775" s="57">
        <f t="shared" ca="1" si="227"/>
        <v>0.95375840668154521</v>
      </c>
      <c r="D1775" s="57">
        <f t="shared" ca="1" si="229"/>
        <v>0.7371501216409021</v>
      </c>
      <c r="E1775" s="57">
        <f t="shared" ca="1" si="229"/>
        <v>0.73739201587931613</v>
      </c>
      <c r="F1775" s="57">
        <f t="shared" ca="1" si="223"/>
        <v>0</v>
      </c>
      <c r="G1775" s="57">
        <f t="shared" ca="1" si="224"/>
        <v>0</v>
      </c>
      <c r="H1775" s="17">
        <f t="shared" ca="1" si="225"/>
        <v>0</v>
      </c>
      <c r="I1775" s="17">
        <f t="shared" ca="1" si="226"/>
        <v>0</v>
      </c>
      <c r="K1775" s="17">
        <v>1766</v>
      </c>
      <c r="L1775" s="50">
        <v>1.8332593720933466E-3</v>
      </c>
      <c r="M1775" s="50">
        <v>1.8474657395736625E-3</v>
      </c>
      <c r="N1775" s="50">
        <v>5.2600000000000001E-2</v>
      </c>
      <c r="O1775" s="50">
        <v>5.2600000000000001E-2</v>
      </c>
      <c r="R1775" s="59"/>
    </row>
    <row r="1776" spans="2:18" x14ac:dyDescent="0.2">
      <c r="B1776">
        <v>1767</v>
      </c>
      <c r="C1776" s="57">
        <f t="shared" ca="1" si="227"/>
        <v>-1.8886950924815287</v>
      </c>
      <c r="D1776" s="57">
        <f t="shared" ca="1" si="229"/>
        <v>0.55699778650825393</v>
      </c>
      <c r="E1776" s="57">
        <f t="shared" ca="1" si="229"/>
        <v>0.55718056414256512</v>
      </c>
      <c r="F1776" s="57">
        <f t="shared" ca="1" si="223"/>
        <v>0</v>
      </c>
      <c r="G1776" s="57">
        <f t="shared" ca="1" si="224"/>
        <v>0</v>
      </c>
      <c r="H1776" s="17">
        <f t="shared" ca="1" si="225"/>
        <v>0</v>
      </c>
      <c r="I1776" s="17">
        <f t="shared" ca="1" si="226"/>
        <v>0</v>
      </c>
      <c r="K1776" s="17">
        <v>1767</v>
      </c>
      <c r="L1776" s="50">
        <v>1.8964542783068562E-3</v>
      </c>
      <c r="M1776" s="50">
        <v>1.91035210499921E-3</v>
      </c>
      <c r="N1776" s="50">
        <v>5.1200000000000002E-2</v>
      </c>
      <c r="O1776" s="50">
        <v>5.16E-2</v>
      </c>
      <c r="R1776" s="59"/>
    </row>
    <row r="1777" spans="2:18" x14ac:dyDescent="0.2">
      <c r="B1777">
        <v>1768</v>
      </c>
      <c r="C1777" s="57">
        <f t="shared" ca="1" si="227"/>
        <v>0.79966413870321662</v>
      </c>
      <c r="D1777" s="57">
        <f t="shared" ca="1" si="229"/>
        <v>0.72603614517584958</v>
      </c>
      <c r="E1777" s="57">
        <f t="shared" ca="1" si="229"/>
        <v>0.72627439238661762</v>
      </c>
      <c r="F1777" s="57">
        <f t="shared" ca="1" si="223"/>
        <v>0</v>
      </c>
      <c r="G1777" s="57">
        <f t="shared" ca="1" si="224"/>
        <v>0</v>
      </c>
      <c r="H1777" s="17">
        <f t="shared" ca="1" si="225"/>
        <v>0</v>
      </c>
      <c r="I1777" s="17">
        <f t="shared" ca="1" si="226"/>
        <v>0</v>
      </c>
      <c r="K1777" s="17">
        <v>1768</v>
      </c>
      <c r="L1777" s="50">
        <v>2.1331414474711542E-3</v>
      </c>
      <c r="M1777" s="50">
        <v>2.1489571137440757E-3</v>
      </c>
      <c r="N1777" s="50">
        <v>5.8400000000000001E-2</v>
      </c>
      <c r="O1777" s="50">
        <v>5.8799999999999998E-2</v>
      </c>
      <c r="R1777" s="59"/>
    </row>
    <row r="1778" spans="2:18" x14ac:dyDescent="0.2">
      <c r="B1778">
        <v>1769</v>
      </c>
      <c r="C1778" s="57">
        <f t="shared" ca="1" si="227"/>
        <v>1.0447467112643269</v>
      </c>
      <c r="D1778" s="57">
        <f t="shared" ca="1" si="229"/>
        <v>0.74379233112309806</v>
      </c>
      <c r="E1778" s="57">
        <f t="shared" ca="1" si="229"/>
        <v>0.74403640498837087</v>
      </c>
      <c r="F1778" s="57">
        <f t="shared" ca="1" si="223"/>
        <v>0</v>
      </c>
      <c r="G1778" s="57">
        <f t="shared" ca="1" si="224"/>
        <v>0</v>
      </c>
      <c r="H1778" s="17">
        <f t="shared" ca="1" si="225"/>
        <v>0</v>
      </c>
      <c r="I1778" s="17">
        <f t="shared" ca="1" si="226"/>
        <v>0</v>
      </c>
      <c r="K1778" s="17">
        <v>1769</v>
      </c>
      <c r="L1778" s="50">
        <v>1.6268970791987903E-3</v>
      </c>
      <c r="M1778" s="50">
        <v>1.6403223521227871E-3</v>
      </c>
      <c r="N1778" s="50">
        <v>4.9599999999999998E-2</v>
      </c>
      <c r="O1778" s="50">
        <v>5.0200000000000002E-2</v>
      </c>
      <c r="R1778" s="59"/>
    </row>
    <row r="1779" spans="2:18" x14ac:dyDescent="0.2">
      <c r="B1779">
        <v>1770</v>
      </c>
      <c r="C1779" s="57">
        <f t="shared" ca="1" si="227"/>
        <v>-0.28241081484038266</v>
      </c>
      <c r="D1779" s="57">
        <f t="shared" ca="1" si="229"/>
        <v>0.65257153709829363</v>
      </c>
      <c r="E1779" s="57">
        <f t="shared" ca="1" si="229"/>
        <v>0.65278567705478674</v>
      </c>
      <c r="F1779" s="57">
        <f t="shared" ca="1" si="223"/>
        <v>0</v>
      </c>
      <c r="G1779" s="57">
        <f t="shared" ca="1" si="224"/>
        <v>0</v>
      </c>
      <c r="H1779" s="17">
        <f t="shared" ca="1" si="225"/>
        <v>0</v>
      </c>
      <c r="I1779" s="17">
        <f t="shared" ca="1" si="226"/>
        <v>0</v>
      </c>
      <c r="K1779" s="17">
        <v>1770</v>
      </c>
      <c r="L1779" s="50">
        <v>1.8258183094689389E-3</v>
      </c>
      <c r="M1779" s="50">
        <v>1.8398153182628476E-3</v>
      </c>
      <c r="N1779" s="50">
        <v>5.1799999999999999E-2</v>
      </c>
      <c r="O1779" s="50">
        <v>5.1799999999999999E-2</v>
      </c>
      <c r="R1779" s="59"/>
    </row>
    <row r="1780" spans="2:18" x14ac:dyDescent="0.2">
      <c r="B1780">
        <v>1771</v>
      </c>
      <c r="C1780" s="57">
        <f t="shared" ca="1" si="227"/>
        <v>-1.0525875407965011</v>
      </c>
      <c r="D1780" s="57">
        <f t="shared" ca="1" si="229"/>
        <v>0.60485635126938808</v>
      </c>
      <c r="E1780" s="57">
        <f t="shared" ca="1" si="229"/>
        <v>0.60505483358953538</v>
      </c>
      <c r="F1780" s="57">
        <f t="shared" ca="1" si="223"/>
        <v>0</v>
      </c>
      <c r="G1780" s="57">
        <f t="shared" ca="1" si="224"/>
        <v>0</v>
      </c>
      <c r="H1780" s="17">
        <f t="shared" ca="1" si="225"/>
        <v>0</v>
      </c>
      <c r="I1780" s="17">
        <f t="shared" ca="1" si="226"/>
        <v>0</v>
      </c>
      <c r="K1780" s="17">
        <v>1771</v>
      </c>
      <c r="L1780" s="50">
        <v>1.7421581418412891E-3</v>
      </c>
      <c r="M1780" s="50">
        <v>1.755986074998464E-3</v>
      </c>
      <c r="N1780" s="50">
        <v>5.1200000000000002E-2</v>
      </c>
      <c r="O1780" s="50">
        <v>5.1400000000000001E-2</v>
      </c>
      <c r="R1780" s="59"/>
    </row>
    <row r="1781" spans="2:18" x14ac:dyDescent="0.2">
      <c r="B1781">
        <v>1772</v>
      </c>
      <c r="C1781" s="57">
        <f t="shared" ca="1" si="227"/>
        <v>-1.6044918959671781</v>
      </c>
      <c r="D1781" s="57">
        <f t="shared" ca="1" si="229"/>
        <v>0.57282493129441037</v>
      </c>
      <c r="E1781" s="57">
        <f t="shared" ca="1" si="229"/>
        <v>0.57301290257248805</v>
      </c>
      <c r="F1781" s="57">
        <f t="shared" ca="1" si="223"/>
        <v>0</v>
      </c>
      <c r="G1781" s="57">
        <f t="shared" ca="1" si="224"/>
        <v>0</v>
      </c>
      <c r="H1781" s="17">
        <f t="shared" ca="1" si="225"/>
        <v>0</v>
      </c>
      <c r="I1781" s="17">
        <f t="shared" ca="1" si="226"/>
        <v>0</v>
      </c>
      <c r="K1781" s="17">
        <v>1772</v>
      </c>
      <c r="L1781" s="50">
        <v>1.9004224235353846E-3</v>
      </c>
      <c r="M1781" s="50">
        <v>1.9144233991724676E-3</v>
      </c>
      <c r="N1781" s="50">
        <v>5.1400000000000001E-2</v>
      </c>
      <c r="O1781" s="50">
        <v>5.1999999999999998E-2</v>
      </c>
      <c r="R1781" s="59"/>
    </row>
    <row r="1782" spans="2:18" x14ac:dyDescent="0.2">
      <c r="B1782">
        <v>1773</v>
      </c>
      <c r="C1782" s="57">
        <f t="shared" ca="1" si="227"/>
        <v>0.29751160905667251</v>
      </c>
      <c r="D1782" s="57">
        <f t="shared" ca="1" si="229"/>
        <v>0.69096823493396742</v>
      </c>
      <c r="E1782" s="57">
        <f t="shared" ca="1" si="229"/>
        <v>0.69119497468486868</v>
      </c>
      <c r="F1782" s="57">
        <f t="shared" ca="1" si="223"/>
        <v>0</v>
      </c>
      <c r="G1782" s="57">
        <f t="shared" ca="1" si="224"/>
        <v>0</v>
      </c>
      <c r="H1782" s="17">
        <f t="shared" ca="1" si="225"/>
        <v>0</v>
      </c>
      <c r="I1782" s="17">
        <f t="shared" ca="1" si="226"/>
        <v>0</v>
      </c>
      <c r="K1782" s="17">
        <v>1773</v>
      </c>
      <c r="L1782" s="50">
        <v>1.7698291945289731E-3</v>
      </c>
      <c r="M1782" s="50">
        <v>1.7839112890731628E-3</v>
      </c>
      <c r="N1782" s="50">
        <v>5.2200000000000003E-2</v>
      </c>
      <c r="O1782" s="50">
        <v>5.2200000000000003E-2</v>
      </c>
      <c r="R1782" s="59"/>
    </row>
    <row r="1783" spans="2:18" x14ac:dyDescent="0.2">
      <c r="B1783">
        <v>1774</v>
      </c>
      <c r="C1783" s="57">
        <f t="shared" ca="1" si="227"/>
        <v>0.31030477023027037</v>
      </c>
      <c r="D1783" s="57">
        <f t="shared" ca="1" si="229"/>
        <v>0.69184026524150122</v>
      </c>
      <c r="E1783" s="57">
        <f t="shared" ca="1" si="229"/>
        <v>0.69206729114728571</v>
      </c>
      <c r="F1783" s="57">
        <f t="shared" ca="1" si="223"/>
        <v>0</v>
      </c>
      <c r="G1783" s="57">
        <f t="shared" ca="1" si="224"/>
        <v>0</v>
      </c>
      <c r="H1783" s="17">
        <f t="shared" ca="1" si="225"/>
        <v>0</v>
      </c>
      <c r="I1783" s="17">
        <f t="shared" ca="1" si="226"/>
        <v>0</v>
      </c>
      <c r="K1783" s="17">
        <v>1774</v>
      </c>
      <c r="L1783" s="50">
        <v>1.7407804167632001E-3</v>
      </c>
      <c r="M1783" s="50">
        <v>1.7551871146929726E-3</v>
      </c>
      <c r="N1783" s="50">
        <v>5.3400000000000003E-2</v>
      </c>
      <c r="O1783" s="50">
        <v>5.3600000000000002E-2</v>
      </c>
      <c r="R1783" s="59"/>
    </row>
    <row r="1784" spans="2:18" x14ac:dyDescent="0.2">
      <c r="B1784">
        <v>1775</v>
      </c>
      <c r="C1784" s="57">
        <f t="shared" ca="1" si="227"/>
        <v>1.755933629081107E-3</v>
      </c>
      <c r="D1784" s="57">
        <f t="shared" ca="1" si="229"/>
        <v>0.67111200752223632</v>
      </c>
      <c r="E1784" s="57">
        <f t="shared" ca="1" si="229"/>
        <v>0.67133223149451049</v>
      </c>
      <c r="F1784" s="57">
        <f t="shared" ca="1" si="223"/>
        <v>0</v>
      </c>
      <c r="G1784" s="57">
        <f t="shared" ca="1" si="224"/>
        <v>0</v>
      </c>
      <c r="H1784" s="17">
        <f t="shared" ca="1" si="225"/>
        <v>0</v>
      </c>
      <c r="I1784" s="17">
        <f t="shared" ca="1" si="226"/>
        <v>0</v>
      </c>
      <c r="K1784" s="17">
        <v>1775</v>
      </c>
      <c r="L1784" s="50">
        <v>1.4363980814148145E-3</v>
      </c>
      <c r="M1784" s="50">
        <v>1.44963269730702E-3</v>
      </c>
      <c r="N1784" s="50">
        <v>4.9000000000000002E-2</v>
      </c>
      <c r="O1784" s="50">
        <v>4.9399999999999999E-2</v>
      </c>
      <c r="R1784" s="59"/>
    </row>
    <row r="1785" spans="2:18" x14ac:dyDescent="0.2">
      <c r="B1785">
        <v>1776</v>
      </c>
      <c r="C1785" s="57">
        <f t="shared" ca="1" si="227"/>
        <v>0.25807946899073025</v>
      </c>
      <c r="D1785" s="57">
        <f t="shared" ca="1" si="229"/>
        <v>0.68828730007790406</v>
      </c>
      <c r="E1785" s="57">
        <f t="shared" ca="1" si="229"/>
        <v>0.68851316008575669</v>
      </c>
      <c r="F1785" s="57">
        <f t="shared" ca="1" si="223"/>
        <v>0</v>
      </c>
      <c r="G1785" s="57">
        <f t="shared" ca="1" si="224"/>
        <v>0</v>
      </c>
      <c r="H1785" s="17">
        <f t="shared" ca="1" si="225"/>
        <v>0</v>
      </c>
      <c r="I1785" s="17">
        <f t="shared" ca="1" si="226"/>
        <v>0</v>
      </c>
      <c r="K1785" s="17">
        <v>1776</v>
      </c>
      <c r="L1785" s="50">
        <v>1.8287057248747515E-3</v>
      </c>
      <c r="M1785" s="50">
        <v>1.8429730976192655E-3</v>
      </c>
      <c r="N1785" s="50">
        <v>5.2600000000000001E-2</v>
      </c>
      <c r="O1785" s="50">
        <v>5.2999999999999999E-2</v>
      </c>
      <c r="R1785" s="59"/>
    </row>
    <row r="1786" spans="2:18" x14ac:dyDescent="0.2">
      <c r="B1786">
        <v>1777</v>
      </c>
      <c r="C1786" s="57">
        <f t="shared" ca="1" si="227"/>
        <v>0.1044246116114886</v>
      </c>
      <c r="D1786" s="57">
        <f t="shared" ca="1" si="229"/>
        <v>0.67793939394809155</v>
      </c>
      <c r="E1786" s="57">
        <f t="shared" ca="1" si="229"/>
        <v>0.67816185831264308</v>
      </c>
      <c r="F1786" s="57">
        <f t="shared" ca="1" si="223"/>
        <v>0</v>
      </c>
      <c r="G1786" s="57">
        <f t="shared" ca="1" si="224"/>
        <v>0</v>
      </c>
      <c r="H1786" s="17">
        <f t="shared" ca="1" si="225"/>
        <v>0</v>
      </c>
      <c r="I1786" s="17">
        <f t="shared" ca="1" si="226"/>
        <v>0</v>
      </c>
      <c r="K1786" s="17">
        <v>1777</v>
      </c>
      <c r="L1786" s="50">
        <v>1.5205681518663027E-3</v>
      </c>
      <c r="M1786" s="50">
        <v>1.5327730061073942E-3</v>
      </c>
      <c r="N1786" s="50">
        <v>4.4999999999999998E-2</v>
      </c>
      <c r="O1786" s="50">
        <v>4.5400000000000003E-2</v>
      </c>
      <c r="R1786" s="59"/>
    </row>
    <row r="1787" spans="2:18" x14ac:dyDescent="0.2">
      <c r="B1787">
        <v>1778</v>
      </c>
      <c r="C1787" s="57">
        <f t="shared" ca="1" si="227"/>
        <v>-0.28816129413719388</v>
      </c>
      <c r="D1787" s="57">
        <f t="shared" ca="1" si="229"/>
        <v>0.65220168269650436</v>
      </c>
      <c r="E1787" s="57">
        <f t="shared" ca="1" si="229"/>
        <v>0.6524157012860653</v>
      </c>
      <c r="F1787" s="57">
        <f t="shared" ca="1" si="223"/>
        <v>0</v>
      </c>
      <c r="G1787" s="57">
        <f t="shared" ca="1" si="224"/>
        <v>0</v>
      </c>
      <c r="H1787" s="17">
        <f t="shared" ca="1" si="225"/>
        <v>0</v>
      </c>
      <c r="I1787" s="17">
        <f t="shared" ca="1" si="226"/>
        <v>0</v>
      </c>
      <c r="K1787" s="17">
        <v>1778</v>
      </c>
      <c r="L1787" s="50">
        <v>1.8588456111865916E-3</v>
      </c>
      <c r="M1787" s="50">
        <v>1.8732658524544085E-3</v>
      </c>
      <c r="N1787" s="50">
        <v>5.3199999999999997E-2</v>
      </c>
      <c r="O1787" s="50">
        <v>5.3400000000000003E-2</v>
      </c>
      <c r="R1787" s="59"/>
    </row>
    <row r="1788" spans="2:18" x14ac:dyDescent="0.2">
      <c r="B1788">
        <v>1779</v>
      </c>
      <c r="C1788" s="57">
        <f t="shared" ca="1" si="227"/>
        <v>0.52618492378104298</v>
      </c>
      <c r="D1788" s="57">
        <f t="shared" ca="1" si="229"/>
        <v>0.7067225644472872</v>
      </c>
      <c r="E1788" s="57">
        <f t="shared" ca="1" si="229"/>
        <v>0.70695447394777877</v>
      </c>
      <c r="F1788" s="57">
        <f t="shared" ca="1" si="223"/>
        <v>0</v>
      </c>
      <c r="G1788" s="57">
        <f t="shared" ca="1" si="224"/>
        <v>0</v>
      </c>
      <c r="H1788" s="17">
        <f t="shared" ca="1" si="225"/>
        <v>0</v>
      </c>
      <c r="I1788" s="17">
        <f t="shared" ca="1" si="226"/>
        <v>0</v>
      </c>
      <c r="K1788" s="17">
        <v>1779</v>
      </c>
      <c r="L1788" s="50">
        <v>1.632802548837492E-3</v>
      </c>
      <c r="M1788" s="50">
        <v>1.6462709108363818E-3</v>
      </c>
      <c r="N1788" s="50">
        <v>4.9599999999999998E-2</v>
      </c>
      <c r="O1788" s="50">
        <v>5.0200000000000002E-2</v>
      </c>
      <c r="R1788" s="59"/>
    </row>
    <row r="1789" spans="2:18" x14ac:dyDescent="0.2">
      <c r="B1789">
        <v>1780</v>
      </c>
      <c r="C1789" s="57">
        <f t="shared" ca="1" si="227"/>
        <v>2.1017692795288085</v>
      </c>
      <c r="D1789" s="57">
        <f t="shared" ca="1" si="229"/>
        <v>0.82548496624823653</v>
      </c>
      <c r="E1789" s="57">
        <f t="shared" ca="1" si="229"/>
        <v>0.82575584737729113</v>
      </c>
      <c r="F1789" s="57">
        <f t="shared" ca="1" si="223"/>
        <v>3.7284966248236517E-2</v>
      </c>
      <c r="G1789" s="57">
        <f t="shared" ca="1" si="224"/>
        <v>3.7555847377291118E-2</v>
      </c>
      <c r="H1789" s="17">
        <f t="shared" ca="1" si="225"/>
        <v>1</v>
      </c>
      <c r="I1789" s="17">
        <f t="shared" ca="1" si="226"/>
        <v>1</v>
      </c>
      <c r="K1789" s="17">
        <v>1780</v>
      </c>
      <c r="L1789" s="50">
        <v>1.6788352234673443E-3</v>
      </c>
      <c r="M1789" s="50">
        <v>1.6921989616317348E-3</v>
      </c>
      <c r="N1789" s="50">
        <v>4.8800000000000003E-2</v>
      </c>
      <c r="O1789" s="50">
        <v>5.0200000000000002E-2</v>
      </c>
      <c r="R1789" s="59"/>
    </row>
    <row r="1790" spans="2:18" x14ac:dyDescent="0.2">
      <c r="B1790">
        <v>1781</v>
      </c>
      <c r="C1790" s="57">
        <f t="shared" ca="1" si="227"/>
        <v>-0.93993070127370382</v>
      </c>
      <c r="D1790" s="57">
        <f t="shared" ref="D1790:E1809" ca="1" si="230">S0*EXP((D$5+0.5*σ*σ)*T+σ*SQRT(T)*$C1790)</f>
        <v>0.61161166492745755</v>
      </c>
      <c r="E1790" s="57">
        <f t="shared" ca="1" si="230"/>
        <v>0.61181236398935746</v>
      </c>
      <c r="F1790" s="57">
        <f t="shared" ca="1" si="223"/>
        <v>0</v>
      </c>
      <c r="G1790" s="57">
        <f t="shared" ca="1" si="224"/>
        <v>0</v>
      </c>
      <c r="H1790" s="17">
        <f t="shared" ca="1" si="225"/>
        <v>0</v>
      </c>
      <c r="I1790" s="17">
        <f t="shared" ca="1" si="226"/>
        <v>0</v>
      </c>
      <c r="K1790" s="17">
        <v>1781</v>
      </c>
      <c r="L1790" s="50">
        <v>1.8775739214402858E-3</v>
      </c>
      <c r="M1790" s="50">
        <v>1.8921569352511338E-3</v>
      </c>
      <c r="N1790" s="50">
        <v>5.3999999999999999E-2</v>
      </c>
      <c r="O1790" s="50">
        <v>5.3999999999999999E-2</v>
      </c>
      <c r="R1790" s="59"/>
    </row>
    <row r="1791" spans="2:18" x14ac:dyDescent="0.2">
      <c r="B1791">
        <v>1782</v>
      </c>
      <c r="C1791" s="57">
        <f t="shared" ca="1" si="227"/>
        <v>-0.8290414672687878</v>
      </c>
      <c r="D1791" s="57">
        <f t="shared" ca="1" si="230"/>
        <v>0.61833466232276391</v>
      </c>
      <c r="E1791" s="57">
        <f t="shared" ca="1" si="230"/>
        <v>0.61853756752190381</v>
      </c>
      <c r="F1791" s="57">
        <f t="shared" ca="1" si="223"/>
        <v>0</v>
      </c>
      <c r="G1791" s="57">
        <f t="shared" ca="1" si="224"/>
        <v>0</v>
      </c>
      <c r="H1791" s="17">
        <f t="shared" ca="1" si="225"/>
        <v>0</v>
      </c>
      <c r="I1791" s="17">
        <f t="shared" ca="1" si="226"/>
        <v>0</v>
      </c>
      <c r="K1791" s="17">
        <v>1782</v>
      </c>
      <c r="L1791" s="50">
        <v>1.5970636540486938E-3</v>
      </c>
      <c r="M1791" s="50">
        <v>1.6096442525434039E-3</v>
      </c>
      <c r="N1791" s="50">
        <v>4.6399999999999997E-2</v>
      </c>
      <c r="O1791" s="50">
        <v>4.6800000000000001E-2</v>
      </c>
      <c r="R1791" s="59"/>
    </row>
    <row r="1792" spans="2:18" x14ac:dyDescent="0.2">
      <c r="B1792">
        <v>1783</v>
      </c>
      <c r="C1792" s="57">
        <f t="shared" ca="1" si="227"/>
        <v>8.9584606060983049E-2</v>
      </c>
      <c r="D1792" s="57">
        <f t="shared" ca="1" si="230"/>
        <v>0.67694826765231209</v>
      </c>
      <c r="E1792" s="57">
        <f t="shared" ca="1" si="230"/>
        <v>0.67717040678088603</v>
      </c>
      <c r="F1792" s="57">
        <f t="shared" ca="1" si="223"/>
        <v>0</v>
      </c>
      <c r="G1792" s="57">
        <f t="shared" ca="1" si="224"/>
        <v>0</v>
      </c>
      <c r="H1792" s="17">
        <f t="shared" ca="1" si="225"/>
        <v>0</v>
      </c>
      <c r="I1792" s="17">
        <f t="shared" ca="1" si="226"/>
        <v>0</v>
      </c>
      <c r="K1792" s="17">
        <v>1783</v>
      </c>
      <c r="L1792" s="50">
        <v>1.6908181790036287E-3</v>
      </c>
      <c r="M1792" s="50">
        <v>1.7050826301968282E-3</v>
      </c>
      <c r="N1792" s="50">
        <v>5.2600000000000001E-2</v>
      </c>
      <c r="O1792" s="50">
        <v>5.3400000000000003E-2</v>
      </c>
      <c r="R1792" s="59"/>
    </row>
    <row r="1793" spans="2:18" x14ac:dyDescent="0.2">
      <c r="B1793">
        <v>1784</v>
      </c>
      <c r="C1793" s="57">
        <f t="shared" ca="1" si="227"/>
        <v>0.39716279220944495</v>
      </c>
      <c r="D1793" s="57">
        <f t="shared" ca="1" si="230"/>
        <v>0.6977900091507756</v>
      </c>
      <c r="E1793" s="57">
        <f t="shared" ca="1" si="230"/>
        <v>0.69801898745231972</v>
      </c>
      <c r="F1793" s="57">
        <f t="shared" ca="1" si="223"/>
        <v>0</v>
      </c>
      <c r="G1793" s="57">
        <f t="shared" ca="1" si="224"/>
        <v>0</v>
      </c>
      <c r="H1793" s="17">
        <f t="shared" ca="1" si="225"/>
        <v>0</v>
      </c>
      <c r="I1793" s="17">
        <f t="shared" ca="1" si="226"/>
        <v>0</v>
      </c>
      <c r="K1793" s="17">
        <v>1784</v>
      </c>
      <c r="L1793" s="50">
        <v>1.9269804424935284E-3</v>
      </c>
      <c r="M1793" s="50">
        <v>1.9416964492986854E-3</v>
      </c>
      <c r="N1793" s="50">
        <v>5.3999999999999999E-2</v>
      </c>
      <c r="O1793" s="50">
        <v>5.4600000000000003E-2</v>
      </c>
      <c r="R1793" s="59"/>
    </row>
    <row r="1794" spans="2:18" x14ac:dyDescent="0.2">
      <c r="B1794">
        <v>1785</v>
      </c>
      <c r="C1794" s="57">
        <f t="shared" ca="1" si="227"/>
        <v>-0.60219287109026165</v>
      </c>
      <c r="D1794" s="57">
        <f t="shared" ca="1" si="230"/>
        <v>0.63231915880799883</v>
      </c>
      <c r="E1794" s="57">
        <f t="shared" ca="1" si="230"/>
        <v>0.63252665298979993</v>
      </c>
      <c r="F1794" s="57">
        <f t="shared" ca="1" si="223"/>
        <v>0</v>
      </c>
      <c r="G1794" s="57">
        <f t="shared" ca="1" si="224"/>
        <v>0</v>
      </c>
      <c r="H1794" s="17">
        <f t="shared" ca="1" si="225"/>
        <v>0</v>
      </c>
      <c r="I1794" s="17">
        <f t="shared" ca="1" si="226"/>
        <v>0</v>
      </c>
      <c r="K1794" s="17">
        <v>1785</v>
      </c>
      <c r="L1794" s="50">
        <v>1.7880462636854378E-3</v>
      </c>
      <c r="M1794" s="50">
        <v>1.8025760177332168E-3</v>
      </c>
      <c r="N1794" s="50">
        <v>5.3800000000000001E-2</v>
      </c>
      <c r="O1794" s="50">
        <v>5.3999999999999999E-2</v>
      </c>
      <c r="R1794" s="59"/>
    </row>
    <row r="1795" spans="2:18" x14ac:dyDescent="0.2">
      <c r="B1795">
        <v>1786</v>
      </c>
      <c r="C1795" s="57">
        <f t="shared" ca="1" si="227"/>
        <v>-0.68589832973834697</v>
      </c>
      <c r="D1795" s="57">
        <f t="shared" ca="1" si="230"/>
        <v>0.6271225370441087</v>
      </c>
      <c r="E1795" s="57">
        <f t="shared" ca="1" si="230"/>
        <v>0.62732832596557409</v>
      </c>
      <c r="F1795" s="57">
        <f t="shared" ca="1" si="223"/>
        <v>0</v>
      </c>
      <c r="G1795" s="57">
        <f t="shared" ca="1" si="224"/>
        <v>0</v>
      </c>
      <c r="H1795" s="17">
        <f t="shared" ca="1" si="225"/>
        <v>0</v>
      </c>
      <c r="I1795" s="17">
        <f t="shared" ca="1" si="226"/>
        <v>0</v>
      </c>
      <c r="K1795" s="17">
        <v>1786</v>
      </c>
      <c r="L1795" s="50">
        <v>1.5296786090548699E-3</v>
      </c>
      <c r="M1795" s="50">
        <v>1.5426537456754361E-3</v>
      </c>
      <c r="N1795" s="50">
        <v>4.8000000000000001E-2</v>
      </c>
      <c r="O1795" s="50">
        <v>4.8399999999999999E-2</v>
      </c>
      <c r="R1795" s="59"/>
    </row>
    <row r="1796" spans="2:18" x14ac:dyDescent="0.2">
      <c r="B1796">
        <v>1787</v>
      </c>
      <c r="C1796" s="57">
        <f t="shared" ca="1" si="227"/>
        <v>1.4173816908175829</v>
      </c>
      <c r="D1796" s="57">
        <f t="shared" ca="1" si="230"/>
        <v>0.77162525470864174</v>
      </c>
      <c r="E1796" s="57">
        <f t="shared" ca="1" si="230"/>
        <v>0.77187846188835885</v>
      </c>
      <c r="F1796" s="57">
        <f t="shared" ca="1" si="223"/>
        <v>0</v>
      </c>
      <c r="G1796" s="57">
        <f t="shared" ca="1" si="224"/>
        <v>0</v>
      </c>
      <c r="H1796" s="17">
        <f t="shared" ca="1" si="225"/>
        <v>0</v>
      </c>
      <c r="I1796" s="17">
        <f t="shared" ca="1" si="226"/>
        <v>0</v>
      </c>
      <c r="K1796" s="17">
        <v>1787</v>
      </c>
      <c r="L1796" s="50">
        <v>1.5771006153392666E-3</v>
      </c>
      <c r="M1796" s="50">
        <v>1.5901380149153767E-3</v>
      </c>
      <c r="N1796" s="50">
        <v>4.8000000000000001E-2</v>
      </c>
      <c r="O1796" s="50">
        <v>4.8599999999999997E-2</v>
      </c>
      <c r="R1796" s="59"/>
    </row>
    <row r="1797" spans="2:18" x14ac:dyDescent="0.2">
      <c r="B1797">
        <v>1788</v>
      </c>
      <c r="C1797" s="57">
        <f t="shared" ca="1" si="227"/>
        <v>0.35667135717940518</v>
      </c>
      <c r="D1797" s="57">
        <f t="shared" ca="1" si="230"/>
        <v>0.6950100201092595</v>
      </c>
      <c r="E1797" s="57">
        <f t="shared" ca="1" si="230"/>
        <v>0.69523808616333571</v>
      </c>
      <c r="F1797" s="57">
        <f t="shared" ca="1" si="223"/>
        <v>0</v>
      </c>
      <c r="G1797" s="57">
        <f t="shared" ca="1" si="224"/>
        <v>0</v>
      </c>
      <c r="H1797" s="17">
        <f t="shared" ca="1" si="225"/>
        <v>0</v>
      </c>
      <c r="I1797" s="17">
        <f t="shared" ca="1" si="226"/>
        <v>0</v>
      </c>
      <c r="K1797" s="17">
        <v>1788</v>
      </c>
      <c r="L1797" s="50">
        <v>1.7161043739031428E-3</v>
      </c>
      <c r="M1797" s="50">
        <v>1.7299287679274833E-3</v>
      </c>
      <c r="N1797" s="50">
        <v>5.0999999999999997E-2</v>
      </c>
      <c r="O1797" s="50">
        <v>5.1400000000000001E-2</v>
      </c>
      <c r="R1797" s="59"/>
    </row>
    <row r="1798" spans="2:18" x14ac:dyDescent="0.2">
      <c r="B1798">
        <v>1789</v>
      </c>
      <c r="C1798" s="57">
        <f t="shared" ca="1" si="227"/>
        <v>3.8653955726354154E-3</v>
      </c>
      <c r="D1798" s="57">
        <f t="shared" ca="1" si="230"/>
        <v>0.67125159086180108</v>
      </c>
      <c r="E1798" s="57">
        <f t="shared" ca="1" si="230"/>
        <v>0.67147186063804998</v>
      </c>
      <c r="F1798" s="57">
        <f t="shared" ca="1" si="223"/>
        <v>0</v>
      </c>
      <c r="G1798" s="57">
        <f t="shared" ca="1" si="224"/>
        <v>0</v>
      </c>
      <c r="H1798" s="17">
        <f t="shared" ca="1" si="225"/>
        <v>0</v>
      </c>
      <c r="I1798" s="17">
        <f t="shared" ca="1" si="226"/>
        <v>0</v>
      </c>
      <c r="K1798" s="17">
        <v>1789</v>
      </c>
      <c r="L1798" s="50">
        <v>1.8453673322569347E-3</v>
      </c>
      <c r="M1798" s="50">
        <v>1.8599112617077168E-3</v>
      </c>
      <c r="N1798" s="50">
        <v>5.3600000000000002E-2</v>
      </c>
      <c r="O1798" s="50">
        <v>5.3999999999999999E-2</v>
      </c>
      <c r="R1798" s="59"/>
    </row>
    <row r="1799" spans="2:18" x14ac:dyDescent="0.2">
      <c r="B1799">
        <v>1790</v>
      </c>
      <c r="C1799" s="57">
        <f t="shared" ca="1" si="227"/>
        <v>-1.1987119587849093</v>
      </c>
      <c r="D1799" s="57">
        <f t="shared" ca="1" si="230"/>
        <v>0.59620523229740996</v>
      </c>
      <c r="E1799" s="57">
        <f t="shared" ca="1" si="230"/>
        <v>0.59640087577133893</v>
      </c>
      <c r="F1799" s="57">
        <f t="shared" ca="1" si="223"/>
        <v>0</v>
      </c>
      <c r="G1799" s="57">
        <f t="shared" ca="1" si="224"/>
        <v>0</v>
      </c>
      <c r="H1799" s="17">
        <f t="shared" ca="1" si="225"/>
        <v>0</v>
      </c>
      <c r="I1799" s="17">
        <f t="shared" ca="1" si="226"/>
        <v>0</v>
      </c>
      <c r="K1799" s="17">
        <v>1790</v>
      </c>
      <c r="L1799" s="50">
        <v>1.7789755401530552E-3</v>
      </c>
      <c r="M1799" s="50">
        <v>1.7932474647655836E-3</v>
      </c>
      <c r="N1799" s="50">
        <v>5.2600000000000001E-2</v>
      </c>
      <c r="O1799" s="50">
        <v>5.3199999999999997E-2</v>
      </c>
      <c r="R1799" s="59"/>
    </row>
    <row r="1800" spans="2:18" x14ac:dyDescent="0.2">
      <c r="B1800">
        <v>1791</v>
      </c>
      <c r="C1800" s="57">
        <f t="shared" ca="1" si="227"/>
        <v>1.6994113309448582</v>
      </c>
      <c r="D1800" s="57">
        <f t="shared" ca="1" si="230"/>
        <v>0.79338103109611569</v>
      </c>
      <c r="E1800" s="57">
        <f t="shared" ca="1" si="230"/>
        <v>0.79364137738740015</v>
      </c>
      <c r="F1800" s="57">
        <f t="shared" ca="1" si="223"/>
        <v>5.1810310961156736E-3</v>
      </c>
      <c r="G1800" s="57">
        <f t="shared" ca="1" si="224"/>
        <v>5.441377387400137E-3</v>
      </c>
      <c r="H1800" s="17">
        <f t="shared" ca="1" si="225"/>
        <v>1</v>
      </c>
      <c r="I1800" s="17">
        <f t="shared" ca="1" si="226"/>
        <v>1</v>
      </c>
      <c r="K1800" s="17">
        <v>1791</v>
      </c>
      <c r="L1800" s="50">
        <v>1.5903564270692691E-3</v>
      </c>
      <c r="M1800" s="50">
        <v>1.6028277511260778E-3</v>
      </c>
      <c r="N1800" s="50">
        <v>4.6199999999999998E-2</v>
      </c>
      <c r="O1800" s="50">
        <v>4.6199999999999998E-2</v>
      </c>
      <c r="R1800" s="59"/>
    </row>
    <row r="1801" spans="2:18" x14ac:dyDescent="0.2">
      <c r="B1801">
        <v>1792</v>
      </c>
      <c r="C1801" s="57">
        <f t="shared" ca="1" si="227"/>
        <v>0.58218727630250389</v>
      </c>
      <c r="D1801" s="57">
        <f t="shared" ca="1" si="230"/>
        <v>0.71063526308561931</v>
      </c>
      <c r="E1801" s="57">
        <f t="shared" ca="1" si="230"/>
        <v>0.71086845652981423</v>
      </c>
      <c r="F1801" s="57">
        <f t="shared" ca="1" si="223"/>
        <v>0</v>
      </c>
      <c r="G1801" s="57">
        <f t="shared" ca="1" si="224"/>
        <v>0</v>
      </c>
      <c r="H1801" s="17">
        <f t="shared" ca="1" si="225"/>
        <v>0</v>
      </c>
      <c r="I1801" s="17">
        <f t="shared" ca="1" si="226"/>
        <v>0</v>
      </c>
      <c r="K1801" s="17">
        <v>1792</v>
      </c>
      <c r="L1801" s="50">
        <v>1.9079428464690014E-3</v>
      </c>
      <c r="M1801" s="50">
        <v>1.9220126819697655E-3</v>
      </c>
      <c r="N1801" s="50">
        <v>5.1799999999999999E-2</v>
      </c>
      <c r="O1801" s="50">
        <v>5.2200000000000003E-2</v>
      </c>
      <c r="R1801" s="59"/>
    </row>
    <row r="1802" spans="2:18" x14ac:dyDescent="0.2">
      <c r="B1802">
        <v>1793</v>
      </c>
      <c r="C1802" s="57">
        <f t="shared" ca="1" si="227"/>
        <v>-0.45005608575450595</v>
      </c>
      <c r="D1802" s="57">
        <f t="shared" ca="1" si="230"/>
        <v>0.64187465648810316</v>
      </c>
      <c r="E1802" s="57">
        <f t="shared" ca="1" si="230"/>
        <v>0.64208528628606443</v>
      </c>
      <c r="F1802" s="57">
        <f t="shared" ref="F1802:F1865" ca="1" si="231">MAX(0,CP*(D1802-K))</f>
        <v>0</v>
      </c>
      <c r="G1802" s="57">
        <f t="shared" ref="G1802:G1865" ca="1" si="232">MAX(0,CP*(E1802-K))</f>
        <v>0</v>
      </c>
      <c r="H1802" s="17">
        <f t="shared" ref="H1802:H1865" ca="1" si="233">(CP*(D1802-K)&gt;0)*1</f>
        <v>0</v>
      </c>
      <c r="I1802" s="17">
        <f t="shared" ref="I1802:I1865" ca="1" si="234">(CP*(E1802-K)&gt;0)*1</f>
        <v>0</v>
      </c>
      <c r="K1802" s="17">
        <v>1793</v>
      </c>
      <c r="L1802" s="50">
        <v>2.0282932505383345E-3</v>
      </c>
      <c r="M1802" s="50">
        <v>2.0429257225752051E-3</v>
      </c>
      <c r="N1802" s="50">
        <v>5.3999999999999999E-2</v>
      </c>
      <c r="O1802" s="50">
        <v>5.3999999999999999E-2</v>
      </c>
      <c r="R1802" s="59"/>
    </row>
    <row r="1803" spans="2:18" x14ac:dyDescent="0.2">
      <c r="B1803">
        <v>1794</v>
      </c>
      <c r="C1803" s="57">
        <f t="shared" ref="C1803:C1866" ca="1" si="235">_xlfn.NORM.S.INV(RAND())</f>
        <v>0.11384620359436043</v>
      </c>
      <c r="D1803" s="57">
        <f t="shared" ca="1" si="230"/>
        <v>0.67856939111559178</v>
      </c>
      <c r="E1803" s="57">
        <f t="shared" ca="1" si="230"/>
        <v>0.67879206221236854</v>
      </c>
      <c r="F1803" s="57">
        <f t="shared" ca="1" si="231"/>
        <v>0</v>
      </c>
      <c r="G1803" s="57">
        <f t="shared" ca="1" si="232"/>
        <v>0</v>
      </c>
      <c r="H1803" s="17">
        <f t="shared" ca="1" si="233"/>
        <v>0</v>
      </c>
      <c r="I1803" s="17">
        <f t="shared" ca="1" si="234"/>
        <v>0</v>
      </c>
      <c r="K1803" s="17">
        <v>1794</v>
      </c>
      <c r="L1803" s="50">
        <v>1.8692010707597217E-3</v>
      </c>
      <c r="M1803" s="50">
        <v>1.8837335990018133E-3</v>
      </c>
      <c r="N1803" s="50">
        <v>5.3400000000000003E-2</v>
      </c>
      <c r="O1803" s="50">
        <v>5.3999999999999999E-2</v>
      </c>
      <c r="R1803" s="59"/>
    </row>
    <row r="1804" spans="2:18" x14ac:dyDescent="0.2">
      <c r="B1804">
        <v>1795</v>
      </c>
      <c r="C1804" s="57">
        <f t="shared" ca="1" si="235"/>
        <v>1.0479962503887956</v>
      </c>
      <c r="D1804" s="57">
        <f t="shared" ca="1" si="230"/>
        <v>0.74403065346343422</v>
      </c>
      <c r="E1804" s="57">
        <f t="shared" ca="1" si="230"/>
        <v>0.74427480553367431</v>
      </c>
      <c r="F1804" s="57">
        <f t="shared" ca="1" si="231"/>
        <v>0</v>
      </c>
      <c r="G1804" s="57">
        <f t="shared" ca="1" si="232"/>
        <v>0</v>
      </c>
      <c r="H1804" s="17">
        <f t="shared" ca="1" si="233"/>
        <v>0</v>
      </c>
      <c r="I1804" s="17">
        <f t="shared" ca="1" si="234"/>
        <v>0</v>
      </c>
      <c r="K1804" s="17">
        <v>1795</v>
      </c>
      <c r="L1804" s="50">
        <v>1.7237008881702629E-3</v>
      </c>
      <c r="M1804" s="50">
        <v>1.7373022827446277E-3</v>
      </c>
      <c r="N1804" s="50">
        <v>5.04E-2</v>
      </c>
      <c r="O1804" s="50">
        <v>5.04E-2</v>
      </c>
      <c r="R1804" s="59"/>
    </row>
    <row r="1805" spans="2:18" x14ac:dyDescent="0.2">
      <c r="B1805">
        <v>1796</v>
      </c>
      <c r="C1805" s="57">
        <f t="shared" ca="1" si="235"/>
        <v>-0.24459890956534497</v>
      </c>
      <c r="D1805" s="57">
        <f t="shared" ca="1" si="230"/>
        <v>0.65500872008547995</v>
      </c>
      <c r="E1805" s="57">
        <f t="shared" ca="1" si="230"/>
        <v>0.65522365979836628</v>
      </c>
      <c r="F1805" s="57">
        <f t="shared" ca="1" si="231"/>
        <v>0</v>
      </c>
      <c r="G1805" s="57">
        <f t="shared" ca="1" si="232"/>
        <v>0</v>
      </c>
      <c r="H1805" s="17">
        <f t="shared" ca="1" si="233"/>
        <v>0</v>
      </c>
      <c r="I1805" s="17">
        <f t="shared" ca="1" si="234"/>
        <v>0</v>
      </c>
      <c r="K1805" s="17">
        <v>1796</v>
      </c>
      <c r="L1805" s="50">
        <v>1.7357743748378305E-3</v>
      </c>
      <c r="M1805" s="50">
        <v>1.7489467594874683E-3</v>
      </c>
      <c r="N1805" s="50">
        <v>4.8599999999999997E-2</v>
      </c>
      <c r="O1805" s="50">
        <v>4.8800000000000003E-2</v>
      </c>
      <c r="R1805" s="59"/>
    </row>
    <row r="1806" spans="2:18" x14ac:dyDescent="0.2">
      <c r="B1806">
        <v>1797</v>
      </c>
      <c r="C1806" s="57">
        <f t="shared" ca="1" si="235"/>
        <v>-0.73034805643298439</v>
      </c>
      <c r="D1806" s="57">
        <f t="shared" ca="1" si="230"/>
        <v>0.6243803820932089</v>
      </c>
      <c r="E1806" s="57">
        <f t="shared" ca="1" si="230"/>
        <v>0.62458527118238227</v>
      </c>
      <c r="F1806" s="57">
        <f t="shared" ca="1" si="231"/>
        <v>0</v>
      </c>
      <c r="G1806" s="57">
        <f t="shared" ca="1" si="232"/>
        <v>0</v>
      </c>
      <c r="H1806" s="17">
        <f t="shared" ca="1" si="233"/>
        <v>0</v>
      </c>
      <c r="I1806" s="17">
        <f t="shared" ca="1" si="234"/>
        <v>0</v>
      </c>
      <c r="K1806" s="17">
        <v>1797</v>
      </c>
      <c r="L1806" s="50">
        <v>1.7775003732512929E-3</v>
      </c>
      <c r="M1806" s="50">
        <v>1.7914387679837159E-3</v>
      </c>
      <c r="N1806" s="50">
        <v>5.1200000000000002E-2</v>
      </c>
      <c r="O1806" s="50">
        <v>5.1999999999999998E-2</v>
      </c>
      <c r="R1806" s="59"/>
    </row>
    <row r="1807" spans="2:18" x14ac:dyDescent="0.2">
      <c r="B1807">
        <v>1798</v>
      </c>
      <c r="C1807" s="57">
        <f t="shared" ca="1" si="235"/>
        <v>1.9166620229401543</v>
      </c>
      <c r="D1807" s="57">
        <f t="shared" ca="1" si="230"/>
        <v>0.81055710519622004</v>
      </c>
      <c r="E1807" s="57">
        <f t="shared" ca="1" si="230"/>
        <v>0.81082308777954504</v>
      </c>
      <c r="F1807" s="57">
        <f t="shared" ca="1" si="231"/>
        <v>2.2357105196220028E-2</v>
      </c>
      <c r="G1807" s="57">
        <f t="shared" ca="1" si="232"/>
        <v>2.2623087779545026E-2</v>
      </c>
      <c r="H1807" s="17">
        <f t="shared" ca="1" si="233"/>
        <v>1</v>
      </c>
      <c r="I1807" s="17">
        <f t="shared" ca="1" si="234"/>
        <v>1</v>
      </c>
      <c r="K1807" s="17">
        <v>1798</v>
      </c>
      <c r="L1807" s="50">
        <v>1.8336457729111878E-3</v>
      </c>
      <c r="M1807" s="50">
        <v>1.8484161015065628E-3</v>
      </c>
      <c r="N1807" s="50">
        <v>5.4600000000000003E-2</v>
      </c>
      <c r="O1807" s="50">
        <v>5.5E-2</v>
      </c>
      <c r="R1807" s="59"/>
    </row>
    <row r="1808" spans="2:18" x14ac:dyDescent="0.2">
      <c r="B1808">
        <v>1799</v>
      </c>
      <c r="C1808" s="57">
        <f t="shared" ca="1" si="235"/>
        <v>-1.5399613394767184</v>
      </c>
      <c r="D1808" s="57">
        <f t="shared" ca="1" si="230"/>
        <v>0.5764808055099786</v>
      </c>
      <c r="E1808" s="57">
        <f t="shared" ca="1" si="230"/>
        <v>0.57666997645537399</v>
      </c>
      <c r="F1808" s="57">
        <f t="shared" ca="1" si="231"/>
        <v>0</v>
      </c>
      <c r="G1808" s="57">
        <f t="shared" ca="1" si="232"/>
        <v>0</v>
      </c>
      <c r="H1808" s="17">
        <f t="shared" ca="1" si="233"/>
        <v>0</v>
      </c>
      <c r="I1808" s="17">
        <f t="shared" ca="1" si="234"/>
        <v>0</v>
      </c>
      <c r="K1808" s="17">
        <v>1799</v>
      </c>
      <c r="L1808" s="50">
        <v>1.7835102393999693E-3</v>
      </c>
      <c r="M1808" s="50">
        <v>1.7978037402674157E-3</v>
      </c>
      <c r="N1808" s="50">
        <v>5.2999999999999999E-2</v>
      </c>
      <c r="O1808" s="50">
        <v>5.2999999999999999E-2</v>
      </c>
      <c r="R1808" s="59"/>
    </row>
    <row r="1809" spans="2:18" x14ac:dyDescent="0.2">
      <c r="B1809">
        <v>1800</v>
      </c>
      <c r="C1809" s="57">
        <f t="shared" ca="1" si="235"/>
        <v>-2.9662207985341378</v>
      </c>
      <c r="D1809" s="57">
        <f t="shared" ca="1" si="230"/>
        <v>0.5008620595944856</v>
      </c>
      <c r="E1809" s="57">
        <f t="shared" ca="1" si="230"/>
        <v>0.50102641640987411</v>
      </c>
      <c r="F1809" s="57">
        <f t="shared" ca="1" si="231"/>
        <v>0</v>
      </c>
      <c r="G1809" s="57">
        <f t="shared" ca="1" si="232"/>
        <v>0</v>
      </c>
      <c r="H1809" s="17">
        <f t="shared" ca="1" si="233"/>
        <v>0</v>
      </c>
      <c r="I1809" s="17">
        <f t="shared" ca="1" si="234"/>
        <v>0</v>
      </c>
      <c r="K1809" s="17">
        <v>1800</v>
      </c>
      <c r="L1809" s="50">
        <v>1.7859830151929594E-3</v>
      </c>
      <c r="M1809" s="50">
        <v>1.7993979305967254E-3</v>
      </c>
      <c r="N1809" s="50">
        <v>4.9599999999999998E-2</v>
      </c>
      <c r="O1809" s="50">
        <v>4.9599999999999998E-2</v>
      </c>
      <c r="R1809" s="59"/>
    </row>
    <row r="1810" spans="2:18" x14ac:dyDescent="0.2">
      <c r="B1810">
        <v>1801</v>
      </c>
      <c r="C1810" s="57">
        <f t="shared" ca="1" si="235"/>
        <v>-0.4504499330919019</v>
      </c>
      <c r="D1810" s="57">
        <f t="shared" ref="D1810:E1829" ca="1" si="236">S0*EXP((D$5+0.5*σ*σ)*T+σ*SQRT(T)*$C1810)</f>
        <v>0.64184973399804757</v>
      </c>
      <c r="E1810" s="57">
        <f t="shared" ca="1" si="236"/>
        <v>0.6420603556177471</v>
      </c>
      <c r="F1810" s="57">
        <f t="shared" ca="1" si="231"/>
        <v>0</v>
      </c>
      <c r="G1810" s="57">
        <f t="shared" ca="1" si="232"/>
        <v>0</v>
      </c>
      <c r="H1810" s="17">
        <f t="shared" ca="1" si="233"/>
        <v>0</v>
      </c>
      <c r="I1810" s="17">
        <f t="shared" ca="1" si="234"/>
        <v>0</v>
      </c>
      <c r="K1810" s="17">
        <v>1801</v>
      </c>
      <c r="L1810" s="50">
        <v>1.8579988726951783E-3</v>
      </c>
      <c r="M1810" s="50">
        <v>1.8720532957235043E-3</v>
      </c>
      <c r="N1810" s="50">
        <v>5.1799999999999999E-2</v>
      </c>
      <c r="O1810" s="50">
        <v>5.2200000000000003E-2</v>
      </c>
      <c r="R1810" s="59"/>
    </row>
    <row r="1811" spans="2:18" x14ac:dyDescent="0.2">
      <c r="B1811">
        <v>1802</v>
      </c>
      <c r="C1811" s="57">
        <f t="shared" ca="1" si="235"/>
        <v>1.0485426569889225</v>
      </c>
      <c r="D1811" s="57">
        <f t="shared" ca="1" si="236"/>
        <v>0.74407073461430695</v>
      </c>
      <c r="E1811" s="57">
        <f t="shared" ca="1" si="236"/>
        <v>0.74431489983709098</v>
      </c>
      <c r="F1811" s="57">
        <f t="shared" ca="1" si="231"/>
        <v>0</v>
      </c>
      <c r="G1811" s="57">
        <f t="shared" ca="1" si="232"/>
        <v>0</v>
      </c>
      <c r="H1811" s="17">
        <f t="shared" ca="1" si="233"/>
        <v>0</v>
      </c>
      <c r="I1811" s="17">
        <f t="shared" ca="1" si="234"/>
        <v>0</v>
      </c>
      <c r="K1811" s="17">
        <v>1802</v>
      </c>
      <c r="L1811" s="50">
        <v>1.7873311094764471E-3</v>
      </c>
      <c r="M1811" s="50">
        <v>1.8012539416649765E-3</v>
      </c>
      <c r="N1811" s="50">
        <v>5.1400000000000001E-2</v>
      </c>
      <c r="O1811" s="50">
        <v>5.16E-2</v>
      </c>
      <c r="R1811" s="59"/>
    </row>
    <row r="1812" spans="2:18" x14ac:dyDescent="0.2">
      <c r="B1812">
        <v>1803</v>
      </c>
      <c r="C1812" s="57">
        <f t="shared" ca="1" si="235"/>
        <v>0.79788907130242426</v>
      </c>
      <c r="D1812" s="57">
        <f t="shared" ca="1" si="236"/>
        <v>0.72590910040010703</v>
      </c>
      <c r="E1812" s="57">
        <f t="shared" ca="1" si="236"/>
        <v>0.72614730592140331</v>
      </c>
      <c r="F1812" s="57">
        <f t="shared" ca="1" si="231"/>
        <v>0</v>
      </c>
      <c r="G1812" s="57">
        <f t="shared" ca="1" si="232"/>
        <v>0</v>
      </c>
      <c r="H1812" s="17">
        <f t="shared" ca="1" si="233"/>
        <v>0</v>
      </c>
      <c r="I1812" s="17">
        <f t="shared" ca="1" si="234"/>
        <v>0</v>
      </c>
      <c r="K1812" s="17">
        <v>1803</v>
      </c>
      <c r="L1812" s="50">
        <v>1.4593060871373289E-3</v>
      </c>
      <c r="M1812" s="50">
        <v>1.4718275816791658E-3</v>
      </c>
      <c r="N1812" s="50">
        <v>4.6199999999999998E-2</v>
      </c>
      <c r="O1812" s="50">
        <v>4.6800000000000001E-2</v>
      </c>
      <c r="R1812" s="59"/>
    </row>
    <row r="1813" spans="2:18" x14ac:dyDescent="0.2">
      <c r="B1813">
        <v>1804</v>
      </c>
      <c r="C1813" s="57">
        <f t="shared" ca="1" si="235"/>
        <v>-1.6671496272577282</v>
      </c>
      <c r="D1813" s="57">
        <f t="shared" ca="1" si="236"/>
        <v>0.56929734527997322</v>
      </c>
      <c r="E1813" s="57">
        <f t="shared" ca="1" si="236"/>
        <v>0.56948415898823257</v>
      </c>
      <c r="F1813" s="57">
        <f t="shared" ca="1" si="231"/>
        <v>0</v>
      </c>
      <c r="G1813" s="57">
        <f t="shared" ca="1" si="232"/>
        <v>0</v>
      </c>
      <c r="H1813" s="17">
        <f t="shared" ca="1" si="233"/>
        <v>0</v>
      </c>
      <c r="I1813" s="17">
        <f t="shared" ca="1" si="234"/>
        <v>0</v>
      </c>
      <c r="K1813" s="17">
        <v>1804</v>
      </c>
      <c r="L1813" s="50">
        <v>1.9601207646630834E-3</v>
      </c>
      <c r="M1813" s="50">
        <v>1.9754765182368613E-3</v>
      </c>
      <c r="N1813" s="50">
        <v>5.6800000000000003E-2</v>
      </c>
      <c r="O1813" s="50">
        <v>5.7000000000000002E-2</v>
      </c>
      <c r="R1813" s="59"/>
    </row>
    <row r="1814" spans="2:18" x14ac:dyDescent="0.2">
      <c r="B1814">
        <v>1805</v>
      </c>
      <c r="C1814" s="57">
        <f t="shared" ca="1" si="235"/>
        <v>0.45200767560509258</v>
      </c>
      <c r="D1814" s="57">
        <f t="shared" ca="1" si="236"/>
        <v>0.70157319113752026</v>
      </c>
      <c r="E1814" s="57">
        <f t="shared" ca="1" si="236"/>
        <v>0.70180341088215537</v>
      </c>
      <c r="F1814" s="57">
        <f t="shared" ca="1" si="231"/>
        <v>0</v>
      </c>
      <c r="G1814" s="57">
        <f t="shared" ca="1" si="232"/>
        <v>0</v>
      </c>
      <c r="H1814" s="17">
        <f t="shared" ca="1" si="233"/>
        <v>0</v>
      </c>
      <c r="I1814" s="17">
        <f t="shared" ca="1" si="234"/>
        <v>0</v>
      </c>
      <c r="K1814" s="17">
        <v>1805</v>
      </c>
      <c r="L1814" s="50">
        <v>1.9795977639204473E-3</v>
      </c>
      <c r="M1814" s="50">
        <v>1.9947443286473555E-3</v>
      </c>
      <c r="N1814" s="50">
        <v>5.6000000000000001E-2</v>
      </c>
      <c r="O1814" s="50">
        <v>5.62E-2</v>
      </c>
      <c r="R1814" s="59"/>
    </row>
    <row r="1815" spans="2:18" x14ac:dyDescent="0.2">
      <c r="B1815">
        <v>1806</v>
      </c>
      <c r="C1815" s="57">
        <f t="shared" ca="1" si="235"/>
        <v>-0.6147461742187561</v>
      </c>
      <c r="D1815" s="57">
        <f t="shared" ca="1" si="236"/>
        <v>0.63153708567964828</v>
      </c>
      <c r="E1815" s="57">
        <f t="shared" ca="1" si="236"/>
        <v>0.63174432322582219</v>
      </c>
      <c r="F1815" s="57">
        <f t="shared" ca="1" si="231"/>
        <v>0</v>
      </c>
      <c r="G1815" s="57">
        <f t="shared" ca="1" si="232"/>
        <v>0</v>
      </c>
      <c r="H1815" s="17">
        <f t="shared" ca="1" si="233"/>
        <v>0</v>
      </c>
      <c r="I1815" s="17">
        <f t="shared" ca="1" si="234"/>
        <v>0</v>
      </c>
      <c r="K1815" s="17">
        <v>1806</v>
      </c>
      <c r="L1815" s="50">
        <v>1.8400324038804631E-3</v>
      </c>
      <c r="M1815" s="50">
        <v>1.8536436390814213E-3</v>
      </c>
      <c r="N1815" s="50">
        <v>0.05</v>
      </c>
      <c r="O1815" s="50">
        <v>5.0599999999999999E-2</v>
      </c>
      <c r="R1815" s="59"/>
    </row>
    <row r="1816" spans="2:18" x14ac:dyDescent="0.2">
      <c r="B1816">
        <v>1807</v>
      </c>
      <c r="C1816" s="57">
        <f t="shared" ca="1" si="235"/>
        <v>-0.9015037021880532</v>
      </c>
      <c r="D1816" s="57">
        <f t="shared" ca="1" si="236"/>
        <v>0.61393310167693205</v>
      </c>
      <c r="E1816" s="57">
        <f t="shared" ca="1" si="236"/>
        <v>0.61413456251334453</v>
      </c>
      <c r="F1816" s="57">
        <f t="shared" ca="1" si="231"/>
        <v>0</v>
      </c>
      <c r="G1816" s="57">
        <f t="shared" ca="1" si="232"/>
        <v>0</v>
      </c>
      <c r="H1816" s="17">
        <f t="shared" ca="1" si="233"/>
        <v>0</v>
      </c>
      <c r="I1816" s="17">
        <f t="shared" ca="1" si="234"/>
        <v>0</v>
      </c>
      <c r="K1816" s="17">
        <v>1807</v>
      </c>
      <c r="L1816" s="50">
        <v>1.8432218997651304E-3</v>
      </c>
      <c r="M1816" s="50">
        <v>1.8569873462455913E-3</v>
      </c>
      <c r="N1816" s="50">
        <v>5.0599999999999999E-2</v>
      </c>
      <c r="O1816" s="50">
        <v>5.0999999999999997E-2</v>
      </c>
      <c r="R1816" s="59"/>
    </row>
    <row r="1817" spans="2:18" x14ac:dyDescent="0.2">
      <c r="B1817">
        <v>1808</v>
      </c>
      <c r="C1817" s="57">
        <f t="shared" ca="1" si="235"/>
        <v>0.74873845359858315</v>
      </c>
      <c r="D1817" s="57">
        <f t="shared" ca="1" si="236"/>
        <v>0.72240011831966988</v>
      </c>
      <c r="E1817" s="57">
        <f t="shared" ca="1" si="236"/>
        <v>0.72263717237598901</v>
      </c>
      <c r="F1817" s="57">
        <f t="shared" ca="1" si="231"/>
        <v>0</v>
      </c>
      <c r="G1817" s="57">
        <f t="shared" ca="1" si="232"/>
        <v>0</v>
      </c>
      <c r="H1817" s="17">
        <f t="shared" ca="1" si="233"/>
        <v>0</v>
      </c>
      <c r="I1817" s="17">
        <f t="shared" ca="1" si="234"/>
        <v>0</v>
      </c>
      <c r="K1817" s="17">
        <v>1808</v>
      </c>
      <c r="L1817" s="50">
        <v>1.8704759514633683E-3</v>
      </c>
      <c r="M1817" s="50">
        <v>1.8848247511689237E-3</v>
      </c>
      <c r="N1817" s="50">
        <v>5.28E-2</v>
      </c>
      <c r="O1817" s="50">
        <v>5.3600000000000002E-2</v>
      </c>
      <c r="R1817" s="59"/>
    </row>
    <row r="1818" spans="2:18" x14ac:dyDescent="0.2">
      <c r="B1818">
        <v>1809</v>
      </c>
      <c r="C1818" s="57">
        <f t="shared" ca="1" si="235"/>
        <v>-1.3758185686751576</v>
      </c>
      <c r="D1818" s="57">
        <f t="shared" ca="1" si="236"/>
        <v>0.58588555082275484</v>
      </c>
      <c r="E1818" s="57">
        <f t="shared" ca="1" si="236"/>
        <v>0.58607780791524311</v>
      </c>
      <c r="F1818" s="57">
        <f t="shared" ca="1" si="231"/>
        <v>0</v>
      </c>
      <c r="G1818" s="57">
        <f t="shared" ca="1" si="232"/>
        <v>0</v>
      </c>
      <c r="H1818" s="17">
        <f t="shared" ca="1" si="233"/>
        <v>0</v>
      </c>
      <c r="I1818" s="17">
        <f t="shared" ca="1" si="234"/>
        <v>0</v>
      </c>
      <c r="K1818" s="17">
        <v>1809</v>
      </c>
      <c r="L1818" s="50">
        <v>1.3486211832329463E-3</v>
      </c>
      <c r="M1818" s="50">
        <v>1.3599498588847409E-3</v>
      </c>
      <c r="N1818" s="50">
        <v>4.1799999999999997E-2</v>
      </c>
      <c r="O1818" s="50">
        <v>4.2200000000000001E-2</v>
      </c>
      <c r="R1818" s="59"/>
    </row>
    <row r="1819" spans="2:18" x14ac:dyDescent="0.2">
      <c r="B1819">
        <v>1810</v>
      </c>
      <c r="C1819" s="57">
        <f t="shared" ca="1" si="235"/>
        <v>1.178546098149615</v>
      </c>
      <c r="D1819" s="57">
        <f t="shared" ca="1" si="236"/>
        <v>0.75366864913839848</v>
      </c>
      <c r="E1819" s="57">
        <f t="shared" ca="1" si="236"/>
        <v>0.75391596389633964</v>
      </c>
      <c r="F1819" s="57">
        <f t="shared" ca="1" si="231"/>
        <v>0</v>
      </c>
      <c r="G1819" s="57">
        <f t="shared" ca="1" si="232"/>
        <v>0</v>
      </c>
      <c r="H1819" s="17">
        <f t="shared" ca="1" si="233"/>
        <v>0</v>
      </c>
      <c r="I1819" s="17">
        <f t="shared" ca="1" si="234"/>
        <v>0</v>
      </c>
      <c r="K1819" s="17">
        <v>1810</v>
      </c>
      <c r="L1819" s="50">
        <v>1.9520276023119714E-3</v>
      </c>
      <c r="M1819" s="50">
        <v>1.966396395942858E-3</v>
      </c>
      <c r="N1819" s="50">
        <v>5.2999999999999999E-2</v>
      </c>
      <c r="O1819" s="50">
        <v>5.3199999999999997E-2</v>
      </c>
      <c r="R1819" s="59"/>
    </row>
    <row r="1820" spans="2:18" x14ac:dyDescent="0.2">
      <c r="B1820">
        <v>1811</v>
      </c>
      <c r="C1820" s="57">
        <f t="shared" ca="1" si="235"/>
        <v>0.14304266961389714</v>
      </c>
      <c r="D1820" s="57">
        <f t="shared" ca="1" si="236"/>
        <v>0.68052540287302188</v>
      </c>
      <c r="E1820" s="57">
        <f t="shared" ca="1" si="236"/>
        <v>0.68074871583088037</v>
      </c>
      <c r="F1820" s="57">
        <f t="shared" ca="1" si="231"/>
        <v>0</v>
      </c>
      <c r="G1820" s="57">
        <f t="shared" ca="1" si="232"/>
        <v>0</v>
      </c>
      <c r="H1820" s="17">
        <f t="shared" ca="1" si="233"/>
        <v>0</v>
      </c>
      <c r="I1820" s="17">
        <f t="shared" ca="1" si="234"/>
        <v>0</v>
      </c>
      <c r="K1820" s="17">
        <v>1811</v>
      </c>
      <c r="L1820" s="50">
        <v>1.5997037748242038E-3</v>
      </c>
      <c r="M1820" s="50">
        <v>1.6127471877166056E-3</v>
      </c>
      <c r="N1820" s="50">
        <v>4.8399999999999999E-2</v>
      </c>
      <c r="O1820" s="50">
        <v>4.8399999999999999E-2</v>
      </c>
      <c r="R1820" s="59"/>
    </row>
    <row r="1821" spans="2:18" x14ac:dyDescent="0.2">
      <c r="B1821">
        <v>1812</v>
      </c>
      <c r="C1821" s="57">
        <f t="shared" ca="1" si="235"/>
        <v>-0.70710946948363407</v>
      </c>
      <c r="D1821" s="57">
        <f t="shared" ca="1" si="236"/>
        <v>0.62581249834440389</v>
      </c>
      <c r="E1821" s="57">
        <f t="shared" ca="1" si="236"/>
        <v>0.62601785737946725</v>
      </c>
      <c r="F1821" s="57">
        <f t="shared" ca="1" si="231"/>
        <v>0</v>
      </c>
      <c r="G1821" s="57">
        <f t="shared" ca="1" si="232"/>
        <v>0</v>
      </c>
      <c r="H1821" s="17">
        <f t="shared" ca="1" si="233"/>
        <v>0</v>
      </c>
      <c r="I1821" s="17">
        <f t="shared" ca="1" si="234"/>
        <v>0</v>
      </c>
      <c r="K1821" s="17">
        <v>1812</v>
      </c>
      <c r="L1821" s="50">
        <v>1.7028063290183298E-3</v>
      </c>
      <c r="M1821" s="50">
        <v>1.7165324306747901E-3</v>
      </c>
      <c r="N1821" s="50">
        <v>5.0799999999999998E-2</v>
      </c>
      <c r="O1821" s="50">
        <v>5.1200000000000002E-2</v>
      </c>
      <c r="R1821" s="59"/>
    </row>
    <row r="1822" spans="2:18" x14ac:dyDescent="0.2">
      <c r="B1822">
        <v>1813</v>
      </c>
      <c r="C1822" s="57">
        <f t="shared" ca="1" si="235"/>
        <v>0.34566554107560465</v>
      </c>
      <c r="D1822" s="57">
        <f t="shared" ca="1" si="236"/>
        <v>0.69425631849187808</v>
      </c>
      <c r="E1822" s="57">
        <f t="shared" ca="1" si="236"/>
        <v>0.69448413722037794</v>
      </c>
      <c r="F1822" s="57">
        <f t="shared" ca="1" si="231"/>
        <v>0</v>
      </c>
      <c r="G1822" s="57">
        <f t="shared" ca="1" si="232"/>
        <v>0</v>
      </c>
      <c r="H1822" s="17">
        <f t="shared" ca="1" si="233"/>
        <v>0</v>
      </c>
      <c r="I1822" s="17">
        <f t="shared" ca="1" si="234"/>
        <v>0</v>
      </c>
      <c r="K1822" s="17">
        <v>1813</v>
      </c>
      <c r="L1822" s="50">
        <v>1.6424526929291147E-3</v>
      </c>
      <c r="M1822" s="50">
        <v>1.6567361930241217E-3</v>
      </c>
      <c r="N1822" s="50">
        <v>5.2999999999999999E-2</v>
      </c>
      <c r="O1822" s="50">
        <v>5.3199999999999997E-2</v>
      </c>
      <c r="R1822" s="59"/>
    </row>
    <row r="1823" spans="2:18" x14ac:dyDescent="0.2">
      <c r="B1823">
        <v>1814</v>
      </c>
      <c r="C1823" s="57">
        <f t="shared" ca="1" si="235"/>
        <v>-0.12558130908400272</v>
      </c>
      <c r="D1823" s="57">
        <f t="shared" ca="1" si="236"/>
        <v>0.6627396264341523</v>
      </c>
      <c r="E1823" s="57">
        <f t="shared" ca="1" si="236"/>
        <v>0.66295710302744948</v>
      </c>
      <c r="F1823" s="57">
        <f t="shared" ca="1" si="231"/>
        <v>0</v>
      </c>
      <c r="G1823" s="57">
        <f t="shared" ca="1" si="232"/>
        <v>0</v>
      </c>
      <c r="H1823" s="17">
        <f t="shared" ca="1" si="233"/>
        <v>0</v>
      </c>
      <c r="I1823" s="17">
        <f t="shared" ca="1" si="234"/>
        <v>0</v>
      </c>
      <c r="K1823" s="17">
        <v>1814</v>
      </c>
      <c r="L1823" s="50">
        <v>1.8120509385126354E-3</v>
      </c>
      <c r="M1823" s="50">
        <v>1.8258365126555681E-3</v>
      </c>
      <c r="N1823" s="50">
        <v>5.0999999999999997E-2</v>
      </c>
      <c r="O1823" s="50">
        <v>5.0999999999999997E-2</v>
      </c>
      <c r="R1823" s="59"/>
    </row>
    <row r="1824" spans="2:18" x14ac:dyDescent="0.2">
      <c r="B1824">
        <v>1815</v>
      </c>
      <c r="C1824" s="57">
        <f t="shared" ca="1" si="235"/>
        <v>1.0541736712077328</v>
      </c>
      <c r="D1824" s="57">
        <f t="shared" ca="1" si="236"/>
        <v>0.74448391825903359</v>
      </c>
      <c r="E1824" s="57">
        <f t="shared" ca="1" si="236"/>
        <v>0.74472821906714826</v>
      </c>
      <c r="F1824" s="57">
        <f t="shared" ca="1" si="231"/>
        <v>0</v>
      </c>
      <c r="G1824" s="57">
        <f t="shared" ca="1" si="232"/>
        <v>0</v>
      </c>
      <c r="H1824" s="17">
        <f t="shared" ca="1" si="233"/>
        <v>0</v>
      </c>
      <c r="I1824" s="17">
        <f t="shared" ca="1" si="234"/>
        <v>0</v>
      </c>
      <c r="K1824" s="17">
        <v>1815</v>
      </c>
      <c r="L1824" s="50">
        <v>1.5652930280578034E-3</v>
      </c>
      <c r="M1824" s="50">
        <v>1.5787013114927251E-3</v>
      </c>
      <c r="N1824" s="50">
        <v>4.9599999999999998E-2</v>
      </c>
      <c r="O1824" s="50">
        <v>0.05</v>
      </c>
      <c r="R1824" s="59"/>
    </row>
    <row r="1825" spans="2:18" x14ac:dyDescent="0.2">
      <c r="B1825">
        <v>1816</v>
      </c>
      <c r="C1825" s="57">
        <f t="shared" ca="1" si="235"/>
        <v>3.2495602538094401E-2</v>
      </c>
      <c r="D1825" s="57">
        <f t="shared" ca="1" si="236"/>
        <v>0.6731489283843699</v>
      </c>
      <c r="E1825" s="57">
        <f t="shared" ca="1" si="236"/>
        <v>0.67336982076787566</v>
      </c>
      <c r="F1825" s="57">
        <f t="shared" ca="1" si="231"/>
        <v>0</v>
      </c>
      <c r="G1825" s="57">
        <f t="shared" ca="1" si="232"/>
        <v>0</v>
      </c>
      <c r="H1825" s="17">
        <f t="shared" ca="1" si="233"/>
        <v>0</v>
      </c>
      <c r="I1825" s="17">
        <f t="shared" ca="1" si="234"/>
        <v>0</v>
      </c>
      <c r="K1825" s="17">
        <v>1816</v>
      </c>
      <c r="L1825" s="50">
        <v>1.7676221972105005E-3</v>
      </c>
      <c r="M1825" s="50">
        <v>1.7806244651234029E-3</v>
      </c>
      <c r="N1825" s="50">
        <v>4.8000000000000001E-2</v>
      </c>
      <c r="O1825" s="50">
        <v>4.82E-2</v>
      </c>
      <c r="R1825" s="59"/>
    </row>
    <row r="1826" spans="2:18" x14ac:dyDescent="0.2">
      <c r="B1826">
        <v>1817</v>
      </c>
      <c r="C1826" s="57">
        <f t="shared" ca="1" si="235"/>
        <v>-0.66588936220335737</v>
      </c>
      <c r="D1826" s="57">
        <f t="shared" ca="1" si="236"/>
        <v>0.62836084091593913</v>
      </c>
      <c r="E1826" s="57">
        <f t="shared" ca="1" si="236"/>
        <v>0.62856703618417598</v>
      </c>
      <c r="F1826" s="57">
        <f t="shared" ca="1" si="231"/>
        <v>0</v>
      </c>
      <c r="G1826" s="57">
        <f t="shared" ca="1" si="232"/>
        <v>0</v>
      </c>
      <c r="H1826" s="17">
        <f t="shared" ca="1" si="233"/>
        <v>0</v>
      </c>
      <c r="I1826" s="17">
        <f t="shared" ca="1" si="234"/>
        <v>0</v>
      </c>
      <c r="K1826" s="17">
        <v>1817</v>
      </c>
      <c r="L1826" s="50">
        <v>1.9023847856261507E-3</v>
      </c>
      <c r="M1826" s="50">
        <v>1.9171165817215201E-3</v>
      </c>
      <c r="N1826" s="50">
        <v>5.4399999999999997E-2</v>
      </c>
      <c r="O1826" s="50">
        <v>5.4800000000000001E-2</v>
      </c>
      <c r="R1826" s="59"/>
    </row>
    <row r="1827" spans="2:18" x14ac:dyDescent="0.2">
      <c r="B1827">
        <v>1818</v>
      </c>
      <c r="C1827" s="57">
        <f t="shared" ca="1" si="235"/>
        <v>-0.10913567832472786</v>
      </c>
      <c r="D1827" s="57">
        <f t="shared" ca="1" si="236"/>
        <v>0.66381501969344381</v>
      </c>
      <c r="E1827" s="57">
        <f t="shared" ca="1" si="236"/>
        <v>0.66403284917474292</v>
      </c>
      <c r="F1827" s="57">
        <f t="shared" ca="1" si="231"/>
        <v>0</v>
      </c>
      <c r="G1827" s="57">
        <f t="shared" ca="1" si="232"/>
        <v>0</v>
      </c>
      <c r="H1827" s="17">
        <f t="shared" ca="1" si="233"/>
        <v>0</v>
      </c>
      <c r="I1827" s="17">
        <f t="shared" ca="1" si="234"/>
        <v>0</v>
      </c>
      <c r="K1827" s="17">
        <v>1818</v>
      </c>
      <c r="L1827" s="50">
        <v>1.6546672759934469E-3</v>
      </c>
      <c r="M1827" s="50">
        <v>1.6677491414516887E-3</v>
      </c>
      <c r="N1827" s="50">
        <v>4.8399999999999999E-2</v>
      </c>
      <c r="O1827" s="50">
        <v>4.8599999999999997E-2</v>
      </c>
      <c r="R1827" s="59"/>
    </row>
    <row r="1828" spans="2:18" x14ac:dyDescent="0.2">
      <c r="B1828">
        <v>1819</v>
      </c>
      <c r="C1828" s="57">
        <f t="shared" ca="1" si="235"/>
        <v>-0.37946184611814077</v>
      </c>
      <c r="D1828" s="57">
        <f t="shared" ca="1" si="236"/>
        <v>0.64635749786342023</v>
      </c>
      <c r="E1828" s="57">
        <f t="shared" ca="1" si="236"/>
        <v>0.64656959869620689</v>
      </c>
      <c r="F1828" s="57">
        <f t="shared" ca="1" si="231"/>
        <v>0</v>
      </c>
      <c r="G1828" s="57">
        <f t="shared" ca="1" si="232"/>
        <v>0</v>
      </c>
      <c r="H1828" s="17">
        <f t="shared" ca="1" si="233"/>
        <v>0</v>
      </c>
      <c r="I1828" s="17">
        <f t="shared" ca="1" si="234"/>
        <v>0</v>
      </c>
      <c r="K1828" s="17">
        <v>1819</v>
      </c>
      <c r="L1828" s="50">
        <v>1.6585271714604005E-3</v>
      </c>
      <c r="M1828" s="50">
        <v>1.6716645921105112E-3</v>
      </c>
      <c r="N1828" s="50">
        <v>4.8599999999999997E-2</v>
      </c>
      <c r="O1828" s="50">
        <v>4.8800000000000003E-2</v>
      </c>
      <c r="R1828" s="59"/>
    </row>
    <row r="1829" spans="2:18" x14ac:dyDescent="0.2">
      <c r="B1829">
        <v>1820</v>
      </c>
      <c r="C1829" s="57">
        <f t="shared" ca="1" si="235"/>
        <v>0.25369458072124856</v>
      </c>
      <c r="D1829" s="57">
        <f t="shared" ca="1" si="236"/>
        <v>0.68798982119622021</v>
      </c>
      <c r="E1829" s="57">
        <f t="shared" ca="1" si="236"/>
        <v>0.68821558358701296</v>
      </c>
      <c r="F1829" s="57">
        <f t="shared" ca="1" si="231"/>
        <v>0</v>
      </c>
      <c r="G1829" s="57">
        <f t="shared" ca="1" si="232"/>
        <v>0</v>
      </c>
      <c r="H1829" s="17">
        <f t="shared" ca="1" si="233"/>
        <v>0</v>
      </c>
      <c r="I1829" s="17">
        <f t="shared" ca="1" si="234"/>
        <v>0</v>
      </c>
      <c r="K1829" s="17">
        <v>1820</v>
      </c>
      <c r="L1829" s="50">
        <v>1.4766857571253563E-3</v>
      </c>
      <c r="M1829" s="50">
        <v>1.4893784265415341E-3</v>
      </c>
      <c r="N1829" s="50">
        <v>4.7199999999999999E-2</v>
      </c>
      <c r="O1829" s="50">
        <v>4.7199999999999999E-2</v>
      </c>
      <c r="R1829" s="59"/>
    </row>
    <row r="1830" spans="2:18" x14ac:dyDescent="0.2">
      <c r="B1830">
        <v>1821</v>
      </c>
      <c r="C1830" s="57">
        <f t="shared" ca="1" si="235"/>
        <v>0.42165836778630805</v>
      </c>
      <c r="D1830" s="57">
        <f t="shared" ref="D1830:E1849" ca="1" si="237">S0*EXP((D$5+0.5*σ*σ)*T+σ*SQRT(T)*$C1830)</f>
        <v>0.69947717828986433</v>
      </c>
      <c r="E1830" s="57">
        <f t="shared" ca="1" si="237"/>
        <v>0.69970671023235897</v>
      </c>
      <c r="F1830" s="57">
        <f t="shared" ca="1" si="231"/>
        <v>0</v>
      </c>
      <c r="G1830" s="57">
        <f t="shared" ca="1" si="232"/>
        <v>0</v>
      </c>
      <c r="H1830" s="17">
        <f t="shared" ca="1" si="233"/>
        <v>0</v>
      </c>
      <c r="I1830" s="17">
        <f t="shared" ca="1" si="234"/>
        <v>0</v>
      </c>
      <c r="K1830" s="17">
        <v>1821</v>
      </c>
      <c r="L1830" s="50">
        <v>1.8552672141053635E-3</v>
      </c>
      <c r="M1830" s="50">
        <v>1.869044301495726E-3</v>
      </c>
      <c r="N1830" s="50">
        <v>5.0599999999999999E-2</v>
      </c>
      <c r="O1830" s="50">
        <v>5.1200000000000002E-2</v>
      </c>
      <c r="R1830" s="59"/>
    </row>
    <row r="1831" spans="2:18" x14ac:dyDescent="0.2">
      <c r="B1831">
        <v>1822</v>
      </c>
      <c r="C1831" s="57">
        <f t="shared" ca="1" si="235"/>
        <v>-1.7191472765820164</v>
      </c>
      <c r="D1831" s="57">
        <f t="shared" ca="1" si="237"/>
        <v>0.56638641435489145</v>
      </c>
      <c r="E1831" s="57">
        <f t="shared" ca="1" si="237"/>
        <v>0.56657227284738321</v>
      </c>
      <c r="F1831" s="57">
        <f t="shared" ca="1" si="231"/>
        <v>0</v>
      </c>
      <c r="G1831" s="57">
        <f t="shared" ca="1" si="232"/>
        <v>0</v>
      </c>
      <c r="H1831" s="17">
        <f t="shared" ca="1" si="233"/>
        <v>0</v>
      </c>
      <c r="I1831" s="17">
        <f t="shared" ca="1" si="234"/>
        <v>0</v>
      </c>
      <c r="K1831" s="17">
        <v>1822</v>
      </c>
      <c r="L1831" s="50">
        <v>1.675470637459611E-3</v>
      </c>
      <c r="M1831" s="50">
        <v>1.689393892764473E-3</v>
      </c>
      <c r="N1831" s="50">
        <v>5.16E-2</v>
      </c>
      <c r="O1831" s="50">
        <v>5.1799999999999999E-2</v>
      </c>
      <c r="R1831" s="59"/>
    </row>
    <row r="1832" spans="2:18" x14ac:dyDescent="0.2">
      <c r="B1832">
        <v>1823</v>
      </c>
      <c r="C1832" s="57">
        <f t="shared" ca="1" si="235"/>
        <v>-0.2201440674074697</v>
      </c>
      <c r="D1832" s="57">
        <f t="shared" ca="1" si="237"/>
        <v>0.65658981266611127</v>
      </c>
      <c r="E1832" s="57">
        <f t="shared" ca="1" si="237"/>
        <v>0.65680527121115184</v>
      </c>
      <c r="F1832" s="57">
        <f t="shared" ca="1" si="231"/>
        <v>0</v>
      </c>
      <c r="G1832" s="57">
        <f t="shared" ca="1" si="232"/>
        <v>0</v>
      </c>
      <c r="H1832" s="17">
        <f t="shared" ca="1" si="233"/>
        <v>0</v>
      </c>
      <c r="I1832" s="17">
        <f t="shared" ca="1" si="234"/>
        <v>0</v>
      </c>
      <c r="K1832" s="17">
        <v>1823</v>
      </c>
      <c r="L1832" s="50">
        <v>1.6472248913388548E-3</v>
      </c>
      <c r="M1832" s="50">
        <v>1.6610415379003534E-3</v>
      </c>
      <c r="N1832" s="50">
        <v>5.1200000000000002E-2</v>
      </c>
      <c r="O1832" s="50">
        <v>5.1799999999999999E-2</v>
      </c>
      <c r="R1832" s="59"/>
    </row>
    <row r="1833" spans="2:18" x14ac:dyDescent="0.2">
      <c r="B1833">
        <v>1824</v>
      </c>
      <c r="C1833" s="57">
        <f t="shared" ca="1" si="235"/>
        <v>-3.1501801876738719E-2</v>
      </c>
      <c r="D1833" s="57">
        <f t="shared" ca="1" si="237"/>
        <v>0.66891517161765757</v>
      </c>
      <c r="E1833" s="57">
        <f t="shared" ca="1" si="237"/>
        <v>0.66913467470292032</v>
      </c>
      <c r="F1833" s="57">
        <f t="shared" ca="1" si="231"/>
        <v>0</v>
      </c>
      <c r="G1833" s="57">
        <f t="shared" ca="1" si="232"/>
        <v>0</v>
      </c>
      <c r="H1833" s="17">
        <f t="shared" ca="1" si="233"/>
        <v>0</v>
      </c>
      <c r="I1833" s="17">
        <f t="shared" ca="1" si="234"/>
        <v>0</v>
      </c>
      <c r="K1833" s="17">
        <v>1824</v>
      </c>
      <c r="L1833" s="50">
        <v>2.1176304898646672E-3</v>
      </c>
      <c r="M1833" s="50">
        <v>2.1336304517799399E-3</v>
      </c>
      <c r="N1833" s="50">
        <v>5.8999999999999997E-2</v>
      </c>
      <c r="O1833" s="50">
        <v>5.9200000000000003E-2</v>
      </c>
      <c r="R1833" s="59"/>
    </row>
    <row r="1834" spans="2:18" x14ac:dyDescent="0.2">
      <c r="B1834">
        <v>1825</v>
      </c>
      <c r="C1834" s="57">
        <f t="shared" ca="1" si="235"/>
        <v>-2.6808382912231492</v>
      </c>
      <c r="D1834" s="57">
        <f t="shared" ca="1" si="237"/>
        <v>0.51515399342605017</v>
      </c>
      <c r="E1834" s="57">
        <f t="shared" ca="1" si="237"/>
        <v>0.51532304010900842</v>
      </c>
      <c r="F1834" s="57">
        <f t="shared" ca="1" si="231"/>
        <v>0</v>
      </c>
      <c r="G1834" s="57">
        <f t="shared" ca="1" si="232"/>
        <v>0</v>
      </c>
      <c r="H1834" s="17">
        <f t="shared" ca="1" si="233"/>
        <v>0</v>
      </c>
      <c r="I1834" s="17">
        <f t="shared" ca="1" si="234"/>
        <v>0</v>
      </c>
      <c r="K1834" s="17">
        <v>1825</v>
      </c>
      <c r="L1834" s="50">
        <v>1.6351546267063053E-3</v>
      </c>
      <c r="M1834" s="50">
        <v>1.6479481393918893E-3</v>
      </c>
      <c r="N1834" s="50">
        <v>4.7199999999999999E-2</v>
      </c>
      <c r="O1834" s="50">
        <v>4.7399999999999998E-2</v>
      </c>
      <c r="R1834" s="59"/>
    </row>
    <row r="1835" spans="2:18" x14ac:dyDescent="0.2">
      <c r="B1835">
        <v>1826</v>
      </c>
      <c r="C1835" s="57">
        <f t="shared" ca="1" si="235"/>
        <v>1.4354283804737402</v>
      </c>
      <c r="D1835" s="57">
        <f t="shared" ca="1" si="237"/>
        <v>0.77299933498130324</v>
      </c>
      <c r="E1835" s="57">
        <f t="shared" ca="1" si="237"/>
        <v>0.77325299306252759</v>
      </c>
      <c r="F1835" s="57">
        <f t="shared" ca="1" si="231"/>
        <v>0</v>
      </c>
      <c r="G1835" s="57">
        <f t="shared" ca="1" si="232"/>
        <v>0</v>
      </c>
      <c r="H1835" s="17">
        <f t="shared" ca="1" si="233"/>
        <v>0</v>
      </c>
      <c r="I1835" s="17">
        <f t="shared" ca="1" si="234"/>
        <v>0</v>
      </c>
      <c r="K1835" s="17">
        <v>1826</v>
      </c>
      <c r="L1835" s="50">
        <v>2.0763211562023569E-3</v>
      </c>
      <c r="M1835" s="50">
        <v>2.0922109462732747E-3</v>
      </c>
      <c r="N1835" s="50">
        <v>5.8799999999999998E-2</v>
      </c>
      <c r="O1835" s="50">
        <v>5.8999999999999997E-2</v>
      </c>
      <c r="R1835" s="59"/>
    </row>
    <row r="1836" spans="2:18" x14ac:dyDescent="0.2">
      <c r="B1836">
        <v>1827</v>
      </c>
      <c r="C1836" s="57">
        <f t="shared" ca="1" si="235"/>
        <v>0.65386955653012435</v>
      </c>
      <c r="D1836" s="57">
        <f t="shared" ca="1" si="237"/>
        <v>0.71567509165856846</v>
      </c>
      <c r="E1836" s="57">
        <f t="shared" ca="1" si="237"/>
        <v>0.71590993891174848</v>
      </c>
      <c r="F1836" s="57">
        <f t="shared" ca="1" si="231"/>
        <v>0</v>
      </c>
      <c r="G1836" s="57">
        <f t="shared" ca="1" si="232"/>
        <v>0</v>
      </c>
      <c r="H1836" s="17">
        <f t="shared" ca="1" si="233"/>
        <v>0</v>
      </c>
      <c r="I1836" s="17">
        <f t="shared" ca="1" si="234"/>
        <v>0</v>
      </c>
      <c r="K1836" s="17">
        <v>1827</v>
      </c>
      <c r="L1836" s="50">
        <v>1.8491604322257644E-3</v>
      </c>
      <c r="M1836" s="50">
        <v>1.8629137021780248E-3</v>
      </c>
      <c r="N1836" s="50">
        <v>5.0599999999999999E-2</v>
      </c>
      <c r="O1836" s="50">
        <v>5.0999999999999997E-2</v>
      </c>
      <c r="R1836" s="59"/>
    </row>
    <row r="1837" spans="2:18" x14ac:dyDescent="0.2">
      <c r="B1837">
        <v>1828</v>
      </c>
      <c r="C1837" s="57">
        <f t="shared" ca="1" si="235"/>
        <v>-0.24053359477111413</v>
      </c>
      <c r="D1837" s="57">
        <f t="shared" ca="1" si="237"/>
        <v>0.65527129305509535</v>
      </c>
      <c r="E1837" s="57">
        <f t="shared" ca="1" si="237"/>
        <v>0.65548631893074094</v>
      </c>
      <c r="F1837" s="57">
        <f t="shared" ca="1" si="231"/>
        <v>0</v>
      </c>
      <c r="G1837" s="57">
        <f t="shared" ca="1" si="232"/>
        <v>0</v>
      </c>
      <c r="H1837" s="17">
        <f t="shared" ca="1" si="233"/>
        <v>0</v>
      </c>
      <c r="I1837" s="17">
        <f t="shared" ca="1" si="234"/>
        <v>0</v>
      </c>
      <c r="K1837" s="17">
        <v>1828</v>
      </c>
      <c r="L1837" s="50">
        <v>1.824444391683322E-3</v>
      </c>
      <c r="M1837" s="50">
        <v>1.8379094937752164E-3</v>
      </c>
      <c r="N1837" s="50">
        <v>4.9599999999999998E-2</v>
      </c>
      <c r="O1837" s="50">
        <v>0.05</v>
      </c>
      <c r="R1837" s="59"/>
    </row>
    <row r="1838" spans="2:18" x14ac:dyDescent="0.2">
      <c r="B1838">
        <v>1829</v>
      </c>
      <c r="C1838" s="57">
        <f t="shared" ca="1" si="235"/>
        <v>0.22745248629697559</v>
      </c>
      <c r="D1838" s="57">
        <f t="shared" ca="1" si="237"/>
        <v>0.68621219452502857</v>
      </c>
      <c r="E1838" s="57">
        <f t="shared" ca="1" si="237"/>
        <v>0.68643737359142487</v>
      </c>
      <c r="F1838" s="57">
        <f t="shared" ca="1" si="231"/>
        <v>0</v>
      </c>
      <c r="G1838" s="57">
        <f t="shared" ca="1" si="232"/>
        <v>0</v>
      </c>
      <c r="H1838" s="17">
        <f t="shared" ca="1" si="233"/>
        <v>0</v>
      </c>
      <c r="I1838" s="17">
        <f t="shared" ca="1" si="234"/>
        <v>0</v>
      </c>
      <c r="K1838" s="17">
        <v>1829</v>
      </c>
      <c r="L1838" s="50">
        <v>1.7526206460987872E-3</v>
      </c>
      <c r="M1838" s="50">
        <v>1.767667084973722E-3</v>
      </c>
      <c r="N1838" s="50">
        <v>5.5800000000000002E-2</v>
      </c>
      <c r="O1838" s="50">
        <v>5.62E-2</v>
      </c>
      <c r="R1838" s="59"/>
    </row>
    <row r="1839" spans="2:18" x14ac:dyDescent="0.2">
      <c r="B1839">
        <v>1830</v>
      </c>
      <c r="C1839" s="57">
        <f t="shared" ca="1" si="235"/>
        <v>0.28726233470966334</v>
      </c>
      <c r="D1839" s="57">
        <f t="shared" ca="1" si="237"/>
        <v>0.69027039868770024</v>
      </c>
      <c r="E1839" s="57">
        <f t="shared" ca="1" si="237"/>
        <v>0.69049690944512743</v>
      </c>
      <c r="F1839" s="57">
        <f t="shared" ca="1" si="231"/>
        <v>0</v>
      </c>
      <c r="G1839" s="57">
        <f t="shared" ca="1" si="232"/>
        <v>0</v>
      </c>
      <c r="H1839" s="17">
        <f t="shared" ca="1" si="233"/>
        <v>0</v>
      </c>
      <c r="I1839" s="17">
        <f t="shared" ca="1" si="234"/>
        <v>0</v>
      </c>
      <c r="K1839" s="17">
        <v>1830</v>
      </c>
      <c r="L1839" s="50">
        <v>1.6822629520455877E-3</v>
      </c>
      <c r="M1839" s="50">
        <v>1.6961857092551939E-3</v>
      </c>
      <c r="N1839" s="50">
        <v>5.1400000000000001E-2</v>
      </c>
      <c r="O1839" s="50">
        <v>5.1799999999999999E-2</v>
      </c>
      <c r="R1839" s="59"/>
    </row>
    <row r="1840" spans="2:18" x14ac:dyDescent="0.2">
      <c r="B1840">
        <v>1831</v>
      </c>
      <c r="C1840" s="57">
        <f t="shared" ca="1" si="235"/>
        <v>-0.82903288172791489</v>
      </c>
      <c r="D1840" s="57">
        <f t="shared" ca="1" si="237"/>
        <v>0.61833518569798473</v>
      </c>
      <c r="E1840" s="57">
        <f t="shared" ca="1" si="237"/>
        <v>0.61853809106886903</v>
      </c>
      <c r="F1840" s="57">
        <f t="shared" ca="1" si="231"/>
        <v>0</v>
      </c>
      <c r="G1840" s="57">
        <f t="shared" ca="1" si="232"/>
        <v>0</v>
      </c>
      <c r="H1840" s="17">
        <f t="shared" ca="1" si="233"/>
        <v>0</v>
      </c>
      <c r="I1840" s="17">
        <f t="shared" ca="1" si="234"/>
        <v>0</v>
      </c>
      <c r="K1840" s="17">
        <v>1831</v>
      </c>
      <c r="L1840" s="50">
        <v>1.8441346735997297E-3</v>
      </c>
      <c r="M1840" s="50">
        <v>1.8579825051812217E-3</v>
      </c>
      <c r="N1840" s="50">
        <v>5.1200000000000002E-2</v>
      </c>
      <c r="O1840" s="50">
        <v>5.1200000000000002E-2</v>
      </c>
      <c r="R1840" s="59"/>
    </row>
    <row r="1841" spans="2:18" x14ac:dyDescent="0.2">
      <c r="B1841">
        <v>1832</v>
      </c>
      <c r="C1841" s="57">
        <f t="shared" ca="1" si="235"/>
        <v>0.14444915650917178</v>
      </c>
      <c r="D1841" s="57">
        <f t="shared" ca="1" si="237"/>
        <v>0.68061977241828742</v>
      </c>
      <c r="E1841" s="57">
        <f t="shared" ca="1" si="237"/>
        <v>0.68084311634331074</v>
      </c>
      <c r="F1841" s="57">
        <f t="shared" ca="1" si="231"/>
        <v>0</v>
      </c>
      <c r="G1841" s="57">
        <f t="shared" ca="1" si="232"/>
        <v>0</v>
      </c>
      <c r="H1841" s="17">
        <f t="shared" ca="1" si="233"/>
        <v>0</v>
      </c>
      <c r="I1841" s="17">
        <f t="shared" ca="1" si="234"/>
        <v>0</v>
      </c>
      <c r="K1841" s="17">
        <v>1832</v>
      </c>
      <c r="L1841" s="50">
        <v>1.8083405228748199E-3</v>
      </c>
      <c r="M1841" s="50">
        <v>1.8222500523462004E-3</v>
      </c>
      <c r="N1841" s="50">
        <v>5.1400000000000001E-2</v>
      </c>
      <c r="O1841" s="50">
        <v>5.1799999999999999E-2</v>
      </c>
      <c r="R1841" s="59"/>
    </row>
    <row r="1842" spans="2:18" x14ac:dyDescent="0.2">
      <c r="B1842">
        <v>1833</v>
      </c>
      <c r="C1842" s="57">
        <f t="shared" ca="1" si="235"/>
        <v>0.22419083392745423</v>
      </c>
      <c r="D1842" s="57">
        <f t="shared" ca="1" si="237"/>
        <v>0.68599157294015045</v>
      </c>
      <c r="E1842" s="57">
        <f t="shared" ca="1" si="237"/>
        <v>0.68621667961004473</v>
      </c>
      <c r="F1842" s="57">
        <f t="shared" ca="1" si="231"/>
        <v>0</v>
      </c>
      <c r="G1842" s="57">
        <f t="shared" ca="1" si="232"/>
        <v>0</v>
      </c>
      <c r="H1842" s="17">
        <f t="shared" ca="1" si="233"/>
        <v>0</v>
      </c>
      <c r="I1842" s="17">
        <f t="shared" ca="1" si="234"/>
        <v>0</v>
      </c>
      <c r="K1842" s="17">
        <v>1833</v>
      </c>
      <c r="L1842" s="50">
        <v>1.656343930427708E-3</v>
      </c>
      <c r="M1842" s="50">
        <v>1.6701958961155593E-3</v>
      </c>
      <c r="N1842" s="50">
        <v>5.1200000000000002E-2</v>
      </c>
      <c r="O1842" s="50">
        <v>5.1799999999999999E-2</v>
      </c>
      <c r="R1842" s="59"/>
    </row>
    <row r="1843" spans="2:18" x14ac:dyDescent="0.2">
      <c r="B1843">
        <v>1834</v>
      </c>
      <c r="C1843" s="57">
        <f t="shared" ca="1" si="235"/>
        <v>-0.19509498809341058</v>
      </c>
      <c r="D1843" s="57">
        <f t="shared" ca="1" si="237"/>
        <v>0.65821328162616821</v>
      </c>
      <c r="E1843" s="57">
        <f t="shared" ca="1" si="237"/>
        <v>0.6584292729090816</v>
      </c>
      <c r="F1843" s="57">
        <f t="shared" ca="1" si="231"/>
        <v>0</v>
      </c>
      <c r="G1843" s="57">
        <f t="shared" ca="1" si="232"/>
        <v>0</v>
      </c>
      <c r="H1843" s="17">
        <f t="shared" ca="1" si="233"/>
        <v>0</v>
      </c>
      <c r="I1843" s="17">
        <f t="shared" ca="1" si="234"/>
        <v>0</v>
      </c>
      <c r="K1843" s="17">
        <v>1834</v>
      </c>
      <c r="L1843" s="50">
        <v>1.6670554326120187E-3</v>
      </c>
      <c r="M1843" s="50">
        <v>1.6811232946598903E-3</v>
      </c>
      <c r="N1843" s="50">
        <v>5.1999999999999998E-2</v>
      </c>
      <c r="O1843" s="50">
        <v>5.2400000000000002E-2</v>
      </c>
      <c r="R1843" s="59"/>
    </row>
    <row r="1844" spans="2:18" x14ac:dyDescent="0.2">
      <c r="B1844">
        <v>1835</v>
      </c>
      <c r="C1844" s="57">
        <f t="shared" ca="1" si="235"/>
        <v>-1.2396470369345713</v>
      </c>
      <c r="D1844" s="57">
        <f t="shared" ca="1" si="237"/>
        <v>0.5938039839213638</v>
      </c>
      <c r="E1844" s="57">
        <f t="shared" ca="1" si="237"/>
        <v>0.59399883943076559</v>
      </c>
      <c r="F1844" s="57">
        <f t="shared" ca="1" si="231"/>
        <v>0</v>
      </c>
      <c r="G1844" s="57">
        <f t="shared" ca="1" si="232"/>
        <v>0</v>
      </c>
      <c r="H1844" s="17">
        <f t="shared" ca="1" si="233"/>
        <v>0</v>
      </c>
      <c r="I1844" s="17">
        <f t="shared" ca="1" si="234"/>
        <v>0</v>
      </c>
      <c r="K1844" s="17">
        <v>1835</v>
      </c>
      <c r="L1844" s="50">
        <v>1.6345195166237413E-3</v>
      </c>
      <c r="M1844" s="50">
        <v>1.6478344416326045E-3</v>
      </c>
      <c r="N1844" s="50">
        <v>4.9200000000000001E-2</v>
      </c>
      <c r="O1844" s="50">
        <v>4.9599999999999998E-2</v>
      </c>
      <c r="R1844" s="59"/>
    </row>
    <row r="1845" spans="2:18" x14ac:dyDescent="0.2">
      <c r="B1845">
        <v>1836</v>
      </c>
      <c r="C1845" s="57">
        <f t="shared" ca="1" si="235"/>
        <v>0.99101932545155991</v>
      </c>
      <c r="D1845" s="57">
        <f t="shared" ca="1" si="237"/>
        <v>0.73986299266745514</v>
      </c>
      <c r="E1845" s="57">
        <f t="shared" ca="1" si="237"/>
        <v>0.74010577712870373</v>
      </c>
      <c r="F1845" s="57">
        <f t="shared" ca="1" si="231"/>
        <v>0</v>
      </c>
      <c r="G1845" s="57">
        <f t="shared" ca="1" si="232"/>
        <v>0</v>
      </c>
      <c r="H1845" s="17">
        <f t="shared" ca="1" si="233"/>
        <v>0</v>
      </c>
      <c r="I1845" s="17">
        <f t="shared" ca="1" si="234"/>
        <v>0</v>
      </c>
      <c r="K1845" s="17">
        <v>1836</v>
      </c>
      <c r="L1845" s="50">
        <v>1.9611826546364511E-3</v>
      </c>
      <c r="M1845" s="50">
        <v>1.9749137075747961E-3</v>
      </c>
      <c r="N1845" s="50">
        <v>5.0599999999999999E-2</v>
      </c>
      <c r="O1845" s="50">
        <v>5.0599999999999999E-2</v>
      </c>
      <c r="R1845" s="59"/>
    </row>
    <row r="1846" spans="2:18" x14ac:dyDescent="0.2">
      <c r="B1846">
        <v>1837</v>
      </c>
      <c r="C1846" s="57">
        <f t="shared" ca="1" si="235"/>
        <v>0.61698842577209168</v>
      </c>
      <c r="D1846" s="57">
        <f t="shared" ca="1" si="237"/>
        <v>0.71307760970568468</v>
      </c>
      <c r="E1846" s="57">
        <f t="shared" ca="1" si="237"/>
        <v>0.71331160460070808</v>
      </c>
      <c r="F1846" s="57">
        <f t="shared" ca="1" si="231"/>
        <v>0</v>
      </c>
      <c r="G1846" s="57">
        <f t="shared" ca="1" si="232"/>
        <v>0</v>
      </c>
      <c r="H1846" s="17">
        <f t="shared" ca="1" si="233"/>
        <v>0</v>
      </c>
      <c r="I1846" s="17">
        <f t="shared" ca="1" si="234"/>
        <v>0</v>
      </c>
      <c r="K1846" s="17">
        <v>1837</v>
      </c>
      <c r="L1846" s="50">
        <v>1.8583277870019969E-3</v>
      </c>
      <c r="M1846" s="50">
        <v>1.8738345935566168E-3</v>
      </c>
      <c r="N1846" s="50">
        <v>5.74E-2</v>
      </c>
      <c r="O1846" s="50">
        <v>5.7599999999999998E-2</v>
      </c>
      <c r="R1846" s="59"/>
    </row>
    <row r="1847" spans="2:18" x14ac:dyDescent="0.2">
      <c r="B1847">
        <v>1838</v>
      </c>
      <c r="C1847" s="57">
        <f t="shared" ca="1" si="235"/>
        <v>-0.18551803697306654</v>
      </c>
      <c r="D1847" s="57">
        <f t="shared" ca="1" si="237"/>
        <v>0.65883503861011883</v>
      </c>
      <c r="E1847" s="57">
        <f t="shared" ca="1" si="237"/>
        <v>0.65905123392125875</v>
      </c>
      <c r="F1847" s="57">
        <f t="shared" ca="1" si="231"/>
        <v>0</v>
      </c>
      <c r="G1847" s="57">
        <f t="shared" ca="1" si="232"/>
        <v>0</v>
      </c>
      <c r="H1847" s="17">
        <f t="shared" ca="1" si="233"/>
        <v>0</v>
      </c>
      <c r="I1847" s="17">
        <f t="shared" ca="1" si="234"/>
        <v>0</v>
      </c>
      <c r="K1847" s="17">
        <v>1838</v>
      </c>
      <c r="L1847" s="50">
        <v>1.72485512797325E-3</v>
      </c>
      <c r="M1847" s="50">
        <v>1.738287485531203E-3</v>
      </c>
      <c r="N1847" s="50">
        <v>4.9599999999999998E-2</v>
      </c>
      <c r="O1847" s="50">
        <v>4.9799999999999997E-2</v>
      </c>
      <c r="R1847" s="59"/>
    </row>
    <row r="1848" spans="2:18" x14ac:dyDescent="0.2">
      <c r="B1848">
        <v>1839</v>
      </c>
      <c r="C1848" s="57">
        <f t="shared" ca="1" si="235"/>
        <v>8.9197842526167484E-2</v>
      </c>
      <c r="D1848" s="57">
        <f t="shared" ca="1" si="237"/>
        <v>0.67692245608105006</v>
      </c>
      <c r="E1848" s="57">
        <f t="shared" ca="1" si="237"/>
        <v>0.67714458673961186</v>
      </c>
      <c r="F1848" s="57">
        <f t="shared" ca="1" si="231"/>
        <v>0</v>
      </c>
      <c r="G1848" s="57">
        <f t="shared" ca="1" si="232"/>
        <v>0</v>
      </c>
      <c r="H1848" s="17">
        <f t="shared" ca="1" si="233"/>
        <v>0</v>
      </c>
      <c r="I1848" s="17">
        <f t="shared" ca="1" si="234"/>
        <v>0</v>
      </c>
      <c r="K1848" s="17">
        <v>1839</v>
      </c>
      <c r="L1848" s="50">
        <v>1.5585410777528125E-3</v>
      </c>
      <c r="M1848" s="50">
        <v>1.5721917339468459E-3</v>
      </c>
      <c r="N1848" s="50">
        <v>5.0799999999999998E-2</v>
      </c>
      <c r="O1848" s="50">
        <v>5.0799999999999998E-2</v>
      </c>
      <c r="R1848" s="59"/>
    </row>
    <row r="1849" spans="2:18" x14ac:dyDescent="0.2">
      <c r="B1849">
        <v>1840</v>
      </c>
      <c r="C1849" s="57">
        <f t="shared" ca="1" si="235"/>
        <v>0.23711498412419335</v>
      </c>
      <c r="D1849" s="57">
        <f t="shared" ca="1" si="237"/>
        <v>0.68686619254354397</v>
      </c>
      <c r="E1849" s="57">
        <f t="shared" ca="1" si="237"/>
        <v>0.6870915862179936</v>
      </c>
      <c r="F1849" s="57">
        <f t="shared" ca="1" si="231"/>
        <v>0</v>
      </c>
      <c r="G1849" s="57">
        <f t="shared" ca="1" si="232"/>
        <v>0</v>
      </c>
      <c r="H1849" s="17">
        <f t="shared" ca="1" si="233"/>
        <v>0</v>
      </c>
      <c r="I1849" s="17">
        <f t="shared" ca="1" si="234"/>
        <v>0</v>
      </c>
      <c r="K1849" s="17">
        <v>1840</v>
      </c>
      <c r="L1849" s="50">
        <v>1.581214926219278E-3</v>
      </c>
      <c r="M1849" s="50">
        <v>1.5944078177716565E-3</v>
      </c>
      <c r="N1849" s="50">
        <v>4.9000000000000002E-2</v>
      </c>
      <c r="O1849" s="50">
        <v>4.9200000000000001E-2</v>
      </c>
      <c r="R1849" s="59"/>
    </row>
    <row r="1850" spans="2:18" x14ac:dyDescent="0.2">
      <c r="B1850">
        <v>1841</v>
      </c>
      <c r="C1850" s="57">
        <f t="shared" ca="1" si="235"/>
        <v>-0.27691904836259201</v>
      </c>
      <c r="D1850" s="57">
        <f t="shared" ref="D1850:E1869" ca="1" si="238">S0*EXP((D$5+0.5*σ*σ)*T+σ*SQRT(T)*$C1850)</f>
        <v>0.65292494762623743</v>
      </c>
      <c r="E1850" s="57">
        <f t="shared" ca="1" si="238"/>
        <v>0.65313920355364052</v>
      </c>
      <c r="F1850" s="57">
        <f t="shared" ca="1" si="231"/>
        <v>0</v>
      </c>
      <c r="G1850" s="57">
        <f t="shared" ca="1" si="232"/>
        <v>0</v>
      </c>
      <c r="H1850" s="17">
        <f t="shared" ca="1" si="233"/>
        <v>0</v>
      </c>
      <c r="I1850" s="17">
        <f t="shared" ca="1" si="234"/>
        <v>0</v>
      </c>
      <c r="K1850" s="17">
        <v>1841</v>
      </c>
      <c r="L1850" s="50">
        <v>1.7833918203941895E-3</v>
      </c>
      <c r="M1850" s="50">
        <v>1.7982140673638949E-3</v>
      </c>
      <c r="N1850" s="50">
        <v>5.4399999999999997E-2</v>
      </c>
      <c r="O1850" s="50">
        <v>5.5800000000000002E-2</v>
      </c>
      <c r="R1850" s="59"/>
    </row>
    <row r="1851" spans="2:18" x14ac:dyDescent="0.2">
      <c r="B1851">
        <v>1842</v>
      </c>
      <c r="C1851" s="57">
        <f t="shared" ca="1" si="235"/>
        <v>-0.81891482771618351</v>
      </c>
      <c r="D1851" s="57">
        <f t="shared" ca="1" si="238"/>
        <v>0.61895229103085381</v>
      </c>
      <c r="E1851" s="57">
        <f t="shared" ca="1" si="238"/>
        <v>0.61915539890353533</v>
      </c>
      <c r="F1851" s="57">
        <f t="shared" ca="1" si="231"/>
        <v>0</v>
      </c>
      <c r="G1851" s="57">
        <f t="shared" ca="1" si="232"/>
        <v>0</v>
      </c>
      <c r="H1851" s="17">
        <f t="shared" ca="1" si="233"/>
        <v>0</v>
      </c>
      <c r="I1851" s="17">
        <f t="shared" ca="1" si="234"/>
        <v>0</v>
      </c>
      <c r="K1851" s="17">
        <v>1842</v>
      </c>
      <c r="L1851" s="50">
        <v>1.9020414745368711E-3</v>
      </c>
      <c r="M1851" s="50">
        <v>1.9164245378002643E-3</v>
      </c>
      <c r="N1851" s="50">
        <v>5.2999999999999999E-2</v>
      </c>
      <c r="O1851" s="50">
        <v>5.3600000000000002E-2</v>
      </c>
      <c r="R1851" s="59"/>
    </row>
    <row r="1852" spans="2:18" x14ac:dyDescent="0.2">
      <c r="B1852">
        <v>1843</v>
      </c>
      <c r="C1852" s="57">
        <f t="shared" ca="1" si="235"/>
        <v>-1.003603548569908</v>
      </c>
      <c r="D1852" s="57">
        <f t="shared" ca="1" si="238"/>
        <v>0.60778439267980577</v>
      </c>
      <c r="E1852" s="57">
        <f t="shared" ca="1" si="238"/>
        <v>0.60798383583048976</v>
      </c>
      <c r="F1852" s="57">
        <f t="shared" ca="1" si="231"/>
        <v>0</v>
      </c>
      <c r="G1852" s="57">
        <f t="shared" ca="1" si="232"/>
        <v>0</v>
      </c>
      <c r="H1852" s="17">
        <f t="shared" ca="1" si="233"/>
        <v>0</v>
      </c>
      <c r="I1852" s="17">
        <f t="shared" ca="1" si="234"/>
        <v>0</v>
      </c>
      <c r="K1852" s="17">
        <v>1843</v>
      </c>
      <c r="L1852" s="50">
        <v>1.9005778524959279E-3</v>
      </c>
      <c r="M1852" s="50">
        <v>1.9153198824721474E-3</v>
      </c>
      <c r="N1852" s="50">
        <v>5.4399999999999997E-2</v>
      </c>
      <c r="O1852" s="50">
        <v>5.4800000000000001E-2</v>
      </c>
      <c r="R1852" s="59"/>
    </row>
    <row r="1853" spans="2:18" x14ac:dyDescent="0.2">
      <c r="B1853">
        <v>1844</v>
      </c>
      <c r="C1853" s="57">
        <f t="shared" ca="1" si="235"/>
        <v>0.2930902661458738</v>
      </c>
      <c r="D1853" s="57">
        <f t="shared" ca="1" si="238"/>
        <v>0.69066711510597523</v>
      </c>
      <c r="E1853" s="57">
        <f t="shared" ca="1" si="238"/>
        <v>0.69089375604504777</v>
      </c>
      <c r="F1853" s="57">
        <f t="shared" ca="1" si="231"/>
        <v>0</v>
      </c>
      <c r="G1853" s="57">
        <f t="shared" ca="1" si="232"/>
        <v>0</v>
      </c>
      <c r="H1853" s="17">
        <f t="shared" ca="1" si="233"/>
        <v>0</v>
      </c>
      <c r="I1853" s="17">
        <f t="shared" ca="1" si="234"/>
        <v>0</v>
      </c>
      <c r="K1853" s="17">
        <v>1844</v>
      </c>
      <c r="L1853" s="50">
        <v>1.7263740488556324E-3</v>
      </c>
      <c r="M1853" s="50">
        <v>1.7408382796153159E-3</v>
      </c>
      <c r="N1853" s="50">
        <v>5.3600000000000002E-2</v>
      </c>
      <c r="O1853" s="50">
        <v>5.3800000000000001E-2</v>
      </c>
      <c r="R1853" s="59"/>
    </row>
    <row r="1854" spans="2:18" x14ac:dyDescent="0.2">
      <c r="B1854">
        <v>1845</v>
      </c>
      <c r="C1854" s="57">
        <f t="shared" ca="1" si="235"/>
        <v>0.1445202064897613</v>
      </c>
      <c r="D1854" s="57">
        <f t="shared" ca="1" si="238"/>
        <v>0.68062453992997796</v>
      </c>
      <c r="E1854" s="57">
        <f t="shared" ca="1" si="238"/>
        <v>0.68084788541944996</v>
      </c>
      <c r="F1854" s="57">
        <f t="shared" ca="1" si="231"/>
        <v>0</v>
      </c>
      <c r="G1854" s="57">
        <f t="shared" ca="1" si="232"/>
        <v>0</v>
      </c>
      <c r="H1854" s="17">
        <f t="shared" ca="1" si="233"/>
        <v>0</v>
      </c>
      <c r="I1854" s="17">
        <f t="shared" ca="1" si="234"/>
        <v>0</v>
      </c>
      <c r="K1854" s="17">
        <v>1845</v>
      </c>
      <c r="L1854" s="50">
        <v>1.8498085910690378E-3</v>
      </c>
      <c r="M1854" s="50">
        <v>1.8629575789425288E-3</v>
      </c>
      <c r="N1854" s="50">
        <v>4.8399999999999999E-2</v>
      </c>
      <c r="O1854" s="50">
        <v>4.8800000000000003E-2</v>
      </c>
      <c r="R1854" s="59"/>
    </row>
    <row r="1855" spans="2:18" x14ac:dyDescent="0.2">
      <c r="B1855">
        <v>1846</v>
      </c>
      <c r="C1855" s="57">
        <f t="shared" ca="1" si="235"/>
        <v>1.6625504743564277</v>
      </c>
      <c r="D1855" s="57">
        <f t="shared" ca="1" si="238"/>
        <v>0.7905031020761808</v>
      </c>
      <c r="E1855" s="57">
        <f t="shared" ca="1" si="238"/>
        <v>0.79076250398120251</v>
      </c>
      <c r="F1855" s="57">
        <f t="shared" ca="1" si="231"/>
        <v>2.3031020761807852E-3</v>
      </c>
      <c r="G1855" s="57">
        <f t="shared" ca="1" si="232"/>
        <v>2.5625039812025019E-3</v>
      </c>
      <c r="H1855" s="17">
        <f t="shared" ca="1" si="233"/>
        <v>1</v>
      </c>
      <c r="I1855" s="17">
        <f t="shared" ca="1" si="234"/>
        <v>1</v>
      </c>
      <c r="K1855" s="17">
        <v>1846</v>
      </c>
      <c r="L1855" s="50">
        <v>1.9245274186559566E-3</v>
      </c>
      <c r="M1855" s="50">
        <v>1.9389706524684659E-3</v>
      </c>
      <c r="N1855" s="50">
        <v>5.3400000000000003E-2</v>
      </c>
      <c r="O1855" s="50">
        <v>5.3400000000000003E-2</v>
      </c>
      <c r="R1855" s="59"/>
    </row>
    <row r="1856" spans="2:18" x14ac:dyDescent="0.2">
      <c r="B1856">
        <v>1847</v>
      </c>
      <c r="C1856" s="57">
        <f t="shared" ca="1" si="235"/>
        <v>-0.60806228231888471</v>
      </c>
      <c r="D1856" s="57">
        <f t="shared" ca="1" si="238"/>
        <v>0.63195337291390263</v>
      </c>
      <c r="E1856" s="57">
        <f t="shared" ca="1" si="238"/>
        <v>0.63216074706384351</v>
      </c>
      <c r="F1856" s="57">
        <f t="shared" ca="1" si="231"/>
        <v>0</v>
      </c>
      <c r="G1856" s="57">
        <f t="shared" ca="1" si="232"/>
        <v>0</v>
      </c>
      <c r="H1856" s="17">
        <f t="shared" ca="1" si="233"/>
        <v>0</v>
      </c>
      <c r="I1856" s="17">
        <f t="shared" ca="1" si="234"/>
        <v>0</v>
      </c>
      <c r="K1856" s="17">
        <v>1847</v>
      </c>
      <c r="L1856" s="50">
        <v>1.6213440227518547E-3</v>
      </c>
      <c r="M1856" s="50">
        <v>1.6348232462626345E-3</v>
      </c>
      <c r="N1856" s="50">
        <v>4.9799999999999997E-2</v>
      </c>
      <c r="O1856" s="50">
        <v>5.0200000000000002E-2</v>
      </c>
      <c r="R1856" s="59"/>
    </row>
    <row r="1857" spans="2:18" x14ac:dyDescent="0.2">
      <c r="B1857">
        <v>1848</v>
      </c>
      <c r="C1857" s="57">
        <f t="shared" ca="1" si="235"/>
        <v>2.2278201578844712</v>
      </c>
      <c r="D1857" s="57">
        <f t="shared" ca="1" si="238"/>
        <v>0.83580730379096069</v>
      </c>
      <c r="E1857" s="57">
        <f t="shared" ca="1" si="238"/>
        <v>0.83608157217303902</v>
      </c>
      <c r="F1857" s="57">
        <f t="shared" ca="1" si="231"/>
        <v>4.7607303790960676E-2</v>
      </c>
      <c r="G1857" s="57">
        <f t="shared" ca="1" si="232"/>
        <v>4.7881572173039011E-2</v>
      </c>
      <c r="H1857" s="17">
        <f t="shared" ca="1" si="233"/>
        <v>1</v>
      </c>
      <c r="I1857" s="17">
        <f t="shared" ca="1" si="234"/>
        <v>1</v>
      </c>
      <c r="K1857" s="17">
        <v>1848</v>
      </c>
      <c r="L1857" s="50">
        <v>1.8755322168528203E-3</v>
      </c>
      <c r="M1857" s="50">
        <v>1.890772460277488E-3</v>
      </c>
      <c r="N1857" s="50">
        <v>5.62E-2</v>
      </c>
      <c r="O1857" s="50">
        <v>5.6599999999999998E-2</v>
      </c>
      <c r="R1857" s="59"/>
    </row>
    <row r="1858" spans="2:18" x14ac:dyDescent="0.2">
      <c r="B1858">
        <v>1849</v>
      </c>
      <c r="C1858" s="57">
        <f t="shared" ca="1" si="235"/>
        <v>-4.4257137490603705E-2</v>
      </c>
      <c r="D1858" s="57">
        <f t="shared" ca="1" si="238"/>
        <v>0.66807452858210736</v>
      </c>
      <c r="E1858" s="57">
        <f t="shared" ca="1" si="238"/>
        <v>0.668293755812153</v>
      </c>
      <c r="F1858" s="57">
        <f t="shared" ca="1" si="231"/>
        <v>0</v>
      </c>
      <c r="G1858" s="57">
        <f t="shared" ca="1" si="232"/>
        <v>0</v>
      </c>
      <c r="H1858" s="17">
        <f t="shared" ca="1" si="233"/>
        <v>0</v>
      </c>
      <c r="I1858" s="17">
        <f t="shared" ca="1" si="234"/>
        <v>0</v>
      </c>
      <c r="K1858" s="17">
        <v>1849</v>
      </c>
      <c r="L1858" s="50">
        <v>1.8237221609860932E-3</v>
      </c>
      <c r="M1858" s="50">
        <v>1.8376593080497645E-3</v>
      </c>
      <c r="N1858" s="50">
        <v>5.1400000000000001E-2</v>
      </c>
      <c r="O1858" s="50">
        <v>5.1799999999999999E-2</v>
      </c>
      <c r="R1858" s="59"/>
    </row>
    <row r="1859" spans="2:18" x14ac:dyDescent="0.2">
      <c r="B1859">
        <v>1850</v>
      </c>
      <c r="C1859" s="57">
        <f t="shared" ca="1" si="235"/>
        <v>-0.63414067587690781</v>
      </c>
      <c r="D1859" s="57">
        <f t="shared" ca="1" si="238"/>
        <v>0.63033070583467632</v>
      </c>
      <c r="E1859" s="57">
        <f t="shared" ca="1" si="238"/>
        <v>0.63053754750988</v>
      </c>
      <c r="F1859" s="57">
        <f t="shared" ca="1" si="231"/>
        <v>0</v>
      </c>
      <c r="G1859" s="57">
        <f t="shared" ca="1" si="232"/>
        <v>0</v>
      </c>
      <c r="H1859" s="17">
        <f t="shared" ca="1" si="233"/>
        <v>0</v>
      </c>
      <c r="I1859" s="17">
        <f t="shared" ca="1" si="234"/>
        <v>0</v>
      </c>
      <c r="K1859" s="17">
        <v>1850</v>
      </c>
      <c r="L1859" s="50">
        <v>1.7165736642576939E-3</v>
      </c>
      <c r="M1859" s="50">
        <v>1.7295519692959668E-3</v>
      </c>
      <c r="N1859" s="50">
        <v>4.8000000000000001E-2</v>
      </c>
      <c r="O1859" s="50">
        <v>4.8000000000000001E-2</v>
      </c>
      <c r="R1859" s="59"/>
    </row>
    <row r="1860" spans="2:18" x14ac:dyDescent="0.2">
      <c r="B1860">
        <v>1851</v>
      </c>
      <c r="C1860" s="57">
        <f t="shared" ca="1" si="235"/>
        <v>1.3103415274696737</v>
      </c>
      <c r="D1860" s="57">
        <f t="shared" ca="1" si="238"/>
        <v>0.76352524728860505</v>
      </c>
      <c r="E1860" s="57">
        <f t="shared" ca="1" si="238"/>
        <v>0.76377579646818283</v>
      </c>
      <c r="F1860" s="57">
        <f t="shared" ca="1" si="231"/>
        <v>0</v>
      </c>
      <c r="G1860" s="57">
        <f t="shared" ca="1" si="232"/>
        <v>0</v>
      </c>
      <c r="H1860" s="17">
        <f t="shared" ca="1" si="233"/>
        <v>0</v>
      </c>
      <c r="I1860" s="17">
        <f t="shared" ca="1" si="234"/>
        <v>0</v>
      </c>
      <c r="K1860" s="17">
        <v>1851</v>
      </c>
      <c r="L1860" s="50">
        <v>1.8383278892085671E-3</v>
      </c>
      <c r="M1860" s="50">
        <v>1.8524021712987891E-3</v>
      </c>
      <c r="N1860" s="50">
        <v>5.1999999999999998E-2</v>
      </c>
      <c r="O1860" s="50">
        <v>5.2200000000000003E-2</v>
      </c>
      <c r="R1860" s="59"/>
    </row>
    <row r="1861" spans="2:18" x14ac:dyDescent="0.2">
      <c r="B1861">
        <v>1852</v>
      </c>
      <c r="C1861" s="57">
        <f t="shared" ca="1" si="235"/>
        <v>0.10924675838392822</v>
      </c>
      <c r="D1861" s="57">
        <f t="shared" ca="1" si="238"/>
        <v>0.67826176516070513</v>
      </c>
      <c r="E1861" s="57">
        <f t="shared" ca="1" si="238"/>
        <v>0.67848433531068164</v>
      </c>
      <c r="F1861" s="57">
        <f t="shared" ca="1" si="231"/>
        <v>0</v>
      </c>
      <c r="G1861" s="57">
        <f t="shared" ca="1" si="232"/>
        <v>0</v>
      </c>
      <c r="H1861" s="17">
        <f t="shared" ca="1" si="233"/>
        <v>0</v>
      </c>
      <c r="I1861" s="17">
        <f t="shared" ca="1" si="234"/>
        <v>0</v>
      </c>
      <c r="K1861" s="17">
        <v>1852</v>
      </c>
      <c r="L1861" s="50">
        <v>1.6129683027972185E-3</v>
      </c>
      <c r="M1861" s="50">
        <v>1.6264470830224434E-3</v>
      </c>
      <c r="N1861" s="50">
        <v>0.05</v>
      </c>
      <c r="O1861" s="50">
        <v>5.0200000000000002E-2</v>
      </c>
      <c r="R1861" s="59"/>
    </row>
    <row r="1862" spans="2:18" x14ac:dyDescent="0.2">
      <c r="B1862">
        <v>1853</v>
      </c>
      <c r="C1862" s="57">
        <f t="shared" ca="1" si="235"/>
        <v>0.36428151616193366</v>
      </c>
      <c r="D1862" s="57">
        <f t="shared" ca="1" si="238"/>
        <v>0.69553165837766051</v>
      </c>
      <c r="E1862" s="57">
        <f t="shared" ca="1" si="238"/>
        <v>0.69575989560622065</v>
      </c>
      <c r="F1862" s="57">
        <f t="shared" ca="1" si="231"/>
        <v>0</v>
      </c>
      <c r="G1862" s="57">
        <f t="shared" ca="1" si="232"/>
        <v>0</v>
      </c>
      <c r="H1862" s="17">
        <f t="shared" ca="1" si="233"/>
        <v>0</v>
      </c>
      <c r="I1862" s="17">
        <f t="shared" ca="1" si="234"/>
        <v>0</v>
      </c>
      <c r="K1862" s="17">
        <v>1853</v>
      </c>
      <c r="L1862" s="50">
        <v>1.7797951490087175E-3</v>
      </c>
      <c r="M1862" s="50">
        <v>1.7934666800244006E-3</v>
      </c>
      <c r="N1862" s="50">
        <v>5.0599999999999999E-2</v>
      </c>
      <c r="O1862" s="50">
        <v>5.0599999999999999E-2</v>
      </c>
      <c r="R1862" s="59"/>
    </row>
    <row r="1863" spans="2:18" x14ac:dyDescent="0.2">
      <c r="B1863">
        <v>1854</v>
      </c>
      <c r="C1863" s="57">
        <f t="shared" ca="1" si="235"/>
        <v>-0.88480632933599612</v>
      </c>
      <c r="D1863" s="57">
        <f t="shared" ca="1" si="238"/>
        <v>0.61494456100037331</v>
      </c>
      <c r="E1863" s="57">
        <f t="shared" ca="1" si="238"/>
        <v>0.61514635374500304</v>
      </c>
      <c r="F1863" s="57">
        <f t="shared" ca="1" si="231"/>
        <v>0</v>
      </c>
      <c r="G1863" s="57">
        <f t="shared" ca="1" si="232"/>
        <v>0</v>
      </c>
      <c r="H1863" s="17">
        <f t="shared" ca="1" si="233"/>
        <v>0</v>
      </c>
      <c r="I1863" s="17">
        <f t="shared" ca="1" si="234"/>
        <v>0</v>
      </c>
      <c r="K1863" s="17">
        <v>1854</v>
      </c>
      <c r="L1863" s="50">
        <v>1.7261316815027421E-3</v>
      </c>
      <c r="M1863" s="50">
        <v>1.7387510183781763E-3</v>
      </c>
      <c r="N1863" s="50">
        <v>4.6600000000000003E-2</v>
      </c>
      <c r="O1863" s="50">
        <v>4.6600000000000003E-2</v>
      </c>
      <c r="R1863" s="59"/>
    </row>
    <row r="1864" spans="2:18" x14ac:dyDescent="0.2">
      <c r="B1864">
        <v>1855</v>
      </c>
      <c r="C1864" s="57">
        <f t="shared" ca="1" si="235"/>
        <v>1.415857078242506</v>
      </c>
      <c r="D1864" s="57">
        <f t="shared" ca="1" si="238"/>
        <v>0.7715092822103401</v>
      </c>
      <c r="E1864" s="57">
        <f t="shared" ca="1" si="238"/>
        <v>0.77176245133392951</v>
      </c>
      <c r="F1864" s="57">
        <f t="shared" ca="1" si="231"/>
        <v>0</v>
      </c>
      <c r="G1864" s="57">
        <f t="shared" ca="1" si="232"/>
        <v>0</v>
      </c>
      <c r="H1864" s="17">
        <f t="shared" ca="1" si="233"/>
        <v>0</v>
      </c>
      <c r="I1864" s="17">
        <f t="shared" ca="1" si="234"/>
        <v>0</v>
      </c>
      <c r="K1864" s="17">
        <v>1855</v>
      </c>
      <c r="L1864" s="50">
        <v>1.7717713750815434E-3</v>
      </c>
      <c r="M1864" s="50">
        <v>1.7862543081919359E-3</v>
      </c>
      <c r="N1864" s="50">
        <v>5.3600000000000002E-2</v>
      </c>
      <c r="O1864" s="50">
        <v>5.3800000000000001E-2</v>
      </c>
      <c r="R1864" s="59"/>
    </row>
    <row r="1865" spans="2:18" x14ac:dyDescent="0.2">
      <c r="B1865">
        <v>1856</v>
      </c>
      <c r="C1865" s="57">
        <f t="shared" ca="1" si="235"/>
        <v>-0.7899994592527988</v>
      </c>
      <c r="D1865" s="57">
        <f t="shared" ca="1" si="238"/>
        <v>0.62071925133668537</v>
      </c>
      <c r="E1865" s="57">
        <f t="shared" ca="1" si="238"/>
        <v>0.6209229390336185</v>
      </c>
      <c r="F1865" s="57">
        <f t="shared" ca="1" si="231"/>
        <v>0</v>
      </c>
      <c r="G1865" s="57">
        <f t="shared" ca="1" si="232"/>
        <v>0</v>
      </c>
      <c r="H1865" s="17">
        <f t="shared" ca="1" si="233"/>
        <v>0</v>
      </c>
      <c r="I1865" s="17">
        <f t="shared" ca="1" si="234"/>
        <v>0</v>
      </c>
      <c r="K1865" s="17">
        <v>1856</v>
      </c>
      <c r="L1865" s="50">
        <v>1.8354136733129366E-3</v>
      </c>
      <c r="M1865" s="50">
        <v>1.848063016459587E-3</v>
      </c>
      <c r="N1865" s="50">
        <v>4.6399999999999997E-2</v>
      </c>
      <c r="O1865" s="50">
        <v>4.6800000000000001E-2</v>
      </c>
      <c r="R1865" s="59"/>
    </row>
    <row r="1866" spans="2:18" x14ac:dyDescent="0.2">
      <c r="B1866">
        <v>1857</v>
      </c>
      <c r="C1866" s="57">
        <f t="shared" ca="1" si="235"/>
        <v>0.19541295464209674</v>
      </c>
      <c r="D1866" s="57">
        <f t="shared" ca="1" si="238"/>
        <v>0.68404807825807201</v>
      </c>
      <c r="E1866" s="57">
        <f t="shared" ca="1" si="238"/>
        <v>0.68427254717433617</v>
      </c>
      <c r="F1866" s="57">
        <f t="shared" ref="F1866:F1929" ca="1" si="239">MAX(0,CP*(D1866-K))</f>
        <v>0</v>
      </c>
      <c r="G1866" s="57">
        <f t="shared" ref="G1866:G1929" ca="1" si="240">MAX(0,CP*(E1866-K))</f>
        <v>0</v>
      </c>
      <c r="H1866" s="17">
        <f t="shared" ref="H1866:H1929" ca="1" si="241">(CP*(D1866-K)&gt;0)*1</f>
        <v>0</v>
      </c>
      <c r="I1866" s="17">
        <f t="shared" ref="I1866:I1929" ca="1" si="242">(CP*(E1866-K)&gt;0)*1</f>
        <v>0</v>
      </c>
      <c r="K1866" s="17">
        <v>1857</v>
      </c>
      <c r="L1866" s="50">
        <v>1.6443344294211051E-3</v>
      </c>
      <c r="M1866" s="50">
        <v>1.6572188166833215E-3</v>
      </c>
      <c r="N1866" s="50">
        <v>4.7600000000000003E-2</v>
      </c>
      <c r="O1866" s="50">
        <v>4.8000000000000001E-2</v>
      </c>
      <c r="R1866" s="59"/>
    </row>
    <row r="1867" spans="2:18" x14ac:dyDescent="0.2">
      <c r="B1867">
        <v>1858</v>
      </c>
      <c r="C1867" s="57">
        <f t="shared" ref="C1867:C1930" ca="1" si="243">_xlfn.NORM.S.INV(RAND())</f>
        <v>1.4579661486257849</v>
      </c>
      <c r="D1867" s="57">
        <f t="shared" ca="1" si="238"/>
        <v>0.7747188038830799</v>
      </c>
      <c r="E1867" s="57">
        <f t="shared" ca="1" si="238"/>
        <v>0.77497302620435293</v>
      </c>
      <c r="F1867" s="57">
        <f t="shared" ca="1" si="239"/>
        <v>0</v>
      </c>
      <c r="G1867" s="57">
        <f t="shared" ca="1" si="240"/>
        <v>0</v>
      </c>
      <c r="H1867" s="17">
        <f t="shared" ca="1" si="241"/>
        <v>0</v>
      </c>
      <c r="I1867" s="17">
        <f t="shared" ca="1" si="242"/>
        <v>0</v>
      </c>
      <c r="K1867" s="17">
        <v>1858</v>
      </c>
      <c r="L1867" s="50">
        <v>1.7912022339349786E-3</v>
      </c>
      <c r="M1867" s="50">
        <v>1.8049809666200204E-3</v>
      </c>
      <c r="N1867" s="50">
        <v>5.0999999999999997E-2</v>
      </c>
      <c r="O1867" s="50">
        <v>5.0999999999999997E-2</v>
      </c>
      <c r="R1867" s="59"/>
    </row>
    <row r="1868" spans="2:18" x14ac:dyDescent="0.2">
      <c r="B1868">
        <v>1859</v>
      </c>
      <c r="C1868" s="57">
        <f t="shared" ca="1" si="243"/>
        <v>-1.1885455162409801</v>
      </c>
      <c r="D1868" s="57">
        <f t="shared" ca="1" si="238"/>
        <v>0.59680309873694282</v>
      </c>
      <c r="E1868" s="57">
        <f t="shared" ca="1" si="238"/>
        <v>0.59699893839946738</v>
      </c>
      <c r="F1868" s="57">
        <f t="shared" ca="1" si="239"/>
        <v>0</v>
      </c>
      <c r="G1868" s="57">
        <f t="shared" ca="1" si="240"/>
        <v>0</v>
      </c>
      <c r="H1868" s="17">
        <f t="shared" ca="1" si="241"/>
        <v>0</v>
      </c>
      <c r="I1868" s="17">
        <f t="shared" ca="1" si="242"/>
        <v>0</v>
      </c>
      <c r="K1868" s="17">
        <v>1859</v>
      </c>
      <c r="L1868" s="50">
        <v>1.8094758229392845E-3</v>
      </c>
      <c r="M1868" s="50">
        <v>1.8237992309816757E-3</v>
      </c>
      <c r="N1868" s="50">
        <v>5.28E-2</v>
      </c>
      <c r="O1868" s="50">
        <v>5.3199999999999997E-2</v>
      </c>
      <c r="R1868" s="59"/>
    </row>
    <row r="1869" spans="2:18" x14ac:dyDescent="0.2">
      <c r="B1869">
        <v>1860</v>
      </c>
      <c r="C1869" s="57">
        <f t="shared" ca="1" si="243"/>
        <v>2.433157871199815</v>
      </c>
      <c r="D1869" s="57">
        <f t="shared" ca="1" si="238"/>
        <v>0.85289957946221884</v>
      </c>
      <c r="E1869" s="57">
        <f t="shared" ca="1" si="238"/>
        <v>0.85317945663806249</v>
      </c>
      <c r="F1869" s="57">
        <f t="shared" ca="1" si="239"/>
        <v>6.4699579462218826E-2</v>
      </c>
      <c r="G1869" s="57">
        <f t="shared" ca="1" si="240"/>
        <v>6.4979456638062483E-2</v>
      </c>
      <c r="H1869" s="17">
        <f t="shared" ca="1" si="241"/>
        <v>1</v>
      </c>
      <c r="I1869" s="17">
        <f t="shared" ca="1" si="242"/>
        <v>1</v>
      </c>
      <c r="K1869" s="17">
        <v>1860</v>
      </c>
      <c r="L1869" s="50">
        <v>1.6016210947963736E-3</v>
      </c>
      <c r="M1869" s="50">
        <v>1.6147561552610123E-3</v>
      </c>
      <c r="N1869" s="50">
        <v>4.8599999999999997E-2</v>
      </c>
      <c r="O1869" s="50">
        <v>4.8800000000000003E-2</v>
      </c>
      <c r="R1869" s="59"/>
    </row>
    <row r="1870" spans="2:18" x14ac:dyDescent="0.2">
      <c r="B1870">
        <v>1861</v>
      </c>
      <c r="C1870" s="57">
        <f t="shared" ca="1" si="243"/>
        <v>0.89168523516212728</v>
      </c>
      <c r="D1870" s="57">
        <f t="shared" ref="D1870:E1889" ca="1" si="244">S0*EXP((D$5+0.5*σ*σ)*T+σ*SQRT(T)*$C1870)</f>
        <v>0.73265280554779844</v>
      </c>
      <c r="E1870" s="57">
        <f t="shared" ca="1" si="244"/>
        <v>0.73289322400153922</v>
      </c>
      <c r="F1870" s="57">
        <f t="shared" ca="1" si="239"/>
        <v>0</v>
      </c>
      <c r="G1870" s="57">
        <f t="shared" ca="1" si="240"/>
        <v>0</v>
      </c>
      <c r="H1870" s="17">
        <f t="shared" ca="1" si="241"/>
        <v>0</v>
      </c>
      <c r="I1870" s="17">
        <f t="shared" ca="1" si="242"/>
        <v>0</v>
      </c>
      <c r="K1870" s="17">
        <v>1861</v>
      </c>
      <c r="L1870" s="50">
        <v>1.8945253469057563E-3</v>
      </c>
      <c r="M1870" s="50">
        <v>1.9097346740434621E-3</v>
      </c>
      <c r="N1870" s="50">
        <v>5.6399999999999999E-2</v>
      </c>
      <c r="O1870" s="50">
        <v>5.6399999999999999E-2</v>
      </c>
      <c r="R1870" s="59"/>
    </row>
    <row r="1871" spans="2:18" x14ac:dyDescent="0.2">
      <c r="B1871">
        <v>1862</v>
      </c>
      <c r="C1871" s="57">
        <f t="shared" ca="1" si="243"/>
        <v>0.52226126984245635</v>
      </c>
      <c r="D1871" s="57">
        <f t="shared" ca="1" si="244"/>
        <v>0.70644924069158876</v>
      </c>
      <c r="E1871" s="57">
        <f t="shared" ca="1" si="244"/>
        <v>0.70668106050147339</v>
      </c>
      <c r="F1871" s="57">
        <f t="shared" ca="1" si="239"/>
        <v>0</v>
      </c>
      <c r="G1871" s="57">
        <f t="shared" ca="1" si="240"/>
        <v>0</v>
      </c>
      <c r="H1871" s="17">
        <f t="shared" ca="1" si="241"/>
        <v>0</v>
      </c>
      <c r="I1871" s="17">
        <f t="shared" ca="1" si="242"/>
        <v>0</v>
      </c>
      <c r="K1871" s="17">
        <v>1862</v>
      </c>
      <c r="L1871" s="50">
        <v>1.7271962515367242E-3</v>
      </c>
      <c r="M1871" s="50">
        <v>1.7416753142381065E-3</v>
      </c>
      <c r="N1871" s="50">
        <v>5.3400000000000003E-2</v>
      </c>
      <c r="O1871" s="50">
        <v>5.3999999999999999E-2</v>
      </c>
      <c r="R1871" s="59"/>
    </row>
    <row r="1872" spans="2:18" x14ac:dyDescent="0.2">
      <c r="B1872">
        <v>1863</v>
      </c>
      <c r="C1872" s="57">
        <f t="shared" ca="1" si="243"/>
        <v>0.53033644519981638</v>
      </c>
      <c r="D1872" s="57">
        <f t="shared" ca="1" si="244"/>
        <v>0.70701187670875365</v>
      </c>
      <c r="E1872" s="57">
        <f t="shared" ca="1" si="244"/>
        <v>0.70724388114644587</v>
      </c>
      <c r="F1872" s="57">
        <f t="shared" ca="1" si="239"/>
        <v>0</v>
      </c>
      <c r="G1872" s="57">
        <f t="shared" ca="1" si="240"/>
        <v>0</v>
      </c>
      <c r="H1872" s="17">
        <f t="shared" ca="1" si="241"/>
        <v>0</v>
      </c>
      <c r="I1872" s="17">
        <f t="shared" ca="1" si="242"/>
        <v>0</v>
      </c>
      <c r="K1872" s="17">
        <v>1863</v>
      </c>
      <c r="L1872" s="50">
        <v>1.7207997766438485E-3</v>
      </c>
      <c r="M1872" s="50">
        <v>1.7348371918348296E-3</v>
      </c>
      <c r="N1872" s="50">
        <v>5.1999999999999998E-2</v>
      </c>
      <c r="O1872" s="50">
        <v>5.2200000000000003E-2</v>
      </c>
      <c r="R1872" s="59"/>
    </row>
    <row r="1873" spans="2:18" x14ac:dyDescent="0.2">
      <c r="B1873">
        <v>1864</v>
      </c>
      <c r="C1873" s="57">
        <f t="shared" ca="1" si="243"/>
        <v>-0.41398738873287366</v>
      </c>
      <c r="D1873" s="57">
        <f t="shared" ca="1" si="244"/>
        <v>0.644161175359938</v>
      </c>
      <c r="E1873" s="57">
        <f t="shared" ca="1" si="244"/>
        <v>0.64437255547418493</v>
      </c>
      <c r="F1873" s="57">
        <f t="shared" ca="1" si="239"/>
        <v>0</v>
      </c>
      <c r="G1873" s="57">
        <f t="shared" ca="1" si="240"/>
        <v>0</v>
      </c>
      <c r="H1873" s="17">
        <f t="shared" ca="1" si="241"/>
        <v>0</v>
      </c>
      <c r="I1873" s="17">
        <f t="shared" ca="1" si="242"/>
        <v>0</v>
      </c>
      <c r="K1873" s="17">
        <v>1864</v>
      </c>
      <c r="L1873" s="50">
        <v>1.6844329485767671E-3</v>
      </c>
      <c r="M1873" s="50">
        <v>1.6980858931379007E-3</v>
      </c>
      <c r="N1873" s="50">
        <v>5.0599999999999999E-2</v>
      </c>
      <c r="O1873" s="50">
        <v>5.1400000000000001E-2</v>
      </c>
      <c r="R1873" s="59"/>
    </row>
    <row r="1874" spans="2:18" x14ac:dyDescent="0.2">
      <c r="B1874">
        <v>1865</v>
      </c>
      <c r="C1874" s="57">
        <f t="shared" ca="1" si="243"/>
        <v>-0.56278542790227426</v>
      </c>
      <c r="D1874" s="57">
        <f t="shared" ca="1" si="244"/>
        <v>0.63478054764734604</v>
      </c>
      <c r="E1874" s="57">
        <f t="shared" ca="1" si="244"/>
        <v>0.6349888495286391</v>
      </c>
      <c r="F1874" s="57">
        <f t="shared" ca="1" si="239"/>
        <v>0</v>
      </c>
      <c r="G1874" s="57">
        <f t="shared" ca="1" si="240"/>
        <v>0</v>
      </c>
      <c r="H1874" s="17">
        <f t="shared" ca="1" si="241"/>
        <v>0</v>
      </c>
      <c r="I1874" s="17">
        <f t="shared" ca="1" si="242"/>
        <v>0</v>
      </c>
      <c r="K1874" s="17">
        <v>1865</v>
      </c>
      <c r="L1874" s="50">
        <v>1.780114605979723E-3</v>
      </c>
      <c r="M1874" s="50">
        <v>1.794867301326488E-3</v>
      </c>
      <c r="N1874" s="50">
        <v>5.4600000000000003E-2</v>
      </c>
      <c r="O1874" s="50">
        <v>5.4800000000000001E-2</v>
      </c>
      <c r="R1874" s="59"/>
    </row>
    <row r="1875" spans="2:18" x14ac:dyDescent="0.2">
      <c r="B1875">
        <v>1866</v>
      </c>
      <c r="C1875" s="57">
        <f t="shared" ca="1" si="243"/>
        <v>8.5757232031345609E-2</v>
      </c>
      <c r="D1875" s="57">
        <f t="shared" ca="1" si="244"/>
        <v>0.67669288218886037</v>
      </c>
      <c r="E1875" s="57">
        <f t="shared" ca="1" si="244"/>
        <v>0.67691493751323972</v>
      </c>
      <c r="F1875" s="57">
        <f t="shared" ca="1" si="239"/>
        <v>0</v>
      </c>
      <c r="G1875" s="57">
        <f t="shared" ca="1" si="240"/>
        <v>0</v>
      </c>
      <c r="H1875" s="17">
        <f t="shared" ca="1" si="241"/>
        <v>0</v>
      </c>
      <c r="I1875" s="17">
        <f t="shared" ca="1" si="242"/>
        <v>0</v>
      </c>
      <c r="K1875" s="17">
        <v>1866</v>
      </c>
      <c r="L1875" s="50">
        <v>1.5966266268919096E-3</v>
      </c>
      <c r="M1875" s="50">
        <v>1.6104593648752405E-3</v>
      </c>
      <c r="N1875" s="50">
        <v>5.1200000000000002E-2</v>
      </c>
      <c r="O1875" s="50">
        <v>5.16E-2</v>
      </c>
      <c r="R1875" s="59"/>
    </row>
    <row r="1876" spans="2:18" x14ac:dyDescent="0.2">
      <c r="B1876">
        <v>1867</v>
      </c>
      <c r="C1876" s="57">
        <f t="shared" ca="1" si="243"/>
        <v>-0.16964670868809839</v>
      </c>
      <c r="D1876" s="57">
        <f t="shared" ca="1" si="244"/>
        <v>0.6598667340263652</v>
      </c>
      <c r="E1876" s="57">
        <f t="shared" ca="1" si="244"/>
        <v>0.66008326788615312</v>
      </c>
      <c r="F1876" s="57">
        <f t="shared" ca="1" si="239"/>
        <v>0</v>
      </c>
      <c r="G1876" s="57">
        <f t="shared" ca="1" si="240"/>
        <v>0</v>
      </c>
      <c r="H1876" s="17">
        <f t="shared" ca="1" si="241"/>
        <v>0</v>
      </c>
      <c r="I1876" s="17">
        <f t="shared" ca="1" si="242"/>
        <v>0</v>
      </c>
      <c r="K1876" s="17">
        <v>1867</v>
      </c>
      <c r="L1876" s="50">
        <v>2.0902649052072586E-3</v>
      </c>
      <c r="M1876" s="50">
        <v>2.1055744939483508E-3</v>
      </c>
      <c r="N1876" s="50">
        <v>5.62E-2</v>
      </c>
      <c r="O1876" s="50">
        <v>5.6800000000000003E-2</v>
      </c>
      <c r="R1876" s="59"/>
    </row>
    <row r="1877" spans="2:18" x14ac:dyDescent="0.2">
      <c r="B1877">
        <v>1868</v>
      </c>
      <c r="C1877" s="57">
        <f t="shared" ca="1" si="243"/>
        <v>0.49401912560208311</v>
      </c>
      <c r="D1877" s="57">
        <f t="shared" ca="1" si="244"/>
        <v>0.70448499466850101</v>
      </c>
      <c r="E1877" s="57">
        <f t="shared" ca="1" si="244"/>
        <v>0.70471616991524721</v>
      </c>
      <c r="F1877" s="57">
        <f t="shared" ca="1" si="239"/>
        <v>0</v>
      </c>
      <c r="G1877" s="57">
        <f t="shared" ca="1" si="240"/>
        <v>0</v>
      </c>
      <c r="H1877" s="17">
        <f t="shared" ca="1" si="241"/>
        <v>0</v>
      </c>
      <c r="I1877" s="17">
        <f t="shared" ca="1" si="242"/>
        <v>0</v>
      </c>
      <c r="K1877" s="17">
        <v>1868</v>
      </c>
      <c r="L1877" s="50">
        <v>1.7367060002510468E-3</v>
      </c>
      <c r="M1877" s="50">
        <v>1.7509703325821089E-3</v>
      </c>
      <c r="N1877" s="50">
        <v>5.28E-2</v>
      </c>
      <c r="O1877" s="50">
        <v>5.3199999999999997E-2</v>
      </c>
      <c r="R1877" s="59"/>
    </row>
    <row r="1878" spans="2:18" x14ac:dyDescent="0.2">
      <c r="B1878">
        <v>1869</v>
      </c>
      <c r="C1878" s="57">
        <f t="shared" ca="1" si="243"/>
        <v>-1.5629183960525908</v>
      </c>
      <c r="D1878" s="57">
        <f t="shared" ca="1" si="244"/>
        <v>0.57517754449333858</v>
      </c>
      <c r="E1878" s="57">
        <f t="shared" ca="1" si="244"/>
        <v>0.57536628777641408</v>
      </c>
      <c r="F1878" s="57">
        <f t="shared" ca="1" si="239"/>
        <v>0</v>
      </c>
      <c r="G1878" s="57">
        <f t="shared" ca="1" si="240"/>
        <v>0</v>
      </c>
      <c r="H1878" s="17">
        <f t="shared" ca="1" si="241"/>
        <v>0</v>
      </c>
      <c r="I1878" s="17">
        <f t="shared" ca="1" si="242"/>
        <v>0</v>
      </c>
      <c r="K1878" s="17">
        <v>1869</v>
      </c>
      <c r="L1878" s="50">
        <v>1.8448024690764279E-3</v>
      </c>
      <c r="M1878" s="50">
        <v>1.8594295285932867E-3</v>
      </c>
      <c r="N1878" s="50">
        <v>5.4199999999999998E-2</v>
      </c>
      <c r="O1878" s="50">
        <v>5.4399999999999997E-2</v>
      </c>
      <c r="R1878" s="59"/>
    </row>
    <row r="1879" spans="2:18" x14ac:dyDescent="0.2">
      <c r="B1879">
        <v>1870</v>
      </c>
      <c r="C1879" s="57">
        <f t="shared" ca="1" si="243"/>
        <v>1.3244741512949705</v>
      </c>
      <c r="D1879" s="57">
        <f t="shared" ca="1" si="244"/>
        <v>0.76458980818231559</v>
      </c>
      <c r="E1879" s="57">
        <f t="shared" ca="1" si="244"/>
        <v>0.76484070669527748</v>
      </c>
      <c r="F1879" s="57">
        <f t="shared" ca="1" si="239"/>
        <v>0</v>
      </c>
      <c r="G1879" s="57">
        <f t="shared" ca="1" si="240"/>
        <v>0</v>
      </c>
      <c r="H1879" s="17">
        <f t="shared" ca="1" si="241"/>
        <v>0</v>
      </c>
      <c r="I1879" s="17">
        <f t="shared" ca="1" si="242"/>
        <v>0</v>
      </c>
      <c r="K1879" s="17">
        <v>1870</v>
      </c>
      <c r="L1879" s="50">
        <v>1.8100108955927798E-3</v>
      </c>
      <c r="M1879" s="50">
        <v>1.8233812486990943E-3</v>
      </c>
      <c r="N1879" s="50">
        <v>4.9200000000000001E-2</v>
      </c>
      <c r="O1879" s="50">
        <v>4.9399999999999999E-2</v>
      </c>
      <c r="R1879" s="59"/>
    </row>
    <row r="1880" spans="2:18" x14ac:dyDescent="0.2">
      <c r="B1880">
        <v>1871</v>
      </c>
      <c r="C1880" s="57">
        <f t="shared" ca="1" si="243"/>
        <v>-0.68706489961371664</v>
      </c>
      <c r="D1880" s="57">
        <f t="shared" ca="1" si="244"/>
        <v>0.62705041634754854</v>
      </c>
      <c r="E1880" s="57">
        <f t="shared" ca="1" si="244"/>
        <v>0.62725618160276131</v>
      </c>
      <c r="F1880" s="57">
        <f t="shared" ca="1" si="239"/>
        <v>0</v>
      </c>
      <c r="G1880" s="57">
        <f t="shared" ca="1" si="240"/>
        <v>0</v>
      </c>
      <c r="H1880" s="17">
        <f t="shared" ca="1" si="241"/>
        <v>0</v>
      </c>
      <c r="I1880" s="17">
        <f t="shared" ca="1" si="242"/>
        <v>0</v>
      </c>
      <c r="K1880" s="17">
        <v>1871</v>
      </c>
      <c r="L1880" s="50">
        <v>1.9134746322908339E-3</v>
      </c>
      <c r="M1880" s="50">
        <v>1.9295466696295153E-3</v>
      </c>
      <c r="N1880" s="50">
        <v>5.96E-2</v>
      </c>
      <c r="O1880" s="50">
        <v>5.9799999999999999E-2</v>
      </c>
      <c r="R1880" s="59"/>
    </row>
    <row r="1881" spans="2:18" x14ac:dyDescent="0.2">
      <c r="B1881">
        <v>1872</v>
      </c>
      <c r="C1881" s="57">
        <f t="shared" ca="1" si="243"/>
        <v>0.10015325907592895</v>
      </c>
      <c r="D1881" s="57">
        <f t="shared" ca="1" si="244"/>
        <v>0.67765397252262505</v>
      </c>
      <c r="E1881" s="57">
        <f t="shared" ca="1" si="244"/>
        <v>0.67787634322674517</v>
      </c>
      <c r="F1881" s="57">
        <f t="shared" ca="1" si="239"/>
        <v>0</v>
      </c>
      <c r="G1881" s="57">
        <f t="shared" ca="1" si="240"/>
        <v>0</v>
      </c>
      <c r="H1881" s="17">
        <f t="shared" ca="1" si="241"/>
        <v>0</v>
      </c>
      <c r="I1881" s="17">
        <f t="shared" ca="1" si="242"/>
        <v>0</v>
      </c>
      <c r="K1881" s="17">
        <v>1872</v>
      </c>
      <c r="L1881" s="50">
        <v>1.6219097987671335E-3</v>
      </c>
      <c r="M1881" s="50">
        <v>1.6350411959478413E-3</v>
      </c>
      <c r="N1881" s="50">
        <v>4.8599999999999997E-2</v>
      </c>
      <c r="O1881" s="50">
        <v>4.8800000000000003E-2</v>
      </c>
      <c r="R1881" s="59"/>
    </row>
    <row r="1882" spans="2:18" x14ac:dyDescent="0.2">
      <c r="B1882">
        <v>1873</v>
      </c>
      <c r="C1882" s="57">
        <f t="shared" ca="1" si="243"/>
        <v>1.4981150399524201</v>
      </c>
      <c r="D1882" s="57">
        <f t="shared" ca="1" si="244"/>
        <v>0.77779135534647337</v>
      </c>
      <c r="E1882" s="57">
        <f t="shared" ca="1" si="244"/>
        <v>0.7780465859189486</v>
      </c>
      <c r="F1882" s="57">
        <f t="shared" ca="1" si="239"/>
        <v>0</v>
      </c>
      <c r="G1882" s="57">
        <f t="shared" ca="1" si="240"/>
        <v>0</v>
      </c>
      <c r="H1882" s="17">
        <f t="shared" ca="1" si="241"/>
        <v>0</v>
      </c>
      <c r="I1882" s="17">
        <f t="shared" ca="1" si="242"/>
        <v>0</v>
      </c>
      <c r="K1882" s="17">
        <v>1873</v>
      </c>
      <c r="L1882" s="50">
        <v>1.5426830329122591E-3</v>
      </c>
      <c r="M1882" s="50">
        <v>1.5565907235192756E-3</v>
      </c>
      <c r="N1882" s="50">
        <v>5.1799999999999999E-2</v>
      </c>
      <c r="O1882" s="50">
        <v>5.1999999999999998E-2</v>
      </c>
      <c r="R1882" s="59"/>
    </row>
    <row r="1883" spans="2:18" x14ac:dyDescent="0.2">
      <c r="B1883">
        <v>1874</v>
      </c>
      <c r="C1883" s="57">
        <f t="shared" ca="1" si="243"/>
        <v>1.0938212218082</v>
      </c>
      <c r="D1883" s="57">
        <f t="shared" ca="1" si="244"/>
        <v>0.74739961569297475</v>
      </c>
      <c r="E1883" s="57">
        <f t="shared" ca="1" si="244"/>
        <v>0.74764487328097673</v>
      </c>
      <c r="F1883" s="57">
        <f t="shared" ca="1" si="239"/>
        <v>0</v>
      </c>
      <c r="G1883" s="57">
        <f t="shared" ca="1" si="240"/>
        <v>0</v>
      </c>
      <c r="H1883" s="17">
        <f t="shared" ca="1" si="241"/>
        <v>0</v>
      </c>
      <c r="I1883" s="17">
        <f t="shared" ca="1" si="242"/>
        <v>0</v>
      </c>
      <c r="K1883" s="17">
        <v>1874</v>
      </c>
      <c r="L1883" s="50">
        <v>1.7569610951166902E-3</v>
      </c>
      <c r="M1883" s="50">
        <v>1.7712547085103473E-3</v>
      </c>
      <c r="N1883" s="50">
        <v>5.2999999999999999E-2</v>
      </c>
      <c r="O1883" s="50">
        <v>5.3199999999999997E-2</v>
      </c>
      <c r="R1883" s="59"/>
    </row>
    <row r="1884" spans="2:18" x14ac:dyDescent="0.2">
      <c r="B1884">
        <v>1875</v>
      </c>
      <c r="C1884" s="57">
        <f t="shared" ca="1" si="243"/>
        <v>0.31474814527031503</v>
      </c>
      <c r="D1884" s="57">
        <f t="shared" ca="1" si="244"/>
        <v>0.69214339994163288</v>
      </c>
      <c r="E1884" s="57">
        <f t="shared" ca="1" si="244"/>
        <v>0.69237052532042209</v>
      </c>
      <c r="F1884" s="57">
        <f t="shared" ca="1" si="239"/>
        <v>0</v>
      </c>
      <c r="G1884" s="57">
        <f t="shared" ca="1" si="240"/>
        <v>0</v>
      </c>
      <c r="H1884" s="17">
        <f t="shared" ca="1" si="241"/>
        <v>0</v>
      </c>
      <c r="I1884" s="17">
        <f t="shared" ca="1" si="242"/>
        <v>0</v>
      </c>
      <c r="K1884" s="17">
        <v>1875</v>
      </c>
      <c r="L1884" s="50">
        <v>1.740003165921961E-3</v>
      </c>
      <c r="M1884" s="50">
        <v>1.753522438737324E-3</v>
      </c>
      <c r="N1884" s="50">
        <v>0.05</v>
      </c>
      <c r="O1884" s="50">
        <v>5.04E-2</v>
      </c>
      <c r="R1884" s="59"/>
    </row>
    <row r="1885" spans="2:18" x14ac:dyDescent="0.2">
      <c r="B1885">
        <v>1876</v>
      </c>
      <c r="C1885" s="57">
        <f t="shared" ca="1" si="243"/>
        <v>0.53069559441064795</v>
      </c>
      <c r="D1885" s="57">
        <f t="shared" ca="1" si="244"/>
        <v>0.70703691075412778</v>
      </c>
      <c r="E1885" s="57">
        <f t="shared" ca="1" si="244"/>
        <v>0.70726892340668857</v>
      </c>
      <c r="F1885" s="57">
        <f t="shared" ca="1" si="239"/>
        <v>0</v>
      </c>
      <c r="G1885" s="57">
        <f t="shared" ca="1" si="240"/>
        <v>0</v>
      </c>
      <c r="H1885" s="17">
        <f t="shared" ca="1" si="241"/>
        <v>0</v>
      </c>
      <c r="I1885" s="17">
        <f t="shared" ca="1" si="242"/>
        <v>0</v>
      </c>
      <c r="K1885" s="17">
        <v>1876</v>
      </c>
      <c r="L1885" s="50">
        <v>1.816269808186754E-3</v>
      </c>
      <c r="M1885" s="50">
        <v>1.8304060077520979E-3</v>
      </c>
      <c r="N1885" s="50">
        <v>5.2200000000000003E-2</v>
      </c>
      <c r="O1885" s="50">
        <v>5.2600000000000001E-2</v>
      </c>
      <c r="R1885" s="59"/>
    </row>
    <row r="1886" spans="2:18" x14ac:dyDescent="0.2">
      <c r="B1886">
        <v>1877</v>
      </c>
      <c r="C1886" s="57">
        <f t="shared" ca="1" si="243"/>
        <v>-0.18273451704201432</v>
      </c>
      <c r="D1886" s="57">
        <f t="shared" ca="1" si="244"/>
        <v>0.6590158610541339</v>
      </c>
      <c r="E1886" s="57">
        <f t="shared" ca="1" si="244"/>
        <v>0.65923211570177276</v>
      </c>
      <c r="F1886" s="57">
        <f t="shared" ca="1" si="239"/>
        <v>0</v>
      </c>
      <c r="G1886" s="57">
        <f t="shared" ca="1" si="240"/>
        <v>0</v>
      </c>
      <c r="H1886" s="17">
        <f t="shared" ca="1" si="241"/>
        <v>0</v>
      </c>
      <c r="I1886" s="17">
        <f t="shared" ca="1" si="242"/>
        <v>0</v>
      </c>
      <c r="K1886" s="17">
        <v>1877</v>
      </c>
      <c r="L1886" s="50">
        <v>1.3879585115819542E-3</v>
      </c>
      <c r="M1886" s="50">
        <v>1.3999041636875765E-3</v>
      </c>
      <c r="N1886" s="50">
        <v>4.4400000000000002E-2</v>
      </c>
      <c r="O1886" s="50">
        <v>4.4600000000000001E-2</v>
      </c>
      <c r="R1886" s="59"/>
    </row>
    <row r="1887" spans="2:18" x14ac:dyDescent="0.2">
      <c r="B1887">
        <v>1878</v>
      </c>
      <c r="C1887" s="57">
        <f t="shared" ca="1" si="243"/>
        <v>1.7863905546361512</v>
      </c>
      <c r="D1887" s="57">
        <f t="shared" ca="1" si="244"/>
        <v>0.80021357517308345</v>
      </c>
      <c r="E1887" s="57">
        <f t="shared" ca="1" si="244"/>
        <v>0.80047616354911744</v>
      </c>
      <c r="F1887" s="57">
        <f t="shared" ca="1" si="239"/>
        <v>1.2013575173083435E-2</v>
      </c>
      <c r="G1887" s="57">
        <f t="shared" ca="1" si="240"/>
        <v>1.2276163549117425E-2</v>
      </c>
      <c r="H1887" s="17">
        <f t="shared" ca="1" si="241"/>
        <v>1</v>
      </c>
      <c r="I1887" s="17">
        <f t="shared" ca="1" si="242"/>
        <v>1</v>
      </c>
      <c r="K1887" s="17">
        <v>1878</v>
      </c>
      <c r="L1887" s="50">
        <v>1.8746710451189813E-3</v>
      </c>
      <c r="M1887" s="50">
        <v>1.8888910017513755E-3</v>
      </c>
      <c r="N1887" s="50">
        <v>5.2600000000000001E-2</v>
      </c>
      <c r="O1887" s="50">
        <v>5.2600000000000001E-2</v>
      </c>
      <c r="R1887" s="59"/>
    </row>
    <row r="1888" spans="2:18" x14ac:dyDescent="0.2">
      <c r="B1888">
        <v>1879</v>
      </c>
      <c r="C1888" s="57">
        <f t="shared" ca="1" si="243"/>
        <v>0.77673988828146401</v>
      </c>
      <c r="D1888" s="57">
        <f t="shared" ca="1" si="244"/>
        <v>0.7243971244817824</v>
      </c>
      <c r="E1888" s="57">
        <f t="shared" ca="1" si="244"/>
        <v>0.72463483385140948</v>
      </c>
      <c r="F1888" s="57">
        <f t="shared" ca="1" si="239"/>
        <v>0</v>
      </c>
      <c r="G1888" s="57">
        <f t="shared" ca="1" si="240"/>
        <v>0</v>
      </c>
      <c r="H1888" s="17">
        <f t="shared" ca="1" si="241"/>
        <v>0</v>
      </c>
      <c r="I1888" s="17">
        <f t="shared" ca="1" si="242"/>
        <v>0</v>
      </c>
      <c r="K1888" s="17">
        <v>1879</v>
      </c>
      <c r="L1888" s="50">
        <v>1.7349330857530962E-3</v>
      </c>
      <c r="M1888" s="50">
        <v>1.7492012630837411E-3</v>
      </c>
      <c r="N1888" s="50">
        <v>5.28E-2</v>
      </c>
      <c r="O1888" s="50">
        <v>5.2999999999999999E-2</v>
      </c>
      <c r="R1888" s="59"/>
    </row>
    <row r="1889" spans="2:18" x14ac:dyDescent="0.2">
      <c r="B1889">
        <v>1880</v>
      </c>
      <c r="C1889" s="57">
        <f t="shared" ca="1" si="243"/>
        <v>0.80368248188458413</v>
      </c>
      <c r="D1889" s="57">
        <f t="shared" ca="1" si="244"/>
        <v>0.72632382739136869</v>
      </c>
      <c r="E1889" s="57">
        <f t="shared" ca="1" si="244"/>
        <v>0.72656216900444148</v>
      </c>
      <c r="F1889" s="57">
        <f t="shared" ca="1" si="239"/>
        <v>0</v>
      </c>
      <c r="G1889" s="57">
        <f t="shared" ca="1" si="240"/>
        <v>0</v>
      </c>
      <c r="H1889" s="17">
        <f t="shared" ca="1" si="241"/>
        <v>0</v>
      </c>
      <c r="I1889" s="17">
        <f t="shared" ca="1" si="242"/>
        <v>0</v>
      </c>
      <c r="K1889" s="17">
        <v>1880</v>
      </c>
      <c r="L1889" s="50">
        <v>1.6429572785083757E-3</v>
      </c>
      <c r="M1889" s="50">
        <v>1.6571148308332801E-3</v>
      </c>
      <c r="N1889" s="50">
        <v>5.2600000000000001E-2</v>
      </c>
      <c r="O1889" s="50">
        <v>5.28E-2</v>
      </c>
      <c r="R1889" s="59"/>
    </row>
    <row r="1890" spans="2:18" x14ac:dyDescent="0.2">
      <c r="B1890">
        <v>1881</v>
      </c>
      <c r="C1890" s="57">
        <f t="shared" ca="1" si="243"/>
        <v>0.328263960918521</v>
      </c>
      <c r="D1890" s="57">
        <f t="shared" ref="D1890:E1909" ca="1" si="245">S0*EXP((D$5+0.5*σ*σ)*T+σ*SQRT(T)*$C1890)</f>
        <v>0.69306628888010846</v>
      </c>
      <c r="E1890" s="57">
        <f t="shared" ca="1" si="245"/>
        <v>0.69329371710293219</v>
      </c>
      <c r="F1890" s="57">
        <f t="shared" ca="1" si="239"/>
        <v>0</v>
      </c>
      <c r="G1890" s="57">
        <f t="shared" ca="1" si="240"/>
        <v>0</v>
      </c>
      <c r="H1890" s="17">
        <f t="shared" ca="1" si="241"/>
        <v>0</v>
      </c>
      <c r="I1890" s="17">
        <f t="shared" ca="1" si="242"/>
        <v>0</v>
      </c>
      <c r="K1890" s="17">
        <v>1881</v>
      </c>
      <c r="L1890" s="50">
        <v>1.7654949782653509E-3</v>
      </c>
      <c r="M1890" s="50">
        <v>1.7788799633132915E-3</v>
      </c>
      <c r="N1890" s="50">
        <v>4.9399999999999999E-2</v>
      </c>
      <c r="O1890" s="50">
        <v>4.9799999999999997E-2</v>
      </c>
      <c r="R1890" s="59"/>
    </row>
    <row r="1891" spans="2:18" x14ac:dyDescent="0.2">
      <c r="B1891">
        <v>1882</v>
      </c>
      <c r="C1891" s="57">
        <f t="shared" ca="1" si="243"/>
        <v>0.44655042592848671</v>
      </c>
      <c r="D1891" s="57">
        <f t="shared" ca="1" si="245"/>
        <v>0.70119583474974112</v>
      </c>
      <c r="E1891" s="57">
        <f t="shared" ca="1" si="245"/>
        <v>0.70142593066568326</v>
      </c>
      <c r="F1891" s="57">
        <f t="shared" ca="1" si="239"/>
        <v>0</v>
      </c>
      <c r="G1891" s="57">
        <f t="shared" ca="1" si="240"/>
        <v>0</v>
      </c>
      <c r="H1891" s="17">
        <f t="shared" ca="1" si="241"/>
        <v>0</v>
      </c>
      <c r="I1891" s="17">
        <f t="shared" ca="1" si="242"/>
        <v>0</v>
      </c>
      <c r="K1891" s="17">
        <v>1882</v>
      </c>
      <c r="L1891" s="50">
        <v>1.8208984499650824E-3</v>
      </c>
      <c r="M1891" s="50">
        <v>1.835757644414544E-3</v>
      </c>
      <c r="N1891" s="50">
        <v>5.5E-2</v>
      </c>
      <c r="O1891" s="50">
        <v>5.5599999999999997E-2</v>
      </c>
      <c r="R1891" s="59"/>
    </row>
    <row r="1892" spans="2:18" x14ac:dyDescent="0.2">
      <c r="B1892">
        <v>1883</v>
      </c>
      <c r="C1892" s="57">
        <f t="shared" ca="1" si="243"/>
        <v>1.7378802151718575</v>
      </c>
      <c r="D1892" s="57">
        <f t="shared" ca="1" si="245"/>
        <v>0.79639568128599458</v>
      </c>
      <c r="E1892" s="57">
        <f t="shared" ca="1" si="245"/>
        <v>0.79665701682830181</v>
      </c>
      <c r="F1892" s="57">
        <f t="shared" ca="1" si="239"/>
        <v>8.1956812859945716E-3</v>
      </c>
      <c r="G1892" s="57">
        <f t="shared" ca="1" si="240"/>
        <v>8.4570168283017999E-3</v>
      </c>
      <c r="H1892" s="17">
        <f t="shared" ca="1" si="241"/>
        <v>1</v>
      </c>
      <c r="I1892" s="17">
        <f t="shared" ca="1" si="242"/>
        <v>1</v>
      </c>
      <c r="K1892" s="17">
        <v>1883</v>
      </c>
      <c r="L1892" s="50">
        <v>1.7398186737044938E-3</v>
      </c>
      <c r="M1892" s="50">
        <v>1.7541471548468991E-3</v>
      </c>
      <c r="N1892" s="50">
        <v>5.28E-2</v>
      </c>
      <c r="O1892" s="50">
        <v>5.3400000000000003E-2</v>
      </c>
      <c r="R1892" s="59"/>
    </row>
    <row r="1893" spans="2:18" x14ac:dyDescent="0.2">
      <c r="B1893">
        <v>1884</v>
      </c>
      <c r="C1893" s="57">
        <f t="shared" ca="1" si="243"/>
        <v>0.46191695091604845</v>
      </c>
      <c r="D1893" s="57">
        <f t="shared" ca="1" si="245"/>
        <v>0.70225891419896913</v>
      </c>
      <c r="E1893" s="57">
        <f t="shared" ca="1" si="245"/>
        <v>0.70248935896216269</v>
      </c>
      <c r="F1893" s="57">
        <f t="shared" ca="1" si="239"/>
        <v>0</v>
      </c>
      <c r="G1893" s="57">
        <f t="shared" ca="1" si="240"/>
        <v>0</v>
      </c>
      <c r="H1893" s="17">
        <f t="shared" ca="1" si="241"/>
        <v>0</v>
      </c>
      <c r="I1893" s="17">
        <f t="shared" ca="1" si="242"/>
        <v>0</v>
      </c>
      <c r="K1893" s="17">
        <v>1884</v>
      </c>
      <c r="L1893" s="50">
        <v>1.8864954157887205E-3</v>
      </c>
      <c r="M1893" s="50">
        <v>1.900820249350858E-3</v>
      </c>
      <c r="N1893" s="50">
        <v>5.28E-2</v>
      </c>
      <c r="O1893" s="50">
        <v>5.2999999999999999E-2</v>
      </c>
      <c r="R1893" s="59"/>
    </row>
    <row r="1894" spans="2:18" x14ac:dyDescent="0.2">
      <c r="B1894">
        <v>1885</v>
      </c>
      <c r="C1894" s="57">
        <f t="shared" ca="1" si="243"/>
        <v>0.55397720908322945</v>
      </c>
      <c r="D1894" s="57">
        <f t="shared" ca="1" si="245"/>
        <v>0.7086616191036551</v>
      </c>
      <c r="E1894" s="57">
        <f t="shared" ca="1" si="245"/>
        <v>0.7088941649007916</v>
      </c>
      <c r="F1894" s="57">
        <f t="shared" ca="1" si="239"/>
        <v>0</v>
      </c>
      <c r="G1894" s="57">
        <f t="shared" ca="1" si="240"/>
        <v>0</v>
      </c>
      <c r="H1894" s="17">
        <f t="shared" ca="1" si="241"/>
        <v>0</v>
      </c>
      <c r="I1894" s="17">
        <f t="shared" ca="1" si="242"/>
        <v>0</v>
      </c>
      <c r="K1894" s="17">
        <v>1885</v>
      </c>
      <c r="L1894" s="50">
        <v>1.8098277443492879E-3</v>
      </c>
      <c r="M1894" s="50">
        <v>1.8238951970911241E-3</v>
      </c>
      <c r="N1894" s="50">
        <v>5.1799999999999999E-2</v>
      </c>
      <c r="O1894" s="50">
        <v>5.2600000000000001E-2</v>
      </c>
      <c r="R1894" s="59"/>
    </row>
    <row r="1895" spans="2:18" x14ac:dyDescent="0.2">
      <c r="B1895">
        <v>1886</v>
      </c>
      <c r="C1895" s="57">
        <f t="shared" ca="1" si="243"/>
        <v>-0.70218993695866272</v>
      </c>
      <c r="D1895" s="57">
        <f t="shared" ca="1" si="245"/>
        <v>0.62611609369110488</v>
      </c>
      <c r="E1895" s="57">
        <f t="shared" ca="1" si="245"/>
        <v>0.62632155235033293</v>
      </c>
      <c r="F1895" s="57">
        <f t="shared" ca="1" si="239"/>
        <v>0</v>
      </c>
      <c r="G1895" s="57">
        <f t="shared" ca="1" si="240"/>
        <v>0</v>
      </c>
      <c r="H1895" s="17">
        <f t="shared" ca="1" si="241"/>
        <v>0</v>
      </c>
      <c r="I1895" s="17">
        <f t="shared" ca="1" si="242"/>
        <v>0</v>
      </c>
      <c r="K1895" s="17">
        <v>1886</v>
      </c>
      <c r="L1895" s="50">
        <v>1.9373205695913122E-3</v>
      </c>
      <c r="M1895" s="50">
        <v>1.9523580768589191E-3</v>
      </c>
      <c r="N1895" s="50">
        <v>5.5599999999999997E-2</v>
      </c>
      <c r="O1895" s="50">
        <v>5.5800000000000002E-2</v>
      </c>
      <c r="R1895" s="59"/>
    </row>
    <row r="1896" spans="2:18" x14ac:dyDescent="0.2">
      <c r="B1896">
        <v>1887</v>
      </c>
      <c r="C1896" s="57">
        <f t="shared" ca="1" si="243"/>
        <v>-3.5002424525018061E-2</v>
      </c>
      <c r="D1896" s="57">
        <f t="shared" ca="1" si="245"/>
        <v>0.66868435709759755</v>
      </c>
      <c r="E1896" s="57">
        <f t="shared" ca="1" si="245"/>
        <v>0.66890378444156862</v>
      </c>
      <c r="F1896" s="57">
        <f t="shared" ca="1" si="239"/>
        <v>0</v>
      </c>
      <c r="G1896" s="57">
        <f t="shared" ca="1" si="240"/>
        <v>0</v>
      </c>
      <c r="H1896" s="17">
        <f t="shared" ca="1" si="241"/>
        <v>0</v>
      </c>
      <c r="I1896" s="17">
        <f t="shared" ca="1" si="242"/>
        <v>0</v>
      </c>
      <c r="K1896" s="17">
        <v>1887</v>
      </c>
      <c r="L1896" s="50">
        <v>1.8163041504539513E-3</v>
      </c>
      <c r="M1896" s="50">
        <v>1.8304486651170898E-3</v>
      </c>
      <c r="N1896" s="50">
        <v>5.2200000000000003E-2</v>
      </c>
      <c r="O1896" s="50">
        <v>5.2400000000000002E-2</v>
      </c>
      <c r="R1896" s="59"/>
    </row>
    <row r="1897" spans="2:18" x14ac:dyDescent="0.2">
      <c r="B1897">
        <v>1888</v>
      </c>
      <c r="C1897" s="57">
        <f t="shared" ca="1" si="243"/>
        <v>-1.1899226893734347</v>
      </c>
      <c r="D1897" s="57">
        <f t="shared" ca="1" si="245"/>
        <v>0.59672207507844865</v>
      </c>
      <c r="E1897" s="57">
        <f t="shared" ca="1" si="245"/>
        <v>0.59691788815323266</v>
      </c>
      <c r="F1897" s="57">
        <f t="shared" ca="1" si="239"/>
        <v>0</v>
      </c>
      <c r="G1897" s="57">
        <f t="shared" ca="1" si="240"/>
        <v>0</v>
      </c>
      <c r="H1897" s="17">
        <f t="shared" ca="1" si="241"/>
        <v>0</v>
      </c>
      <c r="I1897" s="17">
        <f t="shared" ca="1" si="242"/>
        <v>0</v>
      </c>
      <c r="K1897" s="17">
        <v>1888</v>
      </c>
      <c r="L1897" s="50">
        <v>1.8945995830734305E-3</v>
      </c>
      <c r="M1897" s="50">
        <v>1.9088232280366937E-3</v>
      </c>
      <c r="N1897" s="50">
        <v>5.2400000000000002E-2</v>
      </c>
      <c r="O1897" s="50">
        <v>5.28E-2</v>
      </c>
      <c r="R1897" s="59"/>
    </row>
    <row r="1898" spans="2:18" x14ac:dyDescent="0.2">
      <c r="B1898">
        <v>1889</v>
      </c>
      <c r="C1898" s="57">
        <f t="shared" ca="1" si="243"/>
        <v>1.5336916918781918</v>
      </c>
      <c r="D1898" s="57">
        <f t="shared" ca="1" si="245"/>
        <v>0.7805241799232262</v>
      </c>
      <c r="E1898" s="57">
        <f t="shared" ca="1" si="245"/>
        <v>0.78078030726625092</v>
      </c>
      <c r="F1898" s="57">
        <f t="shared" ca="1" si="239"/>
        <v>0</v>
      </c>
      <c r="G1898" s="57">
        <f t="shared" ca="1" si="240"/>
        <v>0</v>
      </c>
      <c r="H1898" s="17">
        <f t="shared" ca="1" si="241"/>
        <v>0</v>
      </c>
      <c r="I1898" s="17">
        <f t="shared" ca="1" si="242"/>
        <v>0</v>
      </c>
      <c r="K1898" s="17">
        <v>1889</v>
      </c>
      <c r="L1898" s="50">
        <v>1.4740644394389468E-3</v>
      </c>
      <c r="M1898" s="50">
        <v>1.4873390167295776E-3</v>
      </c>
      <c r="N1898" s="50">
        <v>4.9399999999999999E-2</v>
      </c>
      <c r="O1898" s="50">
        <v>4.9599999999999998E-2</v>
      </c>
      <c r="R1898" s="59"/>
    </row>
    <row r="1899" spans="2:18" x14ac:dyDescent="0.2">
      <c r="B1899">
        <v>1890</v>
      </c>
      <c r="C1899" s="57">
        <f t="shared" ca="1" si="243"/>
        <v>-0.63630793775194494</v>
      </c>
      <c r="D1899" s="57">
        <f t="shared" ca="1" si="245"/>
        <v>0.63019604069692148</v>
      </c>
      <c r="E1899" s="57">
        <f t="shared" ca="1" si="245"/>
        <v>0.63040283818204779</v>
      </c>
      <c r="F1899" s="57">
        <f t="shared" ca="1" si="239"/>
        <v>0</v>
      </c>
      <c r="G1899" s="57">
        <f t="shared" ca="1" si="240"/>
        <v>0</v>
      </c>
      <c r="H1899" s="17">
        <f t="shared" ca="1" si="241"/>
        <v>0</v>
      </c>
      <c r="I1899" s="17">
        <f t="shared" ca="1" si="242"/>
        <v>0</v>
      </c>
      <c r="K1899" s="17">
        <v>1890</v>
      </c>
      <c r="L1899" s="50">
        <v>1.5699046471632533E-3</v>
      </c>
      <c r="M1899" s="50">
        <v>1.5826796353885482E-3</v>
      </c>
      <c r="N1899" s="50">
        <v>4.7399999999999998E-2</v>
      </c>
      <c r="O1899" s="50">
        <v>4.7399999999999998E-2</v>
      </c>
      <c r="R1899" s="59"/>
    </row>
    <row r="1900" spans="2:18" x14ac:dyDescent="0.2">
      <c r="B1900">
        <v>1891</v>
      </c>
      <c r="C1900" s="57">
        <f t="shared" ca="1" si="243"/>
        <v>0.80069111151035954</v>
      </c>
      <c r="D1900" s="57">
        <f t="shared" ca="1" si="245"/>
        <v>0.72610965762510926</v>
      </c>
      <c r="E1900" s="57">
        <f t="shared" ca="1" si="245"/>
        <v>0.72634792895883082</v>
      </c>
      <c r="F1900" s="57">
        <f t="shared" ca="1" si="239"/>
        <v>0</v>
      </c>
      <c r="G1900" s="57">
        <f t="shared" ca="1" si="240"/>
        <v>0</v>
      </c>
      <c r="H1900" s="17">
        <f t="shared" ca="1" si="241"/>
        <v>0</v>
      </c>
      <c r="I1900" s="17">
        <f t="shared" ca="1" si="242"/>
        <v>0</v>
      </c>
      <c r="K1900" s="17">
        <v>1891</v>
      </c>
      <c r="L1900" s="50">
        <v>1.8455773181702306E-3</v>
      </c>
      <c r="M1900" s="50">
        <v>1.8605455291134756E-3</v>
      </c>
      <c r="N1900" s="50">
        <v>5.5199999999999999E-2</v>
      </c>
      <c r="O1900" s="50">
        <v>5.6000000000000001E-2</v>
      </c>
      <c r="R1900" s="59"/>
    </row>
    <row r="1901" spans="2:18" x14ac:dyDescent="0.2">
      <c r="B1901">
        <v>1892</v>
      </c>
      <c r="C1901" s="57">
        <f t="shared" ca="1" si="243"/>
        <v>0.70656128298556276</v>
      </c>
      <c r="D1901" s="57">
        <f t="shared" ca="1" si="245"/>
        <v>0.71940251365741614</v>
      </c>
      <c r="E1901" s="57">
        <f t="shared" ca="1" si="245"/>
        <v>0.71963858405616599</v>
      </c>
      <c r="F1901" s="57">
        <f t="shared" ca="1" si="239"/>
        <v>0</v>
      </c>
      <c r="G1901" s="57">
        <f t="shared" ca="1" si="240"/>
        <v>0</v>
      </c>
      <c r="H1901" s="17">
        <f t="shared" ca="1" si="241"/>
        <v>0</v>
      </c>
      <c r="I1901" s="17">
        <f t="shared" ca="1" si="242"/>
        <v>0</v>
      </c>
      <c r="K1901" s="17">
        <v>1892</v>
      </c>
      <c r="L1901" s="50">
        <v>1.8740176366437949E-3</v>
      </c>
      <c r="M1901" s="50">
        <v>1.8883977558297434E-3</v>
      </c>
      <c r="N1901" s="50">
        <v>5.3199999999999997E-2</v>
      </c>
      <c r="O1901" s="50">
        <v>5.3400000000000003E-2</v>
      </c>
      <c r="R1901" s="59"/>
    </row>
    <row r="1902" spans="2:18" x14ac:dyDescent="0.2">
      <c r="B1902">
        <v>1893</v>
      </c>
      <c r="C1902" s="57">
        <f t="shared" ca="1" si="243"/>
        <v>-1.3159242198677066</v>
      </c>
      <c r="D1902" s="57">
        <f t="shared" ca="1" si="245"/>
        <v>0.58935534093042197</v>
      </c>
      <c r="E1902" s="57">
        <f t="shared" ca="1" si="245"/>
        <v>0.58954873662712515</v>
      </c>
      <c r="F1902" s="57">
        <f t="shared" ca="1" si="239"/>
        <v>0</v>
      </c>
      <c r="G1902" s="57">
        <f t="shared" ca="1" si="240"/>
        <v>0</v>
      </c>
      <c r="H1902" s="17">
        <f t="shared" ca="1" si="241"/>
        <v>0</v>
      </c>
      <c r="I1902" s="17">
        <f t="shared" ca="1" si="242"/>
        <v>0</v>
      </c>
      <c r="K1902" s="17">
        <v>1893</v>
      </c>
      <c r="L1902" s="50">
        <v>1.6590415632016431E-3</v>
      </c>
      <c r="M1902" s="50">
        <v>1.6726410951893882E-3</v>
      </c>
      <c r="N1902" s="50">
        <v>5.04E-2</v>
      </c>
      <c r="O1902" s="50">
        <v>5.0599999999999999E-2</v>
      </c>
      <c r="R1902" s="59"/>
    </row>
    <row r="1903" spans="2:18" x14ac:dyDescent="0.2">
      <c r="B1903">
        <v>1894</v>
      </c>
      <c r="C1903" s="57">
        <f t="shared" ca="1" si="243"/>
        <v>-0.37595133939980058</v>
      </c>
      <c r="D1903" s="57">
        <f t="shared" ca="1" si="245"/>
        <v>0.64658123572103732</v>
      </c>
      <c r="E1903" s="57">
        <f t="shared" ca="1" si="245"/>
        <v>0.64679340997292434</v>
      </c>
      <c r="F1903" s="57">
        <f t="shared" ca="1" si="239"/>
        <v>0</v>
      </c>
      <c r="G1903" s="57">
        <f t="shared" ca="1" si="240"/>
        <v>0</v>
      </c>
      <c r="H1903" s="17">
        <f t="shared" ca="1" si="241"/>
        <v>0</v>
      </c>
      <c r="I1903" s="17">
        <f t="shared" ca="1" si="242"/>
        <v>0</v>
      </c>
      <c r="K1903" s="17">
        <v>1894</v>
      </c>
      <c r="L1903" s="50">
        <v>1.7786318224084219E-3</v>
      </c>
      <c r="M1903" s="50">
        <v>1.7928719932043496E-3</v>
      </c>
      <c r="N1903" s="50">
        <v>5.28E-2</v>
      </c>
      <c r="O1903" s="50">
        <v>5.28E-2</v>
      </c>
      <c r="R1903" s="59"/>
    </row>
    <row r="1904" spans="2:18" x14ac:dyDescent="0.2">
      <c r="B1904">
        <v>1895</v>
      </c>
      <c r="C1904" s="57">
        <f t="shared" ca="1" si="243"/>
        <v>0.6368576120349656</v>
      </c>
      <c r="D1904" s="57">
        <f t="shared" ca="1" si="245"/>
        <v>0.71447579274802508</v>
      </c>
      <c r="E1904" s="57">
        <f t="shared" ca="1" si="245"/>
        <v>0.71471024645382841</v>
      </c>
      <c r="F1904" s="57">
        <f t="shared" ca="1" si="239"/>
        <v>0</v>
      </c>
      <c r="G1904" s="57">
        <f t="shared" ca="1" si="240"/>
        <v>0</v>
      </c>
      <c r="H1904" s="17">
        <f t="shared" ca="1" si="241"/>
        <v>0</v>
      </c>
      <c r="I1904" s="17">
        <f t="shared" ca="1" si="242"/>
        <v>0</v>
      </c>
      <c r="K1904" s="17">
        <v>1895</v>
      </c>
      <c r="L1904" s="50">
        <v>1.8902463413134299E-3</v>
      </c>
      <c r="M1904" s="50">
        <v>1.9059321471858748E-3</v>
      </c>
      <c r="N1904" s="50">
        <v>5.7799999999999997E-2</v>
      </c>
      <c r="O1904" s="50">
        <v>5.8400000000000001E-2</v>
      </c>
      <c r="R1904" s="59"/>
    </row>
    <row r="1905" spans="2:18" x14ac:dyDescent="0.2">
      <c r="B1905">
        <v>1896</v>
      </c>
      <c r="C1905" s="57">
        <f t="shared" ca="1" si="243"/>
        <v>0.61523897869037991</v>
      </c>
      <c r="D1905" s="57">
        <f t="shared" ca="1" si="245"/>
        <v>0.71295463327629793</v>
      </c>
      <c r="E1905" s="57">
        <f t="shared" ca="1" si="245"/>
        <v>0.71318858781686867</v>
      </c>
      <c r="F1905" s="57">
        <f t="shared" ca="1" si="239"/>
        <v>0</v>
      </c>
      <c r="G1905" s="57">
        <f t="shared" ca="1" si="240"/>
        <v>0</v>
      </c>
      <c r="H1905" s="17">
        <f t="shared" ca="1" si="241"/>
        <v>0</v>
      </c>
      <c r="I1905" s="17">
        <f t="shared" ca="1" si="242"/>
        <v>0</v>
      </c>
      <c r="K1905" s="17">
        <v>1896</v>
      </c>
      <c r="L1905" s="50">
        <v>1.4982382885027977E-3</v>
      </c>
      <c r="M1905" s="50">
        <v>1.512274028028977E-3</v>
      </c>
      <c r="N1905" s="50">
        <v>5.2200000000000003E-2</v>
      </c>
      <c r="O1905" s="50">
        <v>5.2600000000000001E-2</v>
      </c>
      <c r="R1905" s="59"/>
    </row>
    <row r="1906" spans="2:18" x14ac:dyDescent="0.2">
      <c r="B1906">
        <v>1897</v>
      </c>
      <c r="C1906" s="57">
        <f t="shared" ca="1" si="243"/>
        <v>0.35701758159271113</v>
      </c>
      <c r="D1906" s="57">
        <f t="shared" ca="1" si="245"/>
        <v>0.69503374356142378</v>
      </c>
      <c r="E1906" s="57">
        <f t="shared" ca="1" si="245"/>
        <v>0.69526181740030013</v>
      </c>
      <c r="F1906" s="57">
        <f t="shared" ca="1" si="239"/>
        <v>0</v>
      </c>
      <c r="G1906" s="57">
        <f t="shared" ca="1" si="240"/>
        <v>0</v>
      </c>
      <c r="H1906" s="17">
        <f t="shared" ca="1" si="241"/>
        <v>0</v>
      </c>
      <c r="I1906" s="17">
        <f t="shared" ca="1" si="242"/>
        <v>0</v>
      </c>
      <c r="K1906" s="17">
        <v>1897</v>
      </c>
      <c r="L1906" s="50">
        <v>1.6940249708636973E-3</v>
      </c>
      <c r="M1906" s="50">
        <v>1.7069137908317256E-3</v>
      </c>
      <c r="N1906" s="50">
        <v>4.7399999999999998E-2</v>
      </c>
      <c r="O1906" s="50">
        <v>4.8000000000000001E-2</v>
      </c>
      <c r="R1906" s="59"/>
    </row>
    <row r="1907" spans="2:18" x14ac:dyDescent="0.2">
      <c r="B1907">
        <v>1898</v>
      </c>
      <c r="C1907" s="57">
        <f t="shared" ca="1" si="243"/>
        <v>-0.38390317805605878</v>
      </c>
      <c r="D1907" s="57">
        <f t="shared" ca="1" si="245"/>
        <v>0.64607454592864411</v>
      </c>
      <c r="E1907" s="57">
        <f t="shared" ca="1" si="245"/>
        <v>0.64628655391135759</v>
      </c>
      <c r="F1907" s="57">
        <f t="shared" ca="1" si="239"/>
        <v>0</v>
      </c>
      <c r="G1907" s="57">
        <f t="shared" ca="1" si="240"/>
        <v>0</v>
      </c>
      <c r="H1907" s="17">
        <f t="shared" ca="1" si="241"/>
        <v>0</v>
      </c>
      <c r="I1907" s="17">
        <f t="shared" ca="1" si="242"/>
        <v>0</v>
      </c>
      <c r="K1907" s="17">
        <v>1898</v>
      </c>
      <c r="L1907" s="50">
        <v>1.6438270773369418E-3</v>
      </c>
      <c r="M1907" s="50">
        <v>1.6563687402050239E-3</v>
      </c>
      <c r="N1907" s="50">
        <v>4.6399999999999997E-2</v>
      </c>
      <c r="O1907" s="50">
        <v>4.6800000000000001E-2</v>
      </c>
      <c r="R1907" s="59"/>
    </row>
    <row r="1908" spans="2:18" x14ac:dyDescent="0.2">
      <c r="B1908">
        <v>1899</v>
      </c>
      <c r="C1908" s="57">
        <f t="shared" ca="1" si="243"/>
        <v>-1.3032316193021898</v>
      </c>
      <c r="D1908" s="57">
        <f t="shared" ca="1" si="245"/>
        <v>0.59009328136680705</v>
      </c>
      <c r="E1908" s="57">
        <f t="shared" ca="1" si="245"/>
        <v>0.59028691921708876</v>
      </c>
      <c r="F1908" s="57">
        <f t="shared" ca="1" si="239"/>
        <v>0</v>
      </c>
      <c r="G1908" s="57">
        <f t="shared" ca="1" si="240"/>
        <v>0</v>
      </c>
      <c r="H1908" s="17">
        <f t="shared" ca="1" si="241"/>
        <v>0</v>
      </c>
      <c r="I1908" s="17">
        <f t="shared" ca="1" si="242"/>
        <v>0</v>
      </c>
      <c r="K1908" s="17">
        <v>1899</v>
      </c>
      <c r="L1908" s="50">
        <v>1.7600361698974518E-3</v>
      </c>
      <c r="M1908" s="50">
        <v>1.7746456087401605E-3</v>
      </c>
      <c r="N1908" s="50">
        <v>5.3999999999999999E-2</v>
      </c>
      <c r="O1908" s="50">
        <v>5.4600000000000003E-2</v>
      </c>
      <c r="R1908" s="59"/>
    </row>
    <row r="1909" spans="2:18" x14ac:dyDescent="0.2">
      <c r="B1909">
        <v>1900</v>
      </c>
      <c r="C1909" s="57">
        <f t="shared" ca="1" si="243"/>
        <v>-0.99598879846261357</v>
      </c>
      <c r="D1909" s="57">
        <f t="shared" ca="1" si="245"/>
        <v>0.60824083924846017</v>
      </c>
      <c r="E1909" s="57">
        <f t="shared" ca="1" si="245"/>
        <v>0.6084404321811111</v>
      </c>
      <c r="F1909" s="57">
        <f t="shared" ca="1" si="239"/>
        <v>0</v>
      </c>
      <c r="G1909" s="57">
        <f t="shared" ca="1" si="240"/>
        <v>0</v>
      </c>
      <c r="H1909" s="17">
        <f t="shared" ca="1" si="241"/>
        <v>0</v>
      </c>
      <c r="I1909" s="17">
        <f t="shared" ca="1" si="242"/>
        <v>0</v>
      </c>
      <c r="K1909" s="17">
        <v>1900</v>
      </c>
      <c r="L1909" s="50">
        <v>1.8273536231620149E-3</v>
      </c>
      <c r="M1909" s="50">
        <v>1.8408855727012465E-3</v>
      </c>
      <c r="N1909" s="50">
        <v>0.05</v>
      </c>
      <c r="O1909" s="50">
        <v>0.05</v>
      </c>
      <c r="R1909" s="59"/>
    </row>
    <row r="1910" spans="2:18" x14ac:dyDescent="0.2">
      <c r="B1910">
        <v>1901</v>
      </c>
      <c r="C1910" s="57">
        <f t="shared" ca="1" si="243"/>
        <v>-0.91909265874682133</v>
      </c>
      <c r="D1910" s="57">
        <f t="shared" ref="D1910:E1929" ca="1" si="246">S0*EXP((D$5+0.5*σ*σ)*T+σ*SQRT(T)*$C1910)</f>
        <v>0.61286943303259567</v>
      </c>
      <c r="E1910" s="57">
        <f t="shared" ca="1" si="246"/>
        <v>0.61307054482841372</v>
      </c>
      <c r="F1910" s="57">
        <f t="shared" ca="1" si="239"/>
        <v>0</v>
      </c>
      <c r="G1910" s="57">
        <f t="shared" ca="1" si="240"/>
        <v>0</v>
      </c>
      <c r="H1910" s="17">
        <f t="shared" ca="1" si="241"/>
        <v>0</v>
      </c>
      <c r="I1910" s="17">
        <f t="shared" ca="1" si="242"/>
        <v>0</v>
      </c>
      <c r="K1910" s="17">
        <v>1901</v>
      </c>
      <c r="L1910" s="50">
        <v>1.8437861299704943E-3</v>
      </c>
      <c r="M1910" s="50">
        <v>1.8582028687015224E-3</v>
      </c>
      <c r="N1910" s="50">
        <v>5.3400000000000003E-2</v>
      </c>
      <c r="O1910" s="50">
        <v>5.3400000000000003E-2</v>
      </c>
      <c r="R1910" s="59"/>
    </row>
    <row r="1911" spans="2:18" x14ac:dyDescent="0.2">
      <c r="B1911">
        <v>1902</v>
      </c>
      <c r="C1911" s="57">
        <f t="shared" ca="1" si="243"/>
        <v>1.7412752911113265</v>
      </c>
      <c r="D1911" s="57">
        <f t="shared" ca="1" si="246"/>
        <v>0.79666228905054082</v>
      </c>
      <c r="E1911" s="57">
        <f t="shared" ca="1" si="246"/>
        <v>0.79692371207961676</v>
      </c>
      <c r="F1911" s="57">
        <f t="shared" ca="1" si="239"/>
        <v>8.4622890505408055E-3</v>
      </c>
      <c r="G1911" s="57">
        <f t="shared" ca="1" si="240"/>
        <v>8.7237120796167522E-3</v>
      </c>
      <c r="H1911" s="17">
        <f t="shared" ca="1" si="241"/>
        <v>1</v>
      </c>
      <c r="I1911" s="17">
        <f t="shared" ca="1" si="242"/>
        <v>1</v>
      </c>
      <c r="K1911" s="17">
        <v>1902</v>
      </c>
      <c r="L1911" s="50">
        <v>1.9965334804010804E-3</v>
      </c>
      <c r="M1911" s="50">
        <v>2.0116819687012364E-3</v>
      </c>
      <c r="N1911" s="50">
        <v>5.5800000000000002E-2</v>
      </c>
      <c r="O1911" s="50">
        <v>5.62E-2</v>
      </c>
      <c r="R1911" s="59"/>
    </row>
    <row r="1912" spans="2:18" x14ac:dyDescent="0.2">
      <c r="B1912">
        <v>1903</v>
      </c>
      <c r="C1912" s="57">
        <f t="shared" ca="1" si="243"/>
        <v>0.38414351479095704</v>
      </c>
      <c r="D1912" s="57">
        <f t="shared" ca="1" si="246"/>
        <v>0.69689494397196494</v>
      </c>
      <c r="E1912" s="57">
        <f t="shared" ca="1" si="246"/>
        <v>0.69712362855978183</v>
      </c>
      <c r="F1912" s="57">
        <f t="shared" ca="1" si="239"/>
        <v>0</v>
      </c>
      <c r="G1912" s="57">
        <f t="shared" ca="1" si="240"/>
        <v>0</v>
      </c>
      <c r="H1912" s="17">
        <f t="shared" ca="1" si="241"/>
        <v>0</v>
      </c>
      <c r="I1912" s="17">
        <f t="shared" ca="1" si="242"/>
        <v>0</v>
      </c>
      <c r="K1912" s="17">
        <v>1903</v>
      </c>
      <c r="L1912" s="50">
        <v>1.6379071144354889E-3</v>
      </c>
      <c r="M1912" s="50">
        <v>1.6514463091004477E-3</v>
      </c>
      <c r="N1912" s="50">
        <v>5.0200000000000002E-2</v>
      </c>
      <c r="O1912" s="50">
        <v>5.0599999999999999E-2</v>
      </c>
      <c r="R1912" s="59"/>
    </row>
    <row r="1913" spans="2:18" x14ac:dyDescent="0.2">
      <c r="B1913">
        <v>1904</v>
      </c>
      <c r="C1913" s="57">
        <f t="shared" ca="1" si="243"/>
        <v>0.61061948076452544</v>
      </c>
      <c r="D1913" s="57">
        <f t="shared" ca="1" si="246"/>
        <v>0.71263001011536908</v>
      </c>
      <c r="E1913" s="57">
        <f t="shared" ca="1" si="246"/>
        <v>0.71286385813154263</v>
      </c>
      <c r="F1913" s="57">
        <f t="shared" ca="1" si="239"/>
        <v>0</v>
      </c>
      <c r="G1913" s="57">
        <f t="shared" ca="1" si="240"/>
        <v>0</v>
      </c>
      <c r="H1913" s="17">
        <f t="shared" ca="1" si="241"/>
        <v>0</v>
      </c>
      <c r="I1913" s="17">
        <f t="shared" ca="1" si="242"/>
        <v>0</v>
      </c>
      <c r="K1913" s="17">
        <v>1904</v>
      </c>
      <c r="L1913" s="50">
        <v>1.5406777952325177E-3</v>
      </c>
      <c r="M1913" s="50">
        <v>1.553058139571385E-3</v>
      </c>
      <c r="N1913" s="50">
        <v>4.58E-2</v>
      </c>
      <c r="O1913" s="50">
        <v>4.5999999999999999E-2</v>
      </c>
      <c r="R1913" s="59"/>
    </row>
    <row r="1914" spans="2:18" x14ac:dyDescent="0.2">
      <c r="B1914">
        <v>1905</v>
      </c>
      <c r="C1914" s="57">
        <f t="shared" ca="1" si="243"/>
        <v>0.60017113634695429</v>
      </c>
      <c r="D1914" s="57">
        <f t="shared" ca="1" si="246"/>
        <v>0.71189632510018686</v>
      </c>
      <c r="E1914" s="57">
        <f t="shared" ca="1" si="246"/>
        <v>0.71212993235918931</v>
      </c>
      <c r="F1914" s="57">
        <f t="shared" ca="1" si="239"/>
        <v>0</v>
      </c>
      <c r="G1914" s="57">
        <f t="shared" ca="1" si="240"/>
        <v>0</v>
      </c>
      <c r="H1914" s="17">
        <f t="shared" ca="1" si="241"/>
        <v>0</v>
      </c>
      <c r="I1914" s="17">
        <f t="shared" ca="1" si="242"/>
        <v>0</v>
      </c>
      <c r="K1914" s="17">
        <v>1905</v>
      </c>
      <c r="L1914" s="50">
        <v>1.7000434599325307E-3</v>
      </c>
      <c r="M1914" s="50">
        <v>1.714217503847783E-3</v>
      </c>
      <c r="N1914" s="50">
        <v>5.2400000000000002E-2</v>
      </c>
      <c r="O1914" s="50">
        <v>5.2999999999999999E-2</v>
      </c>
      <c r="R1914" s="59"/>
    </row>
    <row r="1915" spans="2:18" x14ac:dyDescent="0.2">
      <c r="B1915">
        <v>1906</v>
      </c>
      <c r="C1915" s="57">
        <f t="shared" ca="1" si="243"/>
        <v>1.4722388914214395</v>
      </c>
      <c r="D1915" s="57">
        <f t="shared" ca="1" si="246"/>
        <v>0.7758096885663921</v>
      </c>
      <c r="E1915" s="57">
        <f t="shared" ca="1" si="246"/>
        <v>0.77606426885914481</v>
      </c>
      <c r="F1915" s="57">
        <f t="shared" ca="1" si="239"/>
        <v>0</v>
      </c>
      <c r="G1915" s="57">
        <f t="shared" ca="1" si="240"/>
        <v>0</v>
      </c>
      <c r="H1915" s="17">
        <f t="shared" ca="1" si="241"/>
        <v>0</v>
      </c>
      <c r="I1915" s="17">
        <f t="shared" ca="1" si="242"/>
        <v>0</v>
      </c>
      <c r="K1915" s="17">
        <v>1906</v>
      </c>
      <c r="L1915" s="50">
        <v>1.5076172019046609E-3</v>
      </c>
      <c r="M1915" s="50">
        <v>1.5201193854195367E-3</v>
      </c>
      <c r="N1915" s="50">
        <v>4.6199999999999998E-2</v>
      </c>
      <c r="O1915" s="50">
        <v>4.6600000000000003E-2</v>
      </c>
      <c r="R1915" s="59"/>
    </row>
    <row r="1916" spans="2:18" x14ac:dyDescent="0.2">
      <c r="B1916">
        <v>1907</v>
      </c>
      <c r="C1916" s="57">
        <f t="shared" ca="1" si="243"/>
        <v>-0.78277957260585562</v>
      </c>
      <c r="D1916" s="57">
        <f t="shared" ca="1" si="246"/>
        <v>0.62116123059341521</v>
      </c>
      <c r="E1916" s="57">
        <f t="shared" ca="1" si="246"/>
        <v>0.6213650633248976</v>
      </c>
      <c r="F1916" s="57">
        <f t="shared" ca="1" si="239"/>
        <v>0</v>
      </c>
      <c r="G1916" s="57">
        <f t="shared" ca="1" si="240"/>
        <v>0</v>
      </c>
      <c r="H1916" s="17">
        <f t="shared" ca="1" si="241"/>
        <v>0</v>
      </c>
      <c r="I1916" s="17">
        <f t="shared" ca="1" si="242"/>
        <v>0</v>
      </c>
      <c r="K1916" s="17">
        <v>1907</v>
      </c>
      <c r="L1916" s="50">
        <v>1.7540807122783939E-3</v>
      </c>
      <c r="M1916" s="50">
        <v>1.7684680143681525E-3</v>
      </c>
      <c r="N1916" s="50">
        <v>5.3400000000000003E-2</v>
      </c>
      <c r="O1916" s="50">
        <v>5.3400000000000003E-2</v>
      </c>
      <c r="R1916" s="59"/>
    </row>
    <row r="1917" spans="2:18" x14ac:dyDescent="0.2">
      <c r="B1917">
        <v>1908</v>
      </c>
      <c r="C1917" s="57">
        <f t="shared" ca="1" si="243"/>
        <v>1.0871401429770431</v>
      </c>
      <c r="D1917" s="57">
        <f t="shared" ca="1" si="246"/>
        <v>0.74690748758994019</v>
      </c>
      <c r="E1917" s="57">
        <f t="shared" ca="1" si="246"/>
        <v>0.74715258368715598</v>
      </c>
      <c r="F1917" s="57">
        <f t="shared" ca="1" si="239"/>
        <v>0</v>
      </c>
      <c r="G1917" s="57">
        <f t="shared" ca="1" si="240"/>
        <v>0</v>
      </c>
      <c r="H1917" s="17">
        <f t="shared" ca="1" si="241"/>
        <v>0</v>
      </c>
      <c r="I1917" s="17">
        <f t="shared" ca="1" si="242"/>
        <v>0</v>
      </c>
      <c r="K1917" s="17">
        <v>1908</v>
      </c>
      <c r="L1917" s="50">
        <v>1.7972591747984995E-3</v>
      </c>
      <c r="M1917" s="50">
        <v>1.8115963800418469E-3</v>
      </c>
      <c r="N1917" s="50">
        <v>5.28E-2</v>
      </c>
      <c r="O1917" s="50">
        <v>5.3400000000000003E-2</v>
      </c>
      <c r="R1917" s="59"/>
    </row>
    <row r="1918" spans="2:18" x14ac:dyDescent="0.2">
      <c r="B1918">
        <v>1909</v>
      </c>
      <c r="C1918" s="57">
        <f t="shared" ca="1" si="243"/>
        <v>-0.30605851921407307</v>
      </c>
      <c r="D1918" s="57">
        <f t="shared" ca="1" si="246"/>
        <v>0.65105192520512079</v>
      </c>
      <c r="E1918" s="57">
        <f t="shared" ca="1" si="246"/>
        <v>0.65126556650421585</v>
      </c>
      <c r="F1918" s="57">
        <f t="shared" ca="1" si="239"/>
        <v>0</v>
      </c>
      <c r="G1918" s="57">
        <f t="shared" ca="1" si="240"/>
        <v>0</v>
      </c>
      <c r="H1918" s="17">
        <f t="shared" ca="1" si="241"/>
        <v>0</v>
      </c>
      <c r="I1918" s="17">
        <f t="shared" ca="1" si="242"/>
        <v>0</v>
      </c>
      <c r="K1918" s="17">
        <v>1909</v>
      </c>
      <c r="L1918" s="50">
        <v>1.5532105474080689E-3</v>
      </c>
      <c r="M1918" s="50">
        <v>1.5661379825578946E-3</v>
      </c>
      <c r="N1918" s="50">
        <v>4.7800000000000002E-2</v>
      </c>
      <c r="O1918" s="50">
        <v>4.82E-2</v>
      </c>
      <c r="R1918" s="59"/>
    </row>
    <row r="1919" spans="2:18" x14ac:dyDescent="0.2">
      <c r="B1919">
        <v>1910</v>
      </c>
      <c r="C1919" s="57">
        <f t="shared" ca="1" si="243"/>
        <v>2.4880044451262125E-2</v>
      </c>
      <c r="D1919" s="57">
        <f t="shared" ca="1" si="246"/>
        <v>0.67264371878875218</v>
      </c>
      <c r="E1919" s="57">
        <f t="shared" ca="1" si="246"/>
        <v>0.67286444538880774</v>
      </c>
      <c r="F1919" s="57">
        <f t="shared" ca="1" si="239"/>
        <v>0</v>
      </c>
      <c r="G1919" s="57">
        <f t="shared" ca="1" si="240"/>
        <v>0</v>
      </c>
      <c r="H1919" s="17">
        <f t="shared" ca="1" si="241"/>
        <v>0</v>
      </c>
      <c r="I1919" s="17">
        <f t="shared" ca="1" si="242"/>
        <v>0</v>
      </c>
      <c r="K1919" s="17">
        <v>1910</v>
      </c>
      <c r="L1919" s="50">
        <v>1.6073455001820972E-3</v>
      </c>
      <c r="M1919" s="50">
        <v>1.6204675958187333E-3</v>
      </c>
      <c r="N1919" s="50">
        <v>4.82E-2</v>
      </c>
      <c r="O1919" s="50">
        <v>4.9000000000000002E-2</v>
      </c>
      <c r="R1919" s="59"/>
    </row>
    <row r="1920" spans="2:18" x14ac:dyDescent="0.2">
      <c r="B1920">
        <v>1911</v>
      </c>
      <c r="C1920" s="57">
        <f t="shared" ca="1" si="243"/>
        <v>0.54945777955074926</v>
      </c>
      <c r="D1920" s="57">
        <f t="shared" ca="1" si="246"/>
        <v>0.70834593878699259</v>
      </c>
      <c r="E1920" s="57">
        <f t="shared" ca="1" si="246"/>
        <v>0.70857838099430714</v>
      </c>
      <c r="F1920" s="57">
        <f t="shared" ca="1" si="239"/>
        <v>0</v>
      </c>
      <c r="G1920" s="57">
        <f t="shared" ca="1" si="240"/>
        <v>0</v>
      </c>
      <c r="H1920" s="17">
        <f t="shared" ca="1" si="241"/>
        <v>0</v>
      </c>
      <c r="I1920" s="17">
        <f t="shared" ca="1" si="242"/>
        <v>0</v>
      </c>
      <c r="K1920" s="17">
        <v>1911</v>
      </c>
      <c r="L1920" s="50">
        <v>1.7769488382251438E-3</v>
      </c>
      <c r="M1920" s="50">
        <v>1.7909701732481235E-3</v>
      </c>
      <c r="N1920" s="50">
        <v>5.16E-2</v>
      </c>
      <c r="O1920" s="50">
        <v>5.2600000000000001E-2</v>
      </c>
      <c r="R1920" s="59"/>
    </row>
    <row r="1921" spans="2:18" x14ac:dyDescent="0.2">
      <c r="B1921">
        <v>1912</v>
      </c>
      <c r="C1921" s="57">
        <f t="shared" ca="1" si="243"/>
        <v>-0.29278014522077722</v>
      </c>
      <c r="D1921" s="57">
        <f t="shared" ca="1" si="246"/>
        <v>0.65190476319736379</v>
      </c>
      <c r="E1921" s="57">
        <f t="shared" ca="1" si="246"/>
        <v>0.65211868435342502</v>
      </c>
      <c r="F1921" s="57">
        <f t="shared" ca="1" si="239"/>
        <v>0</v>
      </c>
      <c r="G1921" s="57">
        <f t="shared" ca="1" si="240"/>
        <v>0</v>
      </c>
      <c r="H1921" s="17">
        <f t="shared" ca="1" si="241"/>
        <v>0</v>
      </c>
      <c r="I1921" s="17">
        <f t="shared" ca="1" si="242"/>
        <v>0</v>
      </c>
      <c r="K1921" s="17">
        <v>1912</v>
      </c>
      <c r="L1921" s="50">
        <v>1.702433934055977E-3</v>
      </c>
      <c r="M1921" s="50">
        <v>1.7151167422921486E-3</v>
      </c>
      <c r="N1921" s="50">
        <v>4.6600000000000003E-2</v>
      </c>
      <c r="O1921" s="50">
        <v>4.7199999999999999E-2</v>
      </c>
      <c r="R1921" s="59"/>
    </row>
    <row r="1922" spans="2:18" x14ac:dyDescent="0.2">
      <c r="B1922">
        <v>1913</v>
      </c>
      <c r="C1922" s="57">
        <f t="shared" ca="1" si="243"/>
        <v>0.22340130395405094</v>
      </c>
      <c r="D1922" s="57">
        <f t="shared" ca="1" si="246"/>
        <v>0.68593817896917275</v>
      </c>
      <c r="E1922" s="57">
        <f t="shared" ca="1" si="246"/>
        <v>0.68616326811794948</v>
      </c>
      <c r="F1922" s="57">
        <f t="shared" ca="1" si="239"/>
        <v>0</v>
      </c>
      <c r="G1922" s="57">
        <f t="shared" ca="1" si="240"/>
        <v>0</v>
      </c>
      <c r="H1922" s="17">
        <f t="shared" ca="1" si="241"/>
        <v>0</v>
      </c>
      <c r="I1922" s="17">
        <f t="shared" ca="1" si="242"/>
        <v>0</v>
      </c>
      <c r="K1922" s="17">
        <v>1913</v>
      </c>
      <c r="L1922" s="50">
        <v>1.575864187069798E-3</v>
      </c>
      <c r="M1922" s="50">
        <v>1.5896108321369648E-3</v>
      </c>
      <c r="N1922" s="50">
        <v>5.0799999999999998E-2</v>
      </c>
      <c r="O1922" s="50">
        <v>5.1200000000000002E-2</v>
      </c>
      <c r="R1922" s="59"/>
    </row>
    <row r="1923" spans="2:18" x14ac:dyDescent="0.2">
      <c r="B1923">
        <v>1914</v>
      </c>
      <c r="C1923" s="57">
        <f t="shared" ca="1" si="243"/>
        <v>-1.3785499720972223</v>
      </c>
      <c r="D1923" s="57">
        <f t="shared" ca="1" si="246"/>
        <v>0.58572780354088672</v>
      </c>
      <c r="E1923" s="57">
        <f t="shared" ca="1" si="246"/>
        <v>0.58592000886894124</v>
      </c>
      <c r="F1923" s="57">
        <f t="shared" ca="1" si="239"/>
        <v>0</v>
      </c>
      <c r="G1923" s="57">
        <f t="shared" ca="1" si="240"/>
        <v>0</v>
      </c>
      <c r="H1923" s="17">
        <f t="shared" ca="1" si="241"/>
        <v>0</v>
      </c>
      <c r="I1923" s="17">
        <f t="shared" ca="1" si="242"/>
        <v>0</v>
      </c>
      <c r="K1923" s="17">
        <v>1914</v>
      </c>
      <c r="L1923" s="50">
        <v>1.7169543792372765E-3</v>
      </c>
      <c r="M1923" s="50">
        <v>1.7299930311191055E-3</v>
      </c>
      <c r="N1923" s="50">
        <v>4.82E-2</v>
      </c>
      <c r="O1923" s="50">
        <v>4.8399999999999999E-2</v>
      </c>
      <c r="R1923" s="59"/>
    </row>
    <row r="1924" spans="2:18" x14ac:dyDescent="0.2">
      <c r="B1924">
        <v>1915</v>
      </c>
      <c r="C1924" s="57">
        <f t="shared" ca="1" si="243"/>
        <v>2.0983251694952885</v>
      </c>
      <c r="D1924" s="57">
        <f t="shared" ca="1" si="246"/>
        <v>0.82520472363285668</v>
      </c>
      <c r="E1924" s="57">
        <f t="shared" ca="1" si="246"/>
        <v>0.82547551280089537</v>
      </c>
      <c r="F1924" s="57">
        <f t="shared" ca="1" si="239"/>
        <v>3.7004723632856673E-2</v>
      </c>
      <c r="G1924" s="57">
        <f t="shared" ca="1" si="240"/>
        <v>3.7275512800895361E-2</v>
      </c>
      <c r="H1924" s="17">
        <f t="shared" ca="1" si="241"/>
        <v>1</v>
      </c>
      <c r="I1924" s="17">
        <f t="shared" ca="1" si="242"/>
        <v>1</v>
      </c>
      <c r="K1924" s="17">
        <v>1915</v>
      </c>
      <c r="L1924" s="50">
        <v>1.5437869244362772E-3</v>
      </c>
      <c r="M1924" s="50">
        <v>1.5563692921900631E-3</v>
      </c>
      <c r="N1924" s="50">
        <v>4.6600000000000003E-2</v>
      </c>
      <c r="O1924" s="50">
        <v>4.7E-2</v>
      </c>
      <c r="R1924" s="59"/>
    </row>
    <row r="1925" spans="2:18" x14ac:dyDescent="0.2">
      <c r="B1925">
        <v>1916</v>
      </c>
      <c r="C1925" s="57">
        <f t="shared" ca="1" si="243"/>
        <v>-0.59857616575281525</v>
      </c>
      <c r="D1925" s="57">
        <f t="shared" ca="1" si="246"/>
        <v>0.6325446598833071</v>
      </c>
      <c r="E1925" s="57">
        <f t="shared" ca="1" si="246"/>
        <v>0.63275222806280451</v>
      </c>
      <c r="F1925" s="57">
        <f t="shared" ca="1" si="239"/>
        <v>0</v>
      </c>
      <c r="G1925" s="57">
        <f t="shared" ca="1" si="240"/>
        <v>0</v>
      </c>
      <c r="H1925" s="17">
        <f t="shared" ca="1" si="241"/>
        <v>0</v>
      </c>
      <c r="I1925" s="17">
        <f t="shared" ca="1" si="242"/>
        <v>0</v>
      </c>
      <c r="K1925" s="17">
        <v>1916</v>
      </c>
      <c r="L1925" s="50">
        <v>1.8214380569165042E-3</v>
      </c>
      <c r="M1925" s="50">
        <v>1.8356884272623471E-3</v>
      </c>
      <c r="N1925" s="50">
        <v>5.2600000000000001E-2</v>
      </c>
      <c r="O1925" s="50">
        <v>5.2999999999999999E-2</v>
      </c>
      <c r="R1925" s="59"/>
    </row>
    <row r="1926" spans="2:18" x14ac:dyDescent="0.2">
      <c r="B1926">
        <v>1917</v>
      </c>
      <c r="C1926" s="57">
        <f t="shared" ca="1" si="243"/>
        <v>-5.1704914008956826E-2</v>
      </c>
      <c r="D1926" s="57">
        <f t="shared" ca="1" si="246"/>
        <v>0.66758416993435554</v>
      </c>
      <c r="E1926" s="57">
        <f t="shared" ca="1" si="246"/>
        <v>0.66780323625425797</v>
      </c>
      <c r="F1926" s="57">
        <f t="shared" ca="1" si="239"/>
        <v>0</v>
      </c>
      <c r="G1926" s="57">
        <f t="shared" ca="1" si="240"/>
        <v>0</v>
      </c>
      <c r="H1926" s="17">
        <f t="shared" ca="1" si="241"/>
        <v>0</v>
      </c>
      <c r="I1926" s="17">
        <f t="shared" ca="1" si="242"/>
        <v>0</v>
      </c>
      <c r="K1926" s="17">
        <v>1917</v>
      </c>
      <c r="L1926" s="50">
        <v>1.6163523397082909E-3</v>
      </c>
      <c r="M1926" s="50">
        <v>1.6296004213726544E-3</v>
      </c>
      <c r="N1926" s="50">
        <v>4.9000000000000002E-2</v>
      </c>
      <c r="O1926" s="50">
        <v>4.9399999999999999E-2</v>
      </c>
      <c r="R1926" s="59"/>
    </row>
    <row r="1927" spans="2:18" x14ac:dyDescent="0.2">
      <c r="B1927">
        <v>1918</v>
      </c>
      <c r="C1927" s="57">
        <f t="shared" ca="1" si="243"/>
        <v>0.12577971085477141</v>
      </c>
      <c r="D1927" s="57">
        <f t="shared" ca="1" si="246"/>
        <v>0.67936819392820291</v>
      </c>
      <c r="E1927" s="57">
        <f t="shared" ca="1" si="246"/>
        <v>0.67959112715041714</v>
      </c>
      <c r="F1927" s="57">
        <f t="shared" ca="1" si="239"/>
        <v>0</v>
      </c>
      <c r="G1927" s="57">
        <f t="shared" ca="1" si="240"/>
        <v>0</v>
      </c>
      <c r="H1927" s="17">
        <f t="shared" ca="1" si="241"/>
        <v>0</v>
      </c>
      <c r="I1927" s="17">
        <f t="shared" ca="1" si="242"/>
        <v>0</v>
      </c>
      <c r="K1927" s="17">
        <v>1918</v>
      </c>
      <c r="L1927" s="50">
        <v>1.4539516751034035E-3</v>
      </c>
      <c r="M1927" s="50">
        <v>1.4662420612644904E-3</v>
      </c>
      <c r="N1927" s="50">
        <v>4.5600000000000002E-2</v>
      </c>
      <c r="O1927" s="50">
        <v>4.58E-2</v>
      </c>
      <c r="R1927" s="59"/>
    </row>
    <row r="1928" spans="2:18" x14ac:dyDescent="0.2">
      <c r="B1928">
        <v>1919</v>
      </c>
      <c r="C1928" s="57">
        <f t="shared" ca="1" si="243"/>
        <v>-0.34000141230812198</v>
      </c>
      <c r="D1928" s="57">
        <f t="shared" ca="1" si="246"/>
        <v>0.64887692271958863</v>
      </c>
      <c r="E1928" s="57">
        <f t="shared" ca="1" si="246"/>
        <v>0.64908985029626221</v>
      </c>
      <c r="F1928" s="57">
        <f t="shared" ca="1" si="239"/>
        <v>0</v>
      </c>
      <c r="G1928" s="57">
        <f t="shared" ca="1" si="240"/>
        <v>0</v>
      </c>
      <c r="H1928" s="17">
        <f t="shared" ca="1" si="241"/>
        <v>0</v>
      </c>
      <c r="I1928" s="17">
        <f t="shared" ca="1" si="242"/>
        <v>0</v>
      </c>
      <c r="K1928" s="17">
        <v>1919</v>
      </c>
      <c r="L1928" s="50">
        <v>1.6393557417108883E-3</v>
      </c>
      <c r="M1928" s="50">
        <v>1.6528291493319576E-3</v>
      </c>
      <c r="N1928" s="50">
        <v>4.9599999999999998E-2</v>
      </c>
      <c r="O1928" s="50">
        <v>5.04E-2</v>
      </c>
      <c r="R1928" s="59"/>
    </row>
    <row r="1929" spans="2:18" x14ac:dyDescent="0.2">
      <c r="B1929">
        <v>1920</v>
      </c>
      <c r="C1929" s="57">
        <f t="shared" ca="1" si="243"/>
        <v>3.2049160391308491</v>
      </c>
      <c r="D1929" s="57">
        <f t="shared" ca="1" si="246"/>
        <v>0.92032558050058966</v>
      </c>
      <c r="E1929" s="57">
        <f t="shared" ca="1" si="246"/>
        <v>0.92062758337470241</v>
      </c>
      <c r="F1929" s="57">
        <f t="shared" ca="1" si="239"/>
        <v>0.13212558050058965</v>
      </c>
      <c r="G1929" s="57">
        <f t="shared" ca="1" si="240"/>
        <v>0.1324275833747024</v>
      </c>
      <c r="H1929" s="17">
        <f t="shared" ca="1" si="241"/>
        <v>1</v>
      </c>
      <c r="I1929" s="17">
        <f t="shared" ca="1" si="242"/>
        <v>1</v>
      </c>
      <c r="K1929" s="17">
        <v>1920</v>
      </c>
      <c r="L1929" s="50">
        <v>1.980099788930273E-3</v>
      </c>
      <c r="M1929" s="50">
        <v>1.9943338578024047E-3</v>
      </c>
      <c r="N1929" s="50">
        <v>5.2400000000000002E-2</v>
      </c>
      <c r="O1929" s="50">
        <v>5.2600000000000001E-2</v>
      </c>
      <c r="R1929" s="59"/>
    </row>
    <row r="1930" spans="2:18" x14ac:dyDescent="0.2">
      <c r="B1930">
        <v>1921</v>
      </c>
      <c r="C1930" s="57">
        <f t="shared" ca="1" si="243"/>
        <v>0.32287036692114862</v>
      </c>
      <c r="D1930" s="57">
        <f t="shared" ref="D1930:E1949" ca="1" si="247">S0*EXP((D$5+0.5*σ*σ)*T+σ*SQRT(T)*$C1930)</f>
        <v>0.69269785523186711</v>
      </c>
      <c r="E1930" s="57">
        <f t="shared" ca="1" si="247"/>
        <v>0.69292516255397596</v>
      </c>
      <c r="F1930" s="57">
        <f t="shared" ref="F1930:F1993" ca="1" si="248">MAX(0,CP*(D1930-K))</f>
        <v>0</v>
      </c>
      <c r="G1930" s="57">
        <f t="shared" ref="G1930:G1993" ca="1" si="249">MAX(0,CP*(E1930-K))</f>
        <v>0</v>
      </c>
      <c r="H1930" s="17">
        <f t="shared" ref="H1930:H1993" ca="1" si="250">(CP*(D1930-K)&gt;0)*1</f>
        <v>0</v>
      </c>
      <c r="I1930" s="17">
        <f t="shared" ref="I1930:I1993" ca="1" si="251">(CP*(E1930-K)&gt;0)*1</f>
        <v>0</v>
      </c>
      <c r="K1930" s="17">
        <v>1921</v>
      </c>
      <c r="L1930" s="50">
        <v>1.8832871628399921E-3</v>
      </c>
      <c r="M1930" s="50">
        <v>1.8983626492004308E-3</v>
      </c>
      <c r="N1930" s="50">
        <v>5.5399999999999998E-2</v>
      </c>
      <c r="O1930" s="50">
        <v>5.62E-2</v>
      </c>
      <c r="R1930" s="59"/>
    </row>
    <row r="1931" spans="2:18" x14ac:dyDescent="0.2">
      <c r="B1931">
        <v>1922</v>
      </c>
      <c r="C1931" s="57">
        <f t="shared" ref="C1931:C1994" ca="1" si="252">_xlfn.NORM.S.INV(RAND())</f>
        <v>-0.92300319355524563</v>
      </c>
      <c r="D1931" s="57">
        <f t="shared" ca="1" si="247"/>
        <v>0.61263319918477588</v>
      </c>
      <c r="E1931" s="57">
        <f t="shared" ca="1" si="247"/>
        <v>0.61283423346096111</v>
      </c>
      <c r="F1931" s="57">
        <f t="shared" ca="1" si="248"/>
        <v>0</v>
      </c>
      <c r="G1931" s="57">
        <f t="shared" ca="1" si="249"/>
        <v>0</v>
      </c>
      <c r="H1931" s="17">
        <f t="shared" ca="1" si="250"/>
        <v>0</v>
      </c>
      <c r="I1931" s="17">
        <f t="shared" ca="1" si="251"/>
        <v>0</v>
      </c>
      <c r="K1931" s="17">
        <v>1922</v>
      </c>
      <c r="L1931" s="50">
        <v>1.9302871966412304E-3</v>
      </c>
      <c r="M1931" s="50">
        <v>1.9454566960812275E-3</v>
      </c>
      <c r="N1931" s="50">
        <v>5.6000000000000001E-2</v>
      </c>
      <c r="O1931" s="50">
        <v>5.6399999999999999E-2</v>
      </c>
      <c r="R1931" s="59"/>
    </row>
    <row r="1932" spans="2:18" x14ac:dyDescent="0.2">
      <c r="B1932">
        <v>1923</v>
      </c>
      <c r="C1932" s="57">
        <f t="shared" ca="1" si="252"/>
        <v>1.0191256800944881</v>
      </c>
      <c r="D1932" s="57">
        <f t="shared" ca="1" si="247"/>
        <v>0.74191594746416389</v>
      </c>
      <c r="E1932" s="57">
        <f t="shared" ca="1" si="247"/>
        <v>0.74215940559814542</v>
      </c>
      <c r="F1932" s="57">
        <f t="shared" ca="1" si="248"/>
        <v>0</v>
      </c>
      <c r="G1932" s="57">
        <f t="shared" ca="1" si="249"/>
        <v>0</v>
      </c>
      <c r="H1932" s="17">
        <f t="shared" ca="1" si="250"/>
        <v>0</v>
      </c>
      <c r="I1932" s="17">
        <f t="shared" ca="1" si="251"/>
        <v>0</v>
      </c>
      <c r="K1932" s="17">
        <v>1923</v>
      </c>
      <c r="L1932" s="50">
        <v>1.7675390102495686E-3</v>
      </c>
      <c r="M1932" s="50">
        <v>1.7818789994216721E-3</v>
      </c>
      <c r="N1932" s="50">
        <v>5.3199999999999997E-2</v>
      </c>
      <c r="O1932" s="50">
        <v>5.3199999999999997E-2</v>
      </c>
      <c r="R1932" s="59"/>
    </row>
    <row r="1933" spans="2:18" x14ac:dyDescent="0.2">
      <c r="B1933">
        <v>1924</v>
      </c>
      <c r="C1933" s="57">
        <f t="shared" ca="1" si="252"/>
        <v>-0.77334823050883927</v>
      </c>
      <c r="D1933" s="57">
        <f t="shared" ca="1" si="247"/>
        <v>0.62173906245089294</v>
      </c>
      <c r="E1933" s="57">
        <f t="shared" ca="1" si="247"/>
        <v>0.6219430847966656</v>
      </c>
      <c r="F1933" s="57">
        <f t="shared" ca="1" si="248"/>
        <v>0</v>
      </c>
      <c r="G1933" s="57">
        <f t="shared" ca="1" si="249"/>
        <v>0</v>
      </c>
      <c r="H1933" s="17">
        <f t="shared" ca="1" si="250"/>
        <v>0</v>
      </c>
      <c r="I1933" s="17">
        <f t="shared" ca="1" si="251"/>
        <v>0</v>
      </c>
      <c r="K1933" s="17">
        <v>1924</v>
      </c>
      <c r="L1933" s="50">
        <v>1.7597412881385679E-3</v>
      </c>
      <c r="M1933" s="50">
        <v>1.7744018782556489E-3</v>
      </c>
      <c r="N1933" s="50">
        <v>5.4399999999999997E-2</v>
      </c>
      <c r="O1933" s="50">
        <v>5.4600000000000003E-2</v>
      </c>
      <c r="R1933" s="59"/>
    </row>
    <row r="1934" spans="2:18" x14ac:dyDescent="0.2">
      <c r="B1934">
        <v>1925</v>
      </c>
      <c r="C1934" s="57">
        <f t="shared" ca="1" si="252"/>
        <v>-1.7699676647993741</v>
      </c>
      <c r="D1934" s="57">
        <f t="shared" ca="1" si="247"/>
        <v>0.56355577188764017</v>
      </c>
      <c r="E1934" s="57">
        <f t="shared" ca="1" si="247"/>
        <v>0.56374070151085054</v>
      </c>
      <c r="F1934" s="57">
        <f t="shared" ca="1" si="248"/>
        <v>0</v>
      </c>
      <c r="G1934" s="57">
        <f t="shared" ca="1" si="249"/>
        <v>0</v>
      </c>
      <c r="H1934" s="17">
        <f t="shared" ca="1" si="250"/>
        <v>0</v>
      </c>
      <c r="I1934" s="17">
        <f t="shared" ca="1" si="251"/>
        <v>0</v>
      </c>
      <c r="K1934" s="17">
        <v>1925</v>
      </c>
      <c r="L1934" s="50">
        <v>1.9790541558050764E-3</v>
      </c>
      <c r="M1934" s="50">
        <v>1.9936801328017087E-3</v>
      </c>
      <c r="N1934" s="50">
        <v>5.3999999999999999E-2</v>
      </c>
      <c r="O1934" s="50">
        <v>5.4199999999999998E-2</v>
      </c>
      <c r="R1934" s="59"/>
    </row>
    <row r="1935" spans="2:18" x14ac:dyDescent="0.2">
      <c r="B1935">
        <v>1926</v>
      </c>
      <c r="C1935" s="57">
        <f t="shared" ca="1" si="252"/>
        <v>-0.25224328636472987</v>
      </c>
      <c r="D1935" s="57">
        <f t="shared" ca="1" si="247"/>
        <v>0.65451526543355643</v>
      </c>
      <c r="E1935" s="57">
        <f t="shared" ca="1" si="247"/>
        <v>0.65473004322035233</v>
      </c>
      <c r="F1935" s="57">
        <f t="shared" ca="1" si="248"/>
        <v>0</v>
      </c>
      <c r="G1935" s="57">
        <f t="shared" ca="1" si="249"/>
        <v>0</v>
      </c>
      <c r="H1935" s="17">
        <f t="shared" ca="1" si="250"/>
        <v>0</v>
      </c>
      <c r="I1935" s="17">
        <f t="shared" ca="1" si="251"/>
        <v>0</v>
      </c>
      <c r="K1935" s="17">
        <v>1926</v>
      </c>
      <c r="L1935" s="50">
        <v>1.4834852311354811E-3</v>
      </c>
      <c r="M1935" s="50">
        <v>1.4964737201395492E-3</v>
      </c>
      <c r="N1935" s="50">
        <v>4.8000000000000001E-2</v>
      </c>
      <c r="O1935" s="50">
        <v>4.8800000000000003E-2</v>
      </c>
      <c r="R1935" s="59"/>
    </row>
    <row r="1936" spans="2:18" x14ac:dyDescent="0.2">
      <c r="B1936">
        <v>1927</v>
      </c>
      <c r="C1936" s="57">
        <f t="shared" ca="1" si="252"/>
        <v>2.0205803663353912</v>
      </c>
      <c r="D1936" s="57">
        <f t="shared" ca="1" si="247"/>
        <v>0.81890398453409885</v>
      </c>
      <c r="E1936" s="57">
        <f t="shared" ca="1" si="247"/>
        <v>0.81917270612805615</v>
      </c>
      <c r="F1936" s="57">
        <f t="shared" ca="1" si="248"/>
        <v>3.0703984534098838E-2</v>
      </c>
      <c r="G1936" s="57">
        <f t="shared" ca="1" si="249"/>
        <v>3.0972706128056138E-2</v>
      </c>
      <c r="H1936" s="17">
        <f t="shared" ca="1" si="250"/>
        <v>1</v>
      </c>
      <c r="I1936" s="17">
        <f t="shared" ca="1" si="251"/>
        <v>1</v>
      </c>
      <c r="K1936" s="17">
        <v>1927</v>
      </c>
      <c r="L1936" s="50">
        <v>1.7838534989096098E-3</v>
      </c>
      <c r="M1936" s="50">
        <v>1.7983540293345251E-3</v>
      </c>
      <c r="N1936" s="50">
        <v>5.3800000000000001E-2</v>
      </c>
      <c r="O1936" s="50">
        <v>5.3800000000000001E-2</v>
      </c>
      <c r="R1936" s="59"/>
    </row>
    <row r="1937" spans="2:18" x14ac:dyDescent="0.2">
      <c r="B1937">
        <v>1928</v>
      </c>
      <c r="C1937" s="57">
        <f t="shared" ca="1" si="252"/>
        <v>0.41812207005341351</v>
      </c>
      <c r="D1937" s="57">
        <f t="shared" ca="1" si="247"/>
        <v>0.69923335881603299</v>
      </c>
      <c r="E1937" s="57">
        <f t="shared" ca="1" si="247"/>
        <v>0.69946281074968786</v>
      </c>
      <c r="F1937" s="57">
        <f t="shared" ca="1" si="248"/>
        <v>0</v>
      </c>
      <c r="G1937" s="57">
        <f t="shared" ca="1" si="249"/>
        <v>0</v>
      </c>
      <c r="H1937" s="17">
        <f t="shared" ca="1" si="250"/>
        <v>0</v>
      </c>
      <c r="I1937" s="17">
        <f t="shared" ca="1" si="251"/>
        <v>0</v>
      </c>
      <c r="K1937" s="17">
        <v>1928</v>
      </c>
      <c r="L1937" s="50">
        <v>1.6869086799413218E-3</v>
      </c>
      <c r="M1937" s="50">
        <v>1.7005915692394024E-3</v>
      </c>
      <c r="N1937" s="50">
        <v>5.0599999999999999E-2</v>
      </c>
      <c r="O1937" s="50">
        <v>5.0799999999999998E-2</v>
      </c>
      <c r="R1937" s="59"/>
    </row>
    <row r="1938" spans="2:18" x14ac:dyDescent="0.2">
      <c r="B1938">
        <v>1929</v>
      </c>
      <c r="C1938" s="57">
        <f t="shared" ca="1" si="252"/>
        <v>1.9626063064778028</v>
      </c>
      <c r="D1938" s="57">
        <f t="shared" ca="1" si="247"/>
        <v>0.8142368759843539</v>
      </c>
      <c r="E1938" s="57">
        <f t="shared" ca="1" si="247"/>
        <v>0.81450406607660597</v>
      </c>
      <c r="F1938" s="57">
        <f t="shared" ca="1" si="248"/>
        <v>2.6036875984353891E-2</v>
      </c>
      <c r="G1938" s="57">
        <f t="shared" ca="1" si="249"/>
        <v>2.6304066076605959E-2</v>
      </c>
      <c r="H1938" s="17">
        <f t="shared" ca="1" si="250"/>
        <v>1</v>
      </c>
      <c r="I1938" s="17">
        <f t="shared" ca="1" si="251"/>
        <v>1</v>
      </c>
      <c r="K1938" s="17">
        <v>1929</v>
      </c>
      <c r="L1938" s="50">
        <v>1.8210971066960635E-3</v>
      </c>
      <c r="M1938" s="50">
        <v>1.8355626339964742E-3</v>
      </c>
      <c r="N1938" s="50">
        <v>5.3400000000000003E-2</v>
      </c>
      <c r="O1938" s="50">
        <v>5.4199999999999998E-2</v>
      </c>
      <c r="R1938" s="59"/>
    </row>
    <row r="1939" spans="2:18" x14ac:dyDescent="0.2">
      <c r="B1939">
        <v>1930</v>
      </c>
      <c r="C1939" s="57">
        <f t="shared" ca="1" si="252"/>
        <v>-1.2810672472322731</v>
      </c>
      <c r="D1939" s="57">
        <f t="shared" ca="1" si="247"/>
        <v>0.59138412133407281</v>
      </c>
      <c r="E1939" s="57">
        <f t="shared" ca="1" si="247"/>
        <v>0.59157818277073349</v>
      </c>
      <c r="F1939" s="57">
        <f t="shared" ca="1" si="248"/>
        <v>0</v>
      </c>
      <c r="G1939" s="57">
        <f t="shared" ca="1" si="249"/>
        <v>0</v>
      </c>
      <c r="H1939" s="17">
        <f t="shared" ca="1" si="250"/>
        <v>0</v>
      </c>
      <c r="I1939" s="17">
        <f t="shared" ca="1" si="251"/>
        <v>0</v>
      </c>
      <c r="K1939" s="17">
        <v>1930</v>
      </c>
      <c r="L1939" s="50">
        <v>1.8938214676295982E-3</v>
      </c>
      <c r="M1939" s="50">
        <v>1.9098706935016608E-3</v>
      </c>
      <c r="N1939" s="50">
        <v>5.9400000000000001E-2</v>
      </c>
      <c r="O1939" s="50">
        <v>0.06</v>
      </c>
      <c r="R1939" s="59"/>
    </row>
    <row r="1940" spans="2:18" x14ac:dyDescent="0.2">
      <c r="B1940">
        <v>1931</v>
      </c>
      <c r="C1940" s="57">
        <f t="shared" ca="1" si="252"/>
        <v>4.4519240184370173E-2</v>
      </c>
      <c r="D1940" s="57">
        <f t="shared" ca="1" si="247"/>
        <v>0.67394733878599211</v>
      </c>
      <c r="E1940" s="57">
        <f t="shared" ca="1" si="247"/>
        <v>0.67416849316616612</v>
      </c>
      <c r="F1940" s="57">
        <f t="shared" ca="1" si="248"/>
        <v>0</v>
      </c>
      <c r="G1940" s="57">
        <f t="shared" ca="1" si="249"/>
        <v>0</v>
      </c>
      <c r="H1940" s="17">
        <f t="shared" ca="1" si="250"/>
        <v>0</v>
      </c>
      <c r="I1940" s="17">
        <f t="shared" ca="1" si="251"/>
        <v>0</v>
      </c>
      <c r="K1940" s="17">
        <v>1931</v>
      </c>
      <c r="L1940" s="50">
        <v>1.6624629105525962E-3</v>
      </c>
      <c r="M1940" s="50">
        <v>1.6764776397970949E-3</v>
      </c>
      <c r="N1940" s="50">
        <v>5.1799999999999999E-2</v>
      </c>
      <c r="O1940" s="50">
        <v>5.2400000000000002E-2</v>
      </c>
      <c r="R1940" s="59"/>
    </row>
    <row r="1941" spans="2:18" x14ac:dyDescent="0.2">
      <c r="B1941">
        <v>1932</v>
      </c>
      <c r="C1941" s="57">
        <f t="shared" ca="1" si="252"/>
        <v>0.43156738904255776</v>
      </c>
      <c r="D1941" s="57">
        <f t="shared" ca="1" si="247"/>
        <v>0.70016083515549377</v>
      </c>
      <c r="E1941" s="57">
        <f t="shared" ca="1" si="247"/>
        <v>0.70039059143852911</v>
      </c>
      <c r="F1941" s="57">
        <f t="shared" ca="1" si="248"/>
        <v>0</v>
      </c>
      <c r="G1941" s="57">
        <f t="shared" ca="1" si="249"/>
        <v>0</v>
      </c>
      <c r="H1941" s="17">
        <f t="shared" ca="1" si="250"/>
        <v>0</v>
      </c>
      <c r="I1941" s="17">
        <f t="shared" ca="1" si="251"/>
        <v>0</v>
      </c>
      <c r="K1941" s="17">
        <v>1932</v>
      </c>
      <c r="L1941" s="50">
        <v>1.7514057117766746E-3</v>
      </c>
      <c r="M1941" s="50">
        <v>1.7650222311143132E-3</v>
      </c>
      <c r="N1941" s="50">
        <v>5.04E-2</v>
      </c>
      <c r="O1941" s="50">
        <v>5.0599999999999999E-2</v>
      </c>
      <c r="R1941" s="59"/>
    </row>
    <row r="1942" spans="2:18" x14ac:dyDescent="0.2">
      <c r="B1942">
        <v>1933</v>
      </c>
      <c r="C1942" s="57">
        <f t="shared" ca="1" si="252"/>
        <v>-2.3229872325803282</v>
      </c>
      <c r="D1942" s="57">
        <f t="shared" ca="1" si="247"/>
        <v>0.53365283336080893</v>
      </c>
      <c r="E1942" s="57">
        <f t="shared" ca="1" si="247"/>
        <v>0.53382795039859221</v>
      </c>
      <c r="F1942" s="57">
        <f t="shared" ca="1" si="248"/>
        <v>0</v>
      </c>
      <c r="G1942" s="57">
        <f t="shared" ca="1" si="249"/>
        <v>0</v>
      </c>
      <c r="H1942" s="17">
        <f t="shared" ca="1" si="250"/>
        <v>0</v>
      </c>
      <c r="I1942" s="17">
        <f t="shared" ca="1" si="251"/>
        <v>0</v>
      </c>
      <c r="K1942" s="17">
        <v>1933</v>
      </c>
      <c r="L1942" s="50">
        <v>1.2920360369061286E-3</v>
      </c>
      <c r="M1942" s="50">
        <v>1.3031267605758741E-3</v>
      </c>
      <c r="N1942" s="50">
        <v>4.1200000000000001E-2</v>
      </c>
      <c r="O1942" s="50">
        <v>4.1399999999999999E-2</v>
      </c>
      <c r="R1942" s="59"/>
    </row>
    <row r="1943" spans="2:18" x14ac:dyDescent="0.2">
      <c r="B1943">
        <v>1934</v>
      </c>
      <c r="C1943" s="57">
        <f t="shared" ca="1" si="252"/>
        <v>-0.89201491960914903</v>
      </c>
      <c r="D1943" s="57">
        <f t="shared" ca="1" si="247"/>
        <v>0.61450768949975954</v>
      </c>
      <c r="E1943" s="57">
        <f t="shared" ca="1" si="247"/>
        <v>0.61470933888593915</v>
      </c>
      <c r="F1943" s="57">
        <f t="shared" ca="1" si="248"/>
        <v>0</v>
      </c>
      <c r="G1943" s="57">
        <f t="shared" ca="1" si="249"/>
        <v>0</v>
      </c>
      <c r="H1943" s="17">
        <f t="shared" ca="1" si="250"/>
        <v>0</v>
      </c>
      <c r="I1943" s="17">
        <f t="shared" ca="1" si="251"/>
        <v>0</v>
      </c>
      <c r="K1943" s="17">
        <v>1934</v>
      </c>
      <c r="L1943" s="50">
        <v>2.0687829108003222E-3</v>
      </c>
      <c r="M1943" s="50">
        <v>2.0837907740385419E-3</v>
      </c>
      <c r="N1943" s="50">
        <v>5.5399999999999998E-2</v>
      </c>
      <c r="O1943" s="50">
        <v>5.5399999999999998E-2</v>
      </c>
      <c r="R1943" s="59"/>
    </row>
    <row r="1944" spans="2:18" x14ac:dyDescent="0.2">
      <c r="B1944">
        <v>1935</v>
      </c>
      <c r="C1944" s="57">
        <f t="shared" ca="1" si="252"/>
        <v>9.1483862454094789E-2</v>
      </c>
      <c r="D1944" s="57">
        <f t="shared" ca="1" si="247"/>
        <v>0.67707503326464979</v>
      </c>
      <c r="E1944" s="57">
        <f t="shared" ca="1" si="247"/>
        <v>0.67729721399108866</v>
      </c>
      <c r="F1944" s="57">
        <f t="shared" ca="1" si="248"/>
        <v>0</v>
      </c>
      <c r="G1944" s="57">
        <f t="shared" ca="1" si="249"/>
        <v>0</v>
      </c>
      <c r="H1944" s="17">
        <f t="shared" ca="1" si="250"/>
        <v>0</v>
      </c>
      <c r="I1944" s="17">
        <f t="shared" ca="1" si="251"/>
        <v>0</v>
      </c>
      <c r="K1944" s="17">
        <v>1935</v>
      </c>
      <c r="L1944" s="50">
        <v>1.8808554872269149E-3</v>
      </c>
      <c r="M1944" s="50">
        <v>1.8961543951817096E-3</v>
      </c>
      <c r="N1944" s="50">
        <v>5.6599999999999998E-2</v>
      </c>
      <c r="O1944" s="50">
        <v>5.7000000000000002E-2</v>
      </c>
      <c r="R1944" s="59"/>
    </row>
    <row r="1945" spans="2:18" x14ac:dyDescent="0.2">
      <c r="B1945">
        <v>1936</v>
      </c>
      <c r="C1945" s="57">
        <f t="shared" ca="1" si="252"/>
        <v>-0.75269419728236464</v>
      </c>
      <c r="D1945" s="57">
        <f t="shared" ca="1" si="247"/>
        <v>0.62300635529432591</v>
      </c>
      <c r="E1945" s="57">
        <f t="shared" ca="1" si="247"/>
        <v>0.62321079349953912</v>
      </c>
      <c r="F1945" s="57">
        <f t="shared" ca="1" si="248"/>
        <v>0</v>
      </c>
      <c r="G1945" s="57">
        <f t="shared" ca="1" si="249"/>
        <v>0</v>
      </c>
      <c r="H1945" s="17">
        <f t="shared" ca="1" si="250"/>
        <v>0</v>
      </c>
      <c r="I1945" s="17">
        <f t="shared" ca="1" si="251"/>
        <v>0</v>
      </c>
      <c r="K1945" s="17">
        <v>1936</v>
      </c>
      <c r="L1945" s="50">
        <v>1.8718616766527382E-3</v>
      </c>
      <c r="M1945" s="50">
        <v>1.8860948066757774E-3</v>
      </c>
      <c r="N1945" s="50">
        <v>5.2400000000000002E-2</v>
      </c>
      <c r="O1945" s="50">
        <v>5.2999999999999999E-2</v>
      </c>
      <c r="R1945" s="59"/>
    </row>
    <row r="1946" spans="2:18" x14ac:dyDescent="0.2">
      <c r="B1946">
        <v>1937</v>
      </c>
      <c r="C1946" s="57">
        <f t="shared" ca="1" si="252"/>
        <v>0.45618647835418674</v>
      </c>
      <c r="D1946" s="57">
        <f t="shared" ca="1" si="247"/>
        <v>0.70186228311534404</v>
      </c>
      <c r="E1946" s="57">
        <f t="shared" ca="1" si="247"/>
        <v>0.70209259772489419</v>
      </c>
      <c r="F1946" s="57">
        <f t="shared" ca="1" si="248"/>
        <v>0</v>
      </c>
      <c r="G1946" s="57">
        <f t="shared" ca="1" si="249"/>
        <v>0</v>
      </c>
      <c r="H1946" s="17">
        <f t="shared" ca="1" si="250"/>
        <v>0</v>
      </c>
      <c r="I1946" s="17">
        <f t="shared" ca="1" si="251"/>
        <v>0</v>
      </c>
      <c r="K1946" s="17">
        <v>1937</v>
      </c>
      <c r="L1946" s="50">
        <v>1.6420342350743835E-3</v>
      </c>
      <c r="M1946" s="50">
        <v>1.6562016222204309E-3</v>
      </c>
      <c r="N1946" s="50">
        <v>5.2400000000000002E-2</v>
      </c>
      <c r="O1946" s="50">
        <v>5.2999999999999999E-2</v>
      </c>
      <c r="R1946" s="59"/>
    </row>
    <row r="1947" spans="2:18" x14ac:dyDescent="0.2">
      <c r="B1947">
        <v>1938</v>
      </c>
      <c r="C1947" s="57">
        <f t="shared" ca="1" si="252"/>
        <v>1.0524367543760067</v>
      </c>
      <c r="D1947" s="57">
        <f t="shared" ca="1" si="247"/>
        <v>0.74435644506089726</v>
      </c>
      <c r="E1947" s="57">
        <f t="shared" ca="1" si="247"/>
        <v>0.74460070403895429</v>
      </c>
      <c r="F1947" s="57">
        <f t="shared" ca="1" si="248"/>
        <v>0</v>
      </c>
      <c r="G1947" s="57">
        <f t="shared" ca="1" si="249"/>
        <v>0</v>
      </c>
      <c r="H1947" s="17">
        <f t="shared" ca="1" si="250"/>
        <v>0</v>
      </c>
      <c r="I1947" s="17">
        <f t="shared" ca="1" si="251"/>
        <v>0</v>
      </c>
      <c r="K1947" s="17">
        <v>1938</v>
      </c>
      <c r="L1947" s="50">
        <v>1.7066268750244617E-3</v>
      </c>
      <c r="M1947" s="50">
        <v>1.721015866986209E-3</v>
      </c>
      <c r="N1947" s="50">
        <v>5.3400000000000003E-2</v>
      </c>
      <c r="O1947" s="50">
        <v>5.3600000000000002E-2</v>
      </c>
      <c r="R1947" s="59"/>
    </row>
    <row r="1948" spans="2:18" x14ac:dyDescent="0.2">
      <c r="B1948">
        <v>1939</v>
      </c>
      <c r="C1948" s="57">
        <f t="shared" ca="1" si="252"/>
        <v>0.69694275226920821</v>
      </c>
      <c r="D1948" s="57">
        <f t="shared" ca="1" si="247"/>
        <v>0.71872065162205767</v>
      </c>
      <c r="E1948" s="57">
        <f t="shared" ca="1" si="247"/>
        <v>0.71895649826923658</v>
      </c>
      <c r="F1948" s="57">
        <f t="shared" ca="1" si="248"/>
        <v>0</v>
      </c>
      <c r="G1948" s="57">
        <f t="shared" ca="1" si="249"/>
        <v>0</v>
      </c>
      <c r="H1948" s="17">
        <f t="shared" ca="1" si="250"/>
        <v>0</v>
      </c>
      <c r="I1948" s="17">
        <f t="shared" ca="1" si="251"/>
        <v>0</v>
      </c>
      <c r="K1948" s="17">
        <v>1939</v>
      </c>
      <c r="L1948" s="50">
        <v>1.6579961139993153E-3</v>
      </c>
      <c r="M1948" s="50">
        <v>1.6704379046455638E-3</v>
      </c>
      <c r="N1948" s="50">
        <v>4.5999999999999999E-2</v>
      </c>
      <c r="O1948" s="50">
        <v>4.5999999999999999E-2</v>
      </c>
      <c r="R1948" s="59"/>
    </row>
    <row r="1949" spans="2:18" x14ac:dyDescent="0.2">
      <c r="B1949">
        <v>1940</v>
      </c>
      <c r="C1949" s="57">
        <f t="shared" ca="1" si="252"/>
        <v>0.95082722496287164</v>
      </c>
      <c r="D1949" s="57">
        <f t="shared" ca="1" si="247"/>
        <v>0.7369371324046502</v>
      </c>
      <c r="E1949" s="57">
        <f t="shared" ca="1" si="247"/>
        <v>0.73717895675110112</v>
      </c>
      <c r="F1949" s="57">
        <f t="shared" ca="1" si="248"/>
        <v>0</v>
      </c>
      <c r="G1949" s="57">
        <f t="shared" ca="1" si="249"/>
        <v>0</v>
      </c>
      <c r="H1949" s="17">
        <f t="shared" ca="1" si="250"/>
        <v>0</v>
      </c>
      <c r="I1949" s="17">
        <f t="shared" ca="1" si="251"/>
        <v>0</v>
      </c>
      <c r="K1949" s="17">
        <v>1940</v>
      </c>
      <c r="L1949" s="50">
        <v>1.7988895177909112E-3</v>
      </c>
      <c r="M1949" s="50">
        <v>1.8128608439722843E-3</v>
      </c>
      <c r="N1949" s="50">
        <v>5.1400000000000001E-2</v>
      </c>
      <c r="O1949" s="50">
        <v>5.1799999999999999E-2</v>
      </c>
      <c r="R1949" s="59"/>
    </row>
    <row r="1950" spans="2:18" x14ac:dyDescent="0.2">
      <c r="B1950">
        <v>1941</v>
      </c>
      <c r="C1950" s="57">
        <f t="shared" ca="1" si="252"/>
        <v>-0.54181433214725228</v>
      </c>
      <c r="D1950" s="57">
        <f t="shared" ref="D1950:E1969" ca="1" si="253">S0*EXP((D$5+0.5*σ*σ)*T+σ*SQRT(T)*$C1950)</f>
        <v>0.63609430596905314</v>
      </c>
      <c r="E1950" s="57">
        <f t="shared" ca="1" si="253"/>
        <v>0.63630303895733431</v>
      </c>
      <c r="F1950" s="57">
        <f t="shared" ca="1" si="248"/>
        <v>0</v>
      </c>
      <c r="G1950" s="57">
        <f t="shared" ca="1" si="249"/>
        <v>0</v>
      </c>
      <c r="H1950" s="17">
        <f t="shared" ca="1" si="250"/>
        <v>0</v>
      </c>
      <c r="I1950" s="17">
        <f t="shared" ca="1" si="251"/>
        <v>0</v>
      </c>
      <c r="K1950" s="17">
        <v>1941</v>
      </c>
      <c r="L1950" s="50">
        <v>1.7037768651059874E-3</v>
      </c>
      <c r="M1950" s="50">
        <v>1.717685647481823E-3</v>
      </c>
      <c r="N1950" s="50">
        <v>5.1400000000000001E-2</v>
      </c>
      <c r="O1950" s="50">
        <v>5.1999999999999998E-2</v>
      </c>
      <c r="R1950" s="59"/>
    </row>
    <row r="1951" spans="2:18" x14ac:dyDescent="0.2">
      <c r="B1951">
        <v>1942</v>
      </c>
      <c r="C1951" s="57">
        <f t="shared" ca="1" si="252"/>
        <v>1.49014903509887</v>
      </c>
      <c r="D1951" s="57">
        <f t="shared" ca="1" si="253"/>
        <v>0.77718075805413134</v>
      </c>
      <c r="E1951" s="57">
        <f t="shared" ca="1" si="253"/>
        <v>0.77743578826040871</v>
      </c>
      <c r="F1951" s="57">
        <f t="shared" ca="1" si="248"/>
        <v>0</v>
      </c>
      <c r="G1951" s="57">
        <f t="shared" ca="1" si="249"/>
        <v>0</v>
      </c>
      <c r="H1951" s="17">
        <f t="shared" ca="1" si="250"/>
        <v>0</v>
      </c>
      <c r="I1951" s="17">
        <f t="shared" ca="1" si="251"/>
        <v>0</v>
      </c>
      <c r="K1951" s="17">
        <v>1942</v>
      </c>
      <c r="L1951" s="50">
        <v>1.5897306407011867E-3</v>
      </c>
      <c r="M1951" s="50">
        <v>1.60320683547455E-3</v>
      </c>
      <c r="N1951" s="50">
        <v>0.05</v>
      </c>
      <c r="O1951" s="50">
        <v>5.04E-2</v>
      </c>
      <c r="R1951" s="59"/>
    </row>
    <row r="1952" spans="2:18" x14ac:dyDescent="0.2">
      <c r="B1952">
        <v>1943</v>
      </c>
      <c r="C1952" s="57">
        <f t="shared" ca="1" si="252"/>
        <v>-1.3271990715973532</v>
      </c>
      <c r="D1952" s="57">
        <f t="shared" ca="1" si="253"/>
        <v>0.58870060159401494</v>
      </c>
      <c r="E1952" s="57">
        <f t="shared" ca="1" si="253"/>
        <v>0.58889378243940294</v>
      </c>
      <c r="F1952" s="57">
        <f t="shared" ca="1" si="248"/>
        <v>0</v>
      </c>
      <c r="G1952" s="57">
        <f t="shared" ca="1" si="249"/>
        <v>0</v>
      </c>
      <c r="H1952" s="17">
        <f t="shared" ca="1" si="250"/>
        <v>0</v>
      </c>
      <c r="I1952" s="17">
        <f t="shared" ca="1" si="251"/>
        <v>0</v>
      </c>
      <c r="K1952" s="17">
        <v>1943</v>
      </c>
      <c r="L1952" s="50">
        <v>2.048024754899284E-3</v>
      </c>
      <c r="M1952" s="50">
        <v>2.0636597114455165E-3</v>
      </c>
      <c r="N1952" s="50">
        <v>5.7599999999999998E-2</v>
      </c>
      <c r="O1952" s="50">
        <v>5.8000000000000003E-2</v>
      </c>
      <c r="R1952" s="59"/>
    </row>
    <row r="1953" spans="2:18" x14ac:dyDescent="0.2">
      <c r="B1953">
        <v>1944</v>
      </c>
      <c r="C1953" s="57">
        <f t="shared" ca="1" si="252"/>
        <v>0.77468483624884854</v>
      </c>
      <c r="D1953" s="57">
        <f t="shared" ca="1" si="253"/>
        <v>0.72425037476665788</v>
      </c>
      <c r="E1953" s="57">
        <f t="shared" ca="1" si="253"/>
        <v>0.72448803598067935</v>
      </c>
      <c r="F1953" s="57">
        <f t="shared" ca="1" si="248"/>
        <v>0</v>
      </c>
      <c r="G1953" s="57">
        <f t="shared" ca="1" si="249"/>
        <v>0</v>
      </c>
      <c r="H1953" s="17">
        <f t="shared" ca="1" si="250"/>
        <v>0</v>
      </c>
      <c r="I1953" s="17">
        <f t="shared" ca="1" si="251"/>
        <v>0</v>
      </c>
      <c r="K1953" s="17">
        <v>1944</v>
      </c>
      <c r="L1953" s="50">
        <v>1.6030684582001862E-3</v>
      </c>
      <c r="M1953" s="50">
        <v>1.6166479962412606E-3</v>
      </c>
      <c r="N1953" s="50">
        <v>5.0200000000000002E-2</v>
      </c>
      <c r="O1953" s="50">
        <v>5.0799999999999998E-2</v>
      </c>
      <c r="R1953" s="59"/>
    </row>
    <row r="1954" spans="2:18" x14ac:dyDescent="0.2">
      <c r="B1954">
        <v>1945</v>
      </c>
      <c r="C1954" s="57">
        <f t="shared" ca="1" si="252"/>
        <v>0.48341611634680892</v>
      </c>
      <c r="D1954" s="57">
        <f t="shared" ca="1" si="253"/>
        <v>0.70374896446068003</v>
      </c>
      <c r="E1954" s="57">
        <f t="shared" ca="1" si="253"/>
        <v>0.70397989818068518</v>
      </c>
      <c r="F1954" s="57">
        <f t="shared" ca="1" si="248"/>
        <v>0</v>
      </c>
      <c r="G1954" s="57">
        <f t="shared" ca="1" si="249"/>
        <v>0</v>
      </c>
      <c r="H1954" s="17">
        <f t="shared" ca="1" si="250"/>
        <v>0</v>
      </c>
      <c r="I1954" s="17">
        <f t="shared" ca="1" si="251"/>
        <v>0</v>
      </c>
      <c r="K1954" s="17">
        <v>1945</v>
      </c>
      <c r="L1954" s="50">
        <v>1.6614456975978513E-3</v>
      </c>
      <c r="M1954" s="50">
        <v>1.6758543309347389E-3</v>
      </c>
      <c r="N1954" s="50">
        <v>5.3600000000000002E-2</v>
      </c>
      <c r="O1954" s="50">
        <v>5.3600000000000002E-2</v>
      </c>
      <c r="R1954" s="59"/>
    </row>
    <row r="1955" spans="2:18" x14ac:dyDescent="0.2">
      <c r="B1955">
        <v>1946</v>
      </c>
      <c r="C1955" s="57">
        <f t="shared" ca="1" si="252"/>
        <v>0.24617038974130723</v>
      </c>
      <c r="D1955" s="57">
        <f t="shared" ca="1" si="253"/>
        <v>0.68747966581048636</v>
      </c>
      <c r="E1955" s="57">
        <f t="shared" ca="1" si="253"/>
        <v>0.68770526079487859</v>
      </c>
      <c r="F1955" s="57">
        <f t="shared" ca="1" si="248"/>
        <v>0</v>
      </c>
      <c r="G1955" s="57">
        <f t="shared" ca="1" si="249"/>
        <v>0</v>
      </c>
      <c r="H1955" s="17">
        <f t="shared" ca="1" si="250"/>
        <v>0</v>
      </c>
      <c r="I1955" s="17">
        <f t="shared" ca="1" si="251"/>
        <v>0</v>
      </c>
      <c r="K1955" s="17">
        <v>1946</v>
      </c>
      <c r="L1955" s="50">
        <v>1.705430063095248E-3</v>
      </c>
      <c r="M1955" s="50">
        <v>1.7189225369800504E-3</v>
      </c>
      <c r="N1955" s="50">
        <v>0.05</v>
      </c>
      <c r="O1955" s="50">
        <v>5.0200000000000002E-2</v>
      </c>
      <c r="R1955" s="59"/>
    </row>
    <row r="1956" spans="2:18" x14ac:dyDescent="0.2">
      <c r="B1956">
        <v>1947</v>
      </c>
      <c r="C1956" s="57">
        <f t="shared" ca="1" si="252"/>
        <v>1.9447175907839687</v>
      </c>
      <c r="D1956" s="57">
        <f t="shared" ca="1" si="253"/>
        <v>0.81280215072521012</v>
      </c>
      <c r="E1956" s="57">
        <f t="shared" ca="1" si="253"/>
        <v>0.81306887001543193</v>
      </c>
      <c r="F1956" s="57">
        <f t="shared" ca="1" si="248"/>
        <v>2.4602150725210103E-2</v>
      </c>
      <c r="G1956" s="57">
        <f t="shared" ca="1" si="249"/>
        <v>2.4868870015431921E-2</v>
      </c>
      <c r="H1956" s="17">
        <f t="shared" ca="1" si="250"/>
        <v>1</v>
      </c>
      <c r="I1956" s="17">
        <f t="shared" ca="1" si="251"/>
        <v>1</v>
      </c>
      <c r="K1956" s="17">
        <v>1947</v>
      </c>
      <c r="L1956" s="50">
        <v>1.7934377354219904E-3</v>
      </c>
      <c r="M1956" s="50">
        <v>1.806997118381387E-3</v>
      </c>
      <c r="N1956" s="50">
        <v>0.05</v>
      </c>
      <c r="O1956" s="50">
        <v>5.04E-2</v>
      </c>
      <c r="R1956" s="59"/>
    </row>
    <row r="1957" spans="2:18" x14ac:dyDescent="0.2">
      <c r="B1957">
        <v>1948</v>
      </c>
      <c r="C1957" s="57">
        <f t="shared" ca="1" si="252"/>
        <v>1.1148212676871116</v>
      </c>
      <c r="D1957" s="57">
        <f t="shared" ca="1" si="253"/>
        <v>0.74894859095099531</v>
      </c>
      <c r="E1957" s="57">
        <f t="shared" ca="1" si="253"/>
        <v>0.7491943568319207</v>
      </c>
      <c r="F1957" s="57">
        <f t="shared" ca="1" si="248"/>
        <v>0</v>
      </c>
      <c r="G1957" s="57">
        <f t="shared" ca="1" si="249"/>
        <v>0</v>
      </c>
      <c r="H1957" s="17">
        <f t="shared" ca="1" si="250"/>
        <v>0</v>
      </c>
      <c r="I1957" s="17">
        <f t="shared" ca="1" si="251"/>
        <v>0</v>
      </c>
      <c r="K1957" s="17">
        <v>1948</v>
      </c>
      <c r="L1957" s="50">
        <v>1.4893781893543E-3</v>
      </c>
      <c r="M1957" s="50">
        <v>1.5022567032510494E-3</v>
      </c>
      <c r="N1957" s="50">
        <v>4.7800000000000002E-2</v>
      </c>
      <c r="O1957" s="50">
        <v>4.8000000000000001E-2</v>
      </c>
      <c r="R1957" s="59"/>
    </row>
    <row r="1958" spans="2:18" x14ac:dyDescent="0.2">
      <c r="B1958">
        <v>1949</v>
      </c>
      <c r="C1958" s="57">
        <f t="shared" ca="1" si="252"/>
        <v>0.59602820773690146</v>
      </c>
      <c r="D1958" s="57">
        <f t="shared" ca="1" si="253"/>
        <v>0.71160561693335622</v>
      </c>
      <c r="E1958" s="57">
        <f t="shared" ca="1" si="253"/>
        <v>0.71183912879709443</v>
      </c>
      <c r="F1958" s="57">
        <f t="shared" ca="1" si="248"/>
        <v>0</v>
      </c>
      <c r="G1958" s="57">
        <f t="shared" ca="1" si="249"/>
        <v>0</v>
      </c>
      <c r="H1958" s="17">
        <f t="shared" ca="1" si="250"/>
        <v>0</v>
      </c>
      <c r="I1958" s="17">
        <f t="shared" ca="1" si="251"/>
        <v>0</v>
      </c>
      <c r="K1958" s="17">
        <v>1949</v>
      </c>
      <c r="L1958" s="50">
        <v>1.8535351407747119E-3</v>
      </c>
      <c r="M1958" s="50">
        <v>1.8678490392739959E-3</v>
      </c>
      <c r="N1958" s="50">
        <v>5.28E-2</v>
      </c>
      <c r="O1958" s="50">
        <v>5.3600000000000002E-2</v>
      </c>
      <c r="R1958" s="59"/>
    </row>
    <row r="1959" spans="2:18" x14ac:dyDescent="0.2">
      <c r="B1959">
        <v>1950</v>
      </c>
      <c r="C1959" s="57">
        <f t="shared" ca="1" si="252"/>
        <v>2.3226069482688199</v>
      </c>
      <c r="D1959" s="57">
        <f t="shared" ca="1" si="253"/>
        <v>0.84365435480007367</v>
      </c>
      <c r="E1959" s="57">
        <f t="shared" ca="1" si="253"/>
        <v>0.84393119817518536</v>
      </c>
      <c r="F1959" s="57">
        <f t="shared" ca="1" si="248"/>
        <v>5.5454354800073657E-2</v>
      </c>
      <c r="G1959" s="57">
        <f t="shared" ca="1" si="249"/>
        <v>5.5731198175185348E-2</v>
      </c>
      <c r="H1959" s="17">
        <f t="shared" ca="1" si="250"/>
        <v>1</v>
      </c>
      <c r="I1959" s="17">
        <f t="shared" ca="1" si="251"/>
        <v>1</v>
      </c>
      <c r="K1959" s="17">
        <v>1950</v>
      </c>
      <c r="L1959" s="50">
        <v>1.7984666489007965E-3</v>
      </c>
      <c r="M1959" s="50">
        <v>1.8125869432304921E-3</v>
      </c>
      <c r="N1959" s="50">
        <v>5.2200000000000003E-2</v>
      </c>
      <c r="O1959" s="50">
        <v>5.2600000000000001E-2</v>
      </c>
      <c r="R1959" s="59"/>
    </row>
    <row r="1960" spans="2:18" x14ac:dyDescent="0.2">
      <c r="B1960">
        <v>1951</v>
      </c>
      <c r="C1960" s="57">
        <f t="shared" ca="1" si="252"/>
        <v>-1.0895814023689441</v>
      </c>
      <c r="D1960" s="57">
        <f t="shared" ca="1" si="253"/>
        <v>0.60265437867633442</v>
      </c>
      <c r="E1960" s="57">
        <f t="shared" ca="1" si="253"/>
        <v>0.60285213842387719</v>
      </c>
      <c r="F1960" s="57">
        <f t="shared" ca="1" si="248"/>
        <v>0</v>
      </c>
      <c r="G1960" s="57">
        <f t="shared" ca="1" si="249"/>
        <v>0</v>
      </c>
      <c r="H1960" s="17">
        <f t="shared" ca="1" si="250"/>
        <v>0</v>
      </c>
      <c r="I1960" s="17">
        <f t="shared" ca="1" si="251"/>
        <v>0</v>
      </c>
      <c r="K1960" s="17">
        <v>1951</v>
      </c>
      <c r="L1960" s="50">
        <v>1.6957676879259542E-3</v>
      </c>
      <c r="M1960" s="50">
        <v>1.7097366377785558E-3</v>
      </c>
      <c r="N1960" s="50">
        <v>5.16E-2</v>
      </c>
      <c r="O1960" s="50">
        <v>5.1999999999999998E-2</v>
      </c>
      <c r="R1960" s="59"/>
    </row>
    <row r="1961" spans="2:18" x14ac:dyDescent="0.2">
      <c r="B1961">
        <v>1952</v>
      </c>
      <c r="C1961" s="57">
        <f t="shared" ca="1" si="252"/>
        <v>1.3597926469069195</v>
      </c>
      <c r="D1961" s="57">
        <f t="shared" ca="1" si="253"/>
        <v>0.76725672051328841</v>
      </c>
      <c r="E1961" s="57">
        <f t="shared" ca="1" si="253"/>
        <v>0.76750849416783717</v>
      </c>
      <c r="F1961" s="57">
        <f t="shared" ca="1" si="248"/>
        <v>0</v>
      </c>
      <c r="G1961" s="57">
        <f t="shared" ca="1" si="249"/>
        <v>0</v>
      </c>
      <c r="H1961" s="17">
        <f t="shared" ca="1" si="250"/>
        <v>0</v>
      </c>
      <c r="I1961" s="17">
        <f t="shared" ca="1" si="251"/>
        <v>0</v>
      </c>
      <c r="K1961" s="17">
        <v>1952</v>
      </c>
      <c r="L1961" s="50">
        <v>1.6417678266393253E-3</v>
      </c>
      <c r="M1961" s="50">
        <v>1.6549964820496066E-3</v>
      </c>
      <c r="N1961" s="50">
        <v>4.8599999999999997E-2</v>
      </c>
      <c r="O1961" s="50">
        <v>4.9200000000000001E-2</v>
      </c>
      <c r="R1961" s="59"/>
    </row>
    <row r="1962" spans="2:18" x14ac:dyDescent="0.2">
      <c r="B1962">
        <v>1953</v>
      </c>
      <c r="C1962" s="57">
        <f t="shared" ca="1" si="252"/>
        <v>-0.39391801662613279</v>
      </c>
      <c r="D1962" s="57">
        <f t="shared" ca="1" si="253"/>
        <v>0.64543696704518949</v>
      </c>
      <c r="E1962" s="57">
        <f t="shared" ca="1" si="253"/>
        <v>0.64564876580775377</v>
      </c>
      <c r="F1962" s="57">
        <f t="shared" ca="1" si="248"/>
        <v>0</v>
      </c>
      <c r="G1962" s="57">
        <f t="shared" ca="1" si="249"/>
        <v>0</v>
      </c>
      <c r="H1962" s="17">
        <f t="shared" ca="1" si="250"/>
        <v>0</v>
      </c>
      <c r="I1962" s="17">
        <f t="shared" ca="1" si="251"/>
        <v>0</v>
      </c>
      <c r="K1962" s="17">
        <v>1953</v>
      </c>
      <c r="L1962" s="50">
        <v>1.5757832675425223E-3</v>
      </c>
      <c r="M1962" s="50">
        <v>1.5892207186350383E-3</v>
      </c>
      <c r="N1962" s="50">
        <v>4.9799999999999997E-2</v>
      </c>
      <c r="O1962" s="50">
        <v>0.05</v>
      </c>
      <c r="R1962" s="59"/>
    </row>
    <row r="1963" spans="2:18" x14ac:dyDescent="0.2">
      <c r="B1963">
        <v>1954</v>
      </c>
      <c r="C1963" s="57">
        <f t="shared" ca="1" si="252"/>
        <v>-0.49487260591234872</v>
      </c>
      <c r="D1963" s="57">
        <f t="shared" ca="1" si="253"/>
        <v>0.63904488737151077</v>
      </c>
      <c r="E1963" s="57">
        <f t="shared" ca="1" si="253"/>
        <v>0.63925458858677875</v>
      </c>
      <c r="F1963" s="57">
        <f t="shared" ca="1" si="248"/>
        <v>0</v>
      </c>
      <c r="G1963" s="57">
        <f t="shared" ca="1" si="249"/>
        <v>0</v>
      </c>
      <c r="H1963" s="17">
        <f t="shared" ca="1" si="250"/>
        <v>0</v>
      </c>
      <c r="I1963" s="17">
        <f t="shared" ca="1" si="251"/>
        <v>0</v>
      </c>
      <c r="K1963" s="17">
        <v>1954</v>
      </c>
      <c r="L1963" s="50">
        <v>1.8243894135681526E-3</v>
      </c>
      <c r="M1963" s="50">
        <v>1.8390584334551047E-3</v>
      </c>
      <c r="N1963" s="50">
        <v>5.4399999999999997E-2</v>
      </c>
      <c r="O1963" s="50">
        <v>5.4399999999999997E-2</v>
      </c>
      <c r="R1963" s="59"/>
    </row>
    <row r="1964" spans="2:18" x14ac:dyDescent="0.2">
      <c r="B1964">
        <v>1955</v>
      </c>
      <c r="C1964" s="57">
        <f t="shared" ca="1" si="252"/>
        <v>2.0318869579264636</v>
      </c>
      <c r="D1964" s="57">
        <f t="shared" ca="1" si="253"/>
        <v>0.81981731613419651</v>
      </c>
      <c r="E1964" s="57">
        <f t="shared" ca="1" si="253"/>
        <v>0.82008633743596804</v>
      </c>
      <c r="F1964" s="57">
        <f t="shared" ca="1" si="248"/>
        <v>3.1617316134196494E-2</v>
      </c>
      <c r="G1964" s="57">
        <f t="shared" ca="1" si="249"/>
        <v>3.1886337435968026E-2</v>
      </c>
      <c r="H1964" s="17">
        <f t="shared" ca="1" si="250"/>
        <v>1</v>
      </c>
      <c r="I1964" s="17">
        <f t="shared" ca="1" si="251"/>
        <v>1</v>
      </c>
      <c r="K1964" s="17">
        <v>1955</v>
      </c>
      <c r="L1964" s="50">
        <v>1.5609829734118531E-3</v>
      </c>
      <c r="M1964" s="50">
        <v>1.5730946592285844E-3</v>
      </c>
      <c r="N1964" s="50">
        <v>4.4400000000000002E-2</v>
      </c>
      <c r="O1964" s="50">
        <v>4.4999999999999998E-2</v>
      </c>
      <c r="R1964" s="59"/>
    </row>
    <row r="1965" spans="2:18" x14ac:dyDescent="0.2">
      <c r="B1965">
        <v>1956</v>
      </c>
      <c r="C1965" s="57">
        <f t="shared" ca="1" si="252"/>
        <v>0.60705899805068342</v>
      </c>
      <c r="D1965" s="57">
        <f t="shared" ca="1" si="253"/>
        <v>0.71237990735277978</v>
      </c>
      <c r="E1965" s="57">
        <f t="shared" ca="1" si="253"/>
        <v>0.71261367329826586</v>
      </c>
      <c r="F1965" s="57">
        <f t="shared" ca="1" si="248"/>
        <v>0</v>
      </c>
      <c r="G1965" s="57">
        <f t="shared" ca="1" si="249"/>
        <v>0</v>
      </c>
      <c r="H1965" s="17">
        <f t="shared" ca="1" si="250"/>
        <v>0</v>
      </c>
      <c r="I1965" s="17">
        <f t="shared" ca="1" si="251"/>
        <v>0</v>
      </c>
      <c r="K1965" s="17">
        <v>1956</v>
      </c>
      <c r="L1965" s="50">
        <v>1.7764631385429556E-3</v>
      </c>
      <c r="M1965" s="50">
        <v>1.7908218130595805E-3</v>
      </c>
      <c r="N1965" s="50">
        <v>5.2999999999999999E-2</v>
      </c>
      <c r="O1965" s="50">
        <v>5.3400000000000003E-2</v>
      </c>
      <c r="R1965" s="59"/>
    </row>
    <row r="1966" spans="2:18" x14ac:dyDescent="0.2">
      <c r="B1966">
        <v>1957</v>
      </c>
      <c r="C1966" s="57">
        <f t="shared" ca="1" si="252"/>
        <v>-0.91873569991319459</v>
      </c>
      <c r="D1966" s="57">
        <f t="shared" ca="1" si="253"/>
        <v>0.61289100130984842</v>
      </c>
      <c r="E1966" s="57">
        <f t="shared" ca="1" si="253"/>
        <v>0.61309212018325054</v>
      </c>
      <c r="F1966" s="57">
        <f t="shared" ca="1" si="248"/>
        <v>0</v>
      </c>
      <c r="G1966" s="57">
        <f t="shared" ca="1" si="249"/>
        <v>0</v>
      </c>
      <c r="H1966" s="17">
        <f t="shared" ca="1" si="250"/>
        <v>0</v>
      </c>
      <c r="I1966" s="17">
        <f t="shared" ca="1" si="251"/>
        <v>0</v>
      </c>
      <c r="K1966" s="17">
        <v>1957</v>
      </c>
      <c r="L1966" s="50">
        <v>1.9610612190195534E-3</v>
      </c>
      <c r="M1966" s="50">
        <v>1.9762250033241498E-3</v>
      </c>
      <c r="N1966" s="50">
        <v>5.5800000000000002E-2</v>
      </c>
      <c r="O1966" s="50">
        <v>5.6399999999999999E-2</v>
      </c>
      <c r="R1966" s="59"/>
    </row>
    <row r="1967" spans="2:18" x14ac:dyDescent="0.2">
      <c r="B1967">
        <v>1958</v>
      </c>
      <c r="C1967" s="57">
        <f t="shared" ca="1" si="252"/>
        <v>1.1951399074310103</v>
      </c>
      <c r="D1967" s="57">
        <f t="shared" ca="1" si="253"/>
        <v>0.75490261616106547</v>
      </c>
      <c r="E1967" s="57">
        <f t="shared" ca="1" si="253"/>
        <v>0.75515033584265034</v>
      </c>
      <c r="F1967" s="57">
        <f t="shared" ca="1" si="248"/>
        <v>0</v>
      </c>
      <c r="G1967" s="57">
        <f t="shared" ca="1" si="249"/>
        <v>0</v>
      </c>
      <c r="H1967" s="17">
        <f t="shared" ca="1" si="250"/>
        <v>0</v>
      </c>
      <c r="I1967" s="17">
        <f t="shared" ca="1" si="251"/>
        <v>0</v>
      </c>
      <c r="K1967" s="17">
        <v>1958</v>
      </c>
      <c r="L1967" s="50">
        <v>1.6947865050422704E-3</v>
      </c>
      <c r="M1967" s="50">
        <v>1.7091543498645337E-3</v>
      </c>
      <c r="N1967" s="50">
        <v>5.3400000000000003E-2</v>
      </c>
      <c r="O1967" s="50">
        <v>5.3400000000000003E-2</v>
      </c>
      <c r="R1967" s="59"/>
    </row>
    <row r="1968" spans="2:18" x14ac:dyDescent="0.2">
      <c r="B1968">
        <v>1959</v>
      </c>
      <c r="C1968" s="57">
        <f t="shared" ca="1" si="252"/>
        <v>1.0898336427513489</v>
      </c>
      <c r="D1968" s="57">
        <f t="shared" ca="1" si="253"/>
        <v>0.74710585171951427</v>
      </c>
      <c r="E1968" s="57">
        <f t="shared" ca="1" si="253"/>
        <v>0.74735101290949557</v>
      </c>
      <c r="F1968" s="57">
        <f t="shared" ca="1" si="248"/>
        <v>0</v>
      </c>
      <c r="G1968" s="57">
        <f t="shared" ca="1" si="249"/>
        <v>0</v>
      </c>
      <c r="H1968" s="17">
        <f t="shared" ca="1" si="250"/>
        <v>0</v>
      </c>
      <c r="I1968" s="17">
        <f t="shared" ca="1" si="251"/>
        <v>0</v>
      </c>
      <c r="K1968" s="17">
        <v>1959</v>
      </c>
      <c r="L1968" s="50">
        <v>1.7395569372794185E-3</v>
      </c>
      <c r="M1968" s="50">
        <v>1.7534224399625245E-3</v>
      </c>
      <c r="N1968" s="50">
        <v>5.1400000000000001E-2</v>
      </c>
      <c r="O1968" s="50">
        <v>5.16E-2</v>
      </c>
      <c r="R1968" s="59"/>
    </row>
    <row r="1969" spans="2:18" x14ac:dyDescent="0.2">
      <c r="B1969">
        <v>1960</v>
      </c>
      <c r="C1969" s="57">
        <f t="shared" ca="1" si="252"/>
        <v>-0.87324521322808402</v>
      </c>
      <c r="D1969" s="57">
        <f t="shared" ca="1" si="253"/>
        <v>0.61564586282989497</v>
      </c>
      <c r="E1969" s="57">
        <f t="shared" ca="1" si="253"/>
        <v>0.61584788570522253</v>
      </c>
      <c r="F1969" s="57">
        <f t="shared" ca="1" si="248"/>
        <v>0</v>
      </c>
      <c r="G1969" s="57">
        <f t="shared" ca="1" si="249"/>
        <v>0</v>
      </c>
      <c r="H1969" s="17">
        <f t="shared" ca="1" si="250"/>
        <v>0</v>
      </c>
      <c r="I1969" s="17">
        <f t="shared" ca="1" si="251"/>
        <v>0</v>
      </c>
      <c r="K1969" s="17">
        <v>1960</v>
      </c>
      <c r="L1969" s="50">
        <v>2.0578308173227881E-3</v>
      </c>
      <c r="M1969" s="50">
        <v>2.0736870708012844E-3</v>
      </c>
      <c r="N1969" s="50">
        <v>5.8400000000000001E-2</v>
      </c>
      <c r="O1969" s="50">
        <v>5.8999999999999997E-2</v>
      </c>
      <c r="R1969" s="59"/>
    </row>
    <row r="1970" spans="2:18" x14ac:dyDescent="0.2">
      <c r="B1970">
        <v>1961</v>
      </c>
      <c r="C1970" s="57">
        <f t="shared" ca="1" si="252"/>
        <v>-1.2838602351463404</v>
      </c>
      <c r="D1970" s="57">
        <f t="shared" ref="D1970:E1989" ca="1" si="254">S0*EXP((D$5+0.5*σ*σ)*T+σ*SQRT(T)*$C1970)</f>
        <v>0.59122130399769668</v>
      </c>
      <c r="E1970" s="57">
        <f t="shared" ca="1" si="254"/>
        <v>0.59141531200619613</v>
      </c>
      <c r="F1970" s="57">
        <f t="shared" ca="1" si="248"/>
        <v>0</v>
      </c>
      <c r="G1970" s="57">
        <f t="shared" ca="1" si="249"/>
        <v>0</v>
      </c>
      <c r="H1970" s="17">
        <f t="shared" ca="1" si="250"/>
        <v>0</v>
      </c>
      <c r="I1970" s="17">
        <f t="shared" ca="1" si="251"/>
        <v>0</v>
      </c>
      <c r="K1970" s="17">
        <v>1961</v>
      </c>
      <c r="L1970" s="50">
        <v>2.0058314678281187E-3</v>
      </c>
      <c r="M1970" s="50">
        <v>2.0209608006111195E-3</v>
      </c>
      <c r="N1970" s="50">
        <v>5.5599999999999997E-2</v>
      </c>
      <c r="O1970" s="50">
        <v>5.62E-2</v>
      </c>
      <c r="R1970" s="59"/>
    </row>
    <row r="1971" spans="2:18" x14ac:dyDescent="0.2">
      <c r="B1971">
        <v>1962</v>
      </c>
      <c r="C1971" s="57">
        <f t="shared" ca="1" si="252"/>
        <v>0.39059907834386814</v>
      </c>
      <c r="D1971" s="57">
        <f t="shared" ca="1" si="254"/>
        <v>0.69733861534044506</v>
      </c>
      <c r="E1971" s="57">
        <f t="shared" ca="1" si="254"/>
        <v>0.69756744551807426</v>
      </c>
      <c r="F1971" s="57">
        <f t="shared" ca="1" si="248"/>
        <v>0</v>
      </c>
      <c r="G1971" s="57">
        <f t="shared" ca="1" si="249"/>
        <v>0</v>
      </c>
      <c r="H1971" s="17">
        <f t="shared" ca="1" si="250"/>
        <v>0</v>
      </c>
      <c r="I1971" s="17">
        <f t="shared" ca="1" si="251"/>
        <v>0</v>
      </c>
      <c r="K1971" s="17">
        <v>1962</v>
      </c>
      <c r="L1971" s="50">
        <v>1.8760828209868044E-3</v>
      </c>
      <c r="M1971" s="50">
        <v>1.8910100832151392E-3</v>
      </c>
      <c r="N1971" s="50">
        <v>5.5E-2</v>
      </c>
      <c r="O1971" s="50">
        <v>5.5599999999999997E-2</v>
      </c>
      <c r="R1971" s="59"/>
    </row>
    <row r="1972" spans="2:18" x14ac:dyDescent="0.2">
      <c r="B1972">
        <v>1963</v>
      </c>
      <c r="C1972" s="57">
        <f t="shared" ca="1" si="252"/>
        <v>1.7156453172845139</v>
      </c>
      <c r="D1972" s="57">
        <f t="shared" ca="1" si="254"/>
        <v>0.79465182842398496</v>
      </c>
      <c r="E1972" s="57">
        <f t="shared" ca="1" si="254"/>
        <v>0.79491259172469908</v>
      </c>
      <c r="F1972" s="57">
        <f t="shared" ca="1" si="248"/>
        <v>6.451828423984951E-3</v>
      </c>
      <c r="G1972" s="57">
        <f t="shared" ca="1" si="249"/>
        <v>6.7125917246990685E-3</v>
      </c>
      <c r="H1972" s="17">
        <f t="shared" ca="1" si="250"/>
        <v>1</v>
      </c>
      <c r="I1972" s="17">
        <f t="shared" ca="1" si="251"/>
        <v>1</v>
      </c>
      <c r="K1972" s="17">
        <v>1963</v>
      </c>
      <c r="L1972" s="50">
        <v>1.770812720287607E-3</v>
      </c>
      <c r="M1972" s="50">
        <v>1.7851019025647591E-3</v>
      </c>
      <c r="N1972" s="50">
        <v>5.28E-2</v>
      </c>
      <c r="O1972" s="50">
        <v>5.3199999999999997E-2</v>
      </c>
      <c r="R1972" s="59"/>
    </row>
    <row r="1973" spans="2:18" x14ac:dyDescent="0.2">
      <c r="B1973">
        <v>1964</v>
      </c>
      <c r="C1973" s="57">
        <f t="shared" ca="1" si="252"/>
        <v>-1.0126904035922446</v>
      </c>
      <c r="D1973" s="57">
        <f t="shared" ca="1" si="254"/>
        <v>0.60724015281958243</v>
      </c>
      <c r="E1973" s="57">
        <f t="shared" ca="1" si="254"/>
        <v>0.60743941737911844</v>
      </c>
      <c r="F1973" s="57">
        <f t="shared" ca="1" si="248"/>
        <v>0</v>
      </c>
      <c r="G1973" s="57">
        <f t="shared" ca="1" si="249"/>
        <v>0</v>
      </c>
      <c r="H1973" s="17">
        <f t="shared" ca="1" si="250"/>
        <v>0</v>
      </c>
      <c r="I1973" s="17">
        <f t="shared" ca="1" si="251"/>
        <v>0</v>
      </c>
      <c r="K1973" s="17">
        <v>1964</v>
      </c>
      <c r="L1973" s="50">
        <v>1.6859518767444936E-3</v>
      </c>
      <c r="M1973" s="50">
        <v>1.6996691116882704E-3</v>
      </c>
      <c r="N1973" s="50">
        <v>5.0799999999999998E-2</v>
      </c>
      <c r="O1973" s="50">
        <v>5.0999999999999997E-2</v>
      </c>
      <c r="R1973" s="59"/>
    </row>
    <row r="1974" spans="2:18" x14ac:dyDescent="0.2">
      <c r="B1974">
        <v>1965</v>
      </c>
      <c r="C1974" s="57">
        <f t="shared" ca="1" si="252"/>
        <v>0.39141406159301967</v>
      </c>
      <c r="D1974" s="57">
        <f t="shared" ca="1" si="254"/>
        <v>0.69739464675225216</v>
      </c>
      <c r="E1974" s="57">
        <f t="shared" ca="1" si="254"/>
        <v>0.69762349531646939</v>
      </c>
      <c r="F1974" s="57">
        <f t="shared" ca="1" si="248"/>
        <v>0</v>
      </c>
      <c r="G1974" s="57">
        <f t="shared" ca="1" si="249"/>
        <v>0</v>
      </c>
      <c r="H1974" s="17">
        <f t="shared" ca="1" si="250"/>
        <v>0</v>
      </c>
      <c r="I1974" s="17">
        <f t="shared" ca="1" si="251"/>
        <v>0</v>
      </c>
      <c r="K1974" s="17">
        <v>1965</v>
      </c>
      <c r="L1974" s="50">
        <v>1.8708034771859762E-3</v>
      </c>
      <c r="M1974" s="50">
        <v>1.8848669769960147E-3</v>
      </c>
      <c r="N1974" s="50">
        <v>5.1999999999999998E-2</v>
      </c>
      <c r="O1974" s="50">
        <v>5.1999999999999998E-2</v>
      </c>
      <c r="R1974" s="59"/>
    </row>
    <row r="1975" spans="2:18" x14ac:dyDescent="0.2">
      <c r="B1975">
        <v>1966</v>
      </c>
      <c r="C1975" s="57">
        <f t="shared" ca="1" si="252"/>
        <v>-0.10558442755572259</v>
      </c>
      <c r="D1975" s="57">
        <f t="shared" ca="1" si="254"/>
        <v>0.66404746788053104</v>
      </c>
      <c r="E1975" s="57">
        <f t="shared" ca="1" si="254"/>
        <v>0.66426537363920612</v>
      </c>
      <c r="F1975" s="57">
        <f t="shared" ca="1" si="248"/>
        <v>0</v>
      </c>
      <c r="G1975" s="57">
        <f t="shared" ca="1" si="249"/>
        <v>0</v>
      </c>
      <c r="H1975" s="17">
        <f t="shared" ca="1" si="250"/>
        <v>0</v>
      </c>
      <c r="I1975" s="17">
        <f t="shared" ca="1" si="251"/>
        <v>0</v>
      </c>
      <c r="K1975" s="17">
        <v>1966</v>
      </c>
      <c r="L1975" s="50">
        <v>1.7979103120013761E-3</v>
      </c>
      <c r="M1975" s="50">
        <v>1.8123134423520654E-3</v>
      </c>
      <c r="N1975" s="50">
        <v>5.3400000000000003E-2</v>
      </c>
      <c r="O1975" s="50">
        <v>5.3600000000000002E-2</v>
      </c>
      <c r="R1975" s="59"/>
    </row>
    <row r="1976" spans="2:18" x14ac:dyDescent="0.2">
      <c r="B1976">
        <v>1967</v>
      </c>
      <c r="C1976" s="57">
        <f t="shared" ca="1" si="252"/>
        <v>-1.9272961855070272</v>
      </c>
      <c r="D1976" s="57">
        <f t="shared" ca="1" si="254"/>
        <v>0.55488211283375177</v>
      </c>
      <c r="E1976" s="57">
        <f t="shared" ca="1" si="254"/>
        <v>0.55506419621426428</v>
      </c>
      <c r="F1976" s="57">
        <f t="shared" ca="1" si="248"/>
        <v>0</v>
      </c>
      <c r="G1976" s="57">
        <f t="shared" ca="1" si="249"/>
        <v>0</v>
      </c>
      <c r="H1976" s="17">
        <f t="shared" ca="1" si="250"/>
        <v>0</v>
      </c>
      <c r="I1976" s="17">
        <f t="shared" ca="1" si="251"/>
        <v>0</v>
      </c>
      <c r="K1976" s="17">
        <v>1967</v>
      </c>
      <c r="L1976" s="50">
        <v>1.7152626914032577E-3</v>
      </c>
      <c r="M1976" s="50">
        <v>1.7288870461700534E-3</v>
      </c>
      <c r="N1976" s="50">
        <v>5.04E-2</v>
      </c>
      <c r="O1976" s="50">
        <v>5.0799999999999998E-2</v>
      </c>
      <c r="R1976" s="59"/>
    </row>
    <row r="1977" spans="2:18" x14ac:dyDescent="0.2">
      <c r="B1977">
        <v>1968</v>
      </c>
      <c r="C1977" s="57">
        <f t="shared" ca="1" si="252"/>
        <v>-1.0432274246486533</v>
      </c>
      <c r="D1977" s="57">
        <f t="shared" ca="1" si="254"/>
        <v>0.60541476437253372</v>
      </c>
      <c r="E1977" s="57">
        <f t="shared" ca="1" si="254"/>
        <v>0.60561342993474843</v>
      </c>
      <c r="F1977" s="57">
        <f t="shared" ca="1" si="248"/>
        <v>0</v>
      </c>
      <c r="G1977" s="57">
        <f t="shared" ca="1" si="249"/>
        <v>0</v>
      </c>
      <c r="H1977" s="17">
        <f t="shared" ca="1" si="250"/>
        <v>0</v>
      </c>
      <c r="I1977" s="17">
        <f t="shared" ca="1" si="251"/>
        <v>0</v>
      </c>
      <c r="K1977" s="17">
        <v>1968</v>
      </c>
      <c r="L1977" s="50">
        <v>1.6390269198859038E-3</v>
      </c>
      <c r="M1977" s="50">
        <v>1.6522124749718187E-3</v>
      </c>
      <c r="N1977" s="50">
        <v>4.8800000000000003E-2</v>
      </c>
      <c r="O1977" s="50">
        <v>4.9200000000000001E-2</v>
      </c>
      <c r="R1977" s="59"/>
    </row>
    <row r="1978" spans="2:18" x14ac:dyDescent="0.2">
      <c r="B1978">
        <v>1969</v>
      </c>
      <c r="C1978" s="57">
        <f t="shared" ca="1" si="252"/>
        <v>-0.17296605545375884</v>
      </c>
      <c r="D1978" s="57">
        <f t="shared" ca="1" si="254"/>
        <v>0.65965083060658869</v>
      </c>
      <c r="E1978" s="57">
        <f t="shared" ca="1" si="254"/>
        <v>0.65986729361813046</v>
      </c>
      <c r="F1978" s="57">
        <f t="shared" ca="1" si="248"/>
        <v>0</v>
      </c>
      <c r="G1978" s="57">
        <f t="shared" ca="1" si="249"/>
        <v>0</v>
      </c>
      <c r="H1978" s="17">
        <f t="shared" ca="1" si="250"/>
        <v>0</v>
      </c>
      <c r="I1978" s="17">
        <f t="shared" ca="1" si="251"/>
        <v>0</v>
      </c>
      <c r="K1978" s="17">
        <v>1969</v>
      </c>
      <c r="L1978" s="50">
        <v>1.6955947381868458E-3</v>
      </c>
      <c r="M1978" s="50">
        <v>1.7095861602601176E-3</v>
      </c>
      <c r="N1978" s="50">
        <v>5.1799999999999999E-2</v>
      </c>
      <c r="O1978" s="50">
        <v>5.1999999999999998E-2</v>
      </c>
      <c r="R1978" s="59"/>
    </row>
    <row r="1979" spans="2:18" x14ac:dyDescent="0.2">
      <c r="B1979">
        <v>1970</v>
      </c>
      <c r="C1979" s="57">
        <f t="shared" ca="1" si="252"/>
        <v>0.64257859836369535</v>
      </c>
      <c r="D1979" s="57">
        <f t="shared" ca="1" si="254"/>
        <v>0.71487888331042693</v>
      </c>
      <c r="E1979" s="57">
        <f t="shared" ca="1" si="254"/>
        <v>0.71511346928953745</v>
      </c>
      <c r="F1979" s="57">
        <f t="shared" ca="1" si="248"/>
        <v>0</v>
      </c>
      <c r="G1979" s="57">
        <f t="shared" ca="1" si="249"/>
        <v>0</v>
      </c>
      <c r="H1979" s="17">
        <f t="shared" ca="1" si="250"/>
        <v>0</v>
      </c>
      <c r="I1979" s="17">
        <f t="shared" ca="1" si="251"/>
        <v>0</v>
      </c>
      <c r="K1979" s="17">
        <v>1970</v>
      </c>
      <c r="L1979" s="50">
        <v>1.685702184200008E-3</v>
      </c>
      <c r="M1979" s="50">
        <v>1.699021586254938E-3</v>
      </c>
      <c r="N1979" s="50">
        <v>4.9200000000000001E-2</v>
      </c>
      <c r="O1979" s="50">
        <v>4.9399999999999999E-2</v>
      </c>
      <c r="R1979" s="59"/>
    </row>
    <row r="1980" spans="2:18" x14ac:dyDescent="0.2">
      <c r="B1980">
        <v>1971</v>
      </c>
      <c r="C1980" s="57">
        <f t="shared" ca="1" si="252"/>
        <v>-0.78625307187087934</v>
      </c>
      <c r="D1980" s="57">
        <f t="shared" ca="1" si="254"/>
        <v>0.6209485543821246</v>
      </c>
      <c r="E1980" s="57">
        <f t="shared" ca="1" si="254"/>
        <v>0.62115231732436238</v>
      </c>
      <c r="F1980" s="57">
        <f t="shared" ca="1" si="248"/>
        <v>0</v>
      </c>
      <c r="G1980" s="57">
        <f t="shared" ca="1" si="249"/>
        <v>0</v>
      </c>
      <c r="H1980" s="17">
        <f t="shared" ca="1" si="250"/>
        <v>0</v>
      </c>
      <c r="I1980" s="17">
        <f t="shared" ca="1" si="251"/>
        <v>0</v>
      </c>
      <c r="K1980" s="17">
        <v>1971</v>
      </c>
      <c r="L1980" s="50">
        <v>1.6292549125367397E-3</v>
      </c>
      <c r="M1980" s="50">
        <v>1.6429805025540624E-3</v>
      </c>
      <c r="N1980" s="50">
        <v>5.0999999999999997E-2</v>
      </c>
      <c r="O1980" s="50">
        <v>5.0999999999999997E-2</v>
      </c>
      <c r="R1980" s="59"/>
    </row>
    <row r="1981" spans="2:18" x14ac:dyDescent="0.2">
      <c r="B1981">
        <v>1972</v>
      </c>
      <c r="C1981" s="57">
        <f t="shared" ca="1" si="252"/>
        <v>-0.31779773485187457</v>
      </c>
      <c r="D1981" s="57">
        <f t="shared" ca="1" si="254"/>
        <v>0.65029887290490329</v>
      </c>
      <c r="E1981" s="57">
        <f t="shared" ca="1" si="254"/>
        <v>0.65051226709149401</v>
      </c>
      <c r="F1981" s="57">
        <f t="shared" ca="1" si="248"/>
        <v>0</v>
      </c>
      <c r="G1981" s="57">
        <f t="shared" ca="1" si="249"/>
        <v>0</v>
      </c>
      <c r="H1981" s="17">
        <f t="shared" ca="1" si="250"/>
        <v>0</v>
      </c>
      <c r="I1981" s="17">
        <f t="shared" ca="1" si="251"/>
        <v>0</v>
      </c>
      <c r="K1981" s="17">
        <v>1972</v>
      </c>
      <c r="L1981" s="50">
        <v>2.0351695772189379E-3</v>
      </c>
      <c r="M1981" s="50">
        <v>2.0502962398281791E-3</v>
      </c>
      <c r="N1981" s="50">
        <v>5.5599999999999997E-2</v>
      </c>
      <c r="O1981" s="50">
        <v>5.6000000000000001E-2</v>
      </c>
      <c r="R1981" s="59"/>
    </row>
    <row r="1982" spans="2:18" x14ac:dyDescent="0.2">
      <c r="B1982">
        <v>1973</v>
      </c>
      <c r="C1982" s="57">
        <f t="shared" ca="1" si="252"/>
        <v>-1.4643537772928246</v>
      </c>
      <c r="D1982" s="57">
        <f t="shared" ca="1" si="254"/>
        <v>0.58079392429911181</v>
      </c>
      <c r="E1982" s="57">
        <f t="shared" ca="1" si="254"/>
        <v>0.58098451058522826</v>
      </c>
      <c r="F1982" s="57">
        <f t="shared" ca="1" si="248"/>
        <v>0</v>
      </c>
      <c r="G1982" s="57">
        <f t="shared" ca="1" si="249"/>
        <v>0</v>
      </c>
      <c r="H1982" s="17">
        <f t="shared" ca="1" si="250"/>
        <v>0</v>
      </c>
      <c r="I1982" s="17">
        <f t="shared" ca="1" si="251"/>
        <v>0</v>
      </c>
      <c r="K1982" s="17">
        <v>1973</v>
      </c>
      <c r="L1982" s="50">
        <v>1.8090730536292632E-3</v>
      </c>
      <c r="M1982" s="50">
        <v>1.823415489769064E-3</v>
      </c>
      <c r="N1982" s="50">
        <v>5.2999999999999999E-2</v>
      </c>
      <c r="O1982" s="50">
        <v>5.3600000000000002E-2</v>
      </c>
      <c r="R1982" s="59"/>
    </row>
    <row r="1983" spans="2:18" x14ac:dyDescent="0.2">
      <c r="B1983">
        <v>1974</v>
      </c>
      <c r="C1983" s="57">
        <f t="shared" ca="1" si="252"/>
        <v>0.46525697340697858</v>
      </c>
      <c r="D1983" s="57">
        <f t="shared" ca="1" si="254"/>
        <v>0.7024901951569974</v>
      </c>
      <c r="E1983" s="57">
        <f t="shared" ca="1" si="254"/>
        <v>0.70272071581454354</v>
      </c>
      <c r="F1983" s="57">
        <f t="shared" ca="1" si="248"/>
        <v>0</v>
      </c>
      <c r="G1983" s="57">
        <f t="shared" ca="1" si="249"/>
        <v>0</v>
      </c>
      <c r="H1983" s="17">
        <f t="shared" ca="1" si="250"/>
        <v>0</v>
      </c>
      <c r="I1983" s="17">
        <f t="shared" ca="1" si="251"/>
        <v>0</v>
      </c>
      <c r="K1983" s="17">
        <v>1974</v>
      </c>
      <c r="L1983" s="50">
        <v>1.7393140621156814E-3</v>
      </c>
      <c r="M1983" s="50">
        <v>1.7529439571797435E-3</v>
      </c>
      <c r="N1983" s="50">
        <v>5.04E-2</v>
      </c>
      <c r="O1983" s="50">
        <v>5.0799999999999998E-2</v>
      </c>
      <c r="R1983" s="59"/>
    </row>
    <row r="1984" spans="2:18" x14ac:dyDescent="0.2">
      <c r="B1984">
        <v>1975</v>
      </c>
      <c r="C1984" s="57">
        <f t="shared" ca="1" si="252"/>
        <v>1.5658514322061372</v>
      </c>
      <c r="D1984" s="57">
        <f t="shared" ca="1" si="254"/>
        <v>0.78300279606189938</v>
      </c>
      <c r="E1984" s="57">
        <f t="shared" ca="1" si="254"/>
        <v>0.78325973675751748</v>
      </c>
      <c r="F1984" s="57">
        <f t="shared" ca="1" si="248"/>
        <v>0</v>
      </c>
      <c r="G1984" s="57">
        <f t="shared" ca="1" si="249"/>
        <v>0</v>
      </c>
      <c r="H1984" s="17">
        <f t="shared" ca="1" si="250"/>
        <v>0</v>
      </c>
      <c r="I1984" s="17">
        <f t="shared" ca="1" si="251"/>
        <v>0</v>
      </c>
      <c r="K1984" s="17">
        <v>1975</v>
      </c>
      <c r="L1984" s="50">
        <v>1.9168340227638581E-3</v>
      </c>
      <c r="M1984" s="50">
        <v>1.9321067209350652E-3</v>
      </c>
      <c r="N1984" s="50">
        <v>5.6599999999999998E-2</v>
      </c>
      <c r="O1984" s="50">
        <v>5.6800000000000003E-2</v>
      </c>
      <c r="R1984" s="59"/>
    </row>
    <row r="1985" spans="2:18" x14ac:dyDescent="0.2">
      <c r="B1985">
        <v>1976</v>
      </c>
      <c r="C1985" s="57">
        <f t="shared" ca="1" si="252"/>
        <v>0.53700604466576518</v>
      </c>
      <c r="D1985" s="57">
        <f t="shared" ca="1" si="254"/>
        <v>0.70747691742001539</v>
      </c>
      <c r="E1985" s="57">
        <f t="shared" ca="1" si="254"/>
        <v>0.70770907445982401</v>
      </c>
      <c r="F1985" s="57">
        <f t="shared" ca="1" si="248"/>
        <v>0</v>
      </c>
      <c r="G1985" s="57">
        <f t="shared" ca="1" si="249"/>
        <v>0</v>
      </c>
      <c r="H1985" s="17">
        <f t="shared" ca="1" si="250"/>
        <v>0</v>
      </c>
      <c r="I1985" s="17">
        <f t="shared" ca="1" si="251"/>
        <v>0</v>
      </c>
      <c r="K1985" s="17">
        <v>1976</v>
      </c>
      <c r="L1985" s="50">
        <v>1.7385592910314554E-3</v>
      </c>
      <c r="M1985" s="50">
        <v>1.7525938259446323E-3</v>
      </c>
      <c r="N1985" s="50">
        <v>5.1999999999999998E-2</v>
      </c>
      <c r="O1985" s="50">
        <v>5.2400000000000002E-2</v>
      </c>
      <c r="R1985" s="59"/>
    </row>
    <row r="1986" spans="2:18" x14ac:dyDescent="0.2">
      <c r="B1986">
        <v>1977</v>
      </c>
      <c r="C1986" s="57">
        <f t="shared" ca="1" si="252"/>
        <v>-0.40274971007580201</v>
      </c>
      <c r="D1986" s="57">
        <f t="shared" ca="1" si="254"/>
        <v>0.64487523333469765</v>
      </c>
      <c r="E1986" s="57">
        <f t="shared" ca="1" si="254"/>
        <v>0.64508684776554426</v>
      </c>
      <c r="F1986" s="57">
        <f t="shared" ca="1" si="248"/>
        <v>0</v>
      </c>
      <c r="G1986" s="57">
        <f t="shared" ca="1" si="249"/>
        <v>0</v>
      </c>
      <c r="H1986" s="17">
        <f t="shared" ca="1" si="250"/>
        <v>0</v>
      </c>
      <c r="I1986" s="17">
        <f t="shared" ca="1" si="251"/>
        <v>0</v>
      </c>
      <c r="K1986" s="17">
        <v>1977</v>
      </c>
      <c r="L1986" s="50">
        <v>1.7703969494312275E-3</v>
      </c>
      <c r="M1986" s="50">
        <v>1.7845485163940247E-3</v>
      </c>
      <c r="N1986" s="50">
        <v>5.2200000000000003E-2</v>
      </c>
      <c r="O1986" s="50">
        <v>5.2600000000000001E-2</v>
      </c>
      <c r="R1986" s="59"/>
    </row>
    <row r="1987" spans="2:18" x14ac:dyDescent="0.2">
      <c r="B1987">
        <v>1978</v>
      </c>
      <c r="C1987" s="57">
        <f t="shared" ca="1" si="252"/>
        <v>-0.24880124152390046</v>
      </c>
      <c r="D1987" s="57">
        <f t="shared" ca="1" si="254"/>
        <v>0.65473740796358637</v>
      </c>
      <c r="E1987" s="57">
        <f t="shared" ca="1" si="254"/>
        <v>0.65495225864597917</v>
      </c>
      <c r="F1987" s="57">
        <f t="shared" ca="1" si="248"/>
        <v>0</v>
      </c>
      <c r="G1987" s="57">
        <f t="shared" ca="1" si="249"/>
        <v>0</v>
      </c>
      <c r="H1987" s="17">
        <f t="shared" ca="1" si="250"/>
        <v>0</v>
      </c>
      <c r="I1987" s="17">
        <f t="shared" ca="1" si="251"/>
        <v>0</v>
      </c>
      <c r="K1987" s="17">
        <v>1978</v>
      </c>
      <c r="L1987" s="50">
        <v>1.7912493874862885E-3</v>
      </c>
      <c r="M1987" s="50">
        <v>1.8047177602682775E-3</v>
      </c>
      <c r="N1987" s="50">
        <v>4.9799999999999997E-2</v>
      </c>
      <c r="O1987" s="50">
        <v>4.9799999999999997E-2</v>
      </c>
      <c r="R1987" s="59"/>
    </row>
    <row r="1988" spans="2:18" x14ac:dyDescent="0.2">
      <c r="B1988">
        <v>1979</v>
      </c>
      <c r="C1988" s="57">
        <f t="shared" ca="1" si="252"/>
        <v>-0.27976443211159824</v>
      </c>
      <c r="D1988" s="57">
        <f t="shared" ca="1" si="254"/>
        <v>0.65274181533980546</v>
      </c>
      <c r="E1988" s="57">
        <f t="shared" ca="1" si="254"/>
        <v>0.65295601117273994</v>
      </c>
      <c r="F1988" s="57">
        <f t="shared" ca="1" si="248"/>
        <v>0</v>
      </c>
      <c r="G1988" s="57">
        <f t="shared" ca="1" si="249"/>
        <v>0</v>
      </c>
      <c r="H1988" s="17">
        <f t="shared" ca="1" si="250"/>
        <v>0</v>
      </c>
      <c r="I1988" s="17">
        <f t="shared" ca="1" si="251"/>
        <v>0</v>
      </c>
      <c r="K1988" s="17">
        <v>1979</v>
      </c>
      <c r="L1988" s="50">
        <v>1.8665841900898951E-3</v>
      </c>
      <c r="M1988" s="50">
        <v>1.8809926711586865E-3</v>
      </c>
      <c r="N1988" s="50">
        <v>5.2999999999999999E-2</v>
      </c>
      <c r="O1988" s="50">
        <v>5.3800000000000001E-2</v>
      </c>
      <c r="R1988" s="59"/>
    </row>
    <row r="1989" spans="2:18" x14ac:dyDescent="0.2">
      <c r="B1989">
        <v>1980</v>
      </c>
      <c r="C1989" s="57">
        <f t="shared" ca="1" si="252"/>
        <v>0.72438756910969715</v>
      </c>
      <c r="D1989" s="57">
        <f t="shared" ca="1" si="254"/>
        <v>0.72066793811899887</v>
      </c>
      <c r="E1989" s="57">
        <f t="shared" ca="1" si="254"/>
        <v>0.72090442376408381</v>
      </c>
      <c r="F1989" s="57">
        <f t="shared" ca="1" si="248"/>
        <v>0</v>
      </c>
      <c r="G1989" s="57">
        <f t="shared" ca="1" si="249"/>
        <v>0</v>
      </c>
      <c r="H1989" s="17">
        <f t="shared" ca="1" si="250"/>
        <v>0</v>
      </c>
      <c r="I1989" s="17">
        <f t="shared" ca="1" si="251"/>
        <v>0</v>
      </c>
      <c r="K1989" s="17">
        <v>1980</v>
      </c>
      <c r="L1989" s="50">
        <v>1.7140619707934051E-3</v>
      </c>
      <c r="M1989" s="50">
        <v>1.7270394516248333E-3</v>
      </c>
      <c r="N1989" s="50">
        <v>4.8000000000000001E-2</v>
      </c>
      <c r="O1989" s="50">
        <v>4.8000000000000001E-2</v>
      </c>
      <c r="R1989" s="59"/>
    </row>
    <row r="1990" spans="2:18" x14ac:dyDescent="0.2">
      <c r="B1990">
        <v>1981</v>
      </c>
      <c r="C1990" s="57">
        <f t="shared" ca="1" si="252"/>
        <v>0.95107315999366793</v>
      </c>
      <c r="D1990" s="57">
        <f t="shared" ref="D1990:E2009" ca="1" si="255">S0*EXP((D$5+0.5*σ*σ)*T+σ*SQRT(T)*$C1990)</f>
        <v>0.7369550004818145</v>
      </c>
      <c r="E1990" s="57">
        <f t="shared" ca="1" si="255"/>
        <v>0.73719683069163677</v>
      </c>
      <c r="F1990" s="57">
        <f t="shared" ca="1" si="248"/>
        <v>0</v>
      </c>
      <c r="G1990" s="57">
        <f t="shared" ca="1" si="249"/>
        <v>0</v>
      </c>
      <c r="H1990" s="17">
        <f t="shared" ca="1" si="250"/>
        <v>0</v>
      </c>
      <c r="I1990" s="17">
        <f t="shared" ca="1" si="251"/>
        <v>0</v>
      </c>
      <c r="K1990" s="17">
        <v>1981</v>
      </c>
      <c r="L1990" s="50">
        <v>1.9132736458878305E-3</v>
      </c>
      <c r="M1990" s="50">
        <v>1.9284167577508368E-3</v>
      </c>
      <c r="N1990" s="50">
        <v>5.6000000000000001E-2</v>
      </c>
      <c r="O1990" s="50">
        <v>5.6599999999999998E-2</v>
      </c>
      <c r="R1990" s="59"/>
    </row>
    <row r="1991" spans="2:18" x14ac:dyDescent="0.2">
      <c r="B1991">
        <v>1982</v>
      </c>
      <c r="C1991" s="57">
        <f t="shared" ca="1" si="252"/>
        <v>0.21377649115452532</v>
      </c>
      <c r="D1991" s="57">
        <f t="shared" ca="1" si="255"/>
        <v>0.68528761058140242</v>
      </c>
      <c r="E1991" s="57">
        <f t="shared" ca="1" si="255"/>
        <v>0.6855124862475519</v>
      </c>
      <c r="F1991" s="57">
        <f t="shared" ca="1" si="248"/>
        <v>0</v>
      </c>
      <c r="G1991" s="57">
        <f t="shared" ca="1" si="249"/>
        <v>0</v>
      </c>
      <c r="H1991" s="17">
        <f t="shared" ca="1" si="250"/>
        <v>0</v>
      </c>
      <c r="I1991" s="17">
        <f t="shared" ca="1" si="251"/>
        <v>0</v>
      </c>
      <c r="K1991" s="17">
        <v>1982</v>
      </c>
      <c r="L1991" s="50">
        <v>1.6135455022871169E-3</v>
      </c>
      <c r="M1991" s="50">
        <v>1.6269617090352759E-3</v>
      </c>
      <c r="N1991" s="50">
        <v>4.9799999999999997E-2</v>
      </c>
      <c r="O1991" s="50">
        <v>0.05</v>
      </c>
      <c r="R1991" s="59"/>
    </row>
    <row r="1992" spans="2:18" x14ac:dyDescent="0.2">
      <c r="B1992">
        <v>1983</v>
      </c>
      <c r="C1992" s="57">
        <f t="shared" ca="1" si="252"/>
        <v>-1.1288984911703774</v>
      </c>
      <c r="D1992" s="57">
        <f t="shared" ca="1" si="255"/>
        <v>0.6003229079758895</v>
      </c>
      <c r="E1992" s="57">
        <f t="shared" ca="1" si="255"/>
        <v>0.60051990265630006</v>
      </c>
      <c r="F1992" s="57">
        <f t="shared" ca="1" si="248"/>
        <v>0</v>
      </c>
      <c r="G1992" s="57">
        <f t="shared" ca="1" si="249"/>
        <v>0</v>
      </c>
      <c r="H1992" s="17">
        <f t="shared" ca="1" si="250"/>
        <v>0</v>
      </c>
      <c r="I1992" s="17">
        <f t="shared" ca="1" si="251"/>
        <v>0</v>
      </c>
      <c r="K1992" s="17">
        <v>1983</v>
      </c>
      <c r="L1992" s="50">
        <v>1.7391192253297277E-3</v>
      </c>
      <c r="M1992" s="50">
        <v>1.7529141788892738E-3</v>
      </c>
      <c r="N1992" s="50">
        <v>5.0999999999999997E-2</v>
      </c>
      <c r="O1992" s="50">
        <v>5.1200000000000002E-2</v>
      </c>
      <c r="R1992" s="59"/>
    </row>
    <row r="1993" spans="2:18" x14ac:dyDescent="0.2">
      <c r="B1993">
        <v>1984</v>
      </c>
      <c r="C1993" s="57">
        <f t="shared" ca="1" si="252"/>
        <v>1.5687673831041975</v>
      </c>
      <c r="D1993" s="57">
        <f t="shared" ca="1" si="255"/>
        <v>0.78322792310447742</v>
      </c>
      <c r="E1993" s="57">
        <f t="shared" ca="1" si="255"/>
        <v>0.78348493767505401</v>
      </c>
      <c r="F1993" s="57">
        <f t="shared" ca="1" si="248"/>
        <v>0</v>
      </c>
      <c r="G1993" s="57">
        <f t="shared" ca="1" si="249"/>
        <v>0</v>
      </c>
      <c r="H1993" s="17">
        <f t="shared" ca="1" si="250"/>
        <v>0</v>
      </c>
      <c r="I1993" s="17">
        <f t="shared" ca="1" si="251"/>
        <v>0</v>
      </c>
      <c r="K1993" s="17">
        <v>1984</v>
      </c>
      <c r="L1993" s="50">
        <v>1.7987739770304739E-3</v>
      </c>
      <c r="M1993" s="50">
        <v>1.8127832290847166E-3</v>
      </c>
      <c r="N1993" s="50">
        <v>5.1799999999999999E-2</v>
      </c>
      <c r="O1993" s="50">
        <v>5.2200000000000003E-2</v>
      </c>
      <c r="R1993" s="59"/>
    </row>
    <row r="1994" spans="2:18" x14ac:dyDescent="0.2">
      <c r="B1994">
        <v>1985</v>
      </c>
      <c r="C1994" s="57">
        <f t="shared" ca="1" si="252"/>
        <v>-2.3383870682079451</v>
      </c>
      <c r="D1994" s="57">
        <f t="shared" ca="1" si="255"/>
        <v>0.53284323990760685</v>
      </c>
      <c r="E1994" s="57">
        <f t="shared" ca="1" si="255"/>
        <v>0.53301809127902711</v>
      </c>
      <c r="F1994" s="57">
        <f t="shared" ref="F1994:F2057" ca="1" si="256">MAX(0,CP*(D1994-K))</f>
        <v>0</v>
      </c>
      <c r="G1994" s="57">
        <f t="shared" ref="G1994:G2057" ca="1" si="257">MAX(0,CP*(E1994-K))</f>
        <v>0</v>
      </c>
      <c r="H1994" s="17">
        <f t="shared" ref="H1994:H2057" ca="1" si="258">(CP*(D1994-K)&gt;0)*1</f>
        <v>0</v>
      </c>
      <c r="I1994" s="17">
        <f t="shared" ref="I1994:I2057" ca="1" si="259">(CP*(E1994-K)&gt;0)*1</f>
        <v>0</v>
      </c>
      <c r="K1994" s="17">
        <v>1985</v>
      </c>
      <c r="L1994" s="50">
        <v>1.6714544964589876E-3</v>
      </c>
      <c r="M1994" s="50">
        <v>1.6844179957386882E-3</v>
      </c>
      <c r="N1994" s="50">
        <v>4.8000000000000001E-2</v>
      </c>
      <c r="O1994" s="50">
        <v>4.8000000000000001E-2</v>
      </c>
      <c r="R1994" s="59"/>
    </row>
    <row r="1995" spans="2:18" x14ac:dyDescent="0.2">
      <c r="B1995">
        <v>1986</v>
      </c>
      <c r="C1995" s="57">
        <f t="shared" ref="C1995:C2058" ca="1" si="260">_xlfn.NORM.S.INV(RAND())</f>
        <v>-0.26035585233743364</v>
      </c>
      <c r="D1995" s="57">
        <f t="shared" ca="1" si="255"/>
        <v>0.65399199514016715</v>
      </c>
      <c r="E1995" s="57">
        <f t="shared" ca="1" si="255"/>
        <v>0.65420660121693364</v>
      </c>
      <c r="F1995" s="57">
        <f t="shared" ca="1" si="256"/>
        <v>0</v>
      </c>
      <c r="G1995" s="57">
        <f t="shared" ca="1" si="257"/>
        <v>0</v>
      </c>
      <c r="H1995" s="17">
        <f t="shared" ca="1" si="258"/>
        <v>0</v>
      </c>
      <c r="I1995" s="17">
        <f t="shared" ca="1" si="259"/>
        <v>0</v>
      </c>
      <c r="K1995" s="17">
        <v>1986</v>
      </c>
      <c r="L1995" s="50">
        <v>1.8563267574003585E-3</v>
      </c>
      <c r="M1995" s="50">
        <v>1.8699716728705236E-3</v>
      </c>
      <c r="N1995" s="50">
        <v>5.04E-2</v>
      </c>
      <c r="O1995" s="50">
        <v>5.04E-2</v>
      </c>
      <c r="R1995" s="59"/>
    </row>
    <row r="1996" spans="2:18" x14ac:dyDescent="0.2">
      <c r="B1996">
        <v>1987</v>
      </c>
      <c r="C1996" s="57">
        <f t="shared" ca="1" si="260"/>
        <v>-1.0386188191374259</v>
      </c>
      <c r="D1996" s="57">
        <f t="shared" ca="1" si="255"/>
        <v>0.60568989752740465</v>
      </c>
      <c r="E1996" s="57">
        <f t="shared" ca="1" si="255"/>
        <v>0.60588865337397668</v>
      </c>
      <c r="F1996" s="57">
        <f t="shared" ca="1" si="256"/>
        <v>0</v>
      </c>
      <c r="G1996" s="57">
        <f t="shared" ca="1" si="257"/>
        <v>0</v>
      </c>
      <c r="H1996" s="17">
        <f t="shared" ca="1" si="258"/>
        <v>0</v>
      </c>
      <c r="I1996" s="17">
        <f t="shared" ca="1" si="259"/>
        <v>0</v>
      </c>
      <c r="K1996" s="17">
        <v>1987</v>
      </c>
      <c r="L1996" s="50">
        <v>1.7660716307982369E-3</v>
      </c>
      <c r="M1996" s="50">
        <v>1.7801551542845041E-3</v>
      </c>
      <c r="N1996" s="50">
        <v>5.1999999999999998E-2</v>
      </c>
      <c r="O1996" s="50">
        <v>5.2600000000000001E-2</v>
      </c>
      <c r="R1996" s="59"/>
    </row>
    <row r="1997" spans="2:18" x14ac:dyDescent="0.2">
      <c r="B1997">
        <v>1988</v>
      </c>
      <c r="C1997" s="57">
        <f t="shared" ca="1" si="260"/>
        <v>-0.13854306395339125</v>
      </c>
      <c r="D1997" s="57">
        <f t="shared" ca="1" si="255"/>
        <v>0.6618932744680629</v>
      </c>
      <c r="E1997" s="57">
        <f t="shared" ca="1" si="255"/>
        <v>0.66211047333276962</v>
      </c>
      <c r="F1997" s="57">
        <f t="shared" ca="1" si="256"/>
        <v>0</v>
      </c>
      <c r="G1997" s="57">
        <f t="shared" ca="1" si="257"/>
        <v>0</v>
      </c>
      <c r="H1997" s="17">
        <f t="shared" ca="1" si="258"/>
        <v>0</v>
      </c>
      <c r="I1997" s="17">
        <f t="shared" ca="1" si="259"/>
        <v>0</v>
      </c>
      <c r="K1997" s="17">
        <v>1988</v>
      </c>
      <c r="L1997" s="50">
        <v>1.8237026297868574E-3</v>
      </c>
      <c r="M1997" s="50">
        <v>1.8401957304094328E-3</v>
      </c>
      <c r="N1997" s="50">
        <v>6.1400000000000003E-2</v>
      </c>
      <c r="O1997" s="50">
        <v>6.1600000000000002E-2</v>
      </c>
      <c r="R1997" s="59"/>
    </row>
    <row r="1998" spans="2:18" x14ac:dyDescent="0.2">
      <c r="B1998">
        <v>1989</v>
      </c>
      <c r="C1998" s="57">
        <f t="shared" ca="1" si="260"/>
        <v>-0.56600989425540504</v>
      </c>
      <c r="D1998" s="57">
        <f t="shared" ca="1" si="255"/>
        <v>0.63457878807338119</v>
      </c>
      <c r="E1998" s="57">
        <f t="shared" ca="1" si="255"/>
        <v>0.6347870237477008</v>
      </c>
      <c r="F1998" s="57">
        <f t="shared" ca="1" si="256"/>
        <v>0</v>
      </c>
      <c r="G1998" s="57">
        <f t="shared" ca="1" si="257"/>
        <v>0</v>
      </c>
      <c r="H1998" s="17">
        <f t="shared" ca="1" si="258"/>
        <v>0</v>
      </c>
      <c r="I1998" s="17">
        <f t="shared" ca="1" si="259"/>
        <v>0</v>
      </c>
      <c r="K1998" s="17">
        <v>1989</v>
      </c>
      <c r="L1998" s="50">
        <v>1.8930210815865738E-3</v>
      </c>
      <c r="M1998" s="50">
        <v>1.9081975935721144E-3</v>
      </c>
      <c r="N1998" s="50">
        <v>5.6000000000000001E-2</v>
      </c>
      <c r="O1998" s="50">
        <v>5.6399999999999999E-2</v>
      </c>
      <c r="R1998" s="59"/>
    </row>
    <row r="1999" spans="2:18" x14ac:dyDescent="0.2">
      <c r="B1999">
        <v>1990</v>
      </c>
      <c r="C1999" s="57">
        <f t="shared" ca="1" si="260"/>
        <v>0.58122312066011717</v>
      </c>
      <c r="D1999" s="57">
        <f t="shared" ca="1" si="255"/>
        <v>0.71056771780949146</v>
      </c>
      <c r="E1999" s="57">
        <f t="shared" ca="1" si="255"/>
        <v>0.71080088908884842</v>
      </c>
      <c r="F1999" s="57">
        <f t="shared" ca="1" si="256"/>
        <v>0</v>
      </c>
      <c r="G1999" s="57">
        <f t="shared" ca="1" si="257"/>
        <v>0</v>
      </c>
      <c r="H1999" s="17">
        <f t="shared" ca="1" si="258"/>
        <v>0</v>
      </c>
      <c r="I1999" s="17">
        <f t="shared" ca="1" si="259"/>
        <v>0</v>
      </c>
      <c r="K1999" s="17">
        <v>1990</v>
      </c>
      <c r="L1999" s="50">
        <v>1.6575706079348222E-3</v>
      </c>
      <c r="M1999" s="50">
        <v>1.6717636388866317E-3</v>
      </c>
      <c r="N1999" s="50">
        <v>5.2600000000000001E-2</v>
      </c>
      <c r="O1999" s="50">
        <v>5.28E-2</v>
      </c>
      <c r="R1999" s="59"/>
    </row>
    <row r="2000" spans="2:18" x14ac:dyDescent="0.2">
      <c r="B2000">
        <v>1991</v>
      </c>
      <c r="C2000" s="57">
        <f t="shared" ca="1" si="260"/>
        <v>0.61036698576943005</v>
      </c>
      <c r="D2000" s="57">
        <f t="shared" ca="1" si="255"/>
        <v>0.71261227094942181</v>
      </c>
      <c r="E2000" s="57">
        <f t="shared" ca="1" si="255"/>
        <v>0.71284611314452584</v>
      </c>
      <c r="F2000" s="57">
        <f t="shared" ca="1" si="256"/>
        <v>0</v>
      </c>
      <c r="G2000" s="57">
        <f t="shared" ca="1" si="257"/>
        <v>0</v>
      </c>
      <c r="H2000" s="17">
        <f t="shared" ca="1" si="258"/>
        <v>0</v>
      </c>
      <c r="I2000" s="17">
        <f t="shared" ca="1" si="259"/>
        <v>0</v>
      </c>
      <c r="K2000" s="17">
        <v>1991</v>
      </c>
      <c r="L2000" s="50">
        <v>1.6836684210194313E-3</v>
      </c>
      <c r="M2000" s="50">
        <v>1.6978143754198499E-3</v>
      </c>
      <c r="N2000" s="50">
        <v>5.2200000000000003E-2</v>
      </c>
      <c r="O2000" s="50">
        <v>5.2999999999999999E-2</v>
      </c>
      <c r="R2000" s="59"/>
    </row>
    <row r="2001" spans="2:18" x14ac:dyDescent="0.2">
      <c r="B2001">
        <v>1992</v>
      </c>
      <c r="C2001" s="57">
        <f t="shared" ca="1" si="260"/>
        <v>1.7365616811291789</v>
      </c>
      <c r="D2001" s="57">
        <f t="shared" ca="1" si="255"/>
        <v>0.79629216379503776</v>
      </c>
      <c r="E2001" s="57">
        <f t="shared" ca="1" si="255"/>
        <v>0.79655346536830129</v>
      </c>
      <c r="F2001" s="57">
        <f t="shared" ca="1" si="256"/>
        <v>8.0921637950377434E-3</v>
      </c>
      <c r="G2001" s="57">
        <f t="shared" ca="1" si="257"/>
        <v>8.3534653683012827E-3</v>
      </c>
      <c r="H2001" s="17">
        <f t="shared" ca="1" si="258"/>
        <v>1</v>
      </c>
      <c r="I2001" s="17">
        <f t="shared" ca="1" si="259"/>
        <v>1</v>
      </c>
      <c r="K2001" s="17">
        <v>1992</v>
      </c>
      <c r="L2001" s="50">
        <v>1.7010156922580581E-3</v>
      </c>
      <c r="M2001" s="50">
        <v>1.7154610611124894E-3</v>
      </c>
      <c r="N2001" s="50">
        <v>5.3600000000000002E-2</v>
      </c>
      <c r="O2001" s="50">
        <v>5.3800000000000001E-2</v>
      </c>
      <c r="R2001" s="59"/>
    </row>
    <row r="2002" spans="2:18" x14ac:dyDescent="0.2">
      <c r="B2002">
        <v>1993</v>
      </c>
      <c r="C2002" s="57">
        <f t="shared" ca="1" si="260"/>
        <v>-0.26841519536018343</v>
      </c>
      <c r="D2002" s="57">
        <f t="shared" ca="1" si="255"/>
        <v>0.6534725720270278</v>
      </c>
      <c r="E2002" s="57">
        <f t="shared" ca="1" si="255"/>
        <v>0.6536870076562088</v>
      </c>
      <c r="F2002" s="57">
        <f t="shared" ca="1" si="256"/>
        <v>0</v>
      </c>
      <c r="G2002" s="57">
        <f t="shared" ca="1" si="257"/>
        <v>0</v>
      </c>
      <c r="H2002" s="17">
        <f t="shared" ca="1" si="258"/>
        <v>0</v>
      </c>
      <c r="I2002" s="17">
        <f t="shared" ca="1" si="259"/>
        <v>0</v>
      </c>
      <c r="K2002" s="17">
        <v>1993</v>
      </c>
      <c r="L2002" s="50">
        <v>2.0661557850342486E-3</v>
      </c>
      <c r="M2002" s="50">
        <v>2.0828850995019367E-3</v>
      </c>
      <c r="N2002" s="50">
        <v>6.2E-2</v>
      </c>
      <c r="O2002" s="50">
        <v>6.2199999999999998E-2</v>
      </c>
      <c r="R2002" s="59"/>
    </row>
    <row r="2003" spans="2:18" x14ac:dyDescent="0.2">
      <c r="B2003">
        <v>1994</v>
      </c>
      <c r="C2003" s="57">
        <f t="shared" ca="1" si="260"/>
        <v>1.7759054608307527</v>
      </c>
      <c r="D2003" s="57">
        <f t="shared" ca="1" si="255"/>
        <v>0.79938682268620831</v>
      </c>
      <c r="E2003" s="57">
        <f t="shared" ca="1" si="255"/>
        <v>0.79964913976517904</v>
      </c>
      <c r="F2003" s="57">
        <f t="shared" ca="1" si="256"/>
        <v>1.1186822686208298E-2</v>
      </c>
      <c r="G2003" s="57">
        <f t="shared" ca="1" si="257"/>
        <v>1.1449139765179028E-2</v>
      </c>
      <c r="H2003" s="17">
        <f t="shared" ca="1" si="258"/>
        <v>1</v>
      </c>
      <c r="I2003" s="17">
        <f t="shared" ca="1" si="259"/>
        <v>1</v>
      </c>
      <c r="K2003" s="17">
        <v>1994</v>
      </c>
      <c r="L2003" s="50">
        <v>1.8499278092186902E-3</v>
      </c>
      <c r="M2003" s="50">
        <v>1.8662142394775608E-3</v>
      </c>
      <c r="N2003" s="50">
        <v>6.0600000000000001E-2</v>
      </c>
      <c r="O2003" s="50">
        <v>6.08E-2</v>
      </c>
      <c r="R2003" s="59"/>
    </row>
    <row r="2004" spans="2:18" x14ac:dyDescent="0.2">
      <c r="B2004">
        <v>1995</v>
      </c>
      <c r="C2004" s="57">
        <f t="shared" ca="1" si="260"/>
        <v>1.064183704104934</v>
      </c>
      <c r="D2004" s="57">
        <f t="shared" ca="1" si="255"/>
        <v>0.7452189851448936</v>
      </c>
      <c r="E2004" s="57">
        <f t="shared" ca="1" si="255"/>
        <v>0.7454635271636374</v>
      </c>
      <c r="F2004" s="57">
        <f t="shared" ca="1" si="256"/>
        <v>0</v>
      </c>
      <c r="G2004" s="57">
        <f t="shared" ca="1" si="257"/>
        <v>0</v>
      </c>
      <c r="H2004" s="17">
        <f t="shared" ca="1" si="258"/>
        <v>0</v>
      </c>
      <c r="I2004" s="17">
        <f t="shared" ca="1" si="259"/>
        <v>0</v>
      </c>
      <c r="K2004" s="17">
        <v>1995</v>
      </c>
      <c r="L2004" s="50">
        <v>1.6304202429018183E-3</v>
      </c>
      <c r="M2004" s="50">
        <v>1.6437239229876901E-3</v>
      </c>
      <c r="N2004" s="50">
        <v>4.9200000000000001E-2</v>
      </c>
      <c r="O2004" s="50">
        <v>4.9399999999999999E-2</v>
      </c>
      <c r="R2004" s="59"/>
    </row>
    <row r="2005" spans="2:18" x14ac:dyDescent="0.2">
      <c r="B2005">
        <v>1996</v>
      </c>
      <c r="C2005" s="57">
        <f t="shared" ca="1" si="260"/>
        <v>0.3589307948289816</v>
      </c>
      <c r="D2005" s="57">
        <f t="shared" ca="1" si="255"/>
        <v>0.69516485239267511</v>
      </c>
      <c r="E2005" s="57">
        <f t="shared" ca="1" si="255"/>
        <v>0.69539296925463456</v>
      </c>
      <c r="F2005" s="57">
        <f t="shared" ca="1" si="256"/>
        <v>0</v>
      </c>
      <c r="G2005" s="57">
        <f t="shared" ca="1" si="257"/>
        <v>0</v>
      </c>
      <c r="H2005" s="17">
        <f t="shared" ca="1" si="258"/>
        <v>0</v>
      </c>
      <c r="I2005" s="17">
        <f t="shared" ca="1" si="259"/>
        <v>0</v>
      </c>
      <c r="K2005" s="17">
        <v>1996</v>
      </c>
      <c r="L2005" s="50">
        <v>1.6682846379935839E-3</v>
      </c>
      <c r="M2005" s="50">
        <v>1.6811953678616029E-3</v>
      </c>
      <c r="N2005" s="50">
        <v>4.7800000000000002E-2</v>
      </c>
      <c r="O2005" s="50">
        <v>4.7800000000000002E-2</v>
      </c>
      <c r="R2005" s="59"/>
    </row>
    <row r="2006" spans="2:18" x14ac:dyDescent="0.2">
      <c r="B2006">
        <v>1997</v>
      </c>
      <c r="C2006" s="57">
        <f t="shared" ca="1" si="260"/>
        <v>1.60179563821758</v>
      </c>
      <c r="D2006" s="57">
        <f t="shared" ca="1" si="255"/>
        <v>0.7857824046757147</v>
      </c>
      <c r="E2006" s="57">
        <f t="shared" ca="1" si="255"/>
        <v>0.78604025749396433</v>
      </c>
      <c r="F2006" s="57">
        <f t="shared" ca="1" si="256"/>
        <v>0</v>
      </c>
      <c r="G2006" s="57">
        <f t="shared" ca="1" si="257"/>
        <v>0</v>
      </c>
      <c r="H2006" s="17">
        <f t="shared" ca="1" si="258"/>
        <v>0</v>
      </c>
      <c r="I2006" s="17">
        <f t="shared" ca="1" si="259"/>
        <v>0</v>
      </c>
      <c r="K2006" s="17">
        <v>1997</v>
      </c>
      <c r="L2006" s="50">
        <v>1.8260369969199412E-3</v>
      </c>
      <c r="M2006" s="50">
        <v>1.8403478859263217E-3</v>
      </c>
      <c r="N2006" s="50">
        <v>5.2999999999999999E-2</v>
      </c>
      <c r="O2006" s="50">
        <v>5.3199999999999997E-2</v>
      </c>
      <c r="R2006" s="59"/>
    </row>
    <row r="2007" spans="2:18" x14ac:dyDescent="0.2">
      <c r="B2007">
        <v>1998</v>
      </c>
      <c r="C2007" s="57">
        <f t="shared" ca="1" si="260"/>
        <v>5.1782522954358826E-2</v>
      </c>
      <c r="D2007" s="57">
        <f t="shared" ca="1" si="255"/>
        <v>0.67443010418670368</v>
      </c>
      <c r="E2007" s="57">
        <f t="shared" ca="1" si="255"/>
        <v>0.67465141698531317</v>
      </c>
      <c r="F2007" s="57">
        <f t="shared" ca="1" si="256"/>
        <v>0</v>
      </c>
      <c r="G2007" s="57">
        <f t="shared" ca="1" si="257"/>
        <v>0</v>
      </c>
      <c r="H2007" s="17">
        <f t="shared" ca="1" si="258"/>
        <v>0</v>
      </c>
      <c r="I2007" s="17">
        <f t="shared" ca="1" si="259"/>
        <v>0</v>
      </c>
      <c r="K2007" s="17">
        <v>1998</v>
      </c>
      <c r="L2007" s="50">
        <v>1.5553120062900101E-3</v>
      </c>
      <c r="M2007" s="50">
        <v>1.5689284988429013E-3</v>
      </c>
      <c r="N2007" s="50">
        <v>5.04E-2</v>
      </c>
      <c r="O2007" s="50">
        <v>5.0999999999999997E-2</v>
      </c>
      <c r="R2007" s="59"/>
    </row>
    <row r="2008" spans="2:18" x14ac:dyDescent="0.2">
      <c r="B2008">
        <v>1999</v>
      </c>
      <c r="C2008" s="57">
        <f t="shared" ca="1" si="260"/>
        <v>0.68684979237566379</v>
      </c>
      <c r="D2008" s="57">
        <f t="shared" ca="1" si="255"/>
        <v>0.7180058519577085</v>
      </c>
      <c r="E2008" s="57">
        <f t="shared" ca="1" si="255"/>
        <v>0.71824146404490385</v>
      </c>
      <c r="F2008" s="57">
        <f t="shared" ca="1" si="256"/>
        <v>0</v>
      </c>
      <c r="G2008" s="57">
        <f t="shared" ca="1" si="257"/>
        <v>0</v>
      </c>
      <c r="H2008" s="17">
        <f t="shared" ca="1" si="258"/>
        <v>0</v>
      </c>
      <c r="I2008" s="17">
        <f t="shared" ca="1" si="259"/>
        <v>0</v>
      </c>
      <c r="K2008" s="17">
        <v>1999</v>
      </c>
      <c r="L2008" s="50">
        <v>1.7721132702945483E-3</v>
      </c>
      <c r="M2008" s="50">
        <v>1.7865349530031189E-3</v>
      </c>
      <c r="N2008" s="50">
        <v>5.3400000000000003E-2</v>
      </c>
      <c r="O2008" s="50">
        <v>5.3600000000000002E-2</v>
      </c>
      <c r="R2008" s="59"/>
    </row>
    <row r="2009" spans="2:18" x14ac:dyDescent="0.2">
      <c r="B2009">
        <v>2000</v>
      </c>
      <c r="C2009" s="57">
        <f t="shared" ca="1" si="260"/>
        <v>0.96372781855613254</v>
      </c>
      <c r="D2009" s="57">
        <f t="shared" ca="1" si="255"/>
        <v>0.73787499250439359</v>
      </c>
      <c r="E2009" s="57">
        <f t="shared" ca="1" si="255"/>
        <v>0.73811712460763368</v>
      </c>
      <c r="F2009" s="57">
        <f t="shared" ca="1" si="256"/>
        <v>0</v>
      </c>
      <c r="G2009" s="57">
        <f t="shared" ca="1" si="257"/>
        <v>0</v>
      </c>
      <c r="H2009" s="17">
        <f t="shared" ca="1" si="258"/>
        <v>0</v>
      </c>
      <c r="I2009" s="17">
        <f t="shared" ca="1" si="259"/>
        <v>0</v>
      </c>
      <c r="K2009" s="17">
        <v>2000</v>
      </c>
      <c r="L2009" s="50">
        <v>1.7832599761953968E-3</v>
      </c>
      <c r="M2009" s="50">
        <v>1.7973965089443076E-3</v>
      </c>
      <c r="N2009" s="50">
        <v>5.1799999999999999E-2</v>
      </c>
      <c r="O2009" s="50">
        <v>5.28E-2</v>
      </c>
      <c r="R2009" s="59"/>
    </row>
    <row r="2010" spans="2:18" x14ac:dyDescent="0.2">
      <c r="B2010">
        <v>2001</v>
      </c>
      <c r="C2010" s="57">
        <f t="shared" ca="1" si="260"/>
        <v>2.286041718258597</v>
      </c>
      <c r="D2010" s="57">
        <f t="shared" ref="D2010:E2029" ca="1" si="261">S0*EXP((D$5+0.5*σ*σ)*T+σ*SQRT(T)*$C2010)</f>
        <v>0.84061856267799173</v>
      </c>
      <c r="E2010" s="57">
        <f t="shared" ca="1" si="261"/>
        <v>0.84089440986440067</v>
      </c>
      <c r="F2010" s="57">
        <f t="shared" ca="1" si="256"/>
        <v>5.241856267799172E-2</v>
      </c>
      <c r="G2010" s="57">
        <f t="shared" ca="1" si="257"/>
        <v>5.269440986440066E-2</v>
      </c>
      <c r="H2010" s="17">
        <f t="shared" ca="1" si="258"/>
        <v>1</v>
      </c>
      <c r="I2010" s="17">
        <f t="shared" ca="1" si="259"/>
        <v>1</v>
      </c>
      <c r="K2010" s="17">
        <v>2001</v>
      </c>
      <c r="L2010" s="50">
        <v>1.9522396350614426E-3</v>
      </c>
      <c r="M2010" s="50">
        <v>1.9658544662965768E-3</v>
      </c>
      <c r="N2010" s="50">
        <v>4.9799999999999997E-2</v>
      </c>
      <c r="O2010" s="50">
        <v>5.04E-2</v>
      </c>
      <c r="R2010" s="59"/>
    </row>
    <row r="2011" spans="2:18" x14ac:dyDescent="0.2">
      <c r="B2011">
        <v>2002</v>
      </c>
      <c r="C2011" s="57">
        <f t="shared" ca="1" si="260"/>
        <v>0.84845928131040116</v>
      </c>
      <c r="D2011" s="57">
        <f t="shared" ca="1" si="261"/>
        <v>0.72953722150702605</v>
      </c>
      <c r="E2011" s="57">
        <f t="shared" ca="1" si="261"/>
        <v>0.72977661758851664</v>
      </c>
      <c r="F2011" s="57">
        <f t="shared" ca="1" si="256"/>
        <v>0</v>
      </c>
      <c r="G2011" s="57">
        <f t="shared" ca="1" si="257"/>
        <v>0</v>
      </c>
      <c r="H2011" s="17">
        <f t="shared" ca="1" si="258"/>
        <v>0</v>
      </c>
      <c r="I2011" s="17">
        <f t="shared" ca="1" si="259"/>
        <v>0</v>
      </c>
      <c r="K2011" s="17">
        <v>2002</v>
      </c>
      <c r="L2011" s="50">
        <v>1.7152038187666111E-3</v>
      </c>
      <c r="M2011" s="50">
        <v>1.729367274998235E-3</v>
      </c>
      <c r="N2011" s="50">
        <v>5.2400000000000002E-2</v>
      </c>
      <c r="O2011" s="50">
        <v>5.28E-2</v>
      </c>
      <c r="R2011" s="59"/>
    </row>
    <row r="2012" spans="2:18" x14ac:dyDescent="0.2">
      <c r="B2012">
        <v>2003</v>
      </c>
      <c r="C2012" s="57">
        <f t="shared" ca="1" si="260"/>
        <v>0.77947291720165113</v>
      </c>
      <c r="D2012" s="57">
        <f t="shared" ca="1" si="261"/>
        <v>0.72459233408357593</v>
      </c>
      <c r="E2012" s="57">
        <f t="shared" ca="1" si="261"/>
        <v>0.724830107510817</v>
      </c>
      <c r="F2012" s="57">
        <f t="shared" ca="1" si="256"/>
        <v>0</v>
      </c>
      <c r="G2012" s="57">
        <f t="shared" ca="1" si="257"/>
        <v>0</v>
      </c>
      <c r="H2012" s="17">
        <f t="shared" ca="1" si="258"/>
        <v>0</v>
      </c>
      <c r="I2012" s="17">
        <f t="shared" ca="1" si="259"/>
        <v>0</v>
      </c>
      <c r="K2012" s="17">
        <v>2003</v>
      </c>
      <c r="L2012" s="50">
        <v>1.8239176971660978E-3</v>
      </c>
      <c r="M2012" s="50">
        <v>1.8382989523667377E-3</v>
      </c>
      <c r="N2012" s="50">
        <v>5.2999999999999999E-2</v>
      </c>
      <c r="O2012" s="50">
        <v>5.3400000000000003E-2</v>
      </c>
      <c r="R2012" s="59"/>
    </row>
    <row r="2013" spans="2:18" x14ac:dyDescent="0.2">
      <c r="B2013">
        <v>2004</v>
      </c>
      <c r="C2013" s="57">
        <f t="shared" ca="1" si="260"/>
        <v>-1.2422711305814449</v>
      </c>
      <c r="D2013" s="57">
        <f t="shared" ca="1" si="261"/>
        <v>0.59365038506505297</v>
      </c>
      <c r="E2013" s="57">
        <f t="shared" ca="1" si="261"/>
        <v>0.59384519017131798</v>
      </c>
      <c r="F2013" s="57">
        <f t="shared" ca="1" si="256"/>
        <v>0</v>
      </c>
      <c r="G2013" s="57">
        <f t="shared" ca="1" si="257"/>
        <v>0</v>
      </c>
      <c r="H2013" s="17">
        <f t="shared" ca="1" si="258"/>
        <v>0</v>
      </c>
      <c r="I2013" s="17">
        <f t="shared" ca="1" si="259"/>
        <v>0</v>
      </c>
      <c r="K2013" s="17">
        <v>2004</v>
      </c>
      <c r="L2013" s="50">
        <v>1.932529090402731E-3</v>
      </c>
      <c r="M2013" s="50">
        <v>1.9468781948597514E-3</v>
      </c>
      <c r="N2013" s="50">
        <v>5.2999999999999999E-2</v>
      </c>
      <c r="O2013" s="50">
        <v>5.3199999999999997E-2</v>
      </c>
      <c r="R2013" s="59"/>
    </row>
    <row r="2014" spans="2:18" x14ac:dyDescent="0.2">
      <c r="B2014">
        <v>2005</v>
      </c>
      <c r="C2014" s="57">
        <f t="shared" ca="1" si="260"/>
        <v>-0.2175784851411538</v>
      </c>
      <c r="D2014" s="57">
        <f t="shared" ca="1" si="261"/>
        <v>0.656755907731844</v>
      </c>
      <c r="E2014" s="57">
        <f t="shared" ca="1" si="261"/>
        <v>0.65697142078062576</v>
      </c>
      <c r="F2014" s="57">
        <f t="shared" ca="1" si="256"/>
        <v>0</v>
      </c>
      <c r="G2014" s="57">
        <f t="shared" ca="1" si="257"/>
        <v>0</v>
      </c>
      <c r="H2014" s="17">
        <f t="shared" ca="1" si="258"/>
        <v>0</v>
      </c>
      <c r="I2014" s="17">
        <f t="shared" ca="1" si="259"/>
        <v>0</v>
      </c>
      <c r="K2014" s="17">
        <v>2005</v>
      </c>
      <c r="L2014" s="50">
        <v>1.7087642030815925E-3</v>
      </c>
      <c r="M2014" s="50">
        <v>1.7224162788543427E-3</v>
      </c>
      <c r="N2014" s="50">
        <v>5.0599999999999999E-2</v>
      </c>
      <c r="O2014" s="50">
        <v>5.0799999999999998E-2</v>
      </c>
      <c r="R2014" s="59"/>
    </row>
    <row r="2015" spans="2:18" x14ac:dyDescent="0.2">
      <c r="B2015">
        <v>2006</v>
      </c>
      <c r="C2015" s="57">
        <f t="shared" ca="1" si="260"/>
        <v>0.25357473846823853</v>
      </c>
      <c r="D2015" s="57">
        <f t="shared" ca="1" si="261"/>
        <v>0.68798169268269038</v>
      </c>
      <c r="E2015" s="57">
        <f t="shared" ca="1" si="261"/>
        <v>0.68820745240612879</v>
      </c>
      <c r="F2015" s="57">
        <f t="shared" ca="1" si="256"/>
        <v>0</v>
      </c>
      <c r="G2015" s="57">
        <f t="shared" ca="1" si="257"/>
        <v>0</v>
      </c>
      <c r="H2015" s="17">
        <f t="shared" ca="1" si="258"/>
        <v>0</v>
      </c>
      <c r="I2015" s="17">
        <f t="shared" ca="1" si="259"/>
        <v>0</v>
      </c>
      <c r="K2015" s="17">
        <v>2006</v>
      </c>
      <c r="L2015" s="50">
        <v>1.7905246857009441E-3</v>
      </c>
      <c r="M2015" s="50">
        <v>1.8040691308536506E-3</v>
      </c>
      <c r="N2015" s="50">
        <v>4.9799999999999997E-2</v>
      </c>
      <c r="O2015" s="50">
        <v>5.0200000000000002E-2</v>
      </c>
      <c r="R2015" s="59"/>
    </row>
    <row r="2016" spans="2:18" x14ac:dyDescent="0.2">
      <c r="B2016">
        <v>2007</v>
      </c>
      <c r="C2016" s="57">
        <f t="shared" ca="1" si="260"/>
        <v>1.6705809227648742E-2</v>
      </c>
      <c r="D2016" s="57">
        <f t="shared" ca="1" si="261"/>
        <v>0.67210186893526735</v>
      </c>
      <c r="E2016" s="57">
        <f t="shared" ca="1" si="261"/>
        <v>0.67232241772845047</v>
      </c>
      <c r="F2016" s="57">
        <f t="shared" ca="1" si="256"/>
        <v>0</v>
      </c>
      <c r="G2016" s="57">
        <f t="shared" ca="1" si="257"/>
        <v>0</v>
      </c>
      <c r="H2016" s="17">
        <f t="shared" ca="1" si="258"/>
        <v>0</v>
      </c>
      <c r="I2016" s="17">
        <f t="shared" ca="1" si="259"/>
        <v>0</v>
      </c>
      <c r="K2016" s="17">
        <v>2007</v>
      </c>
      <c r="L2016" s="50">
        <v>1.6961007051857493E-3</v>
      </c>
      <c r="M2016" s="50">
        <v>1.7096169387021778E-3</v>
      </c>
      <c r="N2016" s="50">
        <v>0.05</v>
      </c>
      <c r="O2016" s="50">
        <v>5.04E-2</v>
      </c>
      <c r="R2016" s="59"/>
    </row>
    <row r="2017" spans="2:18" x14ac:dyDescent="0.2">
      <c r="B2017">
        <v>2008</v>
      </c>
      <c r="C2017" s="57">
        <f t="shared" ca="1" si="260"/>
        <v>-0.77998200594212219</v>
      </c>
      <c r="D2017" s="57">
        <f t="shared" ca="1" si="261"/>
        <v>0.62133257360585115</v>
      </c>
      <c r="E2017" s="57">
        <f t="shared" ca="1" si="261"/>
        <v>0.62153646256317729</v>
      </c>
      <c r="F2017" s="57">
        <f t="shared" ca="1" si="256"/>
        <v>0</v>
      </c>
      <c r="G2017" s="57">
        <f t="shared" ca="1" si="257"/>
        <v>0</v>
      </c>
      <c r="H2017" s="17">
        <f t="shared" ca="1" si="258"/>
        <v>0</v>
      </c>
      <c r="I2017" s="17">
        <f t="shared" ca="1" si="259"/>
        <v>0</v>
      </c>
      <c r="K2017" s="17">
        <v>2008</v>
      </c>
      <c r="L2017" s="50">
        <v>1.6424999800714784E-3</v>
      </c>
      <c r="M2017" s="50">
        <v>1.6555057072178514E-3</v>
      </c>
      <c r="N2017" s="50">
        <v>4.82E-2</v>
      </c>
      <c r="O2017" s="50">
        <v>4.82E-2</v>
      </c>
      <c r="R2017" s="59"/>
    </row>
    <row r="2018" spans="2:18" x14ac:dyDescent="0.2">
      <c r="B2018">
        <v>2009</v>
      </c>
      <c r="C2018" s="57">
        <f t="shared" ca="1" si="260"/>
        <v>1.7681172978709241</v>
      </c>
      <c r="D2018" s="57">
        <f t="shared" ca="1" si="261"/>
        <v>0.79877327684407406</v>
      </c>
      <c r="E2018" s="57">
        <f t="shared" ca="1" si="261"/>
        <v>0.7990353925892868</v>
      </c>
      <c r="F2018" s="57">
        <f t="shared" ca="1" si="256"/>
        <v>1.0573276844074053E-2</v>
      </c>
      <c r="G2018" s="57">
        <f t="shared" ca="1" si="257"/>
        <v>1.0835392589286785E-2</v>
      </c>
      <c r="H2018" s="17">
        <f t="shared" ca="1" si="258"/>
        <v>1</v>
      </c>
      <c r="I2018" s="17">
        <f t="shared" ca="1" si="259"/>
        <v>1</v>
      </c>
      <c r="K2018" s="17">
        <v>2009</v>
      </c>
      <c r="L2018" s="50">
        <v>1.853919307335255E-3</v>
      </c>
      <c r="M2018" s="50">
        <v>1.8675634328058216E-3</v>
      </c>
      <c r="N2018" s="50">
        <v>5.04E-2</v>
      </c>
      <c r="O2018" s="50">
        <v>5.04E-2</v>
      </c>
      <c r="R2018" s="59"/>
    </row>
    <row r="2019" spans="2:18" x14ac:dyDescent="0.2">
      <c r="B2019">
        <v>2010</v>
      </c>
      <c r="C2019" s="57">
        <f t="shared" ca="1" si="260"/>
        <v>-1.41629186992773</v>
      </c>
      <c r="D2019" s="57">
        <f t="shared" ca="1" si="261"/>
        <v>0.58355243137672841</v>
      </c>
      <c r="E2019" s="57">
        <f t="shared" ca="1" si="261"/>
        <v>0.58374392286105214</v>
      </c>
      <c r="F2019" s="57">
        <f t="shared" ca="1" si="256"/>
        <v>0</v>
      </c>
      <c r="G2019" s="57">
        <f t="shared" ca="1" si="257"/>
        <v>0</v>
      </c>
      <c r="H2019" s="17">
        <f t="shared" ca="1" si="258"/>
        <v>0</v>
      </c>
      <c r="I2019" s="17">
        <f t="shared" ca="1" si="259"/>
        <v>0</v>
      </c>
      <c r="K2019" s="17">
        <v>2010</v>
      </c>
      <c r="L2019" s="50">
        <v>1.7473972056603131E-3</v>
      </c>
      <c r="M2019" s="50">
        <v>1.7614246609849872E-3</v>
      </c>
      <c r="N2019" s="50">
        <v>5.16E-2</v>
      </c>
      <c r="O2019" s="50">
        <v>5.2200000000000003E-2</v>
      </c>
      <c r="R2019" s="59"/>
    </row>
    <row r="2020" spans="2:18" x14ac:dyDescent="0.2">
      <c r="B2020">
        <v>2011</v>
      </c>
      <c r="C2020" s="57">
        <f t="shared" ca="1" si="260"/>
        <v>-1.2278607936682249</v>
      </c>
      <c r="D2020" s="57">
        <f t="shared" ca="1" si="261"/>
        <v>0.59449437086965695</v>
      </c>
      <c r="E2020" s="57">
        <f t="shared" ca="1" si="261"/>
        <v>0.59468945292806152</v>
      </c>
      <c r="F2020" s="57">
        <f t="shared" ca="1" si="256"/>
        <v>0</v>
      </c>
      <c r="G2020" s="57">
        <f t="shared" ca="1" si="257"/>
        <v>0</v>
      </c>
      <c r="H2020" s="17">
        <f t="shared" ca="1" si="258"/>
        <v>0</v>
      </c>
      <c r="I2020" s="17">
        <f t="shared" ca="1" si="259"/>
        <v>0</v>
      </c>
      <c r="K2020" s="17">
        <v>2011</v>
      </c>
      <c r="L2020" s="50">
        <v>1.5926442756593164E-3</v>
      </c>
      <c r="M2020" s="50">
        <v>1.6058405412937254E-3</v>
      </c>
      <c r="N2020" s="50">
        <v>4.8800000000000003E-2</v>
      </c>
      <c r="O2020" s="50">
        <v>4.9000000000000002E-2</v>
      </c>
      <c r="R2020" s="59"/>
    </row>
    <row r="2021" spans="2:18" x14ac:dyDescent="0.2">
      <c r="B2021">
        <v>2012</v>
      </c>
      <c r="C2021" s="57">
        <f t="shared" ca="1" si="260"/>
        <v>0.22915365118208994</v>
      </c>
      <c r="D2021" s="57">
        <f t="shared" ca="1" si="261"/>
        <v>0.68632729125385838</v>
      </c>
      <c r="E2021" s="57">
        <f t="shared" ca="1" si="261"/>
        <v>0.68655250808900059</v>
      </c>
      <c r="F2021" s="57">
        <f t="shared" ca="1" si="256"/>
        <v>0</v>
      </c>
      <c r="G2021" s="57">
        <f t="shared" ca="1" si="257"/>
        <v>0</v>
      </c>
      <c r="H2021" s="17">
        <f t="shared" ca="1" si="258"/>
        <v>0</v>
      </c>
      <c r="I2021" s="17">
        <f t="shared" ca="1" si="259"/>
        <v>0</v>
      </c>
      <c r="K2021" s="17">
        <v>2012</v>
      </c>
      <c r="L2021" s="50">
        <v>1.8976144334421487E-3</v>
      </c>
      <c r="M2021" s="50">
        <v>1.9110654989512711E-3</v>
      </c>
      <c r="N2021" s="50">
        <v>4.9399999999999999E-2</v>
      </c>
      <c r="O2021" s="50">
        <v>4.9799999999999997E-2</v>
      </c>
      <c r="R2021" s="59"/>
    </row>
    <row r="2022" spans="2:18" x14ac:dyDescent="0.2">
      <c r="B2022">
        <v>2013</v>
      </c>
      <c r="C2022" s="57">
        <f t="shared" ca="1" si="260"/>
        <v>2.2311802938397221</v>
      </c>
      <c r="D2022" s="57">
        <f t="shared" ca="1" si="261"/>
        <v>0.8360842252863151</v>
      </c>
      <c r="E2022" s="57">
        <f t="shared" ca="1" si="261"/>
        <v>0.836358584539591</v>
      </c>
      <c r="F2022" s="57">
        <f t="shared" ca="1" si="256"/>
        <v>4.7884225286315085E-2</v>
      </c>
      <c r="G2022" s="57">
        <f t="shared" ca="1" si="257"/>
        <v>4.8158584539590987E-2</v>
      </c>
      <c r="H2022" s="17">
        <f t="shared" ca="1" si="258"/>
        <v>1</v>
      </c>
      <c r="I2022" s="17">
        <f t="shared" ca="1" si="259"/>
        <v>1</v>
      </c>
      <c r="K2022" s="17">
        <v>2013</v>
      </c>
      <c r="L2022" s="50">
        <v>1.9316619028705972E-3</v>
      </c>
      <c r="M2022" s="50">
        <v>1.946784533652696E-3</v>
      </c>
      <c r="N2022" s="50">
        <v>5.6000000000000001E-2</v>
      </c>
      <c r="O2022" s="50">
        <v>5.62E-2</v>
      </c>
      <c r="R2022" s="59"/>
    </row>
    <row r="2023" spans="2:18" x14ac:dyDescent="0.2">
      <c r="B2023">
        <v>2014</v>
      </c>
      <c r="C2023" s="57">
        <f t="shared" ca="1" si="260"/>
        <v>-1.0238122971018038</v>
      </c>
      <c r="D2023" s="57">
        <f t="shared" ca="1" si="261"/>
        <v>0.60657469143668452</v>
      </c>
      <c r="E2023" s="57">
        <f t="shared" ca="1" si="261"/>
        <v>0.60677373762648856</v>
      </c>
      <c r="F2023" s="57">
        <f t="shared" ca="1" si="256"/>
        <v>0</v>
      </c>
      <c r="G2023" s="57">
        <f t="shared" ca="1" si="257"/>
        <v>0</v>
      </c>
      <c r="H2023" s="17">
        <f t="shared" ca="1" si="258"/>
        <v>0</v>
      </c>
      <c r="I2023" s="17">
        <f t="shared" ca="1" si="259"/>
        <v>0</v>
      </c>
      <c r="K2023" s="17">
        <v>2014</v>
      </c>
      <c r="L2023" s="50">
        <v>1.6040998783061404E-3</v>
      </c>
      <c r="M2023" s="50">
        <v>1.6168248147116298E-3</v>
      </c>
      <c r="N2023" s="50">
        <v>4.7E-2</v>
      </c>
      <c r="O2023" s="50">
        <v>4.7199999999999999E-2</v>
      </c>
      <c r="R2023" s="59"/>
    </row>
    <row r="2024" spans="2:18" x14ac:dyDescent="0.2">
      <c r="B2024">
        <v>2015</v>
      </c>
      <c r="C2024" s="57">
        <f t="shared" ca="1" si="260"/>
        <v>-0.32070922421970521</v>
      </c>
      <c r="D2024" s="57">
        <f t="shared" ca="1" si="261"/>
        <v>0.65011224026349623</v>
      </c>
      <c r="E2024" s="57">
        <f t="shared" ca="1" si="261"/>
        <v>0.65032557320698425</v>
      </c>
      <c r="F2024" s="57">
        <f t="shared" ca="1" si="256"/>
        <v>0</v>
      </c>
      <c r="G2024" s="57">
        <f t="shared" ca="1" si="257"/>
        <v>0</v>
      </c>
      <c r="H2024" s="17">
        <f t="shared" ca="1" si="258"/>
        <v>0</v>
      </c>
      <c r="I2024" s="17">
        <f t="shared" ca="1" si="259"/>
        <v>0</v>
      </c>
      <c r="K2024" s="17">
        <v>2015</v>
      </c>
      <c r="L2024" s="50">
        <v>2.0386360158720423E-3</v>
      </c>
      <c r="M2024" s="50">
        <v>2.05413944867102E-3</v>
      </c>
      <c r="N2024" s="50">
        <v>5.7200000000000001E-2</v>
      </c>
      <c r="O2024" s="50">
        <v>5.74E-2</v>
      </c>
      <c r="R2024" s="59"/>
    </row>
    <row r="2025" spans="2:18" x14ac:dyDescent="0.2">
      <c r="B2025">
        <v>2016</v>
      </c>
      <c r="C2025" s="57">
        <f t="shared" ca="1" si="260"/>
        <v>0.10738815736325184</v>
      </c>
      <c r="D2025" s="57">
        <f t="shared" ca="1" si="261"/>
        <v>0.67813749540650192</v>
      </c>
      <c r="E2025" s="57">
        <f t="shared" ca="1" si="261"/>
        <v>0.67836002477762403</v>
      </c>
      <c r="F2025" s="57">
        <f t="shared" ca="1" si="256"/>
        <v>0</v>
      </c>
      <c r="G2025" s="57">
        <f t="shared" ca="1" si="257"/>
        <v>0</v>
      </c>
      <c r="H2025" s="17">
        <f t="shared" ca="1" si="258"/>
        <v>0</v>
      </c>
      <c r="I2025" s="17">
        <f t="shared" ca="1" si="259"/>
        <v>0</v>
      </c>
      <c r="K2025" s="17">
        <v>2016</v>
      </c>
      <c r="L2025" s="50">
        <v>1.8608167428053842E-3</v>
      </c>
      <c r="M2025" s="50">
        <v>1.8750321531780549E-3</v>
      </c>
      <c r="N2025" s="50">
        <v>5.2600000000000001E-2</v>
      </c>
      <c r="O2025" s="50">
        <v>5.2600000000000001E-2</v>
      </c>
      <c r="R2025" s="59"/>
    </row>
    <row r="2026" spans="2:18" x14ac:dyDescent="0.2">
      <c r="B2026">
        <v>2017</v>
      </c>
      <c r="C2026" s="57">
        <f t="shared" ca="1" si="260"/>
        <v>0.1073945226777771</v>
      </c>
      <c r="D2026" s="57">
        <f t="shared" ca="1" si="261"/>
        <v>0.67813792096521097</v>
      </c>
      <c r="E2026" s="57">
        <f t="shared" ca="1" si="261"/>
        <v>0.67836045047597926</v>
      </c>
      <c r="F2026" s="57">
        <f t="shared" ca="1" si="256"/>
        <v>0</v>
      </c>
      <c r="G2026" s="57">
        <f t="shared" ca="1" si="257"/>
        <v>0</v>
      </c>
      <c r="H2026" s="17">
        <f t="shared" ca="1" si="258"/>
        <v>0</v>
      </c>
      <c r="I2026" s="17">
        <f t="shared" ca="1" si="259"/>
        <v>0</v>
      </c>
      <c r="K2026" s="17">
        <v>2017</v>
      </c>
      <c r="L2026" s="50">
        <v>1.961834298225976E-3</v>
      </c>
      <c r="M2026" s="50">
        <v>1.9767233342574196E-3</v>
      </c>
      <c r="N2026" s="50">
        <v>5.5E-2</v>
      </c>
      <c r="O2026" s="50">
        <v>5.5199999999999999E-2</v>
      </c>
      <c r="R2026" s="59"/>
    </row>
    <row r="2027" spans="2:18" x14ac:dyDescent="0.2">
      <c r="B2027">
        <v>2018</v>
      </c>
      <c r="C2027" s="57">
        <f t="shared" ca="1" si="260"/>
        <v>0.46779057687967268</v>
      </c>
      <c r="D2027" s="57">
        <f t="shared" ca="1" si="261"/>
        <v>0.70266568616710745</v>
      </c>
      <c r="E2027" s="57">
        <f t="shared" ca="1" si="261"/>
        <v>0.70289626441165365</v>
      </c>
      <c r="F2027" s="57">
        <f t="shared" ca="1" si="256"/>
        <v>0</v>
      </c>
      <c r="G2027" s="57">
        <f t="shared" ca="1" si="257"/>
        <v>0</v>
      </c>
      <c r="H2027" s="17">
        <f t="shared" ca="1" si="258"/>
        <v>0</v>
      </c>
      <c r="I2027" s="17">
        <f t="shared" ca="1" si="259"/>
        <v>0</v>
      </c>
      <c r="K2027" s="17">
        <v>2018</v>
      </c>
      <c r="L2027" s="50">
        <v>1.9645763545746999E-3</v>
      </c>
      <c r="M2027" s="50">
        <v>1.9800909403345892E-3</v>
      </c>
      <c r="N2027" s="50">
        <v>5.74E-2</v>
      </c>
      <c r="O2027" s="50">
        <v>5.7599999999999998E-2</v>
      </c>
      <c r="R2027" s="59"/>
    </row>
    <row r="2028" spans="2:18" x14ac:dyDescent="0.2">
      <c r="B2028">
        <v>2019</v>
      </c>
      <c r="C2028" s="57">
        <f t="shared" ca="1" si="260"/>
        <v>-0.2350592189458561</v>
      </c>
      <c r="D2028" s="57">
        <f t="shared" ca="1" si="261"/>
        <v>0.65562504160857349</v>
      </c>
      <c r="E2028" s="57">
        <f t="shared" ca="1" si="261"/>
        <v>0.65584018356605167</v>
      </c>
      <c r="F2028" s="57">
        <f t="shared" ca="1" si="256"/>
        <v>0</v>
      </c>
      <c r="G2028" s="57">
        <f t="shared" ca="1" si="257"/>
        <v>0</v>
      </c>
      <c r="H2028" s="17">
        <f t="shared" ca="1" si="258"/>
        <v>0</v>
      </c>
      <c r="I2028" s="17">
        <f t="shared" ca="1" si="259"/>
        <v>0</v>
      </c>
      <c r="K2028" s="17">
        <v>2019</v>
      </c>
      <c r="L2028" s="50">
        <v>1.6318986145086281E-3</v>
      </c>
      <c r="M2028" s="50">
        <v>1.6451239237856611E-3</v>
      </c>
      <c r="N2028" s="50">
        <v>4.8800000000000003E-2</v>
      </c>
      <c r="O2028" s="50">
        <v>4.9399999999999999E-2</v>
      </c>
      <c r="R2028" s="59"/>
    </row>
    <row r="2029" spans="2:18" x14ac:dyDescent="0.2">
      <c r="B2029">
        <v>2020</v>
      </c>
      <c r="C2029" s="57">
        <f t="shared" ca="1" si="260"/>
        <v>0.97897367474145824</v>
      </c>
      <c r="D2029" s="57">
        <f t="shared" ca="1" si="261"/>
        <v>0.73898488970298948</v>
      </c>
      <c r="E2029" s="57">
        <f t="shared" ca="1" si="261"/>
        <v>0.73922738601662541</v>
      </c>
      <c r="F2029" s="57">
        <f t="shared" ca="1" si="256"/>
        <v>0</v>
      </c>
      <c r="G2029" s="57">
        <f t="shared" ca="1" si="257"/>
        <v>0</v>
      </c>
      <c r="H2029" s="17">
        <f t="shared" ca="1" si="258"/>
        <v>0</v>
      </c>
      <c r="I2029" s="17">
        <f t="shared" ca="1" si="259"/>
        <v>0</v>
      </c>
      <c r="K2029" s="17">
        <v>2020</v>
      </c>
      <c r="L2029" s="50">
        <v>1.7217656469193279E-3</v>
      </c>
      <c r="M2029" s="50">
        <v>1.7362231221637625E-3</v>
      </c>
      <c r="N2029" s="50">
        <v>5.3600000000000002E-2</v>
      </c>
      <c r="O2029" s="50">
        <v>5.3800000000000001E-2</v>
      </c>
      <c r="R2029" s="59"/>
    </row>
    <row r="2030" spans="2:18" x14ac:dyDescent="0.2">
      <c r="B2030">
        <v>2021</v>
      </c>
      <c r="C2030" s="57">
        <f t="shared" ca="1" si="260"/>
        <v>0.24248975903280007</v>
      </c>
      <c r="D2030" s="57">
        <f t="shared" ref="D2030:E2049" ca="1" si="262">S0*EXP((D$5+0.5*σ*σ)*T+σ*SQRT(T)*$C2030)</f>
        <v>0.68723024939672783</v>
      </c>
      <c r="E2030" s="57">
        <f t="shared" ca="1" si="262"/>
        <v>0.68745576253565643</v>
      </c>
      <c r="F2030" s="57">
        <f t="shared" ca="1" si="256"/>
        <v>0</v>
      </c>
      <c r="G2030" s="57">
        <f t="shared" ca="1" si="257"/>
        <v>0</v>
      </c>
      <c r="H2030" s="17">
        <f t="shared" ca="1" si="258"/>
        <v>0</v>
      </c>
      <c r="I2030" s="17">
        <f t="shared" ca="1" si="259"/>
        <v>0</v>
      </c>
      <c r="K2030" s="17">
        <v>2021</v>
      </c>
      <c r="L2030" s="50">
        <v>1.6178941924658242E-3</v>
      </c>
      <c r="M2030" s="50">
        <v>1.6317073856993759E-3</v>
      </c>
      <c r="N2030" s="50">
        <v>5.0599999999999999E-2</v>
      </c>
      <c r="O2030" s="50">
        <v>5.1799999999999999E-2</v>
      </c>
      <c r="R2030" s="59"/>
    </row>
    <row r="2031" spans="2:18" x14ac:dyDescent="0.2">
      <c r="B2031">
        <v>2022</v>
      </c>
      <c r="C2031" s="57">
        <f t="shared" ca="1" si="260"/>
        <v>2.0310628482318798</v>
      </c>
      <c r="D2031" s="57">
        <f t="shared" ca="1" si="262"/>
        <v>0.81975071123299426</v>
      </c>
      <c r="E2031" s="57">
        <f t="shared" ca="1" si="262"/>
        <v>0.82001971067850976</v>
      </c>
      <c r="F2031" s="57">
        <f t="shared" ca="1" si="256"/>
        <v>3.1550711232994244E-2</v>
      </c>
      <c r="G2031" s="57">
        <f t="shared" ca="1" si="257"/>
        <v>3.1819710678509749E-2</v>
      </c>
      <c r="H2031" s="17">
        <f t="shared" ca="1" si="258"/>
        <v>1</v>
      </c>
      <c r="I2031" s="17">
        <f t="shared" ca="1" si="259"/>
        <v>1</v>
      </c>
      <c r="K2031" s="17">
        <v>2022</v>
      </c>
      <c r="L2031" s="50">
        <v>1.7199826576037548E-3</v>
      </c>
      <c r="M2031" s="50">
        <v>1.7333910654808882E-3</v>
      </c>
      <c r="N2031" s="50">
        <v>4.9399999999999999E-2</v>
      </c>
      <c r="O2031" s="50">
        <v>0.05</v>
      </c>
      <c r="R2031" s="59"/>
    </row>
    <row r="2032" spans="2:18" x14ac:dyDescent="0.2">
      <c r="B2032">
        <v>2023</v>
      </c>
      <c r="C2032" s="57">
        <f t="shared" ca="1" si="260"/>
        <v>1.3716780636425181</v>
      </c>
      <c r="D2032" s="57">
        <f t="shared" ca="1" si="262"/>
        <v>0.76815628293186078</v>
      </c>
      <c r="E2032" s="57">
        <f t="shared" ca="1" si="262"/>
        <v>0.76840835177589639</v>
      </c>
      <c r="F2032" s="57">
        <f t="shared" ca="1" si="256"/>
        <v>0</v>
      </c>
      <c r="G2032" s="57">
        <f t="shared" ca="1" si="257"/>
        <v>0</v>
      </c>
      <c r="H2032" s="17">
        <f t="shared" ca="1" si="258"/>
        <v>0</v>
      </c>
      <c r="I2032" s="17">
        <f t="shared" ca="1" si="259"/>
        <v>0</v>
      </c>
      <c r="K2032" s="17">
        <v>2023</v>
      </c>
      <c r="L2032" s="50">
        <v>1.6313830412511092E-3</v>
      </c>
      <c r="M2032" s="50">
        <v>1.6447146199724744E-3</v>
      </c>
      <c r="N2032" s="50">
        <v>4.9399999999999999E-2</v>
      </c>
      <c r="O2032" s="50">
        <v>4.9599999999999998E-2</v>
      </c>
      <c r="R2032" s="59"/>
    </row>
    <row r="2033" spans="2:18" x14ac:dyDescent="0.2">
      <c r="B2033">
        <v>2024</v>
      </c>
      <c r="C2033" s="57">
        <f t="shared" ca="1" si="260"/>
        <v>1.1254614816502417</v>
      </c>
      <c r="D2033" s="57">
        <f t="shared" ca="1" si="262"/>
        <v>0.74973464407021229</v>
      </c>
      <c r="E2033" s="57">
        <f t="shared" ca="1" si="262"/>
        <v>0.74998066789279028</v>
      </c>
      <c r="F2033" s="57">
        <f t="shared" ca="1" si="256"/>
        <v>0</v>
      </c>
      <c r="G2033" s="57">
        <f t="shared" ca="1" si="257"/>
        <v>0</v>
      </c>
      <c r="H2033" s="17">
        <f t="shared" ca="1" si="258"/>
        <v>0</v>
      </c>
      <c r="I2033" s="17">
        <f t="shared" ca="1" si="259"/>
        <v>0</v>
      </c>
      <c r="K2033" s="17">
        <v>2024</v>
      </c>
      <c r="L2033" s="50">
        <v>1.9581314650364396E-3</v>
      </c>
      <c r="M2033" s="50">
        <v>1.9740202196566439E-3</v>
      </c>
      <c r="N2033" s="50">
        <v>5.8599999999999999E-2</v>
      </c>
      <c r="O2033" s="50">
        <v>5.8999999999999997E-2</v>
      </c>
      <c r="R2033" s="59"/>
    </row>
    <row r="2034" spans="2:18" x14ac:dyDescent="0.2">
      <c r="B2034">
        <v>2025</v>
      </c>
      <c r="C2034" s="57">
        <f t="shared" ca="1" si="260"/>
        <v>-1.2065598403034397</v>
      </c>
      <c r="D2034" s="57">
        <f t="shared" ca="1" si="262"/>
        <v>0.59574412505366581</v>
      </c>
      <c r="E2034" s="57">
        <f t="shared" ca="1" si="262"/>
        <v>0.59593961721623734</v>
      </c>
      <c r="F2034" s="57">
        <f t="shared" ca="1" si="256"/>
        <v>0</v>
      </c>
      <c r="G2034" s="57">
        <f t="shared" ca="1" si="257"/>
        <v>0</v>
      </c>
      <c r="H2034" s="17">
        <f t="shared" ca="1" si="258"/>
        <v>0</v>
      </c>
      <c r="I2034" s="17">
        <f t="shared" ca="1" si="259"/>
        <v>0</v>
      </c>
      <c r="K2034" s="17">
        <v>2025</v>
      </c>
      <c r="L2034" s="50">
        <v>1.779490753717474E-3</v>
      </c>
      <c r="M2034" s="50">
        <v>1.7930069971582971E-3</v>
      </c>
      <c r="N2034" s="50">
        <v>0.05</v>
      </c>
      <c r="O2034" s="50">
        <v>0.05</v>
      </c>
      <c r="R2034" s="59"/>
    </row>
    <row r="2035" spans="2:18" x14ac:dyDescent="0.2">
      <c r="B2035">
        <v>2026</v>
      </c>
      <c r="C2035" s="57">
        <f t="shared" ca="1" si="260"/>
        <v>-0.25423259012790173</v>
      </c>
      <c r="D2035" s="57">
        <f t="shared" ca="1" si="262"/>
        <v>0.65438691420837758</v>
      </c>
      <c r="E2035" s="57">
        <f t="shared" ca="1" si="262"/>
        <v>0.65460164987699299</v>
      </c>
      <c r="F2035" s="57">
        <f t="shared" ca="1" si="256"/>
        <v>0</v>
      </c>
      <c r="G2035" s="57">
        <f t="shared" ca="1" si="257"/>
        <v>0</v>
      </c>
      <c r="H2035" s="17">
        <f t="shared" ca="1" si="258"/>
        <v>0</v>
      </c>
      <c r="I2035" s="17">
        <f t="shared" ca="1" si="259"/>
        <v>0</v>
      </c>
      <c r="K2035" s="17">
        <v>2026</v>
      </c>
      <c r="L2035" s="50">
        <v>1.7019359668710809E-3</v>
      </c>
      <c r="M2035" s="50">
        <v>1.7154389586150113E-3</v>
      </c>
      <c r="N2035" s="50">
        <v>0.05</v>
      </c>
      <c r="O2035" s="50">
        <v>5.0200000000000002E-2</v>
      </c>
      <c r="R2035" s="59"/>
    </row>
    <row r="2036" spans="2:18" x14ac:dyDescent="0.2">
      <c r="B2036">
        <v>2027</v>
      </c>
      <c r="C2036" s="57">
        <f t="shared" ca="1" si="260"/>
        <v>-0.56000944583579659</v>
      </c>
      <c r="D2036" s="57">
        <f t="shared" ca="1" si="262"/>
        <v>0.63495429628816813</v>
      </c>
      <c r="E2036" s="57">
        <f t="shared" ca="1" si="262"/>
        <v>0.6351626551847066</v>
      </c>
      <c r="F2036" s="57">
        <f t="shared" ca="1" si="256"/>
        <v>0</v>
      </c>
      <c r="G2036" s="57">
        <f t="shared" ca="1" si="257"/>
        <v>0</v>
      </c>
      <c r="H2036" s="17">
        <f t="shared" ca="1" si="258"/>
        <v>0</v>
      </c>
      <c r="I2036" s="17">
        <f t="shared" ca="1" si="259"/>
        <v>0</v>
      </c>
      <c r="K2036" s="17">
        <v>2027</v>
      </c>
      <c r="L2036" s="50">
        <v>1.4568212072328128E-3</v>
      </c>
      <c r="M2036" s="50">
        <v>1.4695006006852696E-3</v>
      </c>
      <c r="N2036" s="50">
        <v>4.7E-2</v>
      </c>
      <c r="O2036" s="50">
        <v>4.7399999999999998E-2</v>
      </c>
      <c r="R2036" s="59"/>
    </row>
    <row r="2037" spans="2:18" x14ac:dyDescent="0.2">
      <c r="B2037">
        <v>2028</v>
      </c>
      <c r="C2037" s="57">
        <f t="shared" ca="1" si="260"/>
        <v>1.5817323486987354</v>
      </c>
      <c r="D2037" s="57">
        <f t="shared" ca="1" si="262"/>
        <v>0.78422967191380188</v>
      </c>
      <c r="E2037" s="57">
        <f t="shared" ca="1" si="262"/>
        <v>0.78448701520611108</v>
      </c>
      <c r="F2037" s="57">
        <f t="shared" ca="1" si="256"/>
        <v>0</v>
      </c>
      <c r="G2037" s="57">
        <f t="shared" ca="1" si="257"/>
        <v>0</v>
      </c>
      <c r="H2037" s="17">
        <f t="shared" ca="1" si="258"/>
        <v>0</v>
      </c>
      <c r="I2037" s="17">
        <f t="shared" ca="1" si="259"/>
        <v>0</v>
      </c>
      <c r="K2037" s="17">
        <v>2028</v>
      </c>
      <c r="L2037" s="50">
        <v>1.7744505734462218E-3</v>
      </c>
      <c r="M2037" s="50">
        <v>1.7875510282528281E-3</v>
      </c>
      <c r="N2037" s="50">
        <v>4.82E-2</v>
      </c>
      <c r="O2037" s="50">
        <v>4.8599999999999997E-2</v>
      </c>
      <c r="R2037" s="59"/>
    </row>
    <row r="2038" spans="2:18" x14ac:dyDescent="0.2">
      <c r="B2038">
        <v>2029</v>
      </c>
      <c r="C2038" s="57">
        <f t="shared" ca="1" si="260"/>
        <v>-5.2458389290344659E-2</v>
      </c>
      <c r="D2038" s="57">
        <f t="shared" ca="1" si="262"/>
        <v>0.66753458147340461</v>
      </c>
      <c r="E2038" s="57">
        <f t="shared" ca="1" si="262"/>
        <v>0.66775363152095946</v>
      </c>
      <c r="F2038" s="57">
        <f t="shared" ca="1" si="256"/>
        <v>0</v>
      </c>
      <c r="G2038" s="57">
        <f t="shared" ca="1" si="257"/>
        <v>0</v>
      </c>
      <c r="H2038" s="17">
        <f t="shared" ca="1" si="258"/>
        <v>0</v>
      </c>
      <c r="I2038" s="17">
        <f t="shared" ca="1" si="259"/>
        <v>0</v>
      </c>
      <c r="K2038" s="17">
        <v>2029</v>
      </c>
      <c r="L2038" s="50">
        <v>1.7218346416294685E-3</v>
      </c>
      <c r="M2038" s="50">
        <v>1.7355558444933387E-3</v>
      </c>
      <c r="N2038" s="50">
        <v>5.0599999999999999E-2</v>
      </c>
      <c r="O2038" s="50">
        <v>5.1200000000000002E-2</v>
      </c>
      <c r="R2038" s="59"/>
    </row>
    <row r="2039" spans="2:18" x14ac:dyDescent="0.2">
      <c r="B2039">
        <v>2030</v>
      </c>
      <c r="C2039" s="57">
        <f t="shared" ca="1" si="260"/>
        <v>-0.38901530753117197</v>
      </c>
      <c r="D2039" s="57">
        <f t="shared" ca="1" si="262"/>
        <v>0.64574901162449028</v>
      </c>
      <c r="E2039" s="57">
        <f t="shared" ca="1" si="262"/>
        <v>0.64596091278381695</v>
      </c>
      <c r="F2039" s="57">
        <f t="shared" ca="1" si="256"/>
        <v>0</v>
      </c>
      <c r="G2039" s="57">
        <f t="shared" ca="1" si="257"/>
        <v>0</v>
      </c>
      <c r="H2039" s="17">
        <f t="shared" ca="1" si="258"/>
        <v>0</v>
      </c>
      <c r="I2039" s="17">
        <f t="shared" ca="1" si="259"/>
        <v>0</v>
      </c>
      <c r="K2039" s="17">
        <v>2030</v>
      </c>
      <c r="L2039" s="50">
        <v>1.6926082793135638E-3</v>
      </c>
      <c r="M2039" s="50">
        <v>1.7067817166651299E-3</v>
      </c>
      <c r="N2039" s="50">
        <v>5.2400000000000002E-2</v>
      </c>
      <c r="O2039" s="50">
        <v>5.2999999999999999E-2</v>
      </c>
      <c r="R2039" s="59"/>
    </row>
    <row r="2040" spans="2:18" x14ac:dyDescent="0.2">
      <c r="B2040">
        <v>2031</v>
      </c>
      <c r="C2040" s="57">
        <f t="shared" ca="1" si="260"/>
        <v>-1.242592095451784</v>
      </c>
      <c r="D2040" s="57">
        <f t="shared" ca="1" si="262"/>
        <v>0.59363160041518315</v>
      </c>
      <c r="E2040" s="57">
        <f t="shared" ca="1" si="262"/>
        <v>0.59382639935730541</v>
      </c>
      <c r="F2040" s="57">
        <f t="shared" ca="1" si="256"/>
        <v>0</v>
      </c>
      <c r="G2040" s="57">
        <f t="shared" ca="1" si="257"/>
        <v>0</v>
      </c>
      <c r="H2040" s="17">
        <f t="shared" ca="1" si="258"/>
        <v>0</v>
      </c>
      <c r="I2040" s="17">
        <f t="shared" ca="1" si="259"/>
        <v>0</v>
      </c>
      <c r="K2040" s="17">
        <v>2031</v>
      </c>
      <c r="L2040" s="50">
        <v>1.7234087418879895E-3</v>
      </c>
      <c r="M2040" s="50">
        <v>1.737320415971567E-3</v>
      </c>
      <c r="N2040" s="50">
        <v>5.16E-2</v>
      </c>
      <c r="O2040" s="50">
        <v>5.16E-2</v>
      </c>
      <c r="R2040" s="59"/>
    </row>
    <row r="2041" spans="2:18" x14ac:dyDescent="0.2">
      <c r="B2041">
        <v>2032</v>
      </c>
      <c r="C2041" s="57">
        <f t="shared" ca="1" si="260"/>
        <v>-0.25884511013890144</v>
      </c>
      <c r="D2041" s="57">
        <f t="shared" ca="1" si="262"/>
        <v>0.65408940812611327</v>
      </c>
      <c r="E2041" s="57">
        <f t="shared" ca="1" si="262"/>
        <v>0.65430404616874316</v>
      </c>
      <c r="F2041" s="57">
        <f t="shared" ca="1" si="256"/>
        <v>0</v>
      </c>
      <c r="G2041" s="57">
        <f t="shared" ca="1" si="257"/>
        <v>0</v>
      </c>
      <c r="H2041" s="17">
        <f t="shared" ca="1" si="258"/>
        <v>0</v>
      </c>
      <c r="I2041" s="17">
        <f t="shared" ca="1" si="259"/>
        <v>0</v>
      </c>
      <c r="K2041" s="17">
        <v>2032</v>
      </c>
      <c r="L2041" s="50">
        <v>1.9483936902361958E-3</v>
      </c>
      <c r="M2041" s="50">
        <v>1.9634436980753593E-3</v>
      </c>
      <c r="N2041" s="50">
        <v>5.5399999999999998E-2</v>
      </c>
      <c r="O2041" s="50">
        <v>5.5800000000000002E-2</v>
      </c>
      <c r="R2041" s="59"/>
    </row>
    <row r="2042" spans="2:18" x14ac:dyDescent="0.2">
      <c r="B2042">
        <v>2033</v>
      </c>
      <c r="C2042" s="57">
        <f t="shared" ca="1" si="260"/>
        <v>-0.13254963665777308</v>
      </c>
      <c r="D2042" s="57">
        <f t="shared" ca="1" si="262"/>
        <v>0.66228448743726842</v>
      </c>
      <c r="E2042" s="57">
        <f t="shared" ca="1" si="262"/>
        <v>0.66250181467767566</v>
      </c>
      <c r="F2042" s="57">
        <f t="shared" ca="1" si="256"/>
        <v>0</v>
      </c>
      <c r="G2042" s="57">
        <f t="shared" ca="1" si="257"/>
        <v>0</v>
      </c>
      <c r="H2042" s="17">
        <f t="shared" ca="1" si="258"/>
        <v>0</v>
      </c>
      <c r="I2042" s="17">
        <f t="shared" ca="1" si="259"/>
        <v>0</v>
      </c>
      <c r="K2042" s="17">
        <v>2033</v>
      </c>
      <c r="L2042" s="50">
        <v>1.3811589667464569E-3</v>
      </c>
      <c r="M2042" s="50">
        <v>1.3938787912545661E-3</v>
      </c>
      <c r="N2042" s="50">
        <v>4.7199999999999999E-2</v>
      </c>
      <c r="O2042" s="50">
        <v>4.7600000000000003E-2</v>
      </c>
      <c r="R2042" s="59"/>
    </row>
    <row r="2043" spans="2:18" x14ac:dyDescent="0.2">
      <c r="B2043">
        <v>2034</v>
      </c>
      <c r="C2043" s="57">
        <f t="shared" ca="1" si="260"/>
        <v>-0.30626459974838877</v>
      </c>
      <c r="D2043" s="57">
        <f t="shared" ca="1" si="262"/>
        <v>0.65103869794458247</v>
      </c>
      <c r="E2043" s="57">
        <f t="shared" ca="1" si="262"/>
        <v>0.65125233490318024</v>
      </c>
      <c r="F2043" s="57">
        <f t="shared" ca="1" si="256"/>
        <v>0</v>
      </c>
      <c r="G2043" s="57">
        <f t="shared" ca="1" si="257"/>
        <v>0</v>
      </c>
      <c r="H2043" s="17">
        <f t="shared" ca="1" si="258"/>
        <v>0</v>
      </c>
      <c r="I2043" s="17">
        <f t="shared" ca="1" si="259"/>
        <v>0</v>
      </c>
      <c r="K2043" s="17">
        <v>2034</v>
      </c>
      <c r="L2043" s="50">
        <v>1.7163871014787557E-3</v>
      </c>
      <c r="M2043" s="50">
        <v>1.7308358613605656E-3</v>
      </c>
      <c r="N2043" s="50">
        <v>5.3400000000000003E-2</v>
      </c>
      <c r="O2043" s="50">
        <v>5.3800000000000001E-2</v>
      </c>
      <c r="R2043" s="59"/>
    </row>
    <row r="2044" spans="2:18" x14ac:dyDescent="0.2">
      <c r="B2044">
        <v>2035</v>
      </c>
      <c r="C2044" s="57">
        <f t="shared" ca="1" si="260"/>
        <v>-1.8950190284880981</v>
      </c>
      <c r="D2044" s="57">
        <f t="shared" ca="1" si="262"/>
        <v>0.55665062842597601</v>
      </c>
      <c r="E2044" s="57">
        <f t="shared" ca="1" si="262"/>
        <v>0.55683329214110366</v>
      </c>
      <c r="F2044" s="57">
        <f t="shared" ca="1" si="256"/>
        <v>0</v>
      </c>
      <c r="G2044" s="57">
        <f t="shared" ca="1" si="257"/>
        <v>0</v>
      </c>
      <c r="H2044" s="17">
        <f t="shared" ca="1" si="258"/>
        <v>0</v>
      </c>
      <c r="I2044" s="17">
        <f t="shared" ca="1" si="259"/>
        <v>0</v>
      </c>
      <c r="K2044" s="17">
        <v>2035</v>
      </c>
      <c r="L2044" s="50">
        <v>1.6786265314018721E-3</v>
      </c>
      <c r="M2044" s="50">
        <v>1.6920965565088754E-3</v>
      </c>
      <c r="N2044" s="50">
        <v>4.9599999999999998E-2</v>
      </c>
      <c r="O2044" s="50">
        <v>5.0200000000000002E-2</v>
      </c>
      <c r="R2044" s="59"/>
    </row>
    <row r="2045" spans="2:18" x14ac:dyDescent="0.2">
      <c r="B2045">
        <v>2036</v>
      </c>
      <c r="C2045" s="57">
        <f t="shared" ca="1" si="260"/>
        <v>1.1162855203578816</v>
      </c>
      <c r="D2045" s="57">
        <f t="shared" ca="1" si="262"/>
        <v>0.74905671470120216</v>
      </c>
      <c r="E2045" s="57">
        <f t="shared" ca="1" si="262"/>
        <v>0.74930251606270537</v>
      </c>
      <c r="F2045" s="57">
        <f t="shared" ca="1" si="256"/>
        <v>0</v>
      </c>
      <c r="G2045" s="57">
        <f t="shared" ca="1" si="257"/>
        <v>0</v>
      </c>
      <c r="H2045" s="17">
        <f t="shared" ca="1" si="258"/>
        <v>0</v>
      </c>
      <c r="I2045" s="17">
        <f t="shared" ca="1" si="259"/>
        <v>0</v>
      </c>
      <c r="K2045" s="17">
        <v>2036</v>
      </c>
      <c r="L2045" s="50">
        <v>1.7139087979518486E-3</v>
      </c>
      <c r="M2045" s="50">
        <v>1.7278255870015898E-3</v>
      </c>
      <c r="N2045" s="50">
        <v>5.1200000000000002E-2</v>
      </c>
      <c r="O2045" s="50">
        <v>5.2200000000000003E-2</v>
      </c>
      <c r="R2045" s="59"/>
    </row>
    <row r="2046" spans="2:18" x14ac:dyDescent="0.2">
      <c r="B2046">
        <v>2037</v>
      </c>
      <c r="C2046" s="57">
        <f t="shared" ca="1" si="260"/>
        <v>0.91540187896294967</v>
      </c>
      <c r="D2046" s="57">
        <f t="shared" ca="1" si="262"/>
        <v>0.73436787216331667</v>
      </c>
      <c r="E2046" s="57">
        <f t="shared" ca="1" si="262"/>
        <v>0.73460885341250537</v>
      </c>
      <c r="F2046" s="57">
        <f t="shared" ca="1" si="256"/>
        <v>0</v>
      </c>
      <c r="G2046" s="57">
        <f t="shared" ca="1" si="257"/>
        <v>0</v>
      </c>
      <c r="H2046" s="17">
        <f t="shared" ca="1" si="258"/>
        <v>0</v>
      </c>
      <c r="I2046" s="17">
        <f t="shared" ca="1" si="259"/>
        <v>0</v>
      </c>
      <c r="K2046" s="17">
        <v>2037</v>
      </c>
      <c r="L2046" s="50">
        <v>1.6836918269044795E-3</v>
      </c>
      <c r="M2046" s="50">
        <v>1.696952484331064E-3</v>
      </c>
      <c r="N2046" s="50">
        <v>4.9000000000000002E-2</v>
      </c>
      <c r="O2046" s="50">
        <v>4.9399999999999999E-2</v>
      </c>
      <c r="R2046" s="59"/>
    </row>
    <row r="2047" spans="2:18" x14ac:dyDescent="0.2">
      <c r="B2047">
        <v>2038</v>
      </c>
      <c r="C2047" s="57">
        <f t="shared" ca="1" si="260"/>
        <v>0.88157400622748028</v>
      </c>
      <c r="D2047" s="57">
        <f t="shared" ca="1" si="262"/>
        <v>0.7319228314701921</v>
      </c>
      <c r="E2047" s="57">
        <f t="shared" ca="1" si="262"/>
        <v>0.73216301038449827</v>
      </c>
      <c r="F2047" s="57">
        <f t="shared" ca="1" si="256"/>
        <v>0</v>
      </c>
      <c r="G2047" s="57">
        <f t="shared" ca="1" si="257"/>
        <v>0</v>
      </c>
      <c r="H2047" s="17">
        <f t="shared" ca="1" si="258"/>
        <v>0</v>
      </c>
      <c r="I2047" s="17">
        <f t="shared" ca="1" si="259"/>
        <v>0</v>
      </c>
      <c r="K2047" s="17">
        <v>2038</v>
      </c>
      <c r="L2047" s="50">
        <v>1.7408558255939273E-3</v>
      </c>
      <c r="M2047" s="50">
        <v>1.7549803178854714E-3</v>
      </c>
      <c r="N2047" s="50">
        <v>5.1999999999999998E-2</v>
      </c>
      <c r="O2047" s="50">
        <v>5.2600000000000001E-2</v>
      </c>
      <c r="R2047" s="59"/>
    </row>
    <row r="2048" spans="2:18" x14ac:dyDescent="0.2">
      <c r="B2048">
        <v>2039</v>
      </c>
      <c r="C2048" s="57">
        <f t="shared" ca="1" si="260"/>
        <v>1.0952882183257642</v>
      </c>
      <c r="D2048" s="57">
        <f t="shared" ca="1" si="262"/>
        <v>0.74750771802914562</v>
      </c>
      <c r="E2048" s="57">
        <f t="shared" ca="1" si="262"/>
        <v>0.74775301109069836</v>
      </c>
      <c r="F2048" s="57">
        <f t="shared" ca="1" si="256"/>
        <v>0</v>
      </c>
      <c r="G2048" s="57">
        <f t="shared" ca="1" si="257"/>
        <v>0</v>
      </c>
      <c r="H2048" s="17">
        <f t="shared" ca="1" si="258"/>
        <v>0</v>
      </c>
      <c r="I2048" s="17">
        <f t="shared" ca="1" si="259"/>
        <v>0</v>
      </c>
      <c r="K2048" s="17">
        <v>2039</v>
      </c>
      <c r="L2048" s="50">
        <v>1.6011793663064293E-3</v>
      </c>
      <c r="M2048" s="50">
        <v>1.6150493636593029E-3</v>
      </c>
      <c r="N2048" s="50">
        <v>5.1200000000000002E-2</v>
      </c>
      <c r="O2048" s="50">
        <v>5.16E-2</v>
      </c>
      <c r="R2048" s="59"/>
    </row>
    <row r="2049" spans="2:18" x14ac:dyDescent="0.2">
      <c r="B2049">
        <v>2040</v>
      </c>
      <c r="C2049" s="57">
        <f t="shared" ca="1" si="260"/>
        <v>-0.38172084366020947</v>
      </c>
      <c r="D2049" s="57">
        <f t="shared" ca="1" si="262"/>
        <v>0.64621356435542865</v>
      </c>
      <c r="E2049" s="57">
        <f t="shared" ca="1" si="262"/>
        <v>0.64642561795674203</v>
      </c>
      <c r="F2049" s="57">
        <f t="shared" ca="1" si="256"/>
        <v>0</v>
      </c>
      <c r="G2049" s="57">
        <f t="shared" ca="1" si="257"/>
        <v>0</v>
      </c>
      <c r="H2049" s="17">
        <f t="shared" ca="1" si="258"/>
        <v>0</v>
      </c>
      <c r="I2049" s="17">
        <f t="shared" ca="1" si="259"/>
        <v>0</v>
      </c>
      <c r="K2049" s="17">
        <v>2040</v>
      </c>
      <c r="L2049" s="50">
        <v>1.7191013147274897E-3</v>
      </c>
      <c r="M2049" s="50">
        <v>1.7343565353024068E-3</v>
      </c>
      <c r="N2049" s="50">
        <v>5.6800000000000003E-2</v>
      </c>
      <c r="O2049" s="50">
        <v>5.6800000000000003E-2</v>
      </c>
      <c r="R2049" s="59"/>
    </row>
    <row r="2050" spans="2:18" x14ac:dyDescent="0.2">
      <c r="B2050">
        <v>2041</v>
      </c>
      <c r="C2050" s="57">
        <f t="shared" ca="1" si="260"/>
        <v>0.74071919978743106</v>
      </c>
      <c r="D2050" s="57">
        <f t="shared" ref="D2050:E2069" ca="1" si="263">S0*EXP((D$5+0.5*σ*σ)*T+σ*SQRT(T)*$C2050)</f>
        <v>0.72182921597933225</v>
      </c>
      <c r="E2050" s="57">
        <f t="shared" ca="1" si="263"/>
        <v>0.7220660826952674</v>
      </c>
      <c r="F2050" s="57">
        <f t="shared" ca="1" si="256"/>
        <v>0</v>
      </c>
      <c r="G2050" s="57">
        <f t="shared" ca="1" si="257"/>
        <v>0</v>
      </c>
      <c r="H2050" s="17">
        <f t="shared" ca="1" si="258"/>
        <v>0</v>
      </c>
      <c r="I2050" s="17">
        <f t="shared" ca="1" si="259"/>
        <v>0</v>
      </c>
      <c r="K2050" s="17">
        <v>2041</v>
      </c>
      <c r="L2050" s="50">
        <v>1.8689539939158828E-3</v>
      </c>
      <c r="M2050" s="50">
        <v>1.8837590410970201E-3</v>
      </c>
      <c r="N2050" s="50">
        <v>5.4800000000000001E-2</v>
      </c>
      <c r="O2050" s="50">
        <v>5.5E-2</v>
      </c>
      <c r="R2050" s="59"/>
    </row>
    <row r="2051" spans="2:18" x14ac:dyDescent="0.2">
      <c r="B2051">
        <v>2042</v>
      </c>
      <c r="C2051" s="57">
        <f t="shared" ca="1" si="260"/>
        <v>2.2973114579599931</v>
      </c>
      <c r="D2051" s="57">
        <f t="shared" ca="1" si="263"/>
        <v>0.8415530552778171</v>
      </c>
      <c r="E2051" s="57">
        <f t="shared" ca="1" si="263"/>
        <v>0.84182920911597714</v>
      </c>
      <c r="F2051" s="57">
        <f t="shared" ca="1" si="256"/>
        <v>5.3353055277817085E-2</v>
      </c>
      <c r="G2051" s="57">
        <f t="shared" ca="1" si="257"/>
        <v>5.3629209115977128E-2</v>
      </c>
      <c r="H2051" s="17">
        <f t="shared" ca="1" si="258"/>
        <v>1</v>
      </c>
      <c r="I2051" s="17">
        <f t="shared" ca="1" si="259"/>
        <v>1</v>
      </c>
      <c r="K2051" s="17">
        <v>2042</v>
      </c>
      <c r="L2051" s="50">
        <v>1.5076264456839218E-3</v>
      </c>
      <c r="M2051" s="50">
        <v>1.5206396435973736E-3</v>
      </c>
      <c r="N2051" s="50">
        <v>4.8399999999999999E-2</v>
      </c>
      <c r="O2051" s="50">
        <v>4.8399999999999999E-2</v>
      </c>
      <c r="R2051" s="59"/>
    </row>
    <row r="2052" spans="2:18" x14ac:dyDescent="0.2">
      <c r="B2052">
        <v>2043</v>
      </c>
      <c r="C2052" s="57">
        <f t="shared" ca="1" si="260"/>
        <v>1.2564622546647735</v>
      </c>
      <c r="D2052" s="57">
        <f t="shared" ca="1" si="263"/>
        <v>0.75948029026559827</v>
      </c>
      <c r="E2052" s="57">
        <f t="shared" ca="1" si="263"/>
        <v>0.75972951210116602</v>
      </c>
      <c r="F2052" s="57">
        <f t="shared" ca="1" si="256"/>
        <v>0</v>
      </c>
      <c r="G2052" s="57">
        <f t="shared" ca="1" si="257"/>
        <v>0</v>
      </c>
      <c r="H2052" s="17">
        <f t="shared" ca="1" si="258"/>
        <v>0</v>
      </c>
      <c r="I2052" s="17">
        <f t="shared" ca="1" si="259"/>
        <v>0</v>
      </c>
      <c r="K2052" s="17">
        <v>2043</v>
      </c>
      <c r="L2052" s="50">
        <v>1.662524730930544E-3</v>
      </c>
      <c r="M2052" s="50">
        <v>1.6755370291561538E-3</v>
      </c>
      <c r="N2052" s="50">
        <v>4.82E-2</v>
      </c>
      <c r="O2052" s="50">
        <v>4.82E-2</v>
      </c>
      <c r="R2052" s="59"/>
    </row>
    <row r="2053" spans="2:18" x14ac:dyDescent="0.2">
      <c r="B2053">
        <v>2044</v>
      </c>
      <c r="C2053" s="57">
        <f t="shared" ca="1" si="260"/>
        <v>1.6659766907993843</v>
      </c>
      <c r="D2053" s="57">
        <f t="shared" ca="1" si="263"/>
        <v>0.79077016490480467</v>
      </c>
      <c r="E2053" s="57">
        <f t="shared" ca="1" si="263"/>
        <v>0.79102965444592332</v>
      </c>
      <c r="F2053" s="57">
        <f t="shared" ca="1" si="256"/>
        <v>2.5701649048046615E-3</v>
      </c>
      <c r="G2053" s="57">
        <f t="shared" ca="1" si="257"/>
        <v>2.8296544459233131E-3</v>
      </c>
      <c r="H2053" s="17">
        <f t="shared" ca="1" si="258"/>
        <v>1</v>
      </c>
      <c r="I2053" s="17">
        <f t="shared" ca="1" si="259"/>
        <v>1</v>
      </c>
      <c r="K2053" s="17">
        <v>2044</v>
      </c>
      <c r="L2053" s="50">
        <v>1.7802377935600639E-3</v>
      </c>
      <c r="M2053" s="50">
        <v>1.7943916969222044E-3</v>
      </c>
      <c r="N2053" s="50">
        <v>5.2200000000000003E-2</v>
      </c>
      <c r="O2053" s="50">
        <v>5.2600000000000001E-2</v>
      </c>
      <c r="R2053" s="59"/>
    </row>
    <row r="2054" spans="2:18" x14ac:dyDescent="0.2">
      <c r="B2054">
        <v>2045</v>
      </c>
      <c r="C2054" s="57">
        <f t="shared" ca="1" si="260"/>
        <v>1.2359323743145438</v>
      </c>
      <c r="D2054" s="57">
        <f t="shared" ca="1" si="263"/>
        <v>0.75794466511279712</v>
      </c>
      <c r="E2054" s="57">
        <f t="shared" ca="1" si="263"/>
        <v>0.75819338303624983</v>
      </c>
      <c r="F2054" s="57">
        <f t="shared" ca="1" si="256"/>
        <v>0</v>
      </c>
      <c r="G2054" s="57">
        <f t="shared" ca="1" si="257"/>
        <v>0</v>
      </c>
      <c r="H2054" s="17">
        <f t="shared" ca="1" si="258"/>
        <v>0</v>
      </c>
      <c r="I2054" s="17">
        <f t="shared" ca="1" si="259"/>
        <v>0</v>
      </c>
      <c r="K2054" s="17">
        <v>2045</v>
      </c>
      <c r="L2054" s="50">
        <v>1.649211335992988E-3</v>
      </c>
      <c r="M2054" s="50">
        <v>1.6633486697692681E-3</v>
      </c>
      <c r="N2054" s="50">
        <v>5.2400000000000002E-2</v>
      </c>
      <c r="O2054" s="50">
        <v>5.2600000000000001E-2</v>
      </c>
      <c r="R2054" s="59"/>
    </row>
    <row r="2055" spans="2:18" x14ac:dyDescent="0.2">
      <c r="B2055">
        <v>2046</v>
      </c>
      <c r="C2055" s="57">
        <f t="shared" ca="1" si="260"/>
        <v>0.36689999569692922</v>
      </c>
      <c r="D2055" s="57">
        <f t="shared" ca="1" si="263"/>
        <v>0.69571123254634737</v>
      </c>
      <c r="E2055" s="57">
        <f t="shared" ca="1" si="263"/>
        <v>0.69593952870178755</v>
      </c>
      <c r="F2055" s="57">
        <f t="shared" ca="1" si="256"/>
        <v>0</v>
      </c>
      <c r="G2055" s="57">
        <f t="shared" ca="1" si="257"/>
        <v>0</v>
      </c>
      <c r="H2055" s="17">
        <f t="shared" ca="1" si="258"/>
        <v>0</v>
      </c>
      <c r="I2055" s="17">
        <f t="shared" ca="1" si="259"/>
        <v>0</v>
      </c>
      <c r="K2055" s="17">
        <v>2046</v>
      </c>
      <c r="L2055" s="50">
        <v>1.9239238974999484E-3</v>
      </c>
      <c r="M2055" s="50">
        <v>1.9383669332682803E-3</v>
      </c>
      <c r="N2055" s="50">
        <v>5.3400000000000003E-2</v>
      </c>
      <c r="O2055" s="50">
        <v>5.3400000000000003E-2</v>
      </c>
      <c r="R2055" s="59"/>
    </row>
    <row r="2056" spans="2:18" x14ac:dyDescent="0.2">
      <c r="B2056">
        <v>2047</v>
      </c>
      <c r="C2056" s="57">
        <f t="shared" ca="1" si="260"/>
        <v>2.2577660251715352</v>
      </c>
      <c r="D2056" s="57">
        <f t="shared" ca="1" si="263"/>
        <v>0.83827849310221181</v>
      </c>
      <c r="E2056" s="57">
        <f t="shared" ca="1" si="263"/>
        <v>0.83855357239978601</v>
      </c>
      <c r="F2056" s="57">
        <f t="shared" ca="1" si="256"/>
        <v>5.0078493102211796E-2</v>
      </c>
      <c r="G2056" s="57">
        <f t="shared" ca="1" si="257"/>
        <v>5.0353572399785995E-2</v>
      </c>
      <c r="H2056" s="17">
        <f t="shared" ca="1" si="258"/>
        <v>1</v>
      </c>
      <c r="I2056" s="17">
        <f t="shared" ca="1" si="259"/>
        <v>1</v>
      </c>
      <c r="K2056" s="17">
        <v>2047</v>
      </c>
      <c r="L2056" s="50">
        <v>1.6890291541124534E-3</v>
      </c>
      <c r="M2056" s="50">
        <v>1.7029096590613769E-3</v>
      </c>
      <c r="N2056" s="50">
        <v>5.1400000000000001E-2</v>
      </c>
      <c r="O2056" s="50">
        <v>5.16E-2</v>
      </c>
      <c r="R2056" s="59"/>
    </row>
    <row r="2057" spans="2:18" x14ac:dyDescent="0.2">
      <c r="B2057">
        <v>2048</v>
      </c>
      <c r="C2057" s="57">
        <f t="shared" ca="1" si="260"/>
        <v>0.28381889684253925</v>
      </c>
      <c r="D2057" s="57">
        <f t="shared" ca="1" si="263"/>
        <v>0.6900361055836316</v>
      </c>
      <c r="E2057" s="57">
        <f t="shared" ca="1" si="263"/>
        <v>0.69026253945827676</v>
      </c>
      <c r="F2057" s="57">
        <f t="shared" ca="1" si="256"/>
        <v>0</v>
      </c>
      <c r="G2057" s="57">
        <f t="shared" ca="1" si="257"/>
        <v>0</v>
      </c>
      <c r="H2057" s="17">
        <f t="shared" ca="1" si="258"/>
        <v>0</v>
      </c>
      <c r="I2057" s="17">
        <f t="shared" ca="1" si="259"/>
        <v>0</v>
      </c>
      <c r="K2057" s="17">
        <v>2048</v>
      </c>
      <c r="L2057" s="50">
        <v>1.8259566109506552E-3</v>
      </c>
      <c r="M2057" s="50">
        <v>1.8400149945064677E-3</v>
      </c>
      <c r="N2057" s="50">
        <v>5.1999999999999998E-2</v>
      </c>
      <c r="O2057" s="50">
        <v>5.2200000000000003E-2</v>
      </c>
      <c r="R2057" s="59"/>
    </row>
    <row r="2058" spans="2:18" x14ac:dyDescent="0.2">
      <c r="B2058">
        <v>2049</v>
      </c>
      <c r="C2058" s="57">
        <f t="shared" ca="1" si="260"/>
        <v>1.2655687269699398</v>
      </c>
      <c r="D2058" s="57">
        <f t="shared" ca="1" si="263"/>
        <v>0.76016244573458303</v>
      </c>
      <c r="E2058" s="57">
        <f t="shared" ca="1" si="263"/>
        <v>0.76041189141801113</v>
      </c>
      <c r="F2058" s="57">
        <f t="shared" ref="F2058:F2121" ca="1" si="264">MAX(0,CP*(D2058-K))</f>
        <v>0</v>
      </c>
      <c r="G2058" s="57">
        <f t="shared" ref="G2058:G2121" ca="1" si="265">MAX(0,CP*(E2058-K))</f>
        <v>0</v>
      </c>
      <c r="H2058" s="17">
        <f t="shared" ref="H2058:H2121" ca="1" si="266">(CP*(D2058-K)&gt;0)*1</f>
        <v>0</v>
      </c>
      <c r="I2058" s="17">
        <f t="shared" ref="I2058:I2121" ca="1" si="267">(CP*(E2058-K)&gt;0)*1</f>
        <v>0</v>
      </c>
      <c r="K2058" s="17">
        <v>2049</v>
      </c>
      <c r="L2058" s="50">
        <v>1.6736366665309134E-3</v>
      </c>
      <c r="M2058" s="50">
        <v>1.6882319464948069E-3</v>
      </c>
      <c r="N2058" s="50">
        <v>5.4199999999999998E-2</v>
      </c>
      <c r="O2058" s="50">
        <v>5.4399999999999997E-2</v>
      </c>
      <c r="R2058" s="59"/>
    </row>
    <row r="2059" spans="2:18" x14ac:dyDescent="0.2">
      <c r="B2059">
        <v>2050</v>
      </c>
      <c r="C2059" s="57">
        <f t="shared" ref="C2059:C2122" ca="1" si="268">_xlfn.NORM.S.INV(RAND())</f>
        <v>-0.68027719922572305</v>
      </c>
      <c r="D2059" s="57">
        <f t="shared" ca="1" si="263"/>
        <v>0.62747016775824915</v>
      </c>
      <c r="E2059" s="57">
        <f t="shared" ca="1" si="263"/>
        <v>0.62767607075399112</v>
      </c>
      <c r="F2059" s="57">
        <f t="shared" ca="1" si="264"/>
        <v>0</v>
      </c>
      <c r="G2059" s="57">
        <f t="shared" ca="1" si="265"/>
        <v>0</v>
      </c>
      <c r="H2059" s="17">
        <f t="shared" ca="1" si="266"/>
        <v>0</v>
      </c>
      <c r="I2059" s="17">
        <f t="shared" ca="1" si="267"/>
        <v>0</v>
      </c>
      <c r="K2059" s="17">
        <v>2050</v>
      </c>
      <c r="L2059" s="50">
        <v>1.7121008560798739E-3</v>
      </c>
      <c r="M2059" s="50">
        <v>1.7261122779636676E-3</v>
      </c>
      <c r="N2059" s="50">
        <v>5.1999999999999998E-2</v>
      </c>
      <c r="O2059" s="50">
        <v>5.1999999999999998E-2</v>
      </c>
      <c r="R2059" s="59"/>
    </row>
    <row r="2060" spans="2:18" x14ac:dyDescent="0.2">
      <c r="B2060">
        <v>2051</v>
      </c>
      <c r="C2060" s="57">
        <f t="shared" ca="1" si="268"/>
        <v>0.94233308854074083</v>
      </c>
      <c r="D2060" s="57">
        <f t="shared" ca="1" si="263"/>
        <v>0.7363202682100819</v>
      </c>
      <c r="E2060" s="57">
        <f t="shared" ca="1" si="263"/>
        <v>0.73656189013386442</v>
      </c>
      <c r="F2060" s="57">
        <f t="shared" ca="1" si="264"/>
        <v>0</v>
      </c>
      <c r="G2060" s="57">
        <f t="shared" ca="1" si="265"/>
        <v>0</v>
      </c>
      <c r="H2060" s="17">
        <f t="shared" ca="1" si="266"/>
        <v>0</v>
      </c>
      <c r="I2060" s="17">
        <f t="shared" ca="1" si="267"/>
        <v>0</v>
      </c>
      <c r="K2060" s="17">
        <v>2051</v>
      </c>
      <c r="L2060" s="50">
        <v>1.6475689799318204E-3</v>
      </c>
      <c r="M2060" s="50">
        <v>1.6616037249498738E-3</v>
      </c>
      <c r="N2060" s="50">
        <v>5.1999999999999998E-2</v>
      </c>
      <c r="O2060" s="50">
        <v>5.2400000000000002E-2</v>
      </c>
      <c r="R2060" s="59"/>
    </row>
    <row r="2061" spans="2:18" x14ac:dyDescent="0.2">
      <c r="B2061">
        <v>2052</v>
      </c>
      <c r="C2061" s="57">
        <f t="shared" ca="1" si="268"/>
        <v>0.61484264152081292</v>
      </c>
      <c r="D2061" s="57">
        <f t="shared" ca="1" si="263"/>
        <v>0.71292677591768072</v>
      </c>
      <c r="E2061" s="57">
        <f t="shared" ca="1" si="263"/>
        <v>0.71316072131691854</v>
      </c>
      <c r="F2061" s="57">
        <f t="shared" ca="1" si="264"/>
        <v>0</v>
      </c>
      <c r="G2061" s="57">
        <f t="shared" ca="1" si="265"/>
        <v>0</v>
      </c>
      <c r="H2061" s="17">
        <f t="shared" ca="1" si="266"/>
        <v>0</v>
      </c>
      <c r="I2061" s="17">
        <f t="shared" ca="1" si="267"/>
        <v>0</v>
      </c>
      <c r="K2061" s="17">
        <v>2052</v>
      </c>
      <c r="L2061" s="50">
        <v>1.5825814254802133E-3</v>
      </c>
      <c r="M2061" s="50">
        <v>1.5952053858750478E-3</v>
      </c>
      <c r="N2061" s="50">
        <v>4.6800000000000001E-2</v>
      </c>
      <c r="O2061" s="50">
        <v>4.6800000000000001E-2</v>
      </c>
      <c r="R2061" s="59"/>
    </row>
    <row r="2062" spans="2:18" x14ac:dyDescent="0.2">
      <c r="B2062">
        <v>2053</v>
      </c>
      <c r="C2062" s="57">
        <f t="shared" ca="1" si="268"/>
        <v>1.0092671678773819</v>
      </c>
      <c r="D2062" s="57">
        <f t="shared" ca="1" si="263"/>
        <v>0.7411952105401366</v>
      </c>
      <c r="E2062" s="57">
        <f t="shared" ca="1" si="263"/>
        <v>0.7414384321658356</v>
      </c>
      <c r="F2062" s="57">
        <f t="shared" ca="1" si="264"/>
        <v>0</v>
      </c>
      <c r="G2062" s="57">
        <f t="shared" ca="1" si="265"/>
        <v>0</v>
      </c>
      <c r="H2062" s="17">
        <f t="shared" ca="1" si="266"/>
        <v>0</v>
      </c>
      <c r="I2062" s="17">
        <f t="shared" ca="1" si="267"/>
        <v>0</v>
      </c>
      <c r="K2062" s="17">
        <v>2053</v>
      </c>
      <c r="L2062" s="50">
        <v>2.0658622491374077E-3</v>
      </c>
      <c r="M2062" s="50">
        <v>2.081327592750511E-3</v>
      </c>
      <c r="N2062" s="50">
        <v>5.7000000000000002E-2</v>
      </c>
      <c r="O2062" s="50">
        <v>5.7200000000000001E-2</v>
      </c>
      <c r="R2062" s="59"/>
    </row>
    <row r="2063" spans="2:18" x14ac:dyDescent="0.2">
      <c r="B2063">
        <v>2054</v>
      </c>
      <c r="C2063" s="57">
        <f t="shared" ca="1" si="268"/>
        <v>-0.57618522814087314</v>
      </c>
      <c r="D2063" s="57">
        <f t="shared" ca="1" si="263"/>
        <v>0.63394252294018327</v>
      </c>
      <c r="E2063" s="57">
        <f t="shared" ca="1" si="263"/>
        <v>0.63415054982545804</v>
      </c>
      <c r="F2063" s="57">
        <f t="shared" ca="1" si="264"/>
        <v>0</v>
      </c>
      <c r="G2063" s="57">
        <f t="shared" ca="1" si="265"/>
        <v>0</v>
      </c>
      <c r="H2063" s="17">
        <f t="shared" ca="1" si="266"/>
        <v>0</v>
      </c>
      <c r="I2063" s="17">
        <f t="shared" ca="1" si="267"/>
        <v>0</v>
      </c>
      <c r="K2063" s="17">
        <v>2054</v>
      </c>
      <c r="L2063" s="50">
        <v>1.7080519151633005E-3</v>
      </c>
      <c r="M2063" s="50">
        <v>1.7219713277704244E-3</v>
      </c>
      <c r="N2063" s="50">
        <v>5.16E-2</v>
      </c>
      <c r="O2063" s="50">
        <v>5.1799999999999999E-2</v>
      </c>
      <c r="R2063" s="59"/>
    </row>
    <row r="2064" spans="2:18" x14ac:dyDescent="0.2">
      <c r="B2064">
        <v>2055</v>
      </c>
      <c r="C2064" s="57">
        <f t="shared" ca="1" si="268"/>
        <v>-0.12872862951320269</v>
      </c>
      <c r="D2064" s="57">
        <f t="shared" ca="1" si="263"/>
        <v>0.66253401926963751</v>
      </c>
      <c r="E2064" s="57">
        <f t="shared" ca="1" si="263"/>
        <v>0.66275142839338264</v>
      </c>
      <c r="F2064" s="57">
        <f t="shared" ca="1" si="264"/>
        <v>0</v>
      </c>
      <c r="G2064" s="57">
        <f t="shared" ca="1" si="265"/>
        <v>0</v>
      </c>
      <c r="H2064" s="17">
        <f t="shared" ca="1" si="266"/>
        <v>0</v>
      </c>
      <c r="I2064" s="17">
        <f t="shared" ca="1" si="267"/>
        <v>0</v>
      </c>
      <c r="K2064" s="17">
        <v>2055</v>
      </c>
      <c r="L2064" s="50">
        <v>2.1321352174854652E-3</v>
      </c>
      <c r="M2064" s="50">
        <v>2.1473017942709384E-3</v>
      </c>
      <c r="N2064" s="50">
        <v>5.5599999999999997E-2</v>
      </c>
      <c r="O2064" s="50">
        <v>5.6000000000000001E-2</v>
      </c>
      <c r="R2064" s="59"/>
    </row>
    <row r="2065" spans="2:18" x14ac:dyDescent="0.2">
      <c r="B2065">
        <v>2056</v>
      </c>
      <c r="C2065" s="57">
        <f t="shared" ca="1" si="268"/>
        <v>0.40197147487610962</v>
      </c>
      <c r="D2065" s="57">
        <f t="shared" ca="1" si="263"/>
        <v>0.69812089297312085</v>
      </c>
      <c r="E2065" s="57">
        <f t="shared" ca="1" si="263"/>
        <v>0.6983499798534849</v>
      </c>
      <c r="F2065" s="57">
        <f t="shared" ca="1" si="264"/>
        <v>0</v>
      </c>
      <c r="G2065" s="57">
        <f t="shared" ca="1" si="265"/>
        <v>0</v>
      </c>
      <c r="H2065" s="17">
        <f t="shared" ca="1" si="266"/>
        <v>0</v>
      </c>
      <c r="I2065" s="17">
        <f t="shared" ca="1" si="267"/>
        <v>0</v>
      </c>
      <c r="K2065" s="17">
        <v>2056</v>
      </c>
      <c r="L2065" s="50">
        <v>1.6869063106193952E-3</v>
      </c>
      <c r="M2065" s="50">
        <v>1.7002504567598454E-3</v>
      </c>
      <c r="N2065" s="50">
        <v>4.9399999999999999E-2</v>
      </c>
      <c r="O2065" s="50">
        <v>4.9599999999999998E-2</v>
      </c>
      <c r="R2065" s="59"/>
    </row>
    <row r="2066" spans="2:18" x14ac:dyDescent="0.2">
      <c r="B2066">
        <v>2057</v>
      </c>
      <c r="C2066" s="57">
        <f t="shared" ca="1" si="268"/>
        <v>-0.81077453333078997</v>
      </c>
      <c r="D2066" s="57">
        <f t="shared" ca="1" si="263"/>
        <v>0.61944921882159298</v>
      </c>
      <c r="E2066" s="57">
        <f t="shared" ca="1" si="263"/>
        <v>0.61965248976006815</v>
      </c>
      <c r="F2066" s="57">
        <f t="shared" ca="1" si="264"/>
        <v>0</v>
      </c>
      <c r="G2066" s="57">
        <f t="shared" ca="1" si="265"/>
        <v>0</v>
      </c>
      <c r="H2066" s="17">
        <f t="shared" ca="1" si="266"/>
        <v>0</v>
      </c>
      <c r="I2066" s="17">
        <f t="shared" ca="1" si="267"/>
        <v>0</v>
      </c>
      <c r="K2066" s="17">
        <v>2057</v>
      </c>
      <c r="L2066" s="50">
        <v>1.5235392315987879E-3</v>
      </c>
      <c r="M2066" s="50">
        <v>1.5366431784332459E-3</v>
      </c>
      <c r="N2066" s="50">
        <v>4.8399999999999999E-2</v>
      </c>
      <c r="O2066" s="50">
        <v>4.9000000000000002E-2</v>
      </c>
      <c r="R2066" s="59"/>
    </row>
    <row r="2067" spans="2:18" x14ac:dyDescent="0.2">
      <c r="B2067">
        <v>2058</v>
      </c>
      <c r="C2067" s="57">
        <f t="shared" ca="1" si="268"/>
        <v>1.1340027707690497</v>
      </c>
      <c r="D2067" s="57">
        <f t="shared" ca="1" si="263"/>
        <v>0.75036623456795559</v>
      </c>
      <c r="E2067" s="57">
        <f t="shared" ca="1" si="263"/>
        <v>0.7506124656456068</v>
      </c>
      <c r="F2067" s="57">
        <f t="shared" ca="1" si="264"/>
        <v>0</v>
      </c>
      <c r="G2067" s="57">
        <f t="shared" ca="1" si="265"/>
        <v>0</v>
      </c>
      <c r="H2067" s="17">
        <f t="shared" ca="1" si="266"/>
        <v>0</v>
      </c>
      <c r="I2067" s="17">
        <f t="shared" ca="1" si="267"/>
        <v>0</v>
      </c>
      <c r="K2067" s="17">
        <v>2058</v>
      </c>
      <c r="L2067" s="50">
        <v>1.5315809345642921E-3</v>
      </c>
      <c r="M2067" s="50">
        <v>1.544019817284984E-3</v>
      </c>
      <c r="N2067" s="50">
        <v>4.5999999999999999E-2</v>
      </c>
      <c r="O2067" s="50">
        <v>4.6399999999999997E-2</v>
      </c>
      <c r="R2067" s="59"/>
    </row>
    <row r="2068" spans="2:18" x14ac:dyDescent="0.2">
      <c r="B2068">
        <v>2059</v>
      </c>
      <c r="C2068" s="57">
        <f t="shared" ca="1" si="268"/>
        <v>1.0785784321413452</v>
      </c>
      <c r="D2068" s="57">
        <f t="shared" ca="1" si="263"/>
        <v>0.74627730585232688</v>
      </c>
      <c r="E2068" s="57">
        <f t="shared" ca="1" si="263"/>
        <v>0.746522195156751</v>
      </c>
      <c r="F2068" s="57">
        <f t="shared" ca="1" si="264"/>
        <v>0</v>
      </c>
      <c r="G2068" s="57">
        <f t="shared" ca="1" si="265"/>
        <v>0</v>
      </c>
      <c r="H2068" s="17">
        <f t="shared" ca="1" si="266"/>
        <v>0</v>
      </c>
      <c r="I2068" s="17">
        <f t="shared" ca="1" si="267"/>
        <v>0</v>
      </c>
      <c r="K2068" s="17">
        <v>2059</v>
      </c>
      <c r="L2068" s="50">
        <v>1.7372376331218084E-3</v>
      </c>
      <c r="M2068" s="50">
        <v>1.7514642205029079E-3</v>
      </c>
      <c r="N2068" s="50">
        <v>5.28E-2</v>
      </c>
      <c r="O2068" s="50">
        <v>5.28E-2</v>
      </c>
      <c r="R2068" s="59"/>
    </row>
    <row r="2069" spans="2:18" x14ac:dyDescent="0.2">
      <c r="B2069">
        <v>2060</v>
      </c>
      <c r="C2069" s="57">
        <f t="shared" ca="1" si="268"/>
        <v>-0.15024343374502694</v>
      </c>
      <c r="D2069" s="57">
        <f t="shared" ca="1" si="263"/>
        <v>0.66113021423780938</v>
      </c>
      <c r="E2069" s="57">
        <f t="shared" ca="1" si="263"/>
        <v>0.66134716270593075</v>
      </c>
      <c r="F2069" s="57">
        <f t="shared" ca="1" si="264"/>
        <v>0</v>
      </c>
      <c r="G2069" s="57">
        <f t="shared" ca="1" si="265"/>
        <v>0</v>
      </c>
      <c r="H2069" s="17">
        <f t="shared" ca="1" si="266"/>
        <v>0</v>
      </c>
      <c r="I2069" s="17">
        <f t="shared" ca="1" si="267"/>
        <v>0</v>
      </c>
      <c r="K2069" s="17">
        <v>2060</v>
      </c>
      <c r="L2069" s="50">
        <v>1.6822618679098217E-3</v>
      </c>
      <c r="M2069" s="50">
        <v>1.696625602799153E-3</v>
      </c>
      <c r="N2069" s="50">
        <v>5.3400000000000003E-2</v>
      </c>
      <c r="O2069" s="50">
        <v>5.3400000000000003E-2</v>
      </c>
      <c r="R2069" s="59"/>
    </row>
    <row r="2070" spans="2:18" x14ac:dyDescent="0.2">
      <c r="B2070">
        <v>2061</v>
      </c>
      <c r="C2070" s="57">
        <f t="shared" ca="1" si="268"/>
        <v>-0.30908535584047769</v>
      </c>
      <c r="D2070" s="57">
        <f t="shared" ref="D2070:E2089" ca="1" si="269">S0*EXP((D$5+0.5*σ*σ)*T+σ*SQRT(T)*$C2070)</f>
        <v>0.65085767497960978</v>
      </c>
      <c r="E2070" s="57">
        <f t="shared" ca="1" si="269"/>
        <v>0.65107125253590814</v>
      </c>
      <c r="F2070" s="57">
        <f t="shared" ca="1" si="264"/>
        <v>0</v>
      </c>
      <c r="G2070" s="57">
        <f t="shared" ca="1" si="265"/>
        <v>0</v>
      </c>
      <c r="H2070" s="17">
        <f t="shared" ca="1" si="266"/>
        <v>0</v>
      </c>
      <c r="I2070" s="17">
        <f t="shared" ca="1" si="267"/>
        <v>0</v>
      </c>
      <c r="K2070" s="17">
        <v>2061</v>
      </c>
      <c r="L2070" s="50">
        <v>1.777855524302511E-3</v>
      </c>
      <c r="M2070" s="50">
        <v>1.7918255558658871E-3</v>
      </c>
      <c r="N2070" s="50">
        <v>5.16E-2</v>
      </c>
      <c r="O2070" s="50">
        <v>5.1799999999999999E-2</v>
      </c>
      <c r="R2070" s="59"/>
    </row>
    <row r="2071" spans="2:18" x14ac:dyDescent="0.2">
      <c r="B2071">
        <v>2062</v>
      </c>
      <c r="C2071" s="57">
        <f t="shared" ca="1" si="268"/>
        <v>1.0033779612820746</v>
      </c>
      <c r="D2071" s="57">
        <f t="shared" ca="1" si="269"/>
        <v>0.740764996039316</v>
      </c>
      <c r="E2071" s="57">
        <f t="shared" ca="1" si="269"/>
        <v>0.74100807649104516</v>
      </c>
      <c r="F2071" s="57">
        <f t="shared" ca="1" si="264"/>
        <v>0</v>
      </c>
      <c r="G2071" s="57">
        <f t="shared" ca="1" si="265"/>
        <v>0</v>
      </c>
      <c r="H2071" s="17">
        <f t="shared" ca="1" si="266"/>
        <v>0</v>
      </c>
      <c r="I2071" s="17">
        <f t="shared" ca="1" si="267"/>
        <v>0</v>
      </c>
      <c r="K2071" s="17">
        <v>2062</v>
      </c>
      <c r="L2071" s="50">
        <v>1.7725029666022061E-3</v>
      </c>
      <c r="M2071" s="50">
        <v>1.7883171999426946E-3</v>
      </c>
      <c r="N2071" s="50">
        <v>5.8599999999999999E-2</v>
      </c>
      <c r="O2071" s="50">
        <v>5.9200000000000003E-2</v>
      </c>
      <c r="R2071" s="59"/>
    </row>
    <row r="2072" spans="2:18" x14ac:dyDescent="0.2">
      <c r="B2072">
        <v>2063</v>
      </c>
      <c r="C2072" s="57">
        <f t="shared" ca="1" si="268"/>
        <v>0.21591715893924723</v>
      </c>
      <c r="D2072" s="57">
        <f t="shared" ca="1" si="269"/>
        <v>0.68543225101076022</v>
      </c>
      <c r="E2072" s="57">
        <f t="shared" ca="1" si="269"/>
        <v>0.68565717414035776</v>
      </c>
      <c r="F2072" s="57">
        <f t="shared" ca="1" si="264"/>
        <v>0</v>
      </c>
      <c r="G2072" s="57">
        <f t="shared" ca="1" si="265"/>
        <v>0</v>
      </c>
      <c r="H2072" s="17">
        <f t="shared" ca="1" si="266"/>
        <v>0</v>
      </c>
      <c r="I2072" s="17">
        <f t="shared" ca="1" si="267"/>
        <v>0</v>
      </c>
      <c r="K2072" s="17">
        <v>2063</v>
      </c>
      <c r="L2072" s="50">
        <v>1.900689326614653E-3</v>
      </c>
      <c r="M2072" s="50">
        <v>1.9148306450684333E-3</v>
      </c>
      <c r="N2072" s="50">
        <v>5.1999999999999998E-2</v>
      </c>
      <c r="O2072" s="50">
        <v>5.2600000000000001E-2</v>
      </c>
      <c r="R2072" s="59"/>
    </row>
    <row r="2073" spans="2:18" x14ac:dyDescent="0.2">
      <c r="B2073">
        <v>2064</v>
      </c>
      <c r="C2073" s="57">
        <f t="shared" ca="1" si="268"/>
        <v>1.0287696735708438</v>
      </c>
      <c r="D2073" s="57">
        <f t="shared" ca="1" si="269"/>
        <v>0.74262167946360413</v>
      </c>
      <c r="E2073" s="57">
        <f t="shared" ca="1" si="269"/>
        <v>0.74286536918203439</v>
      </c>
      <c r="F2073" s="57">
        <f t="shared" ca="1" si="264"/>
        <v>0</v>
      </c>
      <c r="G2073" s="57">
        <f t="shared" ca="1" si="265"/>
        <v>0</v>
      </c>
      <c r="H2073" s="17">
        <f t="shared" ca="1" si="266"/>
        <v>0</v>
      </c>
      <c r="I2073" s="17">
        <f t="shared" ca="1" si="267"/>
        <v>0</v>
      </c>
      <c r="K2073" s="17">
        <v>2064</v>
      </c>
      <c r="L2073" s="50">
        <v>1.6822141530505612E-3</v>
      </c>
      <c r="M2073" s="50">
        <v>1.6964794051003451E-3</v>
      </c>
      <c r="N2073" s="50">
        <v>5.2600000000000001E-2</v>
      </c>
      <c r="O2073" s="50">
        <v>5.3400000000000003E-2</v>
      </c>
      <c r="R2073" s="59"/>
    </row>
    <row r="2074" spans="2:18" x14ac:dyDescent="0.2">
      <c r="B2074">
        <v>2065</v>
      </c>
      <c r="C2074" s="57">
        <f t="shared" ca="1" si="268"/>
        <v>0.68184174882070503</v>
      </c>
      <c r="D2074" s="57">
        <f t="shared" ca="1" si="269"/>
        <v>0.71765143818216037</v>
      </c>
      <c r="E2074" s="57">
        <f t="shared" ca="1" si="269"/>
        <v>0.71788693396923198</v>
      </c>
      <c r="F2074" s="57">
        <f t="shared" ca="1" si="264"/>
        <v>0</v>
      </c>
      <c r="G2074" s="57">
        <f t="shared" ca="1" si="265"/>
        <v>0</v>
      </c>
      <c r="H2074" s="17">
        <f t="shared" ca="1" si="266"/>
        <v>0</v>
      </c>
      <c r="I2074" s="17">
        <f t="shared" ca="1" si="267"/>
        <v>0</v>
      </c>
      <c r="K2074" s="17">
        <v>2065</v>
      </c>
      <c r="L2074" s="50">
        <v>1.8775562580178363E-3</v>
      </c>
      <c r="M2074" s="50">
        <v>1.8920915415253496E-3</v>
      </c>
      <c r="N2074" s="50">
        <v>5.3600000000000002E-2</v>
      </c>
      <c r="O2074" s="50">
        <v>5.3999999999999999E-2</v>
      </c>
      <c r="R2074" s="59"/>
    </row>
    <row r="2075" spans="2:18" x14ac:dyDescent="0.2">
      <c r="B2075">
        <v>2066</v>
      </c>
      <c r="C2075" s="57">
        <f t="shared" ca="1" si="268"/>
        <v>-0.48253839709805829</v>
      </c>
      <c r="D2075" s="57">
        <f t="shared" ca="1" si="269"/>
        <v>0.63982243761067414</v>
      </c>
      <c r="E2075" s="57">
        <f t="shared" ca="1" si="269"/>
        <v>0.64003239397739298</v>
      </c>
      <c r="F2075" s="57">
        <f t="shared" ca="1" si="264"/>
        <v>0</v>
      </c>
      <c r="G2075" s="57">
        <f t="shared" ca="1" si="265"/>
        <v>0</v>
      </c>
      <c r="H2075" s="17">
        <f t="shared" ca="1" si="266"/>
        <v>0</v>
      </c>
      <c r="I2075" s="17">
        <f t="shared" ca="1" si="267"/>
        <v>0</v>
      </c>
      <c r="K2075" s="17">
        <v>2066</v>
      </c>
      <c r="L2075" s="50">
        <v>1.8331563357885296E-3</v>
      </c>
      <c r="M2075" s="50">
        <v>1.8466901894755186E-3</v>
      </c>
      <c r="N2075" s="50">
        <v>0.05</v>
      </c>
      <c r="O2075" s="50">
        <v>0.05</v>
      </c>
      <c r="R2075" s="59"/>
    </row>
    <row r="2076" spans="2:18" x14ac:dyDescent="0.2">
      <c r="B2076">
        <v>2067</v>
      </c>
      <c r="C2076" s="57">
        <f t="shared" ca="1" si="268"/>
        <v>0.47797358414405211</v>
      </c>
      <c r="D2076" s="57">
        <f t="shared" ca="1" si="269"/>
        <v>0.70337145834799508</v>
      </c>
      <c r="E2076" s="57">
        <f t="shared" ca="1" si="269"/>
        <v>0.70360226819017557</v>
      </c>
      <c r="F2076" s="57">
        <f t="shared" ca="1" si="264"/>
        <v>0</v>
      </c>
      <c r="G2076" s="57">
        <f t="shared" ca="1" si="265"/>
        <v>0</v>
      </c>
      <c r="H2076" s="17">
        <f t="shared" ca="1" si="266"/>
        <v>0</v>
      </c>
      <c r="I2076" s="17">
        <f t="shared" ca="1" si="267"/>
        <v>0</v>
      </c>
      <c r="K2076" s="17">
        <v>2067</v>
      </c>
      <c r="L2076" s="50">
        <v>1.9371171122966743E-3</v>
      </c>
      <c r="M2076" s="50">
        <v>1.9509438064727693E-3</v>
      </c>
      <c r="N2076" s="50">
        <v>5.0799999999999998E-2</v>
      </c>
      <c r="O2076" s="50">
        <v>5.1400000000000001E-2</v>
      </c>
      <c r="R2076" s="59"/>
    </row>
    <row r="2077" spans="2:18" x14ac:dyDescent="0.2">
      <c r="B2077">
        <v>2068</v>
      </c>
      <c r="C2077" s="57">
        <f t="shared" ca="1" si="268"/>
        <v>-2.0655125160368408</v>
      </c>
      <c r="D2077" s="57">
        <f t="shared" ca="1" si="269"/>
        <v>0.54737234986308159</v>
      </c>
      <c r="E2077" s="57">
        <f t="shared" ca="1" si="269"/>
        <v>0.5475519689309104</v>
      </c>
      <c r="F2077" s="57">
        <f t="shared" ca="1" si="264"/>
        <v>0</v>
      </c>
      <c r="G2077" s="57">
        <f t="shared" ca="1" si="265"/>
        <v>0</v>
      </c>
      <c r="H2077" s="17">
        <f t="shared" ca="1" si="266"/>
        <v>0</v>
      </c>
      <c r="I2077" s="17">
        <f t="shared" ca="1" si="267"/>
        <v>0</v>
      </c>
      <c r="K2077" s="17">
        <v>2068</v>
      </c>
      <c r="L2077" s="50">
        <v>1.7762411537282662E-3</v>
      </c>
      <c r="M2077" s="50">
        <v>1.7896787095349502E-3</v>
      </c>
      <c r="N2077" s="50">
        <v>4.9399999999999999E-2</v>
      </c>
      <c r="O2077" s="50">
        <v>4.9799999999999997E-2</v>
      </c>
      <c r="R2077" s="59"/>
    </row>
    <row r="2078" spans="2:18" x14ac:dyDescent="0.2">
      <c r="B2078">
        <v>2069</v>
      </c>
      <c r="C2078" s="57">
        <f t="shared" ca="1" si="268"/>
        <v>1.2612752033371615</v>
      </c>
      <c r="D2078" s="57">
        <f t="shared" ca="1" si="269"/>
        <v>0.75984074646403699</v>
      </c>
      <c r="E2078" s="57">
        <f t="shared" ca="1" si="269"/>
        <v>0.76009008658253641</v>
      </c>
      <c r="F2078" s="57">
        <f t="shared" ca="1" si="264"/>
        <v>0</v>
      </c>
      <c r="G2078" s="57">
        <f t="shared" ca="1" si="265"/>
        <v>0</v>
      </c>
      <c r="H2078" s="17">
        <f t="shared" ca="1" si="266"/>
        <v>0</v>
      </c>
      <c r="I2078" s="17">
        <f t="shared" ca="1" si="267"/>
        <v>0</v>
      </c>
      <c r="K2078" s="17">
        <v>2069</v>
      </c>
      <c r="L2078" s="50">
        <v>2.1242328855609659E-3</v>
      </c>
      <c r="M2078" s="50">
        <v>2.1399750028715651E-3</v>
      </c>
      <c r="N2078" s="50">
        <v>5.8000000000000003E-2</v>
      </c>
      <c r="O2078" s="50">
        <v>5.8200000000000002E-2</v>
      </c>
      <c r="R2078" s="59"/>
    </row>
    <row r="2079" spans="2:18" x14ac:dyDescent="0.2">
      <c r="B2079">
        <v>2070</v>
      </c>
      <c r="C2079" s="57">
        <f t="shared" ca="1" si="268"/>
        <v>0.9065804045112188</v>
      </c>
      <c r="D2079" s="57">
        <f t="shared" ca="1" si="269"/>
        <v>0.73372947972605662</v>
      </c>
      <c r="E2079" s="57">
        <f t="shared" ca="1" si="269"/>
        <v>0.73397025148813</v>
      </c>
      <c r="F2079" s="57">
        <f t="shared" ca="1" si="264"/>
        <v>0</v>
      </c>
      <c r="G2079" s="57">
        <f t="shared" ca="1" si="265"/>
        <v>0</v>
      </c>
      <c r="H2079" s="17">
        <f t="shared" ca="1" si="266"/>
        <v>0</v>
      </c>
      <c r="I2079" s="17">
        <f t="shared" ca="1" si="267"/>
        <v>0</v>
      </c>
      <c r="K2079" s="17">
        <v>2070</v>
      </c>
      <c r="L2079" s="50">
        <v>1.6962805439069853E-3</v>
      </c>
      <c r="M2079" s="50">
        <v>1.7103902328479169E-3</v>
      </c>
      <c r="N2079" s="50">
        <v>5.2400000000000002E-2</v>
      </c>
      <c r="O2079" s="50">
        <v>5.2400000000000002E-2</v>
      </c>
      <c r="R2079" s="59"/>
    </row>
    <row r="2080" spans="2:18" x14ac:dyDescent="0.2">
      <c r="B2080">
        <v>2071</v>
      </c>
      <c r="C2080" s="57">
        <f t="shared" ca="1" si="268"/>
        <v>-7.0248683103725784E-2</v>
      </c>
      <c r="D2080" s="57">
        <f t="shared" ca="1" si="269"/>
        <v>0.66636481865894592</v>
      </c>
      <c r="E2080" s="57">
        <f t="shared" ca="1" si="269"/>
        <v>0.6665834848513309</v>
      </c>
      <c r="F2080" s="57">
        <f t="shared" ca="1" si="264"/>
        <v>0</v>
      </c>
      <c r="G2080" s="57">
        <f t="shared" ca="1" si="265"/>
        <v>0</v>
      </c>
      <c r="H2080" s="17">
        <f t="shared" ca="1" si="266"/>
        <v>0</v>
      </c>
      <c r="I2080" s="17">
        <f t="shared" ca="1" si="267"/>
        <v>0</v>
      </c>
      <c r="K2080" s="17">
        <v>2071</v>
      </c>
      <c r="L2080" s="50">
        <v>1.6667533550408611E-3</v>
      </c>
      <c r="M2080" s="50">
        <v>1.6811451938074518E-3</v>
      </c>
      <c r="N2080" s="50">
        <v>5.3400000000000003E-2</v>
      </c>
      <c r="O2080" s="50">
        <v>5.3600000000000002E-2</v>
      </c>
      <c r="R2080" s="59"/>
    </row>
    <row r="2081" spans="2:18" x14ac:dyDescent="0.2">
      <c r="B2081">
        <v>2072</v>
      </c>
      <c r="C2081" s="57">
        <f t="shared" ca="1" si="268"/>
        <v>0.36587354769395775</v>
      </c>
      <c r="D2081" s="57">
        <f t="shared" ca="1" si="269"/>
        <v>0.69564083367184903</v>
      </c>
      <c r="E2081" s="57">
        <f t="shared" ca="1" si="269"/>
        <v>0.69586910672604885</v>
      </c>
      <c r="F2081" s="57">
        <f t="shared" ca="1" si="264"/>
        <v>0</v>
      </c>
      <c r="G2081" s="57">
        <f t="shared" ca="1" si="265"/>
        <v>0</v>
      </c>
      <c r="H2081" s="17">
        <f t="shared" ca="1" si="266"/>
        <v>0</v>
      </c>
      <c r="I2081" s="17">
        <f t="shared" ca="1" si="267"/>
        <v>0</v>
      </c>
      <c r="K2081" s="17">
        <v>2072</v>
      </c>
      <c r="L2081" s="50">
        <v>1.8806015613632705E-3</v>
      </c>
      <c r="M2081" s="50">
        <v>1.8949967891949847E-3</v>
      </c>
      <c r="N2081" s="50">
        <v>5.2999999999999999E-2</v>
      </c>
      <c r="O2081" s="50">
        <v>5.3600000000000002E-2</v>
      </c>
      <c r="R2081" s="59"/>
    </row>
    <row r="2082" spans="2:18" x14ac:dyDescent="0.2">
      <c r="B2082">
        <v>2073</v>
      </c>
      <c r="C2082" s="57">
        <f t="shared" ca="1" si="268"/>
        <v>0.33424781848940571</v>
      </c>
      <c r="D2082" s="57">
        <f t="shared" ca="1" si="269"/>
        <v>0.69347527244120721</v>
      </c>
      <c r="E2082" s="57">
        <f t="shared" ca="1" si="269"/>
        <v>0.69370283487111328</v>
      </c>
      <c r="F2082" s="57">
        <f t="shared" ca="1" si="264"/>
        <v>0</v>
      </c>
      <c r="G2082" s="57">
        <f t="shared" ca="1" si="265"/>
        <v>0</v>
      </c>
      <c r="H2082" s="17">
        <f t="shared" ca="1" si="266"/>
        <v>0</v>
      </c>
      <c r="I2082" s="17">
        <f t="shared" ca="1" si="267"/>
        <v>0</v>
      </c>
      <c r="K2082" s="17">
        <v>2073</v>
      </c>
      <c r="L2082" s="50">
        <v>1.5671860962887206E-3</v>
      </c>
      <c r="M2082" s="50">
        <v>1.5801467166450273E-3</v>
      </c>
      <c r="N2082" s="50">
        <v>4.8000000000000001E-2</v>
      </c>
      <c r="O2082" s="50">
        <v>4.82E-2</v>
      </c>
      <c r="R2082" s="59"/>
    </row>
    <row r="2083" spans="2:18" x14ac:dyDescent="0.2">
      <c r="B2083">
        <v>2074</v>
      </c>
      <c r="C2083" s="57">
        <f t="shared" ca="1" si="268"/>
        <v>-0.1972995942900177</v>
      </c>
      <c r="D2083" s="57">
        <f t="shared" ca="1" si="269"/>
        <v>0.65807023678812659</v>
      </c>
      <c r="E2083" s="57">
        <f t="shared" ca="1" si="269"/>
        <v>0.65828618113118176</v>
      </c>
      <c r="F2083" s="57">
        <f t="shared" ca="1" si="264"/>
        <v>0</v>
      </c>
      <c r="G2083" s="57">
        <f t="shared" ca="1" si="265"/>
        <v>0</v>
      </c>
      <c r="H2083" s="17">
        <f t="shared" ca="1" si="266"/>
        <v>0</v>
      </c>
      <c r="I2083" s="17">
        <f t="shared" ca="1" si="267"/>
        <v>0</v>
      </c>
      <c r="K2083" s="17">
        <v>2074</v>
      </c>
      <c r="L2083" s="50">
        <v>2.014016062381926E-3</v>
      </c>
      <c r="M2083" s="50">
        <v>2.0293163293721695E-3</v>
      </c>
      <c r="N2083" s="50">
        <v>5.6599999999999998E-2</v>
      </c>
      <c r="O2083" s="50">
        <v>5.6599999999999998E-2</v>
      </c>
      <c r="R2083" s="59"/>
    </row>
    <row r="2084" spans="2:18" x14ac:dyDescent="0.2">
      <c r="B2084">
        <v>2075</v>
      </c>
      <c r="C2084" s="57">
        <f t="shared" ca="1" si="268"/>
        <v>-0.69144798869091417</v>
      </c>
      <c r="D2084" s="57">
        <f t="shared" ca="1" si="269"/>
        <v>0.62677951532259313</v>
      </c>
      <c r="E2084" s="57">
        <f t="shared" ca="1" si="269"/>
        <v>0.62698519168221301</v>
      </c>
      <c r="F2084" s="57">
        <f t="shared" ca="1" si="264"/>
        <v>0</v>
      </c>
      <c r="G2084" s="57">
        <f t="shared" ca="1" si="265"/>
        <v>0</v>
      </c>
      <c r="H2084" s="17">
        <f t="shared" ca="1" si="266"/>
        <v>0</v>
      </c>
      <c r="I2084" s="17">
        <f t="shared" ca="1" si="267"/>
        <v>0</v>
      </c>
      <c r="K2084" s="17">
        <v>2075</v>
      </c>
      <c r="L2084" s="50">
        <v>1.606401145214149E-3</v>
      </c>
      <c r="M2084" s="50">
        <v>1.6192919176381498E-3</v>
      </c>
      <c r="N2084" s="50">
        <v>4.7800000000000002E-2</v>
      </c>
      <c r="O2084" s="50">
        <v>4.8000000000000001E-2</v>
      </c>
      <c r="R2084" s="59"/>
    </row>
    <row r="2085" spans="2:18" x14ac:dyDescent="0.2">
      <c r="B2085">
        <v>2076</v>
      </c>
      <c r="C2085" s="57">
        <f t="shared" ca="1" si="268"/>
        <v>-0.30339243387164588</v>
      </c>
      <c r="D2085" s="57">
        <f t="shared" ca="1" si="269"/>
        <v>0.65122307188243789</v>
      </c>
      <c r="E2085" s="57">
        <f t="shared" ca="1" si="269"/>
        <v>0.65143676934294981</v>
      </c>
      <c r="F2085" s="57">
        <f t="shared" ca="1" si="264"/>
        <v>0</v>
      </c>
      <c r="G2085" s="57">
        <f t="shared" ca="1" si="265"/>
        <v>0</v>
      </c>
      <c r="H2085" s="17">
        <f t="shared" ca="1" si="266"/>
        <v>0</v>
      </c>
      <c r="I2085" s="17">
        <f t="shared" ca="1" si="267"/>
        <v>0</v>
      </c>
      <c r="K2085" s="17">
        <v>2076</v>
      </c>
      <c r="L2085" s="50">
        <v>1.5569204485077486E-3</v>
      </c>
      <c r="M2085" s="50">
        <v>1.5700532806017685E-3</v>
      </c>
      <c r="N2085" s="50">
        <v>4.8800000000000003E-2</v>
      </c>
      <c r="O2085" s="50">
        <v>4.8800000000000003E-2</v>
      </c>
      <c r="R2085" s="59"/>
    </row>
    <row r="2086" spans="2:18" x14ac:dyDescent="0.2">
      <c r="B2086">
        <v>2077</v>
      </c>
      <c r="C2086" s="57">
        <f t="shared" ca="1" si="268"/>
        <v>0.34015237304195539</v>
      </c>
      <c r="D2086" s="57">
        <f t="shared" ca="1" si="269"/>
        <v>0.69387907238173951</v>
      </c>
      <c r="E2086" s="57">
        <f t="shared" ca="1" si="269"/>
        <v>0.69410676731773391</v>
      </c>
      <c r="F2086" s="57">
        <f t="shared" ca="1" si="264"/>
        <v>0</v>
      </c>
      <c r="G2086" s="57">
        <f t="shared" ca="1" si="265"/>
        <v>0</v>
      </c>
      <c r="H2086" s="17">
        <f t="shared" ca="1" si="266"/>
        <v>0</v>
      </c>
      <c r="I2086" s="17">
        <f t="shared" ca="1" si="267"/>
        <v>0</v>
      </c>
      <c r="K2086" s="17">
        <v>2077</v>
      </c>
      <c r="L2086" s="50">
        <v>1.5865956324404209E-3</v>
      </c>
      <c r="M2086" s="50">
        <v>1.5991303856994147E-3</v>
      </c>
      <c r="N2086" s="50">
        <v>4.6399999999999997E-2</v>
      </c>
      <c r="O2086" s="50">
        <v>4.6600000000000003E-2</v>
      </c>
      <c r="R2086" s="59"/>
    </row>
    <row r="2087" spans="2:18" x14ac:dyDescent="0.2">
      <c r="B2087">
        <v>2078</v>
      </c>
      <c r="C2087" s="57">
        <f t="shared" ca="1" si="268"/>
        <v>0.67652947739709135</v>
      </c>
      <c r="D2087" s="57">
        <f t="shared" ca="1" si="269"/>
        <v>0.71727568573596523</v>
      </c>
      <c r="E2087" s="57">
        <f t="shared" ca="1" si="269"/>
        <v>0.71751105822067396</v>
      </c>
      <c r="F2087" s="57">
        <f t="shared" ca="1" si="264"/>
        <v>0</v>
      </c>
      <c r="G2087" s="57">
        <f t="shared" ca="1" si="265"/>
        <v>0</v>
      </c>
      <c r="H2087" s="17">
        <f t="shared" ca="1" si="266"/>
        <v>0</v>
      </c>
      <c r="I2087" s="17">
        <f t="shared" ca="1" si="267"/>
        <v>0</v>
      </c>
      <c r="K2087" s="17">
        <v>2078</v>
      </c>
      <c r="L2087" s="50">
        <v>1.5887993726885884E-3</v>
      </c>
      <c r="M2087" s="50">
        <v>1.60179506366782E-3</v>
      </c>
      <c r="N2087" s="50">
        <v>4.8000000000000001E-2</v>
      </c>
      <c r="O2087" s="50">
        <v>4.8399999999999999E-2</v>
      </c>
      <c r="R2087" s="59"/>
    </row>
    <row r="2088" spans="2:18" x14ac:dyDescent="0.2">
      <c r="B2088">
        <v>2079</v>
      </c>
      <c r="C2088" s="57">
        <f t="shared" ca="1" si="268"/>
        <v>0.14226958038985874</v>
      </c>
      <c r="D2088" s="57">
        <f t="shared" ca="1" si="269"/>
        <v>0.68047353730585114</v>
      </c>
      <c r="E2088" s="57">
        <f t="shared" ca="1" si="269"/>
        <v>0.68069683324413444</v>
      </c>
      <c r="F2088" s="57">
        <f t="shared" ca="1" si="264"/>
        <v>0</v>
      </c>
      <c r="G2088" s="57">
        <f t="shared" ca="1" si="265"/>
        <v>0</v>
      </c>
      <c r="H2088" s="17">
        <f t="shared" ca="1" si="266"/>
        <v>0</v>
      </c>
      <c r="I2088" s="17">
        <f t="shared" ca="1" si="267"/>
        <v>0</v>
      </c>
      <c r="K2088" s="17">
        <v>2079</v>
      </c>
      <c r="L2088" s="50">
        <v>1.6170501124001318E-3</v>
      </c>
      <c r="M2088" s="50">
        <v>1.6313560006536373E-3</v>
      </c>
      <c r="N2088" s="50">
        <v>5.2999999999999999E-2</v>
      </c>
      <c r="O2088" s="50">
        <v>5.3800000000000001E-2</v>
      </c>
      <c r="R2088" s="59"/>
    </row>
    <row r="2089" spans="2:18" x14ac:dyDescent="0.2">
      <c r="B2089">
        <v>2080</v>
      </c>
      <c r="C2089" s="57">
        <f t="shared" ca="1" si="268"/>
        <v>1.036908117118686</v>
      </c>
      <c r="D2089" s="57">
        <f t="shared" ca="1" si="269"/>
        <v>0.74321775999673878</v>
      </c>
      <c r="E2089" s="57">
        <f t="shared" ca="1" si="269"/>
        <v>0.7434616453177233</v>
      </c>
      <c r="F2089" s="57">
        <f t="shared" ca="1" si="264"/>
        <v>0</v>
      </c>
      <c r="G2089" s="57">
        <f t="shared" ca="1" si="265"/>
        <v>0</v>
      </c>
      <c r="H2089" s="17">
        <f t="shared" ca="1" si="266"/>
        <v>0</v>
      </c>
      <c r="I2089" s="17">
        <f t="shared" ca="1" si="267"/>
        <v>0</v>
      </c>
      <c r="K2089" s="17">
        <v>2080</v>
      </c>
      <c r="L2089" s="50">
        <v>1.7599949886896958E-3</v>
      </c>
      <c r="M2089" s="50">
        <v>1.7741957036212636E-3</v>
      </c>
      <c r="N2089" s="50">
        <v>5.2400000000000002E-2</v>
      </c>
      <c r="O2089" s="50">
        <v>5.2999999999999999E-2</v>
      </c>
      <c r="R2089" s="59"/>
    </row>
    <row r="2090" spans="2:18" x14ac:dyDescent="0.2">
      <c r="B2090">
        <v>2081</v>
      </c>
      <c r="C2090" s="57">
        <f t="shared" ca="1" si="268"/>
        <v>-0.78421049973470591</v>
      </c>
      <c r="D2090" s="57">
        <f t="shared" ref="D2090:E2109" ca="1" si="270">S0*EXP((D$5+0.5*σ*σ)*T+σ*SQRT(T)*$C2090)</f>
        <v>0.62107360863680372</v>
      </c>
      <c r="E2090" s="57">
        <f t="shared" ca="1" si="270"/>
        <v>0.62127741261532821</v>
      </c>
      <c r="F2090" s="57">
        <f t="shared" ca="1" si="264"/>
        <v>0</v>
      </c>
      <c r="G2090" s="57">
        <f t="shared" ca="1" si="265"/>
        <v>0</v>
      </c>
      <c r="H2090" s="17">
        <f t="shared" ca="1" si="266"/>
        <v>0</v>
      </c>
      <c r="I2090" s="17">
        <f t="shared" ca="1" si="267"/>
        <v>0</v>
      </c>
      <c r="K2090" s="17">
        <v>2081</v>
      </c>
      <c r="L2090" s="50">
        <v>1.5500318272203184E-3</v>
      </c>
      <c r="M2090" s="50">
        <v>1.5636682557266174E-3</v>
      </c>
      <c r="N2090" s="50">
        <v>5.0599999999999999E-2</v>
      </c>
      <c r="O2090" s="50">
        <v>5.0999999999999997E-2</v>
      </c>
      <c r="R2090" s="59"/>
    </row>
    <row r="2091" spans="2:18" x14ac:dyDescent="0.2">
      <c r="B2091">
        <v>2082</v>
      </c>
      <c r="C2091" s="57">
        <f t="shared" ca="1" si="268"/>
        <v>-8.3711737471239583E-2</v>
      </c>
      <c r="D2091" s="57">
        <f t="shared" ca="1" si="270"/>
        <v>0.66548094702765803</v>
      </c>
      <c r="E2091" s="57">
        <f t="shared" ca="1" si="270"/>
        <v>0.66569932317945457</v>
      </c>
      <c r="F2091" s="57">
        <f t="shared" ca="1" si="264"/>
        <v>0</v>
      </c>
      <c r="G2091" s="57">
        <f t="shared" ca="1" si="265"/>
        <v>0</v>
      </c>
      <c r="H2091" s="17">
        <f t="shared" ca="1" si="266"/>
        <v>0</v>
      </c>
      <c r="I2091" s="17">
        <f t="shared" ca="1" si="267"/>
        <v>0</v>
      </c>
      <c r="K2091" s="17">
        <v>2082</v>
      </c>
      <c r="L2091" s="50">
        <v>1.5678621938922945E-3</v>
      </c>
      <c r="M2091" s="50">
        <v>1.5809975553129586E-3</v>
      </c>
      <c r="N2091" s="50">
        <v>4.8599999999999997E-2</v>
      </c>
      <c r="O2091" s="50">
        <v>4.8800000000000003E-2</v>
      </c>
      <c r="R2091" s="59"/>
    </row>
    <row r="2092" spans="2:18" x14ac:dyDescent="0.2">
      <c r="B2092">
        <v>2083</v>
      </c>
      <c r="C2092" s="57">
        <f t="shared" ca="1" si="268"/>
        <v>0.86725077603998757</v>
      </c>
      <c r="D2092" s="57">
        <f t="shared" ca="1" si="270"/>
        <v>0.73089001919463192</v>
      </c>
      <c r="E2092" s="57">
        <f t="shared" ca="1" si="270"/>
        <v>0.73112985919379514</v>
      </c>
      <c r="F2092" s="57">
        <f t="shared" ca="1" si="264"/>
        <v>0</v>
      </c>
      <c r="G2092" s="57">
        <f t="shared" ca="1" si="265"/>
        <v>0</v>
      </c>
      <c r="H2092" s="17">
        <f t="shared" ca="1" si="266"/>
        <v>0</v>
      </c>
      <c r="I2092" s="17">
        <f t="shared" ca="1" si="267"/>
        <v>0</v>
      </c>
      <c r="K2092" s="17">
        <v>2083</v>
      </c>
      <c r="L2092" s="50">
        <v>1.9338340941499371E-3</v>
      </c>
      <c r="M2092" s="50">
        <v>1.9488885968324456E-3</v>
      </c>
      <c r="N2092" s="50">
        <v>5.5399999999999998E-2</v>
      </c>
      <c r="O2092" s="50">
        <v>5.5800000000000002E-2</v>
      </c>
      <c r="R2092" s="59"/>
    </row>
    <row r="2093" spans="2:18" x14ac:dyDescent="0.2">
      <c r="B2093">
        <v>2084</v>
      </c>
      <c r="C2093" s="57">
        <f t="shared" ca="1" si="268"/>
        <v>-0.36256815151590677</v>
      </c>
      <c r="D2093" s="57">
        <f t="shared" ca="1" si="270"/>
        <v>0.64743490751298072</v>
      </c>
      <c r="E2093" s="57">
        <f t="shared" ca="1" si="270"/>
        <v>0.64764736189544336</v>
      </c>
      <c r="F2093" s="57">
        <f t="shared" ca="1" si="264"/>
        <v>0</v>
      </c>
      <c r="G2093" s="57">
        <f t="shared" ca="1" si="265"/>
        <v>0</v>
      </c>
      <c r="H2093" s="17">
        <f t="shared" ca="1" si="266"/>
        <v>0</v>
      </c>
      <c r="I2093" s="17">
        <f t="shared" ca="1" si="267"/>
        <v>0</v>
      </c>
      <c r="K2093" s="17">
        <v>2084</v>
      </c>
      <c r="L2093" s="50">
        <v>1.8284174871153723E-3</v>
      </c>
      <c r="M2093" s="50">
        <v>1.8430638518679356E-3</v>
      </c>
      <c r="N2093" s="50">
        <v>5.3999999999999999E-2</v>
      </c>
      <c r="O2093" s="50">
        <v>5.4399999999999997E-2</v>
      </c>
      <c r="R2093" s="59"/>
    </row>
    <row r="2094" spans="2:18" x14ac:dyDescent="0.2">
      <c r="B2094">
        <v>2085</v>
      </c>
      <c r="C2094" s="57">
        <f t="shared" ca="1" si="268"/>
        <v>-0.65678513442902042</v>
      </c>
      <c r="D2094" s="57">
        <f t="shared" ca="1" si="270"/>
        <v>0.62892508740474551</v>
      </c>
      <c r="E2094" s="57">
        <f t="shared" ca="1" si="270"/>
        <v>0.62913146782926288</v>
      </c>
      <c r="F2094" s="57">
        <f t="shared" ca="1" si="264"/>
        <v>0</v>
      </c>
      <c r="G2094" s="57">
        <f t="shared" ca="1" si="265"/>
        <v>0</v>
      </c>
      <c r="H2094" s="17">
        <f t="shared" ca="1" si="266"/>
        <v>0</v>
      </c>
      <c r="I2094" s="17">
        <f t="shared" ca="1" si="267"/>
        <v>0</v>
      </c>
      <c r="K2094" s="17">
        <v>2085</v>
      </c>
      <c r="L2094" s="50">
        <v>1.7161353590873073E-3</v>
      </c>
      <c r="M2094" s="50">
        <v>1.7304584802610406E-3</v>
      </c>
      <c r="N2094" s="50">
        <v>5.3199999999999997E-2</v>
      </c>
      <c r="O2094" s="50">
        <v>5.3199999999999997E-2</v>
      </c>
      <c r="R2094" s="59"/>
    </row>
    <row r="2095" spans="2:18" x14ac:dyDescent="0.2">
      <c r="B2095">
        <v>2086</v>
      </c>
      <c r="C2095" s="57">
        <f t="shared" ca="1" si="268"/>
        <v>2.088872344920099</v>
      </c>
      <c r="D2095" s="57">
        <f t="shared" ca="1" si="270"/>
        <v>0.82443604877912913</v>
      </c>
      <c r="E2095" s="57">
        <f t="shared" ca="1" si="270"/>
        <v>0.82470658570815603</v>
      </c>
      <c r="F2095" s="57">
        <f t="shared" ca="1" si="264"/>
        <v>3.6236048779129115E-2</v>
      </c>
      <c r="G2095" s="57">
        <f t="shared" ca="1" si="265"/>
        <v>3.6506585708156014E-2</v>
      </c>
      <c r="H2095" s="17">
        <f t="shared" ca="1" si="266"/>
        <v>1</v>
      </c>
      <c r="I2095" s="17">
        <f t="shared" ca="1" si="267"/>
        <v>1</v>
      </c>
      <c r="K2095" s="17">
        <v>2086</v>
      </c>
      <c r="L2095" s="50">
        <v>1.6517252270475864E-3</v>
      </c>
      <c r="M2095" s="50">
        <v>1.665447842453363E-3</v>
      </c>
      <c r="N2095" s="50">
        <v>5.0799999999999998E-2</v>
      </c>
      <c r="O2095" s="50">
        <v>5.1400000000000001E-2</v>
      </c>
      <c r="R2095" s="59"/>
    </row>
    <row r="2096" spans="2:18" x14ac:dyDescent="0.2">
      <c r="B2096">
        <v>2087</v>
      </c>
      <c r="C2096" s="57">
        <f t="shared" ca="1" si="268"/>
        <v>-0.24897662776140683</v>
      </c>
      <c r="D2096" s="57">
        <f t="shared" ca="1" si="270"/>
        <v>0.65472608707198332</v>
      </c>
      <c r="E2096" s="57">
        <f t="shared" ca="1" si="270"/>
        <v>0.65494093403944975</v>
      </c>
      <c r="F2096" s="57">
        <f t="shared" ca="1" si="264"/>
        <v>0</v>
      </c>
      <c r="G2096" s="57">
        <f t="shared" ca="1" si="265"/>
        <v>0</v>
      </c>
      <c r="H2096" s="17">
        <f t="shared" ca="1" si="266"/>
        <v>0</v>
      </c>
      <c r="I2096" s="17">
        <f t="shared" ca="1" si="267"/>
        <v>0</v>
      </c>
      <c r="K2096" s="17">
        <v>2087</v>
      </c>
      <c r="L2096" s="50">
        <v>1.8667791030634955E-3</v>
      </c>
      <c r="M2096" s="50">
        <v>1.8805756164371598E-3</v>
      </c>
      <c r="N2096" s="50">
        <v>5.0799999999999998E-2</v>
      </c>
      <c r="O2096" s="50">
        <v>5.0999999999999997E-2</v>
      </c>
      <c r="R2096" s="59"/>
    </row>
    <row r="2097" spans="2:18" x14ac:dyDescent="0.2">
      <c r="B2097">
        <v>2088</v>
      </c>
      <c r="C2097" s="57">
        <f t="shared" ca="1" si="268"/>
        <v>2.2342670417593729</v>
      </c>
      <c r="D2097" s="57">
        <f t="shared" ca="1" si="270"/>
        <v>0.83633869669675553</v>
      </c>
      <c r="E2097" s="57">
        <f t="shared" ca="1" si="270"/>
        <v>0.83661313945428128</v>
      </c>
      <c r="F2097" s="57">
        <f t="shared" ca="1" si="264"/>
        <v>4.8138696696755523E-2</v>
      </c>
      <c r="G2097" s="57">
        <f t="shared" ca="1" si="265"/>
        <v>4.8413139454281273E-2</v>
      </c>
      <c r="H2097" s="17">
        <f t="shared" ca="1" si="266"/>
        <v>1</v>
      </c>
      <c r="I2097" s="17">
        <f t="shared" ca="1" si="267"/>
        <v>1</v>
      </c>
      <c r="K2097" s="17">
        <v>2088</v>
      </c>
      <c r="L2097" s="50">
        <v>1.6495617266581843E-3</v>
      </c>
      <c r="M2097" s="50">
        <v>1.6615351865136502E-3</v>
      </c>
      <c r="N2097" s="50">
        <v>4.4200000000000003E-2</v>
      </c>
      <c r="O2097" s="50">
        <v>4.4200000000000003E-2</v>
      </c>
      <c r="R2097" s="59"/>
    </row>
    <row r="2098" spans="2:18" x14ac:dyDescent="0.2">
      <c r="B2098">
        <v>2089</v>
      </c>
      <c r="C2098" s="57">
        <f t="shared" ca="1" si="268"/>
        <v>0.8365208105869576</v>
      </c>
      <c r="D2098" s="57">
        <f t="shared" ca="1" si="270"/>
        <v>0.72867907325852077</v>
      </c>
      <c r="E2098" s="57">
        <f t="shared" ca="1" si="270"/>
        <v>0.72891818774049588</v>
      </c>
      <c r="F2098" s="57">
        <f t="shared" ca="1" si="264"/>
        <v>0</v>
      </c>
      <c r="G2098" s="57">
        <f t="shared" ca="1" si="265"/>
        <v>0</v>
      </c>
      <c r="H2098" s="17">
        <f t="shared" ca="1" si="266"/>
        <v>0</v>
      </c>
      <c r="I2098" s="17">
        <f t="shared" ca="1" si="267"/>
        <v>0</v>
      </c>
      <c r="K2098" s="17">
        <v>2089</v>
      </c>
      <c r="L2098" s="50">
        <v>1.6066455383624153E-3</v>
      </c>
      <c r="M2098" s="50">
        <v>1.6191509102783542E-3</v>
      </c>
      <c r="N2098" s="50">
        <v>4.6199999999999998E-2</v>
      </c>
      <c r="O2098" s="50">
        <v>4.6399999999999997E-2</v>
      </c>
      <c r="R2098" s="59"/>
    </row>
    <row r="2099" spans="2:18" x14ac:dyDescent="0.2">
      <c r="B2099">
        <v>2090</v>
      </c>
      <c r="C2099" s="57">
        <f t="shared" ca="1" si="268"/>
        <v>-0.76882115537374296</v>
      </c>
      <c r="D2099" s="57">
        <f t="shared" ca="1" si="270"/>
        <v>0.62201661453719892</v>
      </c>
      <c r="E2099" s="57">
        <f t="shared" ca="1" si="270"/>
        <v>0.62222072796109607</v>
      </c>
      <c r="F2099" s="57">
        <f t="shared" ca="1" si="264"/>
        <v>0</v>
      </c>
      <c r="G2099" s="57">
        <f t="shared" ca="1" si="265"/>
        <v>0</v>
      </c>
      <c r="H2099" s="17">
        <f t="shared" ca="1" si="266"/>
        <v>0</v>
      </c>
      <c r="I2099" s="17">
        <f t="shared" ca="1" si="267"/>
        <v>0</v>
      </c>
      <c r="K2099" s="17">
        <v>2090</v>
      </c>
      <c r="L2099" s="50">
        <v>2.0229760090285805E-3</v>
      </c>
      <c r="M2099" s="50">
        <v>2.0383309454355806E-3</v>
      </c>
      <c r="N2099" s="50">
        <v>5.6800000000000003E-2</v>
      </c>
      <c r="O2099" s="50">
        <v>5.6800000000000003E-2</v>
      </c>
      <c r="R2099" s="59"/>
    </row>
    <row r="2100" spans="2:18" x14ac:dyDescent="0.2">
      <c r="B2100">
        <v>2091</v>
      </c>
      <c r="C2100" s="57">
        <f t="shared" ca="1" si="268"/>
        <v>0.48946350291553764</v>
      </c>
      <c r="D2100" s="57">
        <f t="shared" ca="1" si="270"/>
        <v>0.70416866225733465</v>
      </c>
      <c r="E2100" s="57">
        <f t="shared" ca="1" si="270"/>
        <v>0.70439973370027575</v>
      </c>
      <c r="F2100" s="57">
        <f t="shared" ca="1" si="264"/>
        <v>0</v>
      </c>
      <c r="G2100" s="57">
        <f t="shared" ca="1" si="265"/>
        <v>0</v>
      </c>
      <c r="H2100" s="17">
        <f t="shared" ca="1" si="266"/>
        <v>0</v>
      </c>
      <c r="I2100" s="17">
        <f t="shared" ca="1" si="267"/>
        <v>0</v>
      </c>
      <c r="K2100" s="17">
        <v>2091</v>
      </c>
      <c r="L2100" s="50">
        <v>1.7682582291737286E-3</v>
      </c>
      <c r="M2100" s="50">
        <v>1.7827105074574811E-3</v>
      </c>
      <c r="N2100" s="50">
        <v>5.3199999999999997E-2</v>
      </c>
      <c r="O2100" s="50">
        <v>5.3800000000000001E-2</v>
      </c>
      <c r="R2100" s="59"/>
    </row>
    <row r="2101" spans="2:18" x14ac:dyDescent="0.2">
      <c r="B2101">
        <v>2092</v>
      </c>
      <c r="C2101" s="57">
        <f t="shared" ca="1" si="268"/>
        <v>-3.006767072643789E-3</v>
      </c>
      <c r="D2101" s="57">
        <f t="shared" ca="1" si="270"/>
        <v>0.67079696580627524</v>
      </c>
      <c r="E2101" s="57">
        <f t="shared" ca="1" si="270"/>
        <v>0.67101708639828295</v>
      </c>
      <c r="F2101" s="57">
        <f t="shared" ca="1" si="264"/>
        <v>0</v>
      </c>
      <c r="G2101" s="57">
        <f t="shared" ca="1" si="265"/>
        <v>0</v>
      </c>
      <c r="H2101" s="17">
        <f t="shared" ca="1" si="266"/>
        <v>0</v>
      </c>
      <c r="I2101" s="17">
        <f t="shared" ca="1" si="267"/>
        <v>0</v>
      </c>
      <c r="K2101" s="17">
        <v>2092</v>
      </c>
      <c r="L2101" s="50">
        <v>1.7497806050067915E-3</v>
      </c>
      <c r="M2101" s="50">
        <v>1.7646118000001025E-3</v>
      </c>
      <c r="N2101" s="50">
        <v>5.5E-2</v>
      </c>
      <c r="O2101" s="50">
        <v>5.5399999999999998E-2</v>
      </c>
      <c r="R2101" s="59"/>
    </row>
    <row r="2102" spans="2:18" x14ac:dyDescent="0.2">
      <c r="B2102">
        <v>2093</v>
      </c>
      <c r="C2102" s="57">
        <f t="shared" ca="1" si="268"/>
        <v>1.3283151447243529</v>
      </c>
      <c r="D2102" s="57">
        <f t="shared" ca="1" si="270"/>
        <v>0.76487939315405451</v>
      </c>
      <c r="E2102" s="57">
        <f t="shared" ca="1" si="270"/>
        <v>0.76513038669370648</v>
      </c>
      <c r="F2102" s="57">
        <f t="shared" ca="1" si="264"/>
        <v>0</v>
      </c>
      <c r="G2102" s="57">
        <f t="shared" ca="1" si="265"/>
        <v>0</v>
      </c>
      <c r="H2102" s="17">
        <f t="shared" ca="1" si="266"/>
        <v>0</v>
      </c>
      <c r="I2102" s="17">
        <f t="shared" ca="1" si="267"/>
        <v>0</v>
      </c>
      <c r="K2102" s="17">
        <v>2093</v>
      </c>
      <c r="L2102" s="50">
        <v>1.5884731029462123E-3</v>
      </c>
      <c r="M2102" s="50">
        <v>1.6010659693937697E-3</v>
      </c>
      <c r="N2102" s="50">
        <v>4.6600000000000003E-2</v>
      </c>
      <c r="O2102" s="50">
        <v>4.6800000000000001E-2</v>
      </c>
      <c r="R2102" s="59"/>
    </row>
    <row r="2103" spans="2:18" x14ac:dyDescent="0.2">
      <c r="B2103">
        <v>2094</v>
      </c>
      <c r="C2103" s="57">
        <f t="shared" ca="1" si="268"/>
        <v>-1.83943942158729</v>
      </c>
      <c r="D2103" s="57">
        <f t="shared" ca="1" si="270"/>
        <v>0.55970914111360703</v>
      </c>
      <c r="E2103" s="57">
        <f t="shared" ca="1" si="270"/>
        <v>0.55989280847314249</v>
      </c>
      <c r="F2103" s="57">
        <f t="shared" ca="1" si="264"/>
        <v>0</v>
      </c>
      <c r="G2103" s="57">
        <f t="shared" ca="1" si="265"/>
        <v>0</v>
      </c>
      <c r="H2103" s="17">
        <f t="shared" ca="1" si="266"/>
        <v>0</v>
      </c>
      <c r="I2103" s="17">
        <f t="shared" ca="1" si="267"/>
        <v>0</v>
      </c>
      <c r="K2103" s="17">
        <v>2094</v>
      </c>
      <c r="L2103" s="50">
        <v>1.7088875484890557E-3</v>
      </c>
      <c r="M2103" s="50">
        <v>1.7229065294850103E-3</v>
      </c>
      <c r="N2103" s="50">
        <v>5.1799999999999999E-2</v>
      </c>
      <c r="O2103" s="50">
        <v>5.2400000000000002E-2</v>
      </c>
      <c r="R2103" s="59"/>
    </row>
    <row r="2104" spans="2:18" x14ac:dyDescent="0.2">
      <c r="B2104">
        <v>2095</v>
      </c>
      <c r="C2104" s="57">
        <f t="shared" ca="1" si="268"/>
        <v>0.69133282201482882</v>
      </c>
      <c r="D2104" s="57">
        <f t="shared" ca="1" si="270"/>
        <v>0.71832325953545118</v>
      </c>
      <c r="E2104" s="57">
        <f t="shared" ca="1" si="270"/>
        <v>0.71855897577926531</v>
      </c>
      <c r="F2104" s="57">
        <f t="shared" ca="1" si="264"/>
        <v>0</v>
      </c>
      <c r="G2104" s="57">
        <f t="shared" ca="1" si="265"/>
        <v>0</v>
      </c>
      <c r="H2104" s="17">
        <f t="shared" ca="1" si="266"/>
        <v>0</v>
      </c>
      <c r="I2104" s="17">
        <f t="shared" ca="1" si="267"/>
        <v>0</v>
      </c>
      <c r="K2104" s="17">
        <v>2095</v>
      </c>
      <c r="L2104" s="50">
        <v>1.7227296319524271E-3</v>
      </c>
      <c r="M2104" s="50">
        <v>1.7359386195718966E-3</v>
      </c>
      <c r="N2104" s="50">
        <v>4.8599999999999997E-2</v>
      </c>
      <c r="O2104" s="50">
        <v>4.9000000000000002E-2</v>
      </c>
      <c r="R2104" s="59"/>
    </row>
    <row r="2105" spans="2:18" x14ac:dyDescent="0.2">
      <c r="B2105">
        <v>2096</v>
      </c>
      <c r="C2105" s="57">
        <f t="shared" ca="1" si="268"/>
        <v>1.4509686363543441</v>
      </c>
      <c r="D2105" s="57">
        <f t="shared" ca="1" si="270"/>
        <v>0.77418453523162656</v>
      </c>
      <c r="E2105" s="57">
        <f t="shared" ca="1" si="270"/>
        <v>0.77443858223378259</v>
      </c>
      <c r="F2105" s="57">
        <f t="shared" ca="1" si="264"/>
        <v>0</v>
      </c>
      <c r="G2105" s="57">
        <f t="shared" ca="1" si="265"/>
        <v>0</v>
      </c>
      <c r="H2105" s="17">
        <f t="shared" ca="1" si="266"/>
        <v>0</v>
      </c>
      <c r="I2105" s="17">
        <f t="shared" ca="1" si="267"/>
        <v>0</v>
      </c>
      <c r="K2105" s="17">
        <v>2096</v>
      </c>
      <c r="L2105" s="50">
        <v>1.6487864107356839E-3</v>
      </c>
      <c r="M2105" s="50">
        <v>1.6618793278511635E-3</v>
      </c>
      <c r="N2105" s="50">
        <v>4.8399999999999999E-2</v>
      </c>
      <c r="O2105" s="50">
        <v>4.8800000000000003E-2</v>
      </c>
      <c r="R2105" s="59"/>
    </row>
    <row r="2106" spans="2:18" x14ac:dyDescent="0.2">
      <c r="B2106">
        <v>2097</v>
      </c>
      <c r="C2106" s="57">
        <f t="shared" ca="1" si="268"/>
        <v>-0.57919876040723473</v>
      </c>
      <c r="D2106" s="57">
        <f t="shared" ca="1" si="270"/>
        <v>0.63375420879714539</v>
      </c>
      <c r="E2106" s="57">
        <f t="shared" ca="1" si="270"/>
        <v>0.63396217388753617</v>
      </c>
      <c r="F2106" s="57">
        <f t="shared" ca="1" si="264"/>
        <v>0</v>
      </c>
      <c r="G2106" s="57">
        <f t="shared" ca="1" si="265"/>
        <v>0</v>
      </c>
      <c r="H2106" s="17">
        <f t="shared" ca="1" si="266"/>
        <v>0</v>
      </c>
      <c r="I2106" s="17">
        <f t="shared" ca="1" si="267"/>
        <v>0</v>
      </c>
      <c r="K2106" s="17">
        <v>2097</v>
      </c>
      <c r="L2106" s="50">
        <v>1.7656346559316791E-3</v>
      </c>
      <c r="M2106" s="50">
        <v>1.7800315693234172E-3</v>
      </c>
      <c r="N2106" s="50">
        <v>5.3400000000000003E-2</v>
      </c>
      <c r="O2106" s="50">
        <v>5.3600000000000002E-2</v>
      </c>
      <c r="R2106" s="59"/>
    </row>
    <row r="2107" spans="2:18" x14ac:dyDescent="0.2">
      <c r="B2107">
        <v>2098</v>
      </c>
      <c r="C2107" s="57">
        <f t="shared" ca="1" si="268"/>
        <v>0.66659653002927544</v>
      </c>
      <c r="D2107" s="57">
        <f t="shared" ca="1" si="270"/>
        <v>0.71657362717912365</v>
      </c>
      <c r="E2107" s="57">
        <f t="shared" ca="1" si="270"/>
        <v>0.71680876928481596</v>
      </c>
      <c r="F2107" s="57">
        <f t="shared" ca="1" si="264"/>
        <v>0</v>
      </c>
      <c r="G2107" s="57">
        <f t="shared" ca="1" si="265"/>
        <v>0</v>
      </c>
      <c r="H2107" s="17">
        <f t="shared" ca="1" si="266"/>
        <v>0</v>
      </c>
      <c r="I2107" s="17">
        <f t="shared" ca="1" si="267"/>
        <v>0</v>
      </c>
      <c r="K2107" s="17">
        <v>2098</v>
      </c>
      <c r="L2107" s="50">
        <v>1.9213821018873875E-3</v>
      </c>
      <c r="M2107" s="50">
        <v>1.9357095722709904E-3</v>
      </c>
      <c r="N2107" s="50">
        <v>5.28E-2</v>
      </c>
      <c r="O2107" s="50">
        <v>5.3199999999999997E-2</v>
      </c>
      <c r="R2107" s="59"/>
    </row>
    <row r="2108" spans="2:18" x14ac:dyDescent="0.2">
      <c r="B2108">
        <v>2099</v>
      </c>
      <c r="C2108" s="57">
        <f t="shared" ca="1" si="268"/>
        <v>-0.67113002168288016</v>
      </c>
      <c r="D2108" s="57">
        <f t="shared" ca="1" si="270"/>
        <v>0.6280362737471189</v>
      </c>
      <c r="E2108" s="57">
        <f t="shared" ca="1" si="270"/>
        <v>0.6282423625093323</v>
      </c>
      <c r="F2108" s="57">
        <f t="shared" ca="1" si="264"/>
        <v>0</v>
      </c>
      <c r="G2108" s="57">
        <f t="shared" ca="1" si="265"/>
        <v>0</v>
      </c>
      <c r="H2108" s="17">
        <f t="shared" ca="1" si="266"/>
        <v>0</v>
      </c>
      <c r="I2108" s="17">
        <f t="shared" ca="1" si="267"/>
        <v>0</v>
      </c>
      <c r="K2108" s="17">
        <v>2099</v>
      </c>
      <c r="L2108" s="50">
        <v>1.7693911302569209E-3</v>
      </c>
      <c r="M2108" s="50">
        <v>1.7839792330137183E-3</v>
      </c>
      <c r="N2108" s="50">
        <v>5.3800000000000001E-2</v>
      </c>
      <c r="O2108" s="50">
        <v>5.4199999999999998E-2</v>
      </c>
      <c r="R2108" s="59"/>
    </row>
    <row r="2109" spans="2:18" x14ac:dyDescent="0.2">
      <c r="B2109">
        <v>2100</v>
      </c>
      <c r="C2109" s="57">
        <f t="shared" ca="1" si="268"/>
        <v>0.50633707287958096</v>
      </c>
      <c r="D2109" s="57">
        <f t="shared" ca="1" si="270"/>
        <v>0.70534103758492661</v>
      </c>
      <c r="E2109" s="57">
        <f t="shared" ca="1" si="270"/>
        <v>0.70557249374032815</v>
      </c>
      <c r="F2109" s="57">
        <f t="shared" ca="1" si="264"/>
        <v>0</v>
      </c>
      <c r="G2109" s="57">
        <f t="shared" ca="1" si="265"/>
        <v>0</v>
      </c>
      <c r="H2109" s="17">
        <f t="shared" ca="1" si="266"/>
        <v>0</v>
      </c>
      <c r="I2109" s="17">
        <f t="shared" ca="1" si="267"/>
        <v>0</v>
      </c>
      <c r="K2109" s="17">
        <v>2100</v>
      </c>
      <c r="L2109" s="50">
        <v>1.6913212442257884E-3</v>
      </c>
      <c r="M2109" s="50">
        <v>1.7043721302216798E-3</v>
      </c>
      <c r="N2109" s="50">
        <v>4.8000000000000001E-2</v>
      </c>
      <c r="O2109" s="50">
        <v>4.8399999999999999E-2</v>
      </c>
      <c r="R2109" s="59"/>
    </row>
    <row r="2110" spans="2:18" x14ac:dyDescent="0.2">
      <c r="B2110">
        <v>2101</v>
      </c>
      <c r="C2110" s="57">
        <f t="shared" ca="1" si="268"/>
        <v>-0.35355283028170464</v>
      </c>
      <c r="D2110" s="57">
        <f t="shared" ref="D2110:E2129" ca="1" si="271">S0*EXP((D$5+0.5*σ*σ)*T+σ*SQRT(T)*$C2110)</f>
        <v>0.64801060197582561</v>
      </c>
      <c r="E2110" s="57">
        <f t="shared" ca="1" si="271"/>
        <v>0.6482232452711969</v>
      </c>
      <c r="F2110" s="57">
        <f t="shared" ca="1" si="264"/>
        <v>0</v>
      </c>
      <c r="G2110" s="57">
        <f t="shared" ca="1" si="265"/>
        <v>0</v>
      </c>
      <c r="H2110" s="17">
        <f t="shared" ca="1" si="266"/>
        <v>0</v>
      </c>
      <c r="I2110" s="17">
        <f t="shared" ca="1" si="267"/>
        <v>0</v>
      </c>
      <c r="K2110" s="17">
        <v>2101</v>
      </c>
      <c r="L2110" s="50">
        <v>1.7777967844986467E-3</v>
      </c>
      <c r="M2110" s="50">
        <v>1.7920341516782755E-3</v>
      </c>
      <c r="N2110" s="50">
        <v>5.2400000000000002E-2</v>
      </c>
      <c r="O2110" s="50">
        <v>5.3199999999999997E-2</v>
      </c>
      <c r="R2110" s="59"/>
    </row>
    <row r="2111" spans="2:18" x14ac:dyDescent="0.2">
      <c r="B2111">
        <v>2102</v>
      </c>
      <c r="C2111" s="57">
        <f t="shared" ca="1" si="268"/>
        <v>0.45700811642876765</v>
      </c>
      <c r="D2111" s="57">
        <f t="shared" ca="1" si="271"/>
        <v>0.70191913852214727</v>
      </c>
      <c r="E2111" s="57">
        <f t="shared" ca="1" si="271"/>
        <v>0.70214947178867793</v>
      </c>
      <c r="F2111" s="57">
        <f t="shared" ca="1" si="264"/>
        <v>0</v>
      </c>
      <c r="G2111" s="57">
        <f t="shared" ca="1" si="265"/>
        <v>0</v>
      </c>
      <c r="H2111" s="17">
        <f t="shared" ca="1" si="266"/>
        <v>0</v>
      </c>
      <c r="I2111" s="17">
        <f t="shared" ca="1" si="267"/>
        <v>0</v>
      </c>
      <c r="K2111" s="17">
        <v>2102</v>
      </c>
      <c r="L2111" s="50">
        <v>1.6235108958101477E-3</v>
      </c>
      <c r="M2111" s="50">
        <v>1.6368103883325734E-3</v>
      </c>
      <c r="N2111" s="50">
        <v>4.9200000000000001E-2</v>
      </c>
      <c r="O2111" s="50">
        <v>4.9399999999999999E-2</v>
      </c>
      <c r="R2111" s="59"/>
    </row>
    <row r="2112" spans="2:18" x14ac:dyDescent="0.2">
      <c r="B2112">
        <v>2103</v>
      </c>
      <c r="C2112" s="57">
        <f t="shared" ca="1" si="268"/>
        <v>-0.87672232947803852</v>
      </c>
      <c r="D2112" s="57">
        <f t="shared" ca="1" si="271"/>
        <v>0.61543485553953525</v>
      </c>
      <c r="E2112" s="57">
        <f t="shared" ca="1" si="271"/>
        <v>0.61563680917327102</v>
      </c>
      <c r="F2112" s="57">
        <f t="shared" ca="1" si="264"/>
        <v>0</v>
      </c>
      <c r="G2112" s="57">
        <f t="shared" ca="1" si="265"/>
        <v>0</v>
      </c>
      <c r="H2112" s="17">
        <f t="shared" ca="1" si="266"/>
        <v>0</v>
      </c>
      <c r="I2112" s="17">
        <f t="shared" ca="1" si="267"/>
        <v>0</v>
      </c>
      <c r="K2112" s="17">
        <v>2103</v>
      </c>
      <c r="L2112" s="50">
        <v>1.8813889330621624E-3</v>
      </c>
      <c r="M2112" s="50">
        <v>1.8966100359809424E-3</v>
      </c>
      <c r="N2112" s="50">
        <v>5.6000000000000001E-2</v>
      </c>
      <c r="O2112" s="50">
        <v>5.7200000000000001E-2</v>
      </c>
      <c r="R2112" s="59"/>
    </row>
    <row r="2113" spans="2:18" x14ac:dyDescent="0.2">
      <c r="B2113">
        <v>2104</v>
      </c>
      <c r="C2113" s="57">
        <f t="shared" ca="1" si="268"/>
        <v>1.5671474657519506</v>
      </c>
      <c r="D2113" s="57">
        <f t="shared" ca="1" si="271"/>
        <v>0.78310284881005798</v>
      </c>
      <c r="E2113" s="57">
        <f t="shared" ca="1" si="271"/>
        <v>0.78335982233777179</v>
      </c>
      <c r="F2113" s="57">
        <f t="shared" ca="1" si="264"/>
        <v>0</v>
      </c>
      <c r="G2113" s="57">
        <f t="shared" ca="1" si="265"/>
        <v>0</v>
      </c>
      <c r="H2113" s="17">
        <f t="shared" ca="1" si="266"/>
        <v>0</v>
      </c>
      <c r="I2113" s="17">
        <f t="shared" ca="1" si="267"/>
        <v>0</v>
      </c>
      <c r="K2113" s="17">
        <v>2104</v>
      </c>
      <c r="L2113" s="50">
        <v>1.721130756417413E-3</v>
      </c>
      <c r="M2113" s="50">
        <v>1.7345252618399122E-3</v>
      </c>
      <c r="N2113" s="50">
        <v>4.9200000000000001E-2</v>
      </c>
      <c r="O2113" s="50">
        <v>0.05</v>
      </c>
      <c r="R2113" s="59"/>
    </row>
    <row r="2114" spans="2:18" x14ac:dyDescent="0.2">
      <c r="B2114">
        <v>2105</v>
      </c>
      <c r="C2114" s="57">
        <f t="shared" ca="1" si="268"/>
        <v>-0.60956824937213516</v>
      </c>
      <c r="D2114" s="57">
        <f t="shared" ca="1" si="271"/>
        <v>0.63185955408921113</v>
      </c>
      <c r="E2114" s="57">
        <f t="shared" ca="1" si="271"/>
        <v>0.63206689745270517</v>
      </c>
      <c r="F2114" s="57">
        <f t="shared" ca="1" si="264"/>
        <v>0</v>
      </c>
      <c r="G2114" s="57">
        <f t="shared" ca="1" si="265"/>
        <v>0</v>
      </c>
      <c r="H2114" s="17">
        <f t="shared" ca="1" si="266"/>
        <v>0</v>
      </c>
      <c r="I2114" s="17">
        <f t="shared" ca="1" si="267"/>
        <v>0</v>
      </c>
      <c r="K2114" s="17">
        <v>2105</v>
      </c>
      <c r="L2114" s="50">
        <v>1.4939282455565899E-3</v>
      </c>
      <c r="M2114" s="50">
        <v>1.506946660530789E-3</v>
      </c>
      <c r="N2114" s="50">
        <v>4.8399999999999999E-2</v>
      </c>
      <c r="O2114" s="50">
        <v>4.8599999999999997E-2</v>
      </c>
      <c r="R2114" s="59"/>
    </row>
    <row r="2115" spans="2:18" x14ac:dyDescent="0.2">
      <c r="B2115">
        <v>2106</v>
      </c>
      <c r="C2115" s="57">
        <f t="shared" ca="1" si="268"/>
        <v>-0.42997656737756318</v>
      </c>
      <c r="D2115" s="57">
        <f t="shared" ca="1" si="271"/>
        <v>0.64314656295058392</v>
      </c>
      <c r="E2115" s="57">
        <f t="shared" ca="1" si="271"/>
        <v>0.64335761012193504</v>
      </c>
      <c r="F2115" s="57">
        <f t="shared" ca="1" si="264"/>
        <v>0</v>
      </c>
      <c r="G2115" s="57">
        <f t="shared" ca="1" si="265"/>
        <v>0</v>
      </c>
      <c r="H2115" s="17">
        <f t="shared" ca="1" si="266"/>
        <v>0</v>
      </c>
      <c r="I2115" s="17">
        <f t="shared" ca="1" si="267"/>
        <v>0</v>
      </c>
      <c r="K2115" s="17">
        <v>2106</v>
      </c>
      <c r="L2115" s="50">
        <v>1.3551241488600583E-3</v>
      </c>
      <c r="M2115" s="50">
        <v>1.3675472184222479E-3</v>
      </c>
      <c r="N2115" s="50">
        <v>4.58E-2</v>
      </c>
      <c r="O2115" s="50">
        <v>4.6399999999999997E-2</v>
      </c>
      <c r="R2115" s="59"/>
    </row>
    <row r="2116" spans="2:18" x14ac:dyDescent="0.2">
      <c r="B2116">
        <v>2107</v>
      </c>
      <c r="C2116" s="57">
        <f t="shared" ca="1" si="268"/>
        <v>0.59049293128073932</v>
      </c>
      <c r="D2116" s="57">
        <f t="shared" ca="1" si="271"/>
        <v>0.71121739335297152</v>
      </c>
      <c r="E2116" s="57">
        <f t="shared" ca="1" si="271"/>
        <v>0.71145077782197075</v>
      </c>
      <c r="F2116" s="57">
        <f t="shared" ca="1" si="264"/>
        <v>0</v>
      </c>
      <c r="G2116" s="57">
        <f t="shared" ca="1" si="265"/>
        <v>0</v>
      </c>
      <c r="H2116" s="17">
        <f t="shared" ca="1" si="266"/>
        <v>0</v>
      </c>
      <c r="I2116" s="17">
        <f t="shared" ca="1" si="267"/>
        <v>0</v>
      </c>
      <c r="K2116" s="17">
        <v>2107</v>
      </c>
      <c r="L2116" s="50">
        <v>1.7350098879749907E-3</v>
      </c>
      <c r="M2116" s="50">
        <v>1.7490288274086844E-3</v>
      </c>
      <c r="N2116" s="50">
        <v>5.1999999999999998E-2</v>
      </c>
      <c r="O2116" s="50">
        <v>5.1999999999999998E-2</v>
      </c>
      <c r="R2116" s="59"/>
    </row>
    <row r="2117" spans="2:18" x14ac:dyDescent="0.2">
      <c r="B2117">
        <v>2108</v>
      </c>
      <c r="C2117" s="57">
        <f t="shared" ca="1" si="268"/>
        <v>-0.57681981910329971</v>
      </c>
      <c r="D2117" s="57">
        <f t="shared" ca="1" si="271"/>
        <v>0.6339028630139607</v>
      </c>
      <c r="E2117" s="57">
        <f t="shared" ca="1" si="271"/>
        <v>0.6341108768849153</v>
      </c>
      <c r="F2117" s="57">
        <f t="shared" ca="1" si="264"/>
        <v>0</v>
      </c>
      <c r="G2117" s="57">
        <f t="shared" ca="1" si="265"/>
        <v>0</v>
      </c>
      <c r="H2117" s="17">
        <f t="shared" ca="1" si="266"/>
        <v>0</v>
      </c>
      <c r="I2117" s="17">
        <f t="shared" ca="1" si="267"/>
        <v>0</v>
      </c>
      <c r="K2117" s="17">
        <v>2108</v>
      </c>
      <c r="L2117" s="50">
        <v>1.7735288720376506E-3</v>
      </c>
      <c r="M2117" s="50">
        <v>1.7878131690584461E-3</v>
      </c>
      <c r="N2117" s="50">
        <v>5.28E-2</v>
      </c>
      <c r="O2117" s="50">
        <v>5.2999999999999999E-2</v>
      </c>
      <c r="R2117" s="59"/>
    </row>
    <row r="2118" spans="2:18" x14ac:dyDescent="0.2">
      <c r="B2118">
        <v>2109</v>
      </c>
      <c r="C2118" s="57">
        <f t="shared" ca="1" si="268"/>
        <v>-1.0792076622027873</v>
      </c>
      <c r="D2118" s="57">
        <f t="shared" ca="1" si="271"/>
        <v>0.6032710411244594</v>
      </c>
      <c r="E2118" s="57">
        <f t="shared" ca="1" si="271"/>
        <v>0.60346900322846775</v>
      </c>
      <c r="F2118" s="57">
        <f t="shared" ca="1" si="264"/>
        <v>0</v>
      </c>
      <c r="G2118" s="57">
        <f t="shared" ca="1" si="265"/>
        <v>0</v>
      </c>
      <c r="H2118" s="17">
        <f t="shared" ca="1" si="266"/>
        <v>0</v>
      </c>
      <c r="I2118" s="17">
        <f t="shared" ca="1" si="267"/>
        <v>0</v>
      </c>
      <c r="K2118" s="17">
        <v>2109</v>
      </c>
      <c r="L2118" s="50">
        <v>1.4601419220023159E-3</v>
      </c>
      <c r="M2118" s="50">
        <v>1.472905802254734E-3</v>
      </c>
      <c r="N2118" s="50">
        <v>4.7399999999999998E-2</v>
      </c>
      <c r="O2118" s="50">
        <v>4.7800000000000002E-2</v>
      </c>
      <c r="R2118" s="59"/>
    </row>
    <row r="2119" spans="2:18" x14ac:dyDescent="0.2">
      <c r="B2119">
        <v>2110</v>
      </c>
      <c r="C2119" s="57">
        <f t="shared" ca="1" si="268"/>
        <v>1.7943155930566479</v>
      </c>
      <c r="D2119" s="57">
        <f t="shared" ca="1" si="271"/>
        <v>0.80083903393640088</v>
      </c>
      <c r="E2119" s="57">
        <f t="shared" ca="1" si="271"/>
        <v>0.8011018275553925</v>
      </c>
      <c r="F2119" s="57">
        <f t="shared" ca="1" si="264"/>
        <v>1.2639033936400867E-2</v>
      </c>
      <c r="G2119" s="57">
        <f t="shared" ca="1" si="265"/>
        <v>1.2901827555392487E-2</v>
      </c>
      <c r="H2119" s="17">
        <f t="shared" ca="1" si="266"/>
        <v>1</v>
      </c>
      <c r="I2119" s="17">
        <f t="shared" ca="1" si="267"/>
        <v>1</v>
      </c>
      <c r="K2119" s="17">
        <v>2110</v>
      </c>
      <c r="L2119" s="50">
        <v>1.8103659224365605E-3</v>
      </c>
      <c r="M2119" s="50">
        <v>1.8252179450382211E-3</v>
      </c>
      <c r="N2119" s="50">
        <v>5.4800000000000001E-2</v>
      </c>
      <c r="O2119" s="50">
        <v>5.5399999999999998E-2</v>
      </c>
      <c r="R2119" s="59"/>
    </row>
    <row r="2120" spans="2:18" x14ac:dyDescent="0.2">
      <c r="B2120">
        <v>2111</v>
      </c>
      <c r="C2120" s="57">
        <f t="shared" ca="1" si="268"/>
        <v>0.24100764379956011</v>
      </c>
      <c r="D2120" s="57">
        <f t="shared" ca="1" si="271"/>
        <v>0.68712984002951527</v>
      </c>
      <c r="E2120" s="57">
        <f t="shared" ca="1" si="271"/>
        <v>0.68735532021932444</v>
      </c>
      <c r="F2120" s="57">
        <f t="shared" ca="1" si="264"/>
        <v>0</v>
      </c>
      <c r="G2120" s="57">
        <f t="shared" ca="1" si="265"/>
        <v>0</v>
      </c>
      <c r="H2120" s="17">
        <f t="shared" ca="1" si="266"/>
        <v>0</v>
      </c>
      <c r="I2120" s="17">
        <f t="shared" ca="1" si="267"/>
        <v>0</v>
      </c>
      <c r="K2120" s="17">
        <v>2111</v>
      </c>
      <c r="L2120" s="50">
        <v>1.5676886733674909E-3</v>
      </c>
      <c r="M2120" s="50">
        <v>1.5804873568882338E-3</v>
      </c>
      <c r="N2120" s="50">
        <v>4.7399999999999998E-2</v>
      </c>
      <c r="O2120" s="50">
        <v>4.7600000000000003E-2</v>
      </c>
      <c r="R2120" s="59"/>
    </row>
    <row r="2121" spans="2:18" x14ac:dyDescent="0.2">
      <c r="B2121">
        <v>2112</v>
      </c>
      <c r="C2121" s="57">
        <f t="shared" ca="1" si="268"/>
        <v>-1.713658389373542</v>
      </c>
      <c r="D2121" s="57">
        <f t="shared" ca="1" si="271"/>
        <v>0.56669298909307209</v>
      </c>
      <c r="E2121" s="57">
        <f t="shared" ca="1" si="271"/>
        <v>0.56687894818740969</v>
      </c>
      <c r="F2121" s="57">
        <f t="shared" ca="1" si="264"/>
        <v>0</v>
      </c>
      <c r="G2121" s="57">
        <f t="shared" ca="1" si="265"/>
        <v>0</v>
      </c>
      <c r="H2121" s="17">
        <f t="shared" ca="1" si="266"/>
        <v>0</v>
      </c>
      <c r="I2121" s="17">
        <f t="shared" ca="1" si="267"/>
        <v>0</v>
      </c>
      <c r="K2121" s="17">
        <v>2112</v>
      </c>
      <c r="L2121" s="50">
        <v>1.6106434463096975E-3</v>
      </c>
      <c r="M2121" s="50">
        <v>1.6230857321281058E-3</v>
      </c>
      <c r="N2121" s="50">
        <v>4.58E-2</v>
      </c>
      <c r="O2121" s="50">
        <v>4.6199999999999998E-2</v>
      </c>
      <c r="R2121" s="59"/>
    </row>
    <row r="2122" spans="2:18" x14ac:dyDescent="0.2">
      <c r="B2122">
        <v>2113</v>
      </c>
      <c r="C2122" s="57">
        <f t="shared" ca="1" si="268"/>
        <v>-0.62745887095156017</v>
      </c>
      <c r="D2122" s="57">
        <f t="shared" ca="1" si="271"/>
        <v>0.63074606808966072</v>
      </c>
      <c r="E2122" s="57">
        <f t="shared" ca="1" si="271"/>
        <v>0.63095304606510161</v>
      </c>
      <c r="F2122" s="57">
        <f t="shared" ref="F2122:F2185" ca="1" si="272">MAX(0,CP*(D2122-K))</f>
        <v>0</v>
      </c>
      <c r="G2122" s="57">
        <f t="shared" ref="G2122:G2185" ca="1" si="273">MAX(0,CP*(E2122-K))</f>
        <v>0</v>
      </c>
      <c r="H2122" s="17">
        <f t="shared" ref="H2122:H2185" ca="1" si="274">(CP*(D2122-K)&gt;0)*1</f>
        <v>0</v>
      </c>
      <c r="I2122" s="17">
        <f t="shared" ref="I2122:I2185" ca="1" si="275">(CP*(E2122-K)&gt;0)*1</f>
        <v>0</v>
      </c>
      <c r="K2122" s="17">
        <v>2113</v>
      </c>
      <c r="L2122" s="50">
        <v>1.7577812623893244E-3</v>
      </c>
      <c r="M2122" s="50">
        <v>1.7715276626997082E-3</v>
      </c>
      <c r="N2122" s="50">
        <v>5.0799999999999998E-2</v>
      </c>
      <c r="O2122" s="50">
        <v>5.0999999999999997E-2</v>
      </c>
      <c r="R2122" s="59"/>
    </row>
    <row r="2123" spans="2:18" x14ac:dyDescent="0.2">
      <c r="B2123">
        <v>2114</v>
      </c>
      <c r="C2123" s="57">
        <f t="shared" ref="C2123:C2186" ca="1" si="276">_xlfn.NORM.S.INV(RAND())</f>
        <v>-0.34135791450522351</v>
      </c>
      <c r="D2123" s="57">
        <f t="shared" ca="1" si="271"/>
        <v>0.6487901515380492</v>
      </c>
      <c r="E2123" s="57">
        <f t="shared" ca="1" si="271"/>
        <v>0.64900305064094499</v>
      </c>
      <c r="F2123" s="57">
        <f t="shared" ca="1" si="272"/>
        <v>0</v>
      </c>
      <c r="G2123" s="57">
        <f t="shared" ca="1" si="273"/>
        <v>0</v>
      </c>
      <c r="H2123" s="17">
        <f t="shared" ca="1" si="274"/>
        <v>0</v>
      </c>
      <c r="I2123" s="17">
        <f t="shared" ca="1" si="275"/>
        <v>0</v>
      </c>
      <c r="K2123" s="17">
        <v>2114</v>
      </c>
      <c r="L2123" s="50">
        <v>1.7611321473784954E-3</v>
      </c>
      <c r="M2123" s="50">
        <v>1.7746786138305725E-3</v>
      </c>
      <c r="N2123" s="50">
        <v>4.9799999999999997E-2</v>
      </c>
      <c r="O2123" s="50">
        <v>5.0799999999999998E-2</v>
      </c>
      <c r="R2123" s="59"/>
    </row>
    <row r="2124" spans="2:18" x14ac:dyDescent="0.2">
      <c r="B2124">
        <v>2115</v>
      </c>
      <c r="C2124" s="57">
        <f t="shared" ca="1" si="276"/>
        <v>-0.20814367805967596</v>
      </c>
      <c r="D2124" s="57">
        <f t="shared" ca="1" si="271"/>
        <v>0.65736707590341759</v>
      </c>
      <c r="E2124" s="57">
        <f t="shared" ca="1" si="271"/>
        <v>0.65758278950572979</v>
      </c>
      <c r="F2124" s="57">
        <f t="shared" ca="1" si="272"/>
        <v>0</v>
      </c>
      <c r="G2124" s="57">
        <f t="shared" ca="1" si="273"/>
        <v>0</v>
      </c>
      <c r="H2124" s="17">
        <f t="shared" ca="1" si="274"/>
        <v>0</v>
      </c>
      <c r="I2124" s="17">
        <f t="shared" ca="1" si="275"/>
        <v>0</v>
      </c>
      <c r="K2124" s="17">
        <v>2115</v>
      </c>
      <c r="L2124" s="50">
        <v>1.8068076758274273E-3</v>
      </c>
      <c r="M2124" s="50">
        <v>1.8217602238711158E-3</v>
      </c>
      <c r="N2124" s="50">
        <v>5.5399999999999998E-2</v>
      </c>
      <c r="O2124" s="50">
        <v>5.5800000000000002E-2</v>
      </c>
      <c r="R2124" s="59"/>
    </row>
    <row r="2125" spans="2:18" x14ac:dyDescent="0.2">
      <c r="B2125">
        <v>2116</v>
      </c>
      <c r="C2125" s="57">
        <f t="shared" ca="1" si="276"/>
        <v>1.7178570215811537</v>
      </c>
      <c r="D2125" s="57">
        <f t="shared" ca="1" si="271"/>
        <v>0.79482511823105517</v>
      </c>
      <c r="E2125" s="57">
        <f t="shared" ca="1" si="271"/>
        <v>0.79508593839644948</v>
      </c>
      <c r="F2125" s="57">
        <f t="shared" ca="1" si="272"/>
        <v>6.6251182310551604E-3</v>
      </c>
      <c r="G2125" s="57">
        <f t="shared" ca="1" si="273"/>
        <v>6.8859383964494647E-3</v>
      </c>
      <c r="H2125" s="17">
        <f t="shared" ca="1" si="274"/>
        <v>1</v>
      </c>
      <c r="I2125" s="17">
        <f t="shared" ca="1" si="275"/>
        <v>1</v>
      </c>
      <c r="K2125" s="17">
        <v>2116</v>
      </c>
      <c r="L2125" s="50">
        <v>1.8375190673598396E-3</v>
      </c>
      <c r="M2125" s="50">
        <v>1.8512173392006626E-3</v>
      </c>
      <c r="N2125" s="50">
        <v>0.05</v>
      </c>
      <c r="O2125" s="50">
        <v>5.1200000000000002E-2</v>
      </c>
      <c r="R2125" s="59"/>
    </row>
    <row r="2126" spans="2:18" x14ac:dyDescent="0.2">
      <c r="B2126">
        <v>2117</v>
      </c>
      <c r="C2126" s="57">
        <f t="shared" ca="1" si="276"/>
        <v>-1.621820921148982</v>
      </c>
      <c r="D2126" s="57">
        <f t="shared" ca="1" si="271"/>
        <v>0.57184713848732294</v>
      </c>
      <c r="E2126" s="57">
        <f t="shared" ca="1" si="271"/>
        <v>0.57203478890477888</v>
      </c>
      <c r="F2126" s="57">
        <f t="shared" ca="1" si="272"/>
        <v>0</v>
      </c>
      <c r="G2126" s="57">
        <f t="shared" ca="1" si="273"/>
        <v>0</v>
      </c>
      <c r="H2126" s="17">
        <f t="shared" ca="1" si="274"/>
        <v>0</v>
      </c>
      <c r="I2126" s="17">
        <f t="shared" ca="1" si="275"/>
        <v>0</v>
      </c>
      <c r="K2126" s="17">
        <v>2117</v>
      </c>
      <c r="L2126" s="50">
        <v>1.6787354928685602E-3</v>
      </c>
      <c r="M2126" s="50">
        <v>1.6927779878348505E-3</v>
      </c>
      <c r="N2126" s="50">
        <v>5.1999999999999998E-2</v>
      </c>
      <c r="O2126" s="50">
        <v>5.2400000000000002E-2</v>
      </c>
      <c r="R2126" s="59"/>
    </row>
    <row r="2127" spans="2:18" x14ac:dyDescent="0.2">
      <c r="B2127">
        <v>2118</v>
      </c>
      <c r="C2127" s="57">
        <f t="shared" ca="1" si="276"/>
        <v>-0.65475514808054258</v>
      </c>
      <c r="D2127" s="57">
        <f t="shared" ca="1" si="271"/>
        <v>0.62905096754418832</v>
      </c>
      <c r="E2127" s="57">
        <f t="shared" ca="1" si="271"/>
        <v>0.62925738927600461</v>
      </c>
      <c r="F2127" s="57">
        <f t="shared" ca="1" si="272"/>
        <v>0</v>
      </c>
      <c r="G2127" s="57">
        <f t="shared" ca="1" si="273"/>
        <v>0</v>
      </c>
      <c r="H2127" s="17">
        <f t="shared" ca="1" si="274"/>
        <v>0</v>
      </c>
      <c r="I2127" s="17">
        <f t="shared" ca="1" si="275"/>
        <v>0</v>
      </c>
      <c r="K2127" s="17">
        <v>2118</v>
      </c>
      <c r="L2127" s="50">
        <v>1.6348438138772039E-3</v>
      </c>
      <c r="M2127" s="50">
        <v>1.6477489959898861E-3</v>
      </c>
      <c r="N2127" s="50">
        <v>4.7600000000000003E-2</v>
      </c>
      <c r="O2127" s="50">
        <v>4.8399999999999999E-2</v>
      </c>
      <c r="R2127" s="59"/>
    </row>
    <row r="2128" spans="2:18" x14ac:dyDescent="0.2">
      <c r="B2128">
        <v>2119</v>
      </c>
      <c r="C2128" s="57">
        <f t="shared" ca="1" si="276"/>
        <v>0.14505710186000387</v>
      </c>
      <c r="D2128" s="57">
        <f t="shared" ca="1" si="271"/>
        <v>0.68066056712719758</v>
      </c>
      <c r="E2128" s="57">
        <f t="shared" ca="1" si="271"/>
        <v>0.68088392443891743</v>
      </c>
      <c r="F2128" s="57">
        <f t="shared" ca="1" si="272"/>
        <v>0</v>
      </c>
      <c r="G2128" s="57">
        <f t="shared" ca="1" si="273"/>
        <v>0</v>
      </c>
      <c r="H2128" s="17">
        <f t="shared" ca="1" si="274"/>
        <v>0</v>
      </c>
      <c r="I2128" s="17">
        <f t="shared" ca="1" si="275"/>
        <v>0</v>
      </c>
      <c r="K2128" s="17">
        <v>2119</v>
      </c>
      <c r="L2128" s="50">
        <v>2.1003908059288646E-3</v>
      </c>
      <c r="M2128" s="50">
        <v>2.1163401673595554E-3</v>
      </c>
      <c r="N2128" s="50">
        <v>5.8999999999999997E-2</v>
      </c>
      <c r="O2128" s="50">
        <v>5.8999999999999997E-2</v>
      </c>
      <c r="R2128" s="59"/>
    </row>
    <row r="2129" spans="2:18" x14ac:dyDescent="0.2">
      <c r="B2129">
        <v>2120</v>
      </c>
      <c r="C2129" s="57">
        <f t="shared" ca="1" si="276"/>
        <v>0.77781803494754331</v>
      </c>
      <c r="D2129" s="57">
        <f t="shared" ca="1" si="271"/>
        <v>0.72447412601339856</v>
      </c>
      <c r="E2129" s="57">
        <f t="shared" ca="1" si="271"/>
        <v>0.72471186065091397</v>
      </c>
      <c r="F2129" s="57">
        <f t="shared" ca="1" si="272"/>
        <v>0</v>
      </c>
      <c r="G2129" s="57">
        <f t="shared" ca="1" si="273"/>
        <v>0</v>
      </c>
      <c r="H2129" s="17">
        <f t="shared" ca="1" si="274"/>
        <v>0</v>
      </c>
      <c r="I2129" s="17">
        <f t="shared" ca="1" si="275"/>
        <v>0</v>
      </c>
      <c r="K2129" s="17">
        <v>2120</v>
      </c>
      <c r="L2129" s="50">
        <v>1.640413166177338E-3</v>
      </c>
      <c r="M2129" s="50">
        <v>1.6533236167165085E-3</v>
      </c>
      <c r="N2129" s="50">
        <v>4.7800000000000002E-2</v>
      </c>
      <c r="O2129" s="50">
        <v>4.8000000000000001E-2</v>
      </c>
      <c r="R2129" s="59"/>
    </row>
    <row r="2130" spans="2:18" x14ac:dyDescent="0.2">
      <c r="B2130">
        <v>2121</v>
      </c>
      <c r="C2130" s="57">
        <f t="shared" ca="1" si="276"/>
        <v>0.15782552155496485</v>
      </c>
      <c r="D2130" s="57">
        <f t="shared" ref="D2130:E2149" ca="1" si="277">S0*EXP((D$5+0.5*σ*σ)*T+σ*SQRT(T)*$C2130)</f>
        <v>0.68151792637396869</v>
      </c>
      <c r="E2130" s="57">
        <f t="shared" ca="1" si="277"/>
        <v>0.68174156502629457</v>
      </c>
      <c r="F2130" s="57">
        <f t="shared" ca="1" si="272"/>
        <v>0</v>
      </c>
      <c r="G2130" s="57">
        <f t="shared" ca="1" si="273"/>
        <v>0</v>
      </c>
      <c r="H2130" s="17">
        <f t="shared" ca="1" si="274"/>
        <v>0</v>
      </c>
      <c r="I2130" s="17">
        <f t="shared" ca="1" si="275"/>
        <v>0</v>
      </c>
      <c r="K2130" s="17">
        <v>2121</v>
      </c>
      <c r="L2130" s="50">
        <v>1.8216056205324082E-3</v>
      </c>
      <c r="M2130" s="50">
        <v>1.8361437933758495E-3</v>
      </c>
      <c r="N2130" s="50">
        <v>5.3800000000000001E-2</v>
      </c>
      <c r="O2130" s="50">
        <v>5.3999999999999999E-2</v>
      </c>
      <c r="R2130" s="59"/>
    </row>
    <row r="2131" spans="2:18" x14ac:dyDescent="0.2">
      <c r="B2131">
        <v>2122</v>
      </c>
      <c r="C2131" s="57">
        <f t="shared" ca="1" si="276"/>
        <v>-1.2719353159630771</v>
      </c>
      <c r="D2131" s="57">
        <f t="shared" ca="1" si="277"/>
        <v>0.59191678064785636</v>
      </c>
      <c r="E2131" s="57">
        <f t="shared" ca="1" si="277"/>
        <v>0.59211101687553347</v>
      </c>
      <c r="F2131" s="57">
        <f t="shared" ca="1" si="272"/>
        <v>0</v>
      </c>
      <c r="G2131" s="57">
        <f t="shared" ca="1" si="273"/>
        <v>0</v>
      </c>
      <c r="H2131" s="17">
        <f t="shared" ca="1" si="274"/>
        <v>0</v>
      </c>
      <c r="I2131" s="17">
        <f t="shared" ca="1" si="275"/>
        <v>0</v>
      </c>
      <c r="K2131" s="17">
        <v>2122</v>
      </c>
      <c r="L2131" s="50">
        <v>1.9743588729896969E-3</v>
      </c>
      <c r="M2131" s="50">
        <v>1.9891267149864406E-3</v>
      </c>
      <c r="N2131" s="50">
        <v>5.4399999999999997E-2</v>
      </c>
      <c r="O2131" s="50">
        <v>5.5E-2</v>
      </c>
      <c r="R2131" s="59"/>
    </row>
    <row r="2132" spans="2:18" x14ac:dyDescent="0.2">
      <c r="B2132">
        <v>2123</v>
      </c>
      <c r="C2132" s="57">
        <f t="shared" ca="1" si="276"/>
        <v>2.5657322315350237</v>
      </c>
      <c r="D2132" s="57">
        <f t="shared" ca="1" si="277"/>
        <v>0.86412029116208877</v>
      </c>
      <c r="E2132" s="57">
        <f t="shared" ca="1" si="277"/>
        <v>0.86440385039051759</v>
      </c>
      <c r="F2132" s="57">
        <f t="shared" ca="1" si="272"/>
        <v>7.592029116208876E-2</v>
      </c>
      <c r="G2132" s="57">
        <f t="shared" ca="1" si="273"/>
        <v>7.620385039051758E-2</v>
      </c>
      <c r="H2132" s="17">
        <f t="shared" ca="1" si="274"/>
        <v>1</v>
      </c>
      <c r="I2132" s="17">
        <f t="shared" ca="1" si="275"/>
        <v>1</v>
      </c>
      <c r="K2132" s="17">
        <v>2123</v>
      </c>
      <c r="L2132" s="50">
        <v>1.8286280433397473E-3</v>
      </c>
      <c r="M2132" s="50">
        <v>1.8420922484539955E-3</v>
      </c>
      <c r="N2132" s="50">
        <v>4.9399999999999999E-2</v>
      </c>
      <c r="O2132" s="50">
        <v>0.05</v>
      </c>
      <c r="R2132" s="59"/>
    </row>
    <row r="2133" spans="2:18" x14ac:dyDescent="0.2">
      <c r="B2133">
        <v>2124</v>
      </c>
      <c r="C2133" s="57">
        <f t="shared" ca="1" si="276"/>
        <v>0.52461258735530536</v>
      </c>
      <c r="D2133" s="57">
        <f t="shared" ca="1" si="277"/>
        <v>0.70661302198621967</v>
      </c>
      <c r="E2133" s="57">
        <f t="shared" ca="1" si="277"/>
        <v>0.70684489554058649</v>
      </c>
      <c r="F2133" s="57">
        <f t="shared" ca="1" si="272"/>
        <v>0</v>
      </c>
      <c r="G2133" s="57">
        <f t="shared" ca="1" si="273"/>
        <v>0</v>
      </c>
      <c r="H2133" s="17">
        <f t="shared" ca="1" si="274"/>
        <v>0</v>
      </c>
      <c r="I2133" s="17">
        <f t="shared" ca="1" si="275"/>
        <v>0</v>
      </c>
      <c r="K2133" s="17">
        <v>2124</v>
      </c>
      <c r="L2133" s="50">
        <v>1.7955392503433427E-3</v>
      </c>
      <c r="M2133" s="50">
        <v>1.8097928206291466E-3</v>
      </c>
      <c r="N2133" s="50">
        <v>5.2600000000000001E-2</v>
      </c>
      <c r="O2133" s="50">
        <v>5.2999999999999999E-2</v>
      </c>
      <c r="R2133" s="59"/>
    </row>
    <row r="2134" spans="2:18" x14ac:dyDescent="0.2">
      <c r="B2134">
        <v>2125</v>
      </c>
      <c r="C2134" s="57">
        <f t="shared" ca="1" si="276"/>
        <v>0.52895788479120343</v>
      </c>
      <c r="D2134" s="57">
        <f t="shared" ca="1" si="277"/>
        <v>0.70691579411470751</v>
      </c>
      <c r="E2134" s="57">
        <f t="shared" ca="1" si="277"/>
        <v>0.70714776702310178</v>
      </c>
      <c r="F2134" s="57">
        <f t="shared" ca="1" si="272"/>
        <v>0</v>
      </c>
      <c r="G2134" s="57">
        <f t="shared" ca="1" si="273"/>
        <v>0</v>
      </c>
      <c r="H2134" s="17">
        <f t="shared" ca="1" si="274"/>
        <v>0</v>
      </c>
      <c r="I2134" s="17">
        <f t="shared" ca="1" si="275"/>
        <v>0</v>
      </c>
      <c r="K2134" s="17">
        <v>2125</v>
      </c>
      <c r="L2134" s="50">
        <v>1.6863515636819303E-3</v>
      </c>
      <c r="M2134" s="50">
        <v>1.7001601310618444E-3</v>
      </c>
      <c r="N2134" s="50">
        <v>5.0999999999999997E-2</v>
      </c>
      <c r="O2134" s="50">
        <v>5.16E-2</v>
      </c>
      <c r="R2134" s="59"/>
    </row>
    <row r="2135" spans="2:18" x14ac:dyDescent="0.2">
      <c r="B2135">
        <v>2126</v>
      </c>
      <c r="C2135" s="57">
        <f t="shared" ca="1" si="276"/>
        <v>0.39036266061109204</v>
      </c>
      <c r="D2135" s="57">
        <f t="shared" ca="1" si="277"/>
        <v>0.69732236208269682</v>
      </c>
      <c r="E2135" s="57">
        <f t="shared" ca="1" si="277"/>
        <v>0.69755118692685425</v>
      </c>
      <c r="F2135" s="57">
        <f t="shared" ca="1" si="272"/>
        <v>0</v>
      </c>
      <c r="G2135" s="57">
        <f t="shared" ca="1" si="273"/>
        <v>0</v>
      </c>
      <c r="H2135" s="17">
        <f t="shared" ca="1" si="274"/>
        <v>0</v>
      </c>
      <c r="I2135" s="17">
        <f t="shared" ca="1" si="275"/>
        <v>0</v>
      </c>
      <c r="K2135" s="17">
        <v>2126</v>
      </c>
      <c r="L2135" s="50">
        <v>1.8817701319868907E-3</v>
      </c>
      <c r="M2135" s="50">
        <v>1.8968285915257161E-3</v>
      </c>
      <c r="N2135" s="50">
        <v>5.5399999999999998E-2</v>
      </c>
      <c r="O2135" s="50">
        <v>5.62E-2</v>
      </c>
      <c r="R2135" s="59"/>
    </row>
    <row r="2136" spans="2:18" x14ac:dyDescent="0.2">
      <c r="B2136">
        <v>2127</v>
      </c>
      <c r="C2136" s="57">
        <f t="shared" ca="1" si="276"/>
        <v>-0.3715390943299624</v>
      </c>
      <c r="D2136" s="57">
        <f t="shared" ca="1" si="277"/>
        <v>0.64686255461723008</v>
      </c>
      <c r="E2136" s="57">
        <f t="shared" ca="1" si="277"/>
        <v>0.64707482118331217</v>
      </c>
      <c r="F2136" s="57">
        <f t="shared" ca="1" si="272"/>
        <v>0</v>
      </c>
      <c r="G2136" s="57">
        <f t="shared" ca="1" si="273"/>
        <v>0</v>
      </c>
      <c r="H2136" s="17">
        <f t="shared" ca="1" si="274"/>
        <v>0</v>
      </c>
      <c r="I2136" s="17">
        <f t="shared" ca="1" si="275"/>
        <v>0</v>
      </c>
      <c r="K2136" s="17">
        <v>2127</v>
      </c>
      <c r="L2136" s="50">
        <v>1.8234262256470303E-3</v>
      </c>
      <c r="M2136" s="50">
        <v>1.8377133318029384E-3</v>
      </c>
      <c r="N2136" s="50">
        <v>5.28E-2</v>
      </c>
      <c r="O2136" s="50">
        <v>5.3600000000000002E-2</v>
      </c>
      <c r="R2136" s="59"/>
    </row>
    <row r="2137" spans="2:18" x14ac:dyDescent="0.2">
      <c r="B2137">
        <v>2128</v>
      </c>
      <c r="C2137" s="57">
        <f t="shared" ca="1" si="276"/>
        <v>-0.70355278398013743</v>
      </c>
      <c r="D2137" s="57">
        <f t="shared" ca="1" si="277"/>
        <v>0.6260319746097065</v>
      </c>
      <c r="E2137" s="57">
        <f t="shared" ca="1" si="277"/>
        <v>0.62623740566543762</v>
      </c>
      <c r="F2137" s="57">
        <f t="shared" ca="1" si="272"/>
        <v>0</v>
      </c>
      <c r="G2137" s="57">
        <f t="shared" ca="1" si="273"/>
        <v>0</v>
      </c>
      <c r="H2137" s="17">
        <f t="shared" ca="1" si="274"/>
        <v>0</v>
      </c>
      <c r="I2137" s="17">
        <f t="shared" ca="1" si="275"/>
        <v>0</v>
      </c>
      <c r="K2137" s="17">
        <v>2128</v>
      </c>
      <c r="L2137" s="50">
        <v>1.4893189104038516E-3</v>
      </c>
      <c r="M2137" s="50">
        <v>1.5025330176562878E-3</v>
      </c>
      <c r="N2137" s="50">
        <v>4.9200000000000001E-2</v>
      </c>
      <c r="O2137" s="50">
        <v>4.9200000000000001E-2</v>
      </c>
      <c r="R2137" s="59"/>
    </row>
    <row r="2138" spans="2:18" x14ac:dyDescent="0.2">
      <c r="B2138">
        <v>2129</v>
      </c>
      <c r="C2138" s="57">
        <f t="shared" ca="1" si="276"/>
        <v>0.84824238064815838</v>
      </c>
      <c r="D2138" s="57">
        <f t="shared" ca="1" si="277"/>
        <v>0.72952162147787292</v>
      </c>
      <c r="E2138" s="57">
        <f t="shared" ca="1" si="277"/>
        <v>0.72976101244024716</v>
      </c>
      <c r="F2138" s="57">
        <f t="shared" ca="1" si="272"/>
        <v>0</v>
      </c>
      <c r="G2138" s="57">
        <f t="shared" ca="1" si="273"/>
        <v>0</v>
      </c>
      <c r="H2138" s="17">
        <f t="shared" ca="1" si="274"/>
        <v>0</v>
      </c>
      <c r="I2138" s="17">
        <f t="shared" ca="1" si="275"/>
        <v>0</v>
      </c>
      <c r="K2138" s="17">
        <v>2129</v>
      </c>
      <c r="L2138" s="50">
        <v>1.5401437893358162E-3</v>
      </c>
      <c r="M2138" s="50">
        <v>1.5535266295252606E-3</v>
      </c>
      <c r="N2138" s="50">
        <v>4.9599999999999998E-2</v>
      </c>
      <c r="O2138" s="50">
        <v>4.9799999999999997E-2</v>
      </c>
      <c r="R2138" s="59"/>
    </row>
    <row r="2139" spans="2:18" x14ac:dyDescent="0.2">
      <c r="B2139">
        <v>2130</v>
      </c>
      <c r="C2139" s="57">
        <f t="shared" ca="1" si="276"/>
        <v>0.98104186253525449</v>
      </c>
      <c r="D2139" s="57">
        <f t="shared" ca="1" si="277"/>
        <v>0.73913558216415853</v>
      </c>
      <c r="E2139" s="57">
        <f t="shared" ca="1" si="277"/>
        <v>0.73937812792720381</v>
      </c>
      <c r="F2139" s="57">
        <f t="shared" ca="1" si="272"/>
        <v>0</v>
      </c>
      <c r="G2139" s="57">
        <f t="shared" ca="1" si="273"/>
        <v>0</v>
      </c>
      <c r="H2139" s="17">
        <f t="shared" ca="1" si="274"/>
        <v>0</v>
      </c>
      <c r="I2139" s="17">
        <f t="shared" ca="1" si="275"/>
        <v>0</v>
      </c>
      <c r="K2139" s="17">
        <v>2130</v>
      </c>
      <c r="L2139" s="50">
        <v>1.8213039372905499E-3</v>
      </c>
      <c r="M2139" s="50">
        <v>1.8353649054084617E-3</v>
      </c>
      <c r="N2139" s="50">
        <v>5.1999999999999998E-2</v>
      </c>
      <c r="O2139" s="50">
        <v>5.2400000000000002E-2</v>
      </c>
      <c r="R2139" s="59"/>
    </row>
    <row r="2140" spans="2:18" x14ac:dyDescent="0.2">
      <c r="B2140">
        <v>2131</v>
      </c>
      <c r="C2140" s="57">
        <f t="shared" ca="1" si="276"/>
        <v>-0.73566745396640387</v>
      </c>
      <c r="D2140" s="57">
        <f t="shared" ca="1" si="277"/>
        <v>0.62405302666664542</v>
      </c>
      <c r="E2140" s="57">
        <f t="shared" ca="1" si="277"/>
        <v>0.62425780833483457</v>
      </c>
      <c r="F2140" s="57">
        <f t="shared" ca="1" si="272"/>
        <v>0</v>
      </c>
      <c r="G2140" s="57">
        <f t="shared" ca="1" si="273"/>
        <v>0</v>
      </c>
      <c r="H2140" s="17">
        <f t="shared" ca="1" si="274"/>
        <v>0</v>
      </c>
      <c r="I2140" s="17">
        <f t="shared" ca="1" si="275"/>
        <v>0</v>
      </c>
      <c r="K2140" s="17">
        <v>2131</v>
      </c>
      <c r="L2140" s="50">
        <v>1.5742845367884329E-3</v>
      </c>
      <c r="M2140" s="50">
        <v>1.5861216954356453E-3</v>
      </c>
      <c r="N2140" s="50">
        <v>4.36E-2</v>
      </c>
      <c r="O2140" s="50">
        <v>4.4200000000000003E-2</v>
      </c>
      <c r="R2140" s="59"/>
    </row>
    <row r="2141" spans="2:18" x14ac:dyDescent="0.2">
      <c r="B2141">
        <v>2132</v>
      </c>
      <c r="C2141" s="57">
        <f t="shared" ca="1" si="276"/>
        <v>-0.32356180360280817</v>
      </c>
      <c r="D2141" s="57">
        <f t="shared" ca="1" si="277"/>
        <v>0.64992943582509377</v>
      </c>
      <c r="E2141" s="57">
        <f t="shared" ca="1" si="277"/>
        <v>0.65014270878169567</v>
      </c>
      <c r="F2141" s="57">
        <f t="shared" ca="1" si="272"/>
        <v>0</v>
      </c>
      <c r="G2141" s="57">
        <f t="shared" ca="1" si="273"/>
        <v>0</v>
      </c>
      <c r="H2141" s="17">
        <f t="shared" ca="1" si="274"/>
        <v>0</v>
      </c>
      <c r="I2141" s="17">
        <f t="shared" ca="1" si="275"/>
        <v>0</v>
      </c>
      <c r="K2141" s="17">
        <v>2132</v>
      </c>
      <c r="L2141" s="50">
        <v>1.6479244821500131E-3</v>
      </c>
      <c r="M2141" s="50">
        <v>1.6612253457306959E-3</v>
      </c>
      <c r="N2141" s="50">
        <v>4.9200000000000001E-2</v>
      </c>
      <c r="O2141" s="50">
        <v>0.05</v>
      </c>
      <c r="R2141" s="59"/>
    </row>
    <row r="2142" spans="2:18" x14ac:dyDescent="0.2">
      <c r="B2142">
        <v>2133</v>
      </c>
      <c r="C2142" s="57">
        <f t="shared" ca="1" si="276"/>
        <v>1.68249836373078</v>
      </c>
      <c r="D2142" s="57">
        <f t="shared" ca="1" si="277"/>
        <v>0.79205924457810561</v>
      </c>
      <c r="E2142" s="57">
        <f t="shared" ca="1" si="277"/>
        <v>0.79231915712796663</v>
      </c>
      <c r="F2142" s="57">
        <f t="shared" ca="1" si="272"/>
        <v>3.8592445781056028E-3</v>
      </c>
      <c r="G2142" s="57">
        <f t="shared" ca="1" si="273"/>
        <v>4.1191571279666217E-3</v>
      </c>
      <c r="H2142" s="17">
        <f t="shared" ca="1" si="274"/>
        <v>1</v>
      </c>
      <c r="I2142" s="17">
        <f t="shared" ca="1" si="275"/>
        <v>1</v>
      </c>
      <c r="K2142" s="17">
        <v>2133</v>
      </c>
      <c r="L2142" s="50">
        <v>1.9174938548872629E-3</v>
      </c>
      <c r="M2142" s="50">
        <v>1.9315105804151411E-3</v>
      </c>
      <c r="N2142" s="50">
        <v>5.1400000000000001E-2</v>
      </c>
      <c r="O2142" s="50">
        <v>5.1799999999999999E-2</v>
      </c>
      <c r="R2142" s="59"/>
    </row>
    <row r="2143" spans="2:18" x14ac:dyDescent="0.2">
      <c r="B2143">
        <v>2134</v>
      </c>
      <c r="C2143" s="57">
        <f t="shared" ca="1" si="276"/>
        <v>-2.2168556371682469</v>
      </c>
      <c r="D2143" s="57">
        <f t="shared" ca="1" si="277"/>
        <v>0.53926588811750997</v>
      </c>
      <c r="E2143" s="57">
        <f t="shared" ca="1" si="277"/>
        <v>0.53944284706722623</v>
      </c>
      <c r="F2143" s="57">
        <f t="shared" ca="1" si="272"/>
        <v>0</v>
      </c>
      <c r="G2143" s="57">
        <f t="shared" ca="1" si="273"/>
        <v>0</v>
      </c>
      <c r="H2143" s="17">
        <f t="shared" ca="1" si="274"/>
        <v>0</v>
      </c>
      <c r="I2143" s="17">
        <f t="shared" ca="1" si="275"/>
        <v>0</v>
      </c>
      <c r="K2143" s="17">
        <v>2134</v>
      </c>
      <c r="L2143" s="50">
        <v>1.92991913581889E-3</v>
      </c>
      <c r="M2143" s="50">
        <v>1.9449437779743817E-3</v>
      </c>
      <c r="N2143" s="50">
        <v>5.5599999999999997E-2</v>
      </c>
      <c r="O2143" s="50">
        <v>5.5800000000000002E-2</v>
      </c>
      <c r="R2143" s="59"/>
    </row>
    <row r="2144" spans="2:18" x14ac:dyDescent="0.2">
      <c r="B2144">
        <v>2135</v>
      </c>
      <c r="C2144" s="57">
        <f t="shared" ca="1" si="276"/>
        <v>2.9151364409301981</v>
      </c>
      <c r="D2144" s="57">
        <f t="shared" ca="1" si="277"/>
        <v>0.89440515132598364</v>
      </c>
      <c r="E2144" s="57">
        <f t="shared" ca="1" si="277"/>
        <v>0.8946986484666094</v>
      </c>
      <c r="F2144" s="57">
        <f t="shared" ca="1" si="272"/>
        <v>0.10620515132598363</v>
      </c>
      <c r="G2144" s="57">
        <f t="shared" ca="1" si="273"/>
        <v>0.10649864846660939</v>
      </c>
      <c r="H2144" s="17">
        <f t="shared" ca="1" si="274"/>
        <v>1</v>
      </c>
      <c r="I2144" s="17">
        <f t="shared" ca="1" si="275"/>
        <v>1</v>
      </c>
      <c r="K2144" s="17">
        <v>2135</v>
      </c>
      <c r="L2144" s="50">
        <v>1.8142482932030099E-3</v>
      </c>
      <c r="M2144" s="50">
        <v>1.8283770264455924E-3</v>
      </c>
      <c r="N2144" s="50">
        <v>5.2200000000000003E-2</v>
      </c>
      <c r="O2144" s="50">
        <v>5.28E-2</v>
      </c>
      <c r="R2144" s="59"/>
    </row>
    <row r="2145" spans="2:18" x14ac:dyDescent="0.2">
      <c r="B2145">
        <v>2136</v>
      </c>
      <c r="C2145" s="57">
        <f t="shared" ca="1" si="276"/>
        <v>-0.11875495524222265</v>
      </c>
      <c r="D2145" s="57">
        <f t="shared" ca="1" si="277"/>
        <v>0.66318579564983338</v>
      </c>
      <c r="E2145" s="57">
        <f t="shared" ca="1" si="277"/>
        <v>0.66340341865260599</v>
      </c>
      <c r="F2145" s="57">
        <f t="shared" ca="1" si="272"/>
        <v>0</v>
      </c>
      <c r="G2145" s="57">
        <f t="shared" ca="1" si="273"/>
        <v>0</v>
      </c>
      <c r="H2145" s="17">
        <f t="shared" ca="1" si="274"/>
        <v>0</v>
      </c>
      <c r="I2145" s="17">
        <f t="shared" ca="1" si="275"/>
        <v>0</v>
      </c>
      <c r="K2145" s="17">
        <v>2136</v>
      </c>
      <c r="L2145" s="50">
        <v>1.7901165475229632E-3</v>
      </c>
      <c r="M2145" s="50">
        <v>1.8048643830801431E-3</v>
      </c>
      <c r="N2145" s="50">
        <v>5.4600000000000003E-2</v>
      </c>
      <c r="O2145" s="50">
        <v>5.5199999999999999E-2</v>
      </c>
      <c r="R2145" s="59"/>
    </row>
    <row r="2146" spans="2:18" x14ac:dyDescent="0.2">
      <c r="B2146">
        <v>2137</v>
      </c>
      <c r="C2146" s="57">
        <f t="shared" ca="1" si="276"/>
        <v>0.40712731220310916</v>
      </c>
      <c r="D2146" s="57">
        <f t="shared" ca="1" si="277"/>
        <v>0.69847583869273633</v>
      </c>
      <c r="E2146" s="57">
        <f t="shared" ca="1" si="277"/>
        <v>0.69870504204778028</v>
      </c>
      <c r="F2146" s="57">
        <f t="shared" ca="1" si="272"/>
        <v>0</v>
      </c>
      <c r="G2146" s="57">
        <f t="shared" ca="1" si="273"/>
        <v>0</v>
      </c>
      <c r="H2146" s="17">
        <f t="shared" ca="1" si="274"/>
        <v>0</v>
      </c>
      <c r="I2146" s="17">
        <f t="shared" ca="1" si="275"/>
        <v>0</v>
      </c>
      <c r="K2146" s="17">
        <v>2137</v>
      </c>
      <c r="L2146" s="50">
        <v>1.8230121393366802E-3</v>
      </c>
      <c r="M2146" s="50">
        <v>1.8374098663553446E-3</v>
      </c>
      <c r="N2146" s="50">
        <v>5.3199999999999997E-2</v>
      </c>
      <c r="O2146" s="50">
        <v>5.3600000000000002E-2</v>
      </c>
      <c r="R2146" s="59"/>
    </row>
    <row r="2147" spans="2:18" x14ac:dyDescent="0.2">
      <c r="B2147">
        <v>2138</v>
      </c>
      <c r="C2147" s="57">
        <f t="shared" ca="1" si="276"/>
        <v>0.76891211179712826</v>
      </c>
      <c r="D2147" s="57">
        <f t="shared" ca="1" si="277"/>
        <v>0.72383830789513137</v>
      </c>
      <c r="E2147" s="57">
        <f t="shared" ca="1" si="277"/>
        <v>0.72407583389028873</v>
      </c>
      <c r="F2147" s="57">
        <f t="shared" ca="1" si="272"/>
        <v>0</v>
      </c>
      <c r="G2147" s="57">
        <f t="shared" ca="1" si="273"/>
        <v>0</v>
      </c>
      <c r="H2147" s="17">
        <f t="shared" ca="1" si="274"/>
        <v>0</v>
      </c>
      <c r="I2147" s="17">
        <f t="shared" ca="1" si="275"/>
        <v>0</v>
      </c>
      <c r="K2147" s="17">
        <v>2138</v>
      </c>
      <c r="L2147" s="50">
        <v>1.6980867307630401E-3</v>
      </c>
      <c r="M2147" s="50">
        <v>1.7117831785651433E-3</v>
      </c>
      <c r="N2147" s="50">
        <v>5.0799999999999998E-2</v>
      </c>
      <c r="O2147" s="50">
        <v>5.0799999999999998E-2</v>
      </c>
      <c r="R2147" s="59"/>
    </row>
    <row r="2148" spans="2:18" x14ac:dyDescent="0.2">
      <c r="B2148">
        <v>2139</v>
      </c>
      <c r="C2148" s="57">
        <f t="shared" ca="1" si="276"/>
        <v>-0.91211342908744752</v>
      </c>
      <c r="D2148" s="57">
        <f t="shared" ca="1" si="277"/>
        <v>0.61329127189907051</v>
      </c>
      <c r="E2148" s="57">
        <f t="shared" ca="1" si="277"/>
        <v>0.61349252212041183</v>
      </c>
      <c r="F2148" s="57">
        <f t="shared" ca="1" si="272"/>
        <v>0</v>
      </c>
      <c r="G2148" s="57">
        <f t="shared" ca="1" si="273"/>
        <v>0</v>
      </c>
      <c r="H2148" s="17">
        <f t="shared" ca="1" si="274"/>
        <v>0</v>
      </c>
      <c r="I2148" s="17">
        <f t="shared" ca="1" si="275"/>
        <v>0</v>
      </c>
      <c r="K2148" s="17">
        <v>2139</v>
      </c>
      <c r="L2148" s="50">
        <v>2.0871241790387626E-3</v>
      </c>
      <c r="M2148" s="50">
        <v>2.1024164435635862E-3</v>
      </c>
      <c r="N2148" s="50">
        <v>5.62E-2</v>
      </c>
      <c r="O2148" s="50">
        <v>5.6599999999999998E-2</v>
      </c>
      <c r="R2148" s="59"/>
    </row>
    <row r="2149" spans="2:18" x14ac:dyDescent="0.2">
      <c r="B2149">
        <v>2140</v>
      </c>
      <c r="C2149" s="57">
        <f t="shared" ca="1" si="276"/>
        <v>0.71019521474593039</v>
      </c>
      <c r="D2149" s="57">
        <f t="shared" ca="1" si="277"/>
        <v>0.71966029307414503</v>
      </c>
      <c r="E2149" s="57">
        <f t="shared" ca="1" si="277"/>
        <v>0.71989644806266018</v>
      </c>
      <c r="F2149" s="57">
        <f t="shared" ca="1" si="272"/>
        <v>0</v>
      </c>
      <c r="G2149" s="57">
        <f t="shared" ca="1" si="273"/>
        <v>0</v>
      </c>
      <c r="H2149" s="17">
        <f t="shared" ca="1" si="274"/>
        <v>0</v>
      </c>
      <c r="I2149" s="17">
        <f t="shared" ca="1" si="275"/>
        <v>0</v>
      </c>
      <c r="K2149" s="17">
        <v>2140</v>
      </c>
      <c r="L2149" s="50">
        <v>1.6896009519461927E-3</v>
      </c>
      <c r="M2149" s="50">
        <v>1.7025959688401556E-3</v>
      </c>
      <c r="N2149" s="50">
        <v>4.7399999999999998E-2</v>
      </c>
      <c r="O2149" s="50">
        <v>4.8399999999999999E-2</v>
      </c>
      <c r="R2149" s="59"/>
    </row>
    <row r="2150" spans="2:18" x14ac:dyDescent="0.2">
      <c r="B2150">
        <v>2141</v>
      </c>
      <c r="C2150" s="57">
        <f t="shared" ca="1" si="276"/>
        <v>-0.4214027654405626</v>
      </c>
      <c r="D2150" s="57">
        <f t="shared" ref="D2150:E2169" ca="1" si="278">S0*EXP((D$5+0.5*σ*σ)*T+σ*SQRT(T)*$C2150)</f>
        <v>0.6436904249076375</v>
      </c>
      <c r="E2150" s="57">
        <f t="shared" ca="1" si="278"/>
        <v>0.64390165054612869</v>
      </c>
      <c r="F2150" s="57">
        <f t="shared" ca="1" si="272"/>
        <v>0</v>
      </c>
      <c r="G2150" s="57">
        <f t="shared" ca="1" si="273"/>
        <v>0</v>
      </c>
      <c r="H2150" s="17">
        <f t="shared" ca="1" si="274"/>
        <v>0</v>
      </c>
      <c r="I2150" s="17">
        <f t="shared" ca="1" si="275"/>
        <v>0</v>
      </c>
      <c r="K2150" s="17">
        <v>2141</v>
      </c>
      <c r="L2150" s="50">
        <v>1.7102152631957098E-3</v>
      </c>
      <c r="M2150" s="50">
        <v>1.7242361846383303E-3</v>
      </c>
      <c r="N2150" s="50">
        <v>5.1799999999999999E-2</v>
      </c>
      <c r="O2150" s="50">
        <v>5.2200000000000003E-2</v>
      </c>
      <c r="R2150" s="59"/>
    </row>
    <row r="2151" spans="2:18" x14ac:dyDescent="0.2">
      <c r="B2151">
        <v>2142</v>
      </c>
      <c r="C2151" s="57">
        <f t="shared" ca="1" si="276"/>
        <v>-0.20482835900073429</v>
      </c>
      <c r="D2151" s="57">
        <f t="shared" ca="1" si="278"/>
        <v>0.65758197073767743</v>
      </c>
      <c r="E2151" s="57">
        <f t="shared" ca="1" si="278"/>
        <v>0.65779775485727077</v>
      </c>
      <c r="F2151" s="57">
        <f t="shared" ca="1" si="272"/>
        <v>0</v>
      </c>
      <c r="G2151" s="57">
        <f t="shared" ca="1" si="273"/>
        <v>0</v>
      </c>
      <c r="H2151" s="17">
        <f t="shared" ca="1" si="274"/>
        <v>0</v>
      </c>
      <c r="I2151" s="17">
        <f t="shared" ca="1" si="275"/>
        <v>0</v>
      </c>
      <c r="K2151" s="17">
        <v>2142</v>
      </c>
      <c r="L2151" s="50">
        <v>1.9609750161224278E-3</v>
      </c>
      <c r="M2151" s="50">
        <v>1.9761704414689519E-3</v>
      </c>
      <c r="N2151" s="50">
        <v>5.62E-2</v>
      </c>
      <c r="O2151" s="50">
        <v>5.6399999999999999E-2</v>
      </c>
      <c r="R2151" s="59"/>
    </row>
    <row r="2152" spans="2:18" x14ac:dyDescent="0.2">
      <c r="B2152">
        <v>2143</v>
      </c>
      <c r="C2152" s="57">
        <f t="shared" ca="1" si="276"/>
        <v>1.344044357007512</v>
      </c>
      <c r="D2152" s="57">
        <f t="shared" ca="1" si="278"/>
        <v>0.76606641422810851</v>
      </c>
      <c r="E2152" s="57">
        <f t="shared" ca="1" si="278"/>
        <v>0.76631779728619143</v>
      </c>
      <c r="F2152" s="57">
        <f t="shared" ca="1" si="272"/>
        <v>0</v>
      </c>
      <c r="G2152" s="57">
        <f t="shared" ca="1" si="273"/>
        <v>0</v>
      </c>
      <c r="H2152" s="17">
        <f t="shared" ca="1" si="274"/>
        <v>0</v>
      </c>
      <c r="I2152" s="17">
        <f t="shared" ca="1" si="275"/>
        <v>0</v>
      </c>
      <c r="K2152" s="17">
        <v>2143</v>
      </c>
      <c r="L2152" s="50">
        <v>1.9242311785311003E-3</v>
      </c>
      <c r="M2152" s="50">
        <v>1.9387981277187109E-3</v>
      </c>
      <c r="N2152" s="50">
        <v>5.3800000000000001E-2</v>
      </c>
      <c r="O2152" s="50">
        <v>5.3999999999999999E-2</v>
      </c>
      <c r="R2152" s="59"/>
    </row>
    <row r="2153" spans="2:18" x14ac:dyDescent="0.2">
      <c r="B2153">
        <v>2144</v>
      </c>
      <c r="C2153" s="57">
        <f t="shared" ca="1" si="276"/>
        <v>0.933059408733519</v>
      </c>
      <c r="D2153" s="57">
        <f t="shared" ca="1" si="278"/>
        <v>0.73564738133568952</v>
      </c>
      <c r="E2153" s="57">
        <f t="shared" ca="1" si="278"/>
        <v>0.7358887824530812</v>
      </c>
      <c r="F2153" s="57">
        <f t="shared" ca="1" si="272"/>
        <v>0</v>
      </c>
      <c r="G2153" s="57">
        <f t="shared" ca="1" si="273"/>
        <v>0</v>
      </c>
      <c r="H2153" s="17">
        <f t="shared" ca="1" si="274"/>
        <v>0</v>
      </c>
      <c r="I2153" s="17">
        <f t="shared" ca="1" si="275"/>
        <v>0</v>
      </c>
      <c r="K2153" s="17">
        <v>2144</v>
      </c>
      <c r="L2153" s="50">
        <v>1.844012767294948E-3</v>
      </c>
      <c r="M2153" s="50">
        <v>1.8580012353069516E-3</v>
      </c>
      <c r="N2153" s="50">
        <v>5.16E-2</v>
      </c>
      <c r="O2153" s="50">
        <v>5.1799999999999999E-2</v>
      </c>
      <c r="R2153" s="59"/>
    </row>
    <row r="2154" spans="2:18" x14ac:dyDescent="0.2">
      <c r="B2154">
        <v>2145</v>
      </c>
      <c r="C2154" s="57">
        <f t="shared" ca="1" si="276"/>
        <v>-1.6442629083208729</v>
      </c>
      <c r="D2154" s="57">
        <f t="shared" ca="1" si="278"/>
        <v>0.57058332602621298</v>
      </c>
      <c r="E2154" s="57">
        <f t="shared" ca="1" si="278"/>
        <v>0.57077056172630836</v>
      </c>
      <c r="F2154" s="57">
        <f t="shared" ca="1" si="272"/>
        <v>0</v>
      </c>
      <c r="G2154" s="57">
        <f t="shared" ca="1" si="273"/>
        <v>0</v>
      </c>
      <c r="H2154" s="17">
        <f t="shared" ca="1" si="274"/>
        <v>0</v>
      </c>
      <c r="I2154" s="17">
        <f t="shared" ca="1" si="275"/>
        <v>0</v>
      </c>
      <c r="K2154" s="17">
        <v>2145</v>
      </c>
      <c r="L2154" s="50">
        <v>1.7518043424896337E-3</v>
      </c>
      <c r="M2154" s="50">
        <v>1.7660384167462447E-3</v>
      </c>
      <c r="N2154" s="50">
        <v>5.2400000000000002E-2</v>
      </c>
      <c r="O2154" s="50">
        <v>5.3400000000000003E-2</v>
      </c>
      <c r="R2154" s="59"/>
    </row>
    <row r="2155" spans="2:18" x14ac:dyDescent="0.2">
      <c r="B2155">
        <v>2146</v>
      </c>
      <c r="C2155" s="57">
        <f t="shared" ca="1" si="276"/>
        <v>-1.5363063611679384</v>
      </c>
      <c r="D2155" s="57">
        <f t="shared" ca="1" si="278"/>
        <v>0.57668856918761802</v>
      </c>
      <c r="E2155" s="57">
        <f t="shared" ca="1" si="278"/>
        <v>0.57687780831022051</v>
      </c>
      <c r="F2155" s="57">
        <f t="shared" ca="1" si="272"/>
        <v>0</v>
      </c>
      <c r="G2155" s="57">
        <f t="shared" ca="1" si="273"/>
        <v>0</v>
      </c>
      <c r="H2155" s="17">
        <f t="shared" ca="1" si="274"/>
        <v>0</v>
      </c>
      <c r="I2155" s="17">
        <f t="shared" ca="1" si="275"/>
        <v>0</v>
      </c>
      <c r="K2155" s="17">
        <v>2146</v>
      </c>
      <c r="L2155" s="50">
        <v>1.8510644122436248E-3</v>
      </c>
      <c r="M2155" s="50">
        <v>1.8653786808525577E-3</v>
      </c>
      <c r="N2155" s="50">
        <v>5.28E-2</v>
      </c>
      <c r="O2155" s="50">
        <v>5.2999999999999999E-2</v>
      </c>
      <c r="R2155" s="59"/>
    </row>
    <row r="2156" spans="2:18" x14ac:dyDescent="0.2">
      <c r="B2156">
        <v>2147</v>
      </c>
      <c r="C2156" s="57">
        <f t="shared" ca="1" si="276"/>
        <v>-0.10873979254774389</v>
      </c>
      <c r="D2156" s="57">
        <f t="shared" ca="1" si="278"/>
        <v>0.66384092848574427</v>
      </c>
      <c r="E2156" s="57">
        <f t="shared" ca="1" si="278"/>
        <v>0.66405876646895823</v>
      </c>
      <c r="F2156" s="57">
        <f t="shared" ca="1" si="272"/>
        <v>0</v>
      </c>
      <c r="G2156" s="57">
        <f t="shared" ca="1" si="273"/>
        <v>0</v>
      </c>
      <c r="H2156" s="17">
        <f t="shared" ca="1" si="274"/>
        <v>0</v>
      </c>
      <c r="I2156" s="17">
        <f t="shared" ca="1" si="275"/>
        <v>0</v>
      </c>
      <c r="K2156" s="17">
        <v>2147</v>
      </c>
      <c r="L2156" s="50">
        <v>1.7627441624775884E-3</v>
      </c>
      <c r="M2156" s="50">
        <v>1.7762464800267616E-3</v>
      </c>
      <c r="N2156" s="50">
        <v>4.9799999999999997E-2</v>
      </c>
      <c r="O2156" s="50">
        <v>0.05</v>
      </c>
      <c r="R2156" s="59"/>
    </row>
    <row r="2157" spans="2:18" x14ac:dyDescent="0.2">
      <c r="B2157">
        <v>2148</v>
      </c>
      <c r="C2157" s="57">
        <f t="shared" ca="1" si="276"/>
        <v>-1.5937844930542262</v>
      </c>
      <c r="D2157" s="57">
        <f t="shared" ca="1" si="278"/>
        <v>0.57342993358880789</v>
      </c>
      <c r="E2157" s="57">
        <f t="shared" ca="1" si="278"/>
        <v>0.57361810339709673</v>
      </c>
      <c r="F2157" s="57">
        <f t="shared" ca="1" si="272"/>
        <v>0</v>
      </c>
      <c r="G2157" s="57">
        <f t="shared" ca="1" si="273"/>
        <v>0</v>
      </c>
      <c r="H2157" s="17">
        <f t="shared" ca="1" si="274"/>
        <v>0</v>
      </c>
      <c r="I2157" s="17">
        <f t="shared" ca="1" si="275"/>
        <v>0</v>
      </c>
      <c r="K2157" s="17">
        <v>2148</v>
      </c>
      <c r="L2157" s="50">
        <v>1.9406482014411182E-3</v>
      </c>
      <c r="M2157" s="50">
        <v>1.9558249282631665E-3</v>
      </c>
      <c r="N2157" s="50">
        <v>5.62E-2</v>
      </c>
      <c r="O2157" s="50">
        <v>5.6399999999999999E-2</v>
      </c>
      <c r="R2157" s="59"/>
    </row>
    <row r="2158" spans="2:18" x14ac:dyDescent="0.2">
      <c r="B2158">
        <v>2149</v>
      </c>
      <c r="C2158" s="57">
        <f t="shared" ca="1" si="276"/>
        <v>-0.30061919952430799</v>
      </c>
      <c r="D2158" s="57">
        <f t="shared" ca="1" si="278"/>
        <v>0.65140114462205423</v>
      </c>
      <c r="E2158" s="57">
        <f t="shared" ca="1" si="278"/>
        <v>0.6516149005167553</v>
      </c>
      <c r="F2158" s="57">
        <f t="shared" ca="1" si="272"/>
        <v>0</v>
      </c>
      <c r="G2158" s="57">
        <f t="shared" ca="1" si="273"/>
        <v>0</v>
      </c>
      <c r="H2158" s="17">
        <f t="shared" ca="1" si="274"/>
        <v>0</v>
      </c>
      <c r="I2158" s="17">
        <f t="shared" ca="1" si="275"/>
        <v>0</v>
      </c>
      <c r="K2158" s="17">
        <v>2149</v>
      </c>
      <c r="L2158" s="50">
        <v>1.6266026429669728E-3</v>
      </c>
      <c r="M2158" s="50">
        <v>1.6399089823863832E-3</v>
      </c>
      <c r="N2158" s="50">
        <v>4.9200000000000001E-2</v>
      </c>
      <c r="O2158" s="50">
        <v>4.9399999999999999E-2</v>
      </c>
      <c r="R2158" s="59"/>
    </row>
    <row r="2159" spans="2:18" x14ac:dyDescent="0.2">
      <c r="B2159">
        <v>2150</v>
      </c>
      <c r="C2159" s="57">
        <f t="shared" ca="1" si="276"/>
        <v>1.044969249787046</v>
      </c>
      <c r="D2159" s="57">
        <f t="shared" ca="1" si="278"/>
        <v>0.74380864974130245</v>
      </c>
      <c r="E2159" s="57">
        <f t="shared" ca="1" si="278"/>
        <v>0.74405272896149499</v>
      </c>
      <c r="F2159" s="57">
        <f t="shared" ca="1" si="272"/>
        <v>0</v>
      </c>
      <c r="G2159" s="57">
        <f t="shared" ca="1" si="273"/>
        <v>0</v>
      </c>
      <c r="H2159" s="17">
        <f t="shared" ca="1" si="274"/>
        <v>0</v>
      </c>
      <c r="I2159" s="17">
        <f t="shared" ca="1" si="275"/>
        <v>0</v>
      </c>
      <c r="K2159" s="17">
        <v>2150</v>
      </c>
      <c r="L2159" s="50">
        <v>1.7733647327619003E-3</v>
      </c>
      <c r="M2159" s="50">
        <v>1.7874528991078534E-3</v>
      </c>
      <c r="N2159" s="50">
        <v>5.2200000000000003E-2</v>
      </c>
      <c r="O2159" s="50">
        <v>5.2400000000000002E-2</v>
      </c>
      <c r="R2159" s="59"/>
    </row>
    <row r="2160" spans="2:18" x14ac:dyDescent="0.2">
      <c r="B2160">
        <v>2151</v>
      </c>
      <c r="C2160" s="57">
        <f t="shared" ca="1" si="276"/>
        <v>0.11057584271090545</v>
      </c>
      <c r="D2160" s="57">
        <f t="shared" ca="1" si="278"/>
        <v>0.6783506443421824</v>
      </c>
      <c r="E2160" s="57">
        <f t="shared" ca="1" si="278"/>
        <v>0.67857324365767258</v>
      </c>
      <c r="F2160" s="57">
        <f t="shared" ca="1" si="272"/>
        <v>0</v>
      </c>
      <c r="G2160" s="57">
        <f t="shared" ca="1" si="273"/>
        <v>0</v>
      </c>
      <c r="H2160" s="17">
        <f t="shared" ca="1" si="274"/>
        <v>0</v>
      </c>
      <c r="I2160" s="17">
        <f t="shared" ca="1" si="275"/>
        <v>0</v>
      </c>
      <c r="K2160" s="17">
        <v>2151</v>
      </c>
      <c r="L2160" s="50">
        <v>1.590209194479977E-3</v>
      </c>
      <c r="M2160" s="50">
        <v>1.6028935737964608E-3</v>
      </c>
      <c r="N2160" s="50">
        <v>4.7E-2</v>
      </c>
      <c r="O2160" s="50">
        <v>4.7199999999999999E-2</v>
      </c>
      <c r="R2160" s="59"/>
    </row>
    <row r="2161" spans="2:18" x14ac:dyDescent="0.2">
      <c r="B2161">
        <v>2152</v>
      </c>
      <c r="C2161" s="57">
        <f t="shared" ca="1" si="276"/>
        <v>-1.5318776971927008</v>
      </c>
      <c r="D2161" s="57">
        <f t="shared" ca="1" si="278"/>
        <v>0.57694041260589979</v>
      </c>
      <c r="E2161" s="57">
        <f t="shared" ca="1" si="278"/>
        <v>0.57712973437038229</v>
      </c>
      <c r="F2161" s="57">
        <f t="shared" ca="1" si="272"/>
        <v>0</v>
      </c>
      <c r="G2161" s="57">
        <f t="shared" ca="1" si="273"/>
        <v>0</v>
      </c>
      <c r="H2161" s="17">
        <f t="shared" ca="1" si="274"/>
        <v>0</v>
      </c>
      <c r="I2161" s="17">
        <f t="shared" ca="1" si="275"/>
        <v>0</v>
      </c>
      <c r="K2161" s="17">
        <v>2152</v>
      </c>
      <c r="L2161" s="50">
        <v>1.6258108841296565E-3</v>
      </c>
      <c r="M2161" s="50">
        <v>1.6391396110645062E-3</v>
      </c>
      <c r="N2161" s="50">
        <v>4.9000000000000002E-2</v>
      </c>
      <c r="O2161" s="50">
        <v>0.05</v>
      </c>
      <c r="R2161" s="59"/>
    </row>
    <row r="2162" spans="2:18" x14ac:dyDescent="0.2">
      <c r="B2162">
        <v>2153</v>
      </c>
      <c r="C2162" s="57">
        <f t="shared" ca="1" si="276"/>
        <v>1.1628363927052832</v>
      </c>
      <c r="D2162" s="57">
        <f t="shared" ca="1" si="278"/>
        <v>0.752502285578449</v>
      </c>
      <c r="E2162" s="57">
        <f t="shared" ca="1" si="278"/>
        <v>0.75274921759667834</v>
      </c>
      <c r="F2162" s="57">
        <f t="shared" ca="1" si="272"/>
        <v>0</v>
      </c>
      <c r="G2162" s="57">
        <f t="shared" ca="1" si="273"/>
        <v>0</v>
      </c>
      <c r="H2162" s="17">
        <f t="shared" ca="1" si="274"/>
        <v>0</v>
      </c>
      <c r="I2162" s="17">
        <f t="shared" ca="1" si="275"/>
        <v>0</v>
      </c>
      <c r="K2162" s="17">
        <v>2153</v>
      </c>
      <c r="L2162" s="50">
        <v>1.5739333905544657E-3</v>
      </c>
      <c r="M2162" s="50">
        <v>1.5873704365770851E-3</v>
      </c>
      <c r="N2162" s="50">
        <v>4.9599999999999998E-2</v>
      </c>
      <c r="O2162" s="50">
        <v>5.0200000000000002E-2</v>
      </c>
      <c r="R2162" s="59"/>
    </row>
    <row r="2163" spans="2:18" x14ac:dyDescent="0.2">
      <c r="B2163">
        <v>2154</v>
      </c>
      <c r="C2163" s="57">
        <f t="shared" ca="1" si="276"/>
        <v>-6.4977487010956611E-2</v>
      </c>
      <c r="D2163" s="57">
        <f t="shared" ca="1" si="278"/>
        <v>0.66671120104843451</v>
      </c>
      <c r="E2163" s="57">
        <f t="shared" ca="1" si="278"/>
        <v>0.66692998090546107</v>
      </c>
      <c r="F2163" s="57">
        <f t="shared" ca="1" si="272"/>
        <v>0</v>
      </c>
      <c r="G2163" s="57">
        <f t="shared" ca="1" si="273"/>
        <v>0</v>
      </c>
      <c r="H2163" s="17">
        <f t="shared" ca="1" si="274"/>
        <v>0</v>
      </c>
      <c r="I2163" s="17">
        <f t="shared" ca="1" si="275"/>
        <v>0</v>
      </c>
      <c r="K2163" s="17">
        <v>2154</v>
      </c>
      <c r="L2163" s="50">
        <v>1.8706112318278947E-3</v>
      </c>
      <c r="M2163" s="50">
        <v>1.8853997550087904E-3</v>
      </c>
      <c r="N2163" s="50">
        <v>5.3999999999999999E-2</v>
      </c>
      <c r="O2163" s="50">
        <v>5.5E-2</v>
      </c>
      <c r="R2163" s="59"/>
    </row>
    <row r="2164" spans="2:18" x14ac:dyDescent="0.2">
      <c r="B2164">
        <v>2155</v>
      </c>
      <c r="C2164" s="57">
        <f t="shared" ca="1" si="276"/>
        <v>-0.94163309311967025</v>
      </c>
      <c r="D2164" s="57">
        <f t="shared" ca="1" si="278"/>
        <v>0.61150902400024942</v>
      </c>
      <c r="E2164" s="57">
        <f t="shared" ca="1" si="278"/>
        <v>0.61170968938074821</v>
      </c>
      <c r="F2164" s="57">
        <f t="shared" ca="1" si="272"/>
        <v>0</v>
      </c>
      <c r="G2164" s="57">
        <f t="shared" ca="1" si="273"/>
        <v>0</v>
      </c>
      <c r="H2164" s="17">
        <f t="shared" ca="1" si="274"/>
        <v>0</v>
      </c>
      <c r="I2164" s="17">
        <f t="shared" ca="1" si="275"/>
        <v>0</v>
      </c>
      <c r="K2164" s="17">
        <v>2155</v>
      </c>
      <c r="L2164" s="50">
        <v>1.8409344606789982E-3</v>
      </c>
      <c r="M2164" s="50">
        <v>1.855568421103005E-3</v>
      </c>
      <c r="N2164" s="50">
        <v>5.3999999999999999E-2</v>
      </c>
      <c r="O2164" s="50">
        <v>5.4600000000000003E-2</v>
      </c>
      <c r="R2164" s="59"/>
    </row>
    <row r="2165" spans="2:18" x14ac:dyDescent="0.2">
      <c r="B2165">
        <v>2156</v>
      </c>
      <c r="C2165" s="57">
        <f t="shared" ca="1" si="276"/>
        <v>-0.64201018265892207</v>
      </c>
      <c r="D2165" s="57">
        <f t="shared" ca="1" si="278"/>
        <v>0.62984186301682876</v>
      </c>
      <c r="E2165" s="57">
        <f t="shared" ca="1" si="278"/>
        <v>0.63004854427930557</v>
      </c>
      <c r="F2165" s="57">
        <f t="shared" ca="1" si="272"/>
        <v>0</v>
      </c>
      <c r="G2165" s="57">
        <f t="shared" ca="1" si="273"/>
        <v>0</v>
      </c>
      <c r="H2165" s="17">
        <f t="shared" ca="1" si="274"/>
        <v>0</v>
      </c>
      <c r="I2165" s="17">
        <f t="shared" ca="1" si="275"/>
        <v>0</v>
      </c>
      <c r="K2165" s="17">
        <v>2156</v>
      </c>
      <c r="L2165" s="50">
        <v>1.8245760094273368E-3</v>
      </c>
      <c r="M2165" s="50">
        <v>1.8398778000903216E-3</v>
      </c>
      <c r="N2165" s="50">
        <v>5.6399999999999999E-2</v>
      </c>
      <c r="O2165" s="50">
        <v>5.7000000000000002E-2</v>
      </c>
      <c r="R2165" s="59"/>
    </row>
    <row r="2166" spans="2:18" x14ac:dyDescent="0.2">
      <c r="B2166">
        <v>2157</v>
      </c>
      <c r="C2166" s="57">
        <f t="shared" ca="1" si="276"/>
        <v>0.27593128368161962</v>
      </c>
      <c r="D2166" s="57">
        <f t="shared" ca="1" si="278"/>
        <v>0.68949972840455265</v>
      </c>
      <c r="E2166" s="57">
        <f t="shared" ca="1" si="278"/>
        <v>0.68972598626817172</v>
      </c>
      <c r="F2166" s="57">
        <f t="shared" ca="1" si="272"/>
        <v>0</v>
      </c>
      <c r="G2166" s="57">
        <f t="shared" ca="1" si="273"/>
        <v>0</v>
      </c>
      <c r="H2166" s="17">
        <f t="shared" ca="1" si="274"/>
        <v>0</v>
      </c>
      <c r="I2166" s="17">
        <f t="shared" ca="1" si="275"/>
        <v>0</v>
      </c>
      <c r="K2166" s="17">
        <v>2157</v>
      </c>
      <c r="L2166" s="50">
        <v>1.7861987978168485E-3</v>
      </c>
      <c r="M2166" s="50">
        <v>1.8003771417120489E-3</v>
      </c>
      <c r="N2166" s="50">
        <v>5.2400000000000002E-2</v>
      </c>
      <c r="O2166" s="50">
        <v>5.28E-2</v>
      </c>
      <c r="R2166" s="59"/>
    </row>
    <row r="2167" spans="2:18" x14ac:dyDescent="0.2">
      <c r="B2167">
        <v>2158</v>
      </c>
      <c r="C2167" s="57">
        <f t="shared" ca="1" si="276"/>
        <v>0.22571502301225607</v>
      </c>
      <c r="D2167" s="57">
        <f t="shared" ca="1" si="278"/>
        <v>0.68609466185749546</v>
      </c>
      <c r="E2167" s="57">
        <f t="shared" ca="1" si="278"/>
        <v>0.68631980235579793</v>
      </c>
      <c r="F2167" s="57">
        <f t="shared" ca="1" si="272"/>
        <v>0</v>
      </c>
      <c r="G2167" s="57">
        <f t="shared" ca="1" si="273"/>
        <v>0</v>
      </c>
      <c r="H2167" s="17">
        <f t="shared" ca="1" si="274"/>
        <v>0</v>
      </c>
      <c r="I2167" s="17">
        <f t="shared" ca="1" si="275"/>
        <v>0</v>
      </c>
      <c r="K2167" s="17">
        <v>2158</v>
      </c>
      <c r="L2167" s="50">
        <v>1.7499641251220402E-3</v>
      </c>
      <c r="M2167" s="50">
        <v>1.7646597881558418E-3</v>
      </c>
      <c r="N2167" s="50">
        <v>5.4399999999999997E-2</v>
      </c>
      <c r="O2167" s="50">
        <v>5.4800000000000001E-2</v>
      </c>
      <c r="R2167" s="59"/>
    </row>
    <row r="2168" spans="2:18" x14ac:dyDescent="0.2">
      <c r="B2168">
        <v>2159</v>
      </c>
      <c r="C2168" s="57">
        <f t="shared" ca="1" si="276"/>
        <v>0.2684038281509295</v>
      </c>
      <c r="D2168" s="57">
        <f t="shared" ca="1" si="278"/>
        <v>0.68898823165200374</v>
      </c>
      <c r="E2168" s="57">
        <f t="shared" ca="1" si="278"/>
        <v>0.68921432166905572</v>
      </c>
      <c r="F2168" s="57">
        <f t="shared" ca="1" si="272"/>
        <v>0</v>
      </c>
      <c r="G2168" s="57">
        <f t="shared" ca="1" si="273"/>
        <v>0</v>
      </c>
      <c r="H2168" s="17">
        <f t="shared" ca="1" si="274"/>
        <v>0</v>
      </c>
      <c r="I2168" s="17">
        <f t="shared" ca="1" si="275"/>
        <v>0</v>
      </c>
      <c r="K2168" s="17">
        <v>2159</v>
      </c>
      <c r="L2168" s="50">
        <v>1.85406186717773E-3</v>
      </c>
      <c r="M2168" s="50">
        <v>1.8682070414560517E-3</v>
      </c>
      <c r="N2168" s="50">
        <v>5.1999999999999998E-2</v>
      </c>
      <c r="O2168" s="50">
        <v>5.2600000000000001E-2</v>
      </c>
      <c r="R2168" s="59"/>
    </row>
    <row r="2169" spans="2:18" x14ac:dyDescent="0.2">
      <c r="B2169">
        <v>2160</v>
      </c>
      <c r="C2169" s="57">
        <f t="shared" ca="1" si="276"/>
        <v>0.79939182127669561</v>
      </c>
      <c r="D2169" s="57">
        <f t="shared" ca="1" si="278"/>
        <v>0.72601665348263511</v>
      </c>
      <c r="E2169" s="57">
        <f t="shared" ca="1" si="278"/>
        <v>0.72625489429724566</v>
      </c>
      <c r="F2169" s="57">
        <f t="shared" ca="1" si="272"/>
        <v>0</v>
      </c>
      <c r="G2169" s="57">
        <f t="shared" ca="1" si="273"/>
        <v>0</v>
      </c>
      <c r="H2169" s="17">
        <f t="shared" ca="1" si="274"/>
        <v>0</v>
      </c>
      <c r="I2169" s="17">
        <f t="shared" ca="1" si="275"/>
        <v>0</v>
      </c>
      <c r="K2169" s="17">
        <v>2160</v>
      </c>
      <c r="L2169" s="50">
        <v>1.7041003044244655E-3</v>
      </c>
      <c r="M2169" s="50">
        <v>1.7180682476730671E-3</v>
      </c>
      <c r="N2169" s="50">
        <v>5.1799999999999999E-2</v>
      </c>
      <c r="O2169" s="50">
        <v>5.2200000000000003E-2</v>
      </c>
      <c r="R2169" s="59"/>
    </row>
    <row r="2170" spans="2:18" x14ac:dyDescent="0.2">
      <c r="B2170">
        <v>2161</v>
      </c>
      <c r="C2170" s="57">
        <f t="shared" ca="1" si="276"/>
        <v>0.91455830889318035</v>
      </c>
      <c r="D2170" s="57">
        <f t="shared" ref="D2170:E2189" ca="1" si="279">S0*EXP((D$5+0.5*σ*σ)*T+σ*SQRT(T)*$C2170)</f>
        <v>0.73430680067659315</v>
      </c>
      <c r="E2170" s="57">
        <f t="shared" ca="1" si="279"/>
        <v>0.7345477618853038</v>
      </c>
      <c r="F2170" s="57">
        <f t="shared" ca="1" si="272"/>
        <v>0</v>
      </c>
      <c r="G2170" s="57">
        <f t="shared" ca="1" si="273"/>
        <v>0</v>
      </c>
      <c r="H2170" s="17">
        <f t="shared" ca="1" si="274"/>
        <v>0</v>
      </c>
      <c r="I2170" s="17">
        <f t="shared" ca="1" si="275"/>
        <v>0</v>
      </c>
      <c r="K2170" s="17">
        <v>2161</v>
      </c>
      <c r="L2170" s="50">
        <v>1.7133168319853546E-3</v>
      </c>
      <c r="M2170" s="50">
        <v>1.7275124394442237E-3</v>
      </c>
      <c r="N2170" s="50">
        <v>5.2200000000000003E-2</v>
      </c>
      <c r="O2170" s="50">
        <v>5.28E-2</v>
      </c>
      <c r="R2170" s="59"/>
    </row>
    <row r="2171" spans="2:18" x14ac:dyDescent="0.2">
      <c r="B2171">
        <v>2162</v>
      </c>
      <c r="C2171" s="57">
        <f t="shared" ca="1" si="276"/>
        <v>-8.0381045927938002E-2</v>
      </c>
      <c r="D2171" s="57">
        <f t="shared" ca="1" si="279"/>
        <v>0.665699503195052</v>
      </c>
      <c r="E2171" s="57">
        <f t="shared" ca="1" si="279"/>
        <v>0.66591795106558804</v>
      </c>
      <c r="F2171" s="57">
        <f t="shared" ca="1" si="272"/>
        <v>0</v>
      </c>
      <c r="G2171" s="57">
        <f t="shared" ca="1" si="273"/>
        <v>0</v>
      </c>
      <c r="H2171" s="17">
        <f t="shared" ca="1" si="274"/>
        <v>0</v>
      </c>
      <c r="I2171" s="17">
        <f t="shared" ca="1" si="275"/>
        <v>0</v>
      </c>
      <c r="K2171" s="17">
        <v>2162</v>
      </c>
      <c r="L2171" s="50">
        <v>1.5503950456353856E-3</v>
      </c>
      <c r="M2171" s="50">
        <v>1.563443876568102E-3</v>
      </c>
      <c r="N2171" s="50">
        <v>4.8399999999999999E-2</v>
      </c>
      <c r="O2171" s="50">
        <v>4.8599999999999997E-2</v>
      </c>
      <c r="R2171" s="59"/>
    </row>
    <row r="2172" spans="2:18" x14ac:dyDescent="0.2">
      <c r="B2172">
        <v>2163</v>
      </c>
      <c r="C2172" s="57">
        <f t="shared" ca="1" si="276"/>
        <v>0.46331398696472886</v>
      </c>
      <c r="D2172" s="57">
        <f t="shared" ca="1" si="279"/>
        <v>0.70235564315530885</v>
      </c>
      <c r="E2172" s="57">
        <f t="shared" ca="1" si="279"/>
        <v>0.70258611965990281</v>
      </c>
      <c r="F2172" s="57">
        <f t="shared" ca="1" si="272"/>
        <v>0</v>
      </c>
      <c r="G2172" s="57">
        <f t="shared" ca="1" si="273"/>
        <v>0</v>
      </c>
      <c r="H2172" s="17">
        <f t="shared" ca="1" si="274"/>
        <v>0</v>
      </c>
      <c r="I2172" s="17">
        <f t="shared" ca="1" si="275"/>
        <v>0</v>
      </c>
      <c r="K2172" s="17">
        <v>2163</v>
      </c>
      <c r="L2172" s="50">
        <v>1.7261125893117274E-3</v>
      </c>
      <c r="M2172" s="50">
        <v>1.7399647656614675E-3</v>
      </c>
      <c r="N2172" s="50">
        <v>5.0799999999999998E-2</v>
      </c>
      <c r="O2172" s="50">
        <v>5.1799999999999999E-2</v>
      </c>
      <c r="R2172" s="59"/>
    </row>
    <row r="2173" spans="2:18" x14ac:dyDescent="0.2">
      <c r="B2173">
        <v>2164</v>
      </c>
      <c r="C2173" s="57">
        <f t="shared" ca="1" si="276"/>
        <v>1.3507546751059882</v>
      </c>
      <c r="D2173" s="57">
        <f t="shared" ca="1" si="279"/>
        <v>0.76657337565156081</v>
      </c>
      <c r="E2173" s="57">
        <f t="shared" ca="1" si="279"/>
        <v>0.7668249250679523</v>
      </c>
      <c r="F2173" s="57">
        <f t="shared" ca="1" si="272"/>
        <v>0</v>
      </c>
      <c r="G2173" s="57">
        <f t="shared" ca="1" si="273"/>
        <v>0</v>
      </c>
      <c r="H2173" s="17">
        <f t="shared" ca="1" si="274"/>
        <v>0</v>
      </c>
      <c r="I2173" s="17">
        <f t="shared" ca="1" si="275"/>
        <v>0</v>
      </c>
      <c r="K2173" s="17">
        <v>2164</v>
      </c>
      <c r="L2173" s="50">
        <v>1.8484724205045254E-3</v>
      </c>
      <c r="M2173" s="50">
        <v>1.8635569940539363E-3</v>
      </c>
      <c r="N2173" s="50">
        <v>5.5800000000000002E-2</v>
      </c>
      <c r="O2173" s="50">
        <v>5.6000000000000001E-2</v>
      </c>
      <c r="R2173" s="59"/>
    </row>
    <row r="2174" spans="2:18" x14ac:dyDescent="0.2">
      <c r="B2174">
        <v>2165</v>
      </c>
      <c r="C2174" s="57">
        <f t="shared" ca="1" si="276"/>
        <v>-1.3320489406316658</v>
      </c>
      <c r="D2174" s="57">
        <f t="shared" ca="1" si="279"/>
        <v>0.58841918973871821</v>
      </c>
      <c r="E2174" s="57">
        <f t="shared" ca="1" si="279"/>
        <v>0.58861227823940676</v>
      </c>
      <c r="F2174" s="57">
        <f t="shared" ca="1" si="272"/>
        <v>0</v>
      </c>
      <c r="G2174" s="57">
        <f t="shared" ca="1" si="273"/>
        <v>0</v>
      </c>
      <c r="H2174" s="17">
        <f t="shared" ca="1" si="274"/>
        <v>0</v>
      </c>
      <c r="I2174" s="17">
        <f t="shared" ca="1" si="275"/>
        <v>0</v>
      </c>
      <c r="K2174" s="17">
        <v>2165</v>
      </c>
      <c r="L2174" s="50">
        <v>1.5441097763497307E-3</v>
      </c>
      <c r="M2174" s="50">
        <v>1.5567981200431175E-3</v>
      </c>
      <c r="N2174" s="50">
        <v>4.7E-2</v>
      </c>
      <c r="O2174" s="50">
        <v>4.7199999999999999E-2</v>
      </c>
      <c r="R2174" s="59"/>
    </row>
    <row r="2175" spans="2:18" x14ac:dyDescent="0.2">
      <c r="B2175">
        <v>2166</v>
      </c>
      <c r="C2175" s="57">
        <f t="shared" ca="1" si="276"/>
        <v>0.32176682868223516</v>
      </c>
      <c r="D2175" s="57">
        <f t="shared" ca="1" si="279"/>
        <v>0.69262249723846436</v>
      </c>
      <c r="E2175" s="57">
        <f t="shared" ca="1" si="279"/>
        <v>0.69284977983200846</v>
      </c>
      <c r="F2175" s="57">
        <f t="shared" ca="1" si="272"/>
        <v>0</v>
      </c>
      <c r="G2175" s="57">
        <f t="shared" ca="1" si="273"/>
        <v>0</v>
      </c>
      <c r="H2175" s="17">
        <f t="shared" ca="1" si="274"/>
        <v>0</v>
      </c>
      <c r="I2175" s="17">
        <f t="shared" ca="1" si="275"/>
        <v>0</v>
      </c>
      <c r="K2175" s="17">
        <v>2166</v>
      </c>
      <c r="L2175" s="50">
        <v>1.875857675499552E-3</v>
      </c>
      <c r="M2175" s="50">
        <v>1.8905435845867579E-3</v>
      </c>
      <c r="N2175" s="50">
        <v>5.4399999999999997E-2</v>
      </c>
      <c r="O2175" s="50">
        <v>5.4399999999999997E-2</v>
      </c>
      <c r="R2175" s="59"/>
    </row>
    <row r="2176" spans="2:18" x14ac:dyDescent="0.2">
      <c r="B2176">
        <v>2167</v>
      </c>
      <c r="C2176" s="57">
        <f t="shared" ca="1" si="276"/>
        <v>-0.52015058369346212</v>
      </c>
      <c r="D2176" s="57">
        <f t="shared" ca="1" si="279"/>
        <v>0.63745431155706545</v>
      </c>
      <c r="E2176" s="57">
        <f t="shared" ca="1" si="279"/>
        <v>0.63766349082827622</v>
      </c>
      <c r="F2176" s="57">
        <f t="shared" ca="1" si="272"/>
        <v>0</v>
      </c>
      <c r="G2176" s="57">
        <f t="shared" ca="1" si="273"/>
        <v>0</v>
      </c>
      <c r="H2176" s="17">
        <f t="shared" ca="1" si="274"/>
        <v>0</v>
      </c>
      <c r="I2176" s="17">
        <f t="shared" ca="1" si="275"/>
        <v>0</v>
      </c>
      <c r="K2176" s="17">
        <v>2167</v>
      </c>
      <c r="L2176" s="50">
        <v>1.8923885242248034E-3</v>
      </c>
      <c r="M2176" s="50">
        <v>1.9073207013732749E-3</v>
      </c>
      <c r="N2176" s="50">
        <v>5.5199999999999999E-2</v>
      </c>
      <c r="O2176" s="50">
        <v>5.5800000000000002E-2</v>
      </c>
      <c r="R2176" s="59"/>
    </row>
    <row r="2177" spans="2:18" x14ac:dyDescent="0.2">
      <c r="B2177">
        <v>2168</v>
      </c>
      <c r="C2177" s="57">
        <f t="shared" ca="1" si="276"/>
        <v>1.0253526071969961</v>
      </c>
      <c r="D2177" s="57">
        <f t="shared" ca="1" si="279"/>
        <v>0.74237154726051202</v>
      </c>
      <c r="E2177" s="57">
        <f t="shared" ca="1" si="279"/>
        <v>0.74261515489859409</v>
      </c>
      <c r="F2177" s="57">
        <f t="shared" ca="1" si="272"/>
        <v>0</v>
      </c>
      <c r="G2177" s="57">
        <f t="shared" ca="1" si="273"/>
        <v>0</v>
      </c>
      <c r="H2177" s="17">
        <f t="shared" ca="1" si="274"/>
        <v>0</v>
      </c>
      <c r="I2177" s="17">
        <f t="shared" ca="1" si="275"/>
        <v>0</v>
      </c>
      <c r="K2177" s="17">
        <v>2168</v>
      </c>
      <c r="L2177" s="50">
        <v>1.7233508919096022E-3</v>
      </c>
      <c r="M2177" s="50">
        <v>1.7376470748746954E-3</v>
      </c>
      <c r="N2177" s="50">
        <v>5.2999999999999999E-2</v>
      </c>
      <c r="O2177" s="50">
        <v>5.3400000000000003E-2</v>
      </c>
      <c r="R2177" s="59"/>
    </row>
    <row r="2178" spans="2:18" x14ac:dyDescent="0.2">
      <c r="B2178">
        <v>2169</v>
      </c>
      <c r="C2178" s="57">
        <f t="shared" ca="1" si="276"/>
        <v>0.55577931904825162</v>
      </c>
      <c r="D2178" s="57">
        <f t="shared" ca="1" si="279"/>
        <v>0.70878753498248703</v>
      </c>
      <c r="E2178" s="57">
        <f t="shared" ca="1" si="279"/>
        <v>0.7090201220986504</v>
      </c>
      <c r="F2178" s="57">
        <f t="shared" ca="1" si="272"/>
        <v>0</v>
      </c>
      <c r="G2178" s="57">
        <f t="shared" ca="1" si="273"/>
        <v>0</v>
      </c>
      <c r="H2178" s="17">
        <f t="shared" ca="1" si="274"/>
        <v>0</v>
      </c>
      <c r="I2178" s="17">
        <f t="shared" ca="1" si="275"/>
        <v>0</v>
      </c>
      <c r="K2178" s="17">
        <v>2169</v>
      </c>
      <c r="L2178" s="50">
        <v>1.9273783634655831E-3</v>
      </c>
      <c r="M2178" s="50">
        <v>1.9420680782979644E-3</v>
      </c>
      <c r="N2178" s="50">
        <v>5.4199999999999998E-2</v>
      </c>
      <c r="O2178" s="50">
        <v>5.4800000000000001E-2</v>
      </c>
      <c r="R2178" s="59"/>
    </row>
    <row r="2179" spans="2:18" x14ac:dyDescent="0.2">
      <c r="B2179">
        <v>2170</v>
      </c>
      <c r="C2179" s="57">
        <f t="shared" ca="1" si="276"/>
        <v>1.8349682927191964</v>
      </c>
      <c r="D2179" s="57">
        <f t="shared" ca="1" si="279"/>
        <v>0.80405511456852097</v>
      </c>
      <c r="E2179" s="57">
        <f t="shared" ca="1" si="279"/>
        <v>0.80431896353750509</v>
      </c>
      <c r="F2179" s="57">
        <f t="shared" ca="1" si="272"/>
        <v>1.5855114568520956E-2</v>
      </c>
      <c r="G2179" s="57">
        <f t="shared" ca="1" si="273"/>
        <v>1.6118963537505082E-2</v>
      </c>
      <c r="H2179" s="17">
        <f t="shared" ca="1" si="274"/>
        <v>1</v>
      </c>
      <c r="I2179" s="17">
        <f t="shared" ca="1" si="275"/>
        <v>1</v>
      </c>
      <c r="K2179" s="17">
        <v>2170</v>
      </c>
      <c r="L2179" s="50">
        <v>1.5751493459441911E-3</v>
      </c>
      <c r="M2179" s="50">
        <v>1.5879260552061913E-3</v>
      </c>
      <c r="N2179" s="50">
        <v>4.7399999999999998E-2</v>
      </c>
      <c r="O2179" s="50">
        <v>4.7399999999999998E-2</v>
      </c>
      <c r="R2179" s="59"/>
    </row>
    <row r="2180" spans="2:18" x14ac:dyDescent="0.2">
      <c r="B2180">
        <v>2171</v>
      </c>
      <c r="C2180" s="57">
        <f t="shared" ca="1" si="276"/>
        <v>0.82935106311870421</v>
      </c>
      <c r="D2180" s="57">
        <f t="shared" ca="1" si="279"/>
        <v>0.72816419044420067</v>
      </c>
      <c r="E2180" s="57">
        <f t="shared" ca="1" si="279"/>
        <v>0.72840313596847972</v>
      </c>
      <c r="F2180" s="57">
        <f t="shared" ca="1" si="272"/>
        <v>0</v>
      </c>
      <c r="G2180" s="57">
        <f t="shared" ca="1" si="273"/>
        <v>0</v>
      </c>
      <c r="H2180" s="17">
        <f t="shared" ca="1" si="274"/>
        <v>0</v>
      </c>
      <c r="I2180" s="17">
        <f t="shared" ca="1" si="275"/>
        <v>0</v>
      </c>
      <c r="K2180" s="17">
        <v>2171</v>
      </c>
      <c r="L2180" s="50">
        <v>1.7696821001189349E-3</v>
      </c>
      <c r="M2180" s="50">
        <v>1.7831254880444102E-3</v>
      </c>
      <c r="N2180" s="50">
        <v>4.9599999999999998E-2</v>
      </c>
      <c r="O2180" s="50">
        <v>4.9799999999999997E-2</v>
      </c>
      <c r="R2180" s="59"/>
    </row>
    <row r="2181" spans="2:18" x14ac:dyDescent="0.2">
      <c r="B2181">
        <v>2172</v>
      </c>
      <c r="C2181" s="57">
        <f t="shared" ca="1" si="276"/>
        <v>-4.4880249117968231E-3</v>
      </c>
      <c r="D2181" s="57">
        <f t="shared" ca="1" si="279"/>
        <v>0.67069901415507527</v>
      </c>
      <c r="E2181" s="57">
        <f t="shared" ca="1" si="279"/>
        <v>0.67091910260445775</v>
      </c>
      <c r="F2181" s="57">
        <f t="shared" ca="1" si="272"/>
        <v>0</v>
      </c>
      <c r="G2181" s="57">
        <f t="shared" ca="1" si="273"/>
        <v>0</v>
      </c>
      <c r="H2181" s="17">
        <f t="shared" ca="1" si="274"/>
        <v>0</v>
      </c>
      <c r="I2181" s="17">
        <f t="shared" ca="1" si="275"/>
        <v>0</v>
      </c>
      <c r="K2181" s="17">
        <v>2172</v>
      </c>
      <c r="L2181" s="50">
        <v>1.8680509863045482E-3</v>
      </c>
      <c r="M2181" s="50">
        <v>1.8836904500756306E-3</v>
      </c>
      <c r="N2181" s="50">
        <v>5.8000000000000003E-2</v>
      </c>
      <c r="O2181" s="50">
        <v>5.8200000000000002E-2</v>
      </c>
      <c r="R2181" s="59"/>
    </row>
    <row r="2182" spans="2:18" x14ac:dyDescent="0.2">
      <c r="B2182">
        <v>2173</v>
      </c>
      <c r="C2182" s="57">
        <f t="shared" ca="1" si="276"/>
        <v>-6.5647152043873808E-2</v>
      </c>
      <c r="D2182" s="57">
        <f t="shared" ca="1" si="279"/>
        <v>0.66666718584043927</v>
      </c>
      <c r="E2182" s="57">
        <f t="shared" ca="1" si="279"/>
        <v>0.66688595125396921</v>
      </c>
      <c r="F2182" s="57">
        <f t="shared" ca="1" si="272"/>
        <v>0</v>
      </c>
      <c r="G2182" s="57">
        <f t="shared" ca="1" si="273"/>
        <v>0</v>
      </c>
      <c r="H2182" s="17">
        <f t="shared" ca="1" si="274"/>
        <v>0</v>
      </c>
      <c r="I2182" s="17">
        <f t="shared" ca="1" si="275"/>
        <v>0</v>
      </c>
      <c r="K2182" s="17">
        <v>2173</v>
      </c>
      <c r="L2182" s="50">
        <v>1.5103847421239918E-3</v>
      </c>
      <c r="M2182" s="50">
        <v>1.5231654168188244E-3</v>
      </c>
      <c r="N2182" s="50">
        <v>4.7E-2</v>
      </c>
      <c r="O2182" s="50">
        <v>4.7800000000000002E-2</v>
      </c>
      <c r="R2182" s="59"/>
    </row>
    <row r="2183" spans="2:18" x14ac:dyDescent="0.2">
      <c r="B2183">
        <v>2174</v>
      </c>
      <c r="C2183" s="57">
        <f t="shared" ca="1" si="276"/>
        <v>0.89925206764460119</v>
      </c>
      <c r="D2183" s="57">
        <f t="shared" ca="1" si="279"/>
        <v>0.73319956469547021</v>
      </c>
      <c r="E2183" s="57">
        <f t="shared" ca="1" si="279"/>
        <v>0.73344016256705802</v>
      </c>
      <c r="F2183" s="57">
        <f t="shared" ca="1" si="272"/>
        <v>0</v>
      </c>
      <c r="G2183" s="57">
        <f t="shared" ca="1" si="273"/>
        <v>0</v>
      </c>
      <c r="H2183" s="17">
        <f t="shared" ca="1" si="274"/>
        <v>0</v>
      </c>
      <c r="I2183" s="17">
        <f t="shared" ca="1" si="275"/>
        <v>0</v>
      </c>
      <c r="K2183" s="17">
        <v>2174</v>
      </c>
      <c r="L2183" s="50">
        <v>1.9741634458836396E-3</v>
      </c>
      <c r="M2183" s="50">
        <v>1.9892089185429862E-3</v>
      </c>
      <c r="N2183" s="50">
        <v>5.5399999999999998E-2</v>
      </c>
      <c r="O2183" s="50">
        <v>5.6000000000000001E-2</v>
      </c>
      <c r="R2183" s="59"/>
    </row>
    <row r="2184" spans="2:18" x14ac:dyDescent="0.2">
      <c r="B2184">
        <v>2175</v>
      </c>
      <c r="C2184" s="57">
        <f t="shared" ca="1" si="276"/>
        <v>-1.7171767034301311</v>
      </c>
      <c r="D2184" s="57">
        <f t="shared" ca="1" si="279"/>
        <v>0.56649645909682378</v>
      </c>
      <c r="E2184" s="57">
        <f t="shared" ca="1" si="279"/>
        <v>0.56668235370026276</v>
      </c>
      <c r="F2184" s="57">
        <f t="shared" ca="1" si="272"/>
        <v>0</v>
      </c>
      <c r="G2184" s="57">
        <f t="shared" ca="1" si="273"/>
        <v>0</v>
      </c>
      <c r="H2184" s="17">
        <f t="shared" ca="1" si="274"/>
        <v>0</v>
      </c>
      <c r="I2184" s="17">
        <f t="shared" ca="1" si="275"/>
        <v>0</v>
      </c>
      <c r="K2184" s="17">
        <v>2175</v>
      </c>
      <c r="L2184" s="50">
        <v>1.8048261802154156E-3</v>
      </c>
      <c r="M2184" s="50">
        <v>1.8188680297163327E-3</v>
      </c>
      <c r="N2184" s="50">
        <v>5.1999999999999998E-2</v>
      </c>
      <c r="O2184" s="50">
        <v>5.1999999999999998E-2</v>
      </c>
      <c r="R2184" s="59"/>
    </row>
    <row r="2185" spans="2:18" x14ac:dyDescent="0.2">
      <c r="B2185">
        <v>2176</v>
      </c>
      <c r="C2185" s="57">
        <f t="shared" ca="1" si="276"/>
        <v>0.85373044410190657</v>
      </c>
      <c r="D2185" s="57">
        <f t="shared" ca="1" si="279"/>
        <v>0.72991643907984483</v>
      </c>
      <c r="E2185" s="57">
        <f t="shared" ca="1" si="279"/>
        <v>0.73015595960077218</v>
      </c>
      <c r="F2185" s="57">
        <f t="shared" ca="1" si="272"/>
        <v>0</v>
      </c>
      <c r="G2185" s="57">
        <f t="shared" ca="1" si="273"/>
        <v>0</v>
      </c>
      <c r="H2185" s="17">
        <f t="shared" ca="1" si="274"/>
        <v>0</v>
      </c>
      <c r="I2185" s="17">
        <f t="shared" ca="1" si="275"/>
        <v>0</v>
      </c>
      <c r="K2185" s="17">
        <v>2176</v>
      </c>
      <c r="L2185" s="50">
        <v>1.6641442657735865E-3</v>
      </c>
      <c r="M2185" s="50">
        <v>1.6778295754282802E-3</v>
      </c>
      <c r="N2185" s="50">
        <v>5.0799999999999998E-2</v>
      </c>
      <c r="O2185" s="50">
        <v>5.0799999999999998E-2</v>
      </c>
      <c r="R2185" s="59"/>
    </row>
    <row r="2186" spans="2:18" x14ac:dyDescent="0.2">
      <c r="B2186">
        <v>2177</v>
      </c>
      <c r="C2186" s="57">
        <f t="shared" ca="1" si="276"/>
        <v>-1.9489274057462063</v>
      </c>
      <c r="D2186" s="57">
        <f t="shared" ca="1" si="279"/>
        <v>0.55370005026271385</v>
      </c>
      <c r="E2186" s="57">
        <f t="shared" ca="1" si="279"/>
        <v>0.55388174575191751</v>
      </c>
      <c r="F2186" s="57">
        <f t="shared" ref="F2186:F2249" ca="1" si="280">MAX(0,CP*(D2186-K))</f>
        <v>0</v>
      </c>
      <c r="G2186" s="57">
        <f t="shared" ref="G2186:G2249" ca="1" si="281">MAX(0,CP*(E2186-K))</f>
        <v>0</v>
      </c>
      <c r="H2186" s="17">
        <f t="shared" ref="H2186:H2249" ca="1" si="282">(CP*(D2186-K)&gt;0)*1</f>
        <v>0</v>
      </c>
      <c r="I2186" s="17">
        <f t="shared" ref="I2186:I2249" ca="1" si="283">(CP*(E2186-K)&gt;0)*1</f>
        <v>0</v>
      </c>
      <c r="K2186" s="17">
        <v>2177</v>
      </c>
      <c r="L2186" s="50">
        <v>1.949201313465396E-3</v>
      </c>
      <c r="M2186" s="50">
        <v>1.9635200218765764E-3</v>
      </c>
      <c r="N2186" s="50">
        <v>5.28E-2</v>
      </c>
      <c r="O2186" s="50">
        <v>5.2999999999999999E-2</v>
      </c>
      <c r="R2186" s="59"/>
    </row>
    <row r="2187" spans="2:18" x14ac:dyDescent="0.2">
      <c r="B2187">
        <v>2178</v>
      </c>
      <c r="C2187" s="57">
        <f t="shared" ref="C2187:C2250" ca="1" si="284">_xlfn.NORM.S.INV(RAND())</f>
        <v>0.61632416432456627</v>
      </c>
      <c r="D2187" s="57">
        <f t="shared" ca="1" si="279"/>
        <v>0.71303091331136048</v>
      </c>
      <c r="E2187" s="57">
        <f t="shared" ca="1" si="279"/>
        <v>0.71326489288306172</v>
      </c>
      <c r="F2187" s="57">
        <f t="shared" ca="1" si="280"/>
        <v>0</v>
      </c>
      <c r="G2187" s="57">
        <f t="shared" ca="1" si="281"/>
        <v>0</v>
      </c>
      <c r="H2187" s="17">
        <f t="shared" ca="1" si="282"/>
        <v>0</v>
      </c>
      <c r="I2187" s="17">
        <f t="shared" ca="1" si="283"/>
        <v>0</v>
      </c>
      <c r="K2187" s="17">
        <v>2178</v>
      </c>
      <c r="L2187" s="50">
        <v>1.7144767434186044E-3</v>
      </c>
      <c r="M2187" s="50">
        <v>1.7288551343236796E-3</v>
      </c>
      <c r="N2187" s="50">
        <v>5.3199999999999997E-2</v>
      </c>
      <c r="O2187" s="50">
        <v>5.3600000000000002E-2</v>
      </c>
      <c r="R2187" s="59"/>
    </row>
    <row r="2188" spans="2:18" x14ac:dyDescent="0.2">
      <c r="B2188">
        <v>2179</v>
      </c>
      <c r="C2188" s="57">
        <f t="shared" ca="1" si="284"/>
        <v>-0.18898278428994328</v>
      </c>
      <c r="D2188" s="57">
        <f t="shared" ca="1" si="279"/>
        <v>0.65861003172656341</v>
      </c>
      <c r="E2188" s="57">
        <f t="shared" ca="1" si="279"/>
        <v>0.65882615320217508</v>
      </c>
      <c r="F2188" s="57">
        <f t="shared" ca="1" si="280"/>
        <v>0</v>
      </c>
      <c r="G2188" s="57">
        <f t="shared" ca="1" si="281"/>
        <v>0</v>
      </c>
      <c r="H2188" s="17">
        <f t="shared" ca="1" si="282"/>
        <v>0</v>
      </c>
      <c r="I2188" s="17">
        <f t="shared" ca="1" si="283"/>
        <v>0</v>
      </c>
      <c r="K2188" s="17">
        <v>2179</v>
      </c>
      <c r="L2188" s="50">
        <v>1.6572438242015632E-3</v>
      </c>
      <c r="M2188" s="50">
        <v>1.6706815866645536E-3</v>
      </c>
      <c r="N2188" s="50">
        <v>4.9599999999999998E-2</v>
      </c>
      <c r="O2188" s="50">
        <v>0.05</v>
      </c>
      <c r="R2188" s="59"/>
    </row>
    <row r="2189" spans="2:18" x14ac:dyDescent="0.2">
      <c r="B2189">
        <v>2180</v>
      </c>
      <c r="C2189" s="57">
        <f t="shared" ca="1" si="284"/>
        <v>-0.3732557200100296</v>
      </c>
      <c r="D2189" s="57">
        <f t="shared" ca="1" si="279"/>
        <v>0.64675309029604866</v>
      </c>
      <c r="E2189" s="57">
        <f t="shared" ca="1" si="279"/>
        <v>0.64696532094164749</v>
      </c>
      <c r="F2189" s="57">
        <f t="shared" ca="1" si="280"/>
        <v>0</v>
      </c>
      <c r="G2189" s="57">
        <f t="shared" ca="1" si="281"/>
        <v>0</v>
      </c>
      <c r="H2189" s="17">
        <f t="shared" ca="1" si="282"/>
        <v>0</v>
      </c>
      <c r="I2189" s="17">
        <f t="shared" ca="1" si="283"/>
        <v>0</v>
      </c>
      <c r="K2189" s="17">
        <v>2180</v>
      </c>
      <c r="L2189" s="50">
        <v>1.4534674766944343E-3</v>
      </c>
      <c r="M2189" s="50">
        <v>1.4659978264353012E-3</v>
      </c>
      <c r="N2189" s="50">
        <v>4.6399999999999997E-2</v>
      </c>
      <c r="O2189" s="50">
        <v>4.7E-2</v>
      </c>
      <c r="R2189" s="59"/>
    </row>
    <row r="2190" spans="2:18" x14ac:dyDescent="0.2">
      <c r="B2190">
        <v>2181</v>
      </c>
      <c r="C2190" s="57">
        <f t="shared" ca="1" si="284"/>
        <v>-0.1875358244632547</v>
      </c>
      <c r="D2190" s="57">
        <f t="shared" ref="D2190:E2209" ca="1" si="285">S0*EXP((D$5+0.5*σ*σ)*T+σ*SQRT(T)*$C2190)</f>
        <v>0.65870399053757867</v>
      </c>
      <c r="E2190" s="57">
        <f t="shared" ca="1" si="285"/>
        <v>0.65892014284557343</v>
      </c>
      <c r="F2190" s="57">
        <f t="shared" ca="1" si="280"/>
        <v>0</v>
      </c>
      <c r="G2190" s="57">
        <f t="shared" ca="1" si="281"/>
        <v>0</v>
      </c>
      <c r="H2190" s="17">
        <f t="shared" ca="1" si="282"/>
        <v>0</v>
      </c>
      <c r="I2190" s="17">
        <f t="shared" ca="1" si="283"/>
        <v>0</v>
      </c>
      <c r="K2190" s="17">
        <v>2181</v>
      </c>
      <c r="L2190" s="50">
        <v>1.922656200135323E-3</v>
      </c>
      <c r="M2190" s="50">
        <v>1.9374608282541545E-3</v>
      </c>
      <c r="N2190" s="50">
        <v>5.4600000000000003E-2</v>
      </c>
      <c r="O2190" s="50">
        <v>5.5E-2</v>
      </c>
      <c r="R2190" s="59"/>
    </row>
    <row r="2191" spans="2:18" x14ac:dyDescent="0.2">
      <c r="B2191">
        <v>2182</v>
      </c>
      <c r="C2191" s="57">
        <f t="shared" ca="1" si="284"/>
        <v>0.77312012222350124</v>
      </c>
      <c r="D2191" s="57">
        <f t="shared" ca="1" si="285"/>
        <v>0.72413865965406155</v>
      </c>
      <c r="E2191" s="57">
        <f t="shared" ca="1" si="285"/>
        <v>0.72437628420900724</v>
      </c>
      <c r="F2191" s="57">
        <f t="shared" ca="1" si="280"/>
        <v>0</v>
      </c>
      <c r="G2191" s="57">
        <f t="shared" ca="1" si="281"/>
        <v>0</v>
      </c>
      <c r="H2191" s="17">
        <f t="shared" ca="1" si="282"/>
        <v>0</v>
      </c>
      <c r="I2191" s="17">
        <f t="shared" ca="1" si="283"/>
        <v>0</v>
      </c>
      <c r="K2191" s="17">
        <v>2182</v>
      </c>
      <c r="L2191" s="50">
        <v>1.743061601080598E-3</v>
      </c>
      <c r="M2191" s="50">
        <v>1.7572111911348194E-3</v>
      </c>
      <c r="N2191" s="50">
        <v>5.2200000000000003E-2</v>
      </c>
      <c r="O2191" s="50">
        <v>5.28E-2</v>
      </c>
      <c r="R2191" s="59"/>
    </row>
    <row r="2192" spans="2:18" x14ac:dyDescent="0.2">
      <c r="B2192">
        <v>2183</v>
      </c>
      <c r="C2192" s="57">
        <f t="shared" ca="1" si="284"/>
        <v>-1.3845109548321544</v>
      </c>
      <c r="D2192" s="57">
        <f t="shared" ca="1" si="285"/>
        <v>0.58538368520200035</v>
      </c>
      <c r="E2192" s="57">
        <f t="shared" ca="1" si="285"/>
        <v>0.58557577760835666</v>
      </c>
      <c r="F2192" s="57">
        <f t="shared" ca="1" si="280"/>
        <v>0</v>
      </c>
      <c r="G2192" s="57">
        <f t="shared" ca="1" si="281"/>
        <v>0</v>
      </c>
      <c r="H2192" s="17">
        <f t="shared" ca="1" si="282"/>
        <v>0</v>
      </c>
      <c r="I2192" s="17">
        <f t="shared" ca="1" si="283"/>
        <v>0</v>
      </c>
      <c r="K2192" s="17">
        <v>2183</v>
      </c>
      <c r="L2192" s="50">
        <v>2.1257543306767899E-3</v>
      </c>
      <c r="M2192" s="50">
        <v>2.140687994774008E-3</v>
      </c>
      <c r="N2192" s="50">
        <v>5.4600000000000003E-2</v>
      </c>
      <c r="O2192" s="50">
        <v>5.5399999999999998E-2</v>
      </c>
      <c r="R2192" s="59"/>
    </row>
    <row r="2193" spans="2:18" x14ac:dyDescent="0.2">
      <c r="B2193">
        <v>2184</v>
      </c>
      <c r="C2193" s="57">
        <f t="shared" ca="1" si="284"/>
        <v>1.7659703396860205</v>
      </c>
      <c r="D2193" s="57">
        <f t="shared" ca="1" si="285"/>
        <v>0.79860422384789542</v>
      </c>
      <c r="E2193" s="57">
        <f t="shared" ca="1" si="285"/>
        <v>0.79886628411872851</v>
      </c>
      <c r="F2193" s="57">
        <f t="shared" ca="1" si="280"/>
        <v>1.0404223847895411E-2</v>
      </c>
      <c r="G2193" s="57">
        <f t="shared" ca="1" si="281"/>
        <v>1.0666284118728497E-2</v>
      </c>
      <c r="H2193" s="17">
        <f t="shared" ca="1" si="282"/>
        <v>1</v>
      </c>
      <c r="I2193" s="17">
        <f t="shared" ca="1" si="283"/>
        <v>1</v>
      </c>
      <c r="K2193" s="17">
        <v>2184</v>
      </c>
      <c r="L2193" s="50">
        <v>1.853735344883824E-3</v>
      </c>
      <c r="M2193" s="50">
        <v>1.8682853733519797E-3</v>
      </c>
      <c r="N2193" s="50">
        <v>5.3800000000000001E-2</v>
      </c>
      <c r="O2193" s="50">
        <v>5.3999999999999999E-2</v>
      </c>
      <c r="R2193" s="59"/>
    </row>
    <row r="2194" spans="2:18" x14ac:dyDescent="0.2">
      <c r="B2194">
        <v>2185</v>
      </c>
      <c r="C2194" s="57">
        <f t="shared" ca="1" si="284"/>
        <v>-1.1110719092575128</v>
      </c>
      <c r="D2194" s="57">
        <f t="shared" ca="1" si="285"/>
        <v>0.60137888970271292</v>
      </c>
      <c r="E2194" s="57">
        <f t="shared" ca="1" si="285"/>
        <v>0.60157623090127244</v>
      </c>
      <c r="F2194" s="57">
        <f t="shared" ca="1" si="280"/>
        <v>0</v>
      </c>
      <c r="G2194" s="57">
        <f t="shared" ca="1" si="281"/>
        <v>0</v>
      </c>
      <c r="H2194" s="17">
        <f t="shared" ca="1" si="282"/>
        <v>0</v>
      </c>
      <c r="I2194" s="17">
        <f t="shared" ca="1" si="283"/>
        <v>0</v>
      </c>
      <c r="K2194" s="17">
        <v>2185</v>
      </c>
      <c r="L2194" s="50">
        <v>1.4962541350459809E-3</v>
      </c>
      <c r="M2194" s="50">
        <v>1.5092088741748106E-3</v>
      </c>
      <c r="N2194" s="50">
        <v>4.8000000000000001E-2</v>
      </c>
      <c r="O2194" s="50">
        <v>4.82E-2</v>
      </c>
      <c r="R2194" s="59"/>
    </row>
    <row r="2195" spans="2:18" x14ac:dyDescent="0.2">
      <c r="B2195">
        <v>2186</v>
      </c>
      <c r="C2195" s="57">
        <f t="shared" ca="1" si="284"/>
        <v>1.3518397253048025</v>
      </c>
      <c r="D2195" s="57">
        <f t="shared" ca="1" si="285"/>
        <v>0.76665538219593443</v>
      </c>
      <c r="E2195" s="57">
        <f t="shared" ca="1" si="285"/>
        <v>0.76690695852259827</v>
      </c>
      <c r="F2195" s="57">
        <f t="shared" ca="1" si="280"/>
        <v>0</v>
      </c>
      <c r="G2195" s="57">
        <f t="shared" ca="1" si="281"/>
        <v>0</v>
      </c>
      <c r="H2195" s="17">
        <f t="shared" ca="1" si="282"/>
        <v>0</v>
      </c>
      <c r="I2195" s="17">
        <f t="shared" ca="1" si="283"/>
        <v>0</v>
      </c>
      <c r="K2195" s="17">
        <v>2186</v>
      </c>
      <c r="L2195" s="50">
        <v>1.7152650949351042E-3</v>
      </c>
      <c r="M2195" s="50">
        <v>1.729282642301911E-3</v>
      </c>
      <c r="N2195" s="50">
        <v>5.1799999999999999E-2</v>
      </c>
      <c r="O2195" s="50">
        <v>5.2200000000000003E-2</v>
      </c>
      <c r="R2195" s="59"/>
    </row>
    <row r="2196" spans="2:18" x14ac:dyDescent="0.2">
      <c r="B2196">
        <v>2187</v>
      </c>
      <c r="C2196" s="57">
        <f t="shared" ca="1" si="284"/>
        <v>-0.36278104984319798</v>
      </c>
      <c r="D2196" s="57">
        <f t="shared" ca="1" si="285"/>
        <v>0.64742131857478269</v>
      </c>
      <c r="E2196" s="57">
        <f t="shared" ca="1" si="285"/>
        <v>0.64763376849806431</v>
      </c>
      <c r="F2196" s="57">
        <f t="shared" ca="1" si="280"/>
        <v>0</v>
      </c>
      <c r="G2196" s="57">
        <f t="shared" ca="1" si="281"/>
        <v>0</v>
      </c>
      <c r="H2196" s="17">
        <f t="shared" ca="1" si="282"/>
        <v>0</v>
      </c>
      <c r="I2196" s="17">
        <f t="shared" ca="1" si="283"/>
        <v>0</v>
      </c>
      <c r="K2196" s="17">
        <v>2187</v>
      </c>
      <c r="L2196" s="50">
        <v>1.8286210618897727E-3</v>
      </c>
      <c r="M2196" s="50">
        <v>1.8432800076767562E-3</v>
      </c>
      <c r="N2196" s="50">
        <v>5.4199999999999998E-2</v>
      </c>
      <c r="O2196" s="50">
        <v>5.4399999999999997E-2</v>
      </c>
      <c r="R2196" s="59"/>
    </row>
    <row r="2197" spans="2:18" x14ac:dyDescent="0.2">
      <c r="B2197">
        <v>2188</v>
      </c>
      <c r="C2197" s="57">
        <f t="shared" ca="1" si="284"/>
        <v>0.22751418745281984</v>
      </c>
      <c r="D2197" s="57">
        <f t="shared" ca="1" si="285"/>
        <v>0.6862163687396281</v>
      </c>
      <c r="E2197" s="57">
        <f t="shared" ca="1" si="285"/>
        <v>0.68644154917578404</v>
      </c>
      <c r="F2197" s="57">
        <f t="shared" ca="1" si="280"/>
        <v>0</v>
      </c>
      <c r="G2197" s="57">
        <f t="shared" ca="1" si="281"/>
        <v>0</v>
      </c>
      <c r="H2197" s="17">
        <f t="shared" ca="1" si="282"/>
        <v>0</v>
      </c>
      <c r="I2197" s="17">
        <f t="shared" ca="1" si="283"/>
        <v>0</v>
      </c>
      <c r="K2197" s="17">
        <v>2188</v>
      </c>
      <c r="L2197" s="50">
        <v>1.5608512346180652E-3</v>
      </c>
      <c r="M2197" s="50">
        <v>1.5742105262175428E-3</v>
      </c>
      <c r="N2197" s="50">
        <v>4.9399999999999999E-2</v>
      </c>
      <c r="O2197" s="50">
        <v>4.9799999999999997E-2</v>
      </c>
      <c r="R2197" s="59"/>
    </row>
    <row r="2198" spans="2:18" x14ac:dyDescent="0.2">
      <c r="B2198">
        <v>2189</v>
      </c>
      <c r="C2198" s="57">
        <f t="shared" ca="1" si="284"/>
        <v>-0.84723325395743987</v>
      </c>
      <c r="D2198" s="57">
        <f t="shared" ca="1" si="285"/>
        <v>0.61722668396677305</v>
      </c>
      <c r="E2198" s="57">
        <f t="shared" ca="1" si="285"/>
        <v>0.61742922558518121</v>
      </c>
      <c r="F2198" s="57">
        <f t="shared" ca="1" si="280"/>
        <v>0</v>
      </c>
      <c r="G2198" s="57">
        <f t="shared" ca="1" si="281"/>
        <v>0</v>
      </c>
      <c r="H2198" s="17">
        <f t="shared" ca="1" si="282"/>
        <v>0</v>
      </c>
      <c r="I2198" s="17">
        <f t="shared" ca="1" si="283"/>
        <v>0</v>
      </c>
      <c r="K2198" s="17">
        <v>2189</v>
      </c>
      <c r="L2198" s="50">
        <v>1.6430934363148599E-3</v>
      </c>
      <c r="M2198" s="50">
        <v>1.6566435287220947E-3</v>
      </c>
      <c r="N2198" s="50">
        <v>5.0200000000000002E-2</v>
      </c>
      <c r="O2198" s="50">
        <v>5.04E-2</v>
      </c>
      <c r="R2198" s="59"/>
    </row>
    <row r="2199" spans="2:18" x14ac:dyDescent="0.2">
      <c r="B2199">
        <v>2190</v>
      </c>
      <c r="C2199" s="57">
        <f t="shared" ca="1" si="284"/>
        <v>0.52045069392297483</v>
      </c>
      <c r="D2199" s="57">
        <f t="shared" ca="1" si="285"/>
        <v>0.70632315068628748</v>
      </c>
      <c r="E2199" s="57">
        <f t="shared" ca="1" si="285"/>
        <v>0.70655492912000617</v>
      </c>
      <c r="F2199" s="57">
        <f t="shared" ca="1" si="280"/>
        <v>0</v>
      </c>
      <c r="G2199" s="57">
        <f t="shared" ca="1" si="281"/>
        <v>0</v>
      </c>
      <c r="H2199" s="17">
        <f t="shared" ca="1" si="282"/>
        <v>0</v>
      </c>
      <c r="I2199" s="17">
        <f t="shared" ca="1" si="283"/>
        <v>0</v>
      </c>
      <c r="K2199" s="17">
        <v>2190</v>
      </c>
      <c r="L2199" s="50">
        <v>1.5064719665598726E-3</v>
      </c>
      <c r="M2199" s="50">
        <v>1.5187605764218849E-3</v>
      </c>
      <c r="N2199" s="50">
        <v>4.5600000000000002E-2</v>
      </c>
      <c r="O2199" s="50">
        <v>4.5600000000000002E-2</v>
      </c>
      <c r="R2199" s="59"/>
    </row>
    <row r="2200" spans="2:18" x14ac:dyDescent="0.2">
      <c r="B2200">
        <v>2191</v>
      </c>
      <c r="C2200" s="57">
        <f t="shared" ca="1" si="284"/>
        <v>0.80032732844168264</v>
      </c>
      <c r="D2200" s="57">
        <f t="shared" ca="1" si="285"/>
        <v>0.72608361656692311</v>
      </c>
      <c r="E2200" s="57">
        <f t="shared" ca="1" si="285"/>
        <v>0.72632187935532688</v>
      </c>
      <c r="F2200" s="57">
        <f t="shared" ca="1" si="280"/>
        <v>0</v>
      </c>
      <c r="G2200" s="57">
        <f t="shared" ca="1" si="281"/>
        <v>0</v>
      </c>
      <c r="H2200" s="17">
        <f t="shared" ca="1" si="282"/>
        <v>0</v>
      </c>
      <c r="I2200" s="17">
        <f t="shared" ca="1" si="283"/>
        <v>0</v>
      </c>
      <c r="K2200" s="17">
        <v>2191</v>
      </c>
      <c r="L2200" s="50">
        <v>1.8876891882196045E-3</v>
      </c>
      <c r="M2200" s="50">
        <v>1.901683725045705E-3</v>
      </c>
      <c r="N2200" s="50">
        <v>5.16E-2</v>
      </c>
      <c r="O2200" s="50">
        <v>5.1799999999999999E-2</v>
      </c>
      <c r="R2200" s="59"/>
    </row>
    <row r="2201" spans="2:18" x14ac:dyDescent="0.2">
      <c r="B2201">
        <v>2192</v>
      </c>
      <c r="C2201" s="57">
        <f t="shared" ca="1" si="284"/>
        <v>0.46719095068744176</v>
      </c>
      <c r="D2201" s="57">
        <f t="shared" ca="1" si="285"/>
        <v>0.70262414887079794</v>
      </c>
      <c r="E2201" s="57">
        <f t="shared" ca="1" si="285"/>
        <v>0.70285471348496908</v>
      </c>
      <c r="F2201" s="57">
        <f t="shared" ca="1" si="280"/>
        <v>0</v>
      </c>
      <c r="G2201" s="57">
        <f t="shared" ca="1" si="281"/>
        <v>0</v>
      </c>
      <c r="H2201" s="17">
        <f t="shared" ca="1" si="282"/>
        <v>0</v>
      </c>
      <c r="I2201" s="17">
        <f t="shared" ca="1" si="283"/>
        <v>0</v>
      </c>
      <c r="K2201" s="17">
        <v>2192</v>
      </c>
      <c r="L2201" s="50">
        <v>1.7797241662974765E-3</v>
      </c>
      <c r="M2201" s="50">
        <v>1.792779392499748E-3</v>
      </c>
      <c r="N2201" s="50">
        <v>4.82E-2</v>
      </c>
      <c r="O2201" s="50">
        <v>4.8399999999999999E-2</v>
      </c>
      <c r="R2201" s="59"/>
    </row>
    <row r="2202" spans="2:18" x14ac:dyDescent="0.2">
      <c r="B2202">
        <v>2193</v>
      </c>
      <c r="C2202" s="57">
        <f t="shared" ca="1" si="284"/>
        <v>0.4747044263117281</v>
      </c>
      <c r="D2202" s="57">
        <f t="shared" ca="1" si="285"/>
        <v>0.70314479966228338</v>
      </c>
      <c r="E2202" s="57">
        <f t="shared" ca="1" si="285"/>
        <v>0.70337553512689999</v>
      </c>
      <c r="F2202" s="57">
        <f t="shared" ca="1" si="280"/>
        <v>0</v>
      </c>
      <c r="G2202" s="57">
        <f t="shared" ca="1" si="281"/>
        <v>0</v>
      </c>
      <c r="H2202" s="17">
        <f t="shared" ca="1" si="282"/>
        <v>0</v>
      </c>
      <c r="I2202" s="17">
        <f t="shared" ca="1" si="283"/>
        <v>0</v>
      </c>
      <c r="K2202" s="17">
        <v>2193</v>
      </c>
      <c r="L2202" s="50">
        <v>1.9500428480408282E-3</v>
      </c>
      <c r="M2202" s="50">
        <v>1.964555209223764E-3</v>
      </c>
      <c r="N2202" s="50">
        <v>5.3400000000000003E-2</v>
      </c>
      <c r="O2202" s="50">
        <v>5.3800000000000001E-2</v>
      </c>
      <c r="R2202" s="59"/>
    </row>
    <row r="2203" spans="2:18" x14ac:dyDescent="0.2">
      <c r="B2203">
        <v>2194</v>
      </c>
      <c r="C2203" s="57">
        <f t="shared" ca="1" si="284"/>
        <v>-2.3848758163076953</v>
      </c>
      <c r="D2203" s="57">
        <f t="shared" ca="1" si="285"/>
        <v>0.53040669634101512</v>
      </c>
      <c r="E2203" s="57">
        <f t="shared" ca="1" si="285"/>
        <v>0.53058074816586653</v>
      </c>
      <c r="F2203" s="57">
        <f t="shared" ca="1" si="280"/>
        <v>0</v>
      </c>
      <c r="G2203" s="57">
        <f t="shared" ca="1" si="281"/>
        <v>0</v>
      </c>
      <c r="H2203" s="17">
        <f t="shared" ca="1" si="282"/>
        <v>0</v>
      </c>
      <c r="I2203" s="17">
        <f t="shared" ca="1" si="283"/>
        <v>0</v>
      </c>
      <c r="K2203" s="17">
        <v>2194</v>
      </c>
      <c r="L2203" s="50">
        <v>1.6964029294796405E-3</v>
      </c>
      <c r="M2203" s="50">
        <v>1.7100470955165484E-3</v>
      </c>
      <c r="N2203" s="50">
        <v>5.0599999999999999E-2</v>
      </c>
      <c r="O2203" s="50">
        <v>5.0599999999999999E-2</v>
      </c>
      <c r="R2203" s="59"/>
    </row>
    <row r="2204" spans="2:18" x14ac:dyDescent="0.2">
      <c r="B2204">
        <v>2195</v>
      </c>
      <c r="C2204" s="57">
        <f t="shared" ca="1" si="284"/>
        <v>-5.5908141817261149E-2</v>
      </c>
      <c r="D2204" s="57">
        <f t="shared" ca="1" si="285"/>
        <v>0.66730758998063477</v>
      </c>
      <c r="E2204" s="57">
        <f t="shared" ca="1" si="285"/>
        <v>0.66752656554141598</v>
      </c>
      <c r="F2204" s="57">
        <f t="shared" ca="1" si="280"/>
        <v>0</v>
      </c>
      <c r="G2204" s="57">
        <f t="shared" ca="1" si="281"/>
        <v>0</v>
      </c>
      <c r="H2204" s="17">
        <f t="shared" ca="1" si="282"/>
        <v>0</v>
      </c>
      <c r="I2204" s="17">
        <f t="shared" ca="1" si="283"/>
        <v>0</v>
      </c>
      <c r="K2204" s="17">
        <v>2195</v>
      </c>
      <c r="L2204" s="50">
        <v>1.8327863465232386E-3</v>
      </c>
      <c r="M2204" s="50">
        <v>1.8476978901346022E-3</v>
      </c>
      <c r="N2204" s="50">
        <v>5.5199999999999999E-2</v>
      </c>
      <c r="O2204" s="50">
        <v>5.5399999999999998E-2</v>
      </c>
      <c r="R2204" s="59"/>
    </row>
    <row r="2205" spans="2:18" x14ac:dyDescent="0.2">
      <c r="B2205">
        <v>2196</v>
      </c>
      <c r="C2205" s="57">
        <f t="shared" ca="1" si="284"/>
        <v>0.1469357516381542</v>
      </c>
      <c r="D2205" s="57">
        <f t="shared" ca="1" si="285"/>
        <v>0.68078664485001283</v>
      </c>
      <c r="E2205" s="57">
        <f t="shared" ca="1" si="285"/>
        <v>0.68101004353386807</v>
      </c>
      <c r="F2205" s="57">
        <f t="shared" ca="1" si="280"/>
        <v>0</v>
      </c>
      <c r="G2205" s="57">
        <f t="shared" ca="1" si="281"/>
        <v>0</v>
      </c>
      <c r="H2205" s="17">
        <f t="shared" ca="1" si="282"/>
        <v>0</v>
      </c>
      <c r="I2205" s="17">
        <f t="shared" ca="1" si="283"/>
        <v>0</v>
      </c>
      <c r="K2205" s="17">
        <v>2196</v>
      </c>
      <c r="L2205" s="50">
        <v>1.9188855538893868E-3</v>
      </c>
      <c r="M2205" s="50">
        <v>1.9332606304541785E-3</v>
      </c>
      <c r="N2205" s="50">
        <v>5.28E-2</v>
      </c>
      <c r="O2205" s="50">
        <v>5.3199999999999997E-2</v>
      </c>
      <c r="R2205" s="59"/>
    </row>
    <row r="2206" spans="2:18" x14ac:dyDescent="0.2">
      <c r="B2206">
        <v>2197</v>
      </c>
      <c r="C2206" s="57">
        <f t="shared" ca="1" si="284"/>
        <v>-1.677801172037257</v>
      </c>
      <c r="D2206" s="57">
        <f t="shared" ca="1" si="285"/>
        <v>0.56869983488055842</v>
      </c>
      <c r="E2206" s="57">
        <f t="shared" ca="1" si="285"/>
        <v>0.56888645251705605</v>
      </c>
      <c r="F2206" s="57">
        <f t="shared" ca="1" si="280"/>
        <v>0</v>
      </c>
      <c r="G2206" s="57">
        <f t="shared" ca="1" si="281"/>
        <v>0</v>
      </c>
      <c r="H2206" s="17">
        <f t="shared" ca="1" si="282"/>
        <v>0</v>
      </c>
      <c r="I2206" s="17">
        <f t="shared" ca="1" si="283"/>
        <v>0</v>
      </c>
      <c r="K2206" s="17">
        <v>2197</v>
      </c>
      <c r="L2206" s="50">
        <v>1.9259718079114915E-3</v>
      </c>
      <c r="M2206" s="50">
        <v>1.9406194889415801E-3</v>
      </c>
      <c r="N2206" s="50">
        <v>5.3999999999999999E-2</v>
      </c>
      <c r="O2206" s="50">
        <v>5.4199999999999998E-2</v>
      </c>
      <c r="R2206" s="59"/>
    </row>
    <row r="2207" spans="2:18" x14ac:dyDescent="0.2">
      <c r="B2207">
        <v>2198</v>
      </c>
      <c r="C2207" s="57">
        <f t="shared" ca="1" si="284"/>
        <v>-0.45199045944880129</v>
      </c>
      <c r="D2207" s="57">
        <f t="shared" ca="1" si="285"/>
        <v>0.64175225944780057</v>
      </c>
      <c r="E2207" s="57">
        <f t="shared" ca="1" si="285"/>
        <v>0.64196284908143464</v>
      </c>
      <c r="F2207" s="57">
        <f t="shared" ca="1" si="280"/>
        <v>0</v>
      </c>
      <c r="G2207" s="57">
        <f t="shared" ca="1" si="281"/>
        <v>0</v>
      </c>
      <c r="H2207" s="17">
        <f t="shared" ca="1" si="282"/>
        <v>0</v>
      </c>
      <c r="I2207" s="17">
        <f t="shared" ca="1" si="283"/>
        <v>0</v>
      </c>
      <c r="K2207" s="17">
        <v>2198</v>
      </c>
      <c r="L2207" s="50">
        <v>1.7116219896090765E-3</v>
      </c>
      <c r="M2207" s="50">
        <v>1.7252723967514868E-3</v>
      </c>
      <c r="N2207" s="50">
        <v>5.04E-2</v>
      </c>
      <c r="O2207" s="50">
        <v>5.0799999999999998E-2</v>
      </c>
      <c r="R2207" s="59"/>
    </row>
    <row r="2208" spans="2:18" x14ac:dyDescent="0.2">
      <c r="B2208">
        <v>2199</v>
      </c>
      <c r="C2208" s="57">
        <f t="shared" ca="1" si="284"/>
        <v>0.22643426842078079</v>
      </c>
      <c r="D2208" s="57">
        <f t="shared" ca="1" si="285"/>
        <v>0.68614331358400205</v>
      </c>
      <c r="E2208" s="57">
        <f t="shared" ca="1" si="285"/>
        <v>0.68636847004726464</v>
      </c>
      <c r="F2208" s="57">
        <f t="shared" ca="1" si="280"/>
        <v>0</v>
      </c>
      <c r="G2208" s="57">
        <f t="shared" ca="1" si="281"/>
        <v>0</v>
      </c>
      <c r="H2208" s="17">
        <f t="shared" ca="1" si="282"/>
        <v>0</v>
      </c>
      <c r="I2208" s="17">
        <f t="shared" ca="1" si="283"/>
        <v>0</v>
      </c>
      <c r="K2208" s="17">
        <v>2199</v>
      </c>
      <c r="L2208" s="50">
        <v>1.589753609473314E-3</v>
      </c>
      <c r="M2208" s="50">
        <v>1.6030315360909071E-3</v>
      </c>
      <c r="N2208" s="50">
        <v>4.9200000000000001E-2</v>
      </c>
      <c r="O2208" s="50">
        <v>4.9399999999999999E-2</v>
      </c>
      <c r="R2208" s="59"/>
    </row>
    <row r="2209" spans="2:18" x14ac:dyDescent="0.2">
      <c r="B2209">
        <v>2200</v>
      </c>
      <c r="C2209" s="57">
        <f t="shared" ca="1" si="284"/>
        <v>0.25669236883620666</v>
      </c>
      <c r="D2209" s="57">
        <f t="shared" ca="1" si="285"/>
        <v>0.68819318274704477</v>
      </c>
      <c r="E2209" s="57">
        <f t="shared" ca="1" si="285"/>
        <v>0.68841901187049614</v>
      </c>
      <c r="F2209" s="57">
        <f t="shared" ca="1" si="280"/>
        <v>0</v>
      </c>
      <c r="G2209" s="57">
        <f t="shared" ca="1" si="281"/>
        <v>0</v>
      </c>
      <c r="H2209" s="17">
        <f t="shared" ca="1" si="282"/>
        <v>0</v>
      </c>
      <c r="I2209" s="17">
        <f t="shared" ca="1" si="283"/>
        <v>0</v>
      </c>
      <c r="K2209" s="17">
        <v>2200</v>
      </c>
      <c r="L2209" s="50">
        <v>2.06602493032957E-3</v>
      </c>
      <c r="M2209" s="50">
        <v>2.0810488942867677E-3</v>
      </c>
      <c r="N2209" s="50">
        <v>5.5199999999999999E-2</v>
      </c>
      <c r="O2209" s="50">
        <v>5.5800000000000002E-2</v>
      </c>
      <c r="R2209" s="59"/>
    </row>
    <row r="2210" spans="2:18" x14ac:dyDescent="0.2">
      <c r="B2210">
        <v>2201</v>
      </c>
      <c r="C2210" s="57">
        <f t="shared" ca="1" si="284"/>
        <v>0.86860577045243359</v>
      </c>
      <c r="D2210" s="57">
        <f t="shared" ref="D2210:E2229" ca="1" si="286">S0*EXP((D$5+0.5*σ*σ)*T+σ*SQRT(T)*$C2210)</f>
        <v>0.73098766200351639</v>
      </c>
      <c r="E2210" s="57">
        <f t="shared" ca="1" si="286"/>
        <v>0.73122753404395879</v>
      </c>
      <c r="F2210" s="57">
        <f t="shared" ca="1" si="280"/>
        <v>0</v>
      </c>
      <c r="G2210" s="57">
        <f t="shared" ca="1" si="281"/>
        <v>0</v>
      </c>
      <c r="H2210" s="17">
        <f t="shared" ca="1" si="282"/>
        <v>0</v>
      </c>
      <c r="I2210" s="17">
        <f t="shared" ca="1" si="283"/>
        <v>0</v>
      </c>
      <c r="K2210" s="17">
        <v>2201</v>
      </c>
      <c r="L2210" s="50">
        <v>1.8913466944408736E-3</v>
      </c>
      <c r="M2210" s="50">
        <v>1.9060303942215618E-3</v>
      </c>
      <c r="N2210" s="50">
        <v>5.3999999999999999E-2</v>
      </c>
      <c r="O2210" s="50">
        <v>5.4600000000000003E-2</v>
      </c>
      <c r="R2210" s="59"/>
    </row>
    <row r="2211" spans="2:18" x14ac:dyDescent="0.2">
      <c r="B2211">
        <v>2202</v>
      </c>
      <c r="C2211" s="57">
        <f t="shared" ca="1" si="284"/>
        <v>-0.22172684715654245</v>
      </c>
      <c r="D2211" s="57">
        <f t="shared" ca="1" si="286"/>
        <v>0.65648736490730497</v>
      </c>
      <c r="E2211" s="57">
        <f t="shared" ca="1" si="286"/>
        <v>0.65670278983433228</v>
      </c>
      <c r="F2211" s="57">
        <f t="shared" ca="1" si="280"/>
        <v>0</v>
      </c>
      <c r="G2211" s="57">
        <f t="shared" ca="1" si="281"/>
        <v>0</v>
      </c>
      <c r="H2211" s="17">
        <f t="shared" ca="1" si="282"/>
        <v>0</v>
      </c>
      <c r="I2211" s="17">
        <f t="shared" ca="1" si="283"/>
        <v>0</v>
      </c>
      <c r="K2211" s="17">
        <v>2202</v>
      </c>
      <c r="L2211" s="50">
        <v>1.5971683548374311E-3</v>
      </c>
      <c r="M2211" s="50">
        <v>1.6099762990069205E-3</v>
      </c>
      <c r="N2211" s="50">
        <v>4.7E-2</v>
      </c>
      <c r="O2211" s="50">
        <v>4.7600000000000003E-2</v>
      </c>
      <c r="R2211" s="59"/>
    </row>
    <row r="2212" spans="2:18" x14ac:dyDescent="0.2">
      <c r="B2212">
        <v>2203</v>
      </c>
      <c r="C2212" s="57">
        <f t="shared" ca="1" si="284"/>
        <v>-0.30433760444450303</v>
      </c>
      <c r="D2212" s="57">
        <f t="shared" ca="1" si="286"/>
        <v>0.65116239245742757</v>
      </c>
      <c r="E2212" s="57">
        <f t="shared" ca="1" si="286"/>
        <v>0.65137607000611553</v>
      </c>
      <c r="F2212" s="57">
        <f t="shared" ca="1" si="280"/>
        <v>0</v>
      </c>
      <c r="G2212" s="57">
        <f t="shared" ca="1" si="281"/>
        <v>0</v>
      </c>
      <c r="H2212" s="17">
        <f t="shared" ca="1" si="282"/>
        <v>0</v>
      </c>
      <c r="I2212" s="17">
        <f t="shared" ca="1" si="283"/>
        <v>0</v>
      </c>
      <c r="K2212" s="17">
        <v>2203</v>
      </c>
      <c r="L2212" s="50">
        <v>1.8465525601648555E-3</v>
      </c>
      <c r="M2212" s="50">
        <v>1.8607833317424742E-3</v>
      </c>
      <c r="N2212" s="50">
        <v>5.2400000000000002E-2</v>
      </c>
      <c r="O2212" s="50">
        <v>5.2999999999999999E-2</v>
      </c>
      <c r="R2212" s="59"/>
    </row>
    <row r="2213" spans="2:18" x14ac:dyDescent="0.2">
      <c r="B2213">
        <v>2204</v>
      </c>
      <c r="C2213" s="57">
        <f t="shared" ca="1" si="284"/>
        <v>-3.4763199896699369E-2</v>
      </c>
      <c r="D2213" s="57">
        <f t="shared" ca="1" si="286"/>
        <v>0.66870012790376376</v>
      </c>
      <c r="E2213" s="57">
        <f t="shared" ca="1" si="286"/>
        <v>0.66891956042289102</v>
      </c>
      <c r="F2213" s="57">
        <f t="shared" ca="1" si="280"/>
        <v>0</v>
      </c>
      <c r="G2213" s="57">
        <f t="shared" ca="1" si="281"/>
        <v>0</v>
      </c>
      <c r="H2213" s="17">
        <f t="shared" ca="1" si="282"/>
        <v>0</v>
      </c>
      <c r="I2213" s="17">
        <f t="shared" ca="1" si="283"/>
        <v>0</v>
      </c>
      <c r="K2213" s="17">
        <v>2204</v>
      </c>
      <c r="L2213" s="50">
        <v>1.6304433353333252E-3</v>
      </c>
      <c r="M2213" s="50">
        <v>1.6432350651935752E-3</v>
      </c>
      <c r="N2213" s="50">
        <v>4.7199999999999999E-2</v>
      </c>
      <c r="O2213" s="50">
        <v>4.7399999999999998E-2</v>
      </c>
      <c r="R2213" s="59"/>
    </row>
    <row r="2214" spans="2:18" x14ac:dyDescent="0.2">
      <c r="B2214">
        <v>2205</v>
      </c>
      <c r="C2214" s="57">
        <f t="shared" ca="1" si="284"/>
        <v>-1.7648805205193991</v>
      </c>
      <c r="D2214" s="57">
        <f t="shared" ca="1" si="286"/>
        <v>0.5638384821593172</v>
      </c>
      <c r="E2214" s="57">
        <f t="shared" ca="1" si="286"/>
        <v>0.56402350455329964</v>
      </c>
      <c r="F2214" s="57">
        <f t="shared" ca="1" si="280"/>
        <v>0</v>
      </c>
      <c r="G2214" s="57">
        <f t="shared" ca="1" si="281"/>
        <v>0</v>
      </c>
      <c r="H2214" s="17">
        <f t="shared" ca="1" si="282"/>
        <v>0</v>
      </c>
      <c r="I2214" s="17">
        <f t="shared" ca="1" si="283"/>
        <v>0</v>
      </c>
      <c r="K2214" s="17">
        <v>2205</v>
      </c>
      <c r="L2214" s="50">
        <v>1.5845755699513261E-3</v>
      </c>
      <c r="M2214" s="50">
        <v>1.5973792846893124E-3</v>
      </c>
      <c r="N2214" s="50">
        <v>4.7399999999999998E-2</v>
      </c>
      <c r="O2214" s="50">
        <v>4.7800000000000002E-2</v>
      </c>
      <c r="R2214" s="59"/>
    </row>
    <row r="2215" spans="2:18" x14ac:dyDescent="0.2">
      <c r="B2215">
        <v>2206</v>
      </c>
      <c r="C2215" s="57">
        <f t="shared" ca="1" si="284"/>
        <v>0.15317434335058452</v>
      </c>
      <c r="D2215" s="57">
        <f t="shared" ca="1" si="286"/>
        <v>0.68120548940562742</v>
      </c>
      <c r="E2215" s="57">
        <f t="shared" ca="1" si="286"/>
        <v>0.68142902553242946</v>
      </c>
      <c r="F2215" s="57">
        <f t="shared" ca="1" si="280"/>
        <v>0</v>
      </c>
      <c r="G2215" s="57">
        <f t="shared" ca="1" si="281"/>
        <v>0</v>
      </c>
      <c r="H2215" s="17">
        <f t="shared" ca="1" si="282"/>
        <v>0</v>
      </c>
      <c r="I2215" s="17">
        <f t="shared" ca="1" si="283"/>
        <v>0</v>
      </c>
      <c r="K2215" s="17">
        <v>2206</v>
      </c>
      <c r="L2215" s="50">
        <v>1.7271102371619713E-3</v>
      </c>
      <c r="M2215" s="50">
        <v>1.7401512813854563E-3</v>
      </c>
      <c r="N2215" s="50">
        <v>4.8000000000000001E-2</v>
      </c>
      <c r="O2215" s="50">
        <v>4.9000000000000002E-2</v>
      </c>
      <c r="R2215" s="59"/>
    </row>
    <row r="2216" spans="2:18" x14ac:dyDescent="0.2">
      <c r="B2216">
        <v>2207</v>
      </c>
      <c r="C2216" s="57">
        <f t="shared" ca="1" si="284"/>
        <v>-0.34111296597261187</v>
      </c>
      <c r="D2216" s="57">
        <f t="shared" ca="1" si="286"/>
        <v>0.64880581926720193</v>
      </c>
      <c r="E2216" s="57">
        <f t="shared" ca="1" si="286"/>
        <v>0.64901872351142942</v>
      </c>
      <c r="F2216" s="57">
        <f t="shared" ca="1" si="280"/>
        <v>0</v>
      </c>
      <c r="G2216" s="57">
        <f t="shared" ca="1" si="281"/>
        <v>0</v>
      </c>
      <c r="H2216" s="17">
        <f t="shared" ca="1" si="282"/>
        <v>0</v>
      </c>
      <c r="I2216" s="17">
        <f t="shared" ca="1" si="283"/>
        <v>0</v>
      </c>
      <c r="K2216" s="17">
        <v>2207</v>
      </c>
      <c r="L2216" s="50">
        <v>1.7280883809203064E-3</v>
      </c>
      <c r="M2216" s="50">
        <v>1.7426527118240419E-3</v>
      </c>
      <c r="N2216" s="50">
        <v>5.3800000000000001E-2</v>
      </c>
      <c r="O2216" s="50">
        <v>5.4399999999999997E-2</v>
      </c>
      <c r="R2216" s="59"/>
    </row>
    <row r="2217" spans="2:18" x14ac:dyDescent="0.2">
      <c r="B2217">
        <v>2208</v>
      </c>
      <c r="C2217" s="57">
        <f t="shared" ca="1" si="284"/>
        <v>-1.1812145648993526</v>
      </c>
      <c r="D2217" s="57">
        <f t="shared" ca="1" si="286"/>
        <v>0.59723458808336249</v>
      </c>
      <c r="E2217" s="57">
        <f t="shared" ca="1" si="286"/>
        <v>0.59743056933819472</v>
      </c>
      <c r="F2217" s="57">
        <f t="shared" ca="1" si="280"/>
        <v>0</v>
      </c>
      <c r="G2217" s="57">
        <f t="shared" ca="1" si="281"/>
        <v>0</v>
      </c>
      <c r="H2217" s="17">
        <f t="shared" ca="1" si="282"/>
        <v>0</v>
      </c>
      <c r="I2217" s="17">
        <f t="shared" ca="1" si="283"/>
        <v>0</v>
      </c>
      <c r="K2217" s="17">
        <v>2208</v>
      </c>
      <c r="L2217" s="50">
        <v>1.861408847547273E-3</v>
      </c>
      <c r="M2217" s="50">
        <v>1.876363303701029E-3</v>
      </c>
      <c r="N2217" s="50">
        <v>5.5399999999999998E-2</v>
      </c>
      <c r="O2217" s="50">
        <v>5.5599999999999997E-2</v>
      </c>
      <c r="R2217" s="59"/>
    </row>
    <row r="2218" spans="2:18" x14ac:dyDescent="0.2">
      <c r="B2218">
        <v>2209</v>
      </c>
      <c r="C2218" s="57">
        <f t="shared" ca="1" si="284"/>
        <v>1.3277411759510114</v>
      </c>
      <c r="D2218" s="57">
        <f t="shared" ca="1" si="286"/>
        <v>0.76483611281453157</v>
      </c>
      <c r="E2218" s="57">
        <f t="shared" ca="1" si="286"/>
        <v>0.76508709215183257</v>
      </c>
      <c r="F2218" s="57">
        <f t="shared" ca="1" si="280"/>
        <v>0</v>
      </c>
      <c r="G2218" s="57">
        <f t="shared" ca="1" si="281"/>
        <v>0</v>
      </c>
      <c r="H2218" s="17">
        <f t="shared" ca="1" si="282"/>
        <v>0</v>
      </c>
      <c r="I2218" s="17">
        <f t="shared" ca="1" si="283"/>
        <v>0</v>
      </c>
      <c r="K2218" s="17">
        <v>2209</v>
      </c>
      <c r="L2218" s="50">
        <v>1.6798701685459172E-3</v>
      </c>
      <c r="M2218" s="50">
        <v>1.6934486306158401E-3</v>
      </c>
      <c r="N2218" s="50">
        <v>0.05</v>
      </c>
      <c r="O2218" s="50">
        <v>5.04E-2</v>
      </c>
      <c r="R2218" s="59"/>
    </row>
    <row r="2219" spans="2:18" x14ac:dyDescent="0.2">
      <c r="B2219">
        <v>2210</v>
      </c>
      <c r="C2219" s="57">
        <f t="shared" ca="1" si="284"/>
        <v>-0.97202426774070061</v>
      </c>
      <c r="D2219" s="57">
        <f t="shared" ca="1" si="286"/>
        <v>0.60967956944841739</v>
      </c>
      <c r="E2219" s="57">
        <f t="shared" ca="1" si="286"/>
        <v>0.60987963449731142</v>
      </c>
      <c r="F2219" s="57">
        <f t="shared" ca="1" si="280"/>
        <v>0</v>
      </c>
      <c r="G2219" s="57">
        <f t="shared" ca="1" si="281"/>
        <v>0</v>
      </c>
      <c r="H2219" s="17">
        <f t="shared" ca="1" si="282"/>
        <v>0</v>
      </c>
      <c r="I2219" s="17">
        <f t="shared" ca="1" si="283"/>
        <v>0</v>
      </c>
      <c r="K2219" s="17">
        <v>2210</v>
      </c>
      <c r="L2219" s="50">
        <v>1.5878373044147056E-3</v>
      </c>
      <c r="M2219" s="50">
        <v>1.6009489305532493E-3</v>
      </c>
      <c r="N2219" s="50">
        <v>4.8599999999999997E-2</v>
      </c>
      <c r="O2219" s="50">
        <v>4.8800000000000003E-2</v>
      </c>
      <c r="R2219" s="59"/>
    </row>
    <row r="2220" spans="2:18" x14ac:dyDescent="0.2">
      <c r="B2220">
        <v>2211</v>
      </c>
      <c r="C2220" s="57">
        <f t="shared" ca="1" si="284"/>
        <v>1.1045611189806472</v>
      </c>
      <c r="D2220" s="57">
        <f t="shared" ca="1" si="286"/>
        <v>0.74819139592368145</v>
      </c>
      <c r="E2220" s="57">
        <f t="shared" ca="1" si="286"/>
        <v>0.74843691333267537</v>
      </c>
      <c r="F2220" s="57">
        <f t="shared" ca="1" si="280"/>
        <v>0</v>
      </c>
      <c r="G2220" s="57">
        <f t="shared" ca="1" si="281"/>
        <v>0</v>
      </c>
      <c r="H2220" s="17">
        <f t="shared" ca="1" si="282"/>
        <v>0</v>
      </c>
      <c r="I2220" s="17">
        <f t="shared" ca="1" si="283"/>
        <v>0</v>
      </c>
      <c r="K2220" s="17">
        <v>2211</v>
      </c>
      <c r="L2220" s="50">
        <v>1.7465775996093149E-3</v>
      </c>
      <c r="M2220" s="50">
        <v>1.7607511229959002E-3</v>
      </c>
      <c r="N2220" s="50">
        <v>5.2200000000000003E-2</v>
      </c>
      <c r="O2220" s="50">
        <v>5.28E-2</v>
      </c>
      <c r="R2220" s="59"/>
    </row>
    <row r="2221" spans="2:18" x14ac:dyDescent="0.2">
      <c r="B2221">
        <v>2212</v>
      </c>
      <c r="C2221" s="57">
        <f t="shared" ca="1" si="284"/>
        <v>2.0779766689251322</v>
      </c>
      <c r="D2221" s="57">
        <f t="shared" ca="1" si="286"/>
        <v>0.82355093390264433</v>
      </c>
      <c r="E2221" s="57">
        <f t="shared" ca="1" si="286"/>
        <v>0.82382118038311436</v>
      </c>
      <c r="F2221" s="57">
        <f t="shared" ca="1" si="280"/>
        <v>3.5350933902644321E-2</v>
      </c>
      <c r="G2221" s="57">
        <f t="shared" ca="1" si="281"/>
        <v>3.5621180383114348E-2</v>
      </c>
      <c r="H2221" s="17">
        <f t="shared" ca="1" si="282"/>
        <v>1</v>
      </c>
      <c r="I2221" s="17">
        <f t="shared" ca="1" si="283"/>
        <v>1</v>
      </c>
      <c r="K2221" s="17">
        <v>2212</v>
      </c>
      <c r="L2221" s="50">
        <v>1.6274865171690283E-3</v>
      </c>
      <c r="M2221" s="50">
        <v>1.6407824583088799E-3</v>
      </c>
      <c r="N2221" s="50">
        <v>4.9200000000000001E-2</v>
      </c>
      <c r="O2221" s="50">
        <v>4.9399999999999999E-2</v>
      </c>
      <c r="R2221" s="59"/>
    </row>
    <row r="2222" spans="2:18" x14ac:dyDescent="0.2">
      <c r="B2222">
        <v>2213</v>
      </c>
      <c r="C2222" s="57">
        <f t="shared" ca="1" si="284"/>
        <v>-9.9755268708273365E-2</v>
      </c>
      <c r="D2222" s="57">
        <f t="shared" ca="1" si="286"/>
        <v>0.66442919369672049</v>
      </c>
      <c r="E2222" s="57">
        <f t="shared" ca="1" si="286"/>
        <v>0.66464722471790716</v>
      </c>
      <c r="F2222" s="57">
        <f t="shared" ca="1" si="280"/>
        <v>0</v>
      </c>
      <c r="G2222" s="57">
        <f t="shared" ca="1" si="281"/>
        <v>0</v>
      </c>
      <c r="H2222" s="17">
        <f t="shared" ca="1" si="282"/>
        <v>0</v>
      </c>
      <c r="I2222" s="17">
        <f t="shared" ca="1" si="283"/>
        <v>0</v>
      </c>
      <c r="K2222" s="17">
        <v>2213</v>
      </c>
      <c r="L2222" s="50">
        <v>1.6621531333004989E-3</v>
      </c>
      <c r="M2222" s="50">
        <v>1.6754239557341326E-3</v>
      </c>
      <c r="N2222" s="50">
        <v>4.9200000000000001E-2</v>
      </c>
      <c r="O2222" s="50">
        <v>4.9200000000000001E-2</v>
      </c>
      <c r="R2222" s="59"/>
    </row>
    <row r="2223" spans="2:18" x14ac:dyDescent="0.2">
      <c r="B2223">
        <v>2214</v>
      </c>
      <c r="C2223" s="57">
        <f t="shared" ca="1" si="284"/>
        <v>-1.6830780832172036</v>
      </c>
      <c r="D2223" s="57">
        <f t="shared" ca="1" si="286"/>
        <v>0.5684040529469141</v>
      </c>
      <c r="E2223" s="57">
        <f t="shared" ca="1" si="286"/>
        <v>0.56859057352320175</v>
      </c>
      <c r="F2223" s="57">
        <f t="shared" ca="1" si="280"/>
        <v>0</v>
      </c>
      <c r="G2223" s="57">
        <f t="shared" ca="1" si="281"/>
        <v>0</v>
      </c>
      <c r="H2223" s="17">
        <f t="shared" ca="1" si="282"/>
        <v>0</v>
      </c>
      <c r="I2223" s="17">
        <f t="shared" ca="1" si="283"/>
        <v>0</v>
      </c>
      <c r="K2223" s="17">
        <v>2214</v>
      </c>
      <c r="L2223" s="50">
        <v>1.8558127017256711E-3</v>
      </c>
      <c r="M2223" s="50">
        <v>1.8691988023625719E-3</v>
      </c>
      <c r="N2223" s="50">
        <v>4.9399999999999999E-2</v>
      </c>
      <c r="O2223" s="50">
        <v>4.9399999999999999E-2</v>
      </c>
      <c r="R2223" s="59"/>
    </row>
    <row r="2224" spans="2:18" x14ac:dyDescent="0.2">
      <c r="B2224">
        <v>2215</v>
      </c>
      <c r="C2224" s="57">
        <f t="shared" ca="1" si="284"/>
        <v>0.26642383371844408</v>
      </c>
      <c r="D2224" s="57">
        <f t="shared" ca="1" si="286"/>
        <v>0.68885375245520108</v>
      </c>
      <c r="E2224" s="57">
        <f t="shared" ca="1" si="286"/>
        <v>0.68907979834319177</v>
      </c>
      <c r="F2224" s="57">
        <f t="shared" ca="1" si="280"/>
        <v>0</v>
      </c>
      <c r="G2224" s="57">
        <f t="shared" ca="1" si="281"/>
        <v>0</v>
      </c>
      <c r="H2224" s="17">
        <f t="shared" ca="1" si="282"/>
        <v>0</v>
      </c>
      <c r="I2224" s="17">
        <f t="shared" ca="1" si="283"/>
        <v>0</v>
      </c>
      <c r="K2224" s="17">
        <v>2215</v>
      </c>
      <c r="L2224" s="50">
        <v>1.8497362733154053E-3</v>
      </c>
      <c r="M2224" s="50">
        <v>1.8642580701603243E-3</v>
      </c>
      <c r="N2224" s="50">
        <v>5.3600000000000002E-2</v>
      </c>
      <c r="O2224" s="50">
        <v>5.3999999999999999E-2</v>
      </c>
      <c r="R2224" s="59"/>
    </row>
    <row r="2225" spans="2:18" x14ac:dyDescent="0.2">
      <c r="B2225">
        <v>2216</v>
      </c>
      <c r="C2225" s="57">
        <f t="shared" ca="1" si="284"/>
        <v>-1.9784946981555369</v>
      </c>
      <c r="D2225" s="57">
        <f t="shared" ca="1" si="286"/>
        <v>0.55208838436287344</v>
      </c>
      <c r="E2225" s="57">
        <f t="shared" ca="1" si="286"/>
        <v>0.55226955098735342</v>
      </c>
      <c r="F2225" s="57">
        <f t="shared" ca="1" si="280"/>
        <v>0</v>
      </c>
      <c r="G2225" s="57">
        <f t="shared" ca="1" si="281"/>
        <v>0</v>
      </c>
      <c r="H2225" s="17">
        <f t="shared" ca="1" si="282"/>
        <v>0</v>
      </c>
      <c r="I2225" s="17">
        <f t="shared" ca="1" si="283"/>
        <v>0</v>
      </c>
      <c r="K2225" s="17">
        <v>2216</v>
      </c>
      <c r="L2225" s="50">
        <v>1.68111354385602E-3</v>
      </c>
      <c r="M2225" s="50">
        <v>1.6949596096312778E-3</v>
      </c>
      <c r="N2225" s="50">
        <v>5.1400000000000001E-2</v>
      </c>
      <c r="O2225" s="50">
        <v>5.1400000000000001E-2</v>
      </c>
      <c r="R2225" s="59"/>
    </row>
    <row r="2226" spans="2:18" x14ac:dyDescent="0.2">
      <c r="B2226">
        <v>2217</v>
      </c>
      <c r="C2226" s="57">
        <f t="shared" ca="1" si="284"/>
        <v>-2.1941530618438181</v>
      </c>
      <c r="D2226" s="57">
        <f t="shared" ca="1" si="286"/>
        <v>0.54047421907566984</v>
      </c>
      <c r="E2226" s="57">
        <f t="shared" ca="1" si="286"/>
        <v>0.54065157453661006</v>
      </c>
      <c r="F2226" s="57">
        <f t="shared" ca="1" si="280"/>
        <v>0</v>
      </c>
      <c r="G2226" s="57">
        <f t="shared" ca="1" si="281"/>
        <v>0</v>
      </c>
      <c r="H2226" s="17">
        <f t="shared" ca="1" si="282"/>
        <v>0</v>
      </c>
      <c r="I2226" s="17">
        <f t="shared" ca="1" si="283"/>
        <v>0</v>
      </c>
      <c r="K2226" s="17">
        <v>2217</v>
      </c>
      <c r="L2226" s="50">
        <v>1.9437286253279342E-3</v>
      </c>
      <c r="M2226" s="50">
        <v>1.9594713907103794E-3</v>
      </c>
      <c r="N2226" s="50">
        <v>5.8400000000000001E-2</v>
      </c>
      <c r="O2226" s="50">
        <v>5.8400000000000001E-2</v>
      </c>
      <c r="R2226" s="59"/>
    </row>
    <row r="2227" spans="2:18" x14ac:dyDescent="0.2">
      <c r="B2227">
        <v>2218</v>
      </c>
      <c r="C2227" s="57">
        <f t="shared" ca="1" si="284"/>
        <v>0.60604556386624853</v>
      </c>
      <c r="D2227" s="57">
        <f t="shared" ca="1" si="286"/>
        <v>0.71230873566967845</v>
      </c>
      <c r="E2227" s="57">
        <f t="shared" ca="1" si="286"/>
        <v>0.71254247826032868</v>
      </c>
      <c r="F2227" s="57">
        <f t="shared" ca="1" si="280"/>
        <v>0</v>
      </c>
      <c r="G2227" s="57">
        <f t="shared" ca="1" si="281"/>
        <v>0</v>
      </c>
      <c r="H2227" s="17">
        <f t="shared" ca="1" si="282"/>
        <v>0</v>
      </c>
      <c r="I2227" s="17">
        <f t="shared" ca="1" si="283"/>
        <v>0</v>
      </c>
      <c r="K2227" s="17">
        <v>2218</v>
      </c>
      <c r="L2227" s="50">
        <v>1.7717018285110353E-3</v>
      </c>
      <c r="M2227" s="50">
        <v>1.7854616075168757E-3</v>
      </c>
      <c r="N2227" s="50">
        <v>5.0799999999999998E-2</v>
      </c>
      <c r="O2227" s="50">
        <v>5.1200000000000002E-2</v>
      </c>
      <c r="R2227" s="59"/>
    </row>
    <row r="2228" spans="2:18" x14ac:dyDescent="0.2">
      <c r="B2228">
        <v>2219</v>
      </c>
      <c r="C2228" s="57">
        <f t="shared" ca="1" si="284"/>
        <v>-2.1648015736824342</v>
      </c>
      <c r="D2228" s="57">
        <f t="shared" ca="1" si="286"/>
        <v>0.54204044834899878</v>
      </c>
      <c r="E2228" s="57">
        <f t="shared" ca="1" si="286"/>
        <v>0.54221831776473073</v>
      </c>
      <c r="F2228" s="57">
        <f t="shared" ca="1" si="280"/>
        <v>0</v>
      </c>
      <c r="G2228" s="57">
        <f t="shared" ca="1" si="281"/>
        <v>0</v>
      </c>
      <c r="H2228" s="17">
        <f t="shared" ca="1" si="282"/>
        <v>0</v>
      </c>
      <c r="I2228" s="17">
        <f t="shared" ca="1" si="283"/>
        <v>0</v>
      </c>
      <c r="K2228" s="17">
        <v>2219</v>
      </c>
      <c r="L2228" s="50">
        <v>1.6221703391562457E-3</v>
      </c>
      <c r="M2228" s="50">
        <v>1.635353397969575E-3</v>
      </c>
      <c r="N2228" s="50">
        <v>4.8599999999999997E-2</v>
      </c>
      <c r="O2228" s="50">
        <v>4.9000000000000002E-2</v>
      </c>
      <c r="R2228" s="59"/>
    </row>
    <row r="2229" spans="2:18" x14ac:dyDescent="0.2">
      <c r="B2229">
        <v>2220</v>
      </c>
      <c r="C2229" s="57">
        <f t="shared" ca="1" si="284"/>
        <v>-0.73759898341880925</v>
      </c>
      <c r="D2229" s="57">
        <f t="shared" ca="1" si="286"/>
        <v>0.62393420293160118</v>
      </c>
      <c r="E2229" s="57">
        <f t="shared" ca="1" si="286"/>
        <v>0.6241389456080354</v>
      </c>
      <c r="F2229" s="57">
        <f t="shared" ca="1" si="280"/>
        <v>0</v>
      </c>
      <c r="G2229" s="57">
        <f t="shared" ca="1" si="281"/>
        <v>0</v>
      </c>
      <c r="H2229" s="17">
        <f t="shared" ca="1" si="282"/>
        <v>0</v>
      </c>
      <c r="I2229" s="17">
        <f t="shared" ca="1" si="283"/>
        <v>0</v>
      </c>
      <c r="K2229" s="17">
        <v>2220</v>
      </c>
      <c r="L2229" s="50">
        <v>1.9586065266036178E-3</v>
      </c>
      <c r="M2229" s="50">
        <v>1.9725770254578022E-3</v>
      </c>
      <c r="N2229" s="50">
        <v>5.1200000000000002E-2</v>
      </c>
      <c r="O2229" s="50">
        <v>5.16E-2</v>
      </c>
      <c r="R2229" s="59"/>
    </row>
    <row r="2230" spans="2:18" x14ac:dyDescent="0.2">
      <c r="B2230">
        <v>2221</v>
      </c>
      <c r="C2230" s="57">
        <f t="shared" ca="1" si="284"/>
        <v>1.3925681027286703</v>
      </c>
      <c r="D2230" s="57">
        <f t="shared" ref="D2230:E2249" ca="1" si="287">S0*EXP((D$5+0.5*σ*σ)*T+σ*SQRT(T)*$C2230)</f>
        <v>0.76973992799358948</v>
      </c>
      <c r="E2230" s="57">
        <f t="shared" ca="1" si="287"/>
        <v>0.76999251650737066</v>
      </c>
      <c r="F2230" s="57">
        <f t="shared" ca="1" si="280"/>
        <v>0</v>
      </c>
      <c r="G2230" s="57">
        <f t="shared" ca="1" si="281"/>
        <v>0</v>
      </c>
      <c r="H2230" s="17">
        <f t="shared" ca="1" si="282"/>
        <v>0</v>
      </c>
      <c r="I2230" s="17">
        <f t="shared" ca="1" si="283"/>
        <v>0</v>
      </c>
      <c r="K2230" s="17">
        <v>2221</v>
      </c>
      <c r="L2230" s="50">
        <v>1.8334152948782107E-3</v>
      </c>
      <c r="M2230" s="50">
        <v>1.8478763056304604E-3</v>
      </c>
      <c r="N2230" s="50">
        <v>5.3400000000000003E-2</v>
      </c>
      <c r="O2230" s="50">
        <v>5.3800000000000001E-2</v>
      </c>
      <c r="R2230" s="59"/>
    </row>
    <row r="2231" spans="2:18" x14ac:dyDescent="0.2">
      <c r="B2231">
        <v>2222</v>
      </c>
      <c r="C2231" s="57">
        <f t="shared" ca="1" si="284"/>
        <v>1.1748875481886134</v>
      </c>
      <c r="D2231" s="57">
        <f t="shared" ca="1" si="287"/>
        <v>0.7533968595344458</v>
      </c>
      <c r="E2231" s="57">
        <f t="shared" ca="1" si="287"/>
        <v>0.75364408510520864</v>
      </c>
      <c r="F2231" s="57">
        <f t="shared" ca="1" si="280"/>
        <v>0</v>
      </c>
      <c r="G2231" s="57">
        <f t="shared" ca="1" si="281"/>
        <v>0</v>
      </c>
      <c r="H2231" s="17">
        <f t="shared" ca="1" si="282"/>
        <v>0</v>
      </c>
      <c r="I2231" s="17">
        <f t="shared" ca="1" si="283"/>
        <v>0</v>
      </c>
      <c r="K2231" s="17">
        <v>2222</v>
      </c>
      <c r="L2231" s="50">
        <v>1.8934773033073607E-3</v>
      </c>
      <c r="M2231" s="50">
        <v>1.9078916202781094E-3</v>
      </c>
      <c r="N2231" s="50">
        <v>5.3199999999999997E-2</v>
      </c>
      <c r="O2231" s="50">
        <v>5.3400000000000003E-2</v>
      </c>
      <c r="R2231" s="59"/>
    </row>
    <row r="2232" spans="2:18" x14ac:dyDescent="0.2">
      <c r="B2232">
        <v>2223</v>
      </c>
      <c r="C2232" s="57">
        <f t="shared" ca="1" si="284"/>
        <v>1.4302663148240993</v>
      </c>
      <c r="D2232" s="57">
        <f t="shared" ca="1" si="287"/>
        <v>0.77260604411596034</v>
      </c>
      <c r="E2232" s="57">
        <f t="shared" ca="1" si="287"/>
        <v>0.77285957313962705</v>
      </c>
      <c r="F2232" s="57">
        <f t="shared" ca="1" si="280"/>
        <v>0</v>
      </c>
      <c r="G2232" s="57">
        <f t="shared" ca="1" si="281"/>
        <v>0</v>
      </c>
      <c r="H2232" s="17">
        <f t="shared" ca="1" si="282"/>
        <v>0</v>
      </c>
      <c r="I2232" s="17">
        <f t="shared" ca="1" si="283"/>
        <v>0</v>
      </c>
      <c r="K2232" s="17">
        <v>2223</v>
      </c>
      <c r="L2232" s="50">
        <v>1.7649061038631753E-3</v>
      </c>
      <c r="M2232" s="50">
        <v>1.7790381395071104E-3</v>
      </c>
      <c r="N2232" s="50">
        <v>5.2200000000000003E-2</v>
      </c>
      <c r="O2232" s="50">
        <v>5.2600000000000001E-2</v>
      </c>
      <c r="R2232" s="59"/>
    </row>
    <row r="2233" spans="2:18" x14ac:dyDescent="0.2">
      <c r="B2233">
        <v>2224</v>
      </c>
      <c r="C2233" s="57">
        <f t="shared" ca="1" si="284"/>
        <v>5.365107041588181E-2</v>
      </c>
      <c r="D2233" s="57">
        <f t="shared" ca="1" si="287"/>
        <v>0.67455435601960478</v>
      </c>
      <c r="E2233" s="57">
        <f t="shared" ca="1" si="287"/>
        <v>0.67477570959118793</v>
      </c>
      <c r="F2233" s="57">
        <f t="shared" ca="1" si="280"/>
        <v>0</v>
      </c>
      <c r="G2233" s="57">
        <f t="shared" ca="1" si="281"/>
        <v>0</v>
      </c>
      <c r="H2233" s="17">
        <f t="shared" ca="1" si="282"/>
        <v>0</v>
      </c>
      <c r="I2233" s="17">
        <f t="shared" ca="1" si="283"/>
        <v>0</v>
      </c>
      <c r="K2233" s="17">
        <v>2224</v>
      </c>
      <c r="L2233" s="50">
        <v>1.690934436831973E-3</v>
      </c>
      <c r="M2233" s="50">
        <v>1.70485615859534E-3</v>
      </c>
      <c r="N2233" s="50">
        <v>5.1200000000000002E-2</v>
      </c>
      <c r="O2233" s="50">
        <v>5.2200000000000003E-2</v>
      </c>
      <c r="R2233" s="59"/>
    </row>
    <row r="2234" spans="2:18" x14ac:dyDescent="0.2">
      <c r="B2234">
        <v>2225</v>
      </c>
      <c r="C2234" s="57">
        <f t="shared" ca="1" si="284"/>
        <v>-1.0406587776336029</v>
      </c>
      <c r="D2234" s="57">
        <f t="shared" ca="1" si="287"/>
        <v>0.60556809684781299</v>
      </c>
      <c r="E2234" s="57">
        <f t="shared" ca="1" si="287"/>
        <v>0.60576681272575217</v>
      </c>
      <c r="F2234" s="57">
        <f t="shared" ca="1" si="280"/>
        <v>0</v>
      </c>
      <c r="G2234" s="57">
        <f t="shared" ca="1" si="281"/>
        <v>0</v>
      </c>
      <c r="H2234" s="17">
        <f t="shared" ca="1" si="282"/>
        <v>0</v>
      </c>
      <c r="I2234" s="17">
        <f t="shared" ca="1" si="283"/>
        <v>0</v>
      </c>
      <c r="K2234" s="17">
        <v>2225</v>
      </c>
      <c r="L2234" s="50">
        <v>1.7519074243001732E-3</v>
      </c>
      <c r="M2234" s="50">
        <v>1.76533275210966E-3</v>
      </c>
      <c r="N2234" s="50">
        <v>4.9599999999999998E-2</v>
      </c>
      <c r="O2234" s="50">
        <v>0.05</v>
      </c>
      <c r="R2234" s="59"/>
    </row>
    <row r="2235" spans="2:18" x14ac:dyDescent="0.2">
      <c r="B2235">
        <v>2226</v>
      </c>
      <c r="C2235" s="57">
        <f t="shared" ca="1" si="284"/>
        <v>0.90104363590255798</v>
      </c>
      <c r="D2235" s="57">
        <f t="shared" ca="1" si="287"/>
        <v>0.73332907837222028</v>
      </c>
      <c r="E2235" s="57">
        <f t="shared" ca="1" si="287"/>
        <v>0.73356971874344457</v>
      </c>
      <c r="F2235" s="57">
        <f t="shared" ca="1" si="280"/>
        <v>0</v>
      </c>
      <c r="G2235" s="57">
        <f t="shared" ca="1" si="281"/>
        <v>0</v>
      </c>
      <c r="H2235" s="17">
        <f t="shared" ca="1" si="282"/>
        <v>0</v>
      </c>
      <c r="I2235" s="17">
        <f t="shared" ca="1" si="283"/>
        <v>0</v>
      </c>
      <c r="K2235" s="17">
        <v>2226</v>
      </c>
      <c r="L2235" s="50">
        <v>1.6778703452045381E-3</v>
      </c>
      <c r="M2235" s="50">
        <v>1.6919117045876395E-3</v>
      </c>
      <c r="N2235" s="50">
        <v>5.1999999999999998E-2</v>
      </c>
      <c r="O2235" s="50">
        <v>5.2200000000000003E-2</v>
      </c>
      <c r="R2235" s="59"/>
    </row>
    <row r="2236" spans="2:18" x14ac:dyDescent="0.2">
      <c r="B2236">
        <v>2227</v>
      </c>
      <c r="C2236" s="57">
        <f t="shared" ca="1" si="284"/>
        <v>-0.67059098830482966</v>
      </c>
      <c r="D2236" s="57">
        <f t="shared" ca="1" si="287"/>
        <v>0.62806964969794077</v>
      </c>
      <c r="E2236" s="57">
        <f t="shared" ca="1" si="287"/>
        <v>0.62827574941240105</v>
      </c>
      <c r="F2236" s="57">
        <f t="shared" ca="1" si="280"/>
        <v>0</v>
      </c>
      <c r="G2236" s="57">
        <f t="shared" ca="1" si="281"/>
        <v>0</v>
      </c>
      <c r="H2236" s="17">
        <f t="shared" ca="1" si="282"/>
        <v>0</v>
      </c>
      <c r="I2236" s="17">
        <f t="shared" ca="1" si="283"/>
        <v>0</v>
      </c>
      <c r="K2236" s="17">
        <v>2227</v>
      </c>
      <c r="L2236" s="50">
        <v>1.5871587033145938E-3</v>
      </c>
      <c r="M2236" s="50">
        <v>1.6007039618739804E-3</v>
      </c>
      <c r="N2236" s="50">
        <v>5.0200000000000002E-2</v>
      </c>
      <c r="O2236" s="50">
        <v>5.0599999999999999E-2</v>
      </c>
      <c r="R2236" s="59"/>
    </row>
    <row r="2237" spans="2:18" x14ac:dyDescent="0.2">
      <c r="B2237">
        <v>2228</v>
      </c>
      <c r="C2237" s="57">
        <f t="shared" ca="1" si="284"/>
        <v>0.16423715342867234</v>
      </c>
      <c r="D2237" s="57">
        <f t="shared" ca="1" si="287"/>
        <v>0.68194885451017484</v>
      </c>
      <c r="E2237" s="57">
        <f t="shared" ca="1" si="287"/>
        <v>0.68217263457064869</v>
      </c>
      <c r="F2237" s="57">
        <f t="shared" ca="1" si="280"/>
        <v>0</v>
      </c>
      <c r="G2237" s="57">
        <f t="shared" ca="1" si="281"/>
        <v>0</v>
      </c>
      <c r="H2237" s="17">
        <f t="shared" ca="1" si="282"/>
        <v>0</v>
      </c>
      <c r="I2237" s="17">
        <f t="shared" ca="1" si="283"/>
        <v>0</v>
      </c>
      <c r="K2237" s="17">
        <v>2228</v>
      </c>
      <c r="L2237" s="50">
        <v>1.4189232268160268E-3</v>
      </c>
      <c r="M2237" s="50">
        <v>1.4318247492044666E-3</v>
      </c>
      <c r="N2237" s="50">
        <v>4.8000000000000001E-2</v>
      </c>
      <c r="O2237" s="50">
        <v>4.82E-2</v>
      </c>
      <c r="R2237" s="59"/>
    </row>
    <row r="2238" spans="2:18" x14ac:dyDescent="0.2">
      <c r="B2238">
        <v>2229</v>
      </c>
      <c r="C2238" s="57">
        <f t="shared" ca="1" si="284"/>
        <v>-0.46159013457551012</v>
      </c>
      <c r="D2238" s="57">
        <f t="shared" ca="1" si="287"/>
        <v>0.64114518749419047</v>
      </c>
      <c r="E2238" s="57">
        <f t="shared" ca="1" si="287"/>
        <v>0.6413555779184591</v>
      </c>
      <c r="F2238" s="57">
        <f t="shared" ca="1" si="280"/>
        <v>0</v>
      </c>
      <c r="G2238" s="57">
        <f t="shared" ca="1" si="281"/>
        <v>0</v>
      </c>
      <c r="H2238" s="17">
        <f t="shared" ca="1" si="282"/>
        <v>0</v>
      </c>
      <c r="I2238" s="17">
        <f t="shared" ca="1" si="283"/>
        <v>0</v>
      </c>
      <c r="K2238" s="17">
        <v>2229</v>
      </c>
      <c r="L2238" s="50">
        <v>1.6889430568139399E-3</v>
      </c>
      <c r="M2238" s="50">
        <v>1.703364026902305E-3</v>
      </c>
      <c r="N2238" s="50">
        <v>5.3600000000000002E-2</v>
      </c>
      <c r="O2238" s="50">
        <v>5.3800000000000001E-2</v>
      </c>
      <c r="R2238" s="59"/>
    </row>
    <row r="2239" spans="2:18" x14ac:dyDescent="0.2">
      <c r="B2239">
        <v>2230</v>
      </c>
      <c r="C2239" s="57">
        <f t="shared" ca="1" si="284"/>
        <v>-0.55721391408033549</v>
      </c>
      <c r="D2239" s="57">
        <f t="shared" ca="1" si="287"/>
        <v>0.63512931660459759</v>
      </c>
      <c r="E2239" s="57">
        <f t="shared" ca="1" si="287"/>
        <v>0.63533773293367912</v>
      </c>
      <c r="F2239" s="57">
        <f t="shared" ca="1" si="280"/>
        <v>0</v>
      </c>
      <c r="G2239" s="57">
        <f t="shared" ca="1" si="281"/>
        <v>0</v>
      </c>
      <c r="H2239" s="17">
        <f t="shared" ca="1" si="282"/>
        <v>0</v>
      </c>
      <c r="I2239" s="17">
        <f t="shared" ca="1" si="283"/>
        <v>0</v>
      </c>
      <c r="K2239" s="17">
        <v>2230</v>
      </c>
      <c r="L2239" s="50">
        <v>1.8212929200767459E-3</v>
      </c>
      <c r="M2239" s="50">
        <v>1.8344553108866478E-3</v>
      </c>
      <c r="N2239" s="50">
        <v>4.8399999999999999E-2</v>
      </c>
      <c r="O2239" s="50">
        <v>4.8599999999999997E-2</v>
      </c>
      <c r="R2239" s="59"/>
    </row>
    <row r="2240" spans="2:18" x14ac:dyDescent="0.2">
      <c r="B2240">
        <v>2231</v>
      </c>
      <c r="C2240" s="57">
        <f t="shared" ca="1" si="284"/>
        <v>-0.89117560262144691</v>
      </c>
      <c r="D2240" s="57">
        <f t="shared" ca="1" si="287"/>
        <v>0.61455853974171826</v>
      </c>
      <c r="E2240" s="57">
        <f t="shared" ca="1" si="287"/>
        <v>0.61476020581429613</v>
      </c>
      <c r="F2240" s="57">
        <f t="shared" ca="1" si="280"/>
        <v>0</v>
      </c>
      <c r="G2240" s="57">
        <f t="shared" ca="1" si="281"/>
        <v>0</v>
      </c>
      <c r="H2240" s="17">
        <f t="shared" ca="1" si="282"/>
        <v>0</v>
      </c>
      <c r="I2240" s="17">
        <f t="shared" ca="1" si="283"/>
        <v>0</v>
      </c>
      <c r="K2240" s="17">
        <v>2231</v>
      </c>
      <c r="L2240" s="50">
        <v>1.8593779715780857E-3</v>
      </c>
      <c r="M2240" s="50">
        <v>1.8735929098210504E-3</v>
      </c>
      <c r="N2240" s="50">
        <v>5.2600000000000001E-2</v>
      </c>
      <c r="O2240" s="50">
        <v>5.2600000000000001E-2</v>
      </c>
      <c r="R2240" s="59"/>
    </row>
    <row r="2241" spans="2:18" x14ac:dyDescent="0.2">
      <c r="B2241">
        <v>2232</v>
      </c>
      <c r="C2241" s="57">
        <f t="shared" ca="1" si="284"/>
        <v>1.2961794121290471</v>
      </c>
      <c r="D2241" s="57">
        <f t="shared" ca="1" si="287"/>
        <v>0.76245995176349701</v>
      </c>
      <c r="E2241" s="57">
        <f t="shared" ca="1" si="287"/>
        <v>0.76271015136862286</v>
      </c>
      <c r="F2241" s="57">
        <f t="shared" ca="1" si="280"/>
        <v>0</v>
      </c>
      <c r="G2241" s="57">
        <f t="shared" ca="1" si="281"/>
        <v>0</v>
      </c>
      <c r="H2241" s="17">
        <f t="shared" ca="1" si="282"/>
        <v>0</v>
      </c>
      <c r="I2241" s="17">
        <f t="shared" ca="1" si="283"/>
        <v>0</v>
      </c>
      <c r="K2241" s="17">
        <v>2232</v>
      </c>
      <c r="L2241" s="50">
        <v>1.8352677494268821E-3</v>
      </c>
      <c r="M2241" s="50">
        <v>1.8512061795398211E-3</v>
      </c>
      <c r="N2241" s="50">
        <v>5.8999999999999997E-2</v>
      </c>
      <c r="O2241" s="50">
        <v>5.96E-2</v>
      </c>
      <c r="R2241" s="59"/>
    </row>
    <row r="2242" spans="2:18" x14ac:dyDescent="0.2">
      <c r="B2242">
        <v>2233</v>
      </c>
      <c r="C2242" s="57">
        <f t="shared" ca="1" si="284"/>
        <v>0.63069401821169846</v>
      </c>
      <c r="D2242" s="57">
        <f t="shared" ca="1" si="287"/>
        <v>0.71404177118434597</v>
      </c>
      <c r="E2242" s="57">
        <f t="shared" ca="1" si="287"/>
        <v>0.71427608246689978</v>
      </c>
      <c r="F2242" s="57">
        <f t="shared" ca="1" si="280"/>
        <v>0</v>
      </c>
      <c r="G2242" s="57">
        <f t="shared" ca="1" si="281"/>
        <v>0</v>
      </c>
      <c r="H2242" s="17">
        <f t="shared" ca="1" si="282"/>
        <v>0</v>
      </c>
      <c r="I2242" s="17">
        <f t="shared" ca="1" si="283"/>
        <v>0</v>
      </c>
      <c r="K2242" s="17">
        <v>2233</v>
      </c>
      <c r="L2242" s="50">
        <v>1.7384177137742918E-3</v>
      </c>
      <c r="M2242" s="50">
        <v>1.7519391724568362E-3</v>
      </c>
      <c r="N2242" s="50">
        <v>0.05</v>
      </c>
      <c r="O2242" s="50">
        <v>5.0200000000000002E-2</v>
      </c>
      <c r="R2242" s="59"/>
    </row>
    <row r="2243" spans="2:18" x14ac:dyDescent="0.2">
      <c r="B2243">
        <v>2234</v>
      </c>
      <c r="C2243" s="57">
        <f t="shared" ca="1" si="284"/>
        <v>-1.3252481115934385</v>
      </c>
      <c r="D2243" s="57">
        <f t="shared" ca="1" si="287"/>
        <v>0.58881384328167796</v>
      </c>
      <c r="E2243" s="57">
        <f t="shared" ca="1" si="287"/>
        <v>0.58900706128708391</v>
      </c>
      <c r="F2243" s="57">
        <f t="shared" ca="1" si="280"/>
        <v>0</v>
      </c>
      <c r="G2243" s="57">
        <f t="shared" ca="1" si="281"/>
        <v>0</v>
      </c>
      <c r="H2243" s="17">
        <f t="shared" ca="1" si="282"/>
        <v>0</v>
      </c>
      <c r="I2243" s="17">
        <f t="shared" ca="1" si="283"/>
        <v>0</v>
      </c>
      <c r="K2243" s="17">
        <v>2234</v>
      </c>
      <c r="L2243" s="50">
        <v>1.6321315236077006E-3</v>
      </c>
      <c r="M2243" s="50">
        <v>1.6458585261494754E-3</v>
      </c>
      <c r="N2243" s="50">
        <v>5.0599999999999999E-2</v>
      </c>
      <c r="O2243" s="50">
        <v>5.1400000000000001E-2</v>
      </c>
      <c r="R2243" s="59"/>
    </row>
    <row r="2244" spans="2:18" x14ac:dyDescent="0.2">
      <c r="B2244">
        <v>2235</v>
      </c>
      <c r="C2244" s="57">
        <f t="shared" ca="1" si="284"/>
        <v>-6.4007325589965317E-2</v>
      </c>
      <c r="D2244" s="57">
        <f t="shared" ca="1" si="287"/>
        <v>0.66677497219745596</v>
      </c>
      <c r="E2244" s="57">
        <f t="shared" ca="1" si="287"/>
        <v>0.66699377298084894</v>
      </c>
      <c r="F2244" s="57">
        <f t="shared" ca="1" si="280"/>
        <v>0</v>
      </c>
      <c r="G2244" s="57">
        <f t="shared" ca="1" si="281"/>
        <v>0</v>
      </c>
      <c r="H2244" s="17">
        <f t="shared" ca="1" si="282"/>
        <v>0</v>
      </c>
      <c r="I2244" s="17">
        <f t="shared" ca="1" si="283"/>
        <v>0</v>
      </c>
      <c r="K2244" s="17">
        <v>2235</v>
      </c>
      <c r="L2244" s="50">
        <v>2.0219426267470324E-3</v>
      </c>
      <c r="M2244" s="50">
        <v>2.0371420363636491E-3</v>
      </c>
      <c r="N2244" s="50">
        <v>5.62E-2</v>
      </c>
      <c r="O2244" s="50">
        <v>5.62E-2</v>
      </c>
      <c r="R2244" s="59"/>
    </row>
    <row r="2245" spans="2:18" x14ac:dyDescent="0.2">
      <c r="B2245">
        <v>2236</v>
      </c>
      <c r="C2245" s="57">
        <f t="shared" ca="1" si="284"/>
        <v>9.4205741807253142E-3</v>
      </c>
      <c r="D2245" s="57">
        <f t="shared" ca="1" si="287"/>
        <v>0.67161931658095986</v>
      </c>
      <c r="E2245" s="57">
        <f t="shared" ca="1" si="287"/>
        <v>0.67183970702561824</v>
      </c>
      <c r="F2245" s="57">
        <f t="shared" ca="1" si="280"/>
        <v>0</v>
      </c>
      <c r="G2245" s="57">
        <f t="shared" ca="1" si="281"/>
        <v>0</v>
      </c>
      <c r="H2245" s="17">
        <f t="shared" ca="1" si="282"/>
        <v>0</v>
      </c>
      <c r="I2245" s="17">
        <f t="shared" ca="1" si="283"/>
        <v>0</v>
      </c>
      <c r="K2245" s="17">
        <v>2236</v>
      </c>
      <c r="L2245" s="50">
        <v>1.8141740712246375E-3</v>
      </c>
      <c r="M2245" s="50">
        <v>1.8279157742788637E-3</v>
      </c>
      <c r="N2245" s="50">
        <v>5.0599999999999999E-2</v>
      </c>
      <c r="O2245" s="50">
        <v>5.0999999999999997E-2</v>
      </c>
      <c r="R2245" s="59"/>
    </row>
    <row r="2246" spans="2:18" x14ac:dyDescent="0.2">
      <c r="B2246">
        <v>2237</v>
      </c>
      <c r="C2246" s="57">
        <f t="shared" ca="1" si="284"/>
        <v>5.6307788449006413E-2</v>
      </c>
      <c r="D2246" s="57">
        <f t="shared" ca="1" si="287"/>
        <v>0.67473105783508813</v>
      </c>
      <c r="E2246" s="57">
        <f t="shared" ca="1" si="287"/>
        <v>0.67495246939099485</v>
      </c>
      <c r="F2246" s="57">
        <f t="shared" ca="1" si="280"/>
        <v>0</v>
      </c>
      <c r="G2246" s="57">
        <f t="shared" ca="1" si="281"/>
        <v>0</v>
      </c>
      <c r="H2246" s="17">
        <f t="shared" ca="1" si="282"/>
        <v>0</v>
      </c>
      <c r="I2246" s="17">
        <f t="shared" ca="1" si="283"/>
        <v>0</v>
      </c>
      <c r="K2246" s="17">
        <v>2237</v>
      </c>
      <c r="L2246" s="50">
        <v>1.5619937809145824E-3</v>
      </c>
      <c r="M2246" s="50">
        <v>1.5750014019748771E-3</v>
      </c>
      <c r="N2246" s="50">
        <v>4.82E-2</v>
      </c>
      <c r="O2246" s="50">
        <v>4.8399999999999999E-2</v>
      </c>
      <c r="R2246" s="59"/>
    </row>
    <row r="2247" spans="2:18" x14ac:dyDescent="0.2">
      <c r="B2247">
        <v>2238</v>
      </c>
      <c r="C2247" s="57">
        <f t="shared" ca="1" si="284"/>
        <v>7.7970923340212411E-2</v>
      </c>
      <c r="D2247" s="57">
        <f t="shared" ca="1" si="287"/>
        <v>0.67617363008147258</v>
      </c>
      <c r="E2247" s="57">
        <f t="shared" ca="1" si="287"/>
        <v>0.67639551501438155</v>
      </c>
      <c r="F2247" s="57">
        <f t="shared" ca="1" si="280"/>
        <v>0</v>
      </c>
      <c r="G2247" s="57">
        <f t="shared" ca="1" si="281"/>
        <v>0</v>
      </c>
      <c r="H2247" s="17">
        <f t="shared" ca="1" si="282"/>
        <v>0</v>
      </c>
      <c r="I2247" s="17">
        <f t="shared" ca="1" si="283"/>
        <v>0</v>
      </c>
      <c r="K2247" s="17">
        <v>2238</v>
      </c>
      <c r="L2247" s="50">
        <v>2.2762233008722654E-3</v>
      </c>
      <c r="M2247" s="50">
        <v>2.2920787653808736E-3</v>
      </c>
      <c r="N2247" s="50">
        <v>5.8200000000000002E-2</v>
      </c>
      <c r="O2247" s="50">
        <v>5.8799999999999998E-2</v>
      </c>
      <c r="R2247" s="59"/>
    </row>
    <row r="2248" spans="2:18" x14ac:dyDescent="0.2">
      <c r="B2248">
        <v>2239</v>
      </c>
      <c r="C2248" s="57">
        <f t="shared" ca="1" si="284"/>
        <v>0.90028850685826955</v>
      </c>
      <c r="D2248" s="57">
        <f t="shared" ca="1" si="287"/>
        <v>0.73327448679575657</v>
      </c>
      <c r="E2248" s="57">
        <f t="shared" ca="1" si="287"/>
        <v>0.73351510925287167</v>
      </c>
      <c r="F2248" s="57">
        <f t="shared" ca="1" si="280"/>
        <v>0</v>
      </c>
      <c r="G2248" s="57">
        <f t="shared" ca="1" si="281"/>
        <v>0</v>
      </c>
      <c r="H2248" s="17">
        <f t="shared" ca="1" si="282"/>
        <v>0</v>
      </c>
      <c r="I2248" s="17">
        <f t="shared" ca="1" si="283"/>
        <v>0</v>
      </c>
      <c r="K2248" s="17">
        <v>2239</v>
      </c>
      <c r="L2248" s="50">
        <v>1.7481797534520374E-3</v>
      </c>
      <c r="M2248" s="50">
        <v>1.761736639894118E-3</v>
      </c>
      <c r="N2248" s="50">
        <v>0.05</v>
      </c>
      <c r="O2248" s="50">
        <v>5.0200000000000002E-2</v>
      </c>
      <c r="R2248" s="59"/>
    </row>
    <row r="2249" spans="2:18" x14ac:dyDescent="0.2">
      <c r="B2249">
        <v>2240</v>
      </c>
      <c r="C2249" s="57">
        <f t="shared" ca="1" si="284"/>
        <v>0.21270051295312478</v>
      </c>
      <c r="D2249" s="57">
        <f t="shared" ca="1" si="287"/>
        <v>0.68521492051939481</v>
      </c>
      <c r="E2249" s="57">
        <f t="shared" ca="1" si="287"/>
        <v>0.68543977233245568</v>
      </c>
      <c r="F2249" s="57">
        <f t="shared" ca="1" si="280"/>
        <v>0</v>
      </c>
      <c r="G2249" s="57">
        <f t="shared" ca="1" si="281"/>
        <v>0</v>
      </c>
      <c r="H2249" s="17">
        <f t="shared" ca="1" si="282"/>
        <v>0</v>
      </c>
      <c r="I2249" s="17">
        <f t="shared" ca="1" si="283"/>
        <v>0</v>
      </c>
      <c r="K2249" s="17">
        <v>2240</v>
      </c>
      <c r="L2249" s="50">
        <v>1.8197338569068962E-3</v>
      </c>
      <c r="M2249" s="50">
        <v>1.8337622147271599E-3</v>
      </c>
      <c r="N2249" s="50">
        <v>5.1799999999999999E-2</v>
      </c>
      <c r="O2249" s="50">
        <v>5.1999999999999998E-2</v>
      </c>
      <c r="R2249" s="59"/>
    </row>
    <row r="2250" spans="2:18" x14ac:dyDescent="0.2">
      <c r="B2250">
        <v>2241</v>
      </c>
      <c r="C2250" s="57">
        <f t="shared" ca="1" si="284"/>
        <v>-0.41157273299730918</v>
      </c>
      <c r="D2250" s="57">
        <f t="shared" ref="D2250:E2269" ca="1" si="288">S0*EXP((D$5+0.5*σ*σ)*T+σ*SQRT(T)*$C2250)</f>
        <v>0.64431453927301907</v>
      </c>
      <c r="E2250" s="57">
        <f t="shared" ca="1" si="288"/>
        <v>0.64452596971330656</v>
      </c>
      <c r="F2250" s="57">
        <f t="shared" ref="F2250:F2313" ca="1" si="289">MAX(0,CP*(D2250-K))</f>
        <v>0</v>
      </c>
      <c r="G2250" s="57">
        <f t="shared" ref="G2250:G2313" ca="1" si="290">MAX(0,CP*(E2250-K))</f>
        <v>0</v>
      </c>
      <c r="H2250" s="17">
        <f t="shared" ref="H2250:H2313" ca="1" si="291">(CP*(D2250-K)&gt;0)*1</f>
        <v>0</v>
      </c>
      <c r="I2250" s="17">
        <f t="shared" ref="I2250:I2313" ca="1" si="292">(CP*(E2250-K)&gt;0)*1</f>
        <v>0</v>
      </c>
      <c r="K2250" s="17">
        <v>2241</v>
      </c>
      <c r="L2250" s="50">
        <v>1.8390640635331348E-3</v>
      </c>
      <c r="M2250" s="50">
        <v>1.8537677753178053E-3</v>
      </c>
      <c r="N2250" s="50">
        <v>5.4199999999999998E-2</v>
      </c>
      <c r="O2250" s="50">
        <v>5.4800000000000001E-2</v>
      </c>
      <c r="R2250" s="59"/>
    </row>
    <row r="2251" spans="2:18" x14ac:dyDescent="0.2">
      <c r="B2251">
        <v>2242</v>
      </c>
      <c r="C2251" s="57">
        <f t="shared" ref="C2251:C2314" ca="1" si="293">_xlfn.NORM.S.INV(RAND())</f>
        <v>0.16938053385194374</v>
      </c>
      <c r="D2251" s="57">
        <f t="shared" ca="1" si="288"/>
        <v>0.68229473995462031</v>
      </c>
      <c r="E2251" s="57">
        <f t="shared" ca="1" si="288"/>
        <v>0.6825186335166642</v>
      </c>
      <c r="F2251" s="57">
        <f t="shared" ca="1" si="289"/>
        <v>0</v>
      </c>
      <c r="G2251" s="57">
        <f t="shared" ca="1" si="290"/>
        <v>0</v>
      </c>
      <c r="H2251" s="17">
        <f t="shared" ca="1" si="291"/>
        <v>0</v>
      </c>
      <c r="I2251" s="17">
        <f t="shared" ca="1" si="292"/>
        <v>0</v>
      </c>
      <c r="K2251" s="17">
        <v>2242</v>
      </c>
      <c r="L2251" s="50">
        <v>1.6109238244268675E-3</v>
      </c>
      <c r="M2251" s="50">
        <v>1.6244415349582399E-3</v>
      </c>
      <c r="N2251" s="50">
        <v>4.9799999999999997E-2</v>
      </c>
      <c r="O2251" s="50">
        <v>5.0599999999999999E-2</v>
      </c>
      <c r="R2251" s="59"/>
    </row>
    <row r="2252" spans="2:18" x14ac:dyDescent="0.2">
      <c r="B2252">
        <v>2243</v>
      </c>
      <c r="C2252" s="57">
        <f t="shared" ca="1" si="293"/>
        <v>-0.54663366678762015</v>
      </c>
      <c r="D2252" s="57">
        <f t="shared" ca="1" si="288"/>
        <v>0.63579215280681922</v>
      </c>
      <c r="E2252" s="57">
        <f t="shared" ca="1" si="288"/>
        <v>0.63600078664418525</v>
      </c>
      <c r="F2252" s="57">
        <f t="shared" ca="1" si="289"/>
        <v>0</v>
      </c>
      <c r="G2252" s="57">
        <f t="shared" ca="1" si="290"/>
        <v>0</v>
      </c>
      <c r="H2252" s="17">
        <f t="shared" ca="1" si="291"/>
        <v>0</v>
      </c>
      <c r="I2252" s="17">
        <f t="shared" ca="1" si="292"/>
        <v>0</v>
      </c>
      <c r="K2252" s="17">
        <v>2243</v>
      </c>
      <c r="L2252" s="50">
        <v>1.746193410948169E-3</v>
      </c>
      <c r="M2252" s="50">
        <v>1.7611496358717715E-3</v>
      </c>
      <c r="N2252" s="50">
        <v>5.5399999999999998E-2</v>
      </c>
      <c r="O2252" s="50">
        <v>5.5800000000000002E-2</v>
      </c>
      <c r="R2252" s="59"/>
    </row>
    <row r="2253" spans="2:18" x14ac:dyDescent="0.2">
      <c r="B2253">
        <v>2244</v>
      </c>
      <c r="C2253" s="57">
        <f t="shared" ca="1" si="293"/>
        <v>-0.57105915518322214</v>
      </c>
      <c r="D2253" s="57">
        <f t="shared" ca="1" si="288"/>
        <v>0.63426297726052439</v>
      </c>
      <c r="E2253" s="57">
        <f t="shared" ca="1" si="288"/>
        <v>0.63447110930220008</v>
      </c>
      <c r="F2253" s="57">
        <f t="shared" ca="1" si="289"/>
        <v>0</v>
      </c>
      <c r="G2253" s="57">
        <f t="shared" ca="1" si="290"/>
        <v>0</v>
      </c>
      <c r="H2253" s="17">
        <f t="shared" ca="1" si="291"/>
        <v>0</v>
      </c>
      <c r="I2253" s="17">
        <f t="shared" ca="1" si="292"/>
        <v>0</v>
      </c>
      <c r="K2253" s="17">
        <v>2244</v>
      </c>
      <c r="L2253" s="50">
        <v>1.5330790952890663E-3</v>
      </c>
      <c r="M2253" s="50">
        <v>1.5465727678879975E-3</v>
      </c>
      <c r="N2253" s="50">
        <v>5.0200000000000002E-2</v>
      </c>
      <c r="O2253" s="50">
        <v>5.04E-2</v>
      </c>
      <c r="R2253" s="59"/>
    </row>
    <row r="2254" spans="2:18" x14ac:dyDescent="0.2">
      <c r="B2254">
        <v>2245</v>
      </c>
      <c r="C2254" s="57">
        <f t="shared" ca="1" si="293"/>
        <v>-0.98149422734096614</v>
      </c>
      <c r="D2254" s="57">
        <f t="shared" ca="1" si="288"/>
        <v>0.60911062643112501</v>
      </c>
      <c r="E2254" s="57">
        <f t="shared" ca="1" si="288"/>
        <v>0.60931050478258275</v>
      </c>
      <c r="F2254" s="57">
        <f t="shared" ca="1" si="289"/>
        <v>0</v>
      </c>
      <c r="G2254" s="57">
        <f t="shared" ca="1" si="290"/>
        <v>0</v>
      </c>
      <c r="H2254" s="17">
        <f t="shared" ca="1" si="291"/>
        <v>0</v>
      </c>
      <c r="I2254" s="17">
        <f t="shared" ca="1" si="292"/>
        <v>0</v>
      </c>
      <c r="K2254" s="17">
        <v>2245</v>
      </c>
      <c r="L2254" s="50">
        <v>1.7665437546712508E-3</v>
      </c>
      <c r="M2254" s="50">
        <v>1.7803152595653291E-3</v>
      </c>
      <c r="N2254" s="50">
        <v>5.0799999999999998E-2</v>
      </c>
      <c r="O2254" s="50">
        <v>5.1400000000000001E-2</v>
      </c>
      <c r="R2254" s="59"/>
    </row>
    <row r="2255" spans="2:18" x14ac:dyDescent="0.2">
      <c r="B2255">
        <v>2246</v>
      </c>
      <c r="C2255" s="57">
        <f t="shared" ca="1" si="293"/>
        <v>-0.66436472295015825</v>
      </c>
      <c r="D2255" s="57">
        <f t="shared" ca="1" si="288"/>
        <v>0.62845529713763082</v>
      </c>
      <c r="E2255" s="57">
        <f t="shared" ca="1" si="288"/>
        <v>0.62866152340147519</v>
      </c>
      <c r="F2255" s="57">
        <f t="shared" ca="1" si="289"/>
        <v>0</v>
      </c>
      <c r="G2255" s="57">
        <f t="shared" ca="1" si="290"/>
        <v>0</v>
      </c>
      <c r="H2255" s="17">
        <f t="shared" ca="1" si="291"/>
        <v>0</v>
      </c>
      <c r="I2255" s="17">
        <f t="shared" ca="1" si="292"/>
        <v>0</v>
      </c>
      <c r="K2255" s="17">
        <v>2246</v>
      </c>
      <c r="L2255" s="50">
        <v>1.5862853816742404E-3</v>
      </c>
      <c r="M2255" s="50">
        <v>1.5986408154047603E-3</v>
      </c>
      <c r="N2255" s="50">
        <v>4.5400000000000003E-2</v>
      </c>
      <c r="O2255" s="50">
        <v>4.5999999999999999E-2</v>
      </c>
      <c r="R2255" s="59"/>
    </row>
    <row r="2256" spans="2:18" x14ac:dyDescent="0.2">
      <c r="B2256">
        <v>2247</v>
      </c>
      <c r="C2256" s="57">
        <f t="shared" ca="1" si="293"/>
        <v>0.92573057709182194</v>
      </c>
      <c r="D2256" s="57">
        <f t="shared" ca="1" si="288"/>
        <v>0.73511604529783359</v>
      </c>
      <c r="E2256" s="57">
        <f t="shared" ca="1" si="288"/>
        <v>0.73535727205843882</v>
      </c>
      <c r="F2256" s="57">
        <f t="shared" ca="1" si="289"/>
        <v>0</v>
      </c>
      <c r="G2256" s="57">
        <f t="shared" ca="1" si="290"/>
        <v>0</v>
      </c>
      <c r="H2256" s="17">
        <f t="shared" ca="1" si="291"/>
        <v>0</v>
      </c>
      <c r="I2256" s="17">
        <f t="shared" ca="1" si="292"/>
        <v>0</v>
      </c>
      <c r="K2256" s="17">
        <v>2247</v>
      </c>
      <c r="L2256" s="50">
        <v>1.7489541082357321E-3</v>
      </c>
      <c r="M2256" s="50">
        <v>1.7629258942061317E-3</v>
      </c>
      <c r="N2256" s="50">
        <v>5.1799999999999999E-2</v>
      </c>
      <c r="O2256" s="50">
        <v>5.1799999999999999E-2</v>
      </c>
      <c r="R2256" s="59"/>
    </row>
    <row r="2257" spans="2:18" x14ac:dyDescent="0.2">
      <c r="B2257">
        <v>2248</v>
      </c>
      <c r="C2257" s="57">
        <f t="shared" ca="1" si="293"/>
        <v>-0.14705323366099896</v>
      </c>
      <c r="D2257" s="57">
        <f t="shared" ca="1" si="288"/>
        <v>0.66133818148610835</v>
      </c>
      <c r="E2257" s="57">
        <f t="shared" ca="1" si="288"/>
        <v>0.66155519819823827</v>
      </c>
      <c r="F2257" s="57">
        <f t="shared" ca="1" si="289"/>
        <v>0</v>
      </c>
      <c r="G2257" s="57">
        <f t="shared" ca="1" si="290"/>
        <v>0</v>
      </c>
      <c r="H2257" s="17">
        <f t="shared" ca="1" si="291"/>
        <v>0</v>
      </c>
      <c r="I2257" s="17">
        <f t="shared" ca="1" si="292"/>
        <v>0</v>
      </c>
      <c r="K2257" s="17">
        <v>2248</v>
      </c>
      <c r="L2257" s="50">
        <v>1.6951668470080745E-3</v>
      </c>
      <c r="M2257" s="50">
        <v>1.7089289584791942E-3</v>
      </c>
      <c r="N2257" s="50">
        <v>5.0799999999999998E-2</v>
      </c>
      <c r="O2257" s="50">
        <v>5.1200000000000002E-2</v>
      </c>
      <c r="R2257" s="59"/>
    </row>
    <row r="2258" spans="2:18" x14ac:dyDescent="0.2">
      <c r="B2258">
        <v>2249</v>
      </c>
      <c r="C2258" s="57">
        <f t="shared" ca="1" si="293"/>
        <v>0.25740338419779807</v>
      </c>
      <c r="D2258" s="57">
        <f t="shared" ca="1" si="288"/>
        <v>0.6882414248567621</v>
      </c>
      <c r="E2258" s="57">
        <f t="shared" ca="1" si="288"/>
        <v>0.6884672698107589</v>
      </c>
      <c r="F2258" s="57">
        <f t="shared" ca="1" si="289"/>
        <v>0</v>
      </c>
      <c r="G2258" s="57">
        <f t="shared" ca="1" si="290"/>
        <v>0</v>
      </c>
      <c r="H2258" s="17">
        <f t="shared" ca="1" si="291"/>
        <v>0</v>
      </c>
      <c r="I2258" s="17">
        <f t="shared" ca="1" si="292"/>
        <v>0</v>
      </c>
      <c r="K2258" s="17">
        <v>2249</v>
      </c>
      <c r="L2258" s="50">
        <v>1.884231374203486E-3</v>
      </c>
      <c r="M2258" s="50">
        <v>1.899046294431652E-3</v>
      </c>
      <c r="N2258" s="50">
        <v>5.4600000000000003E-2</v>
      </c>
      <c r="O2258" s="50">
        <v>5.5199999999999999E-2</v>
      </c>
      <c r="R2258" s="59"/>
    </row>
    <row r="2259" spans="2:18" x14ac:dyDescent="0.2">
      <c r="B2259">
        <v>2250</v>
      </c>
      <c r="C2259" s="57">
        <f t="shared" ca="1" si="293"/>
        <v>-1.6290775866089569</v>
      </c>
      <c r="D2259" s="57">
        <f t="shared" ca="1" si="288"/>
        <v>0.57143817603771929</v>
      </c>
      <c r="E2259" s="57">
        <f t="shared" ca="1" si="288"/>
        <v>0.57162569225502058</v>
      </c>
      <c r="F2259" s="57">
        <f t="shared" ca="1" si="289"/>
        <v>0</v>
      </c>
      <c r="G2259" s="57">
        <f t="shared" ca="1" si="290"/>
        <v>0</v>
      </c>
      <c r="H2259" s="17">
        <f t="shared" ca="1" si="291"/>
        <v>0</v>
      </c>
      <c r="I2259" s="17">
        <f t="shared" ca="1" si="292"/>
        <v>0</v>
      </c>
      <c r="K2259" s="17">
        <v>2250</v>
      </c>
      <c r="L2259" s="50">
        <v>1.5475191586116317E-3</v>
      </c>
      <c r="M2259" s="50">
        <v>1.5598229882487775E-3</v>
      </c>
      <c r="N2259" s="50">
        <v>4.5600000000000002E-2</v>
      </c>
      <c r="O2259" s="50">
        <v>4.58E-2</v>
      </c>
      <c r="R2259" s="59"/>
    </row>
    <row r="2260" spans="2:18" x14ac:dyDescent="0.2">
      <c r="B2260">
        <v>2251</v>
      </c>
      <c r="C2260" s="57">
        <f t="shared" ca="1" si="293"/>
        <v>8.6317686497713153E-2</v>
      </c>
      <c r="D2260" s="57">
        <f t="shared" ca="1" si="288"/>
        <v>0.67673027306672584</v>
      </c>
      <c r="E2260" s="57">
        <f t="shared" ca="1" si="288"/>
        <v>0.67695234066084187</v>
      </c>
      <c r="F2260" s="57">
        <f t="shared" ca="1" si="289"/>
        <v>0</v>
      </c>
      <c r="G2260" s="57">
        <f t="shared" ca="1" si="290"/>
        <v>0</v>
      </c>
      <c r="H2260" s="17">
        <f t="shared" ca="1" si="291"/>
        <v>0</v>
      </c>
      <c r="I2260" s="17">
        <f t="shared" ca="1" si="292"/>
        <v>0</v>
      </c>
      <c r="K2260" s="17">
        <v>2251</v>
      </c>
      <c r="L2260" s="50">
        <v>1.6232938311480851E-3</v>
      </c>
      <c r="M2260" s="50">
        <v>1.6353944177722405E-3</v>
      </c>
      <c r="N2260" s="50">
        <v>4.4400000000000002E-2</v>
      </c>
      <c r="O2260" s="50">
        <v>4.48E-2</v>
      </c>
      <c r="R2260" s="59"/>
    </row>
    <row r="2261" spans="2:18" x14ac:dyDescent="0.2">
      <c r="B2261">
        <v>2252</v>
      </c>
      <c r="C2261" s="57">
        <f t="shared" ca="1" si="293"/>
        <v>0.85085911870721076</v>
      </c>
      <c r="D2261" s="57">
        <f t="shared" ca="1" si="288"/>
        <v>0.72970984598122679</v>
      </c>
      <c r="E2261" s="57">
        <f t="shared" ca="1" si="288"/>
        <v>0.7299492987090701</v>
      </c>
      <c r="F2261" s="57">
        <f t="shared" ca="1" si="289"/>
        <v>0</v>
      </c>
      <c r="G2261" s="57">
        <f t="shared" ca="1" si="290"/>
        <v>0</v>
      </c>
      <c r="H2261" s="17">
        <f t="shared" ca="1" si="291"/>
        <v>0</v>
      </c>
      <c r="I2261" s="17">
        <f t="shared" ca="1" si="292"/>
        <v>0</v>
      </c>
      <c r="K2261" s="17">
        <v>2252</v>
      </c>
      <c r="L2261" s="50">
        <v>1.5841840396953167E-3</v>
      </c>
      <c r="M2261" s="50">
        <v>1.597161535128966E-3</v>
      </c>
      <c r="N2261" s="50">
        <v>4.8000000000000001E-2</v>
      </c>
      <c r="O2261" s="50">
        <v>4.82E-2</v>
      </c>
      <c r="R2261" s="59"/>
    </row>
    <row r="2262" spans="2:18" x14ac:dyDescent="0.2">
      <c r="B2262">
        <v>2253</v>
      </c>
      <c r="C2262" s="57">
        <f t="shared" ca="1" si="293"/>
        <v>1.8724293244559096</v>
      </c>
      <c r="D2262" s="57">
        <f t="shared" ca="1" si="288"/>
        <v>0.80703013180459993</v>
      </c>
      <c r="E2262" s="57">
        <f t="shared" ca="1" si="288"/>
        <v>0.80729495701913756</v>
      </c>
      <c r="F2262" s="57">
        <f t="shared" ca="1" si="289"/>
        <v>1.8830131804599914E-2</v>
      </c>
      <c r="G2262" s="57">
        <f t="shared" ca="1" si="290"/>
        <v>1.9094957019137548E-2</v>
      </c>
      <c r="H2262" s="17">
        <f t="shared" ca="1" si="291"/>
        <v>1</v>
      </c>
      <c r="I2262" s="17">
        <f t="shared" ca="1" si="292"/>
        <v>1</v>
      </c>
      <c r="K2262" s="17">
        <v>2253</v>
      </c>
      <c r="L2262" s="50">
        <v>1.944089132532784E-3</v>
      </c>
      <c r="M2262" s="50">
        <v>1.9577067107823913E-3</v>
      </c>
      <c r="N2262" s="50">
        <v>0.05</v>
      </c>
      <c r="O2262" s="50">
        <v>5.04E-2</v>
      </c>
      <c r="R2262" s="59"/>
    </row>
    <row r="2263" spans="2:18" x14ac:dyDescent="0.2">
      <c r="B2263">
        <v>2254</v>
      </c>
      <c r="C2263" s="57">
        <f t="shared" ca="1" si="293"/>
        <v>0.50322457408400034</v>
      </c>
      <c r="D2263" s="57">
        <f t="shared" ca="1" si="288"/>
        <v>0.70512463450660878</v>
      </c>
      <c r="E2263" s="57">
        <f t="shared" ca="1" si="288"/>
        <v>0.70535601964980221</v>
      </c>
      <c r="F2263" s="57">
        <f t="shared" ca="1" si="289"/>
        <v>0</v>
      </c>
      <c r="G2263" s="57">
        <f t="shared" ca="1" si="290"/>
        <v>0</v>
      </c>
      <c r="H2263" s="17">
        <f t="shared" ca="1" si="291"/>
        <v>0</v>
      </c>
      <c r="I2263" s="17">
        <f t="shared" ca="1" si="292"/>
        <v>0</v>
      </c>
      <c r="K2263" s="17">
        <v>2254</v>
      </c>
      <c r="L2263" s="50">
        <v>1.5026196105857141E-3</v>
      </c>
      <c r="M2263" s="50">
        <v>1.5150981539050915E-3</v>
      </c>
      <c r="N2263" s="50">
        <v>4.6199999999999998E-2</v>
      </c>
      <c r="O2263" s="50">
        <v>4.6600000000000003E-2</v>
      </c>
      <c r="R2263" s="59"/>
    </row>
    <row r="2264" spans="2:18" x14ac:dyDescent="0.2">
      <c r="B2264">
        <v>2255</v>
      </c>
      <c r="C2264" s="57">
        <f t="shared" ca="1" si="293"/>
        <v>-0.37768555689783284</v>
      </c>
      <c r="D2264" s="57">
        <f t="shared" ca="1" si="288"/>
        <v>0.64647069780929212</v>
      </c>
      <c r="E2264" s="57">
        <f t="shared" ca="1" si="288"/>
        <v>0.64668283578839925</v>
      </c>
      <c r="F2264" s="57">
        <f t="shared" ca="1" si="289"/>
        <v>0</v>
      </c>
      <c r="G2264" s="57">
        <f t="shared" ca="1" si="290"/>
        <v>0</v>
      </c>
      <c r="H2264" s="17">
        <f t="shared" ca="1" si="291"/>
        <v>0</v>
      </c>
      <c r="I2264" s="17">
        <f t="shared" ca="1" si="292"/>
        <v>0</v>
      </c>
      <c r="K2264" s="17">
        <v>2255</v>
      </c>
      <c r="L2264" s="50">
        <v>1.7957274677460628E-3</v>
      </c>
      <c r="M2264" s="50">
        <v>1.8101524866040097E-3</v>
      </c>
      <c r="N2264" s="50">
        <v>5.2999999999999999E-2</v>
      </c>
      <c r="O2264" s="50">
        <v>5.3800000000000001E-2</v>
      </c>
      <c r="R2264" s="59"/>
    </row>
    <row r="2265" spans="2:18" x14ac:dyDescent="0.2">
      <c r="B2265">
        <v>2256</v>
      </c>
      <c r="C2265" s="57">
        <f t="shared" ca="1" si="293"/>
        <v>-1.3796065961490616E-2</v>
      </c>
      <c r="D2265" s="57">
        <f t="shared" ca="1" si="288"/>
        <v>0.67008382534519295</v>
      </c>
      <c r="E2265" s="57">
        <f t="shared" ca="1" si="288"/>
        <v>0.67030371192168126</v>
      </c>
      <c r="F2265" s="57">
        <f t="shared" ca="1" si="289"/>
        <v>0</v>
      </c>
      <c r="G2265" s="57">
        <f t="shared" ca="1" si="290"/>
        <v>0</v>
      </c>
      <c r="H2265" s="17">
        <f t="shared" ca="1" si="291"/>
        <v>0</v>
      </c>
      <c r="I2265" s="17">
        <f t="shared" ca="1" si="292"/>
        <v>0</v>
      </c>
      <c r="K2265" s="17">
        <v>2256</v>
      </c>
      <c r="L2265" s="50">
        <v>1.5216573213783122E-3</v>
      </c>
      <c r="M2265" s="50">
        <v>1.5348346395934404E-3</v>
      </c>
      <c r="N2265" s="50">
        <v>4.8800000000000003E-2</v>
      </c>
      <c r="O2265" s="50">
        <v>4.9200000000000001E-2</v>
      </c>
      <c r="R2265" s="59"/>
    </row>
    <row r="2266" spans="2:18" x14ac:dyDescent="0.2">
      <c r="B2266">
        <v>2257</v>
      </c>
      <c r="C2266" s="57">
        <f t="shared" ca="1" si="293"/>
        <v>0.3604620366642704</v>
      </c>
      <c r="D2266" s="57">
        <f t="shared" ca="1" si="288"/>
        <v>0.69526980327494237</v>
      </c>
      <c r="E2266" s="57">
        <f t="shared" ca="1" si="288"/>
        <v>0.6954979545763097</v>
      </c>
      <c r="F2266" s="57">
        <f t="shared" ca="1" si="289"/>
        <v>0</v>
      </c>
      <c r="G2266" s="57">
        <f t="shared" ca="1" si="290"/>
        <v>0</v>
      </c>
      <c r="H2266" s="17">
        <f t="shared" ca="1" si="291"/>
        <v>0</v>
      </c>
      <c r="I2266" s="17">
        <f t="shared" ca="1" si="292"/>
        <v>0</v>
      </c>
      <c r="K2266" s="17">
        <v>2257</v>
      </c>
      <c r="L2266" s="50">
        <v>1.8962650367479266E-3</v>
      </c>
      <c r="M2266" s="50">
        <v>1.9099823404204756E-3</v>
      </c>
      <c r="N2266" s="50">
        <v>5.0200000000000002E-2</v>
      </c>
      <c r="O2266" s="50">
        <v>5.0999999999999997E-2</v>
      </c>
      <c r="R2266" s="59"/>
    </row>
    <row r="2267" spans="2:18" x14ac:dyDescent="0.2">
      <c r="B2267">
        <v>2258</v>
      </c>
      <c r="C2267" s="57">
        <f t="shared" ca="1" si="293"/>
        <v>-4.0052459285796087E-2</v>
      </c>
      <c r="D2267" s="57">
        <f t="shared" ca="1" si="288"/>
        <v>0.66835152197818626</v>
      </c>
      <c r="E2267" s="57">
        <f t="shared" ca="1" si="288"/>
        <v>0.66857084010302337</v>
      </c>
      <c r="F2267" s="57">
        <f t="shared" ca="1" si="289"/>
        <v>0</v>
      </c>
      <c r="G2267" s="57">
        <f t="shared" ca="1" si="290"/>
        <v>0</v>
      </c>
      <c r="H2267" s="17">
        <f t="shared" ca="1" si="291"/>
        <v>0</v>
      </c>
      <c r="I2267" s="17">
        <f t="shared" ca="1" si="292"/>
        <v>0</v>
      </c>
      <c r="K2267" s="17">
        <v>2258</v>
      </c>
      <c r="L2267" s="50">
        <v>1.7504256130595778E-3</v>
      </c>
      <c r="M2267" s="50">
        <v>1.7642805423471878E-3</v>
      </c>
      <c r="N2267" s="50">
        <v>5.0999999999999997E-2</v>
      </c>
      <c r="O2267" s="50">
        <v>5.1799999999999999E-2</v>
      </c>
      <c r="R2267" s="59"/>
    </row>
    <row r="2268" spans="2:18" x14ac:dyDescent="0.2">
      <c r="B2268">
        <v>2259</v>
      </c>
      <c r="C2268" s="57">
        <f t="shared" ca="1" si="293"/>
        <v>9.2283034674720144E-3</v>
      </c>
      <c r="D2268" s="57">
        <f t="shared" ca="1" si="288"/>
        <v>0.67160658583299682</v>
      </c>
      <c r="E2268" s="57">
        <f t="shared" ca="1" si="288"/>
        <v>0.67182697210008757</v>
      </c>
      <c r="F2268" s="57">
        <f t="shared" ca="1" si="289"/>
        <v>0</v>
      </c>
      <c r="G2268" s="57">
        <f t="shared" ca="1" si="290"/>
        <v>0</v>
      </c>
      <c r="H2268" s="17">
        <f t="shared" ca="1" si="291"/>
        <v>0</v>
      </c>
      <c r="I2268" s="17">
        <f t="shared" ca="1" si="292"/>
        <v>0</v>
      </c>
      <c r="K2268" s="17">
        <v>2259</v>
      </c>
      <c r="L2268" s="50">
        <v>1.6592079671717116E-3</v>
      </c>
      <c r="M2268" s="50">
        <v>1.6736158662021374E-3</v>
      </c>
      <c r="N2268" s="50">
        <v>5.3600000000000002E-2</v>
      </c>
      <c r="O2268" s="50">
        <v>5.3600000000000002E-2</v>
      </c>
      <c r="R2268" s="59"/>
    </row>
    <row r="2269" spans="2:18" x14ac:dyDescent="0.2">
      <c r="B2269">
        <v>2260</v>
      </c>
      <c r="C2269" s="57">
        <f t="shared" ca="1" si="293"/>
        <v>0.22224727633068156</v>
      </c>
      <c r="D2269" s="57">
        <f t="shared" ca="1" si="288"/>
        <v>0.68586014239492132</v>
      </c>
      <c r="E2269" s="57">
        <f t="shared" ca="1" si="288"/>
        <v>0.68608520593616285</v>
      </c>
      <c r="F2269" s="57">
        <f t="shared" ca="1" si="289"/>
        <v>0</v>
      </c>
      <c r="G2269" s="57">
        <f t="shared" ca="1" si="290"/>
        <v>0</v>
      </c>
      <c r="H2269" s="17">
        <f t="shared" ca="1" si="291"/>
        <v>0</v>
      </c>
      <c r="I2269" s="17">
        <f t="shared" ca="1" si="292"/>
        <v>0</v>
      </c>
      <c r="K2269" s="17">
        <v>2260</v>
      </c>
      <c r="L2269" s="50">
        <v>1.958482439262877E-3</v>
      </c>
      <c r="M2269" s="50">
        <v>1.9726566173780885E-3</v>
      </c>
      <c r="N2269" s="50">
        <v>5.2200000000000003E-2</v>
      </c>
      <c r="O2269" s="50">
        <v>5.2600000000000001E-2</v>
      </c>
      <c r="R2269" s="59"/>
    </row>
    <row r="2270" spans="2:18" x14ac:dyDescent="0.2">
      <c r="B2270">
        <v>2261</v>
      </c>
      <c r="C2270" s="57">
        <f t="shared" ca="1" si="293"/>
        <v>0.56607473314368262</v>
      </c>
      <c r="D2270" s="57">
        <f t="shared" ref="D2270:E2289" ca="1" si="294">S0*EXP((D$5+0.5*σ*σ)*T+σ*SQRT(T)*$C2270)</f>
        <v>0.70950731872614381</v>
      </c>
      <c r="E2270" s="57">
        <f t="shared" ca="1" si="294"/>
        <v>0.70974014203780578</v>
      </c>
      <c r="F2270" s="57">
        <f t="shared" ca="1" si="289"/>
        <v>0</v>
      </c>
      <c r="G2270" s="57">
        <f t="shared" ca="1" si="290"/>
        <v>0</v>
      </c>
      <c r="H2270" s="17">
        <f t="shared" ca="1" si="291"/>
        <v>0</v>
      </c>
      <c r="I2270" s="17">
        <f t="shared" ca="1" si="292"/>
        <v>0</v>
      </c>
      <c r="K2270" s="17">
        <v>2261</v>
      </c>
      <c r="L2270" s="50">
        <v>1.5627125026698707E-3</v>
      </c>
      <c r="M2270" s="50">
        <v>1.5754397328370797E-3</v>
      </c>
      <c r="N2270" s="50">
        <v>4.6800000000000001E-2</v>
      </c>
      <c r="O2270" s="50">
        <v>4.7399999999999998E-2</v>
      </c>
      <c r="R2270" s="59"/>
    </row>
    <row r="2271" spans="2:18" x14ac:dyDescent="0.2">
      <c r="B2271">
        <v>2262</v>
      </c>
      <c r="C2271" s="57">
        <f t="shared" ca="1" si="293"/>
        <v>1.0033224168094386</v>
      </c>
      <c r="D2271" s="57">
        <f t="shared" ca="1" si="294"/>
        <v>0.74076093962944112</v>
      </c>
      <c r="E2271" s="57">
        <f t="shared" ca="1" si="294"/>
        <v>0.74100401875006805</v>
      </c>
      <c r="F2271" s="57">
        <f t="shared" ca="1" si="289"/>
        <v>0</v>
      </c>
      <c r="G2271" s="57">
        <f t="shared" ca="1" si="290"/>
        <v>0</v>
      </c>
      <c r="H2271" s="17">
        <f t="shared" ca="1" si="291"/>
        <v>0</v>
      </c>
      <c r="I2271" s="17">
        <f t="shared" ca="1" si="292"/>
        <v>0</v>
      </c>
      <c r="K2271" s="17">
        <v>2262</v>
      </c>
      <c r="L2271" s="50">
        <v>1.7204905205060251E-3</v>
      </c>
      <c r="M2271" s="50">
        <v>1.7342763630000186E-3</v>
      </c>
      <c r="N2271" s="50">
        <v>5.0999999999999997E-2</v>
      </c>
      <c r="O2271" s="50">
        <v>5.1200000000000002E-2</v>
      </c>
      <c r="R2271" s="59"/>
    </row>
    <row r="2272" spans="2:18" x14ac:dyDescent="0.2">
      <c r="B2272">
        <v>2263</v>
      </c>
      <c r="C2272" s="57">
        <f t="shared" ca="1" si="293"/>
        <v>-0.25596100274354699</v>
      </c>
      <c r="D2272" s="57">
        <f t="shared" ca="1" si="294"/>
        <v>0.65427541629164909</v>
      </c>
      <c r="E2272" s="57">
        <f t="shared" ca="1" si="294"/>
        <v>0.65449011537246116</v>
      </c>
      <c r="F2272" s="57">
        <f t="shared" ca="1" si="289"/>
        <v>0</v>
      </c>
      <c r="G2272" s="57">
        <f t="shared" ca="1" si="290"/>
        <v>0</v>
      </c>
      <c r="H2272" s="17">
        <f t="shared" ca="1" si="291"/>
        <v>0</v>
      </c>
      <c r="I2272" s="17">
        <f t="shared" ca="1" si="292"/>
        <v>0</v>
      </c>
      <c r="K2272" s="17">
        <v>2263</v>
      </c>
      <c r="L2272" s="50">
        <v>1.8052580107660496E-3</v>
      </c>
      <c r="M2272" s="50">
        <v>1.8191124349562283E-3</v>
      </c>
      <c r="N2272" s="50">
        <v>5.0799999999999998E-2</v>
      </c>
      <c r="O2272" s="50">
        <v>5.16E-2</v>
      </c>
      <c r="R2272" s="59"/>
    </row>
    <row r="2273" spans="2:18" x14ac:dyDescent="0.2">
      <c r="B2273">
        <v>2264</v>
      </c>
      <c r="C2273" s="57">
        <f t="shared" ca="1" si="293"/>
        <v>-0.82224419179587616</v>
      </c>
      <c r="D2273" s="57">
        <f t="shared" ca="1" si="294"/>
        <v>0.61874916344270015</v>
      </c>
      <c r="E2273" s="57">
        <f t="shared" ca="1" si="294"/>
        <v>0.61895220465949741</v>
      </c>
      <c r="F2273" s="57">
        <f t="shared" ca="1" si="289"/>
        <v>0</v>
      </c>
      <c r="G2273" s="57">
        <f t="shared" ca="1" si="290"/>
        <v>0</v>
      </c>
      <c r="H2273" s="17">
        <f t="shared" ca="1" si="291"/>
        <v>0</v>
      </c>
      <c r="I2273" s="17">
        <f t="shared" ca="1" si="292"/>
        <v>0</v>
      </c>
      <c r="K2273" s="17">
        <v>2264</v>
      </c>
      <c r="L2273" s="50">
        <v>1.6541310750056543E-3</v>
      </c>
      <c r="M2273" s="50">
        <v>1.6676187360566406E-3</v>
      </c>
      <c r="N2273" s="50">
        <v>4.9799999999999997E-2</v>
      </c>
      <c r="O2273" s="50">
        <v>5.04E-2</v>
      </c>
      <c r="R2273" s="59"/>
    </row>
    <row r="2274" spans="2:18" x14ac:dyDescent="0.2">
      <c r="B2274">
        <v>2265</v>
      </c>
      <c r="C2274" s="57">
        <f t="shared" ca="1" si="293"/>
        <v>-0.28573069763289283</v>
      </c>
      <c r="D2274" s="57">
        <f t="shared" ca="1" si="294"/>
        <v>0.65235798613773899</v>
      </c>
      <c r="E2274" s="57">
        <f t="shared" ca="1" si="294"/>
        <v>0.65257205601794033</v>
      </c>
      <c r="F2274" s="57">
        <f t="shared" ca="1" si="289"/>
        <v>0</v>
      </c>
      <c r="G2274" s="57">
        <f t="shared" ca="1" si="290"/>
        <v>0</v>
      </c>
      <c r="H2274" s="17">
        <f t="shared" ca="1" si="291"/>
        <v>0</v>
      </c>
      <c r="I2274" s="17">
        <f t="shared" ca="1" si="292"/>
        <v>0</v>
      </c>
      <c r="K2274" s="17">
        <v>2265</v>
      </c>
      <c r="L2274" s="50">
        <v>2.1173882567720971E-3</v>
      </c>
      <c r="M2274" s="50">
        <v>2.1325306628970551E-3</v>
      </c>
      <c r="N2274" s="50">
        <v>5.5800000000000002E-2</v>
      </c>
      <c r="O2274" s="50">
        <v>5.6000000000000001E-2</v>
      </c>
      <c r="R2274" s="59"/>
    </row>
    <row r="2275" spans="2:18" x14ac:dyDescent="0.2">
      <c r="B2275">
        <v>2266</v>
      </c>
      <c r="C2275" s="57">
        <f t="shared" ca="1" si="293"/>
        <v>0.18841475977980479</v>
      </c>
      <c r="D2275" s="57">
        <f t="shared" ca="1" si="294"/>
        <v>0.68357629277866294</v>
      </c>
      <c r="E2275" s="57">
        <f t="shared" ca="1" si="294"/>
        <v>0.68380060687952959</v>
      </c>
      <c r="F2275" s="57">
        <f t="shared" ca="1" si="289"/>
        <v>0</v>
      </c>
      <c r="G2275" s="57">
        <f t="shared" ca="1" si="290"/>
        <v>0</v>
      </c>
      <c r="H2275" s="17">
        <f t="shared" ca="1" si="291"/>
        <v>0</v>
      </c>
      <c r="I2275" s="17">
        <f t="shared" ca="1" si="292"/>
        <v>0</v>
      </c>
      <c r="K2275" s="17">
        <v>2266</v>
      </c>
      <c r="L2275" s="50">
        <v>1.7845203676870795E-3</v>
      </c>
      <c r="M2275" s="50">
        <v>1.7980588787441523E-3</v>
      </c>
      <c r="N2275" s="50">
        <v>0.05</v>
      </c>
      <c r="O2275" s="50">
        <v>5.0200000000000002E-2</v>
      </c>
      <c r="R2275" s="59"/>
    </row>
    <row r="2276" spans="2:18" x14ac:dyDescent="0.2">
      <c r="B2276">
        <v>2267</v>
      </c>
      <c r="C2276" s="57">
        <f t="shared" ca="1" si="293"/>
        <v>-0.46237823444937948</v>
      </c>
      <c r="D2276" s="57">
        <f t="shared" ca="1" si="294"/>
        <v>0.64109537451761656</v>
      </c>
      <c r="E2276" s="57">
        <f t="shared" ca="1" si="294"/>
        <v>0.64130574859586331</v>
      </c>
      <c r="F2276" s="57">
        <f t="shared" ca="1" si="289"/>
        <v>0</v>
      </c>
      <c r="G2276" s="57">
        <f t="shared" ca="1" si="290"/>
        <v>0</v>
      </c>
      <c r="H2276" s="17">
        <f t="shared" ca="1" si="291"/>
        <v>0</v>
      </c>
      <c r="I2276" s="17">
        <f t="shared" ca="1" si="292"/>
        <v>0</v>
      </c>
      <c r="K2276" s="17">
        <v>2267</v>
      </c>
      <c r="L2276" s="50">
        <v>1.8464287668920299E-3</v>
      </c>
      <c r="M2276" s="50">
        <v>1.8620327928514343E-3</v>
      </c>
      <c r="N2276" s="50">
        <v>5.7799999999999997E-2</v>
      </c>
      <c r="O2276" s="50">
        <v>5.8599999999999999E-2</v>
      </c>
      <c r="R2276" s="59"/>
    </row>
    <row r="2277" spans="2:18" x14ac:dyDescent="0.2">
      <c r="B2277">
        <v>2268</v>
      </c>
      <c r="C2277" s="57">
        <f t="shared" ca="1" si="293"/>
        <v>-0.67309576629566215</v>
      </c>
      <c r="D2277" s="57">
        <f t="shared" ca="1" si="294"/>
        <v>0.62791457349977531</v>
      </c>
      <c r="E2277" s="57">
        <f t="shared" ca="1" si="294"/>
        <v>0.62812062232631238</v>
      </c>
      <c r="F2277" s="57">
        <f t="shared" ca="1" si="289"/>
        <v>0</v>
      </c>
      <c r="G2277" s="57">
        <f t="shared" ca="1" si="290"/>
        <v>0</v>
      </c>
      <c r="H2277" s="17">
        <f t="shared" ca="1" si="291"/>
        <v>0</v>
      </c>
      <c r="I2277" s="17">
        <f t="shared" ca="1" si="292"/>
        <v>0</v>
      </c>
      <c r="K2277" s="17">
        <v>2268</v>
      </c>
      <c r="L2277" s="50">
        <v>1.6335309895824282E-3</v>
      </c>
      <c r="M2277" s="50">
        <v>1.6471956219788197E-3</v>
      </c>
      <c r="N2277" s="50">
        <v>5.0599999999999999E-2</v>
      </c>
      <c r="O2277" s="50">
        <v>5.0799999999999998E-2</v>
      </c>
      <c r="R2277" s="59"/>
    </row>
    <row r="2278" spans="2:18" x14ac:dyDescent="0.2">
      <c r="B2278">
        <v>2269</v>
      </c>
      <c r="C2278" s="57">
        <f t="shared" ca="1" si="293"/>
        <v>0.47135392111878421</v>
      </c>
      <c r="D2278" s="57">
        <f t="shared" ca="1" si="294"/>
        <v>0.7029125767541472</v>
      </c>
      <c r="E2278" s="57">
        <f t="shared" ca="1" si="294"/>
        <v>0.70314323601531226</v>
      </c>
      <c r="F2278" s="57">
        <f t="shared" ca="1" si="289"/>
        <v>0</v>
      </c>
      <c r="G2278" s="57">
        <f t="shared" ca="1" si="290"/>
        <v>0</v>
      </c>
      <c r="H2278" s="17">
        <f t="shared" ca="1" si="291"/>
        <v>0</v>
      </c>
      <c r="I2278" s="17">
        <f t="shared" ca="1" si="292"/>
        <v>0</v>
      </c>
      <c r="K2278" s="17">
        <v>2269</v>
      </c>
      <c r="L2278" s="50">
        <v>1.5501379856813085E-3</v>
      </c>
      <c r="M2278" s="50">
        <v>1.5631823937864236E-3</v>
      </c>
      <c r="N2278" s="50">
        <v>4.82E-2</v>
      </c>
      <c r="O2278" s="50">
        <v>4.8599999999999997E-2</v>
      </c>
      <c r="R2278" s="59"/>
    </row>
    <row r="2279" spans="2:18" x14ac:dyDescent="0.2">
      <c r="B2279">
        <v>2270</v>
      </c>
      <c r="C2279" s="57">
        <f t="shared" ca="1" si="293"/>
        <v>-1.6897862479680017</v>
      </c>
      <c r="D2279" s="57">
        <f t="shared" ca="1" si="294"/>
        <v>0.56802826832274333</v>
      </c>
      <c r="E2279" s="57">
        <f t="shared" ca="1" si="294"/>
        <v>0.568214665586109</v>
      </c>
      <c r="F2279" s="57">
        <f t="shared" ca="1" si="289"/>
        <v>0</v>
      </c>
      <c r="G2279" s="57">
        <f t="shared" ca="1" si="290"/>
        <v>0</v>
      </c>
      <c r="H2279" s="17">
        <f t="shared" ca="1" si="291"/>
        <v>0</v>
      </c>
      <c r="I2279" s="17">
        <f t="shared" ca="1" si="292"/>
        <v>0</v>
      </c>
      <c r="K2279" s="17">
        <v>2270</v>
      </c>
      <c r="L2279" s="50">
        <v>1.7252201725966555E-3</v>
      </c>
      <c r="M2279" s="50">
        <v>1.7387097979825726E-3</v>
      </c>
      <c r="N2279" s="50">
        <v>4.9599999999999998E-2</v>
      </c>
      <c r="O2279" s="50">
        <v>5.0200000000000002E-2</v>
      </c>
      <c r="R2279" s="59"/>
    </row>
    <row r="2280" spans="2:18" x14ac:dyDescent="0.2">
      <c r="B2280">
        <v>2271</v>
      </c>
      <c r="C2280" s="57">
        <f t="shared" ca="1" si="293"/>
        <v>0.71334391575104161</v>
      </c>
      <c r="D2280" s="57">
        <f t="shared" ca="1" si="294"/>
        <v>0.71988372647391397</v>
      </c>
      <c r="E2280" s="57">
        <f t="shared" ca="1" si="294"/>
        <v>0.72011995478162205</v>
      </c>
      <c r="F2280" s="57">
        <f t="shared" ca="1" si="289"/>
        <v>0</v>
      </c>
      <c r="G2280" s="57">
        <f t="shared" ca="1" si="290"/>
        <v>0</v>
      </c>
      <c r="H2280" s="17">
        <f t="shared" ca="1" si="291"/>
        <v>0</v>
      </c>
      <c r="I2280" s="17">
        <f t="shared" ca="1" si="292"/>
        <v>0</v>
      </c>
      <c r="K2280" s="17">
        <v>2271</v>
      </c>
      <c r="L2280" s="50">
        <v>1.6902485370891543E-3</v>
      </c>
      <c r="M2280" s="50">
        <v>1.7036504419049511E-3</v>
      </c>
      <c r="N2280" s="50">
        <v>4.9399999999999999E-2</v>
      </c>
      <c r="O2280" s="50">
        <v>5.0200000000000002E-2</v>
      </c>
      <c r="R2280" s="59"/>
    </row>
    <row r="2281" spans="2:18" x14ac:dyDescent="0.2">
      <c r="B2281">
        <v>2272</v>
      </c>
      <c r="C2281" s="57">
        <f t="shared" ca="1" si="293"/>
        <v>1.0526138004814736</v>
      </c>
      <c r="D2281" s="57">
        <f t="shared" ca="1" si="294"/>
        <v>0.74436943756437501</v>
      </c>
      <c r="E2281" s="57">
        <f t="shared" ca="1" si="294"/>
        <v>0.74461370080589429</v>
      </c>
      <c r="F2281" s="57">
        <f t="shared" ca="1" si="289"/>
        <v>0</v>
      </c>
      <c r="G2281" s="57">
        <f t="shared" ca="1" si="290"/>
        <v>0</v>
      </c>
      <c r="H2281" s="17">
        <f t="shared" ca="1" si="291"/>
        <v>0</v>
      </c>
      <c r="I2281" s="17">
        <f t="shared" ca="1" si="292"/>
        <v>0</v>
      </c>
      <c r="K2281" s="17">
        <v>2272</v>
      </c>
      <c r="L2281" s="50">
        <v>1.8944890213116118E-3</v>
      </c>
      <c r="M2281" s="50">
        <v>1.9083473257345304E-3</v>
      </c>
      <c r="N2281" s="50">
        <v>5.0999999999999997E-2</v>
      </c>
      <c r="O2281" s="50">
        <v>5.16E-2</v>
      </c>
      <c r="R2281" s="59"/>
    </row>
    <row r="2282" spans="2:18" x14ac:dyDescent="0.2">
      <c r="B2282">
        <v>2273</v>
      </c>
      <c r="C2282" s="57">
        <f t="shared" ca="1" si="293"/>
        <v>1.6461883734698584</v>
      </c>
      <c r="D2282" s="57">
        <f t="shared" ca="1" si="294"/>
        <v>0.78922897092912314</v>
      </c>
      <c r="E2282" s="57">
        <f t="shared" ca="1" si="294"/>
        <v>0.78948795473072952</v>
      </c>
      <c r="F2282" s="57">
        <f t="shared" ca="1" si="289"/>
        <v>1.0289709291231297E-3</v>
      </c>
      <c r="G2282" s="57">
        <f t="shared" ca="1" si="290"/>
        <v>1.2879547307295125E-3</v>
      </c>
      <c r="H2282" s="17">
        <f t="shared" ca="1" si="291"/>
        <v>1</v>
      </c>
      <c r="I2282" s="17">
        <f t="shared" ca="1" si="292"/>
        <v>1</v>
      </c>
      <c r="K2282" s="17">
        <v>2273</v>
      </c>
      <c r="L2282" s="50">
        <v>1.8942775061095141E-3</v>
      </c>
      <c r="M2282" s="50">
        <v>1.9084265603464014E-3</v>
      </c>
      <c r="N2282" s="50">
        <v>5.2200000000000003E-2</v>
      </c>
      <c r="O2282" s="50">
        <v>5.2600000000000001E-2</v>
      </c>
      <c r="R2282" s="59"/>
    </row>
    <row r="2283" spans="2:18" x14ac:dyDescent="0.2">
      <c r="B2283">
        <v>2274</v>
      </c>
      <c r="C2283" s="57">
        <f t="shared" ca="1" si="293"/>
        <v>-4.1533405777865351E-2</v>
      </c>
      <c r="D2283" s="57">
        <f t="shared" ca="1" si="294"/>
        <v>0.66825394792954329</v>
      </c>
      <c r="E2283" s="57">
        <f t="shared" ca="1" si="294"/>
        <v>0.66847323403566472</v>
      </c>
      <c r="F2283" s="57">
        <f t="shared" ca="1" si="289"/>
        <v>0</v>
      </c>
      <c r="G2283" s="57">
        <f t="shared" ca="1" si="290"/>
        <v>0</v>
      </c>
      <c r="H2283" s="17">
        <f t="shared" ca="1" si="291"/>
        <v>0</v>
      </c>
      <c r="I2283" s="17">
        <f t="shared" ca="1" si="292"/>
        <v>0</v>
      </c>
      <c r="K2283" s="17">
        <v>2274</v>
      </c>
      <c r="L2283" s="50">
        <v>1.4370165061997624E-3</v>
      </c>
      <c r="M2283" s="50">
        <v>1.4493524994745486E-3</v>
      </c>
      <c r="N2283" s="50">
        <v>4.5600000000000002E-2</v>
      </c>
      <c r="O2283" s="50">
        <v>4.6199999999999998E-2</v>
      </c>
      <c r="R2283" s="59"/>
    </row>
    <row r="2284" spans="2:18" x14ac:dyDescent="0.2">
      <c r="B2284">
        <v>2275</v>
      </c>
      <c r="C2284" s="57">
        <f t="shared" ca="1" si="293"/>
        <v>0.12566545727944445</v>
      </c>
      <c r="D2284" s="57">
        <f t="shared" ca="1" si="294"/>
        <v>0.67936054158773374</v>
      </c>
      <c r="E2284" s="57">
        <f t="shared" ca="1" si="294"/>
        <v>0.67958347229884863</v>
      </c>
      <c r="F2284" s="57">
        <f t="shared" ca="1" si="289"/>
        <v>0</v>
      </c>
      <c r="G2284" s="57">
        <f t="shared" ca="1" si="290"/>
        <v>0</v>
      </c>
      <c r="H2284" s="17">
        <f t="shared" ca="1" si="291"/>
        <v>0</v>
      </c>
      <c r="I2284" s="17">
        <f t="shared" ca="1" si="292"/>
        <v>0</v>
      </c>
      <c r="K2284" s="17">
        <v>2275</v>
      </c>
      <c r="L2284" s="50">
        <v>1.8837454501962102E-3</v>
      </c>
      <c r="M2284" s="50">
        <v>1.8982328712525479E-3</v>
      </c>
      <c r="N2284" s="50">
        <v>5.3600000000000002E-2</v>
      </c>
      <c r="O2284" s="50">
        <v>5.3800000000000001E-2</v>
      </c>
      <c r="R2284" s="59"/>
    </row>
    <row r="2285" spans="2:18" x14ac:dyDescent="0.2">
      <c r="B2285">
        <v>2276</v>
      </c>
      <c r="C2285" s="57">
        <f t="shared" ca="1" si="293"/>
        <v>-6.721306114841305E-2</v>
      </c>
      <c r="D2285" s="57">
        <f t="shared" ca="1" si="294"/>
        <v>0.66656427435987142</v>
      </c>
      <c r="E2285" s="57">
        <f t="shared" ca="1" si="294"/>
        <v>0.66678300600321871</v>
      </c>
      <c r="F2285" s="57">
        <f t="shared" ca="1" si="289"/>
        <v>0</v>
      </c>
      <c r="G2285" s="57">
        <f t="shared" ca="1" si="290"/>
        <v>0</v>
      </c>
      <c r="H2285" s="17">
        <f t="shared" ca="1" si="291"/>
        <v>0</v>
      </c>
      <c r="I2285" s="17">
        <f t="shared" ca="1" si="292"/>
        <v>0</v>
      </c>
      <c r="K2285" s="17">
        <v>2276</v>
      </c>
      <c r="L2285" s="50">
        <v>1.685579089831787E-3</v>
      </c>
      <c r="M2285" s="50">
        <v>1.6990771627098723E-3</v>
      </c>
      <c r="N2285" s="50">
        <v>4.9599999999999998E-2</v>
      </c>
      <c r="O2285" s="50">
        <v>5.0599999999999999E-2</v>
      </c>
      <c r="R2285" s="59"/>
    </row>
    <row r="2286" spans="2:18" x14ac:dyDescent="0.2">
      <c r="B2286">
        <v>2277</v>
      </c>
      <c r="C2286" s="57">
        <f t="shared" ca="1" si="293"/>
        <v>-1.9867448883191723</v>
      </c>
      <c r="D2286" s="57">
        <f t="shared" ca="1" si="294"/>
        <v>0.55163951735931005</v>
      </c>
      <c r="E2286" s="57">
        <f t="shared" ca="1" si="294"/>
        <v>0.5518205366890413</v>
      </c>
      <c r="F2286" s="57">
        <f t="shared" ca="1" si="289"/>
        <v>0</v>
      </c>
      <c r="G2286" s="57">
        <f t="shared" ca="1" si="290"/>
        <v>0</v>
      </c>
      <c r="H2286" s="17">
        <f t="shared" ca="1" si="291"/>
        <v>0</v>
      </c>
      <c r="I2286" s="17">
        <f t="shared" ca="1" si="292"/>
        <v>0</v>
      </c>
      <c r="K2286" s="17">
        <v>2277</v>
      </c>
      <c r="L2286" s="50">
        <v>1.6245306794193922E-3</v>
      </c>
      <c r="M2286" s="50">
        <v>1.637271863831133E-3</v>
      </c>
      <c r="N2286" s="50">
        <v>4.7199999999999999E-2</v>
      </c>
      <c r="O2286" s="50">
        <v>4.7199999999999999E-2</v>
      </c>
      <c r="R2286" s="59"/>
    </row>
    <row r="2287" spans="2:18" x14ac:dyDescent="0.2">
      <c r="B2287">
        <v>2278</v>
      </c>
      <c r="C2287" s="57">
        <f t="shared" ca="1" si="293"/>
        <v>-2.5427680385177349E-2</v>
      </c>
      <c r="D2287" s="57">
        <f t="shared" ca="1" si="294"/>
        <v>0.66931585956795148</v>
      </c>
      <c r="E2287" s="57">
        <f t="shared" ca="1" si="294"/>
        <v>0.66953549413810953</v>
      </c>
      <c r="F2287" s="57">
        <f t="shared" ca="1" si="289"/>
        <v>0</v>
      </c>
      <c r="G2287" s="57">
        <f t="shared" ca="1" si="290"/>
        <v>0</v>
      </c>
      <c r="H2287" s="17">
        <f t="shared" ca="1" si="291"/>
        <v>0</v>
      </c>
      <c r="I2287" s="17">
        <f t="shared" ca="1" si="292"/>
        <v>0</v>
      </c>
      <c r="K2287" s="17">
        <v>2278</v>
      </c>
      <c r="L2287" s="50">
        <v>1.8308372230958067E-3</v>
      </c>
      <c r="M2287" s="50">
        <v>1.8443565170914468E-3</v>
      </c>
      <c r="N2287" s="50">
        <v>4.9799999999999997E-2</v>
      </c>
      <c r="O2287" s="50">
        <v>0.05</v>
      </c>
      <c r="R2287" s="59"/>
    </row>
    <row r="2288" spans="2:18" x14ac:dyDescent="0.2">
      <c r="B2288">
        <v>2279</v>
      </c>
      <c r="C2288" s="57">
        <f t="shared" ca="1" si="293"/>
        <v>0.540421140970335</v>
      </c>
      <c r="D2288" s="57">
        <f t="shared" ca="1" si="294"/>
        <v>0.70771515488705883</v>
      </c>
      <c r="E2288" s="57">
        <f t="shared" ca="1" si="294"/>
        <v>0.70794739010398366</v>
      </c>
      <c r="F2288" s="57">
        <f t="shared" ca="1" si="289"/>
        <v>0</v>
      </c>
      <c r="G2288" s="57">
        <f t="shared" ca="1" si="290"/>
        <v>0</v>
      </c>
      <c r="H2288" s="17">
        <f t="shared" ca="1" si="291"/>
        <v>0</v>
      </c>
      <c r="I2288" s="17">
        <f t="shared" ca="1" si="292"/>
        <v>0</v>
      </c>
      <c r="K2288" s="17">
        <v>2279</v>
      </c>
      <c r="L2288" s="50">
        <v>1.5040527146276737E-3</v>
      </c>
      <c r="M2288" s="50">
        <v>1.5167026352231204E-3</v>
      </c>
      <c r="N2288" s="50">
        <v>4.7E-2</v>
      </c>
      <c r="O2288" s="50">
        <v>4.7E-2</v>
      </c>
      <c r="R2288" s="59"/>
    </row>
    <row r="2289" spans="2:18" x14ac:dyDescent="0.2">
      <c r="B2289">
        <v>2280</v>
      </c>
      <c r="C2289" s="57">
        <f t="shared" ca="1" si="293"/>
        <v>0.64821953161870061</v>
      </c>
      <c r="D2289" s="57">
        <f t="shared" ca="1" si="294"/>
        <v>0.71527655613775409</v>
      </c>
      <c r="E2289" s="57">
        <f t="shared" ca="1" si="294"/>
        <v>0.71551127261235381</v>
      </c>
      <c r="F2289" s="57">
        <f t="shared" ca="1" si="289"/>
        <v>0</v>
      </c>
      <c r="G2289" s="57">
        <f t="shared" ca="1" si="290"/>
        <v>0</v>
      </c>
      <c r="H2289" s="17">
        <f t="shared" ca="1" si="291"/>
        <v>0</v>
      </c>
      <c r="I2289" s="17">
        <f t="shared" ca="1" si="292"/>
        <v>0</v>
      </c>
      <c r="K2289" s="17">
        <v>2280</v>
      </c>
      <c r="L2289" s="50">
        <v>1.8960857709309767E-3</v>
      </c>
      <c r="M2289" s="50">
        <v>1.9101907697906988E-3</v>
      </c>
      <c r="N2289" s="50">
        <v>5.1799999999999999E-2</v>
      </c>
      <c r="O2289" s="50">
        <v>5.2200000000000003E-2</v>
      </c>
      <c r="R2289" s="59"/>
    </row>
    <row r="2290" spans="2:18" x14ac:dyDescent="0.2">
      <c r="B2290">
        <v>2281</v>
      </c>
      <c r="C2290" s="57">
        <f t="shared" ca="1" si="293"/>
        <v>0.23488885896354386</v>
      </c>
      <c r="D2290" s="57">
        <f t="shared" ref="D2290:E2309" ca="1" si="295">S0*EXP((D$5+0.5*σ*σ)*T+σ*SQRT(T)*$C2290)</f>
        <v>0.68671546390243654</v>
      </c>
      <c r="E2290" s="57">
        <f t="shared" ca="1" si="295"/>
        <v>0.68694080811560443</v>
      </c>
      <c r="F2290" s="57">
        <f t="shared" ca="1" si="289"/>
        <v>0</v>
      </c>
      <c r="G2290" s="57">
        <f t="shared" ca="1" si="290"/>
        <v>0</v>
      </c>
      <c r="H2290" s="17">
        <f t="shared" ca="1" si="291"/>
        <v>0</v>
      </c>
      <c r="I2290" s="17">
        <f t="shared" ca="1" si="292"/>
        <v>0</v>
      </c>
      <c r="K2290" s="17">
        <v>2281</v>
      </c>
      <c r="L2290" s="50">
        <v>1.7312332133540753E-3</v>
      </c>
      <c r="M2290" s="50">
        <v>1.7452509134800558E-3</v>
      </c>
      <c r="N2290" s="50">
        <v>5.1999999999999998E-2</v>
      </c>
      <c r="O2290" s="50">
        <v>5.1999999999999998E-2</v>
      </c>
      <c r="R2290" s="59"/>
    </row>
    <row r="2291" spans="2:18" x14ac:dyDescent="0.2">
      <c r="B2291">
        <v>2282</v>
      </c>
      <c r="C2291" s="57">
        <f t="shared" ca="1" si="293"/>
        <v>-1.2024970904899892</v>
      </c>
      <c r="D2291" s="57">
        <f t="shared" ca="1" si="295"/>
        <v>0.59598278994994514</v>
      </c>
      <c r="E2291" s="57">
        <f t="shared" ca="1" si="295"/>
        <v>0.59617836042989281</v>
      </c>
      <c r="F2291" s="57">
        <f t="shared" ca="1" si="289"/>
        <v>0</v>
      </c>
      <c r="G2291" s="57">
        <f t="shared" ca="1" si="290"/>
        <v>0</v>
      </c>
      <c r="H2291" s="17">
        <f t="shared" ca="1" si="291"/>
        <v>0</v>
      </c>
      <c r="I2291" s="17">
        <f t="shared" ca="1" si="292"/>
        <v>0</v>
      </c>
      <c r="K2291" s="17">
        <v>2282</v>
      </c>
      <c r="L2291" s="50">
        <v>1.85760675852787E-3</v>
      </c>
      <c r="M2291" s="50">
        <v>1.8716336368442392E-3</v>
      </c>
      <c r="N2291" s="50">
        <v>5.16E-2</v>
      </c>
      <c r="O2291" s="50">
        <v>5.1999999999999998E-2</v>
      </c>
      <c r="R2291" s="59"/>
    </row>
    <row r="2292" spans="2:18" x14ac:dyDescent="0.2">
      <c r="B2292">
        <v>2283</v>
      </c>
      <c r="C2292" s="57">
        <f t="shared" ca="1" si="293"/>
        <v>0.43633377770876608</v>
      </c>
      <c r="D2292" s="57">
        <f t="shared" ca="1" si="295"/>
        <v>0.70048992238582841</v>
      </c>
      <c r="E2292" s="57">
        <f t="shared" ca="1" si="295"/>
        <v>0.70071978665813572</v>
      </c>
      <c r="F2292" s="57">
        <f t="shared" ca="1" si="289"/>
        <v>0</v>
      </c>
      <c r="G2292" s="57">
        <f t="shared" ca="1" si="290"/>
        <v>0</v>
      </c>
      <c r="H2292" s="17">
        <f t="shared" ca="1" si="291"/>
        <v>0</v>
      </c>
      <c r="I2292" s="17">
        <f t="shared" ca="1" si="292"/>
        <v>0</v>
      </c>
      <c r="K2292" s="17">
        <v>2283</v>
      </c>
      <c r="L2292" s="50">
        <v>1.7581995857366363E-3</v>
      </c>
      <c r="M2292" s="50">
        <v>1.7714398669557085E-3</v>
      </c>
      <c r="N2292" s="50">
        <v>4.8399999999999999E-2</v>
      </c>
      <c r="O2292" s="50">
        <v>4.9200000000000001E-2</v>
      </c>
      <c r="R2292" s="59"/>
    </row>
    <row r="2293" spans="2:18" x14ac:dyDescent="0.2">
      <c r="B2293">
        <v>2284</v>
      </c>
      <c r="C2293" s="57">
        <f t="shared" ca="1" si="293"/>
        <v>-7.1720669464475778E-2</v>
      </c>
      <c r="D2293" s="57">
        <f t="shared" ca="1" si="295"/>
        <v>0.66626812320544593</v>
      </c>
      <c r="E2293" s="57">
        <f t="shared" ca="1" si="295"/>
        <v>0.66648675766742438</v>
      </c>
      <c r="F2293" s="57">
        <f t="shared" ca="1" si="289"/>
        <v>0</v>
      </c>
      <c r="G2293" s="57">
        <f t="shared" ca="1" si="290"/>
        <v>0</v>
      </c>
      <c r="H2293" s="17">
        <f t="shared" ca="1" si="291"/>
        <v>0</v>
      </c>
      <c r="I2293" s="17">
        <f t="shared" ca="1" si="292"/>
        <v>0</v>
      </c>
      <c r="K2293" s="17">
        <v>2284</v>
      </c>
      <c r="L2293" s="50">
        <v>1.7687840705378067E-3</v>
      </c>
      <c r="M2293" s="50">
        <v>1.7836290211563639E-3</v>
      </c>
      <c r="N2293" s="50">
        <v>5.4600000000000003E-2</v>
      </c>
      <c r="O2293" s="50">
        <v>5.5399999999999998E-2</v>
      </c>
      <c r="R2293" s="59"/>
    </row>
    <row r="2294" spans="2:18" x14ac:dyDescent="0.2">
      <c r="B2294">
        <v>2285</v>
      </c>
      <c r="C2294" s="57">
        <f t="shared" ca="1" si="293"/>
        <v>-0.56806986455316133</v>
      </c>
      <c r="D2294" s="57">
        <f t="shared" ca="1" si="295"/>
        <v>0.63444992629197305</v>
      </c>
      <c r="E2294" s="57">
        <f t="shared" ca="1" si="295"/>
        <v>0.63465811968057417</v>
      </c>
      <c r="F2294" s="57">
        <f t="shared" ca="1" si="289"/>
        <v>0</v>
      </c>
      <c r="G2294" s="57">
        <f t="shared" ca="1" si="290"/>
        <v>0</v>
      </c>
      <c r="H2294" s="17">
        <f t="shared" ca="1" si="291"/>
        <v>0</v>
      </c>
      <c r="I2294" s="17">
        <f t="shared" ca="1" si="292"/>
        <v>0</v>
      </c>
      <c r="K2294" s="17">
        <v>2285</v>
      </c>
      <c r="L2294" s="50">
        <v>1.8757793525555017E-3</v>
      </c>
      <c r="M2294" s="50">
        <v>1.8903452540315999E-3</v>
      </c>
      <c r="N2294" s="50">
        <v>5.3400000000000003E-2</v>
      </c>
      <c r="O2294" s="50">
        <v>5.4399999999999997E-2</v>
      </c>
      <c r="R2294" s="59"/>
    </row>
    <row r="2295" spans="2:18" x14ac:dyDescent="0.2">
      <c r="B2295">
        <v>2286</v>
      </c>
      <c r="C2295" s="57">
        <f t="shared" ca="1" si="293"/>
        <v>0.44013274495710308</v>
      </c>
      <c r="D2295" s="57">
        <f t="shared" ca="1" si="295"/>
        <v>0.70075232641089014</v>
      </c>
      <c r="E2295" s="57">
        <f t="shared" ca="1" si="295"/>
        <v>0.70098227679051783</v>
      </c>
      <c r="F2295" s="57">
        <f t="shared" ca="1" si="289"/>
        <v>0</v>
      </c>
      <c r="G2295" s="57">
        <f t="shared" ca="1" si="290"/>
        <v>0</v>
      </c>
      <c r="H2295" s="17">
        <f t="shared" ca="1" si="291"/>
        <v>0</v>
      </c>
      <c r="I2295" s="17">
        <f t="shared" ca="1" si="292"/>
        <v>0</v>
      </c>
      <c r="K2295" s="17">
        <v>2286</v>
      </c>
      <c r="L2295" s="50">
        <v>1.6802225335678393E-3</v>
      </c>
      <c r="M2295" s="50">
        <v>1.6938230669271397E-3</v>
      </c>
      <c r="N2295" s="50">
        <v>5.04E-2</v>
      </c>
      <c r="O2295" s="50">
        <v>5.0799999999999998E-2</v>
      </c>
      <c r="R2295" s="59"/>
    </row>
    <row r="2296" spans="2:18" x14ac:dyDescent="0.2">
      <c r="B2296">
        <v>2287</v>
      </c>
      <c r="C2296" s="57">
        <f t="shared" ca="1" si="293"/>
        <v>-8.6361445398912579E-2</v>
      </c>
      <c r="D2296" s="57">
        <f t="shared" ca="1" si="295"/>
        <v>0.66530712747498555</v>
      </c>
      <c r="E2296" s="57">
        <f t="shared" ca="1" si="295"/>
        <v>0.66552544658826707</v>
      </c>
      <c r="F2296" s="57">
        <f t="shared" ca="1" si="289"/>
        <v>0</v>
      </c>
      <c r="G2296" s="57">
        <f t="shared" ca="1" si="290"/>
        <v>0</v>
      </c>
      <c r="H2296" s="17">
        <f t="shared" ca="1" si="291"/>
        <v>0</v>
      </c>
      <c r="I2296" s="17">
        <f t="shared" ca="1" si="292"/>
        <v>0</v>
      </c>
      <c r="K2296" s="17">
        <v>2287</v>
      </c>
      <c r="L2296" s="50">
        <v>1.7619721672648126E-3</v>
      </c>
      <c r="M2296" s="50">
        <v>1.7753274743307027E-3</v>
      </c>
      <c r="N2296" s="50">
        <v>4.9399999999999999E-2</v>
      </c>
      <c r="O2296" s="50">
        <v>4.9399999999999999E-2</v>
      </c>
      <c r="R2296" s="59"/>
    </row>
    <row r="2297" spans="2:18" x14ac:dyDescent="0.2">
      <c r="B2297">
        <v>2288</v>
      </c>
      <c r="C2297" s="57">
        <f t="shared" ca="1" si="293"/>
        <v>0.7793077338452149</v>
      </c>
      <c r="D2297" s="57">
        <f t="shared" ca="1" si="295"/>
        <v>0.72458053418686286</v>
      </c>
      <c r="E2297" s="57">
        <f t="shared" ca="1" si="295"/>
        <v>0.72481830374199308</v>
      </c>
      <c r="F2297" s="57">
        <f t="shared" ca="1" si="289"/>
        <v>0</v>
      </c>
      <c r="G2297" s="57">
        <f t="shared" ca="1" si="290"/>
        <v>0</v>
      </c>
      <c r="H2297" s="17">
        <f t="shared" ca="1" si="291"/>
        <v>0</v>
      </c>
      <c r="I2297" s="17">
        <f t="shared" ca="1" si="292"/>
        <v>0</v>
      </c>
      <c r="K2297" s="17">
        <v>2288</v>
      </c>
      <c r="L2297" s="50">
        <v>1.7113042565483781E-3</v>
      </c>
      <c r="M2297" s="50">
        <v>1.7238632899645029E-3</v>
      </c>
      <c r="N2297" s="50">
        <v>4.6199999999999998E-2</v>
      </c>
      <c r="O2297" s="50">
        <v>4.6399999999999997E-2</v>
      </c>
      <c r="R2297" s="59"/>
    </row>
    <row r="2298" spans="2:18" x14ac:dyDescent="0.2">
      <c r="B2298">
        <v>2289</v>
      </c>
      <c r="C2298" s="57">
        <f t="shared" ca="1" si="293"/>
        <v>-0.91524767870257662</v>
      </c>
      <c r="D2298" s="57">
        <f t="shared" ca="1" si="295"/>
        <v>0.61310179555803312</v>
      </c>
      <c r="E2298" s="57">
        <f t="shared" ca="1" si="295"/>
        <v>0.61330298360311764</v>
      </c>
      <c r="F2298" s="57">
        <f t="shared" ca="1" si="289"/>
        <v>0</v>
      </c>
      <c r="G2298" s="57">
        <f t="shared" ca="1" si="290"/>
        <v>0</v>
      </c>
      <c r="H2298" s="17">
        <f t="shared" ca="1" si="291"/>
        <v>0</v>
      </c>
      <c r="I2298" s="17">
        <f t="shared" ca="1" si="292"/>
        <v>0</v>
      </c>
      <c r="K2298" s="17">
        <v>2289</v>
      </c>
      <c r="L2298" s="50">
        <v>1.736336984548721E-3</v>
      </c>
      <c r="M2298" s="50">
        <v>1.7512341701467072E-3</v>
      </c>
      <c r="N2298" s="50">
        <v>5.5199999999999999E-2</v>
      </c>
      <c r="O2298" s="50">
        <v>5.5399999999999998E-2</v>
      </c>
      <c r="R2298" s="59"/>
    </row>
    <row r="2299" spans="2:18" x14ac:dyDescent="0.2">
      <c r="B2299">
        <v>2290</v>
      </c>
      <c r="C2299" s="57">
        <f t="shared" ca="1" si="293"/>
        <v>-0.29606672991051547</v>
      </c>
      <c r="D2299" s="57">
        <f t="shared" ca="1" si="295"/>
        <v>0.65169356979572934</v>
      </c>
      <c r="E2299" s="57">
        <f t="shared" ca="1" si="295"/>
        <v>0.65190742164912674</v>
      </c>
      <c r="F2299" s="57">
        <f t="shared" ca="1" si="289"/>
        <v>0</v>
      </c>
      <c r="G2299" s="57">
        <f t="shared" ca="1" si="290"/>
        <v>0</v>
      </c>
      <c r="H2299" s="17">
        <f t="shared" ca="1" si="291"/>
        <v>0</v>
      </c>
      <c r="I2299" s="17">
        <f t="shared" ca="1" si="292"/>
        <v>0</v>
      </c>
      <c r="K2299" s="17">
        <v>2290</v>
      </c>
      <c r="L2299" s="50">
        <v>1.7227074359190159E-3</v>
      </c>
      <c r="M2299" s="50">
        <v>1.7368173196226238E-3</v>
      </c>
      <c r="N2299" s="50">
        <v>5.2200000000000003E-2</v>
      </c>
      <c r="O2299" s="50">
        <v>5.2600000000000001E-2</v>
      </c>
      <c r="R2299" s="59"/>
    </row>
    <row r="2300" spans="2:18" x14ac:dyDescent="0.2">
      <c r="B2300">
        <v>2291</v>
      </c>
      <c r="C2300" s="57">
        <f t="shared" ca="1" si="293"/>
        <v>-0.20298805898840674</v>
      </c>
      <c r="D2300" s="57">
        <f t="shared" ca="1" si="295"/>
        <v>0.65770128700122232</v>
      </c>
      <c r="E2300" s="57">
        <f t="shared" ca="1" si="295"/>
        <v>0.65791711027419264</v>
      </c>
      <c r="F2300" s="57">
        <f t="shared" ca="1" si="289"/>
        <v>0</v>
      </c>
      <c r="G2300" s="57">
        <f t="shared" ca="1" si="290"/>
        <v>0</v>
      </c>
      <c r="H2300" s="17">
        <f t="shared" ca="1" si="291"/>
        <v>0</v>
      </c>
      <c r="I2300" s="17">
        <f t="shared" ca="1" si="292"/>
        <v>0</v>
      </c>
      <c r="K2300" s="17">
        <v>2291</v>
      </c>
      <c r="L2300" s="50">
        <v>1.7829818350784518E-3</v>
      </c>
      <c r="M2300" s="50">
        <v>1.7970456230943707E-3</v>
      </c>
      <c r="N2300" s="50">
        <v>5.1799999999999999E-2</v>
      </c>
      <c r="O2300" s="50">
        <v>5.2200000000000003E-2</v>
      </c>
      <c r="R2300" s="59"/>
    </row>
    <row r="2301" spans="2:18" x14ac:dyDescent="0.2">
      <c r="B2301">
        <v>2292</v>
      </c>
      <c r="C2301" s="57">
        <f t="shared" ca="1" si="293"/>
        <v>-1.0507272443240672</v>
      </c>
      <c r="D2301" s="57">
        <f t="shared" ca="1" si="295"/>
        <v>0.60496729326003529</v>
      </c>
      <c r="E2301" s="57">
        <f t="shared" ca="1" si="295"/>
        <v>0.60516581198555996</v>
      </c>
      <c r="F2301" s="57">
        <f t="shared" ca="1" si="289"/>
        <v>0</v>
      </c>
      <c r="G2301" s="57">
        <f t="shared" ca="1" si="290"/>
        <v>0</v>
      </c>
      <c r="H2301" s="17">
        <f t="shared" ca="1" si="291"/>
        <v>0</v>
      </c>
      <c r="I2301" s="17">
        <f t="shared" ca="1" si="292"/>
        <v>0</v>
      </c>
      <c r="K2301" s="17">
        <v>2292</v>
      </c>
      <c r="L2301" s="50">
        <v>1.7992157474363503E-3</v>
      </c>
      <c r="M2301" s="50">
        <v>1.8133058723619584E-3</v>
      </c>
      <c r="N2301" s="50">
        <v>5.1999999999999998E-2</v>
      </c>
      <c r="O2301" s="50">
        <v>5.2200000000000003E-2</v>
      </c>
      <c r="R2301" s="59"/>
    </row>
    <row r="2302" spans="2:18" x14ac:dyDescent="0.2">
      <c r="B2302">
        <v>2293</v>
      </c>
      <c r="C2302" s="57">
        <f t="shared" ca="1" si="293"/>
        <v>6.2411546222344627E-2</v>
      </c>
      <c r="D2302" s="57">
        <f t="shared" ca="1" si="295"/>
        <v>0.67513720215878048</v>
      </c>
      <c r="E2302" s="57">
        <f t="shared" ca="1" si="295"/>
        <v>0.67535874699007969</v>
      </c>
      <c r="F2302" s="57">
        <f t="shared" ca="1" si="289"/>
        <v>0</v>
      </c>
      <c r="G2302" s="57">
        <f t="shared" ca="1" si="290"/>
        <v>0</v>
      </c>
      <c r="H2302" s="17">
        <f t="shared" ca="1" si="291"/>
        <v>0</v>
      </c>
      <c r="I2302" s="17">
        <f t="shared" ca="1" si="292"/>
        <v>0</v>
      </c>
      <c r="K2302" s="17">
        <v>2293</v>
      </c>
      <c r="L2302" s="50">
        <v>1.8640923835036734E-3</v>
      </c>
      <c r="M2302" s="50">
        <v>1.8786083567734128E-3</v>
      </c>
      <c r="N2302" s="50">
        <v>5.3600000000000002E-2</v>
      </c>
      <c r="O2302" s="50">
        <v>5.3999999999999999E-2</v>
      </c>
      <c r="R2302" s="59"/>
    </row>
    <row r="2303" spans="2:18" x14ac:dyDescent="0.2">
      <c r="B2303">
        <v>2294</v>
      </c>
      <c r="C2303" s="57">
        <f t="shared" ca="1" si="293"/>
        <v>0.49001096357417939</v>
      </c>
      <c r="D2303" s="57">
        <f t="shared" ca="1" si="295"/>
        <v>0.7042066692099912</v>
      </c>
      <c r="E2303" s="57">
        <f t="shared" ca="1" si="295"/>
        <v>0.70443775312483259</v>
      </c>
      <c r="F2303" s="57">
        <f t="shared" ca="1" si="289"/>
        <v>0</v>
      </c>
      <c r="G2303" s="57">
        <f t="shared" ca="1" si="290"/>
        <v>0</v>
      </c>
      <c r="H2303" s="17">
        <f t="shared" ca="1" si="291"/>
        <v>0</v>
      </c>
      <c r="I2303" s="17">
        <f t="shared" ca="1" si="292"/>
        <v>0</v>
      </c>
      <c r="K2303" s="17">
        <v>2294</v>
      </c>
      <c r="L2303" s="50">
        <v>1.600005690710815E-3</v>
      </c>
      <c r="M2303" s="50">
        <v>1.6130400364105753E-3</v>
      </c>
      <c r="N2303" s="50">
        <v>4.82E-2</v>
      </c>
      <c r="O2303" s="50">
        <v>4.8399999999999999E-2</v>
      </c>
      <c r="R2303" s="59"/>
    </row>
    <row r="2304" spans="2:18" x14ac:dyDescent="0.2">
      <c r="B2304">
        <v>2295</v>
      </c>
      <c r="C2304" s="57">
        <f t="shared" ca="1" si="293"/>
        <v>1.5372909817824785</v>
      </c>
      <c r="D2304" s="57">
        <f t="shared" ca="1" si="295"/>
        <v>0.78080119408134951</v>
      </c>
      <c r="E2304" s="57">
        <f t="shared" ca="1" si="295"/>
        <v>0.78105741232597869</v>
      </c>
      <c r="F2304" s="57">
        <f t="shared" ca="1" si="289"/>
        <v>0</v>
      </c>
      <c r="G2304" s="57">
        <f t="shared" ca="1" si="290"/>
        <v>0</v>
      </c>
      <c r="H2304" s="17">
        <f t="shared" ca="1" si="291"/>
        <v>0</v>
      </c>
      <c r="I2304" s="17">
        <f t="shared" ca="1" si="292"/>
        <v>0</v>
      </c>
      <c r="K2304" s="17">
        <v>2295</v>
      </c>
      <c r="L2304" s="50">
        <v>1.6212452354123386E-3</v>
      </c>
      <c r="M2304" s="50">
        <v>1.6342570336762823E-3</v>
      </c>
      <c r="N2304" s="50">
        <v>4.8000000000000001E-2</v>
      </c>
      <c r="O2304" s="50">
        <v>4.8599999999999997E-2</v>
      </c>
      <c r="R2304" s="59"/>
    </row>
    <row r="2305" spans="2:18" x14ac:dyDescent="0.2">
      <c r="B2305">
        <v>2296</v>
      </c>
      <c r="C2305" s="57">
        <f t="shared" ca="1" si="293"/>
        <v>0.50452993712688377</v>
      </c>
      <c r="D2305" s="57">
        <f t="shared" ca="1" si="295"/>
        <v>0.705215384555268</v>
      </c>
      <c r="E2305" s="57">
        <f t="shared" ca="1" si="295"/>
        <v>0.70544679947789601</v>
      </c>
      <c r="F2305" s="57">
        <f t="shared" ca="1" si="289"/>
        <v>0</v>
      </c>
      <c r="G2305" s="57">
        <f t="shared" ca="1" si="290"/>
        <v>0</v>
      </c>
      <c r="H2305" s="17">
        <f t="shared" ca="1" si="291"/>
        <v>0</v>
      </c>
      <c r="I2305" s="17">
        <f t="shared" ca="1" si="292"/>
        <v>0</v>
      </c>
      <c r="K2305" s="17">
        <v>2296</v>
      </c>
      <c r="L2305" s="50">
        <v>1.9061474917391361E-3</v>
      </c>
      <c r="M2305" s="50">
        <v>1.9204965580480056E-3</v>
      </c>
      <c r="N2305" s="50">
        <v>5.28E-2</v>
      </c>
      <c r="O2305" s="50">
        <v>5.3400000000000003E-2</v>
      </c>
      <c r="R2305" s="59"/>
    </row>
    <row r="2306" spans="2:18" x14ac:dyDescent="0.2">
      <c r="B2306">
        <v>2297</v>
      </c>
      <c r="C2306" s="57">
        <f t="shared" ca="1" si="293"/>
        <v>-1.1104275850356098</v>
      </c>
      <c r="D2306" s="57">
        <f t="shared" ca="1" si="295"/>
        <v>0.6014170918831222</v>
      </c>
      <c r="E2306" s="57">
        <f t="shared" ca="1" si="295"/>
        <v>0.60161444561764554</v>
      </c>
      <c r="F2306" s="57">
        <f t="shared" ca="1" si="289"/>
        <v>0</v>
      </c>
      <c r="G2306" s="57">
        <f t="shared" ca="1" si="290"/>
        <v>0</v>
      </c>
      <c r="H2306" s="17">
        <f t="shared" ca="1" si="291"/>
        <v>0</v>
      </c>
      <c r="I2306" s="17">
        <f t="shared" ca="1" si="292"/>
        <v>0</v>
      </c>
      <c r="K2306" s="17">
        <v>2297</v>
      </c>
      <c r="L2306" s="50">
        <v>1.950224321325955E-3</v>
      </c>
      <c r="M2306" s="50">
        <v>1.9659789555719963E-3</v>
      </c>
      <c r="N2306" s="50">
        <v>5.8400000000000001E-2</v>
      </c>
      <c r="O2306" s="50">
        <v>5.8599999999999999E-2</v>
      </c>
      <c r="R2306" s="59"/>
    </row>
    <row r="2307" spans="2:18" x14ac:dyDescent="0.2">
      <c r="B2307">
        <v>2298</v>
      </c>
      <c r="C2307" s="57">
        <f t="shared" ca="1" si="293"/>
        <v>-0.73116793698966009</v>
      </c>
      <c r="D2307" s="57">
        <f t="shared" ca="1" si="295"/>
        <v>0.62432991549804284</v>
      </c>
      <c r="E2307" s="57">
        <f t="shared" ca="1" si="295"/>
        <v>0.62453478802671081</v>
      </c>
      <c r="F2307" s="57">
        <f t="shared" ca="1" si="289"/>
        <v>0</v>
      </c>
      <c r="G2307" s="57">
        <f t="shared" ca="1" si="290"/>
        <v>0</v>
      </c>
      <c r="H2307" s="17">
        <f t="shared" ca="1" si="291"/>
        <v>0</v>
      </c>
      <c r="I2307" s="17">
        <f t="shared" ca="1" si="292"/>
        <v>0</v>
      </c>
      <c r="K2307" s="17">
        <v>2298</v>
      </c>
      <c r="L2307" s="50">
        <v>1.8412868805319888E-3</v>
      </c>
      <c r="M2307" s="50">
        <v>1.8550820483868708E-3</v>
      </c>
      <c r="N2307" s="50">
        <v>5.0999999999999997E-2</v>
      </c>
      <c r="O2307" s="50">
        <v>5.0999999999999997E-2</v>
      </c>
      <c r="R2307" s="59"/>
    </row>
    <row r="2308" spans="2:18" x14ac:dyDescent="0.2">
      <c r="B2308">
        <v>2299</v>
      </c>
      <c r="C2308" s="57">
        <f t="shared" ca="1" si="293"/>
        <v>-1.3615712628553669</v>
      </c>
      <c r="D2308" s="57">
        <f t="shared" ca="1" si="295"/>
        <v>0.58670906730662287</v>
      </c>
      <c r="E2308" s="57">
        <f t="shared" ca="1" si="295"/>
        <v>0.58690159463428693</v>
      </c>
      <c r="F2308" s="57">
        <f t="shared" ca="1" si="289"/>
        <v>0</v>
      </c>
      <c r="G2308" s="57">
        <f t="shared" ca="1" si="290"/>
        <v>0</v>
      </c>
      <c r="H2308" s="17">
        <f t="shared" ca="1" si="291"/>
        <v>0</v>
      </c>
      <c r="I2308" s="17">
        <f t="shared" ca="1" si="292"/>
        <v>0</v>
      </c>
      <c r="K2308" s="17">
        <v>2299</v>
      </c>
      <c r="L2308" s="50">
        <v>1.8143384779429916E-3</v>
      </c>
      <c r="M2308" s="50">
        <v>1.8290097986261983E-3</v>
      </c>
      <c r="N2308" s="50">
        <v>5.3800000000000001E-2</v>
      </c>
      <c r="O2308" s="50">
        <v>5.4600000000000003E-2</v>
      </c>
      <c r="R2308" s="59"/>
    </row>
    <row r="2309" spans="2:18" x14ac:dyDescent="0.2">
      <c r="B2309">
        <v>2300</v>
      </c>
      <c r="C2309" s="57">
        <f t="shared" ca="1" si="293"/>
        <v>0.81107097104833403</v>
      </c>
      <c r="D2309" s="57">
        <f t="shared" ca="1" si="295"/>
        <v>0.72685308344628474</v>
      </c>
      <c r="E2309" s="57">
        <f t="shared" ca="1" si="295"/>
        <v>0.72709159873360196</v>
      </c>
      <c r="F2309" s="57">
        <f t="shared" ca="1" si="289"/>
        <v>0</v>
      </c>
      <c r="G2309" s="57">
        <f t="shared" ca="1" si="290"/>
        <v>0</v>
      </c>
      <c r="H2309" s="17">
        <f t="shared" ca="1" si="291"/>
        <v>0</v>
      </c>
      <c r="I2309" s="17">
        <f t="shared" ca="1" si="292"/>
        <v>0</v>
      </c>
      <c r="K2309" s="17">
        <v>2300</v>
      </c>
      <c r="L2309" s="50">
        <v>1.5990981818419731E-3</v>
      </c>
      <c r="M2309" s="50">
        <v>1.6132644978517959E-3</v>
      </c>
      <c r="N2309" s="50">
        <v>5.2600000000000001E-2</v>
      </c>
      <c r="O2309" s="50">
        <v>5.2999999999999999E-2</v>
      </c>
      <c r="R2309" s="59"/>
    </row>
    <row r="2310" spans="2:18" x14ac:dyDescent="0.2">
      <c r="B2310">
        <v>2301</v>
      </c>
      <c r="C2310" s="57">
        <f t="shared" ca="1" si="293"/>
        <v>0.38188701445523782</v>
      </c>
      <c r="D2310" s="57">
        <f t="shared" ref="D2310:E2329" ca="1" si="296">S0*EXP((D$5+0.5*σ*σ)*T+σ*SQRT(T)*$C2310)</f>
        <v>0.69673992811324248</v>
      </c>
      <c r="E2310" s="57">
        <f t="shared" ca="1" si="296"/>
        <v>0.69696856183293632</v>
      </c>
      <c r="F2310" s="57">
        <f t="shared" ca="1" si="289"/>
        <v>0</v>
      </c>
      <c r="G2310" s="57">
        <f t="shared" ca="1" si="290"/>
        <v>0</v>
      </c>
      <c r="H2310" s="17">
        <f t="shared" ca="1" si="291"/>
        <v>0</v>
      </c>
      <c r="I2310" s="17">
        <f t="shared" ca="1" si="292"/>
        <v>0</v>
      </c>
      <c r="K2310" s="17">
        <v>2301</v>
      </c>
      <c r="L2310" s="50">
        <v>1.8618010051276428E-3</v>
      </c>
      <c r="M2310" s="50">
        <v>1.8752662623633875E-3</v>
      </c>
      <c r="N2310" s="50">
        <v>4.9399999999999999E-2</v>
      </c>
      <c r="O2310" s="50">
        <v>4.9799999999999997E-2</v>
      </c>
      <c r="R2310" s="59"/>
    </row>
    <row r="2311" spans="2:18" x14ac:dyDescent="0.2">
      <c r="B2311">
        <v>2302</v>
      </c>
      <c r="C2311" s="57">
        <f t="shared" ca="1" si="293"/>
        <v>-0.19644011480436019</v>
      </c>
      <c r="D2311" s="57">
        <f t="shared" ca="1" si="296"/>
        <v>0.65812600001337251</v>
      </c>
      <c r="E2311" s="57">
        <f t="shared" ca="1" si="296"/>
        <v>0.65834196265501099</v>
      </c>
      <c r="F2311" s="57">
        <f t="shared" ca="1" si="289"/>
        <v>0</v>
      </c>
      <c r="G2311" s="57">
        <f t="shared" ca="1" si="290"/>
        <v>0</v>
      </c>
      <c r="H2311" s="17">
        <f t="shared" ca="1" si="291"/>
        <v>0</v>
      </c>
      <c r="I2311" s="17">
        <f t="shared" ca="1" si="292"/>
        <v>0</v>
      </c>
      <c r="K2311" s="17">
        <v>2302</v>
      </c>
      <c r="L2311" s="50">
        <v>2.00826331462768E-3</v>
      </c>
      <c r="M2311" s="50">
        <v>2.023239968616251E-3</v>
      </c>
      <c r="N2311" s="50">
        <v>5.5E-2</v>
      </c>
      <c r="O2311" s="50">
        <v>5.5599999999999997E-2</v>
      </c>
      <c r="R2311" s="59"/>
    </row>
    <row r="2312" spans="2:18" x14ac:dyDescent="0.2">
      <c r="B2312">
        <v>2303</v>
      </c>
      <c r="C2312" s="57">
        <f t="shared" ca="1" si="293"/>
        <v>1.5990629832168515</v>
      </c>
      <c r="D2312" s="57">
        <f t="shared" ca="1" si="296"/>
        <v>0.7855707390541562</v>
      </c>
      <c r="E2312" s="57">
        <f t="shared" ca="1" si="296"/>
        <v>0.78582852241478396</v>
      </c>
      <c r="F2312" s="57">
        <f t="shared" ca="1" si="289"/>
        <v>0</v>
      </c>
      <c r="G2312" s="57">
        <f t="shared" ca="1" si="290"/>
        <v>0</v>
      </c>
      <c r="H2312" s="17">
        <f t="shared" ca="1" si="291"/>
        <v>0</v>
      </c>
      <c r="I2312" s="17">
        <f t="shared" ca="1" si="292"/>
        <v>0</v>
      </c>
      <c r="K2312" s="17">
        <v>2303</v>
      </c>
      <c r="L2312" s="50">
        <v>1.637608896889953E-3</v>
      </c>
      <c r="M2312" s="50">
        <v>1.6499922682850403E-3</v>
      </c>
      <c r="N2312" s="50">
        <v>4.58E-2</v>
      </c>
      <c r="O2312" s="50">
        <v>4.58E-2</v>
      </c>
      <c r="R2312" s="59"/>
    </row>
    <row r="2313" spans="2:18" x14ac:dyDescent="0.2">
      <c r="B2313">
        <v>2304</v>
      </c>
      <c r="C2313" s="57">
        <f t="shared" ca="1" si="293"/>
        <v>0.57250957137420033</v>
      </c>
      <c r="D2313" s="57">
        <f t="shared" ca="1" si="296"/>
        <v>0.70995756901266693</v>
      </c>
      <c r="E2313" s="57">
        <f t="shared" ca="1" si="296"/>
        <v>0.71019054007299909</v>
      </c>
      <c r="F2313" s="57">
        <f t="shared" ca="1" si="289"/>
        <v>0</v>
      </c>
      <c r="G2313" s="57">
        <f t="shared" ca="1" si="290"/>
        <v>0</v>
      </c>
      <c r="H2313" s="17">
        <f t="shared" ca="1" si="291"/>
        <v>0</v>
      </c>
      <c r="I2313" s="17">
        <f t="shared" ca="1" si="292"/>
        <v>0</v>
      </c>
      <c r="K2313" s="17">
        <v>2304</v>
      </c>
      <c r="L2313" s="50">
        <v>1.5929060849551376E-3</v>
      </c>
      <c r="M2313" s="50">
        <v>1.6052736607659198E-3</v>
      </c>
      <c r="N2313" s="50">
        <v>4.5600000000000002E-2</v>
      </c>
      <c r="O2313" s="50">
        <v>4.5999999999999999E-2</v>
      </c>
      <c r="R2313" s="59"/>
    </row>
    <row r="2314" spans="2:18" x14ac:dyDescent="0.2">
      <c r="B2314">
        <v>2305</v>
      </c>
      <c r="C2314" s="57">
        <f t="shared" ca="1" si="293"/>
        <v>0.3998306766071581</v>
      </c>
      <c r="D2314" s="57">
        <f t="shared" ca="1" si="296"/>
        <v>0.69797356599817983</v>
      </c>
      <c r="E2314" s="57">
        <f t="shared" ca="1" si="296"/>
        <v>0.69820260453351157</v>
      </c>
      <c r="F2314" s="57">
        <f t="shared" ref="F2314:F2377" ca="1" si="297">MAX(0,CP*(D2314-K))</f>
        <v>0</v>
      </c>
      <c r="G2314" s="57">
        <f t="shared" ref="G2314:G2377" ca="1" si="298">MAX(0,CP*(E2314-K))</f>
        <v>0</v>
      </c>
      <c r="H2314" s="17">
        <f t="shared" ref="H2314:H2377" ca="1" si="299">(CP*(D2314-K)&gt;0)*1</f>
        <v>0</v>
      </c>
      <c r="I2314" s="17">
        <f t="shared" ref="I2314:I2377" ca="1" si="300">(CP*(E2314-K)&gt;0)*1</f>
        <v>0</v>
      </c>
      <c r="K2314" s="17">
        <v>2305</v>
      </c>
      <c r="L2314" s="50">
        <v>1.6824228134490571E-3</v>
      </c>
      <c r="M2314" s="50">
        <v>1.6959445078674155E-3</v>
      </c>
      <c r="N2314" s="50">
        <v>4.9599999999999998E-2</v>
      </c>
      <c r="O2314" s="50">
        <v>5.0799999999999998E-2</v>
      </c>
      <c r="R2314" s="59"/>
    </row>
    <row r="2315" spans="2:18" x14ac:dyDescent="0.2">
      <c r="B2315">
        <v>2306</v>
      </c>
      <c r="C2315" s="57">
        <f t="shared" ref="C2315:C2378" ca="1" si="301">_xlfn.NORM.S.INV(RAND())</f>
        <v>-0.32922010321260153</v>
      </c>
      <c r="D2315" s="57">
        <f t="shared" ca="1" si="296"/>
        <v>0.64956698195597617</v>
      </c>
      <c r="E2315" s="57">
        <f t="shared" ca="1" si="296"/>
        <v>0.64978013597411488</v>
      </c>
      <c r="F2315" s="57">
        <f t="shared" ca="1" si="297"/>
        <v>0</v>
      </c>
      <c r="G2315" s="57">
        <f t="shared" ca="1" si="298"/>
        <v>0</v>
      </c>
      <c r="H2315" s="17">
        <f t="shared" ca="1" si="299"/>
        <v>0</v>
      </c>
      <c r="I2315" s="17">
        <f t="shared" ca="1" si="300"/>
        <v>0</v>
      </c>
      <c r="K2315" s="17">
        <v>2306</v>
      </c>
      <c r="L2315" s="50">
        <v>1.3655010561882568E-3</v>
      </c>
      <c r="M2315" s="50">
        <v>1.3776931681297245E-3</v>
      </c>
      <c r="N2315" s="50">
        <v>4.5400000000000003E-2</v>
      </c>
      <c r="O2315" s="50">
        <v>4.5600000000000002E-2</v>
      </c>
      <c r="R2315" s="59"/>
    </row>
    <row r="2316" spans="2:18" x14ac:dyDescent="0.2">
      <c r="B2316">
        <v>2307</v>
      </c>
      <c r="C2316" s="57">
        <f t="shared" ca="1" si="301"/>
        <v>4.1879819827544282E-2</v>
      </c>
      <c r="D2316" s="57">
        <f t="shared" ca="1" si="296"/>
        <v>0.67377199122002229</v>
      </c>
      <c r="E2316" s="57">
        <f t="shared" ca="1" si="296"/>
        <v>0.67399308806026703</v>
      </c>
      <c r="F2316" s="57">
        <f t="shared" ca="1" si="297"/>
        <v>0</v>
      </c>
      <c r="G2316" s="57">
        <f t="shared" ca="1" si="298"/>
        <v>0</v>
      </c>
      <c r="H2316" s="17">
        <f t="shared" ca="1" si="299"/>
        <v>0</v>
      </c>
      <c r="I2316" s="17">
        <f t="shared" ca="1" si="300"/>
        <v>0</v>
      </c>
      <c r="K2316" s="17">
        <v>2307</v>
      </c>
      <c r="L2316" s="50">
        <v>1.9143280869891725E-3</v>
      </c>
      <c r="M2316" s="50">
        <v>1.9303198507947296E-3</v>
      </c>
      <c r="N2316" s="50">
        <v>5.9400000000000001E-2</v>
      </c>
      <c r="O2316" s="50">
        <v>5.9400000000000001E-2</v>
      </c>
      <c r="R2316" s="59"/>
    </row>
    <row r="2317" spans="2:18" x14ac:dyDescent="0.2">
      <c r="B2317">
        <v>2308</v>
      </c>
      <c r="C2317" s="57">
        <f t="shared" ca="1" si="301"/>
        <v>2.2250505340586457</v>
      </c>
      <c r="D2317" s="57">
        <f t="shared" ca="1" si="296"/>
        <v>0.83557911758977543</v>
      </c>
      <c r="E2317" s="57">
        <f t="shared" ca="1" si="296"/>
        <v>0.83585331109303918</v>
      </c>
      <c r="F2317" s="57">
        <f t="shared" ca="1" si="297"/>
        <v>4.7379117589775421E-2</v>
      </c>
      <c r="G2317" s="57">
        <f t="shared" ca="1" si="298"/>
        <v>4.7653311093039163E-2</v>
      </c>
      <c r="H2317" s="17">
        <f t="shared" ca="1" si="299"/>
        <v>1</v>
      </c>
      <c r="I2317" s="17">
        <f t="shared" ca="1" si="300"/>
        <v>1</v>
      </c>
      <c r="K2317" s="17">
        <v>2308</v>
      </c>
      <c r="L2317" s="50">
        <v>1.3535111003399173E-3</v>
      </c>
      <c r="M2317" s="50">
        <v>1.3659985002559614E-3</v>
      </c>
      <c r="N2317" s="50">
        <v>4.5999999999999999E-2</v>
      </c>
      <c r="O2317" s="50">
        <v>4.7E-2</v>
      </c>
      <c r="R2317" s="59"/>
    </row>
    <row r="2318" spans="2:18" x14ac:dyDescent="0.2">
      <c r="B2318">
        <v>2309</v>
      </c>
      <c r="C2318" s="57">
        <f t="shared" ca="1" si="301"/>
        <v>0.65820823871827583</v>
      </c>
      <c r="D2318" s="57">
        <f t="shared" ca="1" si="296"/>
        <v>0.71598127978656001</v>
      </c>
      <c r="E2318" s="57">
        <f t="shared" ca="1" si="296"/>
        <v>0.71621622751472036</v>
      </c>
      <c r="F2318" s="57">
        <f t="shared" ca="1" si="297"/>
        <v>0</v>
      </c>
      <c r="G2318" s="57">
        <f t="shared" ca="1" si="298"/>
        <v>0</v>
      </c>
      <c r="H2318" s="17">
        <f t="shared" ca="1" si="299"/>
        <v>0</v>
      </c>
      <c r="I2318" s="17">
        <f t="shared" ca="1" si="300"/>
        <v>0</v>
      </c>
      <c r="K2318" s="17">
        <v>2309</v>
      </c>
      <c r="L2318" s="50">
        <v>1.614802425906176E-3</v>
      </c>
      <c r="M2318" s="50">
        <v>1.6287819195178652E-3</v>
      </c>
      <c r="N2318" s="50">
        <v>5.1999999999999998E-2</v>
      </c>
      <c r="O2318" s="50">
        <v>5.1999999999999998E-2</v>
      </c>
      <c r="R2318" s="59"/>
    </row>
    <row r="2319" spans="2:18" x14ac:dyDescent="0.2">
      <c r="B2319">
        <v>2310</v>
      </c>
      <c r="C2319" s="57">
        <f t="shared" ca="1" si="301"/>
        <v>0.31726977774751053</v>
      </c>
      <c r="D2319" s="57">
        <f t="shared" ca="1" si="296"/>
        <v>0.69231548912593055</v>
      </c>
      <c r="E2319" s="57">
        <f t="shared" ca="1" si="296"/>
        <v>0.69254267097541788</v>
      </c>
      <c r="F2319" s="57">
        <f t="shared" ca="1" si="297"/>
        <v>0</v>
      </c>
      <c r="G2319" s="57">
        <f t="shared" ca="1" si="298"/>
        <v>0</v>
      </c>
      <c r="H2319" s="17">
        <f t="shared" ca="1" si="299"/>
        <v>0</v>
      </c>
      <c r="I2319" s="17">
        <f t="shared" ca="1" si="300"/>
        <v>0</v>
      </c>
      <c r="K2319" s="17">
        <v>2310</v>
      </c>
      <c r="L2319" s="50">
        <v>1.5876655384327075E-3</v>
      </c>
      <c r="M2319" s="50">
        <v>1.6014095735045451E-3</v>
      </c>
      <c r="N2319" s="50">
        <v>5.0999999999999997E-2</v>
      </c>
      <c r="O2319" s="50">
        <v>5.1200000000000002E-2</v>
      </c>
      <c r="R2319" s="59"/>
    </row>
    <row r="2320" spans="2:18" x14ac:dyDescent="0.2">
      <c r="B2320">
        <v>2311</v>
      </c>
      <c r="C2320" s="57">
        <f t="shared" ca="1" si="301"/>
        <v>-0.6508767049827725</v>
      </c>
      <c r="D2320" s="57">
        <f t="shared" ca="1" si="296"/>
        <v>0.62929154116886765</v>
      </c>
      <c r="E2320" s="57">
        <f t="shared" ca="1" si="296"/>
        <v>0.62949804184440505</v>
      </c>
      <c r="F2320" s="57">
        <f t="shared" ca="1" si="297"/>
        <v>0</v>
      </c>
      <c r="G2320" s="57">
        <f t="shared" ca="1" si="298"/>
        <v>0</v>
      </c>
      <c r="H2320" s="17">
        <f t="shared" ca="1" si="299"/>
        <v>0</v>
      </c>
      <c r="I2320" s="17">
        <f t="shared" ca="1" si="300"/>
        <v>0</v>
      </c>
      <c r="K2320" s="17">
        <v>2311</v>
      </c>
      <c r="L2320" s="50">
        <v>1.6935078601717439E-3</v>
      </c>
      <c r="M2320" s="50">
        <v>1.7079547583017242E-3</v>
      </c>
      <c r="N2320" s="50">
        <v>5.3400000000000003E-2</v>
      </c>
      <c r="O2320" s="50">
        <v>5.3999999999999999E-2</v>
      </c>
      <c r="R2320" s="59"/>
    </row>
    <row r="2321" spans="2:18" x14ac:dyDescent="0.2">
      <c r="B2321">
        <v>2312</v>
      </c>
      <c r="C2321" s="57">
        <f t="shared" ca="1" si="301"/>
        <v>-1.9269880299051745</v>
      </c>
      <c r="D2321" s="57">
        <f t="shared" ca="1" si="296"/>
        <v>0.55489897056437254</v>
      </c>
      <c r="E2321" s="57">
        <f t="shared" ca="1" si="296"/>
        <v>0.55508105947671316</v>
      </c>
      <c r="F2321" s="57">
        <f t="shared" ca="1" si="297"/>
        <v>0</v>
      </c>
      <c r="G2321" s="57">
        <f t="shared" ca="1" si="298"/>
        <v>0</v>
      </c>
      <c r="H2321" s="17">
        <f t="shared" ca="1" si="299"/>
        <v>0</v>
      </c>
      <c r="I2321" s="17">
        <f t="shared" ca="1" si="300"/>
        <v>0</v>
      </c>
      <c r="K2321" s="17">
        <v>2312</v>
      </c>
      <c r="L2321" s="50">
        <v>1.7388999113825867E-3</v>
      </c>
      <c r="M2321" s="50">
        <v>1.7526827122004342E-3</v>
      </c>
      <c r="N2321" s="50">
        <v>5.0999999999999997E-2</v>
      </c>
      <c r="O2321" s="50">
        <v>5.1200000000000002E-2</v>
      </c>
      <c r="R2321" s="59"/>
    </row>
    <row r="2322" spans="2:18" x14ac:dyDescent="0.2">
      <c r="B2322">
        <v>2313</v>
      </c>
      <c r="C2322" s="57">
        <f t="shared" ca="1" si="301"/>
        <v>0.71548933565308037</v>
      </c>
      <c r="D2322" s="57">
        <f t="shared" ca="1" si="296"/>
        <v>0.72003600627879072</v>
      </c>
      <c r="E2322" s="57">
        <f t="shared" ca="1" si="296"/>
        <v>0.72027228455679171</v>
      </c>
      <c r="F2322" s="57">
        <f t="shared" ca="1" si="297"/>
        <v>0</v>
      </c>
      <c r="G2322" s="57">
        <f t="shared" ca="1" si="298"/>
        <v>0</v>
      </c>
      <c r="H2322" s="17">
        <f t="shared" ca="1" si="299"/>
        <v>0</v>
      </c>
      <c r="I2322" s="17">
        <f t="shared" ca="1" si="300"/>
        <v>0</v>
      </c>
      <c r="K2322" s="17">
        <v>2313</v>
      </c>
      <c r="L2322" s="50">
        <v>1.8542408245582698E-3</v>
      </c>
      <c r="M2322" s="50">
        <v>1.8691782862689922E-3</v>
      </c>
      <c r="N2322" s="50">
        <v>5.5399999999999998E-2</v>
      </c>
      <c r="O2322" s="50">
        <v>5.5399999999999998E-2</v>
      </c>
      <c r="R2322" s="59"/>
    </row>
    <row r="2323" spans="2:18" x14ac:dyDescent="0.2">
      <c r="B2323">
        <v>2314</v>
      </c>
      <c r="C2323" s="57">
        <f t="shared" ca="1" si="301"/>
        <v>0.67956506833034747</v>
      </c>
      <c r="D2323" s="57">
        <f t="shared" ca="1" si="296"/>
        <v>0.7174903778361531</v>
      </c>
      <c r="E2323" s="57">
        <f t="shared" ca="1" si="296"/>
        <v>0.71772582077161617</v>
      </c>
      <c r="F2323" s="57">
        <f t="shared" ca="1" si="297"/>
        <v>0</v>
      </c>
      <c r="G2323" s="57">
        <f t="shared" ca="1" si="298"/>
        <v>0</v>
      </c>
      <c r="H2323" s="17">
        <f t="shared" ca="1" si="299"/>
        <v>0</v>
      </c>
      <c r="I2323" s="17">
        <f t="shared" ca="1" si="300"/>
        <v>0</v>
      </c>
      <c r="K2323" s="17">
        <v>2314</v>
      </c>
      <c r="L2323" s="50">
        <v>1.6604144056337716E-3</v>
      </c>
      <c r="M2323" s="50">
        <v>1.6730905884741677E-3</v>
      </c>
      <c r="N2323" s="50">
        <v>4.6600000000000003E-2</v>
      </c>
      <c r="O2323" s="50">
        <v>4.7199999999999999E-2</v>
      </c>
      <c r="R2323" s="59"/>
    </row>
    <row r="2324" spans="2:18" x14ac:dyDescent="0.2">
      <c r="B2324">
        <v>2315</v>
      </c>
      <c r="C2324" s="57">
        <f t="shared" ca="1" si="301"/>
        <v>-0.33800172016344521</v>
      </c>
      <c r="D2324" s="57">
        <f t="shared" ca="1" si="296"/>
        <v>0.64900485790415574</v>
      </c>
      <c r="E2324" s="57">
        <f t="shared" ca="1" si="296"/>
        <v>0.64921782746248702</v>
      </c>
      <c r="F2324" s="57">
        <f t="shared" ca="1" si="297"/>
        <v>0</v>
      </c>
      <c r="G2324" s="57">
        <f t="shared" ca="1" si="298"/>
        <v>0</v>
      </c>
      <c r="H2324" s="17">
        <f t="shared" ca="1" si="299"/>
        <v>0</v>
      </c>
      <c r="I2324" s="17">
        <f t="shared" ca="1" si="300"/>
        <v>0</v>
      </c>
      <c r="K2324" s="17">
        <v>2315</v>
      </c>
      <c r="L2324" s="50">
        <v>1.6650716642096595E-3</v>
      </c>
      <c r="M2324" s="50">
        <v>1.6778980291112739E-3</v>
      </c>
      <c r="N2324" s="50">
        <v>4.7399999999999998E-2</v>
      </c>
      <c r="O2324" s="50">
        <v>4.7800000000000002E-2</v>
      </c>
      <c r="R2324" s="59"/>
    </row>
    <row r="2325" spans="2:18" x14ac:dyDescent="0.2">
      <c r="B2325">
        <v>2316</v>
      </c>
      <c r="C2325" s="57">
        <f t="shared" ca="1" si="301"/>
        <v>0.29220047208568867</v>
      </c>
      <c r="D2325" s="57">
        <f t="shared" ca="1" si="296"/>
        <v>0.69060653068624867</v>
      </c>
      <c r="E2325" s="57">
        <f t="shared" ca="1" si="296"/>
        <v>0.69083315174467319</v>
      </c>
      <c r="F2325" s="57">
        <f t="shared" ca="1" si="297"/>
        <v>0</v>
      </c>
      <c r="G2325" s="57">
        <f t="shared" ca="1" si="298"/>
        <v>0</v>
      </c>
      <c r="H2325" s="17">
        <f t="shared" ca="1" si="299"/>
        <v>0</v>
      </c>
      <c r="I2325" s="17">
        <f t="shared" ca="1" si="300"/>
        <v>0</v>
      </c>
      <c r="K2325" s="17">
        <v>2316</v>
      </c>
      <c r="L2325" s="50">
        <v>1.5726622140165062E-3</v>
      </c>
      <c r="M2325" s="50">
        <v>1.5857973100378998E-3</v>
      </c>
      <c r="N2325" s="50">
        <v>4.82E-2</v>
      </c>
      <c r="O2325" s="50">
        <v>4.9200000000000001E-2</v>
      </c>
      <c r="R2325" s="59"/>
    </row>
    <row r="2326" spans="2:18" x14ac:dyDescent="0.2">
      <c r="B2326">
        <v>2317</v>
      </c>
      <c r="C2326" s="57">
        <f t="shared" ca="1" si="301"/>
        <v>0.38762995630334107</v>
      </c>
      <c r="D2326" s="57">
        <f t="shared" ca="1" si="296"/>
        <v>0.69713452148816968</v>
      </c>
      <c r="E2326" s="57">
        <f t="shared" ca="1" si="296"/>
        <v>0.69736328469283682</v>
      </c>
      <c r="F2326" s="57">
        <f t="shared" ca="1" si="297"/>
        <v>0</v>
      </c>
      <c r="G2326" s="57">
        <f t="shared" ca="1" si="298"/>
        <v>0</v>
      </c>
      <c r="H2326" s="17">
        <f t="shared" ca="1" si="299"/>
        <v>0</v>
      </c>
      <c r="I2326" s="17">
        <f t="shared" ca="1" si="300"/>
        <v>0</v>
      </c>
      <c r="K2326" s="17">
        <v>2317</v>
      </c>
      <c r="L2326" s="50">
        <v>1.7435064943528114E-3</v>
      </c>
      <c r="M2326" s="50">
        <v>1.7565970958005699E-3</v>
      </c>
      <c r="N2326" s="50">
        <v>4.8399999999999999E-2</v>
      </c>
      <c r="O2326" s="50">
        <v>4.8399999999999999E-2</v>
      </c>
      <c r="R2326" s="59"/>
    </row>
    <row r="2327" spans="2:18" x14ac:dyDescent="0.2">
      <c r="B2327">
        <v>2318</v>
      </c>
      <c r="C2327" s="57">
        <f t="shared" ca="1" si="301"/>
        <v>-1.1769682033567379</v>
      </c>
      <c r="D2327" s="57">
        <f t="shared" ca="1" si="296"/>
        <v>0.59748466554311419</v>
      </c>
      <c r="E2327" s="57">
        <f t="shared" ca="1" si="296"/>
        <v>0.59768072886033086</v>
      </c>
      <c r="F2327" s="57">
        <f t="shared" ca="1" si="297"/>
        <v>0</v>
      </c>
      <c r="G2327" s="57">
        <f t="shared" ca="1" si="298"/>
        <v>0</v>
      </c>
      <c r="H2327" s="17">
        <f t="shared" ca="1" si="299"/>
        <v>0</v>
      </c>
      <c r="I2327" s="17">
        <f t="shared" ca="1" si="300"/>
        <v>0</v>
      </c>
      <c r="K2327" s="17">
        <v>2318</v>
      </c>
      <c r="L2327" s="50">
        <v>1.7310357463956431E-3</v>
      </c>
      <c r="M2327" s="50">
        <v>1.744664177217962E-3</v>
      </c>
      <c r="N2327" s="50">
        <v>5.04E-2</v>
      </c>
      <c r="O2327" s="50">
        <v>5.0799999999999998E-2</v>
      </c>
      <c r="R2327" s="59"/>
    </row>
    <row r="2328" spans="2:18" x14ac:dyDescent="0.2">
      <c r="B2328">
        <v>2319</v>
      </c>
      <c r="C2328" s="57">
        <f t="shared" ca="1" si="301"/>
        <v>0.40187031082568753</v>
      </c>
      <c r="D2328" s="57">
        <f t="shared" ca="1" si="296"/>
        <v>0.6981139302936985</v>
      </c>
      <c r="E2328" s="57">
        <f t="shared" ca="1" si="296"/>
        <v>0.69834301488927408</v>
      </c>
      <c r="F2328" s="57">
        <f t="shared" ca="1" si="297"/>
        <v>0</v>
      </c>
      <c r="G2328" s="57">
        <f t="shared" ca="1" si="298"/>
        <v>0</v>
      </c>
      <c r="H2328" s="17">
        <f t="shared" ca="1" si="299"/>
        <v>0</v>
      </c>
      <c r="I2328" s="17">
        <f t="shared" ca="1" si="300"/>
        <v>0</v>
      </c>
      <c r="K2328" s="17">
        <v>2319</v>
      </c>
      <c r="L2328" s="50">
        <v>1.6854641930127458E-3</v>
      </c>
      <c r="M2328" s="50">
        <v>1.6989451625358232E-3</v>
      </c>
      <c r="N2328" s="50">
        <v>4.9799999999999997E-2</v>
      </c>
      <c r="O2328" s="50">
        <v>5.0200000000000002E-2</v>
      </c>
      <c r="R2328" s="59"/>
    </row>
    <row r="2329" spans="2:18" x14ac:dyDescent="0.2">
      <c r="B2329">
        <v>2320</v>
      </c>
      <c r="C2329" s="57">
        <f t="shared" ca="1" si="301"/>
        <v>-0.48622220402780986</v>
      </c>
      <c r="D2329" s="57">
        <f t="shared" ca="1" si="296"/>
        <v>0.63959011087702233</v>
      </c>
      <c r="E2329" s="57">
        <f t="shared" ca="1" si="296"/>
        <v>0.63979999100621954</v>
      </c>
      <c r="F2329" s="57">
        <f t="shared" ca="1" si="297"/>
        <v>0</v>
      </c>
      <c r="G2329" s="57">
        <f t="shared" ca="1" si="298"/>
        <v>0</v>
      </c>
      <c r="H2329" s="17">
        <f t="shared" ca="1" si="299"/>
        <v>0</v>
      </c>
      <c r="I2329" s="17">
        <f t="shared" ca="1" si="300"/>
        <v>0</v>
      </c>
      <c r="K2329" s="17">
        <v>2320</v>
      </c>
      <c r="L2329" s="50">
        <v>1.6661917844314914E-3</v>
      </c>
      <c r="M2329" s="50">
        <v>1.6796189577836958E-3</v>
      </c>
      <c r="N2329" s="50">
        <v>4.9599999999999998E-2</v>
      </c>
      <c r="O2329" s="50">
        <v>4.9799999999999997E-2</v>
      </c>
      <c r="R2329" s="59"/>
    </row>
    <row r="2330" spans="2:18" x14ac:dyDescent="0.2">
      <c r="B2330">
        <v>2321</v>
      </c>
      <c r="C2330" s="57">
        <f t="shared" ca="1" si="301"/>
        <v>5.9770575284779269E-2</v>
      </c>
      <c r="D2330" s="57">
        <f t="shared" ref="D2330:E2349" ca="1" si="302">S0*EXP((D$5+0.5*σ*σ)*T+σ*SQRT(T)*$C2330)</f>
        <v>0.67496144183435136</v>
      </c>
      <c r="E2330" s="57">
        <f t="shared" ca="1" si="302"/>
        <v>0.67518292899027543</v>
      </c>
      <c r="F2330" s="57">
        <f t="shared" ca="1" si="297"/>
        <v>0</v>
      </c>
      <c r="G2330" s="57">
        <f t="shared" ca="1" si="298"/>
        <v>0</v>
      </c>
      <c r="H2330" s="17">
        <f t="shared" ca="1" si="299"/>
        <v>0</v>
      </c>
      <c r="I2330" s="17">
        <f t="shared" ca="1" si="300"/>
        <v>0</v>
      </c>
      <c r="K2330" s="17">
        <v>2321</v>
      </c>
      <c r="L2330" s="50">
        <v>1.4404447336996658E-3</v>
      </c>
      <c r="M2330" s="50">
        <v>1.4533850847592326E-3</v>
      </c>
      <c r="N2330" s="50">
        <v>4.8000000000000001E-2</v>
      </c>
      <c r="O2330" s="50">
        <v>4.8599999999999997E-2</v>
      </c>
      <c r="R2330" s="59"/>
    </row>
    <row r="2331" spans="2:18" x14ac:dyDescent="0.2">
      <c r="B2331">
        <v>2322</v>
      </c>
      <c r="C2331" s="57">
        <f t="shared" ca="1" si="301"/>
        <v>1.1151240253035515</v>
      </c>
      <c r="D2331" s="57">
        <f t="shared" ca="1" si="302"/>
        <v>0.74897094598256386</v>
      </c>
      <c r="E2331" s="57">
        <f t="shared" ca="1" si="302"/>
        <v>0.74921671919924515</v>
      </c>
      <c r="F2331" s="57">
        <f t="shared" ca="1" si="297"/>
        <v>0</v>
      </c>
      <c r="G2331" s="57">
        <f t="shared" ca="1" si="298"/>
        <v>0</v>
      </c>
      <c r="H2331" s="17">
        <f t="shared" ca="1" si="299"/>
        <v>0</v>
      </c>
      <c r="I2331" s="17">
        <f t="shared" ca="1" si="300"/>
        <v>0</v>
      </c>
      <c r="K2331" s="17">
        <v>2322</v>
      </c>
      <c r="L2331" s="50">
        <v>1.6426947015387937E-3</v>
      </c>
      <c r="M2331" s="50">
        <v>1.6565798894823775E-3</v>
      </c>
      <c r="N2331" s="50">
        <v>5.16E-2</v>
      </c>
      <c r="O2331" s="50">
        <v>5.16E-2</v>
      </c>
      <c r="R2331" s="59"/>
    </row>
    <row r="2332" spans="2:18" x14ac:dyDescent="0.2">
      <c r="B2332">
        <v>2323</v>
      </c>
      <c r="C2332" s="57">
        <f t="shared" ca="1" si="301"/>
        <v>-0.43530082628862238</v>
      </c>
      <c r="D2332" s="57">
        <f t="shared" ca="1" si="302"/>
        <v>0.64280906055226716</v>
      </c>
      <c r="E2332" s="57">
        <f t="shared" ca="1" si="302"/>
        <v>0.643019996972927</v>
      </c>
      <c r="F2332" s="57">
        <f t="shared" ca="1" si="297"/>
        <v>0</v>
      </c>
      <c r="G2332" s="57">
        <f t="shared" ca="1" si="298"/>
        <v>0</v>
      </c>
      <c r="H2332" s="17">
        <f t="shared" ca="1" si="299"/>
        <v>0</v>
      </c>
      <c r="I2332" s="17">
        <f t="shared" ca="1" si="300"/>
        <v>0</v>
      </c>
      <c r="K2332" s="17">
        <v>2323</v>
      </c>
      <c r="L2332" s="50">
        <v>1.7927760908461046E-3</v>
      </c>
      <c r="M2332" s="50">
        <v>1.8068137082157762E-3</v>
      </c>
      <c r="N2332" s="50">
        <v>5.1799999999999999E-2</v>
      </c>
      <c r="O2332" s="50">
        <v>5.2400000000000002E-2</v>
      </c>
      <c r="R2332" s="59"/>
    </row>
    <row r="2333" spans="2:18" x14ac:dyDescent="0.2">
      <c r="B2333">
        <v>2324</v>
      </c>
      <c r="C2333" s="57">
        <f t="shared" ca="1" si="301"/>
        <v>-1.8056313476001589</v>
      </c>
      <c r="D2333" s="57">
        <f t="shared" ca="1" si="302"/>
        <v>0.56157779347783832</v>
      </c>
      <c r="E2333" s="57">
        <f t="shared" ca="1" si="302"/>
        <v>0.56176207403165701</v>
      </c>
      <c r="F2333" s="57">
        <f t="shared" ca="1" si="297"/>
        <v>0</v>
      </c>
      <c r="G2333" s="57">
        <f t="shared" ca="1" si="298"/>
        <v>0</v>
      </c>
      <c r="H2333" s="17">
        <f t="shared" ca="1" si="299"/>
        <v>0</v>
      </c>
      <c r="I2333" s="17">
        <f t="shared" ca="1" si="300"/>
        <v>0</v>
      </c>
      <c r="K2333" s="17">
        <v>2324</v>
      </c>
      <c r="L2333" s="50">
        <v>1.6524119682039394E-3</v>
      </c>
      <c r="M2333" s="50">
        <v>1.6651014142199663E-3</v>
      </c>
      <c r="N2333" s="50">
        <v>4.6800000000000001E-2</v>
      </c>
      <c r="O2333" s="50">
        <v>4.7E-2</v>
      </c>
      <c r="R2333" s="59"/>
    </row>
    <row r="2334" spans="2:18" x14ac:dyDescent="0.2">
      <c r="B2334">
        <v>2325</v>
      </c>
      <c r="C2334" s="57">
        <f t="shared" ca="1" si="301"/>
        <v>-2.2044465581884847</v>
      </c>
      <c r="D2334" s="57">
        <f t="shared" ca="1" si="302"/>
        <v>0.53992601876998891</v>
      </c>
      <c r="E2334" s="57">
        <f t="shared" ca="1" si="302"/>
        <v>0.54010319434016929</v>
      </c>
      <c r="F2334" s="57">
        <f t="shared" ca="1" si="297"/>
        <v>0</v>
      </c>
      <c r="G2334" s="57">
        <f t="shared" ca="1" si="298"/>
        <v>0</v>
      </c>
      <c r="H2334" s="17">
        <f t="shared" ca="1" si="299"/>
        <v>0</v>
      </c>
      <c r="I2334" s="17">
        <f t="shared" ca="1" si="300"/>
        <v>0</v>
      </c>
      <c r="K2334" s="17">
        <v>2325</v>
      </c>
      <c r="L2334" s="50">
        <v>1.6871208826910668E-3</v>
      </c>
      <c r="M2334" s="50">
        <v>1.7017710097696377E-3</v>
      </c>
      <c r="N2334" s="50">
        <v>5.4199999999999998E-2</v>
      </c>
      <c r="O2334" s="50">
        <v>5.5E-2</v>
      </c>
      <c r="R2334" s="59"/>
    </row>
    <row r="2335" spans="2:18" x14ac:dyDescent="0.2">
      <c r="B2335">
        <v>2326</v>
      </c>
      <c r="C2335" s="57">
        <f t="shared" ca="1" si="301"/>
        <v>-0.26474940860568186</v>
      </c>
      <c r="D2335" s="57">
        <f t="shared" ca="1" si="302"/>
        <v>0.65370878011357259</v>
      </c>
      <c r="E2335" s="57">
        <f t="shared" ca="1" si="302"/>
        <v>0.65392329325393284</v>
      </c>
      <c r="F2335" s="57">
        <f t="shared" ca="1" si="297"/>
        <v>0</v>
      </c>
      <c r="G2335" s="57">
        <f t="shared" ca="1" si="298"/>
        <v>0</v>
      </c>
      <c r="H2335" s="17">
        <f t="shared" ca="1" si="299"/>
        <v>0</v>
      </c>
      <c r="I2335" s="17">
        <f t="shared" ca="1" si="300"/>
        <v>0</v>
      </c>
      <c r="K2335" s="17">
        <v>2326</v>
      </c>
      <c r="L2335" s="50">
        <v>1.8320682771376703E-3</v>
      </c>
      <c r="M2335" s="50">
        <v>1.8472159099413548E-3</v>
      </c>
      <c r="N2335" s="50">
        <v>5.62E-2</v>
      </c>
      <c r="O2335" s="50">
        <v>5.6399999999999999E-2</v>
      </c>
      <c r="R2335" s="59"/>
    </row>
    <row r="2336" spans="2:18" x14ac:dyDescent="0.2">
      <c r="B2336">
        <v>2327</v>
      </c>
      <c r="C2336" s="57">
        <f t="shared" ca="1" si="301"/>
        <v>-1.0769624234200095</v>
      </c>
      <c r="D2336" s="57">
        <f t="shared" ca="1" si="302"/>
        <v>0.60340459140392777</v>
      </c>
      <c r="E2336" s="57">
        <f t="shared" ca="1" si="302"/>
        <v>0.60360259733217525</v>
      </c>
      <c r="F2336" s="57">
        <f t="shared" ca="1" si="297"/>
        <v>0</v>
      </c>
      <c r="G2336" s="57">
        <f t="shared" ca="1" si="298"/>
        <v>0</v>
      </c>
      <c r="H2336" s="17">
        <f t="shared" ca="1" si="299"/>
        <v>0</v>
      </c>
      <c r="I2336" s="17">
        <f t="shared" ca="1" si="300"/>
        <v>0</v>
      </c>
      <c r="K2336" s="17">
        <v>2327</v>
      </c>
      <c r="L2336" s="50">
        <v>1.702261341049203E-3</v>
      </c>
      <c r="M2336" s="50">
        <v>1.7164809494801072E-3</v>
      </c>
      <c r="N2336" s="50">
        <v>5.2600000000000001E-2</v>
      </c>
      <c r="O2336" s="50">
        <v>5.2999999999999999E-2</v>
      </c>
      <c r="R2336" s="59"/>
    </row>
    <row r="2337" spans="2:18" x14ac:dyDescent="0.2">
      <c r="B2337">
        <v>2328</v>
      </c>
      <c r="C2337" s="57">
        <f t="shared" ca="1" si="301"/>
        <v>0.98827253167668438</v>
      </c>
      <c r="D2337" s="57">
        <f t="shared" ca="1" si="302"/>
        <v>0.73966266530281299</v>
      </c>
      <c r="E2337" s="57">
        <f t="shared" ca="1" si="302"/>
        <v>0.73990538402706474</v>
      </c>
      <c r="F2337" s="57">
        <f t="shared" ca="1" si="297"/>
        <v>0</v>
      </c>
      <c r="G2337" s="57">
        <f t="shared" ca="1" si="298"/>
        <v>0</v>
      </c>
      <c r="H2337" s="17">
        <f t="shared" ca="1" si="299"/>
        <v>0</v>
      </c>
      <c r="I2337" s="17">
        <f t="shared" ca="1" si="300"/>
        <v>0</v>
      </c>
      <c r="K2337" s="17">
        <v>2328</v>
      </c>
      <c r="L2337" s="50">
        <v>1.7356594831412443E-3</v>
      </c>
      <c r="M2337" s="50">
        <v>1.7485405926914361E-3</v>
      </c>
      <c r="N2337" s="50">
        <v>4.7600000000000003E-2</v>
      </c>
      <c r="O2337" s="50">
        <v>4.7600000000000003E-2</v>
      </c>
      <c r="R2337" s="59"/>
    </row>
    <row r="2338" spans="2:18" x14ac:dyDescent="0.2">
      <c r="B2338">
        <v>2329</v>
      </c>
      <c r="C2338" s="57">
        <f t="shared" ca="1" si="301"/>
        <v>-0.20259830739806334</v>
      </c>
      <c r="D2338" s="57">
        <f t="shared" ca="1" si="302"/>
        <v>0.65772655941083935</v>
      </c>
      <c r="E2338" s="57">
        <f t="shared" ca="1" si="302"/>
        <v>0.657942390976897</v>
      </c>
      <c r="F2338" s="57">
        <f t="shared" ca="1" si="297"/>
        <v>0</v>
      </c>
      <c r="G2338" s="57">
        <f t="shared" ca="1" si="298"/>
        <v>0</v>
      </c>
      <c r="H2338" s="17">
        <f t="shared" ca="1" si="299"/>
        <v>0</v>
      </c>
      <c r="I2338" s="17">
        <f t="shared" ca="1" si="300"/>
        <v>0</v>
      </c>
      <c r="K2338" s="17">
        <v>2329</v>
      </c>
      <c r="L2338" s="50">
        <v>1.6065086257742297E-3</v>
      </c>
      <c r="M2338" s="50">
        <v>1.6192822901858314E-3</v>
      </c>
      <c r="N2338" s="50">
        <v>4.7199999999999999E-2</v>
      </c>
      <c r="O2338" s="50">
        <v>4.7399999999999998E-2</v>
      </c>
      <c r="R2338" s="59"/>
    </row>
    <row r="2339" spans="2:18" x14ac:dyDescent="0.2">
      <c r="B2339">
        <v>2330</v>
      </c>
      <c r="C2339" s="57">
        <f t="shared" ca="1" si="301"/>
        <v>2.9533174905943295E-2</v>
      </c>
      <c r="D2339" s="57">
        <f t="shared" ca="1" si="302"/>
        <v>0.67295235839636514</v>
      </c>
      <c r="E2339" s="57">
        <f t="shared" ca="1" si="302"/>
        <v>0.67317318627584899</v>
      </c>
      <c r="F2339" s="57">
        <f t="shared" ca="1" si="297"/>
        <v>0</v>
      </c>
      <c r="G2339" s="57">
        <f t="shared" ca="1" si="298"/>
        <v>0</v>
      </c>
      <c r="H2339" s="17">
        <f t="shared" ca="1" si="299"/>
        <v>0</v>
      </c>
      <c r="I2339" s="17">
        <f t="shared" ca="1" si="300"/>
        <v>0</v>
      </c>
      <c r="K2339" s="17">
        <v>2330</v>
      </c>
      <c r="L2339" s="50">
        <v>1.7064193216729713E-3</v>
      </c>
      <c r="M2339" s="50">
        <v>1.7196837955580292E-3</v>
      </c>
      <c r="N2339" s="50">
        <v>4.8800000000000003E-2</v>
      </c>
      <c r="O2339" s="50">
        <v>4.9200000000000001E-2</v>
      </c>
      <c r="R2339" s="59"/>
    </row>
    <row r="2340" spans="2:18" x14ac:dyDescent="0.2">
      <c r="B2340">
        <v>2331</v>
      </c>
      <c r="C2340" s="57">
        <f t="shared" ca="1" si="301"/>
        <v>0.27808453686448431</v>
      </c>
      <c r="D2340" s="57">
        <f t="shared" ca="1" si="302"/>
        <v>0.68964611355233252</v>
      </c>
      <c r="E2340" s="57">
        <f t="shared" ca="1" si="302"/>
        <v>0.68987241945192534</v>
      </c>
      <c r="F2340" s="57">
        <f t="shared" ca="1" si="297"/>
        <v>0</v>
      </c>
      <c r="G2340" s="57">
        <f t="shared" ca="1" si="298"/>
        <v>0</v>
      </c>
      <c r="H2340" s="17">
        <f t="shared" ca="1" si="299"/>
        <v>0</v>
      </c>
      <c r="I2340" s="17">
        <f t="shared" ca="1" si="300"/>
        <v>0</v>
      </c>
      <c r="K2340" s="17">
        <v>2331</v>
      </c>
      <c r="L2340" s="50">
        <v>1.8172766110960232E-3</v>
      </c>
      <c r="M2340" s="50">
        <v>1.8323945609659922E-3</v>
      </c>
      <c r="N2340" s="50">
        <v>5.6000000000000001E-2</v>
      </c>
      <c r="O2340" s="50">
        <v>5.62E-2</v>
      </c>
      <c r="R2340" s="59"/>
    </row>
    <row r="2341" spans="2:18" x14ac:dyDescent="0.2">
      <c r="B2341">
        <v>2332</v>
      </c>
      <c r="C2341" s="57">
        <f t="shared" ca="1" si="301"/>
        <v>2.8629219079212653</v>
      </c>
      <c r="D2341" s="57">
        <f t="shared" ca="1" si="302"/>
        <v>0.8898128531219418</v>
      </c>
      <c r="E2341" s="57">
        <f t="shared" ca="1" si="302"/>
        <v>0.89010484330971773</v>
      </c>
      <c r="F2341" s="57">
        <f t="shared" ca="1" si="297"/>
        <v>0.10161285312194179</v>
      </c>
      <c r="G2341" s="57">
        <f t="shared" ca="1" si="298"/>
        <v>0.10190484330971772</v>
      </c>
      <c r="H2341" s="17">
        <f t="shared" ca="1" si="299"/>
        <v>1</v>
      </c>
      <c r="I2341" s="17">
        <f t="shared" ca="1" si="300"/>
        <v>1</v>
      </c>
      <c r="K2341" s="17">
        <v>2332</v>
      </c>
      <c r="L2341" s="50">
        <v>1.9830885398618783E-3</v>
      </c>
      <c r="M2341" s="50">
        <v>1.997757907298863E-3</v>
      </c>
      <c r="N2341" s="50">
        <v>5.4199999999999998E-2</v>
      </c>
      <c r="O2341" s="50">
        <v>5.4199999999999998E-2</v>
      </c>
      <c r="R2341" s="59"/>
    </row>
    <row r="2342" spans="2:18" x14ac:dyDescent="0.2">
      <c r="B2342">
        <v>2333</v>
      </c>
      <c r="C2342" s="57">
        <f t="shared" ca="1" si="301"/>
        <v>-0.14312280419554033</v>
      </c>
      <c r="D2342" s="57">
        <f t="shared" ca="1" si="302"/>
        <v>0.66159449379904323</v>
      </c>
      <c r="E2342" s="57">
        <f t="shared" ca="1" si="302"/>
        <v>0.66181159461951133</v>
      </c>
      <c r="F2342" s="57">
        <f t="shared" ca="1" si="297"/>
        <v>0</v>
      </c>
      <c r="G2342" s="57">
        <f t="shared" ca="1" si="298"/>
        <v>0</v>
      </c>
      <c r="H2342" s="17">
        <f t="shared" ca="1" si="299"/>
        <v>0</v>
      </c>
      <c r="I2342" s="17">
        <f t="shared" ca="1" si="300"/>
        <v>0</v>
      </c>
      <c r="K2342" s="17">
        <v>2333</v>
      </c>
      <c r="L2342" s="50">
        <v>1.8999828842683644E-3</v>
      </c>
      <c r="M2342" s="50">
        <v>1.9151422730559024E-3</v>
      </c>
      <c r="N2342" s="50">
        <v>5.62E-2</v>
      </c>
      <c r="O2342" s="50">
        <v>5.62E-2</v>
      </c>
      <c r="R2342" s="59"/>
    </row>
    <row r="2343" spans="2:18" x14ac:dyDescent="0.2">
      <c r="B2343">
        <v>2334</v>
      </c>
      <c r="C2343" s="57">
        <f t="shared" ca="1" si="301"/>
        <v>-1.651774642945349</v>
      </c>
      <c r="D2343" s="57">
        <f t="shared" ca="1" si="302"/>
        <v>0.57016092960275622</v>
      </c>
      <c r="E2343" s="57">
        <f t="shared" ca="1" si="302"/>
        <v>0.57034802669436724</v>
      </c>
      <c r="F2343" s="57">
        <f t="shared" ca="1" si="297"/>
        <v>0</v>
      </c>
      <c r="G2343" s="57">
        <f t="shared" ca="1" si="298"/>
        <v>0</v>
      </c>
      <c r="H2343" s="17">
        <f t="shared" ca="1" si="299"/>
        <v>0</v>
      </c>
      <c r="I2343" s="17">
        <f t="shared" ca="1" si="300"/>
        <v>0</v>
      </c>
      <c r="K2343" s="17">
        <v>2334</v>
      </c>
      <c r="L2343" s="50">
        <v>1.567844346011537E-3</v>
      </c>
      <c r="M2343" s="50">
        <v>1.5807314727032961E-3</v>
      </c>
      <c r="N2343" s="50">
        <v>4.7800000000000002E-2</v>
      </c>
      <c r="O2343" s="50">
        <v>4.8000000000000001E-2</v>
      </c>
      <c r="R2343" s="59"/>
    </row>
    <row r="2344" spans="2:18" x14ac:dyDescent="0.2">
      <c r="B2344">
        <v>2335</v>
      </c>
      <c r="C2344" s="57">
        <f t="shared" ca="1" si="301"/>
        <v>-0.66749710772512849</v>
      </c>
      <c r="D2344" s="57">
        <f t="shared" ca="1" si="302"/>
        <v>0.62826125137667255</v>
      </c>
      <c r="E2344" s="57">
        <f t="shared" ca="1" si="302"/>
        <v>0.62846741396481476</v>
      </c>
      <c r="F2344" s="57">
        <f t="shared" ca="1" si="297"/>
        <v>0</v>
      </c>
      <c r="G2344" s="57">
        <f t="shared" ca="1" si="298"/>
        <v>0</v>
      </c>
      <c r="H2344" s="17">
        <f t="shared" ca="1" si="299"/>
        <v>0</v>
      </c>
      <c r="I2344" s="17">
        <f t="shared" ca="1" si="300"/>
        <v>0</v>
      </c>
      <c r="K2344" s="17">
        <v>2335</v>
      </c>
      <c r="L2344" s="50">
        <v>1.8622496616491901E-3</v>
      </c>
      <c r="M2344" s="50">
        <v>1.8757739579327594E-3</v>
      </c>
      <c r="N2344" s="50">
        <v>4.9799999999999997E-2</v>
      </c>
      <c r="O2344" s="50">
        <v>0.05</v>
      </c>
      <c r="R2344" s="59"/>
    </row>
    <row r="2345" spans="2:18" x14ac:dyDescent="0.2">
      <c r="B2345">
        <v>2336</v>
      </c>
      <c r="C2345" s="57">
        <f t="shared" ca="1" si="301"/>
        <v>-0.12059611680948683</v>
      </c>
      <c r="D2345" s="57">
        <f t="shared" ca="1" si="302"/>
        <v>0.66306542809948488</v>
      </c>
      <c r="E2345" s="57">
        <f t="shared" ca="1" si="302"/>
        <v>0.66328301160390268</v>
      </c>
      <c r="F2345" s="57">
        <f t="shared" ca="1" si="297"/>
        <v>0</v>
      </c>
      <c r="G2345" s="57">
        <f t="shared" ca="1" si="298"/>
        <v>0</v>
      </c>
      <c r="H2345" s="17">
        <f t="shared" ca="1" si="299"/>
        <v>0</v>
      </c>
      <c r="I2345" s="17">
        <f t="shared" ca="1" si="300"/>
        <v>0</v>
      </c>
      <c r="K2345" s="17">
        <v>2336</v>
      </c>
      <c r="L2345" s="50">
        <v>1.7519858908805787E-3</v>
      </c>
      <c r="M2345" s="50">
        <v>1.7658297138875782E-3</v>
      </c>
      <c r="N2345" s="50">
        <v>5.1200000000000002E-2</v>
      </c>
      <c r="O2345" s="50">
        <v>5.16E-2</v>
      </c>
      <c r="R2345" s="59"/>
    </row>
    <row r="2346" spans="2:18" x14ac:dyDescent="0.2">
      <c r="B2346">
        <v>2337</v>
      </c>
      <c r="C2346" s="57">
        <f t="shared" ca="1" si="301"/>
        <v>0.26073164873217924</v>
      </c>
      <c r="D2346" s="57">
        <f t="shared" ca="1" si="302"/>
        <v>0.68846729125174266</v>
      </c>
      <c r="E2346" s="57">
        <f t="shared" ca="1" si="302"/>
        <v>0.68869321032331454</v>
      </c>
      <c r="F2346" s="57">
        <f t="shared" ca="1" si="297"/>
        <v>0</v>
      </c>
      <c r="G2346" s="57">
        <f t="shared" ca="1" si="298"/>
        <v>0</v>
      </c>
      <c r="H2346" s="17">
        <f t="shared" ca="1" si="299"/>
        <v>0</v>
      </c>
      <c r="I2346" s="17">
        <f t="shared" ca="1" si="300"/>
        <v>0</v>
      </c>
      <c r="K2346" s="17">
        <v>2337</v>
      </c>
      <c r="L2346" s="50">
        <v>1.8805502064450244E-3</v>
      </c>
      <c r="M2346" s="50">
        <v>1.8942550017254402E-3</v>
      </c>
      <c r="N2346" s="50">
        <v>5.0599999999999999E-2</v>
      </c>
      <c r="O2346" s="50">
        <v>5.0799999999999998E-2</v>
      </c>
      <c r="R2346" s="59"/>
    </row>
    <row r="2347" spans="2:18" x14ac:dyDescent="0.2">
      <c r="B2347">
        <v>2338</v>
      </c>
      <c r="C2347" s="57">
        <f t="shared" ca="1" si="301"/>
        <v>0.45314120404783786</v>
      </c>
      <c r="D2347" s="57">
        <f t="shared" ca="1" si="302"/>
        <v>0.70165159751598383</v>
      </c>
      <c r="E2347" s="57">
        <f t="shared" ca="1" si="302"/>
        <v>0.70188184298950462</v>
      </c>
      <c r="F2347" s="57">
        <f t="shared" ca="1" si="297"/>
        <v>0</v>
      </c>
      <c r="G2347" s="57">
        <f t="shared" ca="1" si="298"/>
        <v>0</v>
      </c>
      <c r="H2347" s="17">
        <f t="shared" ca="1" si="299"/>
        <v>0</v>
      </c>
      <c r="I2347" s="17">
        <f t="shared" ca="1" si="300"/>
        <v>0</v>
      </c>
      <c r="K2347" s="17">
        <v>2338</v>
      </c>
      <c r="L2347" s="50">
        <v>1.3819006088559144E-3</v>
      </c>
      <c r="M2347" s="50">
        <v>1.3940447531843613E-3</v>
      </c>
      <c r="N2347" s="50">
        <v>4.4999999999999998E-2</v>
      </c>
      <c r="O2347" s="50">
        <v>4.5199999999999997E-2</v>
      </c>
      <c r="R2347" s="59"/>
    </row>
    <row r="2348" spans="2:18" x14ac:dyDescent="0.2">
      <c r="B2348">
        <v>2339</v>
      </c>
      <c r="C2348" s="57">
        <f t="shared" ca="1" si="301"/>
        <v>0.97627277210446883</v>
      </c>
      <c r="D2348" s="57">
        <f t="shared" ca="1" si="302"/>
        <v>0.73878814258105918</v>
      </c>
      <c r="E2348" s="57">
        <f t="shared" ca="1" si="302"/>
        <v>0.73903057433254704</v>
      </c>
      <c r="F2348" s="57">
        <f t="shared" ca="1" si="297"/>
        <v>0</v>
      </c>
      <c r="G2348" s="57">
        <f t="shared" ca="1" si="298"/>
        <v>0</v>
      </c>
      <c r="H2348" s="17">
        <f t="shared" ca="1" si="299"/>
        <v>0</v>
      </c>
      <c r="I2348" s="17">
        <f t="shared" ca="1" si="300"/>
        <v>0</v>
      </c>
      <c r="K2348" s="17">
        <v>2339</v>
      </c>
      <c r="L2348" s="50">
        <v>1.8104413689419103E-3</v>
      </c>
      <c r="M2348" s="50">
        <v>1.8241735176950432E-3</v>
      </c>
      <c r="N2348" s="50">
        <v>5.0599999999999999E-2</v>
      </c>
      <c r="O2348" s="50">
        <v>5.1200000000000002E-2</v>
      </c>
      <c r="R2348" s="59"/>
    </row>
    <row r="2349" spans="2:18" x14ac:dyDescent="0.2">
      <c r="B2349">
        <v>2340</v>
      </c>
      <c r="C2349" s="57">
        <f t="shared" ca="1" si="301"/>
        <v>-1.2219869866544999</v>
      </c>
      <c r="D2349" s="57">
        <f t="shared" ca="1" si="302"/>
        <v>0.5948387326094462</v>
      </c>
      <c r="E2349" s="57">
        <f t="shared" ca="1" si="302"/>
        <v>0.59503392766942043</v>
      </c>
      <c r="F2349" s="57">
        <f t="shared" ca="1" si="297"/>
        <v>0</v>
      </c>
      <c r="G2349" s="57">
        <f t="shared" ca="1" si="298"/>
        <v>0</v>
      </c>
      <c r="H2349" s="17">
        <f t="shared" ca="1" si="299"/>
        <v>0</v>
      </c>
      <c r="I2349" s="17">
        <f t="shared" ca="1" si="300"/>
        <v>0</v>
      </c>
      <c r="K2349" s="17">
        <v>2340</v>
      </c>
      <c r="L2349" s="50">
        <v>1.7234187740875612E-3</v>
      </c>
      <c r="M2349" s="50">
        <v>1.7376997786448659E-3</v>
      </c>
      <c r="N2349" s="50">
        <v>5.28E-2</v>
      </c>
      <c r="O2349" s="50">
        <v>5.3199999999999997E-2</v>
      </c>
      <c r="R2349" s="59"/>
    </row>
    <row r="2350" spans="2:18" x14ac:dyDescent="0.2">
      <c r="B2350">
        <v>2341</v>
      </c>
      <c r="C2350" s="57">
        <f t="shared" ca="1" si="301"/>
        <v>0.21279540358185484</v>
      </c>
      <c r="D2350" s="57">
        <f t="shared" ref="D2350:E2369" ca="1" si="303">S0*EXP((D$5+0.5*σ*σ)*T+σ*SQRT(T)*$C2350)</f>
        <v>0.68522133075345348</v>
      </c>
      <c r="E2350" s="57">
        <f t="shared" ca="1" si="303"/>
        <v>0.68544618467001872</v>
      </c>
      <c r="F2350" s="57">
        <f t="shared" ca="1" si="297"/>
        <v>0</v>
      </c>
      <c r="G2350" s="57">
        <f t="shared" ca="1" si="298"/>
        <v>0</v>
      </c>
      <c r="H2350" s="17">
        <f t="shared" ca="1" si="299"/>
        <v>0</v>
      </c>
      <c r="I2350" s="17">
        <f t="shared" ca="1" si="300"/>
        <v>0</v>
      </c>
      <c r="K2350" s="17">
        <v>2341</v>
      </c>
      <c r="L2350" s="50">
        <v>1.8064479531891813E-3</v>
      </c>
      <c r="M2350" s="50">
        <v>1.8210076271654224E-3</v>
      </c>
      <c r="N2350" s="50">
        <v>5.3999999999999999E-2</v>
      </c>
      <c r="O2350" s="50">
        <v>5.3999999999999999E-2</v>
      </c>
      <c r="R2350" s="59"/>
    </row>
    <row r="2351" spans="2:18" x14ac:dyDescent="0.2">
      <c r="B2351">
        <v>2342</v>
      </c>
      <c r="C2351" s="57">
        <f t="shared" ca="1" si="301"/>
        <v>0.78936032837378156</v>
      </c>
      <c r="D2351" s="57">
        <f t="shared" ca="1" si="303"/>
        <v>0.7252989928278063</v>
      </c>
      <c r="E2351" s="57">
        <f t="shared" ca="1" si="303"/>
        <v>0.7255369981436055</v>
      </c>
      <c r="F2351" s="57">
        <f t="shared" ca="1" si="297"/>
        <v>0</v>
      </c>
      <c r="G2351" s="57">
        <f t="shared" ca="1" si="298"/>
        <v>0</v>
      </c>
      <c r="H2351" s="17">
        <f t="shared" ca="1" si="299"/>
        <v>0</v>
      </c>
      <c r="I2351" s="17">
        <f t="shared" ca="1" si="300"/>
        <v>0</v>
      </c>
      <c r="K2351" s="17">
        <v>2342</v>
      </c>
      <c r="L2351" s="50">
        <v>1.7550916382114217E-3</v>
      </c>
      <c r="M2351" s="50">
        <v>1.7694467559993242E-3</v>
      </c>
      <c r="N2351" s="50">
        <v>5.2999999999999999E-2</v>
      </c>
      <c r="O2351" s="50">
        <v>5.3400000000000003E-2</v>
      </c>
      <c r="R2351" s="59"/>
    </row>
    <row r="2352" spans="2:18" x14ac:dyDescent="0.2">
      <c r="B2352">
        <v>2343</v>
      </c>
      <c r="C2352" s="57">
        <f t="shared" ca="1" si="301"/>
        <v>0.50696073612360826</v>
      </c>
      <c r="D2352" s="57">
        <f t="shared" ca="1" si="303"/>
        <v>0.70538440708078021</v>
      </c>
      <c r="E2352" s="57">
        <f t="shared" ca="1" si="303"/>
        <v>0.7056158774677892</v>
      </c>
      <c r="F2352" s="57">
        <f t="shared" ca="1" si="297"/>
        <v>0</v>
      </c>
      <c r="G2352" s="57">
        <f t="shared" ca="1" si="298"/>
        <v>0</v>
      </c>
      <c r="H2352" s="17">
        <f t="shared" ca="1" si="299"/>
        <v>0</v>
      </c>
      <c r="I2352" s="17">
        <f t="shared" ca="1" si="300"/>
        <v>0</v>
      </c>
      <c r="K2352" s="17">
        <v>2343</v>
      </c>
      <c r="L2352" s="50">
        <v>1.7532025296266537E-3</v>
      </c>
      <c r="M2352" s="50">
        <v>1.7680939398254096E-3</v>
      </c>
      <c r="N2352" s="50">
        <v>5.5199999999999999E-2</v>
      </c>
      <c r="O2352" s="50">
        <v>5.5399999999999998E-2</v>
      </c>
      <c r="R2352" s="59"/>
    </row>
    <row r="2353" spans="2:18" x14ac:dyDescent="0.2">
      <c r="B2353">
        <v>2344</v>
      </c>
      <c r="C2353" s="57">
        <f t="shared" ca="1" si="301"/>
        <v>0.93717181561856144</v>
      </c>
      <c r="D2353" s="57">
        <f t="shared" ca="1" si="303"/>
        <v>0.73594569663900222</v>
      </c>
      <c r="E2353" s="57">
        <f t="shared" ca="1" si="303"/>
        <v>0.73618719564792356</v>
      </c>
      <c r="F2353" s="57">
        <f t="shared" ca="1" si="297"/>
        <v>0</v>
      </c>
      <c r="G2353" s="57">
        <f t="shared" ca="1" si="298"/>
        <v>0</v>
      </c>
      <c r="H2353" s="17">
        <f t="shared" ca="1" si="299"/>
        <v>0</v>
      </c>
      <c r="I2353" s="17">
        <f t="shared" ca="1" si="300"/>
        <v>0</v>
      </c>
      <c r="K2353" s="17">
        <v>2344</v>
      </c>
      <c r="L2353" s="50">
        <v>1.7316744093646278E-3</v>
      </c>
      <c r="M2353" s="50">
        <v>1.7456922542681383E-3</v>
      </c>
      <c r="N2353" s="50">
        <v>5.1999999999999998E-2</v>
      </c>
      <c r="O2353" s="50">
        <v>5.1999999999999998E-2</v>
      </c>
      <c r="R2353" s="59"/>
    </row>
    <row r="2354" spans="2:18" x14ac:dyDescent="0.2">
      <c r="B2354">
        <v>2345</v>
      </c>
      <c r="C2354" s="57">
        <f t="shared" ca="1" si="301"/>
        <v>0.16062422800686821</v>
      </c>
      <c r="D2354" s="57">
        <f t="shared" ca="1" si="303"/>
        <v>0.68170599496435191</v>
      </c>
      <c r="E2354" s="57">
        <f t="shared" ca="1" si="303"/>
        <v>0.68192969533098424</v>
      </c>
      <c r="F2354" s="57">
        <f t="shared" ca="1" si="297"/>
        <v>0</v>
      </c>
      <c r="G2354" s="57">
        <f t="shared" ca="1" si="298"/>
        <v>0</v>
      </c>
      <c r="H2354" s="17">
        <f t="shared" ca="1" si="299"/>
        <v>0</v>
      </c>
      <c r="I2354" s="17">
        <f t="shared" ca="1" si="300"/>
        <v>0</v>
      </c>
      <c r="K2354" s="17">
        <v>2345</v>
      </c>
      <c r="L2354" s="50">
        <v>1.7433473775137584E-3</v>
      </c>
      <c r="M2354" s="50">
        <v>1.7580932620884216E-3</v>
      </c>
      <c r="N2354" s="50">
        <v>5.4800000000000001E-2</v>
      </c>
      <c r="O2354" s="50">
        <v>5.4800000000000001E-2</v>
      </c>
      <c r="R2354" s="59"/>
    </row>
    <row r="2355" spans="2:18" x14ac:dyDescent="0.2">
      <c r="B2355">
        <v>2346</v>
      </c>
      <c r="C2355" s="57">
        <f t="shared" ca="1" si="301"/>
        <v>0.76013774180426708</v>
      </c>
      <c r="D2355" s="57">
        <f t="shared" ca="1" si="303"/>
        <v>0.72321242742571534</v>
      </c>
      <c r="E2355" s="57">
        <f t="shared" ca="1" si="303"/>
        <v>0.7234497480395331</v>
      </c>
      <c r="F2355" s="57">
        <f t="shared" ca="1" si="297"/>
        <v>0</v>
      </c>
      <c r="G2355" s="57">
        <f t="shared" ca="1" si="298"/>
        <v>0</v>
      </c>
      <c r="H2355" s="17">
        <f t="shared" ca="1" si="299"/>
        <v>0</v>
      </c>
      <c r="I2355" s="17">
        <f t="shared" ca="1" si="300"/>
        <v>0</v>
      </c>
      <c r="K2355" s="17">
        <v>2346</v>
      </c>
      <c r="L2355" s="50">
        <v>1.853937059093461E-3</v>
      </c>
      <c r="M2355" s="50">
        <v>1.8684663918810515E-3</v>
      </c>
      <c r="N2355" s="50">
        <v>5.3400000000000003E-2</v>
      </c>
      <c r="O2355" s="50">
        <v>5.4399999999999997E-2</v>
      </c>
      <c r="R2355" s="59"/>
    </row>
    <row r="2356" spans="2:18" x14ac:dyDescent="0.2">
      <c r="B2356">
        <v>2347</v>
      </c>
      <c r="C2356" s="57">
        <f t="shared" ca="1" si="301"/>
        <v>0.31829044088582797</v>
      </c>
      <c r="D2356" s="57">
        <f t="shared" ca="1" si="303"/>
        <v>0.69238515659758471</v>
      </c>
      <c r="E2356" s="57">
        <f t="shared" ca="1" si="303"/>
        <v>0.69261236130830439</v>
      </c>
      <c r="F2356" s="57">
        <f t="shared" ca="1" si="297"/>
        <v>0</v>
      </c>
      <c r="G2356" s="57">
        <f t="shared" ca="1" si="298"/>
        <v>0</v>
      </c>
      <c r="H2356" s="17">
        <f t="shared" ca="1" si="299"/>
        <v>0</v>
      </c>
      <c r="I2356" s="17">
        <f t="shared" ca="1" si="300"/>
        <v>0</v>
      </c>
      <c r="K2356" s="17">
        <v>2347</v>
      </c>
      <c r="L2356" s="50">
        <v>1.903850845705849E-3</v>
      </c>
      <c r="M2356" s="50">
        <v>1.9173458254996899E-3</v>
      </c>
      <c r="N2356" s="50">
        <v>4.9599999999999998E-2</v>
      </c>
      <c r="O2356" s="50">
        <v>0.05</v>
      </c>
      <c r="R2356" s="59"/>
    </row>
    <row r="2357" spans="2:18" x14ac:dyDescent="0.2">
      <c r="B2357">
        <v>2348</v>
      </c>
      <c r="C2357" s="57">
        <f t="shared" ca="1" si="301"/>
        <v>-3.8908398993939851E-2</v>
      </c>
      <c r="D2357" s="57">
        <f t="shared" ca="1" si="303"/>
        <v>0.66842690960404316</v>
      </c>
      <c r="E2357" s="57">
        <f t="shared" ca="1" si="303"/>
        <v>0.6686462524671688</v>
      </c>
      <c r="F2357" s="57">
        <f t="shared" ca="1" si="297"/>
        <v>0</v>
      </c>
      <c r="G2357" s="57">
        <f t="shared" ca="1" si="298"/>
        <v>0</v>
      </c>
      <c r="H2357" s="17">
        <f t="shared" ca="1" si="299"/>
        <v>0</v>
      </c>
      <c r="I2357" s="17">
        <f t="shared" ca="1" si="300"/>
        <v>0</v>
      </c>
      <c r="K2357" s="17">
        <v>2348</v>
      </c>
      <c r="L2357" s="50">
        <v>1.6997848170118748E-3</v>
      </c>
      <c r="M2357" s="50">
        <v>1.713860936452894E-3</v>
      </c>
      <c r="N2357" s="50">
        <v>5.1999999999999998E-2</v>
      </c>
      <c r="O2357" s="50">
        <v>5.2600000000000001E-2</v>
      </c>
      <c r="R2357" s="59"/>
    </row>
    <row r="2358" spans="2:18" x14ac:dyDescent="0.2">
      <c r="B2358">
        <v>2349</v>
      </c>
      <c r="C2358" s="57">
        <f t="shared" ca="1" si="301"/>
        <v>0.40113717473389698</v>
      </c>
      <c r="D2358" s="57">
        <f t="shared" ca="1" si="303"/>
        <v>0.69806347381598821</v>
      </c>
      <c r="E2358" s="57">
        <f t="shared" ca="1" si="303"/>
        <v>0.69829254185437839</v>
      </c>
      <c r="F2358" s="57">
        <f t="shared" ca="1" si="297"/>
        <v>0</v>
      </c>
      <c r="G2358" s="57">
        <f t="shared" ca="1" si="298"/>
        <v>0</v>
      </c>
      <c r="H2358" s="17">
        <f t="shared" ca="1" si="299"/>
        <v>0</v>
      </c>
      <c r="I2358" s="17">
        <f t="shared" ca="1" si="300"/>
        <v>0</v>
      </c>
      <c r="K2358" s="17">
        <v>2349</v>
      </c>
      <c r="L2358" s="50">
        <v>1.8740267490493516E-3</v>
      </c>
      <c r="M2358" s="50">
        <v>1.8885094768027457E-3</v>
      </c>
      <c r="N2358" s="50">
        <v>5.3400000000000003E-2</v>
      </c>
      <c r="O2358" s="50">
        <v>5.3800000000000001E-2</v>
      </c>
      <c r="R2358" s="59"/>
    </row>
    <row r="2359" spans="2:18" x14ac:dyDescent="0.2">
      <c r="B2359">
        <v>2350</v>
      </c>
      <c r="C2359" s="57">
        <f t="shared" ca="1" si="301"/>
        <v>-0.60242105535608248</v>
      </c>
      <c r="D2359" s="57">
        <f t="shared" ca="1" si="303"/>
        <v>0.63230493424702428</v>
      </c>
      <c r="E2359" s="57">
        <f t="shared" ca="1" si="303"/>
        <v>0.63251242376106609</v>
      </c>
      <c r="F2359" s="57">
        <f t="shared" ca="1" si="297"/>
        <v>0</v>
      </c>
      <c r="G2359" s="57">
        <f t="shared" ca="1" si="298"/>
        <v>0</v>
      </c>
      <c r="H2359" s="17">
        <f t="shared" ca="1" si="299"/>
        <v>0</v>
      </c>
      <c r="I2359" s="17">
        <f t="shared" ca="1" si="300"/>
        <v>0</v>
      </c>
      <c r="K2359" s="17">
        <v>2350</v>
      </c>
      <c r="L2359" s="50">
        <v>1.8902927004948043E-3</v>
      </c>
      <c r="M2359" s="50">
        <v>1.9057492458442031E-3</v>
      </c>
      <c r="N2359" s="50">
        <v>5.7200000000000001E-2</v>
      </c>
      <c r="O2359" s="50">
        <v>5.74E-2</v>
      </c>
      <c r="R2359" s="59"/>
    </row>
    <row r="2360" spans="2:18" x14ac:dyDescent="0.2">
      <c r="B2360">
        <v>2351</v>
      </c>
      <c r="C2360" s="57">
        <f t="shared" ca="1" si="301"/>
        <v>0.21766210394475652</v>
      </c>
      <c r="D2360" s="57">
        <f t="shared" ca="1" si="303"/>
        <v>0.68555017586713585</v>
      </c>
      <c r="E2360" s="57">
        <f t="shared" ca="1" si="303"/>
        <v>0.68577513769352316</v>
      </c>
      <c r="F2360" s="57">
        <f t="shared" ca="1" si="297"/>
        <v>0</v>
      </c>
      <c r="G2360" s="57">
        <f t="shared" ca="1" si="298"/>
        <v>0</v>
      </c>
      <c r="H2360" s="17">
        <f t="shared" ca="1" si="299"/>
        <v>0</v>
      </c>
      <c r="I2360" s="17">
        <f t="shared" ca="1" si="300"/>
        <v>0</v>
      </c>
      <c r="K2360" s="17">
        <v>2351</v>
      </c>
      <c r="L2360" s="50">
        <v>1.8501177189679111E-3</v>
      </c>
      <c r="M2360" s="50">
        <v>1.8644848061669524E-3</v>
      </c>
      <c r="N2360" s="50">
        <v>5.3199999999999997E-2</v>
      </c>
      <c r="O2360" s="50">
        <v>5.3199999999999997E-2</v>
      </c>
      <c r="R2360" s="59"/>
    </row>
    <row r="2361" spans="2:18" x14ac:dyDescent="0.2">
      <c r="B2361">
        <v>2352</v>
      </c>
      <c r="C2361" s="57">
        <f t="shared" ca="1" si="301"/>
        <v>1.164528991657285</v>
      </c>
      <c r="D2361" s="57">
        <f t="shared" ca="1" si="303"/>
        <v>0.75262786539583759</v>
      </c>
      <c r="E2361" s="57">
        <f t="shared" ca="1" si="303"/>
        <v>0.7528748386228159</v>
      </c>
      <c r="F2361" s="57">
        <f t="shared" ca="1" si="297"/>
        <v>0</v>
      </c>
      <c r="G2361" s="57">
        <f t="shared" ca="1" si="298"/>
        <v>0</v>
      </c>
      <c r="H2361" s="17">
        <f t="shared" ca="1" si="299"/>
        <v>0</v>
      </c>
      <c r="I2361" s="17">
        <f t="shared" ca="1" si="300"/>
        <v>0</v>
      </c>
      <c r="K2361" s="17">
        <v>2352</v>
      </c>
      <c r="L2361" s="50">
        <v>1.7333345745467834E-3</v>
      </c>
      <c r="M2361" s="50">
        <v>1.746675977536712E-3</v>
      </c>
      <c r="N2361" s="50">
        <v>4.9000000000000002E-2</v>
      </c>
      <c r="O2361" s="50">
        <v>4.9599999999999998E-2</v>
      </c>
      <c r="R2361" s="59"/>
    </row>
    <row r="2362" spans="2:18" x14ac:dyDescent="0.2">
      <c r="B2362">
        <v>2353</v>
      </c>
      <c r="C2362" s="57">
        <f t="shared" ca="1" si="301"/>
        <v>-1.1986432845591315</v>
      </c>
      <c r="D2362" s="57">
        <f t="shared" ca="1" si="303"/>
        <v>0.59620926886980408</v>
      </c>
      <c r="E2362" s="57">
        <f t="shared" ca="1" si="303"/>
        <v>0.59640491366832571</v>
      </c>
      <c r="F2362" s="57">
        <f t="shared" ca="1" si="297"/>
        <v>0</v>
      </c>
      <c r="G2362" s="57">
        <f t="shared" ca="1" si="298"/>
        <v>0</v>
      </c>
      <c r="H2362" s="17">
        <f t="shared" ca="1" si="299"/>
        <v>0</v>
      </c>
      <c r="I2362" s="17">
        <f t="shared" ca="1" si="300"/>
        <v>0</v>
      </c>
      <c r="K2362" s="17">
        <v>2353</v>
      </c>
      <c r="L2362" s="50">
        <v>1.5770297101054447E-3</v>
      </c>
      <c r="M2362" s="50">
        <v>1.5906347040753085E-3</v>
      </c>
      <c r="N2362" s="50">
        <v>5.0599999999999999E-2</v>
      </c>
      <c r="O2362" s="50">
        <v>5.0599999999999999E-2</v>
      </c>
      <c r="R2362" s="59"/>
    </row>
    <row r="2363" spans="2:18" x14ac:dyDescent="0.2">
      <c r="B2363">
        <v>2354</v>
      </c>
      <c r="C2363" s="57">
        <f t="shared" ca="1" si="301"/>
        <v>-4.070559887888317E-2</v>
      </c>
      <c r="D2363" s="57">
        <f t="shared" ca="1" si="303"/>
        <v>0.66830848728699332</v>
      </c>
      <c r="E2363" s="57">
        <f t="shared" ca="1" si="303"/>
        <v>0.66852779129008844</v>
      </c>
      <c r="F2363" s="57">
        <f t="shared" ca="1" si="297"/>
        <v>0</v>
      </c>
      <c r="G2363" s="57">
        <f t="shared" ca="1" si="298"/>
        <v>0</v>
      </c>
      <c r="H2363" s="17">
        <f t="shared" ca="1" si="299"/>
        <v>0</v>
      </c>
      <c r="I2363" s="17">
        <f t="shared" ca="1" si="300"/>
        <v>0</v>
      </c>
      <c r="K2363" s="17">
        <v>2354</v>
      </c>
      <c r="L2363" s="50">
        <v>1.5527482668770817E-3</v>
      </c>
      <c r="M2363" s="50">
        <v>1.5662935637137964E-3</v>
      </c>
      <c r="N2363" s="50">
        <v>5.04E-2</v>
      </c>
      <c r="O2363" s="50">
        <v>5.04E-2</v>
      </c>
      <c r="R2363" s="59"/>
    </row>
    <row r="2364" spans="2:18" x14ac:dyDescent="0.2">
      <c r="B2364">
        <v>2355</v>
      </c>
      <c r="C2364" s="57">
        <f t="shared" ca="1" si="301"/>
        <v>-1.4408046571256201</v>
      </c>
      <c r="D2364" s="57">
        <f t="shared" ca="1" si="303"/>
        <v>0.58214388991798505</v>
      </c>
      <c r="E2364" s="57">
        <f t="shared" ca="1" si="303"/>
        <v>0.58233491919243674</v>
      </c>
      <c r="F2364" s="57">
        <f t="shared" ca="1" si="297"/>
        <v>0</v>
      </c>
      <c r="G2364" s="57">
        <f t="shared" ca="1" si="298"/>
        <v>0</v>
      </c>
      <c r="H2364" s="17">
        <f t="shared" ca="1" si="299"/>
        <v>0</v>
      </c>
      <c r="I2364" s="17">
        <f t="shared" ca="1" si="300"/>
        <v>0</v>
      </c>
      <c r="K2364" s="17">
        <v>2355</v>
      </c>
      <c r="L2364" s="50">
        <v>2.0441466456206088E-3</v>
      </c>
      <c r="M2364" s="50">
        <v>2.0588877783740203E-3</v>
      </c>
      <c r="N2364" s="50">
        <v>5.4399999999999997E-2</v>
      </c>
      <c r="O2364" s="50">
        <v>5.4399999999999997E-2</v>
      </c>
      <c r="R2364" s="59"/>
    </row>
    <row r="2365" spans="2:18" x14ac:dyDescent="0.2">
      <c r="B2365">
        <v>2356</v>
      </c>
      <c r="C2365" s="57">
        <f t="shared" ca="1" si="301"/>
        <v>1.3236214470807559</v>
      </c>
      <c r="D2365" s="57">
        <f t="shared" ca="1" si="303"/>
        <v>0.76452553491466257</v>
      </c>
      <c r="E2365" s="57">
        <f t="shared" ca="1" si="303"/>
        <v>0.76477641233648908</v>
      </c>
      <c r="F2365" s="57">
        <f t="shared" ca="1" si="297"/>
        <v>0</v>
      </c>
      <c r="G2365" s="57">
        <f t="shared" ca="1" si="298"/>
        <v>0</v>
      </c>
      <c r="H2365" s="17">
        <f t="shared" ca="1" si="299"/>
        <v>0</v>
      </c>
      <c r="I2365" s="17">
        <f t="shared" ca="1" si="300"/>
        <v>0</v>
      </c>
      <c r="K2365" s="17">
        <v>2356</v>
      </c>
      <c r="L2365" s="50">
        <v>1.8556874577952268E-3</v>
      </c>
      <c r="M2365" s="50">
        <v>1.8699529142333741E-3</v>
      </c>
      <c r="N2365" s="50">
        <v>5.28E-2</v>
      </c>
      <c r="O2365" s="50">
        <v>5.28E-2</v>
      </c>
      <c r="R2365" s="59"/>
    </row>
    <row r="2366" spans="2:18" x14ac:dyDescent="0.2">
      <c r="B2366">
        <v>2357</v>
      </c>
      <c r="C2366" s="57">
        <f t="shared" ca="1" si="301"/>
        <v>-0.6259739608620325</v>
      </c>
      <c r="D2366" s="57">
        <f t="shared" ca="1" si="303"/>
        <v>0.63083841199127977</v>
      </c>
      <c r="E2366" s="57">
        <f t="shared" ca="1" si="303"/>
        <v>0.63104542026917476</v>
      </c>
      <c r="F2366" s="57">
        <f t="shared" ca="1" si="297"/>
        <v>0</v>
      </c>
      <c r="G2366" s="57">
        <f t="shared" ca="1" si="298"/>
        <v>0</v>
      </c>
      <c r="H2366" s="17">
        <f t="shared" ca="1" si="299"/>
        <v>0</v>
      </c>
      <c r="I2366" s="17">
        <f t="shared" ca="1" si="300"/>
        <v>0</v>
      </c>
      <c r="K2366" s="17">
        <v>2357</v>
      </c>
      <c r="L2366" s="50">
        <v>1.8144766868547421E-3</v>
      </c>
      <c r="M2366" s="50">
        <v>1.8283331258021121E-3</v>
      </c>
      <c r="N2366" s="50">
        <v>5.1200000000000002E-2</v>
      </c>
      <c r="O2366" s="50">
        <v>5.1400000000000001E-2</v>
      </c>
      <c r="R2366" s="59"/>
    </row>
    <row r="2367" spans="2:18" x14ac:dyDescent="0.2">
      <c r="B2367">
        <v>2358</v>
      </c>
      <c r="C2367" s="57">
        <f t="shared" ca="1" si="301"/>
        <v>-1.8357477077422564</v>
      </c>
      <c r="D2367" s="57">
        <f t="shared" ca="1" si="303"/>
        <v>0.55991288809597028</v>
      </c>
      <c r="E2367" s="57">
        <f t="shared" ca="1" si="303"/>
        <v>0.56009662231464297</v>
      </c>
      <c r="F2367" s="57">
        <f t="shared" ca="1" si="297"/>
        <v>0</v>
      </c>
      <c r="G2367" s="57">
        <f t="shared" ca="1" si="298"/>
        <v>0</v>
      </c>
      <c r="H2367" s="17">
        <f t="shared" ca="1" si="299"/>
        <v>0</v>
      </c>
      <c r="I2367" s="17">
        <f t="shared" ca="1" si="300"/>
        <v>0</v>
      </c>
      <c r="K2367" s="17">
        <v>2358</v>
      </c>
      <c r="L2367" s="50">
        <v>1.8679603245346566E-3</v>
      </c>
      <c r="M2367" s="50">
        <v>1.8834839564147181E-3</v>
      </c>
      <c r="N2367" s="50">
        <v>5.7599999999999998E-2</v>
      </c>
      <c r="O2367" s="50">
        <v>5.8200000000000002E-2</v>
      </c>
      <c r="R2367" s="59"/>
    </row>
    <row r="2368" spans="2:18" x14ac:dyDescent="0.2">
      <c r="B2368">
        <v>2359</v>
      </c>
      <c r="C2368" s="57">
        <f t="shared" ca="1" si="301"/>
        <v>0.81202168986900514</v>
      </c>
      <c r="D2368" s="57">
        <f t="shared" ca="1" si="303"/>
        <v>0.72692121382487052</v>
      </c>
      <c r="E2368" s="57">
        <f t="shared" ca="1" si="303"/>
        <v>0.72715975146902589</v>
      </c>
      <c r="F2368" s="57">
        <f t="shared" ca="1" si="297"/>
        <v>0</v>
      </c>
      <c r="G2368" s="57">
        <f t="shared" ca="1" si="298"/>
        <v>0</v>
      </c>
      <c r="H2368" s="17">
        <f t="shared" ca="1" si="299"/>
        <v>0</v>
      </c>
      <c r="I2368" s="17">
        <f t="shared" ca="1" si="300"/>
        <v>0</v>
      </c>
      <c r="K2368" s="17">
        <v>2359</v>
      </c>
      <c r="L2368" s="50">
        <v>1.6454178381197103E-3</v>
      </c>
      <c r="M2368" s="50">
        <v>1.6583389716533844E-3</v>
      </c>
      <c r="N2368" s="50">
        <v>4.7800000000000002E-2</v>
      </c>
      <c r="O2368" s="50">
        <v>4.82E-2</v>
      </c>
      <c r="R2368" s="59"/>
    </row>
    <row r="2369" spans="2:18" x14ac:dyDescent="0.2">
      <c r="B2369">
        <v>2360</v>
      </c>
      <c r="C2369" s="57">
        <f t="shared" ca="1" si="301"/>
        <v>-0.76991265342454085</v>
      </c>
      <c r="D2369" s="57">
        <f t="shared" ca="1" si="303"/>
        <v>0.62194968415521135</v>
      </c>
      <c r="E2369" s="57">
        <f t="shared" ca="1" si="303"/>
        <v>0.62215377561604668</v>
      </c>
      <c r="F2369" s="57">
        <f t="shared" ca="1" si="297"/>
        <v>0</v>
      </c>
      <c r="G2369" s="57">
        <f t="shared" ca="1" si="298"/>
        <v>0</v>
      </c>
      <c r="H2369" s="17">
        <f t="shared" ca="1" si="299"/>
        <v>0</v>
      </c>
      <c r="I2369" s="17">
        <f t="shared" ca="1" si="300"/>
        <v>0</v>
      </c>
      <c r="K2369" s="17">
        <v>2360</v>
      </c>
      <c r="L2369" s="50">
        <v>1.7529409570176532E-3</v>
      </c>
      <c r="M2369" s="50">
        <v>1.7663418560595221E-3</v>
      </c>
      <c r="N2369" s="50">
        <v>4.9399999999999999E-2</v>
      </c>
      <c r="O2369" s="50">
        <v>0.05</v>
      </c>
      <c r="R2369" s="59"/>
    </row>
    <row r="2370" spans="2:18" x14ac:dyDescent="0.2">
      <c r="B2370">
        <v>2361</v>
      </c>
      <c r="C2370" s="57">
        <f t="shared" ca="1" si="301"/>
        <v>0.39576562067142079</v>
      </c>
      <c r="D2370" s="57">
        <f t="shared" ref="D2370:E2389" ca="1" si="304">S0*EXP((D$5+0.5*σ*σ)*T+σ*SQRT(T)*$C2370)</f>
        <v>0.69769389965756068</v>
      </c>
      <c r="E2370" s="57">
        <f t="shared" ca="1" si="304"/>
        <v>0.69792284642097979</v>
      </c>
      <c r="F2370" s="57">
        <f t="shared" ca="1" si="297"/>
        <v>0</v>
      </c>
      <c r="G2370" s="57">
        <f t="shared" ca="1" si="298"/>
        <v>0</v>
      </c>
      <c r="H2370" s="17">
        <f t="shared" ca="1" si="299"/>
        <v>0</v>
      </c>
      <c r="I2370" s="17">
        <f t="shared" ca="1" si="300"/>
        <v>0</v>
      </c>
      <c r="K2370" s="17">
        <v>2361</v>
      </c>
      <c r="L2370" s="50">
        <v>1.4730121468529477E-3</v>
      </c>
      <c r="M2370" s="50">
        <v>1.4857933162555641E-3</v>
      </c>
      <c r="N2370" s="50">
        <v>4.7399999999999998E-2</v>
      </c>
      <c r="O2370" s="50">
        <v>4.7800000000000002E-2</v>
      </c>
      <c r="R2370" s="59"/>
    </row>
    <row r="2371" spans="2:18" x14ac:dyDescent="0.2">
      <c r="B2371">
        <v>2362</v>
      </c>
      <c r="C2371" s="57">
        <f t="shared" ca="1" si="301"/>
        <v>-0.27046989245182884</v>
      </c>
      <c r="D2371" s="57">
        <f t="shared" ca="1" si="304"/>
        <v>0.65334021320164848</v>
      </c>
      <c r="E2371" s="57">
        <f t="shared" ca="1" si="304"/>
        <v>0.65355460539756349</v>
      </c>
      <c r="F2371" s="57">
        <f t="shared" ca="1" si="297"/>
        <v>0</v>
      </c>
      <c r="G2371" s="57">
        <f t="shared" ca="1" si="298"/>
        <v>0</v>
      </c>
      <c r="H2371" s="17">
        <f t="shared" ca="1" si="299"/>
        <v>0</v>
      </c>
      <c r="I2371" s="17">
        <f t="shared" ca="1" si="300"/>
        <v>0</v>
      </c>
      <c r="K2371" s="17">
        <v>2362</v>
      </c>
      <c r="L2371" s="50">
        <v>1.7798559080065366E-3</v>
      </c>
      <c r="M2371" s="50">
        <v>1.7939109230574839E-3</v>
      </c>
      <c r="N2371" s="50">
        <v>5.1999999999999998E-2</v>
      </c>
      <c r="O2371" s="50">
        <v>5.2200000000000003E-2</v>
      </c>
      <c r="R2371" s="59"/>
    </row>
    <row r="2372" spans="2:18" x14ac:dyDescent="0.2">
      <c r="B2372">
        <v>2363</v>
      </c>
      <c r="C2372" s="57">
        <f t="shared" ca="1" si="301"/>
        <v>0.34887328158316577</v>
      </c>
      <c r="D2372" s="57">
        <f t="shared" ca="1" si="304"/>
        <v>0.69447590692667815</v>
      </c>
      <c r="E2372" s="57">
        <f t="shared" ca="1" si="304"/>
        <v>0.694703797712654</v>
      </c>
      <c r="F2372" s="57">
        <f t="shared" ca="1" si="297"/>
        <v>0</v>
      </c>
      <c r="G2372" s="57">
        <f t="shared" ca="1" si="298"/>
        <v>0</v>
      </c>
      <c r="H2372" s="17">
        <f t="shared" ca="1" si="299"/>
        <v>0</v>
      </c>
      <c r="I2372" s="17">
        <f t="shared" ca="1" si="300"/>
        <v>0</v>
      </c>
      <c r="K2372" s="17">
        <v>2363</v>
      </c>
      <c r="L2372" s="50">
        <v>1.6703596354636901E-3</v>
      </c>
      <c r="M2372" s="50">
        <v>1.6832861508039186E-3</v>
      </c>
      <c r="N2372" s="50">
        <v>4.7399999999999998E-2</v>
      </c>
      <c r="O2372" s="50">
        <v>4.8000000000000001E-2</v>
      </c>
      <c r="R2372" s="59"/>
    </row>
    <row r="2373" spans="2:18" x14ac:dyDescent="0.2">
      <c r="B2373">
        <v>2364</v>
      </c>
      <c r="C2373" s="57">
        <f t="shared" ca="1" si="301"/>
        <v>-1.2301910452969217E-2</v>
      </c>
      <c r="D2373" s="57">
        <f t="shared" ca="1" si="304"/>
        <v>0.6701825393208013</v>
      </c>
      <c r="E2373" s="57">
        <f t="shared" ca="1" si="304"/>
        <v>0.67040245829006961</v>
      </c>
      <c r="F2373" s="57">
        <f t="shared" ca="1" si="297"/>
        <v>0</v>
      </c>
      <c r="G2373" s="57">
        <f t="shared" ca="1" si="298"/>
        <v>0</v>
      </c>
      <c r="H2373" s="17">
        <f t="shared" ca="1" si="299"/>
        <v>0</v>
      </c>
      <c r="I2373" s="17">
        <f t="shared" ca="1" si="300"/>
        <v>0</v>
      </c>
      <c r="K2373" s="17">
        <v>2364</v>
      </c>
      <c r="L2373" s="50">
        <v>1.586216839969017E-3</v>
      </c>
      <c r="M2373" s="50">
        <v>1.5999800363641233E-3</v>
      </c>
      <c r="N2373" s="50">
        <v>5.1200000000000002E-2</v>
      </c>
      <c r="O2373" s="50">
        <v>5.1200000000000002E-2</v>
      </c>
      <c r="R2373" s="59"/>
    </row>
    <row r="2374" spans="2:18" x14ac:dyDescent="0.2">
      <c r="B2374">
        <v>2365</v>
      </c>
      <c r="C2374" s="57">
        <f t="shared" ca="1" si="301"/>
        <v>0.15379788712616962</v>
      </c>
      <c r="D2374" s="57">
        <f t="shared" ca="1" si="304"/>
        <v>0.68124736684868425</v>
      </c>
      <c r="E2374" s="57">
        <f t="shared" ca="1" si="304"/>
        <v>0.68147091671747972</v>
      </c>
      <c r="F2374" s="57">
        <f t="shared" ca="1" si="297"/>
        <v>0</v>
      </c>
      <c r="G2374" s="57">
        <f t="shared" ca="1" si="298"/>
        <v>0</v>
      </c>
      <c r="H2374" s="17">
        <f t="shared" ca="1" si="299"/>
        <v>0</v>
      </c>
      <c r="I2374" s="17">
        <f t="shared" ca="1" si="300"/>
        <v>0</v>
      </c>
      <c r="K2374" s="17">
        <v>2365</v>
      </c>
      <c r="L2374" s="50">
        <v>1.8302013880182556E-3</v>
      </c>
      <c r="M2374" s="50">
        <v>1.8441384156529517E-3</v>
      </c>
      <c r="N2374" s="50">
        <v>5.1200000000000002E-2</v>
      </c>
      <c r="O2374" s="50">
        <v>5.1799999999999999E-2</v>
      </c>
      <c r="R2374" s="59"/>
    </row>
    <row r="2375" spans="2:18" x14ac:dyDescent="0.2">
      <c r="B2375">
        <v>2366</v>
      </c>
      <c r="C2375" s="57">
        <f t="shared" ca="1" si="301"/>
        <v>-0.4455565741073178</v>
      </c>
      <c r="D2375" s="57">
        <f t="shared" ca="1" si="304"/>
        <v>0.64215945233939042</v>
      </c>
      <c r="E2375" s="57">
        <f t="shared" ca="1" si="304"/>
        <v>0.64237017559250231</v>
      </c>
      <c r="F2375" s="57">
        <f t="shared" ca="1" si="297"/>
        <v>0</v>
      </c>
      <c r="G2375" s="57">
        <f t="shared" ca="1" si="298"/>
        <v>0</v>
      </c>
      <c r="H2375" s="17">
        <f t="shared" ca="1" si="299"/>
        <v>0</v>
      </c>
      <c r="I2375" s="17">
        <f t="shared" ca="1" si="300"/>
        <v>0</v>
      </c>
      <c r="K2375" s="17">
        <v>2366</v>
      </c>
      <c r="L2375" s="50">
        <v>1.8104453854328828E-3</v>
      </c>
      <c r="M2375" s="50">
        <v>1.8250450909987961E-3</v>
      </c>
      <c r="N2375" s="50">
        <v>5.3999999999999999E-2</v>
      </c>
      <c r="O2375" s="50">
        <v>5.4399999999999997E-2</v>
      </c>
      <c r="R2375" s="59"/>
    </row>
    <row r="2376" spans="2:18" x14ac:dyDescent="0.2">
      <c r="B2376">
        <v>2367</v>
      </c>
      <c r="C2376" s="57">
        <f t="shared" ca="1" si="301"/>
        <v>-0.41380962373959218</v>
      </c>
      <c r="D2376" s="57">
        <f t="shared" ca="1" si="304"/>
        <v>0.64417246464170252</v>
      </c>
      <c r="E2376" s="57">
        <f t="shared" ca="1" si="304"/>
        <v>0.64438384846050312</v>
      </c>
      <c r="F2376" s="57">
        <f t="shared" ca="1" si="297"/>
        <v>0</v>
      </c>
      <c r="G2376" s="57">
        <f t="shared" ca="1" si="298"/>
        <v>0</v>
      </c>
      <c r="H2376" s="17">
        <f t="shared" ca="1" si="299"/>
        <v>0</v>
      </c>
      <c r="I2376" s="17">
        <f t="shared" ca="1" si="300"/>
        <v>0</v>
      </c>
      <c r="K2376" s="17">
        <v>2367</v>
      </c>
      <c r="L2376" s="50">
        <v>1.2737195216714836E-3</v>
      </c>
      <c r="M2376" s="50">
        <v>1.2848303355962219E-3</v>
      </c>
      <c r="N2376" s="50">
        <v>4.1200000000000001E-2</v>
      </c>
      <c r="O2376" s="50">
        <v>4.1399999999999999E-2</v>
      </c>
      <c r="R2376" s="59"/>
    </row>
    <row r="2377" spans="2:18" x14ac:dyDescent="0.2">
      <c r="B2377">
        <v>2368</v>
      </c>
      <c r="C2377" s="57">
        <f t="shared" ca="1" si="301"/>
        <v>-0.81599774432668337</v>
      </c>
      <c r="D2377" s="57">
        <f t="shared" ca="1" si="304"/>
        <v>0.61913031980034083</v>
      </c>
      <c r="E2377" s="57">
        <f t="shared" ca="1" si="304"/>
        <v>0.61933348609278305</v>
      </c>
      <c r="F2377" s="57">
        <f t="shared" ca="1" si="297"/>
        <v>0</v>
      </c>
      <c r="G2377" s="57">
        <f t="shared" ca="1" si="298"/>
        <v>0</v>
      </c>
      <c r="H2377" s="17">
        <f t="shared" ca="1" si="299"/>
        <v>0</v>
      </c>
      <c r="I2377" s="17">
        <f t="shared" ca="1" si="300"/>
        <v>0</v>
      </c>
      <c r="K2377" s="17">
        <v>2368</v>
      </c>
      <c r="L2377" s="50">
        <v>1.586772380851553E-3</v>
      </c>
      <c r="M2377" s="50">
        <v>1.5989321534348568E-3</v>
      </c>
      <c r="N2377" s="50">
        <v>4.4999999999999998E-2</v>
      </c>
      <c r="O2377" s="50">
        <v>4.4999999999999998E-2</v>
      </c>
      <c r="R2377" s="59"/>
    </row>
    <row r="2378" spans="2:18" x14ac:dyDescent="0.2">
      <c r="B2378">
        <v>2369</v>
      </c>
      <c r="C2378" s="57">
        <f t="shared" ca="1" si="301"/>
        <v>-3.9258603629076752E-2</v>
      </c>
      <c r="D2378" s="57">
        <f t="shared" ca="1" si="304"/>
        <v>0.6684038320360749</v>
      </c>
      <c r="E2378" s="57">
        <f t="shared" ca="1" si="304"/>
        <v>0.66862316732634575</v>
      </c>
      <c r="F2378" s="57">
        <f t="shared" ref="F2378:F2441" ca="1" si="305">MAX(0,CP*(D2378-K))</f>
        <v>0</v>
      </c>
      <c r="G2378" s="57">
        <f t="shared" ref="G2378:G2441" ca="1" si="306">MAX(0,CP*(E2378-K))</f>
        <v>0</v>
      </c>
      <c r="H2378" s="17">
        <f t="shared" ref="H2378:H2441" ca="1" si="307">(CP*(D2378-K)&gt;0)*1</f>
        <v>0</v>
      </c>
      <c r="I2378" s="17">
        <f t="shared" ref="I2378:I2441" ca="1" si="308">(CP*(E2378-K)&gt;0)*1</f>
        <v>0</v>
      </c>
      <c r="K2378" s="17">
        <v>2369</v>
      </c>
      <c r="L2378" s="50">
        <v>1.7441125180398039E-3</v>
      </c>
      <c r="M2378" s="50">
        <v>1.7590188897415753E-3</v>
      </c>
      <c r="N2378" s="50">
        <v>5.5199999999999999E-2</v>
      </c>
      <c r="O2378" s="50">
        <v>5.5599999999999997E-2</v>
      </c>
      <c r="R2378" s="59"/>
    </row>
    <row r="2379" spans="2:18" x14ac:dyDescent="0.2">
      <c r="B2379">
        <v>2370</v>
      </c>
      <c r="C2379" s="57">
        <f t="shared" ref="C2379:C2442" ca="1" si="309">_xlfn.NORM.S.INV(RAND())</f>
        <v>6.7664406408522004E-2</v>
      </c>
      <c r="D2379" s="57">
        <f t="shared" ca="1" si="304"/>
        <v>0.67548692343914007</v>
      </c>
      <c r="E2379" s="57">
        <f t="shared" ca="1" si="304"/>
        <v>0.67570858303073078</v>
      </c>
      <c r="F2379" s="57">
        <f t="shared" ca="1" si="305"/>
        <v>0</v>
      </c>
      <c r="G2379" s="57">
        <f t="shared" ca="1" si="306"/>
        <v>0</v>
      </c>
      <c r="H2379" s="17">
        <f t="shared" ca="1" si="307"/>
        <v>0</v>
      </c>
      <c r="I2379" s="17">
        <f t="shared" ca="1" si="308"/>
        <v>0</v>
      </c>
      <c r="K2379" s="17">
        <v>2370</v>
      </c>
      <c r="L2379" s="50">
        <v>1.5251154871154164E-3</v>
      </c>
      <c r="M2379" s="50">
        <v>1.5388492544027282E-3</v>
      </c>
      <c r="N2379" s="50">
        <v>5.0999999999999997E-2</v>
      </c>
      <c r="O2379" s="50">
        <v>5.1400000000000001E-2</v>
      </c>
      <c r="R2379" s="59"/>
    </row>
    <row r="2380" spans="2:18" x14ac:dyDescent="0.2">
      <c r="B2380">
        <v>2371</v>
      </c>
      <c r="C2380" s="57">
        <f t="shared" ca="1" si="309"/>
        <v>1.6965424976188055</v>
      </c>
      <c r="D2380" s="57">
        <f t="shared" ca="1" si="304"/>
        <v>0.79315667006047563</v>
      </c>
      <c r="E2380" s="57">
        <f t="shared" ca="1" si="304"/>
        <v>0.79341694272816532</v>
      </c>
      <c r="F2380" s="57">
        <f t="shared" ca="1" si="305"/>
        <v>4.9566700604756209E-3</v>
      </c>
      <c r="G2380" s="57">
        <f t="shared" ca="1" si="306"/>
        <v>5.216942728165308E-3</v>
      </c>
      <c r="H2380" s="17">
        <f t="shared" ca="1" si="307"/>
        <v>1</v>
      </c>
      <c r="I2380" s="17">
        <f t="shared" ca="1" si="308"/>
        <v>1</v>
      </c>
      <c r="K2380" s="17">
        <v>2371</v>
      </c>
      <c r="L2380" s="50">
        <v>1.8881315756168707E-3</v>
      </c>
      <c r="M2380" s="50">
        <v>1.9022755702995174E-3</v>
      </c>
      <c r="N2380" s="50">
        <v>5.1999999999999998E-2</v>
      </c>
      <c r="O2380" s="50">
        <v>5.2400000000000002E-2</v>
      </c>
      <c r="R2380" s="59"/>
    </row>
    <row r="2381" spans="2:18" x14ac:dyDescent="0.2">
      <c r="B2381">
        <v>2372</v>
      </c>
      <c r="C2381" s="57">
        <f t="shared" ca="1" si="309"/>
        <v>0.27295211140116116</v>
      </c>
      <c r="D2381" s="57">
        <f t="shared" ca="1" si="304"/>
        <v>0.68929724582641982</v>
      </c>
      <c r="E2381" s="57">
        <f t="shared" ca="1" si="304"/>
        <v>0.68952343724581333</v>
      </c>
      <c r="F2381" s="57">
        <f t="shared" ca="1" si="305"/>
        <v>0</v>
      </c>
      <c r="G2381" s="57">
        <f t="shared" ca="1" si="306"/>
        <v>0</v>
      </c>
      <c r="H2381" s="17">
        <f t="shared" ca="1" si="307"/>
        <v>0</v>
      </c>
      <c r="I2381" s="17">
        <f t="shared" ca="1" si="308"/>
        <v>0</v>
      </c>
      <c r="K2381" s="17">
        <v>2372</v>
      </c>
      <c r="L2381" s="50">
        <v>1.5677833338989175E-3</v>
      </c>
      <c r="M2381" s="50">
        <v>1.580185987069985E-3</v>
      </c>
      <c r="N2381" s="50">
        <v>4.58E-2</v>
      </c>
      <c r="O2381" s="50">
        <v>4.5999999999999999E-2</v>
      </c>
      <c r="R2381" s="59"/>
    </row>
    <row r="2382" spans="2:18" x14ac:dyDescent="0.2">
      <c r="B2382">
        <v>2373</v>
      </c>
      <c r="C2382" s="57">
        <f t="shared" ca="1" si="309"/>
        <v>0.58936204714066465</v>
      </c>
      <c r="D2382" s="57">
        <f t="shared" ca="1" si="304"/>
        <v>0.71113810343048167</v>
      </c>
      <c r="E2382" s="57">
        <f t="shared" ca="1" si="304"/>
        <v>0.71137146188066214</v>
      </c>
      <c r="F2382" s="57">
        <f t="shared" ca="1" si="305"/>
        <v>0</v>
      </c>
      <c r="G2382" s="57">
        <f t="shared" ca="1" si="306"/>
        <v>0</v>
      </c>
      <c r="H2382" s="17">
        <f t="shared" ca="1" si="307"/>
        <v>0</v>
      </c>
      <c r="I2382" s="17">
        <f t="shared" ca="1" si="308"/>
        <v>0</v>
      </c>
      <c r="K2382" s="17">
        <v>2373</v>
      </c>
      <c r="L2382" s="50">
        <v>1.7564020925020551E-3</v>
      </c>
      <c r="M2382" s="50">
        <v>1.7703979010982561E-3</v>
      </c>
      <c r="N2382" s="50">
        <v>5.16E-2</v>
      </c>
      <c r="O2382" s="50">
        <v>5.1999999999999998E-2</v>
      </c>
      <c r="R2382" s="59"/>
    </row>
    <row r="2383" spans="2:18" x14ac:dyDescent="0.2">
      <c r="B2383">
        <v>2374</v>
      </c>
      <c r="C2383" s="57">
        <f t="shared" ca="1" si="309"/>
        <v>-1.4140049751078965</v>
      </c>
      <c r="D2383" s="57">
        <f t="shared" ca="1" si="304"/>
        <v>0.58368401345844434</v>
      </c>
      <c r="E2383" s="57">
        <f t="shared" ca="1" si="304"/>
        <v>0.58387554812114728</v>
      </c>
      <c r="F2383" s="57">
        <f t="shared" ca="1" si="305"/>
        <v>0</v>
      </c>
      <c r="G2383" s="57">
        <f t="shared" ca="1" si="306"/>
        <v>0</v>
      </c>
      <c r="H2383" s="17">
        <f t="shared" ca="1" si="307"/>
        <v>0</v>
      </c>
      <c r="I2383" s="17">
        <f t="shared" ca="1" si="308"/>
        <v>0</v>
      </c>
      <c r="K2383" s="17">
        <v>2374</v>
      </c>
      <c r="L2383" s="50">
        <v>1.7014950298643388E-3</v>
      </c>
      <c r="M2383" s="50">
        <v>1.7151408668631173E-3</v>
      </c>
      <c r="N2383" s="50">
        <v>5.0599999999999999E-2</v>
      </c>
      <c r="O2383" s="50">
        <v>5.0599999999999999E-2</v>
      </c>
      <c r="R2383" s="59"/>
    </row>
    <row r="2384" spans="2:18" x14ac:dyDescent="0.2">
      <c r="B2384">
        <v>2375</v>
      </c>
      <c r="C2384" s="57">
        <f t="shared" ca="1" si="309"/>
        <v>-0.20766520342102068</v>
      </c>
      <c r="D2384" s="57">
        <f t="shared" ca="1" si="304"/>
        <v>0.65739808569416425</v>
      </c>
      <c r="E2384" s="57">
        <f t="shared" ca="1" si="304"/>
        <v>0.6576138094722731</v>
      </c>
      <c r="F2384" s="57">
        <f t="shared" ca="1" si="305"/>
        <v>0</v>
      </c>
      <c r="G2384" s="57">
        <f t="shared" ca="1" si="306"/>
        <v>0</v>
      </c>
      <c r="H2384" s="17">
        <f t="shared" ca="1" si="307"/>
        <v>0</v>
      </c>
      <c r="I2384" s="17">
        <f t="shared" ca="1" si="308"/>
        <v>0</v>
      </c>
      <c r="K2384" s="17">
        <v>2375</v>
      </c>
      <c r="L2384" s="50">
        <v>1.7115533280265627E-3</v>
      </c>
      <c r="M2384" s="50">
        <v>1.7260237815453817E-3</v>
      </c>
      <c r="N2384" s="50">
        <v>5.3600000000000002E-2</v>
      </c>
      <c r="O2384" s="50">
        <v>5.4199999999999998E-2</v>
      </c>
      <c r="R2384" s="59"/>
    </row>
    <row r="2385" spans="2:18" x14ac:dyDescent="0.2">
      <c r="B2385">
        <v>2376</v>
      </c>
      <c r="C2385" s="57">
        <f t="shared" ca="1" si="309"/>
        <v>0.42877296057443992</v>
      </c>
      <c r="D2385" s="57">
        <f t="shared" ca="1" si="304"/>
        <v>0.69996797047158532</v>
      </c>
      <c r="E2385" s="57">
        <f t="shared" ca="1" si="304"/>
        <v>0.70019766346648638</v>
      </c>
      <c r="F2385" s="57">
        <f t="shared" ca="1" si="305"/>
        <v>0</v>
      </c>
      <c r="G2385" s="57">
        <f t="shared" ca="1" si="306"/>
        <v>0</v>
      </c>
      <c r="H2385" s="17">
        <f t="shared" ca="1" si="307"/>
        <v>0</v>
      </c>
      <c r="I2385" s="17">
        <f t="shared" ca="1" si="308"/>
        <v>0</v>
      </c>
      <c r="K2385" s="17">
        <v>2376</v>
      </c>
      <c r="L2385" s="50">
        <v>1.549033680719095E-3</v>
      </c>
      <c r="M2385" s="50">
        <v>1.5625777586222949E-3</v>
      </c>
      <c r="N2385" s="50">
        <v>5.04E-2</v>
      </c>
      <c r="O2385" s="50">
        <v>5.04E-2</v>
      </c>
      <c r="R2385" s="59"/>
    </row>
    <row r="2386" spans="2:18" x14ac:dyDescent="0.2">
      <c r="B2386">
        <v>2377</v>
      </c>
      <c r="C2386" s="57">
        <f t="shared" ca="1" si="309"/>
        <v>-0.49927803829476264</v>
      </c>
      <c r="D2386" s="57">
        <f t="shared" ca="1" si="304"/>
        <v>0.63876739738429567</v>
      </c>
      <c r="E2386" s="57">
        <f t="shared" ca="1" si="304"/>
        <v>0.63897700754181697</v>
      </c>
      <c r="F2386" s="57">
        <f t="shared" ca="1" si="305"/>
        <v>0</v>
      </c>
      <c r="G2386" s="57">
        <f t="shared" ca="1" si="306"/>
        <v>0</v>
      </c>
      <c r="H2386" s="17">
        <f t="shared" ca="1" si="307"/>
        <v>0</v>
      </c>
      <c r="I2386" s="17">
        <f t="shared" ca="1" si="308"/>
        <v>0</v>
      </c>
      <c r="K2386" s="17">
        <v>2377</v>
      </c>
      <c r="L2386" s="50">
        <v>1.9412646297871966E-3</v>
      </c>
      <c r="M2386" s="50">
        <v>1.956221850133126E-3</v>
      </c>
      <c r="N2386" s="50">
        <v>5.5E-2</v>
      </c>
      <c r="O2386" s="50">
        <v>5.5599999999999997E-2</v>
      </c>
      <c r="R2386" s="59"/>
    </row>
    <row r="2387" spans="2:18" x14ac:dyDescent="0.2">
      <c r="B2387">
        <v>2378</v>
      </c>
      <c r="C2387" s="57">
        <f t="shared" ca="1" si="309"/>
        <v>-0.41359758492573101</v>
      </c>
      <c r="D2387" s="57">
        <f t="shared" ca="1" si="304"/>
        <v>0.64418593080209141</v>
      </c>
      <c r="E2387" s="57">
        <f t="shared" ca="1" si="304"/>
        <v>0.64439731903978381</v>
      </c>
      <c r="F2387" s="57">
        <f t="shared" ca="1" si="305"/>
        <v>0</v>
      </c>
      <c r="G2387" s="57">
        <f t="shared" ca="1" si="306"/>
        <v>0</v>
      </c>
      <c r="H2387" s="17">
        <f t="shared" ca="1" si="307"/>
        <v>0</v>
      </c>
      <c r="I2387" s="17">
        <f t="shared" ca="1" si="308"/>
        <v>0</v>
      </c>
      <c r="K2387" s="17">
        <v>2378</v>
      </c>
      <c r="L2387" s="50">
        <v>1.6323711133395893E-3</v>
      </c>
      <c r="M2387" s="50">
        <v>1.6469688618066416E-3</v>
      </c>
      <c r="N2387" s="50">
        <v>5.4199999999999998E-2</v>
      </c>
      <c r="O2387" s="50">
        <v>5.4600000000000003E-2</v>
      </c>
      <c r="R2387" s="59"/>
    </row>
    <row r="2388" spans="2:18" x14ac:dyDescent="0.2">
      <c r="B2388">
        <v>2379</v>
      </c>
      <c r="C2388" s="57">
        <f t="shared" ca="1" si="309"/>
        <v>0.36956602391821047</v>
      </c>
      <c r="D2388" s="57">
        <f t="shared" ca="1" si="304"/>
        <v>0.69589411521640732</v>
      </c>
      <c r="E2388" s="57">
        <f t="shared" ca="1" si="304"/>
        <v>0.69612247138440497</v>
      </c>
      <c r="F2388" s="57">
        <f t="shared" ca="1" si="305"/>
        <v>0</v>
      </c>
      <c r="G2388" s="57">
        <f t="shared" ca="1" si="306"/>
        <v>0</v>
      </c>
      <c r="H2388" s="17">
        <f t="shared" ca="1" si="307"/>
        <v>0</v>
      </c>
      <c r="I2388" s="17">
        <f t="shared" ca="1" si="308"/>
        <v>0</v>
      </c>
      <c r="K2388" s="17">
        <v>2379</v>
      </c>
      <c r="L2388" s="50">
        <v>1.6660601728914007E-3</v>
      </c>
      <c r="M2388" s="50">
        <v>1.6807289666054956E-3</v>
      </c>
      <c r="N2388" s="50">
        <v>5.4600000000000003E-2</v>
      </c>
      <c r="O2388" s="50">
        <v>5.4600000000000003E-2</v>
      </c>
      <c r="R2388" s="59"/>
    </row>
    <row r="2389" spans="2:18" x14ac:dyDescent="0.2">
      <c r="B2389">
        <v>2380</v>
      </c>
      <c r="C2389" s="57">
        <f t="shared" ca="1" si="309"/>
        <v>-0.4202360585710595</v>
      </c>
      <c r="D2389" s="57">
        <f t="shared" ca="1" si="304"/>
        <v>0.64376446816248467</v>
      </c>
      <c r="E2389" s="57">
        <f t="shared" ca="1" si="304"/>
        <v>0.64397571809811172</v>
      </c>
      <c r="F2389" s="57">
        <f t="shared" ca="1" si="305"/>
        <v>0</v>
      </c>
      <c r="G2389" s="57">
        <f t="shared" ca="1" si="306"/>
        <v>0</v>
      </c>
      <c r="H2389" s="17">
        <f t="shared" ca="1" si="307"/>
        <v>0</v>
      </c>
      <c r="I2389" s="17">
        <f t="shared" ca="1" si="308"/>
        <v>0</v>
      </c>
      <c r="K2389" s="17">
        <v>2380</v>
      </c>
      <c r="L2389" s="50">
        <v>1.7405517712449669E-3</v>
      </c>
      <c r="M2389" s="50">
        <v>1.7537470035362364E-3</v>
      </c>
      <c r="N2389" s="50">
        <v>4.8800000000000003E-2</v>
      </c>
      <c r="O2389" s="50">
        <v>4.9200000000000001E-2</v>
      </c>
      <c r="R2389" s="59"/>
    </row>
    <row r="2390" spans="2:18" x14ac:dyDescent="0.2">
      <c r="B2390">
        <v>2381</v>
      </c>
      <c r="C2390" s="57">
        <f t="shared" ca="1" si="309"/>
        <v>0.37642943806358986</v>
      </c>
      <c r="D2390" s="57">
        <f t="shared" ref="D2390:E2409" ca="1" si="310">S0*EXP((D$5+0.5*σ*σ)*T+σ*SQRT(T)*$C2390)</f>
        <v>0.69636514897109136</v>
      </c>
      <c r="E2390" s="57">
        <f t="shared" ca="1" si="310"/>
        <v>0.69659365970780995</v>
      </c>
      <c r="F2390" s="57">
        <f t="shared" ca="1" si="305"/>
        <v>0</v>
      </c>
      <c r="G2390" s="57">
        <f t="shared" ca="1" si="306"/>
        <v>0</v>
      </c>
      <c r="H2390" s="17">
        <f t="shared" ca="1" si="307"/>
        <v>0</v>
      </c>
      <c r="I2390" s="17">
        <f t="shared" ca="1" si="308"/>
        <v>0</v>
      </c>
      <c r="K2390" s="17">
        <v>2381</v>
      </c>
      <c r="L2390" s="50">
        <v>1.94674880500475E-3</v>
      </c>
      <c r="M2390" s="50">
        <v>1.9614299015638893E-3</v>
      </c>
      <c r="N2390" s="50">
        <v>5.3999999999999999E-2</v>
      </c>
      <c r="O2390" s="50">
        <v>5.4399999999999997E-2</v>
      </c>
      <c r="R2390" s="59"/>
    </row>
    <row r="2391" spans="2:18" x14ac:dyDescent="0.2">
      <c r="B2391">
        <v>2382</v>
      </c>
      <c r="C2391" s="57">
        <f t="shared" ca="1" si="309"/>
        <v>2.4460286741163086</v>
      </c>
      <c r="D2391" s="57">
        <f t="shared" ca="1" si="310"/>
        <v>0.85398251056769992</v>
      </c>
      <c r="E2391" s="57">
        <f t="shared" ca="1" si="310"/>
        <v>0.85426274310507355</v>
      </c>
      <c r="F2391" s="57">
        <f t="shared" ca="1" si="305"/>
        <v>6.5782510567699903E-2</v>
      </c>
      <c r="G2391" s="57">
        <f t="shared" ca="1" si="306"/>
        <v>6.606274310507354E-2</v>
      </c>
      <c r="H2391" s="17">
        <f t="shared" ca="1" si="307"/>
        <v>1</v>
      </c>
      <c r="I2391" s="17">
        <f t="shared" ca="1" si="308"/>
        <v>1</v>
      </c>
      <c r="K2391" s="17">
        <v>2382</v>
      </c>
      <c r="L2391" s="50">
        <v>1.7302230738308435E-3</v>
      </c>
      <c r="M2391" s="50">
        <v>1.7446025470874876E-3</v>
      </c>
      <c r="N2391" s="50">
        <v>5.3400000000000003E-2</v>
      </c>
      <c r="O2391" s="50">
        <v>5.3400000000000003E-2</v>
      </c>
      <c r="R2391" s="59"/>
    </row>
    <row r="2392" spans="2:18" x14ac:dyDescent="0.2">
      <c r="B2392">
        <v>2383</v>
      </c>
      <c r="C2392" s="57">
        <f t="shared" ca="1" si="309"/>
        <v>0.51433168438251897</v>
      </c>
      <c r="D2392" s="57">
        <f t="shared" ca="1" si="310"/>
        <v>0.7058971843262567</v>
      </c>
      <c r="E2392" s="57">
        <f t="shared" ca="1" si="310"/>
        <v>0.70612882298002377</v>
      </c>
      <c r="F2392" s="57">
        <f t="shared" ca="1" si="305"/>
        <v>0</v>
      </c>
      <c r="G2392" s="57">
        <f t="shared" ca="1" si="306"/>
        <v>0</v>
      </c>
      <c r="H2392" s="17">
        <f t="shared" ca="1" si="307"/>
        <v>0</v>
      </c>
      <c r="I2392" s="17">
        <f t="shared" ca="1" si="308"/>
        <v>0</v>
      </c>
      <c r="K2392" s="17">
        <v>2383</v>
      </c>
      <c r="L2392" s="50">
        <v>1.6572793515602993E-3</v>
      </c>
      <c r="M2392" s="50">
        <v>1.6704926245023738E-3</v>
      </c>
      <c r="N2392" s="50">
        <v>4.8800000000000003E-2</v>
      </c>
      <c r="O2392" s="50">
        <v>4.9000000000000002E-2</v>
      </c>
      <c r="R2392" s="59"/>
    </row>
    <row r="2393" spans="2:18" x14ac:dyDescent="0.2">
      <c r="B2393">
        <v>2384</v>
      </c>
      <c r="C2393" s="57">
        <f t="shared" ca="1" si="309"/>
        <v>-0.84196066242219136</v>
      </c>
      <c r="D2393" s="57">
        <f t="shared" ca="1" si="310"/>
        <v>0.61754760887255433</v>
      </c>
      <c r="E2393" s="57">
        <f t="shared" ca="1" si="310"/>
        <v>0.617750255801785</v>
      </c>
      <c r="F2393" s="57">
        <f t="shared" ca="1" si="305"/>
        <v>0</v>
      </c>
      <c r="G2393" s="57">
        <f t="shared" ca="1" si="306"/>
        <v>0</v>
      </c>
      <c r="H2393" s="17">
        <f t="shared" ca="1" si="307"/>
        <v>0</v>
      </c>
      <c r="I2393" s="17">
        <f t="shared" ca="1" si="308"/>
        <v>0</v>
      </c>
      <c r="K2393" s="17">
        <v>2384</v>
      </c>
      <c r="L2393" s="50">
        <v>1.7517278424833702E-3</v>
      </c>
      <c r="M2393" s="50">
        <v>1.7652388526179837E-3</v>
      </c>
      <c r="N2393" s="50">
        <v>0.05</v>
      </c>
      <c r="O2393" s="50">
        <v>5.0200000000000002E-2</v>
      </c>
      <c r="R2393" s="59"/>
    </row>
    <row r="2394" spans="2:18" x14ac:dyDescent="0.2">
      <c r="B2394">
        <v>2385</v>
      </c>
      <c r="C2394" s="57">
        <f t="shared" ca="1" si="309"/>
        <v>-1.124491370329266</v>
      </c>
      <c r="D2394" s="57">
        <f t="shared" ca="1" si="310"/>
        <v>0.60058379708306286</v>
      </c>
      <c r="E2394" s="57">
        <f t="shared" ca="1" si="310"/>
        <v>0.60078087737367702</v>
      </c>
      <c r="F2394" s="57">
        <f t="shared" ca="1" si="305"/>
        <v>0</v>
      </c>
      <c r="G2394" s="57">
        <f t="shared" ca="1" si="306"/>
        <v>0</v>
      </c>
      <c r="H2394" s="17">
        <f t="shared" ca="1" si="307"/>
        <v>0</v>
      </c>
      <c r="I2394" s="17">
        <f t="shared" ca="1" si="308"/>
        <v>0</v>
      </c>
      <c r="K2394" s="17">
        <v>2385</v>
      </c>
      <c r="L2394" s="50">
        <v>1.8241020479311469E-3</v>
      </c>
      <c r="M2394" s="50">
        <v>1.8384240120963757E-3</v>
      </c>
      <c r="N2394" s="50">
        <v>5.2999999999999999E-2</v>
      </c>
      <c r="O2394" s="50">
        <v>5.3199999999999997E-2</v>
      </c>
      <c r="R2394" s="59"/>
    </row>
    <row r="2395" spans="2:18" x14ac:dyDescent="0.2">
      <c r="B2395">
        <v>2386</v>
      </c>
      <c r="C2395" s="57">
        <f t="shared" ca="1" si="309"/>
        <v>-1.3175717061586454</v>
      </c>
      <c r="D2395" s="57">
        <f t="shared" ca="1" si="310"/>
        <v>0.58925962472244664</v>
      </c>
      <c r="E2395" s="57">
        <f t="shared" ca="1" si="310"/>
        <v>0.58945298901008059</v>
      </c>
      <c r="F2395" s="57">
        <f t="shared" ca="1" si="305"/>
        <v>0</v>
      </c>
      <c r="G2395" s="57">
        <f t="shared" ca="1" si="306"/>
        <v>0</v>
      </c>
      <c r="H2395" s="17">
        <f t="shared" ca="1" si="307"/>
        <v>0</v>
      </c>
      <c r="I2395" s="17">
        <f t="shared" ca="1" si="308"/>
        <v>0</v>
      </c>
      <c r="K2395" s="17">
        <v>2386</v>
      </c>
      <c r="L2395" s="50">
        <v>1.7777087143687161E-3</v>
      </c>
      <c r="M2395" s="50">
        <v>1.7925707210301126E-3</v>
      </c>
      <c r="N2395" s="50">
        <v>5.5199999999999999E-2</v>
      </c>
      <c r="O2395" s="50">
        <v>5.5399999999999998E-2</v>
      </c>
      <c r="R2395" s="59"/>
    </row>
    <row r="2396" spans="2:18" x14ac:dyDescent="0.2">
      <c r="B2396">
        <v>2387</v>
      </c>
      <c r="C2396" s="57">
        <f t="shared" ca="1" si="309"/>
        <v>-0.46424658615881936</v>
      </c>
      <c r="D2396" s="57">
        <f t="shared" ca="1" si="310"/>
        <v>0.64097729814559434</v>
      </c>
      <c r="E2396" s="57">
        <f t="shared" ca="1" si="310"/>
        <v>0.64118763347733176</v>
      </c>
      <c r="F2396" s="57">
        <f t="shared" ca="1" si="305"/>
        <v>0</v>
      </c>
      <c r="G2396" s="57">
        <f t="shared" ca="1" si="306"/>
        <v>0</v>
      </c>
      <c r="H2396" s="17">
        <f t="shared" ca="1" si="307"/>
        <v>0</v>
      </c>
      <c r="I2396" s="17">
        <f t="shared" ca="1" si="308"/>
        <v>0</v>
      </c>
      <c r="K2396" s="17">
        <v>2387</v>
      </c>
      <c r="L2396" s="50">
        <v>1.851388135733261E-3</v>
      </c>
      <c r="M2396" s="50">
        <v>1.8652246415812894E-3</v>
      </c>
      <c r="N2396" s="50">
        <v>5.0999999999999997E-2</v>
      </c>
      <c r="O2396" s="50">
        <v>5.1200000000000002E-2</v>
      </c>
      <c r="R2396" s="59"/>
    </row>
    <row r="2397" spans="2:18" x14ac:dyDescent="0.2">
      <c r="B2397">
        <v>2388</v>
      </c>
      <c r="C2397" s="57">
        <f t="shared" ca="1" si="309"/>
        <v>-0.54685719627395746</v>
      </c>
      <c r="D2397" s="57">
        <f t="shared" ca="1" si="310"/>
        <v>0.63577814187825665</v>
      </c>
      <c r="E2397" s="57">
        <f t="shared" ca="1" si="310"/>
        <v>0.63598677111796642</v>
      </c>
      <c r="F2397" s="57">
        <f t="shared" ca="1" si="305"/>
        <v>0</v>
      </c>
      <c r="G2397" s="57">
        <f t="shared" ca="1" si="306"/>
        <v>0</v>
      </c>
      <c r="H2397" s="17">
        <f t="shared" ca="1" si="307"/>
        <v>0</v>
      </c>
      <c r="I2397" s="17">
        <f t="shared" ca="1" si="308"/>
        <v>0</v>
      </c>
      <c r="K2397" s="17">
        <v>2388</v>
      </c>
      <c r="L2397" s="50">
        <v>1.5148893920806294E-3</v>
      </c>
      <c r="M2397" s="50">
        <v>1.5282153486908243E-3</v>
      </c>
      <c r="N2397" s="50">
        <v>4.9599999999999998E-2</v>
      </c>
      <c r="O2397" s="50">
        <v>4.9599999999999998E-2</v>
      </c>
      <c r="R2397" s="59"/>
    </row>
    <row r="2398" spans="2:18" x14ac:dyDescent="0.2">
      <c r="B2398">
        <v>2389</v>
      </c>
      <c r="C2398" s="57">
        <f t="shared" ca="1" si="309"/>
        <v>0.46731733164193257</v>
      </c>
      <c r="D2398" s="57">
        <f t="shared" ca="1" si="310"/>
        <v>0.70263290332609407</v>
      </c>
      <c r="E2398" s="57">
        <f t="shared" ca="1" si="310"/>
        <v>0.70286347081302103</v>
      </c>
      <c r="F2398" s="57">
        <f t="shared" ca="1" si="305"/>
        <v>0</v>
      </c>
      <c r="G2398" s="57">
        <f t="shared" ca="1" si="306"/>
        <v>0</v>
      </c>
      <c r="H2398" s="17">
        <f t="shared" ca="1" si="307"/>
        <v>0</v>
      </c>
      <c r="I2398" s="17">
        <f t="shared" ca="1" si="308"/>
        <v>0</v>
      </c>
      <c r="K2398" s="17">
        <v>2389</v>
      </c>
      <c r="L2398" s="50">
        <v>2.0070518954488242E-3</v>
      </c>
      <c r="M2398" s="50">
        <v>2.0213665965359709E-3</v>
      </c>
      <c r="N2398" s="50">
        <v>5.2600000000000001E-2</v>
      </c>
      <c r="O2398" s="50">
        <v>5.28E-2</v>
      </c>
      <c r="R2398" s="59"/>
    </row>
    <row r="2399" spans="2:18" x14ac:dyDescent="0.2">
      <c r="B2399">
        <v>2390</v>
      </c>
      <c r="C2399" s="57">
        <f t="shared" ca="1" si="309"/>
        <v>-1.1476378862332328</v>
      </c>
      <c r="D2399" s="57">
        <f t="shared" ca="1" si="310"/>
        <v>0.59921485355054671</v>
      </c>
      <c r="E2399" s="57">
        <f t="shared" ca="1" si="310"/>
        <v>0.59941148462526372</v>
      </c>
      <c r="F2399" s="57">
        <f t="shared" ca="1" si="305"/>
        <v>0</v>
      </c>
      <c r="G2399" s="57">
        <f t="shared" ca="1" si="306"/>
        <v>0</v>
      </c>
      <c r="H2399" s="17">
        <f t="shared" ca="1" si="307"/>
        <v>0</v>
      </c>
      <c r="I2399" s="17">
        <f t="shared" ca="1" si="308"/>
        <v>0</v>
      </c>
      <c r="K2399" s="17">
        <v>2390</v>
      </c>
      <c r="L2399" s="50">
        <v>1.6102138308335086E-3</v>
      </c>
      <c r="M2399" s="50">
        <v>1.6239730520489055E-3</v>
      </c>
      <c r="N2399" s="50">
        <v>5.0799999999999998E-2</v>
      </c>
      <c r="O2399" s="50">
        <v>5.1400000000000001E-2</v>
      </c>
      <c r="R2399" s="59"/>
    </row>
    <row r="2400" spans="2:18" x14ac:dyDescent="0.2">
      <c r="B2400">
        <v>2391</v>
      </c>
      <c r="C2400" s="57">
        <f t="shared" ca="1" si="309"/>
        <v>0.90845671349098989</v>
      </c>
      <c r="D2400" s="57">
        <f t="shared" ca="1" si="310"/>
        <v>0.73386521796634896</v>
      </c>
      <c r="E2400" s="57">
        <f t="shared" ca="1" si="310"/>
        <v>0.73410603427063625</v>
      </c>
      <c r="F2400" s="57">
        <f t="shared" ca="1" si="305"/>
        <v>0</v>
      </c>
      <c r="G2400" s="57">
        <f t="shared" ca="1" si="306"/>
        <v>0</v>
      </c>
      <c r="H2400" s="17">
        <f t="shared" ca="1" si="307"/>
        <v>0</v>
      </c>
      <c r="I2400" s="17">
        <f t="shared" ca="1" si="308"/>
        <v>0</v>
      </c>
      <c r="K2400" s="17">
        <v>2391</v>
      </c>
      <c r="L2400" s="50">
        <v>1.9354206738980691E-3</v>
      </c>
      <c r="M2400" s="50">
        <v>1.9499579009728811E-3</v>
      </c>
      <c r="N2400" s="50">
        <v>5.3400000000000003E-2</v>
      </c>
      <c r="O2400" s="50">
        <v>5.3999999999999999E-2</v>
      </c>
      <c r="R2400" s="59"/>
    </row>
    <row r="2401" spans="2:18" x14ac:dyDescent="0.2">
      <c r="B2401">
        <v>2392</v>
      </c>
      <c r="C2401" s="57">
        <f t="shared" ca="1" si="309"/>
        <v>-1.6549051433376258</v>
      </c>
      <c r="D2401" s="57">
        <f t="shared" ca="1" si="310"/>
        <v>0.56998498906261041</v>
      </c>
      <c r="E2401" s="57">
        <f t="shared" ca="1" si="310"/>
        <v>0.57017202841970882</v>
      </c>
      <c r="F2401" s="57">
        <f t="shared" ca="1" si="305"/>
        <v>0</v>
      </c>
      <c r="G2401" s="57">
        <f t="shared" ca="1" si="306"/>
        <v>0</v>
      </c>
      <c r="H2401" s="17">
        <f t="shared" ca="1" si="307"/>
        <v>0</v>
      </c>
      <c r="I2401" s="17">
        <f t="shared" ca="1" si="308"/>
        <v>0</v>
      </c>
      <c r="K2401" s="17">
        <v>2392</v>
      </c>
      <c r="L2401" s="50">
        <v>1.5800035065183682E-3</v>
      </c>
      <c r="M2401" s="50">
        <v>1.5937843109997977E-3</v>
      </c>
      <c r="N2401" s="50">
        <v>5.1200000000000002E-2</v>
      </c>
      <c r="O2401" s="50">
        <v>5.16E-2</v>
      </c>
      <c r="R2401" s="59"/>
    </row>
    <row r="2402" spans="2:18" x14ac:dyDescent="0.2">
      <c r="B2402">
        <v>2393</v>
      </c>
      <c r="C2402" s="57">
        <f t="shared" ca="1" si="309"/>
        <v>-0.94098116092167328</v>
      </c>
      <c r="D2402" s="57">
        <f t="shared" ca="1" si="310"/>
        <v>0.61154832838280593</v>
      </c>
      <c r="E2402" s="57">
        <f t="shared" ca="1" si="310"/>
        <v>0.61174900666095389</v>
      </c>
      <c r="F2402" s="57">
        <f t="shared" ca="1" si="305"/>
        <v>0</v>
      </c>
      <c r="G2402" s="57">
        <f t="shared" ca="1" si="306"/>
        <v>0</v>
      </c>
      <c r="H2402" s="17">
        <f t="shared" ca="1" si="307"/>
        <v>0</v>
      </c>
      <c r="I2402" s="17">
        <f t="shared" ca="1" si="308"/>
        <v>0</v>
      </c>
      <c r="K2402" s="17">
        <v>2393</v>
      </c>
      <c r="L2402" s="50">
        <v>1.6457360848055427E-3</v>
      </c>
      <c r="M2402" s="50">
        <v>1.6595621803035261E-3</v>
      </c>
      <c r="N2402" s="50">
        <v>5.1200000000000002E-2</v>
      </c>
      <c r="O2402" s="50">
        <v>5.16E-2</v>
      </c>
      <c r="R2402" s="59"/>
    </row>
    <row r="2403" spans="2:18" x14ac:dyDescent="0.2">
      <c r="B2403">
        <v>2394</v>
      </c>
      <c r="C2403" s="57">
        <f t="shared" ca="1" si="309"/>
        <v>0.12216904363505422</v>
      </c>
      <c r="D2403" s="57">
        <f t="shared" ca="1" si="310"/>
        <v>0.67912640461624629</v>
      </c>
      <c r="E2403" s="57">
        <f t="shared" ca="1" si="310"/>
        <v>0.67934925849581407</v>
      </c>
      <c r="F2403" s="57">
        <f t="shared" ca="1" si="305"/>
        <v>0</v>
      </c>
      <c r="G2403" s="57">
        <f t="shared" ca="1" si="306"/>
        <v>0</v>
      </c>
      <c r="H2403" s="17">
        <f t="shared" ca="1" si="307"/>
        <v>0</v>
      </c>
      <c r="I2403" s="17">
        <f t="shared" ca="1" si="308"/>
        <v>0</v>
      </c>
      <c r="K2403" s="17">
        <v>2394</v>
      </c>
      <c r="L2403" s="50">
        <v>1.7249016130344366E-3</v>
      </c>
      <c r="M2403" s="50">
        <v>1.7392260040159169E-3</v>
      </c>
      <c r="N2403" s="50">
        <v>5.2999999999999999E-2</v>
      </c>
      <c r="O2403" s="50">
        <v>5.3400000000000003E-2</v>
      </c>
      <c r="R2403" s="59"/>
    </row>
    <row r="2404" spans="2:18" x14ac:dyDescent="0.2">
      <c r="B2404">
        <v>2395</v>
      </c>
      <c r="C2404" s="57">
        <f t="shared" ca="1" si="309"/>
        <v>-1.4287578464785309</v>
      </c>
      <c r="D2404" s="57">
        <f t="shared" ca="1" si="310"/>
        <v>0.58283569232989441</v>
      </c>
      <c r="E2404" s="57">
        <f t="shared" ca="1" si="310"/>
        <v>0.58302694861783044</v>
      </c>
      <c r="F2404" s="57">
        <f t="shared" ca="1" si="305"/>
        <v>0</v>
      </c>
      <c r="G2404" s="57">
        <f t="shared" ca="1" si="306"/>
        <v>0</v>
      </c>
      <c r="H2404" s="17">
        <f t="shared" ca="1" si="307"/>
        <v>0</v>
      </c>
      <c r="I2404" s="17">
        <f t="shared" ca="1" si="308"/>
        <v>0</v>
      </c>
      <c r="K2404" s="17">
        <v>2395</v>
      </c>
      <c r="L2404" s="50">
        <v>1.7665117001714843E-3</v>
      </c>
      <c r="M2404" s="50">
        <v>1.7811617276103702E-3</v>
      </c>
      <c r="N2404" s="50">
        <v>5.4399999999999997E-2</v>
      </c>
      <c r="O2404" s="50">
        <v>5.4399999999999997E-2</v>
      </c>
      <c r="R2404" s="59"/>
    </row>
    <row r="2405" spans="2:18" x14ac:dyDescent="0.2">
      <c r="B2405">
        <v>2396</v>
      </c>
      <c r="C2405" s="57">
        <f t="shared" ca="1" si="309"/>
        <v>-0.62224875875765118</v>
      </c>
      <c r="D2405" s="57">
        <f t="shared" ca="1" si="310"/>
        <v>0.63107013515086052</v>
      </c>
      <c r="E2405" s="57">
        <f t="shared" ca="1" si="310"/>
        <v>0.63127721946821547</v>
      </c>
      <c r="F2405" s="57">
        <f t="shared" ca="1" si="305"/>
        <v>0</v>
      </c>
      <c r="G2405" s="57">
        <f t="shared" ca="1" si="306"/>
        <v>0</v>
      </c>
      <c r="H2405" s="17">
        <f t="shared" ca="1" si="307"/>
        <v>0</v>
      </c>
      <c r="I2405" s="17">
        <f t="shared" ca="1" si="308"/>
        <v>0</v>
      </c>
      <c r="K2405" s="17">
        <v>2396</v>
      </c>
      <c r="L2405" s="50">
        <v>1.7213704677522949E-3</v>
      </c>
      <c r="M2405" s="50">
        <v>1.7350673684325103E-3</v>
      </c>
      <c r="N2405" s="50">
        <v>5.0599999999999999E-2</v>
      </c>
      <c r="O2405" s="50">
        <v>5.0999999999999997E-2</v>
      </c>
      <c r="R2405" s="59"/>
    </row>
    <row r="2406" spans="2:18" x14ac:dyDescent="0.2">
      <c r="B2406">
        <v>2397</v>
      </c>
      <c r="C2406" s="57">
        <f t="shared" ca="1" si="309"/>
        <v>-0.25772334172207545</v>
      </c>
      <c r="D2406" s="57">
        <f t="shared" ca="1" si="310"/>
        <v>0.65416174938472771</v>
      </c>
      <c r="E2406" s="57">
        <f t="shared" ca="1" si="310"/>
        <v>0.65437641116598699</v>
      </c>
      <c r="F2406" s="57">
        <f t="shared" ca="1" si="305"/>
        <v>0</v>
      </c>
      <c r="G2406" s="57">
        <f t="shared" ca="1" si="306"/>
        <v>0</v>
      </c>
      <c r="H2406" s="17">
        <f t="shared" ca="1" si="307"/>
        <v>0</v>
      </c>
      <c r="I2406" s="17">
        <f t="shared" ca="1" si="308"/>
        <v>0</v>
      </c>
      <c r="K2406" s="17">
        <v>2397</v>
      </c>
      <c r="L2406" s="50">
        <v>1.7023519553421196E-3</v>
      </c>
      <c r="M2406" s="50">
        <v>1.7159879343526118E-3</v>
      </c>
      <c r="N2406" s="50">
        <v>5.0200000000000002E-2</v>
      </c>
      <c r="O2406" s="50">
        <v>5.0999999999999997E-2</v>
      </c>
      <c r="R2406" s="59"/>
    </row>
    <row r="2407" spans="2:18" x14ac:dyDescent="0.2">
      <c r="B2407">
        <v>2398</v>
      </c>
      <c r="C2407" s="57">
        <f t="shared" ca="1" si="309"/>
        <v>0.89113335584910069</v>
      </c>
      <c r="D2407" s="57">
        <f t="shared" ca="1" si="310"/>
        <v>0.73261294417623424</v>
      </c>
      <c r="E2407" s="57">
        <f t="shared" ca="1" si="310"/>
        <v>0.73285334954955117</v>
      </c>
      <c r="F2407" s="57">
        <f t="shared" ca="1" si="305"/>
        <v>0</v>
      </c>
      <c r="G2407" s="57">
        <f t="shared" ca="1" si="306"/>
        <v>0</v>
      </c>
      <c r="H2407" s="17">
        <f t="shared" ca="1" si="307"/>
        <v>0</v>
      </c>
      <c r="I2407" s="17">
        <f t="shared" ca="1" si="308"/>
        <v>0</v>
      </c>
      <c r="K2407" s="17">
        <v>2398</v>
      </c>
      <c r="L2407" s="50">
        <v>1.8041855107438394E-3</v>
      </c>
      <c r="M2407" s="50">
        <v>1.8186376584354829E-3</v>
      </c>
      <c r="N2407" s="50">
        <v>5.3199999999999997E-2</v>
      </c>
      <c r="O2407" s="50">
        <v>5.3800000000000001E-2</v>
      </c>
      <c r="R2407" s="59"/>
    </row>
    <row r="2408" spans="2:18" x14ac:dyDescent="0.2">
      <c r="B2408">
        <v>2399</v>
      </c>
      <c r="C2408" s="57">
        <f t="shared" ca="1" si="309"/>
        <v>4.39152835761017E-2</v>
      </c>
      <c r="D2408" s="57">
        <f t="shared" ca="1" si="310"/>
        <v>0.67390721143493881</v>
      </c>
      <c r="E2408" s="57">
        <f t="shared" ca="1" si="310"/>
        <v>0.67412835264740845</v>
      </c>
      <c r="F2408" s="57">
        <f t="shared" ca="1" si="305"/>
        <v>0</v>
      </c>
      <c r="G2408" s="57">
        <f t="shared" ca="1" si="306"/>
        <v>0</v>
      </c>
      <c r="H2408" s="17">
        <f t="shared" ca="1" si="307"/>
        <v>0</v>
      </c>
      <c r="I2408" s="17">
        <f t="shared" ca="1" si="308"/>
        <v>0</v>
      </c>
      <c r="K2408" s="17">
        <v>2399</v>
      </c>
      <c r="L2408" s="50">
        <v>1.8209753292087434E-3</v>
      </c>
      <c r="M2408" s="50">
        <v>1.8357466872299995E-3</v>
      </c>
      <c r="N2408" s="50">
        <v>5.4800000000000001E-2</v>
      </c>
      <c r="O2408" s="50">
        <v>5.4800000000000001E-2</v>
      </c>
      <c r="R2408" s="59"/>
    </row>
    <row r="2409" spans="2:18" x14ac:dyDescent="0.2">
      <c r="B2409">
        <v>2400</v>
      </c>
      <c r="C2409" s="57">
        <f t="shared" ca="1" si="309"/>
        <v>1.8837240986206729E-2</v>
      </c>
      <c r="D2409" s="57">
        <f t="shared" ca="1" si="310"/>
        <v>0.6722431141966374</v>
      </c>
      <c r="E2409" s="57">
        <f t="shared" ca="1" si="310"/>
        <v>0.67246370933915145</v>
      </c>
      <c r="F2409" s="57">
        <f t="shared" ca="1" si="305"/>
        <v>0</v>
      </c>
      <c r="G2409" s="57">
        <f t="shared" ca="1" si="306"/>
        <v>0</v>
      </c>
      <c r="H2409" s="17">
        <f t="shared" ca="1" si="307"/>
        <v>0</v>
      </c>
      <c r="I2409" s="17">
        <f t="shared" ca="1" si="308"/>
        <v>0</v>
      </c>
      <c r="K2409" s="17">
        <v>2400</v>
      </c>
      <c r="L2409" s="50">
        <v>1.6581664323218185E-3</v>
      </c>
      <c r="M2409" s="50">
        <v>1.670746099923532E-3</v>
      </c>
      <c r="N2409" s="50">
        <v>4.6399999999999997E-2</v>
      </c>
      <c r="O2409" s="50">
        <v>4.6600000000000003E-2</v>
      </c>
      <c r="R2409" s="59"/>
    </row>
    <row r="2410" spans="2:18" x14ac:dyDescent="0.2">
      <c r="B2410">
        <v>2401</v>
      </c>
      <c r="C2410" s="57">
        <f t="shared" ca="1" si="309"/>
        <v>-0.47990460399817941</v>
      </c>
      <c r="D2410" s="57">
        <f t="shared" ref="D2410:E2429" ca="1" si="311">S0*EXP((D$5+0.5*σ*σ)*T+σ*SQRT(T)*$C2410)</f>
        <v>0.63998859483460546</v>
      </c>
      <c r="E2410" s="57">
        <f t="shared" ca="1" si="311"/>
        <v>0.6401986057254625</v>
      </c>
      <c r="F2410" s="57">
        <f t="shared" ca="1" si="305"/>
        <v>0</v>
      </c>
      <c r="G2410" s="57">
        <f t="shared" ca="1" si="306"/>
        <v>0</v>
      </c>
      <c r="H2410" s="17">
        <f t="shared" ca="1" si="307"/>
        <v>0</v>
      </c>
      <c r="I2410" s="17">
        <f t="shared" ca="1" si="308"/>
        <v>0</v>
      </c>
      <c r="K2410" s="17">
        <v>2401</v>
      </c>
      <c r="L2410" s="50">
        <v>1.7108007654778408E-3</v>
      </c>
      <c r="M2410" s="50">
        <v>1.7236029413998444E-3</v>
      </c>
      <c r="N2410" s="50">
        <v>4.7199999999999999E-2</v>
      </c>
      <c r="O2410" s="50">
        <v>4.7399999999999998E-2</v>
      </c>
      <c r="R2410" s="59"/>
    </row>
    <row r="2411" spans="2:18" x14ac:dyDescent="0.2">
      <c r="B2411">
        <v>2402</v>
      </c>
      <c r="C2411" s="57">
        <f t="shared" ca="1" si="309"/>
        <v>7.4719036059200772E-2</v>
      </c>
      <c r="D2411" s="57">
        <f t="shared" ca="1" si="311"/>
        <v>0.67595688671267828</v>
      </c>
      <c r="E2411" s="57">
        <f t="shared" ca="1" si="311"/>
        <v>0.67617870052171369</v>
      </c>
      <c r="F2411" s="57">
        <f t="shared" ca="1" si="305"/>
        <v>0</v>
      </c>
      <c r="G2411" s="57">
        <f t="shared" ca="1" si="306"/>
        <v>0</v>
      </c>
      <c r="H2411" s="17">
        <f t="shared" ca="1" si="307"/>
        <v>0</v>
      </c>
      <c r="I2411" s="17">
        <f t="shared" ca="1" si="308"/>
        <v>0</v>
      </c>
      <c r="K2411" s="17">
        <v>2402</v>
      </c>
      <c r="L2411" s="50">
        <v>1.6714610360345063E-3</v>
      </c>
      <c r="M2411" s="50">
        <v>1.684476266689554E-3</v>
      </c>
      <c r="N2411" s="50">
        <v>4.82E-2</v>
      </c>
      <c r="O2411" s="50">
        <v>4.82E-2</v>
      </c>
      <c r="R2411" s="59"/>
    </row>
    <row r="2412" spans="2:18" x14ac:dyDescent="0.2">
      <c r="B2412">
        <v>2403</v>
      </c>
      <c r="C2412" s="57">
        <f t="shared" ca="1" si="309"/>
        <v>0.28068944653865213</v>
      </c>
      <c r="D2412" s="57">
        <f t="shared" ca="1" si="311"/>
        <v>0.68982324531704176</v>
      </c>
      <c r="E2412" s="57">
        <f t="shared" ca="1" si="311"/>
        <v>0.69004960934204496</v>
      </c>
      <c r="F2412" s="57">
        <f t="shared" ca="1" si="305"/>
        <v>0</v>
      </c>
      <c r="G2412" s="57">
        <f t="shared" ca="1" si="306"/>
        <v>0</v>
      </c>
      <c r="H2412" s="17">
        <f t="shared" ca="1" si="307"/>
        <v>0</v>
      </c>
      <c r="I2412" s="17">
        <f t="shared" ca="1" si="308"/>
        <v>0</v>
      </c>
      <c r="K2412" s="17">
        <v>2403</v>
      </c>
      <c r="L2412" s="50">
        <v>1.641795567886303E-3</v>
      </c>
      <c r="M2412" s="50">
        <v>1.6558466604321754E-3</v>
      </c>
      <c r="N2412" s="50">
        <v>5.2200000000000003E-2</v>
      </c>
      <c r="O2412" s="50">
        <v>5.2400000000000002E-2</v>
      </c>
      <c r="R2412" s="59"/>
    </row>
    <row r="2413" spans="2:18" x14ac:dyDescent="0.2">
      <c r="B2413">
        <v>2404</v>
      </c>
      <c r="C2413" s="57">
        <f t="shared" ca="1" si="309"/>
        <v>0.98655371745910436</v>
      </c>
      <c r="D2413" s="57">
        <f t="shared" ca="1" si="311"/>
        <v>0.73953733746124128</v>
      </c>
      <c r="E2413" s="57">
        <f t="shared" ca="1" si="311"/>
        <v>0.73978001505942936</v>
      </c>
      <c r="F2413" s="57">
        <f t="shared" ca="1" si="305"/>
        <v>0</v>
      </c>
      <c r="G2413" s="57">
        <f t="shared" ca="1" si="306"/>
        <v>0</v>
      </c>
      <c r="H2413" s="17">
        <f t="shared" ca="1" si="307"/>
        <v>0</v>
      </c>
      <c r="I2413" s="17">
        <f t="shared" ca="1" si="308"/>
        <v>0</v>
      </c>
      <c r="K2413" s="17">
        <v>2404</v>
      </c>
      <c r="L2413" s="50">
        <v>1.7663215981657953E-3</v>
      </c>
      <c r="M2413" s="50">
        <v>1.7795231447999501E-3</v>
      </c>
      <c r="N2413" s="50">
        <v>4.8800000000000003E-2</v>
      </c>
      <c r="O2413" s="50">
        <v>4.8800000000000003E-2</v>
      </c>
      <c r="R2413" s="59"/>
    </row>
    <row r="2414" spans="2:18" x14ac:dyDescent="0.2">
      <c r="B2414">
        <v>2405</v>
      </c>
      <c r="C2414" s="57">
        <f t="shared" ca="1" si="309"/>
        <v>-1.192659459691563</v>
      </c>
      <c r="D2414" s="57">
        <f t="shared" ca="1" si="311"/>
        <v>0.59656109446111416</v>
      </c>
      <c r="E2414" s="57">
        <f t="shared" ca="1" si="311"/>
        <v>0.59675685471045237</v>
      </c>
      <c r="F2414" s="57">
        <f t="shared" ca="1" si="305"/>
        <v>0</v>
      </c>
      <c r="G2414" s="57">
        <f t="shared" ca="1" si="306"/>
        <v>0</v>
      </c>
      <c r="H2414" s="17">
        <f t="shared" ca="1" si="307"/>
        <v>0</v>
      </c>
      <c r="I2414" s="17">
        <f t="shared" ca="1" si="308"/>
        <v>0</v>
      </c>
      <c r="K2414" s="17">
        <v>2405</v>
      </c>
      <c r="L2414" s="50">
        <v>1.5820329951701079E-3</v>
      </c>
      <c r="M2414" s="50">
        <v>1.595291813565669E-3</v>
      </c>
      <c r="N2414" s="50">
        <v>4.9000000000000002E-2</v>
      </c>
      <c r="O2414" s="50">
        <v>4.9399999999999999E-2</v>
      </c>
      <c r="R2414" s="59"/>
    </row>
    <row r="2415" spans="2:18" x14ac:dyDescent="0.2">
      <c r="B2415">
        <v>2406</v>
      </c>
      <c r="C2415" s="57">
        <f t="shared" ca="1" si="309"/>
        <v>2.1594367782527093</v>
      </c>
      <c r="D2415" s="57">
        <f t="shared" ca="1" si="311"/>
        <v>0.83019145618095191</v>
      </c>
      <c r="E2415" s="57">
        <f t="shared" ca="1" si="311"/>
        <v>0.83046388173462826</v>
      </c>
      <c r="F2415" s="57">
        <f t="shared" ca="1" si="305"/>
        <v>4.1991456180951903E-2</v>
      </c>
      <c r="G2415" s="57">
        <f t="shared" ca="1" si="306"/>
        <v>4.226388173462825E-2</v>
      </c>
      <c r="H2415" s="17">
        <f t="shared" ca="1" si="307"/>
        <v>1</v>
      </c>
      <c r="I2415" s="17">
        <f t="shared" ca="1" si="308"/>
        <v>1</v>
      </c>
      <c r="K2415" s="17">
        <v>2406</v>
      </c>
      <c r="L2415" s="50">
        <v>1.6159318637974252E-3</v>
      </c>
      <c r="M2415" s="50">
        <v>1.6290290564932722E-3</v>
      </c>
      <c r="N2415" s="50">
        <v>4.8399999999999999E-2</v>
      </c>
      <c r="O2415" s="50">
        <v>4.8800000000000003E-2</v>
      </c>
      <c r="R2415" s="59"/>
    </row>
    <row r="2416" spans="2:18" x14ac:dyDescent="0.2">
      <c r="B2416">
        <v>2407</v>
      </c>
      <c r="C2416" s="57">
        <f t="shared" ca="1" si="309"/>
        <v>0.955180262558464</v>
      </c>
      <c r="D2416" s="57">
        <f t="shared" ca="1" si="311"/>
        <v>0.73725346050391627</v>
      </c>
      <c r="E2416" s="57">
        <f t="shared" ca="1" si="311"/>
        <v>0.73749538865275754</v>
      </c>
      <c r="F2416" s="57">
        <f t="shared" ca="1" si="305"/>
        <v>0</v>
      </c>
      <c r="G2416" s="57">
        <f t="shared" ca="1" si="306"/>
        <v>0</v>
      </c>
      <c r="H2416" s="17">
        <f t="shared" ca="1" si="307"/>
        <v>0</v>
      </c>
      <c r="I2416" s="17">
        <f t="shared" ca="1" si="308"/>
        <v>0</v>
      </c>
      <c r="K2416" s="17">
        <v>2407</v>
      </c>
      <c r="L2416" s="50">
        <v>1.8505302701558282E-3</v>
      </c>
      <c r="M2416" s="50">
        <v>1.8645290641567051E-3</v>
      </c>
      <c r="N2416" s="50">
        <v>5.16E-2</v>
      </c>
      <c r="O2416" s="50">
        <v>5.2200000000000003E-2</v>
      </c>
      <c r="R2416" s="59"/>
    </row>
    <row r="2417" spans="2:18" x14ac:dyDescent="0.2">
      <c r="B2417">
        <v>2408</v>
      </c>
      <c r="C2417" s="57">
        <f t="shared" ca="1" si="309"/>
        <v>-0.38075305327090331</v>
      </c>
      <c r="D2417" s="57">
        <f t="shared" ca="1" si="311"/>
        <v>0.64627522382920966</v>
      </c>
      <c r="E2417" s="57">
        <f t="shared" ca="1" si="311"/>
        <v>0.64648729766394764</v>
      </c>
      <c r="F2417" s="57">
        <f t="shared" ca="1" si="305"/>
        <v>0</v>
      </c>
      <c r="G2417" s="57">
        <f t="shared" ca="1" si="306"/>
        <v>0</v>
      </c>
      <c r="H2417" s="17">
        <f t="shared" ca="1" si="307"/>
        <v>0</v>
      </c>
      <c r="I2417" s="17">
        <f t="shared" ca="1" si="308"/>
        <v>0</v>
      </c>
      <c r="K2417" s="17">
        <v>2408</v>
      </c>
      <c r="L2417" s="50">
        <v>1.8495319437660538E-3</v>
      </c>
      <c r="M2417" s="50">
        <v>1.8649863971430321E-3</v>
      </c>
      <c r="N2417" s="50">
        <v>5.7200000000000001E-2</v>
      </c>
      <c r="O2417" s="50">
        <v>5.7599999999999998E-2</v>
      </c>
      <c r="R2417" s="59"/>
    </row>
    <row r="2418" spans="2:18" x14ac:dyDescent="0.2">
      <c r="B2418">
        <v>2409</v>
      </c>
      <c r="C2418" s="57">
        <f t="shared" ca="1" si="309"/>
        <v>-0.15448258938910941</v>
      </c>
      <c r="D2418" s="57">
        <f t="shared" ca="1" si="311"/>
        <v>0.66085396738466418</v>
      </c>
      <c r="E2418" s="57">
        <f t="shared" ca="1" si="311"/>
        <v>0.66107082520297056</v>
      </c>
      <c r="F2418" s="57">
        <f t="shared" ca="1" si="305"/>
        <v>0</v>
      </c>
      <c r="G2418" s="57">
        <f t="shared" ca="1" si="306"/>
        <v>0</v>
      </c>
      <c r="H2418" s="17">
        <f t="shared" ca="1" si="307"/>
        <v>0</v>
      </c>
      <c r="I2418" s="17">
        <f t="shared" ca="1" si="308"/>
        <v>0</v>
      </c>
      <c r="K2418" s="17">
        <v>2409</v>
      </c>
      <c r="L2418" s="50">
        <v>1.9317610511049054E-3</v>
      </c>
      <c r="M2418" s="50">
        <v>1.9454567815292004E-3</v>
      </c>
      <c r="N2418" s="50">
        <v>0.05</v>
      </c>
      <c r="O2418" s="50">
        <v>5.0799999999999998E-2</v>
      </c>
      <c r="R2418" s="59"/>
    </row>
    <row r="2419" spans="2:18" x14ac:dyDescent="0.2">
      <c r="B2419">
        <v>2410</v>
      </c>
      <c r="C2419" s="57">
        <f t="shared" ca="1" si="309"/>
        <v>-2.4229177348130975</v>
      </c>
      <c r="D2419" s="57">
        <f t="shared" ca="1" si="311"/>
        <v>0.52842115477558527</v>
      </c>
      <c r="E2419" s="57">
        <f t="shared" ca="1" si="311"/>
        <v>0.52859455504921171</v>
      </c>
      <c r="F2419" s="57">
        <f t="shared" ca="1" si="305"/>
        <v>0</v>
      </c>
      <c r="G2419" s="57">
        <f t="shared" ca="1" si="306"/>
        <v>0</v>
      </c>
      <c r="H2419" s="17">
        <f t="shared" ca="1" si="307"/>
        <v>0</v>
      </c>
      <c r="I2419" s="17">
        <f t="shared" ca="1" si="308"/>
        <v>0</v>
      </c>
      <c r="K2419" s="17">
        <v>2410</v>
      </c>
      <c r="L2419" s="50">
        <v>1.5756429030966872E-3</v>
      </c>
      <c r="M2419" s="50">
        <v>1.5891353876375002E-3</v>
      </c>
      <c r="N2419" s="50">
        <v>0.05</v>
      </c>
      <c r="O2419" s="50">
        <v>5.0200000000000002E-2</v>
      </c>
      <c r="R2419" s="59"/>
    </row>
    <row r="2420" spans="2:18" x14ac:dyDescent="0.2">
      <c r="B2420">
        <v>2411</v>
      </c>
      <c r="C2420" s="57">
        <f t="shared" ca="1" si="309"/>
        <v>0.11572117293712209</v>
      </c>
      <c r="D2420" s="57">
        <f t="shared" ca="1" si="311"/>
        <v>0.67869483523210616</v>
      </c>
      <c r="E2420" s="57">
        <f t="shared" ca="1" si="311"/>
        <v>0.67891754749310207</v>
      </c>
      <c r="F2420" s="57">
        <f t="shared" ca="1" si="305"/>
        <v>0</v>
      </c>
      <c r="G2420" s="57">
        <f t="shared" ca="1" si="306"/>
        <v>0</v>
      </c>
      <c r="H2420" s="17">
        <f t="shared" ca="1" si="307"/>
        <v>0</v>
      </c>
      <c r="I2420" s="17">
        <f t="shared" ca="1" si="308"/>
        <v>0</v>
      </c>
      <c r="K2420" s="17">
        <v>2411</v>
      </c>
      <c r="L2420" s="50">
        <v>1.5133673317594045E-3</v>
      </c>
      <c r="M2420" s="50">
        <v>1.5262019359510983E-3</v>
      </c>
      <c r="N2420" s="50">
        <v>4.7600000000000003E-2</v>
      </c>
      <c r="O2420" s="50">
        <v>4.7800000000000002E-2</v>
      </c>
      <c r="R2420" s="59"/>
    </row>
    <row r="2421" spans="2:18" x14ac:dyDescent="0.2">
      <c r="B2421">
        <v>2412</v>
      </c>
      <c r="C2421" s="57">
        <f t="shared" ca="1" si="309"/>
        <v>0.17690667754168965</v>
      </c>
      <c r="D2421" s="57">
        <f t="shared" ca="1" si="311"/>
        <v>0.68280117923030836</v>
      </c>
      <c r="E2421" s="57">
        <f t="shared" ca="1" si="311"/>
        <v>0.68302523897931899</v>
      </c>
      <c r="F2421" s="57">
        <f t="shared" ca="1" si="305"/>
        <v>0</v>
      </c>
      <c r="G2421" s="57">
        <f t="shared" ca="1" si="306"/>
        <v>0</v>
      </c>
      <c r="H2421" s="17">
        <f t="shared" ca="1" si="307"/>
        <v>0</v>
      </c>
      <c r="I2421" s="17">
        <f t="shared" ca="1" si="308"/>
        <v>0</v>
      </c>
      <c r="K2421" s="17">
        <v>2412</v>
      </c>
      <c r="L2421" s="50">
        <v>1.6332342770338779E-3</v>
      </c>
      <c r="M2421" s="50">
        <v>1.6476699731203266E-3</v>
      </c>
      <c r="N2421" s="50">
        <v>5.3400000000000003E-2</v>
      </c>
      <c r="O2421" s="50">
        <v>5.4199999999999998E-2</v>
      </c>
      <c r="R2421" s="59"/>
    </row>
    <row r="2422" spans="2:18" x14ac:dyDescent="0.2">
      <c r="B2422">
        <v>2413</v>
      </c>
      <c r="C2422" s="57">
        <f t="shared" ca="1" si="309"/>
        <v>2.3264575412123909</v>
      </c>
      <c r="D2422" s="57">
        <f t="shared" ca="1" si="311"/>
        <v>0.84397468384573937</v>
      </c>
      <c r="E2422" s="57">
        <f t="shared" ca="1" si="311"/>
        <v>0.84425163233614331</v>
      </c>
      <c r="F2422" s="57">
        <f t="shared" ca="1" si="305"/>
        <v>5.5774683845739359E-2</v>
      </c>
      <c r="G2422" s="57">
        <f t="shared" ca="1" si="306"/>
        <v>5.6051632336143298E-2</v>
      </c>
      <c r="H2422" s="17">
        <f t="shared" ca="1" si="307"/>
        <v>1</v>
      </c>
      <c r="I2422" s="17">
        <f t="shared" ca="1" si="308"/>
        <v>1</v>
      </c>
      <c r="K2422" s="17">
        <v>2413</v>
      </c>
      <c r="L2422" s="50">
        <v>1.9241443868268E-3</v>
      </c>
      <c r="M2422" s="50">
        <v>1.9386825650596791E-3</v>
      </c>
      <c r="N2422" s="50">
        <v>5.3600000000000002E-2</v>
      </c>
      <c r="O2422" s="50">
        <v>5.3800000000000001E-2</v>
      </c>
      <c r="R2422" s="59"/>
    </row>
    <row r="2423" spans="2:18" x14ac:dyDescent="0.2">
      <c r="B2423">
        <v>2414</v>
      </c>
      <c r="C2423" s="57">
        <f t="shared" ca="1" si="309"/>
        <v>-1.4406445900528102</v>
      </c>
      <c r="D2423" s="57">
        <f t="shared" ca="1" si="311"/>
        <v>0.58215307657482063</v>
      </c>
      <c r="E2423" s="57">
        <f t="shared" ca="1" si="311"/>
        <v>0.58234410886385424</v>
      </c>
      <c r="F2423" s="57">
        <f t="shared" ca="1" si="305"/>
        <v>0</v>
      </c>
      <c r="G2423" s="57">
        <f t="shared" ca="1" si="306"/>
        <v>0</v>
      </c>
      <c r="H2423" s="17">
        <f t="shared" ca="1" si="307"/>
        <v>0</v>
      </c>
      <c r="I2423" s="17">
        <f t="shared" ca="1" si="308"/>
        <v>0</v>
      </c>
      <c r="K2423" s="17">
        <v>2414</v>
      </c>
      <c r="L2423" s="50">
        <v>1.7169787235170083E-3</v>
      </c>
      <c r="M2423" s="50">
        <v>1.7312077148213358E-3</v>
      </c>
      <c r="N2423" s="50">
        <v>5.28E-2</v>
      </c>
      <c r="O2423" s="50">
        <v>5.2999999999999999E-2</v>
      </c>
      <c r="R2423" s="59"/>
    </row>
    <row r="2424" spans="2:18" x14ac:dyDescent="0.2">
      <c r="B2424">
        <v>2415</v>
      </c>
      <c r="C2424" s="57">
        <f t="shared" ca="1" si="309"/>
        <v>1.3011516588475729</v>
      </c>
      <c r="D2424" s="57">
        <f t="shared" ca="1" si="311"/>
        <v>0.7628338021877582</v>
      </c>
      <c r="E2424" s="57">
        <f t="shared" ca="1" si="311"/>
        <v>0.76308412447110241</v>
      </c>
      <c r="F2424" s="57">
        <f t="shared" ca="1" si="305"/>
        <v>0</v>
      </c>
      <c r="G2424" s="57">
        <f t="shared" ca="1" si="306"/>
        <v>0</v>
      </c>
      <c r="H2424" s="17">
        <f t="shared" ca="1" si="307"/>
        <v>0</v>
      </c>
      <c r="I2424" s="17">
        <f t="shared" ca="1" si="308"/>
        <v>0</v>
      </c>
      <c r="K2424" s="17">
        <v>2415</v>
      </c>
      <c r="L2424" s="50">
        <v>1.638880046465943E-3</v>
      </c>
      <c r="M2424" s="50">
        <v>1.6529876298071982E-3</v>
      </c>
      <c r="N2424" s="50">
        <v>5.2400000000000002E-2</v>
      </c>
      <c r="O2424" s="50">
        <v>5.2600000000000001E-2</v>
      </c>
      <c r="R2424" s="59"/>
    </row>
    <row r="2425" spans="2:18" x14ac:dyDescent="0.2">
      <c r="B2425">
        <v>2416</v>
      </c>
      <c r="C2425" s="57">
        <f t="shared" ca="1" si="309"/>
        <v>-0.3487099440928727</v>
      </c>
      <c r="D2425" s="57">
        <f t="shared" ca="1" si="311"/>
        <v>0.64832006714494006</v>
      </c>
      <c r="E2425" s="57">
        <f t="shared" ca="1" si="311"/>
        <v>0.64853281199064583</v>
      </c>
      <c r="F2425" s="57">
        <f t="shared" ca="1" si="305"/>
        <v>0</v>
      </c>
      <c r="G2425" s="57">
        <f t="shared" ca="1" si="306"/>
        <v>0</v>
      </c>
      <c r="H2425" s="17">
        <f t="shared" ca="1" si="307"/>
        <v>0</v>
      </c>
      <c r="I2425" s="17">
        <f t="shared" ca="1" si="308"/>
        <v>0</v>
      </c>
      <c r="K2425" s="17">
        <v>2416</v>
      </c>
      <c r="L2425" s="50">
        <v>1.8610890802965541E-3</v>
      </c>
      <c r="M2425" s="50">
        <v>1.8759770600183764E-3</v>
      </c>
      <c r="N2425" s="50">
        <v>5.5199999999999999E-2</v>
      </c>
      <c r="O2425" s="50">
        <v>5.5199999999999999E-2</v>
      </c>
      <c r="R2425" s="59"/>
    </row>
    <row r="2426" spans="2:18" x14ac:dyDescent="0.2">
      <c r="B2426">
        <v>2417</v>
      </c>
      <c r="C2426" s="57">
        <f t="shared" ca="1" si="309"/>
        <v>-1.4534623567629874</v>
      </c>
      <c r="D2426" s="57">
        <f t="shared" ca="1" si="311"/>
        <v>0.58141789111928699</v>
      </c>
      <c r="E2426" s="57">
        <f t="shared" ca="1" si="311"/>
        <v>0.58160868215878314</v>
      </c>
      <c r="F2426" s="57">
        <f t="shared" ca="1" si="305"/>
        <v>0</v>
      </c>
      <c r="G2426" s="57">
        <f t="shared" ca="1" si="306"/>
        <v>0</v>
      </c>
      <c r="H2426" s="17">
        <f t="shared" ca="1" si="307"/>
        <v>0</v>
      </c>
      <c r="I2426" s="17">
        <f t="shared" ca="1" si="308"/>
        <v>0</v>
      </c>
      <c r="K2426" s="17">
        <v>2417</v>
      </c>
      <c r="L2426" s="50">
        <v>1.7409849848350515E-3</v>
      </c>
      <c r="M2426" s="50">
        <v>1.7547279203485129E-3</v>
      </c>
      <c r="N2426" s="50">
        <v>5.04E-2</v>
      </c>
      <c r="O2426" s="50">
        <v>5.1200000000000002E-2</v>
      </c>
      <c r="R2426" s="59"/>
    </row>
    <row r="2427" spans="2:18" x14ac:dyDescent="0.2">
      <c r="B2427">
        <v>2418</v>
      </c>
      <c r="C2427" s="57">
        <f t="shared" ca="1" si="309"/>
        <v>-0.62885961619434327</v>
      </c>
      <c r="D2427" s="57">
        <f t="shared" ca="1" si="311"/>
        <v>0.63065897063931331</v>
      </c>
      <c r="E2427" s="57">
        <f t="shared" ca="1" si="311"/>
        <v>0.63086592003391173</v>
      </c>
      <c r="F2427" s="57">
        <f t="shared" ca="1" si="305"/>
        <v>0</v>
      </c>
      <c r="G2427" s="57">
        <f t="shared" ca="1" si="306"/>
        <v>0</v>
      </c>
      <c r="H2427" s="17">
        <f t="shared" ca="1" si="307"/>
        <v>0</v>
      </c>
      <c r="I2427" s="17">
        <f t="shared" ca="1" si="308"/>
        <v>0</v>
      </c>
      <c r="K2427" s="17">
        <v>2418</v>
      </c>
      <c r="L2427" s="50">
        <v>1.796477420374648E-3</v>
      </c>
      <c r="M2427" s="50">
        <v>1.8099829473131772E-3</v>
      </c>
      <c r="N2427" s="50">
        <v>4.9799999999999997E-2</v>
      </c>
      <c r="O2427" s="50">
        <v>0.05</v>
      </c>
      <c r="R2427" s="59"/>
    </row>
    <row r="2428" spans="2:18" x14ac:dyDescent="0.2">
      <c r="B2428">
        <v>2419</v>
      </c>
      <c r="C2428" s="57">
        <f t="shared" ca="1" si="309"/>
        <v>-1.2194278503991789</v>
      </c>
      <c r="D2428" s="57">
        <f t="shared" ca="1" si="311"/>
        <v>0.59498882862264868</v>
      </c>
      <c r="E2428" s="57">
        <f t="shared" ca="1" si="311"/>
        <v>0.59518407293630915</v>
      </c>
      <c r="F2428" s="57">
        <f t="shared" ca="1" si="305"/>
        <v>0</v>
      </c>
      <c r="G2428" s="57">
        <f t="shared" ca="1" si="306"/>
        <v>0</v>
      </c>
      <c r="H2428" s="17">
        <f t="shared" ca="1" si="307"/>
        <v>0</v>
      </c>
      <c r="I2428" s="17">
        <f t="shared" ca="1" si="308"/>
        <v>0</v>
      </c>
      <c r="K2428" s="17">
        <v>2419</v>
      </c>
      <c r="L2428" s="50">
        <v>1.6866353564063778E-3</v>
      </c>
      <c r="M2428" s="50">
        <v>1.7005972323843369E-3</v>
      </c>
      <c r="N2428" s="50">
        <v>5.1799999999999999E-2</v>
      </c>
      <c r="O2428" s="50">
        <v>5.1999999999999998E-2</v>
      </c>
      <c r="R2428" s="59"/>
    </row>
    <row r="2429" spans="2:18" x14ac:dyDescent="0.2">
      <c r="B2429">
        <v>2420</v>
      </c>
      <c r="C2429" s="57">
        <f t="shared" ca="1" si="309"/>
        <v>0.95264127063718862</v>
      </c>
      <c r="D2429" s="57">
        <f t="shared" ca="1" si="311"/>
        <v>0.73706893962878905</v>
      </c>
      <c r="E2429" s="57">
        <f t="shared" ca="1" si="311"/>
        <v>0.7373108072274992</v>
      </c>
      <c r="F2429" s="57">
        <f t="shared" ca="1" si="305"/>
        <v>0</v>
      </c>
      <c r="G2429" s="57">
        <f t="shared" ca="1" si="306"/>
        <v>0</v>
      </c>
      <c r="H2429" s="17">
        <f t="shared" ca="1" si="307"/>
        <v>0</v>
      </c>
      <c r="I2429" s="17">
        <f t="shared" ca="1" si="308"/>
        <v>0</v>
      </c>
      <c r="K2429" s="17">
        <v>2420</v>
      </c>
      <c r="L2429" s="50">
        <v>1.4619812933045016E-3</v>
      </c>
      <c r="M2429" s="50">
        <v>1.4743446926426017E-3</v>
      </c>
      <c r="N2429" s="50">
        <v>4.58E-2</v>
      </c>
      <c r="O2429" s="50">
        <v>4.5999999999999999E-2</v>
      </c>
      <c r="R2429" s="59"/>
    </row>
    <row r="2430" spans="2:18" x14ac:dyDescent="0.2">
      <c r="B2430">
        <v>2421</v>
      </c>
      <c r="C2430" s="57">
        <f t="shared" ca="1" si="309"/>
        <v>-0.90434975540118656</v>
      </c>
      <c r="D2430" s="57">
        <f t="shared" ref="D2430:E2449" ca="1" si="312">S0*EXP((D$5+0.5*σ*σ)*T+σ*SQRT(T)*$C2430)</f>
        <v>0.61376086530861462</v>
      </c>
      <c r="E2430" s="57">
        <f t="shared" ca="1" si="312"/>
        <v>0.61396226962603051</v>
      </c>
      <c r="F2430" s="57">
        <f t="shared" ca="1" si="305"/>
        <v>0</v>
      </c>
      <c r="G2430" s="57">
        <f t="shared" ca="1" si="306"/>
        <v>0</v>
      </c>
      <c r="H2430" s="17">
        <f t="shared" ca="1" si="307"/>
        <v>0</v>
      </c>
      <c r="I2430" s="17">
        <f t="shared" ca="1" si="308"/>
        <v>0</v>
      </c>
      <c r="K2430" s="17">
        <v>2421</v>
      </c>
      <c r="L2430" s="50">
        <v>1.9237380661903608E-3</v>
      </c>
      <c r="M2430" s="50">
        <v>1.9381986456787554E-3</v>
      </c>
      <c r="N2430" s="50">
        <v>5.2999999999999999E-2</v>
      </c>
      <c r="O2430" s="50">
        <v>5.3600000000000002E-2</v>
      </c>
      <c r="R2430" s="59"/>
    </row>
    <row r="2431" spans="2:18" x14ac:dyDescent="0.2">
      <c r="B2431">
        <v>2422</v>
      </c>
      <c r="C2431" s="57">
        <f t="shared" ca="1" si="309"/>
        <v>-0.45128927189157558</v>
      </c>
      <c r="D2431" s="57">
        <f t="shared" ca="1" si="312"/>
        <v>0.64179662422847583</v>
      </c>
      <c r="E2431" s="57">
        <f t="shared" ca="1" si="312"/>
        <v>0.64200722842031777</v>
      </c>
      <c r="F2431" s="57">
        <f t="shared" ca="1" si="305"/>
        <v>0</v>
      </c>
      <c r="G2431" s="57">
        <f t="shared" ca="1" si="306"/>
        <v>0</v>
      </c>
      <c r="H2431" s="17">
        <f t="shared" ca="1" si="307"/>
        <v>0</v>
      </c>
      <c r="I2431" s="17">
        <f t="shared" ca="1" si="308"/>
        <v>0</v>
      </c>
      <c r="K2431" s="17">
        <v>2422</v>
      </c>
      <c r="L2431" s="50">
        <v>1.7748667205445216E-3</v>
      </c>
      <c r="M2431" s="50">
        <v>1.7888657219640393E-3</v>
      </c>
      <c r="N2431" s="50">
        <v>5.16E-2</v>
      </c>
      <c r="O2431" s="50">
        <v>5.2200000000000003E-2</v>
      </c>
      <c r="R2431" s="59"/>
    </row>
    <row r="2432" spans="2:18" x14ac:dyDescent="0.2">
      <c r="B2432">
        <v>2423</v>
      </c>
      <c r="C2432" s="57">
        <f t="shared" ca="1" si="309"/>
        <v>1.1775938288936354</v>
      </c>
      <c r="D2432" s="57">
        <f t="shared" ca="1" si="312"/>
        <v>0.75359789667784438</v>
      </c>
      <c r="E2432" s="57">
        <f t="shared" ca="1" si="312"/>
        <v>0.75384518821851654</v>
      </c>
      <c r="F2432" s="57">
        <f t="shared" ca="1" si="305"/>
        <v>0</v>
      </c>
      <c r="G2432" s="57">
        <f t="shared" ca="1" si="306"/>
        <v>0</v>
      </c>
      <c r="H2432" s="17">
        <f t="shared" ca="1" si="307"/>
        <v>0</v>
      </c>
      <c r="I2432" s="17">
        <f t="shared" ca="1" si="308"/>
        <v>0</v>
      </c>
      <c r="K2432" s="17">
        <v>2423</v>
      </c>
      <c r="L2432" s="50">
        <v>1.933587549435508E-3</v>
      </c>
      <c r="M2432" s="50">
        <v>1.949211556351529E-3</v>
      </c>
      <c r="N2432" s="50">
        <v>5.7799999999999997E-2</v>
      </c>
      <c r="O2432" s="50">
        <v>5.8400000000000001E-2</v>
      </c>
      <c r="R2432" s="59"/>
    </row>
    <row r="2433" spans="2:18" x14ac:dyDescent="0.2">
      <c r="B2433">
        <v>2424</v>
      </c>
      <c r="C2433" s="57">
        <f t="shared" ca="1" si="309"/>
        <v>-0.70581820668908457</v>
      </c>
      <c r="D2433" s="57">
        <f t="shared" ca="1" si="312"/>
        <v>0.62589217080577997</v>
      </c>
      <c r="E2433" s="57">
        <f t="shared" ca="1" si="312"/>
        <v>0.62609755598519135</v>
      </c>
      <c r="F2433" s="57">
        <f t="shared" ca="1" si="305"/>
        <v>0</v>
      </c>
      <c r="G2433" s="57">
        <f t="shared" ca="1" si="306"/>
        <v>0</v>
      </c>
      <c r="H2433" s="17">
        <f t="shared" ca="1" si="307"/>
        <v>0</v>
      </c>
      <c r="I2433" s="17">
        <f t="shared" ca="1" si="308"/>
        <v>0</v>
      </c>
      <c r="K2433" s="17">
        <v>2424</v>
      </c>
      <c r="L2433" s="50">
        <v>1.56401709073562E-3</v>
      </c>
      <c r="M2433" s="50">
        <v>1.5764258062143056E-3</v>
      </c>
      <c r="N2433" s="50">
        <v>4.58E-2</v>
      </c>
      <c r="O2433" s="50">
        <v>4.5999999999999999E-2</v>
      </c>
      <c r="R2433" s="59"/>
    </row>
    <row r="2434" spans="2:18" x14ac:dyDescent="0.2">
      <c r="B2434">
        <v>2425</v>
      </c>
      <c r="C2434" s="57">
        <f t="shared" ca="1" si="309"/>
        <v>6.839208835024208E-3</v>
      </c>
      <c r="D2434" s="57">
        <f t="shared" ca="1" si="312"/>
        <v>0.67144841774139918</v>
      </c>
      <c r="E2434" s="57">
        <f t="shared" ca="1" si="312"/>
        <v>0.67166875210596833</v>
      </c>
      <c r="F2434" s="57">
        <f t="shared" ca="1" si="305"/>
        <v>0</v>
      </c>
      <c r="G2434" s="57">
        <f t="shared" ca="1" si="306"/>
        <v>0</v>
      </c>
      <c r="H2434" s="17">
        <f t="shared" ca="1" si="307"/>
        <v>0</v>
      </c>
      <c r="I2434" s="17">
        <f t="shared" ca="1" si="308"/>
        <v>0</v>
      </c>
      <c r="K2434" s="17">
        <v>2425</v>
      </c>
      <c r="L2434" s="50">
        <v>1.8344111703486742E-3</v>
      </c>
      <c r="M2434" s="50">
        <v>1.8477992448772927E-3</v>
      </c>
      <c r="N2434" s="50">
        <v>4.9399999999999999E-2</v>
      </c>
      <c r="O2434" s="50">
        <v>4.9599999999999998E-2</v>
      </c>
      <c r="R2434" s="59"/>
    </row>
    <row r="2435" spans="2:18" x14ac:dyDescent="0.2">
      <c r="B2435">
        <v>2426</v>
      </c>
      <c r="C2435" s="57">
        <f t="shared" ca="1" si="309"/>
        <v>0.1020794313575869</v>
      </c>
      <c r="D2435" s="57">
        <f t="shared" ca="1" si="312"/>
        <v>0.67778266882647653</v>
      </c>
      <c r="E2435" s="57">
        <f t="shared" ca="1" si="312"/>
        <v>0.67800508176201402</v>
      </c>
      <c r="F2435" s="57">
        <f t="shared" ca="1" si="305"/>
        <v>0</v>
      </c>
      <c r="G2435" s="57">
        <f t="shared" ca="1" si="306"/>
        <v>0</v>
      </c>
      <c r="H2435" s="17">
        <f t="shared" ca="1" si="307"/>
        <v>0</v>
      </c>
      <c r="I2435" s="17">
        <f t="shared" ca="1" si="308"/>
        <v>0</v>
      </c>
      <c r="K2435" s="17">
        <v>2426</v>
      </c>
      <c r="L2435" s="50">
        <v>1.8306014731431731E-3</v>
      </c>
      <c r="M2435" s="50">
        <v>1.8451690730454122E-3</v>
      </c>
      <c r="N2435" s="50">
        <v>5.3999999999999999E-2</v>
      </c>
      <c r="O2435" s="50">
        <v>5.3999999999999999E-2</v>
      </c>
      <c r="R2435" s="59"/>
    </row>
    <row r="2436" spans="2:18" x14ac:dyDescent="0.2">
      <c r="B2436">
        <v>2427</v>
      </c>
      <c r="C2436" s="57">
        <f t="shared" ca="1" si="309"/>
        <v>0.44505556882125458</v>
      </c>
      <c r="D2436" s="57">
        <f t="shared" ca="1" si="312"/>
        <v>0.70109250420300939</v>
      </c>
      <c r="E2436" s="57">
        <f t="shared" ca="1" si="312"/>
        <v>0.70132256621125322</v>
      </c>
      <c r="F2436" s="57">
        <f t="shared" ca="1" si="305"/>
        <v>0</v>
      </c>
      <c r="G2436" s="57">
        <f t="shared" ca="1" si="306"/>
        <v>0</v>
      </c>
      <c r="H2436" s="17">
        <f t="shared" ca="1" si="307"/>
        <v>0</v>
      </c>
      <c r="I2436" s="17">
        <f t="shared" ca="1" si="308"/>
        <v>0</v>
      </c>
      <c r="K2436" s="17">
        <v>2427</v>
      </c>
      <c r="L2436" s="50">
        <v>1.6961172806074928E-3</v>
      </c>
      <c r="M2436" s="50">
        <v>1.7093914957934477E-3</v>
      </c>
      <c r="N2436" s="50">
        <v>4.8800000000000003E-2</v>
      </c>
      <c r="O2436" s="50">
        <v>4.9200000000000001E-2</v>
      </c>
      <c r="R2436" s="59"/>
    </row>
    <row r="2437" spans="2:18" x14ac:dyDescent="0.2">
      <c r="B2437">
        <v>2428</v>
      </c>
      <c r="C2437" s="57">
        <f t="shared" ca="1" si="309"/>
        <v>-1.0877583782615985</v>
      </c>
      <c r="D2437" s="57">
        <f t="shared" ca="1" si="312"/>
        <v>0.60276270187517988</v>
      </c>
      <c r="E2437" s="57">
        <f t="shared" ca="1" si="312"/>
        <v>0.602960497168749</v>
      </c>
      <c r="F2437" s="57">
        <f t="shared" ca="1" si="305"/>
        <v>0</v>
      </c>
      <c r="G2437" s="57">
        <f t="shared" ca="1" si="306"/>
        <v>0</v>
      </c>
      <c r="H2437" s="17">
        <f t="shared" ca="1" si="307"/>
        <v>0</v>
      </c>
      <c r="I2437" s="17">
        <f t="shared" ca="1" si="308"/>
        <v>0</v>
      </c>
      <c r="K2437" s="17">
        <v>2428</v>
      </c>
      <c r="L2437" s="50">
        <v>1.6553527084339304E-3</v>
      </c>
      <c r="M2437" s="50">
        <v>1.6687933689588999E-3</v>
      </c>
      <c r="N2437" s="50">
        <v>4.9799999999999997E-2</v>
      </c>
      <c r="O2437" s="50">
        <v>0.05</v>
      </c>
      <c r="R2437" s="59"/>
    </row>
    <row r="2438" spans="2:18" x14ac:dyDescent="0.2">
      <c r="B2438">
        <v>2429</v>
      </c>
      <c r="C2438" s="57">
        <f t="shared" ca="1" si="309"/>
        <v>-0.97685530806478349</v>
      </c>
      <c r="D2438" s="57">
        <f t="shared" ca="1" si="312"/>
        <v>0.60938926037730579</v>
      </c>
      <c r="E2438" s="57">
        <f t="shared" ca="1" si="312"/>
        <v>0.60958923016189803</v>
      </c>
      <c r="F2438" s="57">
        <f t="shared" ca="1" si="305"/>
        <v>0</v>
      </c>
      <c r="G2438" s="57">
        <f t="shared" ca="1" si="306"/>
        <v>0</v>
      </c>
      <c r="H2438" s="17">
        <f t="shared" ca="1" si="307"/>
        <v>0</v>
      </c>
      <c r="I2438" s="17">
        <f t="shared" ca="1" si="308"/>
        <v>0</v>
      </c>
      <c r="K2438" s="17">
        <v>2429</v>
      </c>
      <c r="L2438" s="50">
        <v>1.90196641338772E-3</v>
      </c>
      <c r="M2438" s="50">
        <v>1.9162482874949954E-3</v>
      </c>
      <c r="N2438" s="50">
        <v>5.2200000000000003E-2</v>
      </c>
      <c r="O2438" s="50">
        <v>5.3199999999999997E-2</v>
      </c>
      <c r="R2438" s="59"/>
    </row>
    <row r="2439" spans="2:18" x14ac:dyDescent="0.2">
      <c r="B2439">
        <v>2430</v>
      </c>
      <c r="C2439" s="57">
        <f t="shared" ca="1" si="309"/>
        <v>-1.4142425568445365</v>
      </c>
      <c r="D2439" s="57">
        <f t="shared" ca="1" si="312"/>
        <v>0.58367034223172631</v>
      </c>
      <c r="E2439" s="57">
        <f t="shared" ca="1" si="312"/>
        <v>0.58386187240824539</v>
      </c>
      <c r="F2439" s="57">
        <f t="shared" ca="1" si="305"/>
        <v>0</v>
      </c>
      <c r="G2439" s="57">
        <f t="shared" ca="1" si="306"/>
        <v>0</v>
      </c>
      <c r="H2439" s="17">
        <f t="shared" ca="1" si="307"/>
        <v>0</v>
      </c>
      <c r="I2439" s="17">
        <f t="shared" ca="1" si="308"/>
        <v>0</v>
      </c>
      <c r="K2439" s="17">
        <v>2430</v>
      </c>
      <c r="L2439" s="50">
        <v>1.8678020192681422E-3</v>
      </c>
      <c r="M2439" s="50">
        <v>1.8819679926149718E-3</v>
      </c>
      <c r="N2439" s="50">
        <v>5.2400000000000002E-2</v>
      </c>
      <c r="O2439" s="50">
        <v>5.2400000000000002E-2</v>
      </c>
      <c r="R2439" s="59"/>
    </row>
    <row r="2440" spans="2:18" x14ac:dyDescent="0.2">
      <c r="B2440">
        <v>2431</v>
      </c>
      <c r="C2440" s="57">
        <f t="shared" ca="1" si="309"/>
        <v>-2.4716726535274653</v>
      </c>
      <c r="D2440" s="57">
        <f t="shared" ca="1" si="312"/>
        <v>0.5258873273882988</v>
      </c>
      <c r="E2440" s="57">
        <f t="shared" ca="1" si="312"/>
        <v>0.52605989619187843</v>
      </c>
      <c r="F2440" s="57">
        <f t="shared" ca="1" si="305"/>
        <v>0</v>
      </c>
      <c r="G2440" s="57">
        <f t="shared" ca="1" si="306"/>
        <v>0</v>
      </c>
      <c r="H2440" s="17">
        <f t="shared" ca="1" si="307"/>
        <v>0</v>
      </c>
      <c r="I2440" s="17">
        <f t="shared" ca="1" si="308"/>
        <v>0</v>
      </c>
      <c r="K2440" s="17">
        <v>2431</v>
      </c>
      <c r="L2440" s="50">
        <v>1.8183553616204129E-3</v>
      </c>
      <c r="M2440" s="50">
        <v>1.8332721187511783E-3</v>
      </c>
      <c r="N2440" s="50">
        <v>5.5199999999999999E-2</v>
      </c>
      <c r="O2440" s="50">
        <v>5.5399999999999998E-2</v>
      </c>
      <c r="R2440" s="59"/>
    </row>
    <row r="2441" spans="2:18" x14ac:dyDescent="0.2">
      <c r="B2441">
        <v>2432</v>
      </c>
      <c r="C2441" s="57">
        <f t="shared" ca="1" si="309"/>
        <v>3.395976443236802E-2</v>
      </c>
      <c r="D2441" s="57">
        <f t="shared" ca="1" si="312"/>
        <v>0.67324610311027866</v>
      </c>
      <c r="E2441" s="57">
        <f t="shared" ca="1" si="312"/>
        <v>0.67346702738146313</v>
      </c>
      <c r="F2441" s="57">
        <f t="shared" ca="1" si="305"/>
        <v>0</v>
      </c>
      <c r="G2441" s="57">
        <f t="shared" ca="1" si="306"/>
        <v>0</v>
      </c>
      <c r="H2441" s="17">
        <f t="shared" ca="1" si="307"/>
        <v>0</v>
      </c>
      <c r="I2441" s="17">
        <f t="shared" ca="1" si="308"/>
        <v>0</v>
      </c>
      <c r="K2441" s="17">
        <v>2432</v>
      </c>
      <c r="L2441" s="50">
        <v>2.0109991419720616E-3</v>
      </c>
      <c r="M2441" s="50">
        <v>2.0264787626171465E-3</v>
      </c>
      <c r="N2441" s="50">
        <v>5.7000000000000002E-2</v>
      </c>
      <c r="O2441" s="50">
        <v>5.74E-2</v>
      </c>
      <c r="R2441" s="59"/>
    </row>
    <row r="2442" spans="2:18" x14ac:dyDescent="0.2">
      <c r="B2442">
        <v>2433</v>
      </c>
      <c r="C2442" s="57">
        <f t="shared" ca="1" si="309"/>
        <v>1.1943999400992686</v>
      </c>
      <c r="D2442" s="57">
        <f t="shared" ca="1" si="312"/>
        <v>0.75484754688634981</v>
      </c>
      <c r="E2442" s="57">
        <f t="shared" ca="1" si="312"/>
        <v>0.75509524849706966</v>
      </c>
      <c r="F2442" s="57">
        <f t="shared" ref="F2442:F2505" ca="1" si="313">MAX(0,CP*(D2442-K))</f>
        <v>0</v>
      </c>
      <c r="G2442" s="57">
        <f t="shared" ref="G2442:G2505" ca="1" si="314">MAX(0,CP*(E2442-K))</f>
        <v>0</v>
      </c>
      <c r="H2442" s="17">
        <f t="shared" ref="H2442:H2505" ca="1" si="315">(CP*(D2442-K)&gt;0)*1</f>
        <v>0</v>
      </c>
      <c r="I2442" s="17">
        <f t="shared" ref="I2442:I2505" ca="1" si="316">(CP*(E2442-K)&gt;0)*1</f>
        <v>0</v>
      </c>
      <c r="K2442" s="17">
        <v>2433</v>
      </c>
      <c r="L2442" s="50">
        <v>2.1482796966748262E-3</v>
      </c>
      <c r="M2442" s="50">
        <v>2.1646862060031606E-3</v>
      </c>
      <c r="N2442" s="50">
        <v>6.0400000000000002E-2</v>
      </c>
      <c r="O2442" s="50">
        <v>6.08E-2</v>
      </c>
      <c r="R2442" s="59"/>
    </row>
    <row r="2443" spans="2:18" x14ac:dyDescent="0.2">
      <c r="B2443">
        <v>2434</v>
      </c>
      <c r="C2443" s="57">
        <f t="shared" ref="C2443:C2506" ca="1" si="317">_xlfn.NORM.S.INV(RAND())</f>
        <v>1.0628482142039328</v>
      </c>
      <c r="D2443" s="57">
        <f t="shared" ca="1" si="312"/>
        <v>0.74512087415685657</v>
      </c>
      <c r="E2443" s="57">
        <f t="shared" ca="1" si="312"/>
        <v>0.74536538398068919</v>
      </c>
      <c r="F2443" s="57">
        <f t="shared" ca="1" si="313"/>
        <v>0</v>
      </c>
      <c r="G2443" s="57">
        <f t="shared" ca="1" si="314"/>
        <v>0</v>
      </c>
      <c r="H2443" s="17">
        <f t="shared" ca="1" si="315"/>
        <v>0</v>
      </c>
      <c r="I2443" s="17">
        <f t="shared" ca="1" si="316"/>
        <v>0</v>
      </c>
      <c r="K2443" s="17">
        <v>2434</v>
      </c>
      <c r="L2443" s="50">
        <v>1.7331119054485888E-3</v>
      </c>
      <c r="M2443" s="50">
        <v>1.7468264839607557E-3</v>
      </c>
      <c r="N2443" s="50">
        <v>5.0599999999999999E-2</v>
      </c>
      <c r="O2443" s="50">
        <v>5.0999999999999997E-2</v>
      </c>
      <c r="R2443" s="59"/>
    </row>
    <row r="2444" spans="2:18" x14ac:dyDescent="0.2">
      <c r="B2444">
        <v>2435</v>
      </c>
      <c r="C2444" s="57">
        <f t="shared" ca="1" si="317"/>
        <v>0.14770163097400896</v>
      </c>
      <c r="D2444" s="57">
        <f t="shared" ca="1" si="312"/>
        <v>0.68083805033916989</v>
      </c>
      <c r="E2444" s="57">
        <f t="shared" ca="1" si="312"/>
        <v>0.68106146589162697</v>
      </c>
      <c r="F2444" s="57">
        <f t="shared" ca="1" si="313"/>
        <v>0</v>
      </c>
      <c r="G2444" s="57">
        <f t="shared" ca="1" si="314"/>
        <v>0</v>
      </c>
      <c r="H2444" s="17">
        <f t="shared" ca="1" si="315"/>
        <v>0</v>
      </c>
      <c r="I2444" s="17">
        <f t="shared" ca="1" si="316"/>
        <v>0</v>
      </c>
      <c r="K2444" s="17">
        <v>2435</v>
      </c>
      <c r="L2444" s="50">
        <v>1.7633183267460422E-3</v>
      </c>
      <c r="M2444" s="50">
        <v>1.7778121185980601E-3</v>
      </c>
      <c r="N2444" s="50">
        <v>5.3800000000000001E-2</v>
      </c>
      <c r="O2444" s="50">
        <v>5.3800000000000001E-2</v>
      </c>
      <c r="R2444" s="59"/>
    </row>
    <row r="2445" spans="2:18" x14ac:dyDescent="0.2">
      <c r="B2445">
        <v>2436</v>
      </c>
      <c r="C2445" s="57">
        <f t="shared" ca="1" si="317"/>
        <v>2.5785436767289012</v>
      </c>
      <c r="D2445" s="57">
        <f t="shared" ca="1" si="312"/>
        <v>0.86521240608929639</v>
      </c>
      <c r="E2445" s="57">
        <f t="shared" ca="1" si="312"/>
        <v>0.86549632369290663</v>
      </c>
      <c r="F2445" s="57">
        <f t="shared" ca="1" si="313"/>
        <v>7.7012406089296381E-2</v>
      </c>
      <c r="G2445" s="57">
        <f t="shared" ca="1" si="314"/>
        <v>7.7296323692906621E-2</v>
      </c>
      <c r="H2445" s="17">
        <f t="shared" ca="1" si="315"/>
        <v>1</v>
      </c>
      <c r="I2445" s="17">
        <f t="shared" ca="1" si="316"/>
        <v>1</v>
      </c>
      <c r="K2445" s="17">
        <v>2436</v>
      </c>
      <c r="L2445" s="50">
        <v>1.4206298755535399E-3</v>
      </c>
      <c r="M2445" s="50">
        <v>1.4326833995990888E-3</v>
      </c>
      <c r="N2445" s="50">
        <v>4.48E-2</v>
      </c>
      <c r="O2445" s="50">
        <v>4.48E-2</v>
      </c>
      <c r="R2445" s="59"/>
    </row>
    <row r="2446" spans="2:18" x14ac:dyDescent="0.2">
      <c r="B2446">
        <v>2437</v>
      </c>
      <c r="C2446" s="57">
        <f t="shared" ca="1" si="317"/>
        <v>-0.63344421858389499</v>
      </c>
      <c r="D2446" s="57">
        <f t="shared" ca="1" si="312"/>
        <v>0.63037398706370829</v>
      </c>
      <c r="E2446" s="57">
        <f t="shared" ca="1" si="312"/>
        <v>0.63058084294155492</v>
      </c>
      <c r="F2446" s="57">
        <f t="shared" ca="1" si="313"/>
        <v>0</v>
      </c>
      <c r="G2446" s="57">
        <f t="shared" ca="1" si="314"/>
        <v>0</v>
      </c>
      <c r="H2446" s="17">
        <f t="shared" ca="1" si="315"/>
        <v>0</v>
      </c>
      <c r="I2446" s="17">
        <f t="shared" ca="1" si="316"/>
        <v>0</v>
      </c>
      <c r="K2446" s="17">
        <v>2437</v>
      </c>
      <c r="L2446" s="50">
        <v>1.57416396912289E-3</v>
      </c>
      <c r="M2446" s="50">
        <v>1.5867637144660828E-3</v>
      </c>
      <c r="N2446" s="50">
        <v>4.6399999999999997E-2</v>
      </c>
      <c r="O2446" s="50">
        <v>4.7E-2</v>
      </c>
      <c r="R2446" s="59"/>
    </row>
    <row r="2447" spans="2:18" x14ac:dyDescent="0.2">
      <c r="B2447">
        <v>2438</v>
      </c>
      <c r="C2447" s="57">
        <f t="shared" ca="1" si="317"/>
        <v>-1.3198493471072836</v>
      </c>
      <c r="D2447" s="57">
        <f t="shared" ca="1" si="312"/>
        <v>0.58912732317960836</v>
      </c>
      <c r="E2447" s="57">
        <f t="shared" ca="1" si="312"/>
        <v>0.58932064405277351</v>
      </c>
      <c r="F2447" s="57">
        <f t="shared" ca="1" si="313"/>
        <v>0</v>
      </c>
      <c r="G2447" s="57">
        <f t="shared" ca="1" si="314"/>
        <v>0</v>
      </c>
      <c r="H2447" s="17">
        <f t="shared" ca="1" si="315"/>
        <v>0</v>
      </c>
      <c r="I2447" s="17">
        <f t="shared" ca="1" si="316"/>
        <v>0</v>
      </c>
      <c r="K2447" s="17">
        <v>2438</v>
      </c>
      <c r="L2447" s="50">
        <v>1.4926525982391602E-3</v>
      </c>
      <c r="M2447" s="50">
        <v>1.505117169770232E-3</v>
      </c>
      <c r="N2447" s="50">
        <v>4.6199999999999998E-2</v>
      </c>
      <c r="O2447" s="50">
        <v>4.6399999999999997E-2</v>
      </c>
      <c r="R2447" s="59"/>
    </row>
    <row r="2448" spans="2:18" x14ac:dyDescent="0.2">
      <c r="B2448">
        <v>2439</v>
      </c>
      <c r="C2448" s="57">
        <f t="shared" ca="1" si="317"/>
        <v>1.9035469171629444</v>
      </c>
      <c r="D2448" s="57">
        <f t="shared" ca="1" si="312"/>
        <v>0.80950974419837163</v>
      </c>
      <c r="E2448" s="57">
        <f t="shared" ca="1" si="312"/>
        <v>0.8097753830924217</v>
      </c>
      <c r="F2448" s="57">
        <f t="shared" ca="1" si="313"/>
        <v>2.1309744198371616E-2</v>
      </c>
      <c r="G2448" s="57">
        <f t="shared" ca="1" si="314"/>
        <v>2.1575383092421685E-2</v>
      </c>
      <c r="H2448" s="17">
        <f t="shared" ca="1" si="315"/>
        <v>1</v>
      </c>
      <c r="I2448" s="17">
        <f t="shared" ca="1" si="316"/>
        <v>1</v>
      </c>
      <c r="K2448" s="17">
        <v>2439</v>
      </c>
      <c r="L2448" s="50">
        <v>1.952920528554569E-3</v>
      </c>
      <c r="M2448" s="50">
        <v>1.9676834548818553E-3</v>
      </c>
      <c r="N2448" s="50">
        <v>5.4600000000000003E-2</v>
      </c>
      <c r="O2448" s="50">
        <v>5.4600000000000003E-2</v>
      </c>
      <c r="R2448" s="59"/>
    </row>
    <row r="2449" spans="2:18" x14ac:dyDescent="0.2">
      <c r="B2449">
        <v>2440</v>
      </c>
      <c r="C2449" s="57">
        <f t="shared" ca="1" si="317"/>
        <v>0.89386072682924667</v>
      </c>
      <c r="D2449" s="57">
        <f t="shared" ca="1" si="312"/>
        <v>0.73280995900354173</v>
      </c>
      <c r="E2449" s="57">
        <f t="shared" ca="1" si="312"/>
        <v>0.73305042902685358</v>
      </c>
      <c r="F2449" s="57">
        <f t="shared" ca="1" si="313"/>
        <v>0</v>
      </c>
      <c r="G2449" s="57">
        <f t="shared" ca="1" si="314"/>
        <v>0</v>
      </c>
      <c r="H2449" s="17">
        <f t="shared" ca="1" si="315"/>
        <v>0</v>
      </c>
      <c r="I2449" s="17">
        <f t="shared" ca="1" si="316"/>
        <v>0</v>
      </c>
      <c r="K2449" s="17">
        <v>2440</v>
      </c>
      <c r="L2449" s="50">
        <v>1.8827814115502444E-3</v>
      </c>
      <c r="M2449" s="50">
        <v>1.8969860662674627E-3</v>
      </c>
      <c r="N2449" s="50">
        <v>5.2400000000000002E-2</v>
      </c>
      <c r="O2449" s="50">
        <v>5.2999999999999999E-2</v>
      </c>
      <c r="R2449" s="59"/>
    </row>
    <row r="2450" spans="2:18" x14ac:dyDescent="0.2">
      <c r="B2450">
        <v>2441</v>
      </c>
      <c r="C2450" s="57">
        <f t="shared" ca="1" si="317"/>
        <v>1.4389007944974261</v>
      </c>
      <c r="D2450" s="57">
        <f t="shared" ref="D2450:E2469" ca="1" si="318">S0*EXP((D$5+0.5*σ*σ)*T+σ*SQRT(T)*$C2450)</f>
        <v>0.7732640061785242</v>
      </c>
      <c r="E2450" s="57">
        <f t="shared" ca="1" si="318"/>
        <v>0.77351775111103693</v>
      </c>
      <c r="F2450" s="57">
        <f t="shared" ca="1" si="313"/>
        <v>0</v>
      </c>
      <c r="G2450" s="57">
        <f t="shared" ca="1" si="314"/>
        <v>0</v>
      </c>
      <c r="H2450" s="17">
        <f t="shared" ca="1" si="315"/>
        <v>0</v>
      </c>
      <c r="I2450" s="17">
        <f t="shared" ca="1" si="316"/>
        <v>0</v>
      </c>
      <c r="K2450" s="17">
        <v>2441</v>
      </c>
      <c r="L2450" s="50">
        <v>1.7490752489744312E-3</v>
      </c>
      <c r="M2450" s="50">
        <v>1.7633191160303678E-3</v>
      </c>
      <c r="N2450" s="50">
        <v>5.2600000000000001E-2</v>
      </c>
      <c r="O2450" s="50">
        <v>5.2999999999999999E-2</v>
      </c>
      <c r="R2450" s="59"/>
    </row>
    <row r="2451" spans="2:18" x14ac:dyDescent="0.2">
      <c r="B2451">
        <v>2442</v>
      </c>
      <c r="C2451" s="57">
        <f t="shared" ca="1" si="317"/>
        <v>-1.049107002099241</v>
      </c>
      <c r="D2451" s="57">
        <f t="shared" ca="1" si="318"/>
        <v>0.6050639357807206</v>
      </c>
      <c r="E2451" s="57">
        <f t="shared" ca="1" si="318"/>
        <v>0.60526248621928214</v>
      </c>
      <c r="F2451" s="57">
        <f t="shared" ca="1" si="313"/>
        <v>0</v>
      </c>
      <c r="G2451" s="57">
        <f t="shared" ca="1" si="314"/>
        <v>0</v>
      </c>
      <c r="H2451" s="17">
        <f t="shared" ca="1" si="315"/>
        <v>0</v>
      </c>
      <c r="I2451" s="17">
        <f t="shared" ca="1" si="316"/>
        <v>0</v>
      </c>
      <c r="K2451" s="17">
        <v>2442</v>
      </c>
      <c r="L2451" s="50">
        <v>1.7739877448356876E-3</v>
      </c>
      <c r="M2451" s="50">
        <v>1.7885453170427507E-3</v>
      </c>
      <c r="N2451" s="50">
        <v>5.3800000000000001E-2</v>
      </c>
      <c r="O2451" s="50">
        <v>5.4399999999999997E-2</v>
      </c>
      <c r="R2451" s="59"/>
    </row>
    <row r="2452" spans="2:18" x14ac:dyDescent="0.2">
      <c r="B2452">
        <v>2443</v>
      </c>
      <c r="C2452" s="57">
        <f t="shared" ca="1" si="317"/>
        <v>-0.86235757935202972</v>
      </c>
      <c r="D2452" s="57">
        <f t="shared" ca="1" si="318"/>
        <v>0.61630704220451737</v>
      </c>
      <c r="E2452" s="57">
        <f t="shared" ca="1" si="318"/>
        <v>0.61650928204444488</v>
      </c>
      <c r="F2452" s="57">
        <f t="shared" ca="1" si="313"/>
        <v>0</v>
      </c>
      <c r="G2452" s="57">
        <f t="shared" ca="1" si="314"/>
        <v>0</v>
      </c>
      <c r="H2452" s="17">
        <f t="shared" ca="1" si="315"/>
        <v>0</v>
      </c>
      <c r="I2452" s="17">
        <f t="shared" ca="1" si="316"/>
        <v>0</v>
      </c>
      <c r="K2452" s="17">
        <v>2443</v>
      </c>
      <c r="L2452" s="50">
        <v>1.7241792567110534E-3</v>
      </c>
      <c r="M2452" s="50">
        <v>1.7376874455346592E-3</v>
      </c>
      <c r="N2452" s="50">
        <v>0.05</v>
      </c>
      <c r="O2452" s="50">
        <v>5.0200000000000002E-2</v>
      </c>
      <c r="R2452" s="59"/>
    </row>
    <row r="2453" spans="2:18" x14ac:dyDescent="0.2">
      <c r="B2453">
        <v>2444</v>
      </c>
      <c r="C2453" s="57">
        <f t="shared" ca="1" si="317"/>
        <v>-0.64234671826820655</v>
      </c>
      <c r="D2453" s="57">
        <f t="shared" ca="1" si="318"/>
        <v>0.62982096634784246</v>
      </c>
      <c r="E2453" s="57">
        <f t="shared" ca="1" si="318"/>
        <v>0.63002764075312201</v>
      </c>
      <c r="F2453" s="57">
        <f t="shared" ca="1" si="313"/>
        <v>0</v>
      </c>
      <c r="G2453" s="57">
        <f t="shared" ca="1" si="314"/>
        <v>0</v>
      </c>
      <c r="H2453" s="17">
        <f t="shared" ca="1" si="315"/>
        <v>0</v>
      </c>
      <c r="I2453" s="17">
        <f t="shared" ca="1" si="316"/>
        <v>0</v>
      </c>
      <c r="K2453" s="17">
        <v>2444</v>
      </c>
      <c r="L2453" s="50">
        <v>1.9346350287736673E-3</v>
      </c>
      <c r="M2453" s="50">
        <v>1.9493271725499212E-3</v>
      </c>
      <c r="N2453" s="50">
        <v>5.3999999999999999E-2</v>
      </c>
      <c r="O2453" s="50">
        <v>5.4600000000000003E-2</v>
      </c>
      <c r="R2453" s="59"/>
    </row>
    <row r="2454" spans="2:18" x14ac:dyDescent="0.2">
      <c r="B2454">
        <v>2445</v>
      </c>
      <c r="C2454" s="57">
        <f t="shared" ca="1" si="317"/>
        <v>-1.1917359811861157</v>
      </c>
      <c r="D2454" s="57">
        <f t="shared" ca="1" si="318"/>
        <v>0.59661540988945172</v>
      </c>
      <c r="E2454" s="57">
        <f t="shared" ca="1" si="318"/>
        <v>0.59681118796228172</v>
      </c>
      <c r="F2454" s="57">
        <f t="shared" ca="1" si="313"/>
        <v>0</v>
      </c>
      <c r="G2454" s="57">
        <f t="shared" ca="1" si="314"/>
        <v>0</v>
      </c>
      <c r="H2454" s="17">
        <f t="shared" ca="1" si="315"/>
        <v>0</v>
      </c>
      <c r="I2454" s="17">
        <f t="shared" ca="1" si="316"/>
        <v>0</v>
      </c>
      <c r="K2454" s="17">
        <v>2445</v>
      </c>
      <c r="L2454" s="50">
        <v>1.8558835851256294E-3</v>
      </c>
      <c r="M2454" s="50">
        <v>1.8702262399820093E-3</v>
      </c>
      <c r="N2454" s="50">
        <v>5.2999999999999999E-2</v>
      </c>
      <c r="O2454" s="50">
        <v>5.3199999999999997E-2</v>
      </c>
      <c r="R2454" s="59"/>
    </row>
    <row r="2455" spans="2:18" x14ac:dyDescent="0.2">
      <c r="B2455">
        <v>2446</v>
      </c>
      <c r="C2455" s="57">
        <f t="shared" ca="1" si="317"/>
        <v>-3.0826306005259085</v>
      </c>
      <c r="D2455" s="57">
        <f t="shared" ca="1" si="318"/>
        <v>0.49514675094770771</v>
      </c>
      <c r="E2455" s="57">
        <f t="shared" ca="1" si="318"/>
        <v>0.49530923229676738</v>
      </c>
      <c r="F2455" s="57">
        <f t="shared" ca="1" si="313"/>
        <v>0</v>
      </c>
      <c r="G2455" s="57">
        <f t="shared" ca="1" si="314"/>
        <v>0</v>
      </c>
      <c r="H2455" s="17">
        <f t="shared" ca="1" si="315"/>
        <v>0</v>
      </c>
      <c r="I2455" s="17">
        <f t="shared" ca="1" si="316"/>
        <v>0</v>
      </c>
      <c r="K2455" s="17">
        <v>2446</v>
      </c>
      <c r="L2455" s="50">
        <v>1.7500542571696144E-3</v>
      </c>
      <c r="M2455" s="50">
        <v>1.7641198724389607E-3</v>
      </c>
      <c r="N2455" s="50">
        <v>5.1999999999999998E-2</v>
      </c>
      <c r="O2455" s="50">
        <v>5.2200000000000003E-2</v>
      </c>
      <c r="R2455" s="59"/>
    </row>
    <row r="2456" spans="2:18" x14ac:dyDescent="0.2">
      <c r="B2456">
        <v>2447</v>
      </c>
      <c r="C2456" s="57">
        <f t="shared" ca="1" si="317"/>
        <v>8.3385196916224244E-2</v>
      </c>
      <c r="D2456" s="57">
        <f t="shared" ca="1" si="318"/>
        <v>0.67653465407056435</v>
      </c>
      <c r="E2456" s="57">
        <f t="shared" ca="1" si="318"/>
        <v>0.6767566574727244</v>
      </c>
      <c r="F2456" s="57">
        <f t="shared" ca="1" si="313"/>
        <v>0</v>
      </c>
      <c r="G2456" s="57">
        <f t="shared" ca="1" si="314"/>
        <v>0</v>
      </c>
      <c r="H2456" s="17">
        <f t="shared" ca="1" si="315"/>
        <v>0</v>
      </c>
      <c r="I2456" s="17">
        <f t="shared" ca="1" si="316"/>
        <v>0</v>
      </c>
      <c r="K2456" s="17">
        <v>2447</v>
      </c>
      <c r="L2456" s="50">
        <v>1.9693257990753168E-3</v>
      </c>
      <c r="M2456" s="50">
        <v>1.98380600462189E-3</v>
      </c>
      <c r="N2456" s="50">
        <v>5.3400000000000003E-2</v>
      </c>
      <c r="O2456" s="50">
        <v>5.3600000000000002E-2</v>
      </c>
      <c r="R2456" s="59"/>
    </row>
    <row r="2457" spans="2:18" x14ac:dyDescent="0.2">
      <c r="B2457">
        <v>2448</v>
      </c>
      <c r="C2457" s="57">
        <f t="shared" ca="1" si="317"/>
        <v>-2.5425513998606434E-2</v>
      </c>
      <c r="D2457" s="57">
        <f t="shared" ca="1" si="318"/>
        <v>0.66931600251949119</v>
      </c>
      <c r="E2457" s="57">
        <f t="shared" ca="1" si="318"/>
        <v>0.6695356371365585</v>
      </c>
      <c r="F2457" s="57">
        <f t="shared" ca="1" si="313"/>
        <v>0</v>
      </c>
      <c r="G2457" s="57">
        <f t="shared" ca="1" si="314"/>
        <v>0</v>
      </c>
      <c r="H2457" s="17">
        <f t="shared" ca="1" si="315"/>
        <v>0</v>
      </c>
      <c r="I2457" s="17">
        <f t="shared" ca="1" si="316"/>
        <v>0</v>
      </c>
      <c r="K2457" s="17">
        <v>2448</v>
      </c>
      <c r="L2457" s="50">
        <v>1.7202930940249366E-3</v>
      </c>
      <c r="M2457" s="50">
        <v>1.7338783410358743E-3</v>
      </c>
      <c r="N2457" s="50">
        <v>0.05</v>
      </c>
      <c r="O2457" s="50">
        <v>5.04E-2</v>
      </c>
      <c r="R2457" s="59"/>
    </row>
    <row r="2458" spans="2:18" x14ac:dyDescent="0.2">
      <c r="B2458">
        <v>2449</v>
      </c>
      <c r="C2458" s="57">
        <f t="shared" ca="1" si="317"/>
        <v>-0.6856420497389244</v>
      </c>
      <c r="D2458" s="57">
        <f t="shared" ca="1" si="318"/>
        <v>0.6271383821202231</v>
      </c>
      <c r="E2458" s="57">
        <f t="shared" ca="1" si="318"/>
        <v>0.62734417624121641</v>
      </c>
      <c r="F2458" s="57">
        <f t="shared" ca="1" si="313"/>
        <v>0</v>
      </c>
      <c r="G2458" s="57">
        <f t="shared" ca="1" si="314"/>
        <v>0</v>
      </c>
      <c r="H2458" s="17">
        <f t="shared" ca="1" si="315"/>
        <v>0</v>
      </c>
      <c r="I2458" s="17">
        <f t="shared" ca="1" si="316"/>
        <v>0</v>
      </c>
      <c r="K2458" s="17">
        <v>2449</v>
      </c>
      <c r="L2458" s="50">
        <v>1.6914235397033476E-3</v>
      </c>
      <c r="M2458" s="50">
        <v>1.7050502989932202E-3</v>
      </c>
      <c r="N2458" s="50">
        <v>5.04E-2</v>
      </c>
      <c r="O2458" s="50">
        <v>5.0799999999999998E-2</v>
      </c>
      <c r="R2458" s="59"/>
    </row>
    <row r="2459" spans="2:18" x14ac:dyDescent="0.2">
      <c r="B2459">
        <v>2450</v>
      </c>
      <c r="C2459" s="57">
        <f t="shared" ca="1" si="317"/>
        <v>-1.9140431845873173E-2</v>
      </c>
      <c r="D2459" s="57">
        <f t="shared" ca="1" si="318"/>
        <v>0.66973085954182032</v>
      </c>
      <c r="E2459" s="57">
        <f t="shared" ca="1" si="318"/>
        <v>0.66995063029333368</v>
      </c>
      <c r="F2459" s="57">
        <f t="shared" ca="1" si="313"/>
        <v>0</v>
      </c>
      <c r="G2459" s="57">
        <f t="shared" ca="1" si="314"/>
        <v>0</v>
      </c>
      <c r="H2459" s="17">
        <f t="shared" ca="1" si="315"/>
        <v>0</v>
      </c>
      <c r="I2459" s="17">
        <f t="shared" ca="1" si="316"/>
        <v>0</v>
      </c>
      <c r="K2459" s="17">
        <v>2450</v>
      </c>
      <c r="L2459" s="50">
        <v>1.7340461938556771E-3</v>
      </c>
      <c r="M2459" s="50">
        <v>1.7484172422908052E-3</v>
      </c>
      <c r="N2459" s="50">
        <v>5.2999999999999999E-2</v>
      </c>
      <c r="O2459" s="50">
        <v>5.3600000000000002E-2</v>
      </c>
      <c r="R2459" s="59"/>
    </row>
    <row r="2460" spans="2:18" x14ac:dyDescent="0.2">
      <c r="B2460">
        <v>2451</v>
      </c>
      <c r="C2460" s="57">
        <f t="shared" ca="1" si="317"/>
        <v>0.36654530644468364</v>
      </c>
      <c r="D2460" s="57">
        <f t="shared" ca="1" si="318"/>
        <v>0.69568690539979772</v>
      </c>
      <c r="E2460" s="57">
        <f t="shared" ca="1" si="318"/>
        <v>0.69591519357233655</v>
      </c>
      <c r="F2460" s="57">
        <f t="shared" ca="1" si="313"/>
        <v>0</v>
      </c>
      <c r="G2460" s="57">
        <f t="shared" ca="1" si="314"/>
        <v>0</v>
      </c>
      <c r="H2460" s="17">
        <f t="shared" ca="1" si="315"/>
        <v>0</v>
      </c>
      <c r="I2460" s="17">
        <f t="shared" ca="1" si="316"/>
        <v>0</v>
      </c>
      <c r="K2460" s="17">
        <v>2451</v>
      </c>
      <c r="L2460" s="50">
        <v>1.6891580758538033E-3</v>
      </c>
      <c r="M2460" s="50">
        <v>1.7038518353910028E-3</v>
      </c>
      <c r="N2460" s="50">
        <v>5.4399999999999997E-2</v>
      </c>
      <c r="O2460" s="50">
        <v>5.4800000000000001E-2</v>
      </c>
      <c r="R2460" s="59"/>
    </row>
    <row r="2461" spans="2:18" x14ac:dyDescent="0.2">
      <c r="B2461">
        <v>2452</v>
      </c>
      <c r="C2461" s="57">
        <f t="shared" ca="1" si="317"/>
        <v>-0.34341973267560666</v>
      </c>
      <c r="D2461" s="57">
        <f t="shared" ca="1" si="318"/>
        <v>0.64865828573214512</v>
      </c>
      <c r="E2461" s="57">
        <f t="shared" ca="1" si="318"/>
        <v>0.64887114156355818</v>
      </c>
      <c r="F2461" s="57">
        <f t="shared" ca="1" si="313"/>
        <v>0</v>
      </c>
      <c r="G2461" s="57">
        <f t="shared" ca="1" si="314"/>
        <v>0</v>
      </c>
      <c r="H2461" s="17">
        <f t="shared" ca="1" si="315"/>
        <v>0</v>
      </c>
      <c r="I2461" s="17">
        <f t="shared" ca="1" si="316"/>
        <v>0</v>
      </c>
      <c r="K2461" s="17">
        <v>2452</v>
      </c>
      <c r="L2461" s="50">
        <v>1.7073859161410305E-3</v>
      </c>
      <c r="M2461" s="50">
        <v>1.7210586540573982E-3</v>
      </c>
      <c r="N2461" s="50">
        <v>5.0599999999999999E-2</v>
      </c>
      <c r="O2461" s="50">
        <v>5.0799999999999998E-2</v>
      </c>
      <c r="R2461" s="59"/>
    </row>
    <row r="2462" spans="2:18" x14ac:dyDescent="0.2">
      <c r="B2462">
        <v>2453</v>
      </c>
      <c r="C2462" s="57">
        <f t="shared" ca="1" si="317"/>
        <v>-1.3611555296462539</v>
      </c>
      <c r="D2462" s="57">
        <f t="shared" ca="1" si="318"/>
        <v>0.58673311470722922</v>
      </c>
      <c r="E2462" s="57">
        <f t="shared" ca="1" si="318"/>
        <v>0.58692564992599638</v>
      </c>
      <c r="F2462" s="57">
        <f t="shared" ca="1" si="313"/>
        <v>0</v>
      </c>
      <c r="G2462" s="57">
        <f t="shared" ca="1" si="314"/>
        <v>0</v>
      </c>
      <c r="H2462" s="17">
        <f t="shared" ca="1" si="315"/>
        <v>0</v>
      </c>
      <c r="I2462" s="17">
        <f t="shared" ca="1" si="316"/>
        <v>0</v>
      </c>
      <c r="K2462" s="17">
        <v>2453</v>
      </c>
      <c r="L2462" s="50">
        <v>1.6853939763637044E-3</v>
      </c>
      <c r="M2462" s="50">
        <v>1.6994380222291759E-3</v>
      </c>
      <c r="N2462" s="50">
        <v>5.1999999999999998E-2</v>
      </c>
      <c r="O2462" s="50">
        <v>5.2200000000000003E-2</v>
      </c>
      <c r="R2462" s="59"/>
    </row>
    <row r="2463" spans="2:18" x14ac:dyDescent="0.2">
      <c r="B2463">
        <v>2454</v>
      </c>
      <c r="C2463" s="57">
        <f t="shared" ca="1" si="317"/>
        <v>0.73254610813831467</v>
      </c>
      <c r="D2463" s="57">
        <f t="shared" ca="1" si="318"/>
        <v>0.7212478259388535</v>
      </c>
      <c r="E2463" s="57">
        <f t="shared" ca="1" si="318"/>
        <v>0.72148450187288826</v>
      </c>
      <c r="F2463" s="57">
        <f t="shared" ca="1" si="313"/>
        <v>0</v>
      </c>
      <c r="G2463" s="57">
        <f t="shared" ca="1" si="314"/>
        <v>0</v>
      </c>
      <c r="H2463" s="17">
        <f t="shared" ca="1" si="315"/>
        <v>0</v>
      </c>
      <c r="I2463" s="17">
        <f t="shared" ca="1" si="316"/>
        <v>0</v>
      </c>
      <c r="K2463" s="17">
        <v>2454</v>
      </c>
      <c r="L2463" s="50">
        <v>1.7377637341365617E-3</v>
      </c>
      <c r="M2463" s="50">
        <v>1.7521065007165986E-3</v>
      </c>
      <c r="N2463" s="50">
        <v>5.28E-2</v>
      </c>
      <c r="O2463" s="50">
        <v>5.3600000000000002E-2</v>
      </c>
      <c r="R2463" s="59"/>
    </row>
    <row r="2464" spans="2:18" x14ac:dyDescent="0.2">
      <c r="B2464">
        <v>2455</v>
      </c>
      <c r="C2464" s="57">
        <f t="shared" ca="1" si="317"/>
        <v>0.28219221818456819</v>
      </c>
      <c r="D2464" s="57">
        <f t="shared" ca="1" si="318"/>
        <v>0.68992545327452215</v>
      </c>
      <c r="E2464" s="57">
        <f t="shared" ca="1" si="318"/>
        <v>0.69015185083884822</v>
      </c>
      <c r="F2464" s="57">
        <f t="shared" ca="1" si="313"/>
        <v>0</v>
      </c>
      <c r="G2464" s="57">
        <f t="shared" ca="1" si="314"/>
        <v>0</v>
      </c>
      <c r="H2464" s="17">
        <f t="shared" ca="1" si="315"/>
        <v>0</v>
      </c>
      <c r="I2464" s="17">
        <f t="shared" ca="1" si="316"/>
        <v>0</v>
      </c>
      <c r="K2464" s="17">
        <v>2455</v>
      </c>
      <c r="L2464" s="50">
        <v>1.5836522322548385E-3</v>
      </c>
      <c r="M2464" s="50">
        <v>1.5970345453284983E-3</v>
      </c>
      <c r="N2464" s="50">
        <v>4.9599999999999998E-2</v>
      </c>
      <c r="O2464" s="50">
        <v>4.9799999999999997E-2</v>
      </c>
      <c r="R2464" s="59"/>
    </row>
    <row r="2465" spans="2:18" x14ac:dyDescent="0.2">
      <c r="B2465">
        <v>2456</v>
      </c>
      <c r="C2465" s="57">
        <f t="shared" ca="1" si="317"/>
        <v>-0.22224885732198948</v>
      </c>
      <c r="D2465" s="57">
        <f t="shared" ca="1" si="318"/>
        <v>0.65645358053319092</v>
      </c>
      <c r="E2465" s="57">
        <f t="shared" ca="1" si="318"/>
        <v>0.65666899437394788</v>
      </c>
      <c r="F2465" s="57">
        <f t="shared" ca="1" si="313"/>
        <v>0</v>
      </c>
      <c r="G2465" s="57">
        <f t="shared" ca="1" si="314"/>
        <v>0</v>
      </c>
      <c r="H2465" s="17">
        <f t="shared" ca="1" si="315"/>
        <v>0</v>
      </c>
      <c r="I2465" s="17">
        <f t="shared" ca="1" si="316"/>
        <v>0</v>
      </c>
      <c r="K2465" s="17">
        <v>2456</v>
      </c>
      <c r="L2465" s="50">
        <v>1.9103784093854046E-3</v>
      </c>
      <c r="M2465" s="50">
        <v>1.9247413304760528E-3</v>
      </c>
      <c r="N2465" s="50">
        <v>5.2999999999999999E-2</v>
      </c>
      <c r="O2465" s="50">
        <v>5.3199999999999997E-2</v>
      </c>
      <c r="R2465" s="59"/>
    </row>
    <row r="2466" spans="2:18" x14ac:dyDescent="0.2">
      <c r="B2466">
        <v>2457</v>
      </c>
      <c r="C2466" s="57">
        <f t="shared" ca="1" si="317"/>
        <v>-0.29002631773422344</v>
      </c>
      <c r="D2466" s="57">
        <f t="shared" ca="1" si="318"/>
        <v>0.65208177472922113</v>
      </c>
      <c r="E2466" s="57">
        <f t="shared" ca="1" si="318"/>
        <v>0.65229575397123851</v>
      </c>
      <c r="F2466" s="57">
        <f t="shared" ca="1" si="313"/>
        <v>0</v>
      </c>
      <c r="G2466" s="57">
        <f t="shared" ca="1" si="314"/>
        <v>0</v>
      </c>
      <c r="H2466" s="17">
        <f t="shared" ca="1" si="315"/>
        <v>0</v>
      </c>
      <c r="I2466" s="17">
        <f t="shared" ca="1" si="316"/>
        <v>0</v>
      </c>
      <c r="K2466" s="17">
        <v>2457</v>
      </c>
      <c r="L2466" s="50">
        <v>1.7603821392816481E-3</v>
      </c>
      <c r="M2466" s="50">
        <v>1.7743809973129157E-3</v>
      </c>
      <c r="N2466" s="50">
        <v>5.1799999999999999E-2</v>
      </c>
      <c r="O2466" s="50">
        <v>5.1999999999999998E-2</v>
      </c>
      <c r="R2466" s="59"/>
    </row>
    <row r="2467" spans="2:18" x14ac:dyDescent="0.2">
      <c r="B2467">
        <v>2458</v>
      </c>
      <c r="C2467" s="57">
        <f t="shared" ca="1" si="317"/>
        <v>-5.9437469487669065E-2</v>
      </c>
      <c r="D2467" s="57">
        <f t="shared" ca="1" si="318"/>
        <v>0.66707544237296379</v>
      </c>
      <c r="E2467" s="57">
        <f t="shared" ca="1" si="318"/>
        <v>0.66729434175500324</v>
      </c>
      <c r="F2467" s="57">
        <f t="shared" ca="1" si="313"/>
        <v>0</v>
      </c>
      <c r="G2467" s="57">
        <f t="shared" ca="1" si="314"/>
        <v>0</v>
      </c>
      <c r="H2467" s="17">
        <f t="shared" ca="1" si="315"/>
        <v>0</v>
      </c>
      <c r="I2467" s="17">
        <f t="shared" ca="1" si="316"/>
        <v>0</v>
      </c>
      <c r="K2467" s="17">
        <v>2458</v>
      </c>
      <c r="L2467" s="50">
        <v>1.3974857256922309E-3</v>
      </c>
      <c r="M2467" s="50">
        <v>1.4094070722195404E-3</v>
      </c>
      <c r="N2467" s="50">
        <v>4.3999999999999997E-2</v>
      </c>
      <c r="O2467" s="50">
        <v>4.4600000000000001E-2</v>
      </c>
      <c r="R2467" s="59"/>
    </row>
    <row r="2468" spans="2:18" x14ac:dyDescent="0.2">
      <c r="B2468">
        <v>2459</v>
      </c>
      <c r="C2468" s="57">
        <f t="shared" ca="1" si="317"/>
        <v>0.58978060490274409</v>
      </c>
      <c r="D2468" s="57">
        <f t="shared" ca="1" si="318"/>
        <v>0.71116744883026684</v>
      </c>
      <c r="E2468" s="57">
        <f t="shared" ca="1" si="318"/>
        <v>0.71140081691007773</v>
      </c>
      <c r="F2468" s="57">
        <f t="shared" ca="1" si="313"/>
        <v>0</v>
      </c>
      <c r="G2468" s="57">
        <f t="shared" ca="1" si="314"/>
        <v>0</v>
      </c>
      <c r="H2468" s="17">
        <f t="shared" ca="1" si="315"/>
        <v>0</v>
      </c>
      <c r="I2468" s="17">
        <f t="shared" ca="1" si="316"/>
        <v>0</v>
      </c>
      <c r="K2468" s="17">
        <v>2459</v>
      </c>
      <c r="L2468" s="50">
        <v>1.758316594724857E-3</v>
      </c>
      <c r="M2468" s="50">
        <v>1.7713851608975723E-3</v>
      </c>
      <c r="N2468" s="50">
        <v>4.8000000000000001E-2</v>
      </c>
      <c r="O2468" s="50">
        <v>4.8399999999999999E-2</v>
      </c>
      <c r="R2468" s="59"/>
    </row>
    <row r="2469" spans="2:18" x14ac:dyDescent="0.2">
      <c r="B2469">
        <v>2460</v>
      </c>
      <c r="C2469" s="57">
        <f t="shared" ca="1" si="317"/>
        <v>-0.26924830901499269</v>
      </c>
      <c r="D2469" s="57">
        <f t="shared" ca="1" si="318"/>
        <v>0.65341890154425497</v>
      </c>
      <c r="E2469" s="57">
        <f t="shared" ca="1" si="318"/>
        <v>0.65363331956158155</v>
      </c>
      <c r="F2469" s="57">
        <f t="shared" ca="1" si="313"/>
        <v>0</v>
      </c>
      <c r="G2469" s="57">
        <f t="shared" ca="1" si="314"/>
        <v>0</v>
      </c>
      <c r="H2469" s="17">
        <f t="shared" ca="1" si="315"/>
        <v>0</v>
      </c>
      <c r="I2469" s="17">
        <f t="shared" ca="1" si="316"/>
        <v>0</v>
      </c>
      <c r="K2469" s="17">
        <v>2460</v>
      </c>
      <c r="L2469" s="50">
        <v>2.1023313730413437E-3</v>
      </c>
      <c r="M2469" s="50">
        <v>2.1173384753293365E-3</v>
      </c>
      <c r="N2469" s="50">
        <v>5.5199999999999999E-2</v>
      </c>
      <c r="O2469" s="50">
        <v>5.5399999999999998E-2</v>
      </c>
      <c r="R2469" s="59"/>
    </row>
    <row r="2470" spans="2:18" x14ac:dyDescent="0.2">
      <c r="B2470">
        <v>2461</v>
      </c>
      <c r="C2470" s="57">
        <f t="shared" ca="1" si="317"/>
        <v>-0.44991067598580531</v>
      </c>
      <c r="D2470" s="57">
        <f t="shared" ref="D2470:E2489" ca="1" si="319">S0*EXP((D$5+0.5*σ*σ)*T+σ*SQRT(T)*$C2470)</f>
        <v>0.64188385820029925</v>
      </c>
      <c r="E2470" s="57">
        <f t="shared" ca="1" si="319"/>
        <v>0.64209449101778282</v>
      </c>
      <c r="F2470" s="57">
        <f t="shared" ca="1" si="313"/>
        <v>0</v>
      </c>
      <c r="G2470" s="57">
        <f t="shared" ca="1" si="314"/>
        <v>0</v>
      </c>
      <c r="H2470" s="17">
        <f t="shared" ca="1" si="315"/>
        <v>0</v>
      </c>
      <c r="I2470" s="17">
        <f t="shared" ca="1" si="316"/>
        <v>0</v>
      </c>
      <c r="K2470" s="17">
        <v>2461</v>
      </c>
      <c r="L2470" s="50">
        <v>1.8993176213948472E-3</v>
      </c>
      <c r="M2470" s="50">
        <v>1.9129436416187599E-3</v>
      </c>
      <c r="N2470" s="50">
        <v>0.05</v>
      </c>
      <c r="O2470" s="50">
        <v>5.04E-2</v>
      </c>
      <c r="R2470" s="59"/>
    </row>
    <row r="2471" spans="2:18" x14ac:dyDescent="0.2">
      <c r="B2471">
        <v>2462</v>
      </c>
      <c r="C2471" s="57">
        <f t="shared" ca="1" si="317"/>
        <v>-0.57305821151005742</v>
      </c>
      <c r="D2471" s="57">
        <f t="shared" ca="1" si="319"/>
        <v>0.63413798782159136</v>
      </c>
      <c r="E2471" s="57">
        <f t="shared" ca="1" si="319"/>
        <v>0.63434607884824956</v>
      </c>
      <c r="F2471" s="57">
        <f t="shared" ca="1" si="313"/>
        <v>0</v>
      </c>
      <c r="G2471" s="57">
        <f t="shared" ca="1" si="314"/>
        <v>0</v>
      </c>
      <c r="H2471" s="17">
        <f t="shared" ca="1" si="315"/>
        <v>0</v>
      </c>
      <c r="I2471" s="17">
        <f t="shared" ca="1" si="316"/>
        <v>0</v>
      </c>
      <c r="K2471" s="17">
        <v>2462</v>
      </c>
      <c r="L2471" s="50">
        <v>1.8032011107912702E-3</v>
      </c>
      <c r="M2471" s="50">
        <v>1.8175528024055169E-3</v>
      </c>
      <c r="N2471" s="50">
        <v>5.3199999999999997E-2</v>
      </c>
      <c r="O2471" s="50">
        <v>5.3199999999999997E-2</v>
      </c>
      <c r="R2471" s="59"/>
    </row>
    <row r="2472" spans="2:18" x14ac:dyDescent="0.2">
      <c r="B2472">
        <v>2463</v>
      </c>
      <c r="C2472" s="57">
        <f t="shared" ca="1" si="317"/>
        <v>-8.5919783096401591E-3</v>
      </c>
      <c r="D2472" s="57">
        <f t="shared" ca="1" si="319"/>
        <v>0.67042770530877838</v>
      </c>
      <c r="E2472" s="57">
        <f t="shared" ca="1" si="319"/>
        <v>0.67064770472874236</v>
      </c>
      <c r="F2472" s="57">
        <f t="shared" ca="1" si="313"/>
        <v>0</v>
      </c>
      <c r="G2472" s="57">
        <f t="shared" ca="1" si="314"/>
        <v>0</v>
      </c>
      <c r="H2472" s="17">
        <f t="shared" ca="1" si="315"/>
        <v>0</v>
      </c>
      <c r="I2472" s="17">
        <f t="shared" ca="1" si="316"/>
        <v>0</v>
      </c>
      <c r="K2472" s="17">
        <v>2463</v>
      </c>
      <c r="L2472" s="50">
        <v>1.6405165805331381E-3</v>
      </c>
      <c r="M2472" s="50">
        <v>1.6538017914798149E-3</v>
      </c>
      <c r="N2472" s="50">
        <v>4.9200000000000001E-2</v>
      </c>
      <c r="O2472" s="50">
        <v>4.9399999999999999E-2</v>
      </c>
      <c r="R2472" s="59"/>
    </row>
    <row r="2473" spans="2:18" x14ac:dyDescent="0.2">
      <c r="B2473">
        <v>2464</v>
      </c>
      <c r="C2473" s="57">
        <f t="shared" ca="1" si="317"/>
        <v>-1.4472073956190084</v>
      </c>
      <c r="D2473" s="57">
        <f t="shared" ca="1" si="319"/>
        <v>0.58177653930758566</v>
      </c>
      <c r="E2473" s="57">
        <f t="shared" ca="1" si="319"/>
        <v>0.58196744803671896</v>
      </c>
      <c r="F2473" s="57">
        <f t="shared" ca="1" si="313"/>
        <v>0</v>
      </c>
      <c r="G2473" s="57">
        <f t="shared" ca="1" si="314"/>
        <v>0</v>
      </c>
      <c r="H2473" s="17">
        <f t="shared" ca="1" si="315"/>
        <v>0</v>
      </c>
      <c r="I2473" s="17">
        <f t="shared" ca="1" si="316"/>
        <v>0</v>
      </c>
      <c r="K2473" s="17">
        <v>2464</v>
      </c>
      <c r="L2473" s="50">
        <v>1.6758570294099207E-3</v>
      </c>
      <c r="M2473" s="50">
        <v>1.6903176111809578E-3</v>
      </c>
      <c r="N2473" s="50">
        <v>5.3400000000000003E-2</v>
      </c>
      <c r="O2473" s="50">
        <v>5.4199999999999998E-2</v>
      </c>
      <c r="R2473" s="59"/>
    </row>
    <row r="2474" spans="2:18" x14ac:dyDescent="0.2">
      <c r="B2474">
        <v>2465</v>
      </c>
      <c r="C2474" s="57">
        <f t="shared" ca="1" si="317"/>
        <v>-0.35228917108295754</v>
      </c>
      <c r="D2474" s="57">
        <f t="shared" ca="1" si="319"/>
        <v>0.64809133678957409</v>
      </c>
      <c r="E2474" s="57">
        <f t="shared" ca="1" si="319"/>
        <v>0.64830400657790221</v>
      </c>
      <c r="F2474" s="57">
        <f t="shared" ca="1" si="313"/>
        <v>0</v>
      </c>
      <c r="G2474" s="57">
        <f t="shared" ca="1" si="314"/>
        <v>0</v>
      </c>
      <c r="H2474" s="17">
        <f t="shared" ca="1" si="315"/>
        <v>0</v>
      </c>
      <c r="I2474" s="17">
        <f t="shared" ca="1" si="316"/>
        <v>0</v>
      </c>
      <c r="K2474" s="17">
        <v>2465</v>
      </c>
      <c r="L2474" s="50">
        <v>1.7837477509058835E-3</v>
      </c>
      <c r="M2474" s="50">
        <v>1.7980413297122241E-3</v>
      </c>
      <c r="N2474" s="50">
        <v>5.2999999999999999E-2</v>
      </c>
      <c r="O2474" s="50">
        <v>5.2999999999999999E-2</v>
      </c>
      <c r="R2474" s="59"/>
    </row>
    <row r="2475" spans="2:18" x14ac:dyDescent="0.2">
      <c r="B2475">
        <v>2466</v>
      </c>
      <c r="C2475" s="57">
        <f t="shared" ca="1" si="317"/>
        <v>0.31441961675770791</v>
      </c>
      <c r="D2475" s="57">
        <f t="shared" ca="1" si="319"/>
        <v>0.6921209826141197</v>
      </c>
      <c r="E2475" s="57">
        <f t="shared" ca="1" si="319"/>
        <v>0.69234810063671059</v>
      </c>
      <c r="F2475" s="57">
        <f t="shared" ca="1" si="313"/>
        <v>0</v>
      </c>
      <c r="G2475" s="57">
        <f t="shared" ca="1" si="314"/>
        <v>0</v>
      </c>
      <c r="H2475" s="17">
        <f t="shared" ca="1" si="315"/>
        <v>0</v>
      </c>
      <c r="I2475" s="17">
        <f t="shared" ca="1" si="316"/>
        <v>0</v>
      </c>
      <c r="K2475" s="17">
        <v>2466</v>
      </c>
      <c r="L2475" s="50">
        <v>1.905964869814127E-3</v>
      </c>
      <c r="M2475" s="50">
        <v>1.9200399077600777E-3</v>
      </c>
      <c r="N2475" s="50">
        <v>5.1999999999999998E-2</v>
      </c>
      <c r="O2475" s="50">
        <v>5.1999999999999998E-2</v>
      </c>
      <c r="R2475" s="59"/>
    </row>
    <row r="2476" spans="2:18" x14ac:dyDescent="0.2">
      <c r="B2476">
        <v>2467</v>
      </c>
      <c r="C2476" s="57">
        <f t="shared" ca="1" si="317"/>
        <v>-0.82458403946755976</v>
      </c>
      <c r="D2476" s="57">
        <f t="shared" ca="1" si="319"/>
        <v>0.6186064470566186</v>
      </c>
      <c r="E2476" s="57">
        <f t="shared" ca="1" si="319"/>
        <v>0.61880944144133865</v>
      </c>
      <c r="F2476" s="57">
        <f t="shared" ca="1" si="313"/>
        <v>0</v>
      </c>
      <c r="G2476" s="57">
        <f t="shared" ca="1" si="314"/>
        <v>0</v>
      </c>
      <c r="H2476" s="17">
        <f t="shared" ca="1" si="315"/>
        <v>0</v>
      </c>
      <c r="I2476" s="17">
        <f t="shared" ca="1" si="316"/>
        <v>0</v>
      </c>
      <c r="K2476" s="17">
        <v>2467</v>
      </c>
      <c r="L2476" s="50">
        <v>1.4955274180889291E-3</v>
      </c>
      <c r="M2476" s="50">
        <v>1.5085813184747448E-3</v>
      </c>
      <c r="N2476" s="50">
        <v>4.82E-2</v>
      </c>
      <c r="O2476" s="50">
        <v>4.9000000000000002E-2</v>
      </c>
      <c r="R2476" s="59"/>
    </row>
    <row r="2477" spans="2:18" x14ac:dyDescent="0.2">
      <c r="B2477">
        <v>2468</v>
      </c>
      <c r="C2477" s="57">
        <f t="shared" ca="1" si="317"/>
        <v>-0.20518754585424062</v>
      </c>
      <c r="D2477" s="57">
        <f t="shared" ca="1" si="319"/>
        <v>0.65755868530236483</v>
      </c>
      <c r="E2477" s="57">
        <f t="shared" ca="1" si="319"/>
        <v>0.65777446178089227</v>
      </c>
      <c r="F2477" s="57">
        <f t="shared" ca="1" si="313"/>
        <v>0</v>
      </c>
      <c r="G2477" s="57">
        <f t="shared" ca="1" si="314"/>
        <v>0</v>
      </c>
      <c r="H2477" s="17">
        <f t="shared" ca="1" si="315"/>
        <v>0</v>
      </c>
      <c r="I2477" s="17">
        <f t="shared" ca="1" si="316"/>
        <v>0</v>
      </c>
      <c r="K2477" s="17">
        <v>2468</v>
      </c>
      <c r="L2477" s="50">
        <v>1.7911670083884158E-3</v>
      </c>
      <c r="M2477" s="50">
        <v>1.8049457295142715E-3</v>
      </c>
      <c r="N2477" s="50">
        <v>5.0999999999999997E-2</v>
      </c>
      <c r="O2477" s="50">
        <v>5.0999999999999997E-2</v>
      </c>
      <c r="R2477" s="59"/>
    </row>
    <row r="2478" spans="2:18" x14ac:dyDescent="0.2">
      <c r="B2478">
        <v>2469</v>
      </c>
      <c r="C2478" s="57">
        <f t="shared" ca="1" si="317"/>
        <v>-0.82992235635214173</v>
      </c>
      <c r="D2478" s="57">
        <f t="shared" ca="1" si="319"/>
        <v>0.61828096561203227</v>
      </c>
      <c r="E2478" s="57">
        <f t="shared" ca="1" si="319"/>
        <v>0.6184838531907112</v>
      </c>
      <c r="F2478" s="57">
        <f t="shared" ca="1" si="313"/>
        <v>0</v>
      </c>
      <c r="G2478" s="57">
        <f t="shared" ca="1" si="314"/>
        <v>0</v>
      </c>
      <c r="H2478" s="17">
        <f t="shared" ca="1" si="315"/>
        <v>0</v>
      </c>
      <c r="I2478" s="17">
        <f t="shared" ca="1" si="316"/>
        <v>0</v>
      </c>
      <c r="K2478" s="17">
        <v>2469</v>
      </c>
      <c r="L2478" s="50">
        <v>1.8059268441616798E-3</v>
      </c>
      <c r="M2478" s="50">
        <v>1.8205356695717239E-3</v>
      </c>
      <c r="N2478" s="50">
        <v>5.3999999999999999E-2</v>
      </c>
      <c r="O2478" s="50">
        <v>5.4199999999999998E-2</v>
      </c>
      <c r="R2478" s="59"/>
    </row>
    <row r="2479" spans="2:18" x14ac:dyDescent="0.2">
      <c r="B2479">
        <v>2470</v>
      </c>
      <c r="C2479" s="57">
        <f t="shared" ca="1" si="317"/>
        <v>-1.5354117278989461</v>
      </c>
      <c r="D2479" s="57">
        <f t="shared" ca="1" si="319"/>
        <v>0.57673943514938686</v>
      </c>
      <c r="E2479" s="57">
        <f t="shared" ca="1" si="319"/>
        <v>0.57692869096354615</v>
      </c>
      <c r="F2479" s="57">
        <f t="shared" ca="1" si="313"/>
        <v>0</v>
      </c>
      <c r="G2479" s="57">
        <f t="shared" ca="1" si="314"/>
        <v>0</v>
      </c>
      <c r="H2479" s="17">
        <f t="shared" ca="1" si="315"/>
        <v>0</v>
      </c>
      <c r="I2479" s="17">
        <f t="shared" ca="1" si="316"/>
        <v>0</v>
      </c>
      <c r="K2479" s="17">
        <v>2470</v>
      </c>
      <c r="L2479" s="50">
        <v>1.5993495701599198E-3</v>
      </c>
      <c r="M2479" s="50">
        <v>1.6132272218078939E-3</v>
      </c>
      <c r="N2479" s="50">
        <v>5.1400000000000001E-2</v>
      </c>
      <c r="O2479" s="50">
        <v>5.1799999999999999E-2</v>
      </c>
      <c r="R2479" s="59"/>
    </row>
    <row r="2480" spans="2:18" x14ac:dyDescent="0.2">
      <c r="B2480">
        <v>2471</v>
      </c>
      <c r="C2480" s="57">
        <f t="shared" ca="1" si="317"/>
        <v>1.1336771762529985</v>
      </c>
      <c r="D2480" s="57">
        <f t="shared" ca="1" si="319"/>
        <v>0.75034214854394699</v>
      </c>
      <c r="E2480" s="57">
        <f t="shared" ca="1" si="319"/>
        <v>0.75058837171782089</v>
      </c>
      <c r="F2480" s="57">
        <f t="shared" ca="1" si="313"/>
        <v>0</v>
      </c>
      <c r="G2480" s="57">
        <f t="shared" ca="1" si="314"/>
        <v>0</v>
      </c>
      <c r="H2480" s="17">
        <f t="shared" ca="1" si="315"/>
        <v>0</v>
      </c>
      <c r="I2480" s="17">
        <f t="shared" ca="1" si="316"/>
        <v>0</v>
      </c>
      <c r="K2480" s="17">
        <v>2471</v>
      </c>
      <c r="L2480" s="50">
        <v>1.8253650683243174E-3</v>
      </c>
      <c r="M2480" s="50">
        <v>1.8398229121443538E-3</v>
      </c>
      <c r="N2480" s="50">
        <v>5.3400000000000003E-2</v>
      </c>
      <c r="O2480" s="50">
        <v>5.3999999999999999E-2</v>
      </c>
      <c r="R2480" s="59"/>
    </row>
    <row r="2481" spans="2:18" x14ac:dyDescent="0.2">
      <c r="B2481">
        <v>2472</v>
      </c>
      <c r="C2481" s="57">
        <f t="shared" ca="1" si="317"/>
        <v>-0.20914690819548737</v>
      </c>
      <c r="D2481" s="57">
        <f t="shared" ca="1" si="319"/>
        <v>0.65730206162276572</v>
      </c>
      <c r="E2481" s="57">
        <f t="shared" ca="1" si="319"/>
        <v>0.6575177538907806</v>
      </c>
      <c r="F2481" s="57">
        <f t="shared" ca="1" si="313"/>
        <v>0</v>
      </c>
      <c r="G2481" s="57">
        <f t="shared" ca="1" si="314"/>
        <v>0</v>
      </c>
      <c r="H2481" s="17">
        <f t="shared" ca="1" si="315"/>
        <v>0</v>
      </c>
      <c r="I2481" s="17">
        <f t="shared" ca="1" si="316"/>
        <v>0</v>
      </c>
      <c r="K2481" s="17">
        <v>2472</v>
      </c>
      <c r="L2481" s="50">
        <v>1.5424765911537372E-3</v>
      </c>
      <c r="M2481" s="50">
        <v>1.5563570673677982E-3</v>
      </c>
      <c r="N2481" s="50">
        <v>5.16E-2</v>
      </c>
      <c r="O2481" s="50">
        <v>5.1799999999999999E-2</v>
      </c>
      <c r="R2481" s="59"/>
    </row>
    <row r="2482" spans="2:18" x14ac:dyDescent="0.2">
      <c r="B2482">
        <v>2473</v>
      </c>
      <c r="C2482" s="57">
        <f t="shared" ca="1" si="317"/>
        <v>0.13084079823760492</v>
      </c>
      <c r="D2482" s="57">
        <f t="shared" ca="1" si="319"/>
        <v>0.679707255927962</v>
      </c>
      <c r="E2482" s="57">
        <f t="shared" ca="1" si="319"/>
        <v>0.67993030041264746</v>
      </c>
      <c r="F2482" s="57">
        <f t="shared" ca="1" si="313"/>
        <v>0</v>
      </c>
      <c r="G2482" s="57">
        <f t="shared" ca="1" si="314"/>
        <v>0</v>
      </c>
      <c r="H2482" s="17">
        <f t="shared" ca="1" si="315"/>
        <v>0</v>
      </c>
      <c r="I2482" s="17">
        <f t="shared" ca="1" si="316"/>
        <v>0</v>
      </c>
      <c r="K2482" s="17">
        <v>2473</v>
      </c>
      <c r="L2482" s="50">
        <v>1.7662987120225123E-3</v>
      </c>
      <c r="M2482" s="50">
        <v>1.7804734315611994E-3</v>
      </c>
      <c r="N2482" s="50">
        <v>5.2400000000000002E-2</v>
      </c>
      <c r="O2482" s="50">
        <v>5.2600000000000001E-2</v>
      </c>
      <c r="R2482" s="59"/>
    </row>
    <row r="2483" spans="2:18" x14ac:dyDescent="0.2">
      <c r="B2483">
        <v>2474</v>
      </c>
      <c r="C2483" s="57">
        <f t="shared" ca="1" si="317"/>
        <v>-0.42496995647056812</v>
      </c>
      <c r="D2483" s="57">
        <f t="shared" ca="1" si="319"/>
        <v>0.64346409144245487</v>
      </c>
      <c r="E2483" s="57">
        <f t="shared" ca="1" si="319"/>
        <v>0.64367524281010258</v>
      </c>
      <c r="F2483" s="57">
        <f t="shared" ca="1" si="313"/>
        <v>0</v>
      </c>
      <c r="G2483" s="57">
        <f t="shared" ca="1" si="314"/>
        <v>0</v>
      </c>
      <c r="H2483" s="17">
        <f t="shared" ca="1" si="315"/>
        <v>0</v>
      </c>
      <c r="I2483" s="17">
        <f t="shared" ca="1" si="316"/>
        <v>0</v>
      </c>
      <c r="K2483" s="17">
        <v>2474</v>
      </c>
      <c r="L2483" s="50">
        <v>1.7901764601449767E-3</v>
      </c>
      <c r="M2483" s="50">
        <v>1.8035620633553137E-3</v>
      </c>
      <c r="N2483" s="50">
        <v>4.9399999999999999E-2</v>
      </c>
      <c r="O2483" s="50">
        <v>4.9599999999999998E-2</v>
      </c>
      <c r="R2483" s="59"/>
    </row>
    <row r="2484" spans="2:18" x14ac:dyDescent="0.2">
      <c r="B2484">
        <v>2475</v>
      </c>
      <c r="C2484" s="57">
        <f t="shared" ca="1" si="317"/>
        <v>0.43626404274698016</v>
      </c>
      <c r="D2484" s="57">
        <f t="shared" ca="1" si="319"/>
        <v>0.70048510653876517</v>
      </c>
      <c r="E2484" s="57">
        <f t="shared" ca="1" si="319"/>
        <v>0.70071496923076249</v>
      </c>
      <c r="F2484" s="57">
        <f t="shared" ca="1" si="313"/>
        <v>0</v>
      </c>
      <c r="G2484" s="57">
        <f t="shared" ca="1" si="314"/>
        <v>0</v>
      </c>
      <c r="H2484" s="17">
        <f t="shared" ca="1" si="315"/>
        <v>0</v>
      </c>
      <c r="I2484" s="17">
        <f t="shared" ca="1" si="316"/>
        <v>0</v>
      </c>
      <c r="K2484" s="17">
        <v>2475</v>
      </c>
      <c r="L2484" s="50">
        <v>1.9209417584719638E-3</v>
      </c>
      <c r="M2484" s="50">
        <v>1.9352146987322162E-3</v>
      </c>
      <c r="N2484" s="50">
        <v>5.2400000000000002E-2</v>
      </c>
      <c r="O2484" s="50">
        <v>5.2999999999999999E-2</v>
      </c>
      <c r="R2484" s="59"/>
    </row>
    <row r="2485" spans="2:18" x14ac:dyDescent="0.2">
      <c r="B2485">
        <v>2476</v>
      </c>
      <c r="C2485" s="57">
        <f t="shared" ca="1" si="317"/>
        <v>0.28934101571514825</v>
      </c>
      <c r="D2485" s="57">
        <f t="shared" ca="1" si="319"/>
        <v>0.69041187160818551</v>
      </c>
      <c r="E2485" s="57">
        <f t="shared" ca="1" si="319"/>
        <v>0.69063842878964921</v>
      </c>
      <c r="F2485" s="57">
        <f t="shared" ca="1" si="313"/>
        <v>0</v>
      </c>
      <c r="G2485" s="57">
        <f t="shared" ca="1" si="314"/>
        <v>0</v>
      </c>
      <c r="H2485" s="17">
        <f t="shared" ca="1" si="315"/>
        <v>0</v>
      </c>
      <c r="I2485" s="17">
        <f t="shared" ca="1" si="316"/>
        <v>0</v>
      </c>
      <c r="K2485" s="17">
        <v>2476</v>
      </c>
      <c r="L2485" s="50">
        <v>1.5726207157730316E-3</v>
      </c>
      <c r="M2485" s="50">
        <v>1.5857139954387205E-3</v>
      </c>
      <c r="N2485" s="50">
        <v>4.82E-2</v>
      </c>
      <c r="O2485" s="50">
        <v>4.8800000000000003E-2</v>
      </c>
      <c r="R2485" s="59"/>
    </row>
    <row r="2486" spans="2:18" x14ac:dyDescent="0.2">
      <c r="B2486">
        <v>2477</v>
      </c>
      <c r="C2486" s="57">
        <f t="shared" ca="1" si="317"/>
        <v>-7.9006610454133125E-2</v>
      </c>
      <c r="D2486" s="57">
        <f t="shared" ca="1" si="319"/>
        <v>0.66578971299781853</v>
      </c>
      <c r="E2486" s="57">
        <f t="shared" ca="1" si="319"/>
        <v>0.66600819047050874</v>
      </c>
      <c r="F2486" s="57">
        <f t="shared" ca="1" si="313"/>
        <v>0</v>
      </c>
      <c r="G2486" s="57">
        <f t="shared" ca="1" si="314"/>
        <v>0</v>
      </c>
      <c r="H2486" s="17">
        <f t="shared" ca="1" si="315"/>
        <v>0</v>
      </c>
      <c r="I2486" s="17">
        <f t="shared" ca="1" si="316"/>
        <v>0</v>
      </c>
      <c r="K2486" s="17">
        <v>2477</v>
      </c>
      <c r="L2486" s="50">
        <v>1.674999665454554E-3</v>
      </c>
      <c r="M2486" s="50">
        <v>1.686979757176778E-3</v>
      </c>
      <c r="N2486" s="50">
        <v>4.3999999999999997E-2</v>
      </c>
      <c r="O2486" s="50">
        <v>4.4200000000000003E-2</v>
      </c>
      <c r="R2486" s="59"/>
    </row>
    <row r="2487" spans="2:18" x14ac:dyDescent="0.2">
      <c r="B2487">
        <v>2478</v>
      </c>
      <c r="C2487" s="57">
        <f t="shared" ca="1" si="317"/>
        <v>0.29347122455659713</v>
      </c>
      <c r="D2487" s="57">
        <f t="shared" ca="1" si="319"/>
        <v>0.69069305547922466</v>
      </c>
      <c r="E2487" s="57">
        <f t="shared" ca="1" si="319"/>
        <v>0.6909197049305752</v>
      </c>
      <c r="F2487" s="57">
        <f t="shared" ca="1" si="313"/>
        <v>0</v>
      </c>
      <c r="G2487" s="57">
        <f t="shared" ca="1" si="314"/>
        <v>0</v>
      </c>
      <c r="H2487" s="17">
        <f t="shared" ca="1" si="315"/>
        <v>0</v>
      </c>
      <c r="I2487" s="17">
        <f t="shared" ca="1" si="316"/>
        <v>0</v>
      </c>
      <c r="K2487" s="17">
        <v>2478</v>
      </c>
      <c r="L2487" s="50">
        <v>1.6149415778258802E-3</v>
      </c>
      <c r="M2487" s="50">
        <v>1.627842774925496E-3</v>
      </c>
      <c r="N2487" s="50">
        <v>4.7800000000000002E-2</v>
      </c>
      <c r="O2487" s="50">
        <v>4.8000000000000001E-2</v>
      </c>
      <c r="R2487" s="59"/>
    </row>
    <row r="2488" spans="2:18" x14ac:dyDescent="0.2">
      <c r="B2488">
        <v>2479</v>
      </c>
      <c r="C2488" s="57">
        <f t="shared" ca="1" si="317"/>
        <v>0.47984568688471885</v>
      </c>
      <c r="D2488" s="57">
        <f t="shared" ca="1" si="319"/>
        <v>0.70350128869551387</v>
      </c>
      <c r="E2488" s="57">
        <f t="shared" ca="1" si="319"/>
        <v>0.70373214114124572</v>
      </c>
      <c r="F2488" s="57">
        <f t="shared" ca="1" si="313"/>
        <v>0</v>
      </c>
      <c r="G2488" s="57">
        <f t="shared" ca="1" si="314"/>
        <v>0</v>
      </c>
      <c r="H2488" s="17">
        <f t="shared" ca="1" si="315"/>
        <v>0</v>
      </c>
      <c r="I2488" s="17">
        <f t="shared" ca="1" si="316"/>
        <v>0</v>
      </c>
      <c r="K2488" s="17">
        <v>2479</v>
      </c>
      <c r="L2488" s="50">
        <v>1.480613033850607E-3</v>
      </c>
      <c r="M2488" s="50">
        <v>1.4935086348436984E-3</v>
      </c>
      <c r="N2488" s="50">
        <v>4.7800000000000002E-2</v>
      </c>
      <c r="O2488" s="50">
        <v>4.8000000000000001E-2</v>
      </c>
      <c r="R2488" s="59"/>
    </row>
    <row r="2489" spans="2:18" x14ac:dyDescent="0.2">
      <c r="B2489">
        <v>2480</v>
      </c>
      <c r="C2489" s="57">
        <f t="shared" ca="1" si="317"/>
        <v>-0.95890018280136713</v>
      </c>
      <c r="D2489" s="57">
        <f t="shared" ca="1" si="319"/>
        <v>0.61046892630480465</v>
      </c>
      <c r="E2489" s="57">
        <f t="shared" ca="1" si="319"/>
        <v>0.61066925037946551</v>
      </c>
      <c r="F2489" s="57">
        <f t="shared" ca="1" si="313"/>
        <v>0</v>
      </c>
      <c r="G2489" s="57">
        <f t="shared" ca="1" si="314"/>
        <v>0</v>
      </c>
      <c r="H2489" s="17">
        <f t="shared" ca="1" si="315"/>
        <v>0</v>
      </c>
      <c r="I2489" s="17">
        <f t="shared" ca="1" si="316"/>
        <v>0</v>
      </c>
      <c r="K2489" s="17">
        <v>2480</v>
      </c>
      <c r="L2489" s="50">
        <v>1.8241262247956503E-3</v>
      </c>
      <c r="M2489" s="50">
        <v>1.8378559029550872E-3</v>
      </c>
      <c r="N2489" s="50">
        <v>5.0599999999999999E-2</v>
      </c>
      <c r="O2489" s="50">
        <v>5.0999999999999997E-2</v>
      </c>
      <c r="R2489" s="59"/>
    </row>
    <row r="2490" spans="2:18" x14ac:dyDescent="0.2">
      <c r="B2490">
        <v>2481</v>
      </c>
      <c r="C2490" s="57">
        <f t="shared" ca="1" si="317"/>
        <v>1.9599725373340868</v>
      </c>
      <c r="D2490" s="57">
        <f t="shared" ref="D2490:E2509" ca="1" si="320">S0*EXP((D$5+0.5*σ*σ)*T+σ*SQRT(T)*$C2490)</f>
        <v>0.81402548142260733</v>
      </c>
      <c r="E2490" s="57">
        <f t="shared" ca="1" si="320"/>
        <v>0.81429260214618515</v>
      </c>
      <c r="F2490" s="57">
        <f t="shared" ca="1" si="313"/>
        <v>2.5825481422607321E-2</v>
      </c>
      <c r="G2490" s="57">
        <f t="shared" ca="1" si="314"/>
        <v>2.609260214618514E-2</v>
      </c>
      <c r="H2490" s="17">
        <f t="shared" ca="1" si="315"/>
        <v>1</v>
      </c>
      <c r="I2490" s="17">
        <f t="shared" ca="1" si="316"/>
        <v>1</v>
      </c>
      <c r="K2490" s="17">
        <v>2481</v>
      </c>
      <c r="L2490" s="50">
        <v>1.4252613316756227E-3</v>
      </c>
      <c r="M2490" s="50">
        <v>1.437242756478903E-3</v>
      </c>
      <c r="N2490" s="50">
        <v>4.4400000000000002E-2</v>
      </c>
      <c r="O2490" s="50">
        <v>4.4600000000000001E-2</v>
      </c>
      <c r="R2490" s="59"/>
    </row>
    <row r="2491" spans="2:18" x14ac:dyDescent="0.2">
      <c r="B2491">
        <v>2482</v>
      </c>
      <c r="C2491" s="57">
        <f t="shared" ca="1" si="317"/>
        <v>1.1815324008225767</v>
      </c>
      <c r="D2491" s="57">
        <f t="shared" ca="1" si="320"/>
        <v>0.75389057091774569</v>
      </c>
      <c r="E2491" s="57">
        <f t="shared" ca="1" si="320"/>
        <v>0.75413795849884491</v>
      </c>
      <c r="F2491" s="57">
        <f t="shared" ca="1" si="313"/>
        <v>0</v>
      </c>
      <c r="G2491" s="57">
        <f t="shared" ca="1" si="314"/>
        <v>0</v>
      </c>
      <c r="H2491" s="17">
        <f t="shared" ca="1" si="315"/>
        <v>0</v>
      </c>
      <c r="I2491" s="17">
        <f t="shared" ca="1" si="316"/>
        <v>0</v>
      </c>
      <c r="K2491" s="17">
        <v>2482</v>
      </c>
      <c r="L2491" s="50">
        <v>1.7830885657126822E-3</v>
      </c>
      <c r="M2491" s="50">
        <v>1.7962578300789011E-3</v>
      </c>
      <c r="N2491" s="50">
        <v>4.8399999999999999E-2</v>
      </c>
      <c r="O2491" s="50">
        <v>4.9000000000000002E-2</v>
      </c>
      <c r="R2491" s="59"/>
    </row>
    <row r="2492" spans="2:18" x14ac:dyDescent="0.2">
      <c r="B2492">
        <v>2483</v>
      </c>
      <c r="C2492" s="57">
        <f t="shared" ca="1" si="317"/>
        <v>-0.15406085499376848</v>
      </c>
      <c r="D2492" s="57">
        <f t="shared" ca="1" si="320"/>
        <v>0.66088144476168698</v>
      </c>
      <c r="E2492" s="57">
        <f t="shared" ca="1" si="320"/>
        <v>0.6610983115966359</v>
      </c>
      <c r="F2492" s="57">
        <f t="shared" ca="1" si="313"/>
        <v>0</v>
      </c>
      <c r="G2492" s="57">
        <f t="shared" ca="1" si="314"/>
        <v>0</v>
      </c>
      <c r="H2492" s="17">
        <f t="shared" ca="1" si="315"/>
        <v>0</v>
      </c>
      <c r="I2492" s="17">
        <f t="shared" ca="1" si="316"/>
        <v>0</v>
      </c>
      <c r="K2492" s="17">
        <v>2483</v>
      </c>
      <c r="L2492" s="50">
        <v>1.6624258316831064E-3</v>
      </c>
      <c r="M2492" s="50">
        <v>1.6768296708635649E-3</v>
      </c>
      <c r="N2492" s="50">
        <v>5.3400000000000003E-2</v>
      </c>
      <c r="O2492" s="50">
        <v>5.3800000000000001E-2</v>
      </c>
      <c r="R2492" s="59"/>
    </row>
    <row r="2493" spans="2:18" x14ac:dyDescent="0.2">
      <c r="B2493">
        <v>2484</v>
      </c>
      <c r="C2493" s="57">
        <f t="shared" ca="1" si="317"/>
        <v>3.4236915975209543</v>
      </c>
      <c r="D2493" s="57">
        <f t="shared" ca="1" si="320"/>
        <v>0.94039126500724091</v>
      </c>
      <c r="E2493" s="57">
        <f t="shared" ca="1" si="320"/>
        <v>0.94069985239287912</v>
      </c>
      <c r="F2493" s="57">
        <f t="shared" ca="1" si="313"/>
        <v>0.15219126500724089</v>
      </c>
      <c r="G2493" s="57">
        <f t="shared" ca="1" si="314"/>
        <v>0.15249985239287911</v>
      </c>
      <c r="H2493" s="17">
        <f t="shared" ca="1" si="315"/>
        <v>1</v>
      </c>
      <c r="I2493" s="17">
        <f t="shared" ca="1" si="316"/>
        <v>1</v>
      </c>
      <c r="K2493" s="17">
        <v>2484</v>
      </c>
      <c r="L2493" s="50">
        <v>1.6867241452090055E-3</v>
      </c>
      <c r="M2493" s="50">
        <v>1.7002100609852131E-3</v>
      </c>
      <c r="N2493" s="50">
        <v>0.05</v>
      </c>
      <c r="O2493" s="50">
        <v>5.0200000000000002E-2</v>
      </c>
      <c r="R2493" s="59"/>
    </row>
    <row r="2494" spans="2:18" x14ac:dyDescent="0.2">
      <c r="B2494">
        <v>2485</v>
      </c>
      <c r="C2494" s="57">
        <f t="shared" ca="1" si="317"/>
        <v>-0.68632306674031218</v>
      </c>
      <c r="D2494" s="57">
        <f t="shared" ca="1" si="320"/>
        <v>0.62709627762386877</v>
      </c>
      <c r="E2494" s="57">
        <f t="shared" ca="1" si="320"/>
        <v>0.62730205792836147</v>
      </c>
      <c r="F2494" s="57">
        <f t="shared" ca="1" si="313"/>
        <v>0</v>
      </c>
      <c r="G2494" s="57">
        <f t="shared" ca="1" si="314"/>
        <v>0</v>
      </c>
      <c r="H2494" s="17">
        <f t="shared" ca="1" si="315"/>
        <v>0</v>
      </c>
      <c r="I2494" s="17">
        <f t="shared" ca="1" si="316"/>
        <v>0</v>
      </c>
      <c r="K2494" s="17">
        <v>2485</v>
      </c>
      <c r="L2494" s="50">
        <v>1.6609623816591387E-3</v>
      </c>
      <c r="M2494" s="50">
        <v>1.6748710137061956E-3</v>
      </c>
      <c r="N2494" s="50">
        <v>5.1400000000000001E-2</v>
      </c>
      <c r="O2494" s="50">
        <v>5.2400000000000002E-2</v>
      </c>
      <c r="R2494" s="59"/>
    </row>
    <row r="2495" spans="2:18" x14ac:dyDescent="0.2">
      <c r="B2495">
        <v>2486</v>
      </c>
      <c r="C2495" s="57">
        <f t="shared" ca="1" si="317"/>
        <v>0.43589898282045447</v>
      </c>
      <c r="D2495" s="57">
        <f t="shared" ca="1" si="320"/>
        <v>0.70045989629916139</v>
      </c>
      <c r="E2495" s="57">
        <f t="shared" ca="1" si="320"/>
        <v>0.70068975071847228</v>
      </c>
      <c r="F2495" s="57">
        <f t="shared" ca="1" si="313"/>
        <v>0</v>
      </c>
      <c r="G2495" s="57">
        <f t="shared" ca="1" si="314"/>
        <v>0</v>
      </c>
      <c r="H2495" s="17">
        <f t="shared" ca="1" si="315"/>
        <v>0</v>
      </c>
      <c r="I2495" s="17">
        <f t="shared" ca="1" si="316"/>
        <v>0</v>
      </c>
      <c r="K2495" s="17">
        <v>2486</v>
      </c>
      <c r="L2495" s="50">
        <v>1.9283971027788461E-3</v>
      </c>
      <c r="M2495" s="50">
        <v>1.9428245742104306E-3</v>
      </c>
      <c r="N2495" s="50">
        <v>5.2999999999999999E-2</v>
      </c>
      <c r="O2495" s="50">
        <v>5.3400000000000003E-2</v>
      </c>
      <c r="R2495" s="59"/>
    </row>
    <row r="2496" spans="2:18" x14ac:dyDescent="0.2">
      <c r="B2496">
        <v>2487</v>
      </c>
      <c r="C2496" s="57">
        <f t="shared" ca="1" si="317"/>
        <v>0.43714614219407005</v>
      </c>
      <c r="D2496" s="57">
        <f t="shared" ca="1" si="320"/>
        <v>0.70054602614119876</v>
      </c>
      <c r="E2496" s="57">
        <f t="shared" ca="1" si="320"/>
        <v>0.70077590882383345</v>
      </c>
      <c r="F2496" s="57">
        <f t="shared" ca="1" si="313"/>
        <v>0</v>
      </c>
      <c r="G2496" s="57">
        <f t="shared" ca="1" si="314"/>
        <v>0</v>
      </c>
      <c r="H2496" s="17">
        <f t="shared" ca="1" si="315"/>
        <v>0</v>
      </c>
      <c r="I2496" s="17">
        <f t="shared" ca="1" si="316"/>
        <v>0</v>
      </c>
      <c r="K2496" s="17">
        <v>2487</v>
      </c>
      <c r="L2496" s="50">
        <v>1.951383622740293E-3</v>
      </c>
      <c r="M2496" s="50">
        <v>1.9669918885399616E-3</v>
      </c>
      <c r="N2496" s="50">
        <v>5.7799999999999997E-2</v>
      </c>
      <c r="O2496" s="50">
        <v>5.8000000000000003E-2</v>
      </c>
      <c r="R2496" s="59"/>
    </row>
    <row r="2497" spans="1:18" x14ac:dyDescent="0.2">
      <c r="B2497">
        <v>2488</v>
      </c>
      <c r="C2497" s="57">
        <f t="shared" ca="1" si="317"/>
        <v>1.1337954648131952</v>
      </c>
      <c r="D2497" s="57">
        <f t="shared" ca="1" si="320"/>
        <v>0.75035089891241391</v>
      </c>
      <c r="E2497" s="57">
        <f t="shared" ca="1" si="320"/>
        <v>0.75059712495770259</v>
      </c>
      <c r="F2497" s="57">
        <f t="shared" ca="1" si="313"/>
        <v>0</v>
      </c>
      <c r="G2497" s="57">
        <f t="shared" ca="1" si="314"/>
        <v>0</v>
      </c>
      <c r="H2497" s="17">
        <f t="shared" ca="1" si="315"/>
        <v>0</v>
      </c>
      <c r="I2497" s="17">
        <f t="shared" ca="1" si="316"/>
        <v>0</v>
      </c>
      <c r="K2497" s="17">
        <v>2488</v>
      </c>
      <c r="L2497" s="50">
        <v>1.7041664320118714E-3</v>
      </c>
      <c r="M2497" s="50">
        <v>1.7181609380048782E-3</v>
      </c>
      <c r="N2497" s="50">
        <v>5.1799999999999999E-2</v>
      </c>
      <c r="O2497" s="50">
        <v>5.1999999999999998E-2</v>
      </c>
      <c r="R2497" s="59"/>
    </row>
    <row r="2498" spans="1:18" x14ac:dyDescent="0.2">
      <c r="B2498">
        <v>2489</v>
      </c>
      <c r="C2498" s="57">
        <f t="shared" ca="1" si="317"/>
        <v>0.51639448829853529</v>
      </c>
      <c r="D2498" s="57">
        <f t="shared" ca="1" si="320"/>
        <v>0.70604075484798279</v>
      </c>
      <c r="E2498" s="57">
        <f t="shared" ca="1" si="320"/>
        <v>0.7062724406141101</v>
      </c>
      <c r="F2498" s="57">
        <f t="shared" ca="1" si="313"/>
        <v>0</v>
      </c>
      <c r="G2498" s="57">
        <f t="shared" ca="1" si="314"/>
        <v>0</v>
      </c>
      <c r="H2498" s="17">
        <f t="shared" ca="1" si="315"/>
        <v>0</v>
      </c>
      <c r="I2498" s="17">
        <f t="shared" ca="1" si="316"/>
        <v>0</v>
      </c>
      <c r="K2498" s="17">
        <v>2489</v>
      </c>
      <c r="L2498" s="50">
        <v>1.7999583643973872E-3</v>
      </c>
      <c r="M2498" s="50">
        <v>1.8134282465249924E-3</v>
      </c>
      <c r="N2498" s="50">
        <v>4.9599999999999998E-2</v>
      </c>
      <c r="O2498" s="50">
        <v>0.05</v>
      </c>
      <c r="R2498" s="59"/>
    </row>
    <row r="2499" spans="1:18" x14ac:dyDescent="0.2">
      <c r="B2499">
        <v>2490</v>
      </c>
      <c r="C2499" s="57">
        <f t="shared" ca="1" si="317"/>
        <v>-1.2517034321557503</v>
      </c>
      <c r="D2499" s="57">
        <f t="shared" ca="1" si="320"/>
        <v>0.59309860216026256</v>
      </c>
      <c r="E2499" s="57">
        <f t="shared" ca="1" si="320"/>
        <v>0.59329322620014557</v>
      </c>
      <c r="F2499" s="57">
        <f t="shared" ca="1" si="313"/>
        <v>0</v>
      </c>
      <c r="G2499" s="57">
        <f t="shared" ca="1" si="314"/>
        <v>0</v>
      </c>
      <c r="H2499" s="17">
        <f t="shared" ca="1" si="315"/>
        <v>0</v>
      </c>
      <c r="I2499" s="17">
        <f t="shared" ca="1" si="316"/>
        <v>0</v>
      </c>
      <c r="K2499" s="17">
        <v>2490</v>
      </c>
      <c r="L2499" s="50">
        <v>1.6462174225275849E-3</v>
      </c>
      <c r="M2499" s="50">
        <v>1.6597416618387485E-3</v>
      </c>
      <c r="N2499" s="50">
        <v>5.0200000000000002E-2</v>
      </c>
      <c r="O2499" s="50">
        <v>5.0200000000000002E-2</v>
      </c>
      <c r="R2499" s="59"/>
    </row>
    <row r="2500" spans="1:18" x14ac:dyDescent="0.2">
      <c r="B2500">
        <v>2491</v>
      </c>
      <c r="C2500" s="57">
        <f t="shared" ca="1" si="317"/>
        <v>-1.5181672723592039</v>
      </c>
      <c r="D2500" s="57">
        <f t="shared" ca="1" si="320"/>
        <v>0.57772077644971942</v>
      </c>
      <c r="E2500" s="57">
        <f t="shared" ca="1" si="320"/>
        <v>0.57791035428893101</v>
      </c>
      <c r="F2500" s="57">
        <f t="shared" ca="1" si="313"/>
        <v>0</v>
      </c>
      <c r="G2500" s="57">
        <f t="shared" ca="1" si="314"/>
        <v>0</v>
      </c>
      <c r="H2500" s="17">
        <f t="shared" ca="1" si="315"/>
        <v>0</v>
      </c>
      <c r="I2500" s="17">
        <f t="shared" ca="1" si="316"/>
        <v>0</v>
      </c>
      <c r="K2500" s="17">
        <v>2491</v>
      </c>
      <c r="L2500" s="50">
        <v>1.7587810773561532E-3</v>
      </c>
      <c r="M2500" s="50">
        <v>1.7722986422393906E-3</v>
      </c>
      <c r="N2500" s="50">
        <v>4.9399999999999999E-2</v>
      </c>
      <c r="O2500" s="50">
        <v>5.04E-2</v>
      </c>
      <c r="R2500" s="59"/>
    </row>
    <row r="2501" spans="1:18" x14ac:dyDescent="0.2">
      <c r="B2501">
        <v>2492</v>
      </c>
      <c r="C2501" s="57">
        <f t="shared" ca="1" si="317"/>
        <v>0.84002692181493077</v>
      </c>
      <c r="D2501" s="57">
        <f t="shared" ca="1" si="320"/>
        <v>0.7289309910083116</v>
      </c>
      <c r="E2501" s="57">
        <f t="shared" ca="1" si="320"/>
        <v>0.72917018815655832</v>
      </c>
      <c r="F2501" s="57">
        <f t="shared" ca="1" si="313"/>
        <v>0</v>
      </c>
      <c r="G2501" s="57">
        <f t="shared" ca="1" si="314"/>
        <v>0</v>
      </c>
      <c r="H2501" s="17">
        <f t="shared" ca="1" si="315"/>
        <v>0</v>
      </c>
      <c r="I2501" s="17">
        <f t="shared" ca="1" si="316"/>
        <v>0</v>
      </c>
      <c r="K2501" s="17">
        <v>2492</v>
      </c>
      <c r="L2501" s="50">
        <v>1.7025296214467666E-3</v>
      </c>
      <c r="M2501" s="50">
        <v>1.7167328247887153E-3</v>
      </c>
      <c r="N2501" s="50">
        <v>5.2600000000000001E-2</v>
      </c>
      <c r="O2501" s="50">
        <v>5.2999999999999999E-2</v>
      </c>
      <c r="R2501" s="59"/>
    </row>
    <row r="2502" spans="1:18" x14ac:dyDescent="0.2">
      <c r="B2502">
        <v>2493</v>
      </c>
      <c r="C2502" s="57">
        <f t="shared" ca="1" si="317"/>
        <v>1.4253272866598816</v>
      </c>
      <c r="D2502" s="57">
        <f t="shared" ca="1" si="320"/>
        <v>0.77222993349800484</v>
      </c>
      <c r="E2502" s="57">
        <f t="shared" ca="1" si="320"/>
        <v>0.77248333910177547</v>
      </c>
      <c r="F2502" s="57">
        <f t="shared" ca="1" si="313"/>
        <v>0</v>
      </c>
      <c r="G2502" s="57">
        <f t="shared" ca="1" si="314"/>
        <v>0</v>
      </c>
      <c r="H2502" s="17">
        <f t="shared" ca="1" si="315"/>
        <v>0</v>
      </c>
      <c r="I2502" s="17">
        <f t="shared" ca="1" si="316"/>
        <v>0</v>
      </c>
      <c r="K2502" s="17">
        <v>2493</v>
      </c>
      <c r="L2502" s="50">
        <v>1.6456749784103111E-3</v>
      </c>
      <c r="M2502" s="50">
        <v>1.6594097634964563E-3</v>
      </c>
      <c r="N2502" s="50">
        <v>5.0999999999999997E-2</v>
      </c>
      <c r="O2502" s="50">
        <v>5.1200000000000002E-2</v>
      </c>
      <c r="R2502" s="59"/>
    </row>
    <row r="2503" spans="1:18" x14ac:dyDescent="0.2">
      <c r="B2503">
        <v>2494</v>
      </c>
      <c r="C2503" s="57">
        <f t="shared" ca="1" si="317"/>
        <v>-7.2177617959331211E-2</v>
      </c>
      <c r="D2503" s="57">
        <f t="shared" ca="1" si="320"/>
        <v>0.6662381089050492</v>
      </c>
      <c r="E2503" s="57">
        <f t="shared" ca="1" si="320"/>
        <v>0.66645673351789902</v>
      </c>
      <c r="F2503" s="57">
        <f t="shared" ca="1" si="313"/>
        <v>0</v>
      </c>
      <c r="G2503" s="57">
        <f t="shared" ca="1" si="314"/>
        <v>0</v>
      </c>
      <c r="H2503" s="17">
        <f t="shared" ca="1" si="315"/>
        <v>0</v>
      </c>
      <c r="I2503" s="17">
        <f t="shared" ca="1" si="316"/>
        <v>0</v>
      </c>
      <c r="K2503" s="17">
        <v>2494</v>
      </c>
      <c r="L2503" s="50">
        <v>1.8590220207148529E-3</v>
      </c>
      <c r="M2503" s="50">
        <v>1.874086842200802E-3</v>
      </c>
      <c r="N2503" s="50">
        <v>5.5800000000000002E-2</v>
      </c>
      <c r="O2503" s="50">
        <v>5.6000000000000001E-2</v>
      </c>
      <c r="R2503" s="59"/>
    </row>
    <row r="2504" spans="1:18" x14ac:dyDescent="0.2">
      <c r="B2504">
        <v>2495</v>
      </c>
      <c r="C2504" s="57">
        <f t="shared" ca="1" si="317"/>
        <v>-0.25187643240254215</v>
      </c>
      <c r="D2504" s="57">
        <f t="shared" ca="1" si="320"/>
        <v>0.6545389378486951</v>
      </c>
      <c r="E2504" s="57">
        <f t="shared" ca="1" si="320"/>
        <v>0.65475372340354354</v>
      </c>
      <c r="F2504" s="57">
        <f t="shared" ca="1" si="313"/>
        <v>0</v>
      </c>
      <c r="G2504" s="57">
        <f t="shared" ca="1" si="314"/>
        <v>0</v>
      </c>
      <c r="H2504" s="17">
        <f t="shared" ca="1" si="315"/>
        <v>0</v>
      </c>
      <c r="I2504" s="17">
        <f t="shared" ca="1" si="316"/>
        <v>0</v>
      </c>
      <c r="K2504" s="17">
        <v>2495</v>
      </c>
      <c r="L2504" s="50">
        <v>1.8945940895089741E-3</v>
      </c>
      <c r="M2504" s="50">
        <v>1.9094000442185081E-3</v>
      </c>
      <c r="N2504" s="50">
        <v>5.4800000000000001E-2</v>
      </c>
      <c r="O2504" s="50">
        <v>5.5E-2</v>
      </c>
      <c r="R2504" s="59"/>
    </row>
    <row r="2505" spans="1:18" x14ac:dyDescent="0.2">
      <c r="B2505">
        <v>2496</v>
      </c>
      <c r="C2505" s="57">
        <f t="shared" ca="1" si="317"/>
        <v>-0.27081549010479006</v>
      </c>
      <c r="D2505" s="57">
        <f t="shared" ca="1" si="320"/>
        <v>0.65331795323566444</v>
      </c>
      <c r="E2505" s="57">
        <f t="shared" ca="1" si="320"/>
        <v>0.65353233812701927</v>
      </c>
      <c r="F2505" s="57">
        <f t="shared" ca="1" si="313"/>
        <v>0</v>
      </c>
      <c r="G2505" s="57">
        <f t="shared" ca="1" si="314"/>
        <v>0</v>
      </c>
      <c r="H2505" s="17">
        <f t="shared" ca="1" si="315"/>
        <v>0</v>
      </c>
      <c r="I2505" s="17">
        <f t="shared" ca="1" si="316"/>
        <v>0</v>
      </c>
      <c r="K2505" s="17">
        <v>2496</v>
      </c>
      <c r="L2505" s="50">
        <v>1.7228603562210825E-3</v>
      </c>
      <c r="M2505" s="50">
        <v>1.7368352157380023E-3</v>
      </c>
      <c r="N2505" s="50">
        <v>5.16E-2</v>
      </c>
      <c r="O2505" s="50">
        <v>5.1999999999999998E-2</v>
      </c>
      <c r="R2505" s="59"/>
    </row>
    <row r="2506" spans="1:18" x14ac:dyDescent="0.2">
      <c r="B2506">
        <v>2497</v>
      </c>
      <c r="C2506" s="57">
        <f t="shared" ca="1" si="317"/>
        <v>1.0265669091755136</v>
      </c>
      <c r="D2506" s="57">
        <f t="shared" ca="1" si="320"/>
        <v>0.74246042556019998</v>
      </c>
      <c r="E2506" s="57">
        <f t="shared" ca="1" si="320"/>
        <v>0.74270406236350628</v>
      </c>
      <c r="F2506" s="57">
        <f t="shared" ref="F2506:F2569" ca="1" si="321">MAX(0,CP*(D2506-K))</f>
        <v>0</v>
      </c>
      <c r="G2506" s="57">
        <f t="shared" ref="G2506:G2569" ca="1" si="322">MAX(0,CP*(E2506-K))</f>
        <v>0</v>
      </c>
      <c r="H2506" s="17">
        <f t="shared" ref="H2506:H2569" ca="1" si="323">(CP*(D2506-K)&gt;0)*1</f>
        <v>0</v>
      </c>
      <c r="I2506" s="17">
        <f t="shared" ref="I2506:I2569" ca="1" si="324">(CP*(E2506-K)&gt;0)*1</f>
        <v>0</v>
      </c>
      <c r="K2506" s="17">
        <v>2497</v>
      </c>
      <c r="L2506" s="50">
        <v>1.8023986779232303E-3</v>
      </c>
      <c r="M2506" s="50">
        <v>1.8170165089608538E-3</v>
      </c>
      <c r="N2506" s="50">
        <v>5.3999999999999999E-2</v>
      </c>
      <c r="O2506" s="50">
        <v>5.4600000000000003E-2</v>
      </c>
      <c r="R2506" s="59"/>
    </row>
    <row r="2507" spans="1:18" x14ac:dyDescent="0.2">
      <c r="B2507">
        <v>2498</v>
      </c>
      <c r="C2507" s="57">
        <f ca="1">_xlfn.NORM.S.INV(RAND())</f>
        <v>-0.48303282716685642</v>
      </c>
      <c r="D2507" s="57">
        <f t="shared" ca="1" si="320"/>
        <v>0.63979125047594554</v>
      </c>
      <c r="E2507" s="57">
        <f t="shared" ca="1" si="320"/>
        <v>0.64000119660867272</v>
      </c>
      <c r="F2507" s="57">
        <f t="shared" ca="1" si="321"/>
        <v>0</v>
      </c>
      <c r="G2507" s="57">
        <f t="shared" ca="1" si="322"/>
        <v>0</v>
      </c>
      <c r="H2507" s="17">
        <f t="shared" ca="1" si="323"/>
        <v>0</v>
      </c>
      <c r="I2507" s="17">
        <f t="shared" ca="1" si="324"/>
        <v>0</v>
      </c>
      <c r="K2507" s="17">
        <v>2498</v>
      </c>
      <c r="L2507" s="50">
        <v>1.6778241132736408E-3</v>
      </c>
      <c r="M2507" s="50">
        <v>1.6913942813442755E-3</v>
      </c>
      <c r="N2507" s="50">
        <v>5.0200000000000002E-2</v>
      </c>
      <c r="O2507" s="50">
        <v>5.04E-2</v>
      </c>
      <c r="R2507" s="59"/>
    </row>
    <row r="2508" spans="1:18" x14ac:dyDescent="0.2">
      <c r="B2508">
        <v>2499</v>
      </c>
      <c r="C2508" s="57">
        <f ca="1">_xlfn.NORM.S.INV(RAND())</f>
        <v>1.9572912104913953</v>
      </c>
      <c r="D2508" s="57">
        <f t="shared" ca="1" si="320"/>
        <v>0.81381032610922244</v>
      </c>
      <c r="E2508" s="57">
        <f t="shared" ca="1" si="320"/>
        <v>0.81407737623004384</v>
      </c>
      <c r="F2508" s="57">
        <f t="shared" ca="1" si="321"/>
        <v>2.5610326109222425E-2</v>
      </c>
      <c r="G2508" s="57">
        <f t="shared" ca="1" si="322"/>
        <v>2.5877376230043825E-2</v>
      </c>
      <c r="H2508" s="17">
        <f t="shared" ca="1" si="323"/>
        <v>1</v>
      </c>
      <c r="I2508" s="17">
        <f t="shared" ca="1" si="324"/>
        <v>1</v>
      </c>
      <c r="K2508" s="17">
        <v>2499</v>
      </c>
      <c r="L2508" s="50">
        <v>1.6190062189060956E-3</v>
      </c>
      <c r="M2508" s="50">
        <v>1.6323614661275772E-3</v>
      </c>
      <c r="N2508" s="50">
        <v>4.9399999999999999E-2</v>
      </c>
      <c r="O2508" s="50">
        <v>4.9599999999999998E-2</v>
      </c>
      <c r="R2508" s="59"/>
    </row>
    <row r="2509" spans="1:18" x14ac:dyDescent="0.2">
      <c r="B2509">
        <v>2500</v>
      </c>
      <c r="C2509" s="58">
        <f ca="1">_xlfn.NORM.S.INV(RAND())</f>
        <v>1.0001613781676628</v>
      </c>
      <c r="D2509" s="57">
        <f t="shared" ca="1" si="320"/>
        <v>0.74053012574520161</v>
      </c>
      <c r="E2509" s="57">
        <f t="shared" ca="1" si="320"/>
        <v>0.74077312912474513</v>
      </c>
      <c r="F2509" s="57">
        <f t="shared" ca="1" si="321"/>
        <v>0</v>
      </c>
      <c r="G2509" s="57">
        <f t="shared" ca="1" si="322"/>
        <v>0</v>
      </c>
      <c r="H2509" s="17">
        <f t="shared" ca="1" si="323"/>
        <v>0</v>
      </c>
      <c r="I2509" s="17">
        <f t="shared" ca="1" si="324"/>
        <v>0</v>
      </c>
      <c r="K2509" s="17">
        <v>2500</v>
      </c>
      <c r="L2509" s="50">
        <v>1.8391979905981813E-3</v>
      </c>
      <c r="M2509" s="50">
        <v>1.8545753121848574E-3</v>
      </c>
      <c r="N2509" s="50">
        <v>5.6800000000000003E-2</v>
      </c>
      <c r="O2509" s="50">
        <v>5.7599999999999998E-2</v>
      </c>
      <c r="R2509" s="59"/>
    </row>
    <row r="2510" spans="1:18" x14ac:dyDescent="0.2">
      <c r="A2510" t="s">
        <v>84</v>
      </c>
      <c r="B2510">
        <v>2501</v>
      </c>
      <c r="C2510" s="57" cm="1">
        <f t="array" aca="1" ref="C2510:C5009" ca="1">-1*C10:C2509</f>
        <v>-0.72482255340406798</v>
      </c>
      <c r="D2510" s="57">
        <f t="shared" ref="D2510:E2529" ca="1" si="325">S0*EXP((D$5+0.5*σ*σ)*T+σ*SQRT(T)*$C2510)</f>
        <v>0.62472060306938726</v>
      </c>
      <c r="E2510" s="57">
        <f t="shared" ca="1" si="325"/>
        <v>0.62492560380134754</v>
      </c>
      <c r="F2510" s="57">
        <f t="shared" ca="1" si="321"/>
        <v>0</v>
      </c>
      <c r="G2510" s="57">
        <f t="shared" ca="1" si="322"/>
        <v>0</v>
      </c>
      <c r="H2510" s="17">
        <f t="shared" ca="1" si="323"/>
        <v>0</v>
      </c>
      <c r="I2510" s="17">
        <f t="shared" ca="1" si="324"/>
        <v>0</v>
      </c>
      <c r="K2510" s="17">
        <v>2501</v>
      </c>
      <c r="L2510" s="50">
        <v>1.8518461018853947E-3</v>
      </c>
      <c r="M2510" s="50">
        <v>1.8665128939908879E-3</v>
      </c>
      <c r="N2510" s="50">
        <v>5.4199999999999998E-2</v>
      </c>
      <c r="O2510" s="50">
        <v>5.5E-2</v>
      </c>
      <c r="R2510" s="59"/>
    </row>
    <row r="2511" spans="1:18" x14ac:dyDescent="0.2">
      <c r="B2511">
        <v>2502</v>
      </c>
      <c r="C2511" s="57">
        <f ca="1"/>
        <v>0.31898713694756115</v>
      </c>
      <c r="D2511" s="57">
        <f t="shared" ca="1" si="325"/>
        <v>0.69243271505284743</v>
      </c>
      <c r="E2511" s="57">
        <f t="shared" ca="1" si="325"/>
        <v>0.69265993536977266</v>
      </c>
      <c r="F2511" s="57">
        <f t="shared" ca="1" si="321"/>
        <v>0</v>
      </c>
      <c r="G2511" s="57">
        <f t="shared" ca="1" si="322"/>
        <v>0</v>
      </c>
      <c r="H2511" s="17">
        <f t="shared" ca="1" si="323"/>
        <v>0</v>
      </c>
      <c r="I2511" s="17">
        <f t="shared" ca="1" si="324"/>
        <v>0</v>
      </c>
      <c r="K2511" s="17">
        <v>2502</v>
      </c>
      <c r="L2511" s="50">
        <v>1.5921734808032723E-3</v>
      </c>
      <c r="M2511" s="50">
        <v>1.606570489199348E-3</v>
      </c>
      <c r="N2511" s="50">
        <v>5.3600000000000002E-2</v>
      </c>
      <c r="O2511" s="50">
        <v>5.3800000000000001E-2</v>
      </c>
      <c r="R2511" s="59"/>
    </row>
    <row r="2512" spans="1:18" x14ac:dyDescent="0.2">
      <c r="B2512">
        <v>2503</v>
      </c>
      <c r="C2512" s="57">
        <f ca="1"/>
        <v>-0.42618232976832404</v>
      </c>
      <c r="D2512" s="57">
        <f t="shared" ca="1" si="325"/>
        <v>0.6433871861115843</v>
      </c>
      <c r="E2512" s="57">
        <f t="shared" ca="1" si="325"/>
        <v>0.64359831224291209</v>
      </c>
      <c r="F2512" s="57">
        <f t="shared" ca="1" si="321"/>
        <v>0</v>
      </c>
      <c r="G2512" s="57">
        <f t="shared" ca="1" si="322"/>
        <v>0</v>
      </c>
      <c r="H2512" s="17">
        <f t="shared" ca="1" si="323"/>
        <v>0</v>
      </c>
      <c r="I2512" s="17">
        <f t="shared" ca="1" si="324"/>
        <v>0</v>
      </c>
      <c r="K2512" s="17">
        <v>2503</v>
      </c>
      <c r="L2512" s="50">
        <v>1.7949819207140553E-3</v>
      </c>
      <c r="M2512" s="50">
        <v>1.8101283508916439E-3</v>
      </c>
      <c r="N2512" s="50">
        <v>5.62E-2</v>
      </c>
      <c r="O2512" s="50">
        <v>5.6399999999999999E-2</v>
      </c>
      <c r="R2512" s="59"/>
    </row>
    <row r="2513" spans="2:18" x14ac:dyDescent="0.2">
      <c r="B2513">
        <v>2504</v>
      </c>
      <c r="C2513" s="57">
        <f ca="1"/>
        <v>-0.90121696861049161</v>
      </c>
      <c r="D2513" s="57">
        <f t="shared" ca="1" si="325"/>
        <v>0.61395045679059856</v>
      </c>
      <c r="E2513" s="57">
        <f t="shared" ca="1" si="325"/>
        <v>0.61415192332205437</v>
      </c>
      <c r="F2513" s="57">
        <f t="shared" ca="1" si="321"/>
        <v>0</v>
      </c>
      <c r="G2513" s="57">
        <f t="shared" ca="1" si="322"/>
        <v>0</v>
      </c>
      <c r="H2513" s="17">
        <f t="shared" ca="1" si="323"/>
        <v>0</v>
      </c>
      <c r="I2513" s="17">
        <f t="shared" ca="1" si="324"/>
        <v>0</v>
      </c>
      <c r="K2513" s="17">
        <v>2504</v>
      </c>
      <c r="L2513" s="50">
        <v>1.5125180163118462E-3</v>
      </c>
      <c r="M2513" s="50">
        <v>1.5253730964915333E-3</v>
      </c>
      <c r="N2513" s="50">
        <v>4.7600000000000003E-2</v>
      </c>
      <c r="O2513" s="50">
        <v>4.7800000000000002E-2</v>
      </c>
      <c r="R2513" s="59"/>
    </row>
    <row r="2514" spans="2:18" x14ac:dyDescent="0.2">
      <c r="B2514">
        <v>2505</v>
      </c>
      <c r="C2514" s="57">
        <f ca="1"/>
        <v>1.0189392231900722</v>
      </c>
      <c r="D2514" s="57">
        <f t="shared" ca="1" si="325"/>
        <v>0.74190230945729196</v>
      </c>
      <c r="E2514" s="57">
        <f t="shared" ca="1" si="325"/>
        <v>0.74214576311599079</v>
      </c>
      <c r="F2514" s="57">
        <f t="shared" ca="1" si="321"/>
        <v>0</v>
      </c>
      <c r="G2514" s="57">
        <f t="shared" ca="1" si="322"/>
        <v>0</v>
      </c>
      <c r="H2514" s="17">
        <f t="shared" ca="1" si="323"/>
        <v>0</v>
      </c>
      <c r="I2514" s="17">
        <f t="shared" ca="1" si="324"/>
        <v>0</v>
      </c>
      <c r="K2514" s="17">
        <v>2505</v>
      </c>
      <c r="L2514" s="50">
        <v>1.8253024629353832E-3</v>
      </c>
      <c r="M2514" s="50">
        <v>1.8397683494209619E-3</v>
      </c>
      <c r="N2514" s="50">
        <v>5.2999999999999999E-2</v>
      </c>
      <c r="O2514" s="50">
        <v>5.3800000000000001E-2</v>
      </c>
      <c r="R2514" s="59"/>
    </row>
    <row r="2515" spans="2:18" x14ac:dyDescent="0.2">
      <c r="B2515">
        <v>2506</v>
      </c>
      <c r="C2515" s="57">
        <f ca="1"/>
        <v>-0.22340553991837278</v>
      </c>
      <c r="D2515" s="57">
        <f t="shared" ca="1" si="325"/>
        <v>0.65637872650418039</v>
      </c>
      <c r="E2515" s="57">
        <f t="shared" ca="1" si="325"/>
        <v>0.65659411578174776</v>
      </c>
      <c r="F2515" s="57">
        <f t="shared" ca="1" si="321"/>
        <v>0</v>
      </c>
      <c r="G2515" s="57">
        <f t="shared" ca="1" si="322"/>
        <v>0</v>
      </c>
      <c r="H2515" s="17">
        <f t="shared" ca="1" si="323"/>
        <v>0</v>
      </c>
      <c r="I2515" s="17">
        <f t="shared" ca="1" si="324"/>
        <v>0</v>
      </c>
      <c r="K2515" s="17">
        <v>2506</v>
      </c>
      <c r="L2515" s="50">
        <v>1.8937861518977266E-3</v>
      </c>
      <c r="M2515" s="50">
        <v>1.9091890618856268E-3</v>
      </c>
      <c r="N2515" s="50">
        <v>5.7000000000000002E-2</v>
      </c>
      <c r="O2515" s="50">
        <v>5.74E-2</v>
      </c>
      <c r="R2515" s="59"/>
    </row>
    <row r="2516" spans="2:18" x14ac:dyDescent="0.2">
      <c r="B2516">
        <v>2507</v>
      </c>
      <c r="C2516" s="57">
        <f ca="1"/>
        <v>1.0500645479913859</v>
      </c>
      <c r="D2516" s="57">
        <f t="shared" ca="1" si="325"/>
        <v>0.74418238290396488</v>
      </c>
      <c r="E2516" s="57">
        <f t="shared" ca="1" si="325"/>
        <v>0.74442658476389656</v>
      </c>
      <c r="F2516" s="57">
        <f t="shared" ca="1" si="321"/>
        <v>0</v>
      </c>
      <c r="G2516" s="57">
        <f t="shared" ca="1" si="322"/>
        <v>0</v>
      </c>
      <c r="H2516" s="17">
        <f t="shared" ca="1" si="323"/>
        <v>0</v>
      </c>
      <c r="I2516" s="17">
        <f t="shared" ca="1" si="324"/>
        <v>0</v>
      </c>
      <c r="K2516" s="17">
        <v>2507</v>
      </c>
      <c r="L2516" s="50">
        <v>1.6170492624659185E-3</v>
      </c>
      <c r="M2516" s="50">
        <v>1.6308317168404131E-3</v>
      </c>
      <c r="N2516" s="50">
        <v>5.0799999999999998E-2</v>
      </c>
      <c r="O2516" s="50">
        <v>5.16E-2</v>
      </c>
      <c r="R2516" s="59"/>
    </row>
    <row r="2517" spans="2:18" x14ac:dyDescent="0.2">
      <c r="B2517">
        <v>2508</v>
      </c>
      <c r="C2517" s="57">
        <f ca="1"/>
        <v>-5.7971269520850389E-2</v>
      </c>
      <c r="D2517" s="57">
        <f t="shared" ca="1" si="325"/>
        <v>0.66717187439371017</v>
      </c>
      <c r="E2517" s="57">
        <f t="shared" ca="1" si="325"/>
        <v>0.66739080541971141</v>
      </c>
      <c r="F2517" s="57">
        <f t="shared" ca="1" si="321"/>
        <v>0</v>
      </c>
      <c r="G2517" s="57">
        <f t="shared" ca="1" si="322"/>
        <v>0</v>
      </c>
      <c r="H2517" s="17">
        <f t="shared" ca="1" si="323"/>
        <v>0</v>
      </c>
      <c r="I2517" s="17">
        <f t="shared" ca="1" si="324"/>
        <v>0</v>
      </c>
      <c r="K2517" s="17">
        <v>2508</v>
      </c>
      <c r="L2517" s="50">
        <v>1.6110337882541328E-3</v>
      </c>
      <c r="M2517" s="50">
        <v>1.624545940196803E-3</v>
      </c>
      <c r="N2517" s="50">
        <v>0.05</v>
      </c>
      <c r="O2517" s="50">
        <v>5.0200000000000002E-2</v>
      </c>
      <c r="R2517" s="59"/>
    </row>
    <row r="2518" spans="2:18" x14ac:dyDescent="0.2">
      <c r="B2518">
        <v>2509</v>
      </c>
      <c r="C2518" s="57">
        <f ca="1"/>
        <v>0.33427797296296996</v>
      </c>
      <c r="D2518" s="57">
        <f t="shared" ca="1" si="325"/>
        <v>0.6934773340444893</v>
      </c>
      <c r="E2518" s="57">
        <f t="shared" ca="1" si="325"/>
        <v>0.693704897150906</v>
      </c>
      <c r="F2518" s="57">
        <f t="shared" ca="1" si="321"/>
        <v>0</v>
      </c>
      <c r="G2518" s="57">
        <f t="shared" ca="1" si="322"/>
        <v>0</v>
      </c>
      <c r="H2518" s="17">
        <f t="shared" ca="1" si="323"/>
        <v>0</v>
      </c>
      <c r="I2518" s="17">
        <f t="shared" ca="1" si="324"/>
        <v>0</v>
      </c>
      <c r="K2518" s="17">
        <v>2509</v>
      </c>
      <c r="L2518" s="50">
        <v>1.796914752098807E-3</v>
      </c>
      <c r="M2518" s="50">
        <v>1.8116782146930621E-3</v>
      </c>
      <c r="N2518" s="50">
        <v>5.4800000000000001E-2</v>
      </c>
      <c r="O2518" s="50">
        <v>5.4800000000000001E-2</v>
      </c>
      <c r="R2518" s="59"/>
    </row>
    <row r="2519" spans="2:18" x14ac:dyDescent="0.2">
      <c r="B2519">
        <v>2510</v>
      </c>
      <c r="C2519" s="57">
        <f ca="1"/>
        <v>0.70098308180724367</v>
      </c>
      <c r="D2519" s="57">
        <f t="shared" ca="1" si="325"/>
        <v>0.71900699367302312</v>
      </c>
      <c r="E2519" s="57">
        <f t="shared" ca="1" si="325"/>
        <v>0.71924293428273467</v>
      </c>
      <c r="F2519" s="57">
        <f t="shared" ca="1" si="321"/>
        <v>0</v>
      </c>
      <c r="G2519" s="57">
        <f t="shared" ca="1" si="322"/>
        <v>0</v>
      </c>
      <c r="H2519" s="17">
        <f t="shared" ca="1" si="323"/>
        <v>0</v>
      </c>
      <c r="I2519" s="17">
        <f t="shared" ca="1" si="324"/>
        <v>0</v>
      </c>
      <c r="K2519" s="17">
        <v>2510</v>
      </c>
      <c r="L2519" s="50">
        <v>1.7002805761167136E-3</v>
      </c>
      <c r="M2519" s="50">
        <v>1.7140839475312042E-3</v>
      </c>
      <c r="N2519" s="50">
        <v>5.1200000000000002E-2</v>
      </c>
      <c r="O2519" s="50">
        <v>5.1400000000000001E-2</v>
      </c>
      <c r="R2519" s="59"/>
    </row>
    <row r="2520" spans="2:18" x14ac:dyDescent="0.2">
      <c r="B2520">
        <v>2511</v>
      </c>
      <c r="C2520" s="57">
        <f ca="1"/>
        <v>-0.68975922268247591</v>
      </c>
      <c r="D2520" s="57">
        <f t="shared" ca="1" si="325"/>
        <v>0.62688387726345673</v>
      </c>
      <c r="E2520" s="57">
        <f t="shared" ca="1" si="325"/>
        <v>0.62708958786922464</v>
      </c>
      <c r="F2520" s="57">
        <f t="shared" ca="1" si="321"/>
        <v>0</v>
      </c>
      <c r="G2520" s="57">
        <f t="shared" ca="1" si="322"/>
        <v>0</v>
      </c>
      <c r="H2520" s="17">
        <f t="shared" ca="1" si="323"/>
        <v>0</v>
      </c>
      <c r="I2520" s="17">
        <f t="shared" ca="1" si="324"/>
        <v>0</v>
      </c>
      <c r="K2520" s="17">
        <v>2511</v>
      </c>
      <c r="L2520" s="50">
        <v>1.7432806195566055E-3</v>
      </c>
      <c r="M2520" s="50">
        <v>1.7576370805393875E-3</v>
      </c>
      <c r="N2520" s="50">
        <v>5.2999999999999999E-2</v>
      </c>
      <c r="O2520" s="50">
        <v>5.3600000000000002E-2</v>
      </c>
      <c r="R2520" s="59"/>
    </row>
    <row r="2521" spans="2:18" x14ac:dyDescent="0.2">
      <c r="B2521">
        <v>2512</v>
      </c>
      <c r="C2521" s="57">
        <f ca="1"/>
        <v>-8.2564193588903365E-2</v>
      </c>
      <c r="D2521" s="57">
        <f t="shared" ca="1" si="325"/>
        <v>0.66555623944059106</v>
      </c>
      <c r="E2521" s="57">
        <f t="shared" ca="1" si="325"/>
        <v>0.66577464029943212</v>
      </c>
      <c r="F2521" s="57">
        <f t="shared" ca="1" si="321"/>
        <v>0</v>
      </c>
      <c r="G2521" s="57">
        <f t="shared" ca="1" si="322"/>
        <v>0</v>
      </c>
      <c r="H2521" s="17">
        <f t="shared" ca="1" si="323"/>
        <v>0</v>
      </c>
      <c r="I2521" s="17">
        <f t="shared" ca="1" si="324"/>
        <v>0</v>
      </c>
      <c r="K2521" s="17">
        <v>2512</v>
      </c>
      <c r="L2521" s="50">
        <v>1.7534882365858469E-3</v>
      </c>
      <c r="M2521" s="50">
        <v>1.7676497936001039E-3</v>
      </c>
      <c r="N2521" s="50">
        <v>5.2400000000000002E-2</v>
      </c>
      <c r="O2521" s="50">
        <v>5.28E-2</v>
      </c>
      <c r="R2521" s="59"/>
    </row>
    <row r="2522" spans="2:18" x14ac:dyDescent="0.2">
      <c r="B2522">
        <v>2513</v>
      </c>
      <c r="C2522" s="57">
        <f ca="1"/>
        <v>-0.48017768395100868</v>
      </c>
      <c r="D2522" s="57">
        <f t="shared" ca="1" si="325"/>
        <v>0.63997136512617514</v>
      </c>
      <c r="E2522" s="57">
        <f t="shared" ca="1" si="325"/>
        <v>0.64018137036314005</v>
      </c>
      <c r="F2522" s="57">
        <f t="shared" ca="1" si="321"/>
        <v>0</v>
      </c>
      <c r="G2522" s="57">
        <f t="shared" ca="1" si="322"/>
        <v>0</v>
      </c>
      <c r="H2522" s="17">
        <f t="shared" ca="1" si="323"/>
        <v>0</v>
      </c>
      <c r="I2522" s="17">
        <f t="shared" ca="1" si="324"/>
        <v>0</v>
      </c>
      <c r="K2522" s="17">
        <v>2513</v>
      </c>
      <c r="L2522" s="50">
        <v>1.628429065420871E-3</v>
      </c>
      <c r="M2522" s="50">
        <v>1.6412379383241114E-3</v>
      </c>
      <c r="N2522" s="50">
        <v>4.7199999999999999E-2</v>
      </c>
      <c r="O2522" s="50">
        <v>4.7800000000000002E-2</v>
      </c>
      <c r="R2522" s="59"/>
    </row>
    <row r="2523" spans="2:18" x14ac:dyDescent="0.2">
      <c r="B2523">
        <v>2514</v>
      </c>
      <c r="C2523" s="57">
        <f ca="1"/>
        <v>-1.4757043498522477</v>
      </c>
      <c r="D2523" s="57">
        <f t="shared" ca="1" si="325"/>
        <v>0.58014436532979508</v>
      </c>
      <c r="E2523" s="57">
        <f t="shared" ca="1" si="325"/>
        <v>0.58033473846452266</v>
      </c>
      <c r="F2523" s="57">
        <f t="shared" ca="1" si="321"/>
        <v>0</v>
      </c>
      <c r="G2523" s="57">
        <f t="shared" ca="1" si="322"/>
        <v>0</v>
      </c>
      <c r="H2523" s="17">
        <f t="shared" ca="1" si="323"/>
        <v>0</v>
      </c>
      <c r="I2523" s="17">
        <f t="shared" ca="1" si="324"/>
        <v>0</v>
      </c>
      <c r="K2523" s="17">
        <v>2514</v>
      </c>
      <c r="L2523" s="50">
        <v>1.5624866352049232E-3</v>
      </c>
      <c r="M2523" s="50">
        <v>1.575338150592076E-3</v>
      </c>
      <c r="N2523" s="50">
        <v>4.7600000000000003E-2</v>
      </c>
      <c r="O2523" s="50">
        <v>4.7800000000000002E-2</v>
      </c>
      <c r="R2523" s="59"/>
    </row>
    <row r="2524" spans="2:18" x14ac:dyDescent="0.2">
      <c r="B2524">
        <v>2515</v>
      </c>
      <c r="C2524" s="57">
        <f ca="1"/>
        <v>0.45493206305103628</v>
      </c>
      <c r="D2524" s="57">
        <f t="shared" ca="1" si="325"/>
        <v>0.70177548943293966</v>
      </c>
      <c r="E2524" s="57">
        <f t="shared" ca="1" si="325"/>
        <v>0.70200577556132826</v>
      </c>
      <c r="F2524" s="57">
        <f t="shared" ca="1" si="321"/>
        <v>0</v>
      </c>
      <c r="G2524" s="57">
        <f t="shared" ca="1" si="322"/>
        <v>0</v>
      </c>
      <c r="H2524" s="17">
        <f t="shared" ca="1" si="323"/>
        <v>0</v>
      </c>
      <c r="I2524" s="17">
        <f t="shared" ca="1" si="324"/>
        <v>0</v>
      </c>
      <c r="K2524" s="17">
        <v>2515</v>
      </c>
      <c r="L2524" s="50">
        <v>1.498024938301618E-3</v>
      </c>
      <c r="M2524" s="50">
        <v>1.5113564983236553E-3</v>
      </c>
      <c r="N2524" s="50">
        <v>4.9399999999999999E-2</v>
      </c>
      <c r="O2524" s="50">
        <v>4.9799999999999997E-2</v>
      </c>
      <c r="R2524" s="59"/>
    </row>
    <row r="2525" spans="2:18" x14ac:dyDescent="0.2">
      <c r="B2525">
        <v>2516</v>
      </c>
      <c r="C2525" s="57">
        <f ca="1"/>
        <v>0.95582565828142041</v>
      </c>
      <c r="D2525" s="57">
        <f t="shared" ca="1" si="325"/>
        <v>0.73730037190888076</v>
      </c>
      <c r="E2525" s="57">
        <f t="shared" ca="1" si="325"/>
        <v>0.73754231545159932</v>
      </c>
      <c r="F2525" s="57">
        <f t="shared" ca="1" si="321"/>
        <v>0</v>
      </c>
      <c r="G2525" s="57">
        <f t="shared" ca="1" si="322"/>
        <v>0</v>
      </c>
      <c r="H2525" s="17">
        <f t="shared" ca="1" si="323"/>
        <v>0</v>
      </c>
      <c r="I2525" s="17">
        <f t="shared" ca="1" si="324"/>
        <v>0</v>
      </c>
      <c r="K2525" s="17">
        <v>2516</v>
      </c>
      <c r="L2525" s="50">
        <v>1.3933620943440154E-3</v>
      </c>
      <c r="M2525" s="50">
        <v>1.4052043487399657E-3</v>
      </c>
      <c r="N2525" s="50">
        <v>4.3999999999999997E-2</v>
      </c>
      <c r="O2525" s="50">
        <v>4.4200000000000003E-2</v>
      </c>
      <c r="R2525" s="59"/>
    </row>
    <row r="2526" spans="2:18" x14ac:dyDescent="0.2">
      <c r="B2526">
        <v>2517</v>
      </c>
      <c r="C2526" s="57">
        <f ca="1"/>
        <v>-0.29569089414485522</v>
      </c>
      <c r="D2526" s="57">
        <f t="shared" ca="1" si="325"/>
        <v>0.65171771724758343</v>
      </c>
      <c r="E2526" s="57">
        <f t="shared" ca="1" si="325"/>
        <v>0.65193157702491555</v>
      </c>
      <c r="F2526" s="57">
        <f t="shared" ca="1" si="321"/>
        <v>0</v>
      </c>
      <c r="G2526" s="57">
        <f t="shared" ca="1" si="322"/>
        <v>0</v>
      </c>
      <c r="H2526" s="17">
        <f t="shared" ca="1" si="323"/>
        <v>0</v>
      </c>
      <c r="I2526" s="17">
        <f t="shared" ca="1" si="324"/>
        <v>0</v>
      </c>
      <c r="K2526" s="17">
        <v>2517</v>
      </c>
      <c r="L2526" s="50">
        <v>1.824971983905385E-3</v>
      </c>
      <c r="M2526" s="50">
        <v>1.8391239026675609E-3</v>
      </c>
      <c r="N2526" s="50">
        <v>5.2400000000000002E-2</v>
      </c>
      <c r="O2526" s="50">
        <v>5.2400000000000002E-2</v>
      </c>
      <c r="R2526" s="59"/>
    </row>
    <row r="2527" spans="2:18" x14ac:dyDescent="0.2">
      <c r="B2527">
        <v>2518</v>
      </c>
      <c r="C2527" s="57">
        <f ca="1"/>
        <v>-0.72687525650286233</v>
      </c>
      <c r="D2527" s="57">
        <f t="shared" ca="1" si="325"/>
        <v>0.62459419064978972</v>
      </c>
      <c r="E2527" s="57">
        <f t="shared" ca="1" si="325"/>
        <v>0.62479914989978436</v>
      </c>
      <c r="F2527" s="57">
        <f t="shared" ca="1" si="321"/>
        <v>0</v>
      </c>
      <c r="G2527" s="57">
        <f t="shared" ca="1" si="322"/>
        <v>0</v>
      </c>
      <c r="H2527" s="17">
        <f t="shared" ca="1" si="323"/>
        <v>0</v>
      </c>
      <c r="I2527" s="17">
        <f t="shared" ca="1" si="324"/>
        <v>0</v>
      </c>
      <c r="K2527" s="17">
        <v>2518</v>
      </c>
      <c r="L2527" s="50">
        <v>1.4263388994245855E-3</v>
      </c>
      <c r="M2527" s="50">
        <v>1.4379287338095392E-3</v>
      </c>
      <c r="N2527" s="50">
        <v>4.2999999999999997E-2</v>
      </c>
      <c r="O2527" s="50">
        <v>4.2999999999999997E-2</v>
      </c>
      <c r="R2527" s="59"/>
    </row>
    <row r="2528" spans="2:18" x14ac:dyDescent="0.2">
      <c r="B2528">
        <v>2519</v>
      </c>
      <c r="C2528" s="57">
        <f ca="1"/>
        <v>0.18594488477935309</v>
      </c>
      <c r="D2528" s="57">
        <f t="shared" ca="1" si="325"/>
        <v>0.68340986308518037</v>
      </c>
      <c r="E2528" s="57">
        <f t="shared" ca="1" si="325"/>
        <v>0.68363412257249834</v>
      </c>
      <c r="F2528" s="57">
        <f t="shared" ca="1" si="321"/>
        <v>0</v>
      </c>
      <c r="G2528" s="57">
        <f t="shared" ca="1" si="322"/>
        <v>0</v>
      </c>
      <c r="H2528" s="17">
        <f t="shared" ca="1" si="323"/>
        <v>0</v>
      </c>
      <c r="I2528" s="17">
        <f t="shared" ca="1" si="324"/>
        <v>0</v>
      </c>
      <c r="K2528" s="17">
        <v>2519</v>
      </c>
      <c r="L2528" s="50">
        <v>1.8416708039011014E-3</v>
      </c>
      <c r="M2528" s="50">
        <v>1.8555075051366111E-3</v>
      </c>
      <c r="N2528" s="50">
        <v>5.0999999999999997E-2</v>
      </c>
      <c r="O2528" s="50">
        <v>5.1200000000000002E-2</v>
      </c>
      <c r="R2528" s="59"/>
    </row>
    <row r="2529" spans="2:18" x14ac:dyDescent="0.2">
      <c r="B2529">
        <v>2520</v>
      </c>
      <c r="C2529" s="57">
        <f ca="1"/>
        <v>-0.45008402266489839</v>
      </c>
      <c r="D2529" s="57">
        <f t="shared" ca="1" si="325"/>
        <v>0.6418728886205467</v>
      </c>
      <c r="E2529" s="57">
        <f t="shared" ca="1" si="325"/>
        <v>0.64208351783838613</v>
      </c>
      <c r="F2529" s="57">
        <f t="shared" ca="1" si="321"/>
        <v>0</v>
      </c>
      <c r="G2529" s="57">
        <f t="shared" ca="1" si="322"/>
        <v>0</v>
      </c>
      <c r="H2529" s="17">
        <f t="shared" ca="1" si="323"/>
        <v>0</v>
      </c>
      <c r="I2529" s="17">
        <f t="shared" ca="1" si="324"/>
        <v>0</v>
      </c>
      <c r="K2529" s="17">
        <v>2520</v>
      </c>
      <c r="L2529" s="50">
        <v>1.7325866104779858E-3</v>
      </c>
      <c r="M2529" s="50">
        <v>1.7470768123452923E-3</v>
      </c>
      <c r="N2529" s="50">
        <v>5.3800000000000001E-2</v>
      </c>
      <c r="O2529" s="50">
        <v>5.3999999999999999E-2</v>
      </c>
      <c r="R2529" s="59"/>
    </row>
    <row r="2530" spans="2:18" x14ac:dyDescent="0.2">
      <c r="B2530">
        <v>2521</v>
      </c>
      <c r="C2530" s="57">
        <f ca="1"/>
        <v>0.84073268381403821</v>
      </c>
      <c r="D2530" s="57">
        <f t="shared" ref="D2530:E2549" ca="1" si="326">S0*EXP((D$5+0.5*σ*σ)*T+σ*SQRT(T)*$C2530)</f>
        <v>0.72898171127344968</v>
      </c>
      <c r="E2530" s="57">
        <f t="shared" ca="1" si="326"/>
        <v>0.72922092506544323</v>
      </c>
      <c r="F2530" s="57">
        <f t="shared" ca="1" si="321"/>
        <v>0</v>
      </c>
      <c r="G2530" s="57">
        <f t="shared" ca="1" si="322"/>
        <v>0</v>
      </c>
      <c r="H2530" s="17">
        <f t="shared" ca="1" si="323"/>
        <v>0</v>
      </c>
      <c r="I2530" s="17">
        <f t="shared" ca="1" si="324"/>
        <v>0</v>
      </c>
      <c r="K2530" s="17">
        <v>2521</v>
      </c>
      <c r="L2530" s="50">
        <v>1.4444314066068295E-3</v>
      </c>
      <c r="M2530" s="50">
        <v>1.4574553332498013E-3</v>
      </c>
      <c r="N2530" s="50">
        <v>4.8399999999999999E-2</v>
      </c>
      <c r="O2530" s="50">
        <v>4.8800000000000003E-2</v>
      </c>
      <c r="R2530" s="59"/>
    </row>
    <row r="2531" spans="2:18" x14ac:dyDescent="0.2">
      <c r="B2531">
        <v>2522</v>
      </c>
      <c r="C2531" s="57">
        <f ca="1"/>
        <v>9.6727422771390612E-2</v>
      </c>
      <c r="D2531" s="57">
        <f t="shared" ca="1" si="326"/>
        <v>0.67742513724423514</v>
      </c>
      <c r="E2531" s="57">
        <f t="shared" ca="1" si="326"/>
        <v>0.67764743285654727</v>
      </c>
      <c r="F2531" s="57">
        <f t="shared" ca="1" si="321"/>
        <v>0</v>
      </c>
      <c r="G2531" s="57">
        <f t="shared" ca="1" si="322"/>
        <v>0</v>
      </c>
      <c r="H2531" s="17">
        <f t="shared" ca="1" si="323"/>
        <v>0</v>
      </c>
      <c r="I2531" s="17">
        <f t="shared" ca="1" si="324"/>
        <v>0</v>
      </c>
      <c r="K2531" s="17">
        <v>2522</v>
      </c>
      <c r="L2531" s="50">
        <v>1.7504787511078983E-3</v>
      </c>
      <c r="M2531" s="50">
        <v>1.764451037386599E-3</v>
      </c>
      <c r="N2531" s="50">
        <v>5.1799999999999999E-2</v>
      </c>
      <c r="O2531" s="50">
        <v>5.1799999999999999E-2</v>
      </c>
      <c r="R2531" s="59"/>
    </row>
    <row r="2532" spans="2:18" x14ac:dyDescent="0.2">
      <c r="B2532">
        <v>2523</v>
      </c>
      <c r="C2532" s="57">
        <f ca="1"/>
        <v>-0.54890708963679502</v>
      </c>
      <c r="D2532" s="57">
        <f t="shared" ca="1" si="326"/>
        <v>0.635649668040001</v>
      </c>
      <c r="E2532" s="57">
        <f t="shared" ca="1" si="326"/>
        <v>0.63585825512129512</v>
      </c>
      <c r="F2532" s="57">
        <f t="shared" ca="1" si="321"/>
        <v>0</v>
      </c>
      <c r="G2532" s="57">
        <f t="shared" ca="1" si="322"/>
        <v>0</v>
      </c>
      <c r="H2532" s="17">
        <f t="shared" ca="1" si="323"/>
        <v>0</v>
      </c>
      <c r="I2532" s="17">
        <f t="shared" ca="1" si="324"/>
        <v>0</v>
      </c>
      <c r="K2532" s="17">
        <v>2523</v>
      </c>
      <c r="L2532" s="50">
        <v>1.6181598869325843E-3</v>
      </c>
      <c r="M2532" s="50">
        <v>1.6322754252540651E-3</v>
      </c>
      <c r="N2532" s="50">
        <v>5.2200000000000003E-2</v>
      </c>
      <c r="O2532" s="50">
        <v>5.2600000000000001E-2</v>
      </c>
      <c r="R2532" s="59"/>
    </row>
    <row r="2533" spans="2:18" x14ac:dyDescent="0.2">
      <c r="B2533">
        <v>2524</v>
      </c>
      <c r="C2533" s="57">
        <f ca="1"/>
        <v>-0.99677103884472995</v>
      </c>
      <c r="D2533" s="57">
        <f t="shared" ca="1" si="326"/>
        <v>0.60819393407101774</v>
      </c>
      <c r="E2533" s="57">
        <f t="shared" ca="1" si="326"/>
        <v>0.60839351161183486</v>
      </c>
      <c r="F2533" s="57">
        <f t="shared" ca="1" si="321"/>
        <v>0</v>
      </c>
      <c r="G2533" s="57">
        <f t="shared" ca="1" si="322"/>
        <v>0</v>
      </c>
      <c r="H2533" s="17">
        <f t="shared" ca="1" si="323"/>
        <v>0</v>
      </c>
      <c r="I2533" s="17">
        <f t="shared" ca="1" si="324"/>
        <v>0</v>
      </c>
      <c r="K2533" s="17">
        <v>2524</v>
      </c>
      <c r="L2533" s="50">
        <v>1.716137223038124E-3</v>
      </c>
      <c r="M2533" s="50">
        <v>1.7315466586408782E-3</v>
      </c>
      <c r="N2533" s="50">
        <v>5.74E-2</v>
      </c>
      <c r="O2533" s="50">
        <v>5.74E-2</v>
      </c>
      <c r="R2533" s="59"/>
    </row>
    <row r="2534" spans="2:18" x14ac:dyDescent="0.2">
      <c r="B2534">
        <v>2525</v>
      </c>
      <c r="C2534" s="57">
        <f ca="1"/>
        <v>-0.42300928390343967</v>
      </c>
      <c r="D2534" s="57">
        <f t="shared" ca="1" si="326"/>
        <v>0.64358848362383236</v>
      </c>
      <c r="E2534" s="57">
        <f t="shared" ca="1" si="326"/>
        <v>0.6437996758105089</v>
      </c>
      <c r="F2534" s="57">
        <f t="shared" ca="1" si="321"/>
        <v>0</v>
      </c>
      <c r="G2534" s="57">
        <f t="shared" ca="1" si="322"/>
        <v>0</v>
      </c>
      <c r="H2534" s="17">
        <f t="shared" ca="1" si="323"/>
        <v>0</v>
      </c>
      <c r="I2534" s="17">
        <f t="shared" ca="1" si="324"/>
        <v>0</v>
      </c>
      <c r="K2534" s="17">
        <v>2525</v>
      </c>
      <c r="L2534" s="50">
        <v>2.1520743928716661E-3</v>
      </c>
      <c r="M2534" s="50">
        <v>2.1676477953184586E-3</v>
      </c>
      <c r="N2534" s="50">
        <v>5.74E-2</v>
      </c>
      <c r="O2534" s="50">
        <v>5.7599999999999998E-2</v>
      </c>
      <c r="R2534" s="59"/>
    </row>
    <row r="2535" spans="2:18" x14ac:dyDescent="0.2">
      <c r="B2535">
        <v>2526</v>
      </c>
      <c r="C2535" s="57">
        <f ca="1"/>
        <v>-0.17103566883070015</v>
      </c>
      <c r="D2535" s="57">
        <f t="shared" ca="1" si="326"/>
        <v>0.65977638197771304</v>
      </c>
      <c r="E2535" s="57">
        <f t="shared" ca="1" si="326"/>
        <v>0.65999288618866903</v>
      </c>
      <c r="F2535" s="57">
        <f t="shared" ca="1" si="321"/>
        <v>0</v>
      </c>
      <c r="G2535" s="57">
        <f t="shared" ca="1" si="322"/>
        <v>0</v>
      </c>
      <c r="H2535" s="17">
        <f t="shared" ca="1" si="323"/>
        <v>0</v>
      </c>
      <c r="I2535" s="17">
        <f t="shared" ca="1" si="324"/>
        <v>0</v>
      </c>
      <c r="K2535" s="17">
        <v>2526</v>
      </c>
      <c r="L2535" s="50">
        <v>1.8613321420679774E-3</v>
      </c>
      <c r="M2535" s="50">
        <v>1.8753206363167126E-3</v>
      </c>
      <c r="N2535" s="50">
        <v>5.16E-2</v>
      </c>
      <c r="O2535" s="50">
        <v>5.1999999999999998E-2</v>
      </c>
      <c r="R2535" s="59"/>
    </row>
    <row r="2536" spans="2:18" x14ac:dyDescent="0.2">
      <c r="B2536">
        <v>2527</v>
      </c>
      <c r="C2536" s="57">
        <f ca="1"/>
        <v>-0.88877102259066321</v>
      </c>
      <c r="D2536" s="57">
        <f t="shared" ca="1" si="326"/>
        <v>0.61470424515692446</v>
      </c>
      <c r="E2536" s="57">
        <f t="shared" ca="1" si="326"/>
        <v>0.61490595904242318</v>
      </c>
      <c r="F2536" s="57">
        <f t="shared" ca="1" si="321"/>
        <v>0</v>
      </c>
      <c r="G2536" s="57">
        <f t="shared" ca="1" si="322"/>
        <v>0</v>
      </c>
      <c r="H2536" s="17">
        <f t="shared" ca="1" si="323"/>
        <v>0</v>
      </c>
      <c r="I2536" s="17">
        <f t="shared" ca="1" si="324"/>
        <v>0</v>
      </c>
      <c r="K2536" s="17">
        <v>2527</v>
      </c>
      <c r="L2536" s="50">
        <v>1.5669469399975959E-3</v>
      </c>
      <c r="M2536" s="50">
        <v>1.5801905571436112E-3</v>
      </c>
      <c r="N2536" s="50">
        <v>4.9200000000000001E-2</v>
      </c>
      <c r="O2536" s="50">
        <v>4.9399999999999999E-2</v>
      </c>
      <c r="R2536" s="59"/>
    </row>
    <row r="2537" spans="2:18" x14ac:dyDescent="0.2">
      <c r="B2537">
        <v>2528</v>
      </c>
      <c r="C2537" s="57">
        <f ca="1"/>
        <v>-1.5144144084383941</v>
      </c>
      <c r="D2537" s="57">
        <f t="shared" ca="1" si="326"/>
        <v>0.57793456422489264</v>
      </c>
      <c r="E2537" s="57">
        <f t="shared" ca="1" si="326"/>
        <v>0.57812421221810617</v>
      </c>
      <c r="F2537" s="57">
        <f t="shared" ca="1" si="321"/>
        <v>0</v>
      </c>
      <c r="G2537" s="57">
        <f t="shared" ca="1" si="322"/>
        <v>0</v>
      </c>
      <c r="H2537" s="17">
        <f t="shared" ca="1" si="323"/>
        <v>0</v>
      </c>
      <c r="I2537" s="17">
        <f t="shared" ca="1" si="324"/>
        <v>0</v>
      </c>
      <c r="K2537" s="17">
        <v>2528</v>
      </c>
      <c r="L2537" s="50">
        <v>1.5968855760025459E-3</v>
      </c>
      <c r="M2537" s="50">
        <v>1.6107755668373421E-3</v>
      </c>
      <c r="N2537" s="50">
        <v>5.1400000000000001E-2</v>
      </c>
      <c r="O2537" s="50">
        <v>5.1799999999999999E-2</v>
      </c>
      <c r="R2537" s="59"/>
    </row>
    <row r="2538" spans="2:18" x14ac:dyDescent="0.2">
      <c r="B2538">
        <v>2529</v>
      </c>
      <c r="C2538" s="57">
        <f ca="1"/>
        <v>-0.64201733286540352</v>
      </c>
      <c r="D2538" s="57">
        <f t="shared" ca="1" si="326"/>
        <v>0.6298414190283772</v>
      </c>
      <c r="E2538" s="57">
        <f t="shared" ca="1" si="326"/>
        <v>0.63004810014516022</v>
      </c>
      <c r="F2538" s="57">
        <f t="shared" ca="1" si="321"/>
        <v>0</v>
      </c>
      <c r="G2538" s="57">
        <f t="shared" ca="1" si="322"/>
        <v>0</v>
      </c>
      <c r="H2538" s="17">
        <f t="shared" ca="1" si="323"/>
        <v>0</v>
      </c>
      <c r="I2538" s="17">
        <f t="shared" ca="1" si="324"/>
        <v>0</v>
      </c>
      <c r="K2538" s="17">
        <v>2529</v>
      </c>
      <c r="L2538" s="50">
        <v>1.5341655480689304E-3</v>
      </c>
      <c r="M2538" s="50">
        <v>1.546222506279701E-3</v>
      </c>
      <c r="N2538" s="50">
        <v>4.4600000000000001E-2</v>
      </c>
      <c r="O2538" s="50">
        <v>4.48E-2</v>
      </c>
      <c r="R2538" s="59"/>
    </row>
    <row r="2539" spans="2:18" x14ac:dyDescent="0.2">
      <c r="B2539">
        <v>2530</v>
      </c>
      <c r="C2539" s="57">
        <f ca="1"/>
        <v>-0.6100575385088175</v>
      </c>
      <c r="D2539" s="57">
        <f t="shared" ca="1" si="326"/>
        <v>0.63182907532346011</v>
      </c>
      <c r="E2539" s="57">
        <f t="shared" ca="1" si="326"/>
        <v>0.63203640868541211</v>
      </c>
      <c r="F2539" s="57">
        <f t="shared" ca="1" si="321"/>
        <v>0</v>
      </c>
      <c r="G2539" s="57">
        <f t="shared" ca="1" si="322"/>
        <v>0</v>
      </c>
      <c r="H2539" s="17">
        <f t="shared" ca="1" si="323"/>
        <v>0</v>
      </c>
      <c r="I2539" s="17">
        <f t="shared" ca="1" si="324"/>
        <v>0</v>
      </c>
      <c r="K2539" s="17">
        <v>2530</v>
      </c>
      <c r="L2539" s="50">
        <v>1.7775980264442364E-3</v>
      </c>
      <c r="M2539" s="50">
        <v>1.790544627267262E-3</v>
      </c>
      <c r="N2539" s="50">
        <v>4.7800000000000002E-2</v>
      </c>
      <c r="O2539" s="50">
        <v>4.7800000000000002E-2</v>
      </c>
      <c r="R2539" s="59"/>
    </row>
    <row r="2540" spans="2:18" x14ac:dyDescent="0.2">
      <c r="B2540">
        <v>2531</v>
      </c>
      <c r="C2540" s="57">
        <f ca="1"/>
        <v>-0.29712486699425933</v>
      </c>
      <c r="D2540" s="57">
        <f t="shared" ca="1" si="326"/>
        <v>0.65162558928249426</v>
      </c>
      <c r="E2540" s="57">
        <f t="shared" ca="1" si="326"/>
        <v>0.65183941882823149</v>
      </c>
      <c r="F2540" s="57">
        <f t="shared" ca="1" si="321"/>
        <v>0</v>
      </c>
      <c r="G2540" s="57">
        <f t="shared" ca="1" si="322"/>
        <v>0</v>
      </c>
      <c r="H2540" s="17">
        <f t="shared" ca="1" si="323"/>
        <v>0</v>
      </c>
      <c r="I2540" s="17">
        <f t="shared" ca="1" si="324"/>
        <v>0</v>
      </c>
      <c r="K2540" s="17">
        <v>2531</v>
      </c>
      <c r="L2540" s="50">
        <v>1.5281673223021771E-3</v>
      </c>
      <c r="M2540" s="50">
        <v>1.541724993473062E-3</v>
      </c>
      <c r="N2540" s="50">
        <v>5.04E-2</v>
      </c>
      <c r="O2540" s="50">
        <v>5.0999999999999997E-2</v>
      </c>
      <c r="R2540" s="59"/>
    </row>
    <row r="2541" spans="2:18" x14ac:dyDescent="0.2">
      <c r="B2541">
        <v>2532</v>
      </c>
      <c r="C2541" s="57">
        <f ca="1"/>
        <v>-0.9654784948304731</v>
      </c>
      <c r="D2541" s="57">
        <f t="shared" ca="1" si="326"/>
        <v>0.6100731416682702</v>
      </c>
      <c r="E2541" s="57">
        <f t="shared" ca="1" si="326"/>
        <v>0.61027333586704779</v>
      </c>
      <c r="F2541" s="57">
        <f t="shared" ca="1" si="321"/>
        <v>0</v>
      </c>
      <c r="G2541" s="57">
        <f t="shared" ca="1" si="322"/>
        <v>0</v>
      </c>
      <c r="H2541" s="17">
        <f t="shared" ca="1" si="323"/>
        <v>0</v>
      </c>
      <c r="I2541" s="17">
        <f t="shared" ca="1" si="324"/>
        <v>0</v>
      </c>
      <c r="K2541" s="17">
        <v>2532</v>
      </c>
      <c r="L2541" s="50">
        <v>1.6027156302843696E-3</v>
      </c>
      <c r="M2541" s="50">
        <v>1.6155364978421942E-3</v>
      </c>
      <c r="N2541" s="50">
        <v>4.7399999999999998E-2</v>
      </c>
      <c r="O2541" s="50">
        <v>4.7800000000000002E-2</v>
      </c>
      <c r="R2541" s="59"/>
    </row>
    <row r="2542" spans="2:18" x14ac:dyDescent="0.2">
      <c r="B2542">
        <v>2533</v>
      </c>
      <c r="C2542" s="57">
        <f ca="1"/>
        <v>0.95391156318121306</v>
      </c>
      <c r="D2542" s="57">
        <f t="shared" ca="1" si="326"/>
        <v>0.73716125218444672</v>
      </c>
      <c r="E2542" s="57">
        <f t="shared" ca="1" si="326"/>
        <v>0.73740315007532486</v>
      </c>
      <c r="F2542" s="57">
        <f t="shared" ca="1" si="321"/>
        <v>0</v>
      </c>
      <c r="G2542" s="57">
        <f t="shared" ca="1" si="322"/>
        <v>0</v>
      </c>
      <c r="H2542" s="17">
        <f t="shared" ca="1" si="323"/>
        <v>0</v>
      </c>
      <c r="I2542" s="17">
        <f t="shared" ca="1" si="324"/>
        <v>0</v>
      </c>
      <c r="K2542" s="17">
        <v>2533</v>
      </c>
      <c r="L2542" s="50">
        <v>1.4992928835237697E-3</v>
      </c>
      <c r="M2542" s="50">
        <v>1.5120713139390545E-3</v>
      </c>
      <c r="N2542" s="50">
        <v>4.7399999999999998E-2</v>
      </c>
      <c r="O2542" s="50">
        <v>4.7600000000000003E-2</v>
      </c>
      <c r="R2542" s="59"/>
    </row>
    <row r="2543" spans="2:18" x14ac:dyDescent="0.2">
      <c r="B2543">
        <v>2534</v>
      </c>
      <c r="C2543" s="57">
        <f ca="1"/>
        <v>-0.33870194855092006</v>
      </c>
      <c r="D2543" s="57">
        <f t="shared" ca="1" si="326"/>
        <v>0.64896005621474728</v>
      </c>
      <c r="E2543" s="57">
        <f t="shared" ca="1" si="326"/>
        <v>0.64917301107149983</v>
      </c>
      <c r="F2543" s="57">
        <f t="shared" ca="1" si="321"/>
        <v>0</v>
      </c>
      <c r="G2543" s="57">
        <f t="shared" ca="1" si="322"/>
        <v>0</v>
      </c>
      <c r="H2543" s="17">
        <f t="shared" ca="1" si="323"/>
        <v>0</v>
      </c>
      <c r="I2543" s="17">
        <f t="shared" ca="1" si="324"/>
        <v>0</v>
      </c>
      <c r="K2543" s="17">
        <v>2534</v>
      </c>
      <c r="L2543" s="50">
        <v>1.9458390289618837E-3</v>
      </c>
      <c r="M2543" s="50">
        <v>1.96116865303359E-3</v>
      </c>
      <c r="N2543" s="50">
        <v>5.6800000000000003E-2</v>
      </c>
      <c r="O2543" s="50">
        <v>5.6800000000000003E-2</v>
      </c>
      <c r="R2543" s="59"/>
    </row>
    <row r="2544" spans="2:18" x14ac:dyDescent="0.2">
      <c r="B2544">
        <v>2535</v>
      </c>
      <c r="C2544" s="57">
        <f ca="1"/>
        <v>2.3219762041119774</v>
      </c>
      <c r="D2544" s="57">
        <f t="shared" ca="1" si="326"/>
        <v>0.84360189507548888</v>
      </c>
      <c r="E2544" s="57">
        <f t="shared" ca="1" si="326"/>
        <v>0.84387872123605379</v>
      </c>
      <c r="F2544" s="57">
        <f t="shared" ca="1" si="321"/>
        <v>5.5401895075488872E-2</v>
      </c>
      <c r="G2544" s="57">
        <f t="shared" ca="1" si="322"/>
        <v>5.5678721236053774E-2</v>
      </c>
      <c r="H2544" s="17">
        <f t="shared" ca="1" si="323"/>
        <v>1</v>
      </c>
      <c r="I2544" s="17">
        <f t="shared" ca="1" si="324"/>
        <v>1</v>
      </c>
      <c r="K2544" s="17">
        <v>2535</v>
      </c>
      <c r="L2544" s="50">
        <v>1.8270053728589638E-3</v>
      </c>
      <c r="M2544" s="50">
        <v>1.8418778267975632E-3</v>
      </c>
      <c r="N2544" s="50">
        <v>5.5E-2</v>
      </c>
      <c r="O2544" s="50">
        <v>5.5199999999999999E-2</v>
      </c>
      <c r="R2544" s="59"/>
    </row>
    <row r="2545" spans="2:18" x14ac:dyDescent="0.2">
      <c r="B2545">
        <v>2536</v>
      </c>
      <c r="C2545" s="57">
        <f ca="1"/>
        <v>1.1363298770943755</v>
      </c>
      <c r="D2545" s="57">
        <f t="shared" ca="1" si="326"/>
        <v>0.75053840598343968</v>
      </c>
      <c r="E2545" s="57">
        <f t="shared" ca="1" si="326"/>
        <v>0.7507846935587732</v>
      </c>
      <c r="F2545" s="57">
        <f t="shared" ca="1" si="321"/>
        <v>0</v>
      </c>
      <c r="G2545" s="57">
        <f t="shared" ca="1" si="322"/>
        <v>0</v>
      </c>
      <c r="H2545" s="17">
        <f t="shared" ca="1" si="323"/>
        <v>0</v>
      </c>
      <c r="I2545" s="17">
        <f t="shared" ca="1" si="324"/>
        <v>0</v>
      </c>
      <c r="K2545" s="17">
        <v>2536</v>
      </c>
      <c r="L2545" s="50">
        <v>1.8446805960081083E-3</v>
      </c>
      <c r="M2545" s="50">
        <v>1.8587355236504685E-3</v>
      </c>
      <c r="N2545" s="50">
        <v>5.1999999999999998E-2</v>
      </c>
      <c r="O2545" s="50">
        <v>5.1999999999999998E-2</v>
      </c>
      <c r="R2545" s="59"/>
    </row>
    <row r="2546" spans="2:18" x14ac:dyDescent="0.2">
      <c r="B2546">
        <v>2537</v>
      </c>
      <c r="C2546" s="57">
        <f ca="1"/>
        <v>-8.7653684610448881E-2</v>
      </c>
      <c r="D2546" s="57">
        <f t="shared" ca="1" si="326"/>
        <v>0.66522237368112713</v>
      </c>
      <c r="E2546" s="57">
        <f t="shared" ca="1" si="326"/>
        <v>0.66544066498263199</v>
      </c>
      <c r="F2546" s="57">
        <f t="shared" ca="1" si="321"/>
        <v>0</v>
      </c>
      <c r="G2546" s="57">
        <f t="shared" ca="1" si="322"/>
        <v>0</v>
      </c>
      <c r="H2546" s="17">
        <f t="shared" ca="1" si="323"/>
        <v>0</v>
      </c>
      <c r="I2546" s="17">
        <f t="shared" ca="1" si="324"/>
        <v>0</v>
      </c>
      <c r="K2546" s="17">
        <v>2537</v>
      </c>
      <c r="L2546" s="50">
        <v>1.8123930243232251E-3</v>
      </c>
      <c r="M2546" s="50">
        <v>1.8260106649607864E-3</v>
      </c>
      <c r="N2546" s="50">
        <v>5.0200000000000002E-2</v>
      </c>
      <c r="O2546" s="50">
        <v>5.04E-2</v>
      </c>
      <c r="R2546" s="59"/>
    </row>
    <row r="2547" spans="2:18" x14ac:dyDescent="0.2">
      <c r="B2547">
        <v>2538</v>
      </c>
      <c r="C2547" s="57">
        <f ca="1"/>
        <v>-2.0483405200700835</v>
      </c>
      <c r="D2547" s="57">
        <f t="shared" ca="1" si="326"/>
        <v>0.54829980524087873</v>
      </c>
      <c r="E2547" s="57">
        <f t="shared" ca="1" si="326"/>
        <v>0.54847972865120931</v>
      </c>
      <c r="F2547" s="57">
        <f t="shared" ca="1" si="321"/>
        <v>0</v>
      </c>
      <c r="G2547" s="57">
        <f t="shared" ca="1" si="322"/>
        <v>0</v>
      </c>
      <c r="H2547" s="17">
        <f t="shared" ca="1" si="323"/>
        <v>0</v>
      </c>
      <c r="I2547" s="17">
        <f t="shared" ca="1" si="324"/>
        <v>0</v>
      </c>
      <c r="K2547" s="17">
        <v>2538</v>
      </c>
      <c r="L2547" s="50">
        <v>1.6379364231688036E-3</v>
      </c>
      <c r="M2547" s="50">
        <v>1.6506419936752265E-3</v>
      </c>
      <c r="N2547" s="50">
        <v>4.7E-2</v>
      </c>
      <c r="O2547" s="50">
        <v>4.7199999999999999E-2</v>
      </c>
      <c r="R2547" s="59"/>
    </row>
    <row r="2548" spans="2:18" x14ac:dyDescent="0.2">
      <c r="B2548">
        <v>2539</v>
      </c>
      <c r="C2548" s="57">
        <f ca="1"/>
        <v>-0.62246534710260137</v>
      </c>
      <c r="D2548" s="57">
        <f t="shared" ca="1" si="326"/>
        <v>0.63105666011919115</v>
      </c>
      <c r="E2548" s="57">
        <f t="shared" ca="1" si="326"/>
        <v>0.63126374001474328</v>
      </c>
      <c r="F2548" s="57">
        <f t="shared" ca="1" si="321"/>
        <v>0</v>
      </c>
      <c r="G2548" s="57">
        <f t="shared" ca="1" si="322"/>
        <v>0</v>
      </c>
      <c r="H2548" s="17">
        <f t="shared" ca="1" si="323"/>
        <v>0</v>
      </c>
      <c r="I2548" s="17">
        <f t="shared" ca="1" si="324"/>
        <v>0</v>
      </c>
      <c r="K2548" s="17">
        <v>2539</v>
      </c>
      <c r="L2548" s="50">
        <v>1.8374475687114372E-3</v>
      </c>
      <c r="M2548" s="50">
        <v>1.8524643800198878E-3</v>
      </c>
      <c r="N2548" s="50">
        <v>5.5599999999999997E-2</v>
      </c>
      <c r="O2548" s="50">
        <v>5.6000000000000001E-2</v>
      </c>
      <c r="R2548" s="59"/>
    </row>
    <row r="2549" spans="2:18" x14ac:dyDescent="0.2">
      <c r="B2549">
        <v>2540</v>
      </c>
      <c r="C2549" s="57">
        <f ca="1"/>
        <v>2.4965447474675586</v>
      </c>
      <c r="D2549" s="57">
        <f t="shared" ca="1" si="326"/>
        <v>0.85824616677670729</v>
      </c>
      <c r="E2549" s="57">
        <f t="shared" ca="1" si="326"/>
        <v>0.8585277984237617</v>
      </c>
      <c r="F2549" s="57">
        <f t="shared" ca="1" si="321"/>
        <v>7.0046166776707275E-2</v>
      </c>
      <c r="G2549" s="57">
        <f t="shared" ca="1" si="322"/>
        <v>7.0327798423761689E-2</v>
      </c>
      <c r="H2549" s="17">
        <f t="shared" ca="1" si="323"/>
        <v>1</v>
      </c>
      <c r="I2549" s="17">
        <f t="shared" ca="1" si="324"/>
        <v>1</v>
      </c>
      <c r="K2549" s="17">
        <v>2540</v>
      </c>
      <c r="L2549" s="50">
        <v>1.6326325756845449E-3</v>
      </c>
      <c r="M2549" s="50">
        <v>1.6448741049310577E-3</v>
      </c>
      <c r="N2549" s="50">
        <v>4.5199999999999997E-2</v>
      </c>
      <c r="O2549" s="50">
        <v>4.58E-2</v>
      </c>
      <c r="R2549" s="59"/>
    </row>
    <row r="2550" spans="2:18" x14ac:dyDescent="0.2">
      <c r="B2550">
        <v>2541</v>
      </c>
      <c r="C2550" s="57">
        <f ca="1"/>
        <v>-0.72190244198833731</v>
      </c>
      <c r="D2550" s="57">
        <f t="shared" ref="D2550:E2569" ca="1" si="327">S0*EXP((D$5+0.5*σ*σ)*T+σ*SQRT(T)*$C2550)</f>
        <v>0.6249004775226763</v>
      </c>
      <c r="E2550" s="57">
        <f t="shared" ca="1" si="327"/>
        <v>0.62510553728005436</v>
      </c>
      <c r="F2550" s="57">
        <f t="shared" ca="1" si="321"/>
        <v>0</v>
      </c>
      <c r="G2550" s="57">
        <f t="shared" ca="1" si="322"/>
        <v>0</v>
      </c>
      <c r="H2550" s="17">
        <f t="shared" ca="1" si="323"/>
        <v>0</v>
      </c>
      <c r="I2550" s="17">
        <f t="shared" ca="1" si="324"/>
        <v>0</v>
      </c>
      <c r="K2550" s="17">
        <v>2541</v>
      </c>
      <c r="L2550" s="50">
        <v>1.8654372937626186E-3</v>
      </c>
      <c r="M2550" s="50">
        <v>1.8792369971557183E-3</v>
      </c>
      <c r="N2550" s="50">
        <v>5.0799999999999998E-2</v>
      </c>
      <c r="O2550" s="50">
        <v>5.1200000000000002E-2</v>
      </c>
      <c r="R2550" s="59"/>
    </row>
    <row r="2551" spans="2:18" x14ac:dyDescent="0.2">
      <c r="B2551">
        <v>2542</v>
      </c>
      <c r="C2551" s="57">
        <f ca="1"/>
        <v>1.0849162178202501</v>
      </c>
      <c r="D2551" s="57">
        <f t="shared" ca="1" si="327"/>
        <v>0.74674374521228448</v>
      </c>
      <c r="E2551" s="57">
        <f t="shared" ca="1" si="327"/>
        <v>0.74698878757778864</v>
      </c>
      <c r="F2551" s="57">
        <f t="shared" ca="1" si="321"/>
        <v>0</v>
      </c>
      <c r="G2551" s="57">
        <f t="shared" ca="1" si="322"/>
        <v>0</v>
      </c>
      <c r="H2551" s="17">
        <f t="shared" ca="1" si="323"/>
        <v>0</v>
      </c>
      <c r="I2551" s="17">
        <f t="shared" ca="1" si="324"/>
        <v>0</v>
      </c>
      <c r="K2551" s="17">
        <v>2542</v>
      </c>
      <c r="L2551" s="50">
        <v>1.5976936543837497E-3</v>
      </c>
      <c r="M2551" s="50">
        <v>1.6111319638566005E-3</v>
      </c>
      <c r="N2551" s="50">
        <v>4.9799999999999997E-2</v>
      </c>
      <c r="O2551" s="50">
        <v>5.0200000000000002E-2</v>
      </c>
      <c r="R2551" s="59"/>
    </row>
    <row r="2552" spans="2:18" x14ac:dyDescent="0.2">
      <c r="B2552">
        <v>2543</v>
      </c>
      <c r="C2552" s="57">
        <f ca="1"/>
        <v>-1.1070116624646686</v>
      </c>
      <c r="D2552" s="57">
        <f t="shared" ca="1" si="327"/>
        <v>0.60161966351882268</v>
      </c>
      <c r="E2552" s="57">
        <f t="shared" ca="1" si="327"/>
        <v>0.60181708372679577</v>
      </c>
      <c r="F2552" s="57">
        <f t="shared" ca="1" si="321"/>
        <v>0</v>
      </c>
      <c r="G2552" s="57">
        <f t="shared" ca="1" si="322"/>
        <v>0</v>
      </c>
      <c r="H2552" s="17">
        <f t="shared" ca="1" si="323"/>
        <v>0</v>
      </c>
      <c r="I2552" s="17">
        <f t="shared" ca="1" si="324"/>
        <v>0</v>
      </c>
      <c r="K2552" s="17">
        <v>2543</v>
      </c>
      <c r="L2552" s="50">
        <v>1.8798817956782734E-3</v>
      </c>
      <c r="M2552" s="50">
        <v>1.8953402613093862E-3</v>
      </c>
      <c r="N2552" s="50">
        <v>5.6800000000000003E-2</v>
      </c>
      <c r="O2552" s="50">
        <v>5.7799999999999997E-2</v>
      </c>
      <c r="R2552" s="59"/>
    </row>
    <row r="2553" spans="2:18" x14ac:dyDescent="0.2">
      <c r="B2553">
        <v>2544</v>
      </c>
      <c r="C2553" s="57">
        <f ca="1"/>
        <v>1.0475892501207109</v>
      </c>
      <c r="D2553" s="57">
        <f t="shared" ca="1" si="327"/>
        <v>0.74400079973820488</v>
      </c>
      <c r="E2553" s="57">
        <f t="shared" ca="1" si="327"/>
        <v>0.74424494201200853</v>
      </c>
      <c r="F2553" s="57">
        <f t="shared" ca="1" si="321"/>
        <v>0</v>
      </c>
      <c r="G2553" s="57">
        <f t="shared" ca="1" si="322"/>
        <v>0</v>
      </c>
      <c r="H2553" s="17">
        <f t="shared" ca="1" si="323"/>
        <v>0</v>
      </c>
      <c r="I2553" s="17">
        <f t="shared" ca="1" si="324"/>
        <v>0</v>
      </c>
      <c r="K2553" s="17">
        <v>2544</v>
      </c>
      <c r="L2553" s="50">
        <v>1.6906646012742011E-3</v>
      </c>
      <c r="M2553" s="50">
        <v>1.7045511247481735E-3</v>
      </c>
      <c r="N2553" s="50">
        <v>5.1200000000000002E-2</v>
      </c>
      <c r="O2553" s="50">
        <v>5.1799999999999999E-2</v>
      </c>
      <c r="R2553" s="59"/>
    </row>
    <row r="2554" spans="2:18" x14ac:dyDescent="0.2">
      <c r="B2554">
        <v>2545</v>
      </c>
      <c r="C2554" s="57">
        <f ca="1"/>
        <v>-0.20537605372322629</v>
      </c>
      <c r="D2554" s="57">
        <f t="shared" ca="1" si="327"/>
        <v>0.65754646500743841</v>
      </c>
      <c r="E2554" s="57">
        <f t="shared" ca="1" si="327"/>
        <v>0.65776223747590212</v>
      </c>
      <c r="F2554" s="57">
        <f t="shared" ca="1" si="321"/>
        <v>0</v>
      </c>
      <c r="G2554" s="57">
        <f t="shared" ca="1" si="322"/>
        <v>0</v>
      </c>
      <c r="H2554" s="17">
        <f t="shared" ca="1" si="323"/>
        <v>0</v>
      </c>
      <c r="I2554" s="17">
        <f t="shared" ca="1" si="324"/>
        <v>0</v>
      </c>
      <c r="K2554" s="17">
        <v>2545</v>
      </c>
      <c r="L2554" s="50">
        <v>1.888035972935723E-3</v>
      </c>
      <c r="M2554" s="50">
        <v>1.902105127552447E-3</v>
      </c>
      <c r="N2554" s="50">
        <v>5.1999999999999998E-2</v>
      </c>
      <c r="O2554" s="50">
        <v>5.1999999999999998E-2</v>
      </c>
      <c r="R2554" s="59"/>
    </row>
    <row r="2555" spans="2:18" x14ac:dyDescent="0.2">
      <c r="B2555">
        <v>2546</v>
      </c>
      <c r="C2555" s="57">
        <f ca="1"/>
        <v>-0.31904085327738202</v>
      </c>
      <c r="D2555" s="57">
        <f t="shared" ca="1" si="327"/>
        <v>0.65021917982468869</v>
      </c>
      <c r="E2555" s="57">
        <f t="shared" ca="1" si="327"/>
        <v>0.65043254786016524</v>
      </c>
      <c r="F2555" s="57">
        <f t="shared" ca="1" si="321"/>
        <v>0</v>
      </c>
      <c r="G2555" s="57">
        <f t="shared" ca="1" si="322"/>
        <v>0</v>
      </c>
      <c r="H2555" s="17">
        <f t="shared" ca="1" si="323"/>
        <v>0</v>
      </c>
      <c r="I2555" s="17">
        <f t="shared" ca="1" si="324"/>
        <v>0</v>
      </c>
      <c r="K2555" s="17">
        <v>2546</v>
      </c>
      <c r="L2555" s="50">
        <v>1.5644913233811288E-3</v>
      </c>
      <c r="M2555" s="50">
        <v>1.5776084957943449E-3</v>
      </c>
      <c r="N2555" s="50">
        <v>4.8599999999999997E-2</v>
      </c>
      <c r="O2555" s="50">
        <v>4.8800000000000003E-2</v>
      </c>
      <c r="R2555" s="59"/>
    </row>
    <row r="2556" spans="2:18" x14ac:dyDescent="0.2">
      <c r="B2556">
        <v>2547</v>
      </c>
      <c r="C2556" s="57">
        <f ca="1"/>
        <v>5.7161472186215166E-2</v>
      </c>
      <c r="D2556" s="57">
        <f t="shared" ca="1" si="327"/>
        <v>0.67478784729071439</v>
      </c>
      <c r="E2556" s="57">
        <f t="shared" ca="1" si="327"/>
        <v>0.67500927748195971</v>
      </c>
      <c r="F2556" s="57">
        <f t="shared" ca="1" si="321"/>
        <v>0</v>
      </c>
      <c r="G2556" s="57">
        <f t="shared" ca="1" si="322"/>
        <v>0</v>
      </c>
      <c r="H2556" s="17">
        <f t="shared" ca="1" si="323"/>
        <v>0</v>
      </c>
      <c r="I2556" s="17">
        <f t="shared" ca="1" si="324"/>
        <v>0</v>
      </c>
      <c r="K2556" s="17">
        <v>2547</v>
      </c>
      <c r="L2556" s="50">
        <v>1.9503950933327729E-3</v>
      </c>
      <c r="M2556" s="50">
        <v>1.9658317972955429E-3</v>
      </c>
      <c r="N2556" s="50">
        <v>5.7000000000000002E-2</v>
      </c>
      <c r="O2556" s="50">
        <v>5.7599999999999998E-2</v>
      </c>
      <c r="R2556" s="59"/>
    </row>
    <row r="2557" spans="2:18" x14ac:dyDescent="0.2">
      <c r="B2557">
        <v>2548</v>
      </c>
      <c r="C2557" s="57">
        <f ca="1"/>
        <v>0.29805789817056749</v>
      </c>
      <c r="D2557" s="57">
        <f t="shared" ca="1" si="327"/>
        <v>0.69100544959300636</v>
      </c>
      <c r="E2557" s="57">
        <f t="shared" ca="1" si="327"/>
        <v>0.69123220155581833</v>
      </c>
      <c r="F2557" s="57">
        <f t="shared" ca="1" si="321"/>
        <v>0</v>
      </c>
      <c r="G2557" s="57">
        <f t="shared" ca="1" si="322"/>
        <v>0</v>
      </c>
      <c r="H2557" s="17">
        <f t="shared" ca="1" si="323"/>
        <v>0</v>
      </c>
      <c r="I2557" s="17">
        <f t="shared" ca="1" si="324"/>
        <v>0</v>
      </c>
      <c r="K2557" s="17">
        <v>2548</v>
      </c>
      <c r="L2557" s="50">
        <v>1.6608305672088689E-3</v>
      </c>
      <c r="M2557" s="50">
        <v>1.6751216113612148E-3</v>
      </c>
      <c r="N2557" s="50">
        <v>5.2999999999999999E-2</v>
      </c>
      <c r="O2557" s="50">
        <v>5.3600000000000002E-2</v>
      </c>
      <c r="R2557" s="59"/>
    </row>
    <row r="2558" spans="2:18" x14ac:dyDescent="0.2">
      <c r="B2558">
        <v>2549</v>
      </c>
      <c r="C2558" s="57">
        <f ca="1"/>
        <v>-0.56805434710066538</v>
      </c>
      <c r="D2558" s="57">
        <f t="shared" ca="1" si="327"/>
        <v>0.63445089689094847</v>
      </c>
      <c r="E2558" s="57">
        <f t="shared" ca="1" si="327"/>
        <v>0.6346590905980497</v>
      </c>
      <c r="F2558" s="57">
        <f t="shared" ca="1" si="321"/>
        <v>0</v>
      </c>
      <c r="G2558" s="57">
        <f t="shared" ca="1" si="322"/>
        <v>0</v>
      </c>
      <c r="H2558" s="17">
        <f t="shared" ca="1" si="323"/>
        <v>0</v>
      </c>
      <c r="I2558" s="17">
        <f t="shared" ca="1" si="324"/>
        <v>0</v>
      </c>
      <c r="K2558" s="17">
        <v>2549</v>
      </c>
      <c r="L2558" s="50">
        <v>1.7507317069245677E-3</v>
      </c>
      <c r="M2558" s="50">
        <v>1.7648075346689794E-3</v>
      </c>
      <c r="N2558" s="50">
        <v>5.2200000000000003E-2</v>
      </c>
      <c r="O2558" s="50">
        <v>5.2200000000000003E-2</v>
      </c>
      <c r="R2558" s="59"/>
    </row>
    <row r="2559" spans="2:18" x14ac:dyDescent="0.2">
      <c r="B2559">
        <v>2550</v>
      </c>
      <c r="C2559" s="57">
        <f ca="1"/>
        <v>0.61578582893753075</v>
      </c>
      <c r="D2559" s="57">
        <f t="shared" ca="1" si="327"/>
        <v>0.7129930715377093</v>
      </c>
      <c r="E2559" s="57">
        <f t="shared" ca="1" si="327"/>
        <v>0.71322703869171344</v>
      </c>
      <c r="F2559" s="57">
        <f t="shared" ca="1" si="321"/>
        <v>0</v>
      </c>
      <c r="G2559" s="57">
        <f t="shared" ca="1" si="322"/>
        <v>0</v>
      </c>
      <c r="H2559" s="17">
        <f t="shared" ca="1" si="323"/>
        <v>0</v>
      </c>
      <c r="I2559" s="17">
        <f t="shared" ca="1" si="324"/>
        <v>0</v>
      </c>
      <c r="K2559" s="17">
        <v>2550</v>
      </c>
      <c r="L2559" s="50">
        <v>1.9047702584857717E-3</v>
      </c>
      <c r="M2559" s="50">
        <v>1.9197746383962458E-3</v>
      </c>
      <c r="N2559" s="50">
        <v>5.5399999999999998E-2</v>
      </c>
      <c r="O2559" s="50">
        <v>5.6000000000000001E-2</v>
      </c>
      <c r="R2559" s="59"/>
    </row>
    <row r="2560" spans="2:18" x14ac:dyDescent="0.2">
      <c r="B2560">
        <v>2551</v>
      </c>
      <c r="C2560" s="57">
        <f ca="1"/>
        <v>-1.1712254225956125E-2</v>
      </c>
      <c r="D2560" s="57">
        <f t="shared" ca="1" si="327"/>
        <v>0.67022149998408564</v>
      </c>
      <c r="E2560" s="57">
        <f t="shared" ca="1" si="327"/>
        <v>0.67044143173821247</v>
      </c>
      <c r="F2560" s="57">
        <f t="shared" ca="1" si="321"/>
        <v>0</v>
      </c>
      <c r="G2560" s="57">
        <f t="shared" ca="1" si="322"/>
        <v>0</v>
      </c>
      <c r="H2560" s="17">
        <f t="shared" ca="1" si="323"/>
        <v>0</v>
      </c>
      <c r="I2560" s="17">
        <f t="shared" ca="1" si="324"/>
        <v>0</v>
      </c>
      <c r="K2560" s="17">
        <v>2551</v>
      </c>
      <c r="L2560" s="50">
        <v>1.6714616535368914E-3</v>
      </c>
      <c r="M2560" s="50">
        <v>1.6854833817905397E-3</v>
      </c>
      <c r="N2560" s="50">
        <v>5.1799999999999999E-2</v>
      </c>
      <c r="O2560" s="50">
        <v>5.2200000000000003E-2</v>
      </c>
      <c r="R2560" s="59"/>
    </row>
    <row r="2561" spans="2:18" x14ac:dyDescent="0.2">
      <c r="B2561">
        <v>2552</v>
      </c>
      <c r="C2561" s="57">
        <f ca="1"/>
        <v>0.83880488674053932</v>
      </c>
      <c r="D2561" s="57">
        <f t="shared" ca="1" si="327"/>
        <v>0.72884317662708298</v>
      </c>
      <c r="E2561" s="57">
        <f t="shared" ca="1" si="327"/>
        <v>0.72908234495922819</v>
      </c>
      <c r="F2561" s="57">
        <f t="shared" ca="1" si="321"/>
        <v>0</v>
      </c>
      <c r="G2561" s="57">
        <f t="shared" ca="1" si="322"/>
        <v>0</v>
      </c>
      <c r="H2561" s="17">
        <f t="shared" ca="1" si="323"/>
        <v>0</v>
      </c>
      <c r="I2561" s="17">
        <f t="shared" ca="1" si="324"/>
        <v>0</v>
      </c>
      <c r="K2561" s="17">
        <v>2552</v>
      </c>
      <c r="L2561" s="50">
        <v>1.616454678667141E-3</v>
      </c>
      <c r="M2561" s="50">
        <v>1.6296070467916688E-3</v>
      </c>
      <c r="N2561" s="50">
        <v>4.8800000000000003E-2</v>
      </c>
      <c r="O2561" s="50">
        <v>4.8800000000000003E-2</v>
      </c>
      <c r="R2561" s="59"/>
    </row>
    <row r="2562" spans="2:18" x14ac:dyDescent="0.2">
      <c r="B2562">
        <v>2553</v>
      </c>
      <c r="C2562" s="57">
        <f ca="1"/>
        <v>-0.41288159391824231</v>
      </c>
      <c r="D2562" s="57">
        <f t="shared" ca="1" si="327"/>
        <v>0.64423140403714541</v>
      </c>
      <c r="E2562" s="57">
        <f t="shared" ca="1" si="327"/>
        <v>0.6444428071967826</v>
      </c>
      <c r="F2562" s="57">
        <f t="shared" ca="1" si="321"/>
        <v>0</v>
      </c>
      <c r="G2562" s="57">
        <f t="shared" ca="1" si="322"/>
        <v>0</v>
      </c>
      <c r="H2562" s="17">
        <f t="shared" ca="1" si="323"/>
        <v>0</v>
      </c>
      <c r="I2562" s="17">
        <f t="shared" ca="1" si="324"/>
        <v>0</v>
      </c>
      <c r="K2562" s="17">
        <v>2553</v>
      </c>
      <c r="L2562" s="50">
        <v>1.7974486514172408E-3</v>
      </c>
      <c r="M2562" s="50">
        <v>1.8119099441486629E-3</v>
      </c>
      <c r="N2562" s="50">
        <v>5.3600000000000002E-2</v>
      </c>
      <c r="O2562" s="50">
        <v>5.3800000000000001E-2</v>
      </c>
      <c r="R2562" s="59"/>
    </row>
    <row r="2563" spans="2:18" x14ac:dyDescent="0.2">
      <c r="B2563">
        <v>2554</v>
      </c>
      <c r="C2563" s="57">
        <f ca="1"/>
        <v>-0.509266943192489</v>
      </c>
      <c r="D2563" s="57">
        <f t="shared" ca="1" si="327"/>
        <v>0.63813866111229756</v>
      </c>
      <c r="E2563" s="57">
        <f t="shared" ca="1" si="327"/>
        <v>0.63834806495135366</v>
      </c>
      <c r="F2563" s="57">
        <f t="shared" ca="1" si="321"/>
        <v>0</v>
      </c>
      <c r="G2563" s="57">
        <f t="shared" ca="1" si="322"/>
        <v>0</v>
      </c>
      <c r="H2563" s="17">
        <f t="shared" ca="1" si="323"/>
        <v>0</v>
      </c>
      <c r="I2563" s="17">
        <f t="shared" ca="1" si="324"/>
        <v>0</v>
      </c>
      <c r="K2563" s="17">
        <v>2554</v>
      </c>
      <c r="L2563" s="50">
        <v>1.6392014120086202E-3</v>
      </c>
      <c r="M2563" s="50">
        <v>1.6528233471413093E-3</v>
      </c>
      <c r="N2563" s="50">
        <v>5.04E-2</v>
      </c>
      <c r="O2563" s="50">
        <v>5.0999999999999997E-2</v>
      </c>
      <c r="R2563" s="59"/>
    </row>
    <row r="2564" spans="2:18" x14ac:dyDescent="0.2">
      <c r="B2564">
        <v>2555</v>
      </c>
      <c r="C2564" s="57">
        <f ca="1"/>
        <v>1.3044860223122305</v>
      </c>
      <c r="D2564" s="57">
        <f t="shared" ca="1" si="327"/>
        <v>0.76308460706181169</v>
      </c>
      <c r="E2564" s="57">
        <f t="shared" ca="1" si="327"/>
        <v>0.76333501164623996</v>
      </c>
      <c r="F2564" s="57">
        <f t="shared" ca="1" si="321"/>
        <v>0</v>
      </c>
      <c r="G2564" s="57">
        <f t="shared" ca="1" si="322"/>
        <v>0</v>
      </c>
      <c r="H2564" s="17">
        <f t="shared" ca="1" si="323"/>
        <v>0</v>
      </c>
      <c r="I2564" s="17">
        <f t="shared" ca="1" si="324"/>
        <v>0</v>
      </c>
      <c r="K2564" s="17">
        <v>2555</v>
      </c>
      <c r="L2564" s="50">
        <v>1.4801832450432105E-3</v>
      </c>
      <c r="M2564" s="50">
        <v>1.493433545016554E-3</v>
      </c>
      <c r="N2564" s="50">
        <v>4.9200000000000001E-2</v>
      </c>
      <c r="O2564" s="50">
        <v>4.9399999999999999E-2</v>
      </c>
      <c r="R2564" s="59"/>
    </row>
    <row r="2565" spans="2:18" x14ac:dyDescent="0.2">
      <c r="B2565">
        <v>2556</v>
      </c>
      <c r="C2565" s="57">
        <f ca="1"/>
        <v>0.18567151694052586</v>
      </c>
      <c r="D2565" s="57">
        <f t="shared" ca="1" si="327"/>
        <v>0.68339144499776006</v>
      </c>
      <c r="E2565" s="57">
        <f t="shared" ca="1" si="327"/>
        <v>0.68361569844122194</v>
      </c>
      <c r="F2565" s="57">
        <f t="shared" ca="1" si="321"/>
        <v>0</v>
      </c>
      <c r="G2565" s="57">
        <f t="shared" ca="1" si="322"/>
        <v>0</v>
      </c>
      <c r="H2565" s="17">
        <f t="shared" ca="1" si="323"/>
        <v>0</v>
      </c>
      <c r="I2565" s="17">
        <f t="shared" ca="1" si="324"/>
        <v>0</v>
      </c>
      <c r="K2565" s="17">
        <v>2556</v>
      </c>
      <c r="L2565" s="50">
        <v>1.7869782839694808E-3</v>
      </c>
      <c r="M2565" s="50">
        <v>1.8015851511664056E-3</v>
      </c>
      <c r="N2565" s="50">
        <v>5.4199999999999998E-2</v>
      </c>
      <c r="O2565" s="50">
        <v>5.4399999999999997E-2</v>
      </c>
      <c r="R2565" s="59"/>
    </row>
    <row r="2566" spans="2:18" x14ac:dyDescent="0.2">
      <c r="B2566">
        <v>2557</v>
      </c>
      <c r="C2566" s="57">
        <f ca="1"/>
        <v>-0.71291103698702485</v>
      </c>
      <c r="D2566" s="57">
        <f t="shared" ca="1" si="327"/>
        <v>0.62545465980815307</v>
      </c>
      <c r="E2566" s="57">
        <f t="shared" ca="1" si="327"/>
        <v>0.62565990141926464</v>
      </c>
      <c r="F2566" s="57">
        <f t="shared" ca="1" si="321"/>
        <v>0</v>
      </c>
      <c r="G2566" s="57">
        <f t="shared" ca="1" si="322"/>
        <v>0</v>
      </c>
      <c r="H2566" s="17">
        <f t="shared" ca="1" si="323"/>
        <v>0</v>
      </c>
      <c r="I2566" s="17">
        <f t="shared" ca="1" si="324"/>
        <v>0</v>
      </c>
      <c r="K2566" s="17">
        <v>2557</v>
      </c>
      <c r="L2566" s="50">
        <v>1.8656942898196817E-3</v>
      </c>
      <c r="M2566" s="50">
        <v>1.8811010730251617E-3</v>
      </c>
      <c r="N2566" s="50">
        <v>5.7200000000000001E-2</v>
      </c>
      <c r="O2566" s="50">
        <v>5.7200000000000001E-2</v>
      </c>
      <c r="R2566" s="59"/>
    </row>
    <row r="2567" spans="2:18" x14ac:dyDescent="0.2">
      <c r="B2567">
        <v>2558</v>
      </c>
      <c r="C2567" s="57">
        <f ca="1"/>
        <v>0.93495706941598911</v>
      </c>
      <c r="D2567" s="57">
        <f t="shared" ca="1" si="327"/>
        <v>0.73578502321675543</v>
      </c>
      <c r="E2567" s="57">
        <f t="shared" ca="1" si="327"/>
        <v>0.73602646950103634</v>
      </c>
      <c r="F2567" s="57">
        <f t="shared" ca="1" si="321"/>
        <v>0</v>
      </c>
      <c r="G2567" s="57">
        <f t="shared" ca="1" si="322"/>
        <v>0</v>
      </c>
      <c r="H2567" s="17">
        <f t="shared" ca="1" si="323"/>
        <v>0</v>
      </c>
      <c r="I2567" s="17">
        <f t="shared" ca="1" si="324"/>
        <v>0</v>
      </c>
      <c r="K2567" s="17">
        <v>2558</v>
      </c>
      <c r="L2567" s="50">
        <v>1.7253280575876004E-3</v>
      </c>
      <c r="M2567" s="50">
        <v>1.7391030257986183E-3</v>
      </c>
      <c r="N2567" s="50">
        <v>5.0999999999999997E-2</v>
      </c>
      <c r="O2567" s="50">
        <v>5.1200000000000002E-2</v>
      </c>
      <c r="R2567" s="59"/>
    </row>
    <row r="2568" spans="2:18" x14ac:dyDescent="0.2">
      <c r="B2568">
        <v>2559</v>
      </c>
      <c r="C2568" s="57">
        <f ca="1"/>
        <v>-0.96725979865171863</v>
      </c>
      <c r="D2568" s="57">
        <f t="shared" ca="1" si="327"/>
        <v>0.60996601354612512</v>
      </c>
      <c r="E2568" s="57">
        <f t="shared" ca="1" si="327"/>
        <v>0.61016617259103823</v>
      </c>
      <c r="F2568" s="57">
        <f t="shared" ca="1" si="321"/>
        <v>0</v>
      </c>
      <c r="G2568" s="57">
        <f t="shared" ca="1" si="322"/>
        <v>0</v>
      </c>
      <c r="H2568" s="17">
        <f t="shared" ca="1" si="323"/>
        <v>0</v>
      </c>
      <c r="I2568" s="17">
        <f t="shared" ca="1" si="324"/>
        <v>0</v>
      </c>
      <c r="K2568" s="17">
        <v>2559</v>
      </c>
      <c r="L2568" s="50">
        <v>1.7811014515919322E-3</v>
      </c>
      <c r="M2568" s="50">
        <v>1.7953471226763789E-3</v>
      </c>
      <c r="N2568" s="50">
        <v>5.2600000000000001E-2</v>
      </c>
      <c r="O2568" s="50">
        <v>5.3199999999999997E-2</v>
      </c>
      <c r="R2568" s="59"/>
    </row>
    <row r="2569" spans="2:18" x14ac:dyDescent="0.2">
      <c r="B2569">
        <v>2560</v>
      </c>
      <c r="C2569" s="57">
        <f ca="1"/>
        <v>2.8876386598077335E-2</v>
      </c>
      <c r="D2569" s="57">
        <f t="shared" ca="1" si="327"/>
        <v>0.67290878540335619</v>
      </c>
      <c r="E2569" s="57">
        <f t="shared" ca="1" si="327"/>
        <v>0.67312959898445535</v>
      </c>
      <c r="F2569" s="57">
        <f t="shared" ca="1" si="321"/>
        <v>0</v>
      </c>
      <c r="G2569" s="57">
        <f t="shared" ca="1" si="322"/>
        <v>0</v>
      </c>
      <c r="H2569" s="17">
        <f t="shared" ca="1" si="323"/>
        <v>0</v>
      </c>
      <c r="I2569" s="17">
        <f t="shared" ca="1" si="324"/>
        <v>0</v>
      </c>
      <c r="K2569" s="17">
        <v>2560</v>
      </c>
      <c r="L2569" s="50">
        <v>1.4382012952518868E-3</v>
      </c>
      <c r="M2569" s="50">
        <v>1.4498994334336541E-3</v>
      </c>
      <c r="N2569" s="50">
        <v>4.3400000000000001E-2</v>
      </c>
      <c r="O2569" s="50">
        <v>4.36E-2</v>
      </c>
      <c r="R2569" s="59"/>
    </row>
    <row r="2570" spans="2:18" x14ac:dyDescent="0.2">
      <c r="B2570">
        <v>2561</v>
      </c>
      <c r="C2570" s="57">
        <f ca="1"/>
        <v>0.15671747645569892</v>
      </c>
      <c r="D2570" s="57">
        <f t="shared" ref="D2570:E2589" ca="1" si="328">S0*EXP((D$5+0.5*σ*σ)*T+σ*SQRT(T)*$C2570)</f>
        <v>0.68144348185623449</v>
      </c>
      <c r="E2570" s="57">
        <f t="shared" ca="1" si="328"/>
        <v>0.68166709607975096</v>
      </c>
      <c r="F2570" s="57">
        <f t="shared" ref="F2570:F2633" ca="1" si="329">MAX(0,CP*(D2570-K))</f>
        <v>0</v>
      </c>
      <c r="G2570" s="57">
        <f t="shared" ref="G2570:G2633" ca="1" si="330">MAX(0,CP*(E2570-K))</f>
        <v>0</v>
      </c>
      <c r="H2570" s="17">
        <f t="shared" ref="H2570:H2633" ca="1" si="331">(CP*(D2570-K)&gt;0)*1</f>
        <v>0</v>
      </c>
      <c r="I2570" s="17">
        <f t="shared" ref="I2570:I2633" ca="1" si="332">(CP*(E2570-K)&gt;0)*1</f>
        <v>0</v>
      </c>
      <c r="K2570" s="17">
        <v>2561</v>
      </c>
      <c r="L2570" s="50">
        <v>1.6201662785133414E-3</v>
      </c>
      <c r="M2570" s="50">
        <v>1.633639073182654E-3</v>
      </c>
      <c r="N2570" s="50">
        <v>4.9599999999999998E-2</v>
      </c>
      <c r="O2570" s="50">
        <v>5.0200000000000002E-2</v>
      </c>
      <c r="R2570" s="59"/>
    </row>
    <row r="2571" spans="2:18" x14ac:dyDescent="0.2">
      <c r="B2571">
        <v>2562</v>
      </c>
      <c r="C2571" s="57">
        <f ca="1"/>
        <v>0.43167362702702311</v>
      </c>
      <c r="D2571" s="57">
        <f t="shared" ca="1" si="328"/>
        <v>0.70016816849229746</v>
      </c>
      <c r="E2571" s="57">
        <f t="shared" ca="1" si="328"/>
        <v>0.70039792718175164</v>
      </c>
      <c r="F2571" s="57">
        <f t="shared" ca="1" si="329"/>
        <v>0</v>
      </c>
      <c r="G2571" s="57">
        <f t="shared" ca="1" si="330"/>
        <v>0</v>
      </c>
      <c r="H2571" s="17">
        <f t="shared" ca="1" si="331"/>
        <v>0</v>
      </c>
      <c r="I2571" s="17">
        <f t="shared" ca="1" si="332"/>
        <v>0</v>
      </c>
      <c r="K2571" s="17">
        <v>2562</v>
      </c>
      <c r="L2571" s="50">
        <v>1.5614050157024368E-3</v>
      </c>
      <c r="M2571" s="50">
        <v>1.5743876478038839E-3</v>
      </c>
      <c r="N2571" s="50">
        <v>4.8000000000000001E-2</v>
      </c>
      <c r="O2571" s="50">
        <v>4.8399999999999999E-2</v>
      </c>
      <c r="R2571" s="59"/>
    </row>
    <row r="2572" spans="2:18" x14ac:dyDescent="0.2">
      <c r="B2572">
        <v>2563</v>
      </c>
      <c r="C2572" s="57">
        <f ca="1"/>
        <v>-1.3926817491525902</v>
      </c>
      <c r="D2572" s="57">
        <f t="shared" ca="1" si="328"/>
        <v>0.58491232630959999</v>
      </c>
      <c r="E2572" s="57">
        <f t="shared" ca="1" si="328"/>
        <v>0.58510426404054228</v>
      </c>
      <c r="F2572" s="57">
        <f t="shared" ca="1" si="329"/>
        <v>0</v>
      </c>
      <c r="G2572" s="57">
        <f t="shared" ca="1" si="330"/>
        <v>0</v>
      </c>
      <c r="H2572" s="17">
        <f t="shared" ca="1" si="331"/>
        <v>0</v>
      </c>
      <c r="I2572" s="17">
        <f t="shared" ca="1" si="332"/>
        <v>0</v>
      </c>
      <c r="K2572" s="17">
        <v>2563</v>
      </c>
      <c r="L2572" s="50">
        <v>1.7340809462989689E-3</v>
      </c>
      <c r="M2572" s="50">
        <v>1.7478926639848407E-3</v>
      </c>
      <c r="N2572" s="50">
        <v>5.1200000000000002E-2</v>
      </c>
      <c r="O2572" s="50">
        <v>5.1200000000000002E-2</v>
      </c>
      <c r="R2572" s="59"/>
    </row>
    <row r="2573" spans="2:18" x14ac:dyDescent="0.2">
      <c r="B2573">
        <v>2564</v>
      </c>
      <c r="C2573" s="57">
        <f ca="1"/>
        <v>0.50898676055074088</v>
      </c>
      <c r="D2573" s="57">
        <f t="shared" ca="1" si="328"/>
        <v>0.70552531507299154</v>
      </c>
      <c r="E2573" s="57">
        <f t="shared" ca="1" si="328"/>
        <v>0.70575683169865722</v>
      </c>
      <c r="F2573" s="57">
        <f t="shared" ca="1" si="329"/>
        <v>0</v>
      </c>
      <c r="G2573" s="57">
        <f t="shared" ca="1" si="330"/>
        <v>0</v>
      </c>
      <c r="H2573" s="17">
        <f t="shared" ca="1" si="331"/>
        <v>0</v>
      </c>
      <c r="I2573" s="17">
        <f t="shared" ca="1" si="332"/>
        <v>0</v>
      </c>
      <c r="K2573" s="17">
        <v>2564</v>
      </c>
      <c r="L2573" s="50">
        <v>1.7584286080380962E-3</v>
      </c>
      <c r="M2573" s="50">
        <v>1.7727972128358978E-3</v>
      </c>
      <c r="N2573" s="50">
        <v>5.3199999999999997E-2</v>
      </c>
      <c r="O2573" s="50">
        <v>5.3600000000000002E-2</v>
      </c>
      <c r="R2573" s="59"/>
    </row>
    <row r="2574" spans="2:18" x14ac:dyDescent="0.2">
      <c r="B2574">
        <v>2565</v>
      </c>
      <c r="C2574" s="57">
        <f ca="1"/>
        <v>-0.14109411569994781</v>
      </c>
      <c r="D2574" s="57">
        <f t="shared" ca="1" si="328"/>
        <v>0.66172682809156114</v>
      </c>
      <c r="E2574" s="57">
        <f t="shared" ca="1" si="328"/>
        <v>0.66194397233724478</v>
      </c>
      <c r="F2574" s="57">
        <f t="shared" ca="1" si="329"/>
        <v>0</v>
      </c>
      <c r="G2574" s="57">
        <f t="shared" ca="1" si="330"/>
        <v>0</v>
      </c>
      <c r="H2574" s="17">
        <f t="shared" ca="1" si="331"/>
        <v>0</v>
      </c>
      <c r="I2574" s="17">
        <f t="shared" ca="1" si="332"/>
        <v>0</v>
      </c>
      <c r="K2574" s="17">
        <v>2565</v>
      </c>
      <c r="L2574" s="50">
        <v>1.7428725876911138E-3</v>
      </c>
      <c r="M2574" s="50">
        <v>1.7570760104702998E-3</v>
      </c>
      <c r="N2574" s="50">
        <v>5.2400000000000002E-2</v>
      </c>
      <c r="O2574" s="50">
        <v>5.2999999999999999E-2</v>
      </c>
      <c r="R2574" s="59"/>
    </row>
    <row r="2575" spans="2:18" x14ac:dyDescent="0.2">
      <c r="B2575">
        <v>2566</v>
      </c>
      <c r="C2575" s="57">
        <f ca="1"/>
        <v>1.0891432250033457</v>
      </c>
      <c r="D2575" s="57">
        <f t="shared" ca="1" si="328"/>
        <v>0.74705500054069107</v>
      </c>
      <c r="E2575" s="57">
        <f t="shared" ca="1" si="328"/>
        <v>0.74730014504396669</v>
      </c>
      <c r="F2575" s="57">
        <f t="shared" ca="1" si="329"/>
        <v>0</v>
      </c>
      <c r="G2575" s="57">
        <f t="shared" ca="1" si="330"/>
        <v>0</v>
      </c>
      <c r="H2575" s="17">
        <f t="shared" ca="1" si="331"/>
        <v>0</v>
      </c>
      <c r="I2575" s="17">
        <f t="shared" ca="1" si="332"/>
        <v>0</v>
      </c>
      <c r="K2575" s="17">
        <v>2566</v>
      </c>
      <c r="L2575" s="50">
        <v>1.9495555729385774E-3</v>
      </c>
      <c r="M2575" s="50">
        <v>1.9634242303440443E-3</v>
      </c>
      <c r="N2575" s="50">
        <v>5.0999999999999997E-2</v>
      </c>
      <c r="O2575" s="50">
        <v>5.16E-2</v>
      </c>
      <c r="R2575" s="59"/>
    </row>
    <row r="2576" spans="2:18" x14ac:dyDescent="0.2">
      <c r="B2576">
        <v>2567</v>
      </c>
      <c r="C2576" s="57">
        <f ca="1"/>
        <v>-2.5561292332708327</v>
      </c>
      <c r="D2576" s="57">
        <f t="shared" ca="1" si="328"/>
        <v>0.52152677885998799</v>
      </c>
      <c r="E2576" s="57">
        <f t="shared" ca="1" si="328"/>
        <v>0.521697916758879</v>
      </c>
      <c r="F2576" s="57">
        <f t="shared" ca="1" si="329"/>
        <v>0</v>
      </c>
      <c r="G2576" s="57">
        <f t="shared" ca="1" si="330"/>
        <v>0</v>
      </c>
      <c r="H2576" s="17">
        <f t="shared" ca="1" si="331"/>
        <v>0</v>
      </c>
      <c r="I2576" s="17">
        <f t="shared" ca="1" si="332"/>
        <v>0</v>
      </c>
      <c r="K2576" s="17">
        <v>2567</v>
      </c>
      <c r="L2576" s="50">
        <v>1.6555423897852504E-3</v>
      </c>
      <c r="M2576" s="50">
        <v>1.669397309100755E-3</v>
      </c>
      <c r="N2576" s="50">
        <v>5.1400000000000001E-2</v>
      </c>
      <c r="O2576" s="50">
        <v>5.16E-2</v>
      </c>
      <c r="R2576" s="59"/>
    </row>
    <row r="2577" spans="2:18" x14ac:dyDescent="0.2">
      <c r="B2577">
        <v>2568</v>
      </c>
      <c r="C2577" s="57">
        <f ca="1"/>
        <v>0.14752188716504036</v>
      </c>
      <c r="D2577" s="57">
        <f t="shared" ca="1" si="328"/>
        <v>0.68082598566402275</v>
      </c>
      <c r="E2577" s="57">
        <f t="shared" ca="1" si="328"/>
        <v>0.68104939725748226</v>
      </c>
      <c r="F2577" s="57">
        <f t="shared" ca="1" si="329"/>
        <v>0</v>
      </c>
      <c r="G2577" s="57">
        <f t="shared" ca="1" si="330"/>
        <v>0</v>
      </c>
      <c r="H2577" s="17">
        <f t="shared" ca="1" si="331"/>
        <v>0</v>
      </c>
      <c r="I2577" s="17">
        <f t="shared" ca="1" si="332"/>
        <v>0</v>
      </c>
      <c r="K2577" s="17">
        <v>2568</v>
      </c>
      <c r="L2577" s="50">
        <v>1.8739732433342945E-3</v>
      </c>
      <c r="M2577" s="50">
        <v>1.8883946772076748E-3</v>
      </c>
      <c r="N2577" s="50">
        <v>5.3199999999999997E-2</v>
      </c>
      <c r="O2577" s="50">
        <v>5.3600000000000002E-2</v>
      </c>
      <c r="R2577" s="59"/>
    </row>
    <row r="2578" spans="2:18" x14ac:dyDescent="0.2">
      <c r="B2578">
        <v>2569</v>
      </c>
      <c r="C2578" s="57">
        <f ca="1"/>
        <v>-1.2418703812220568</v>
      </c>
      <c r="D2578" s="57">
        <f t="shared" ca="1" si="328"/>
        <v>0.59367383998151302</v>
      </c>
      <c r="E2578" s="57">
        <f t="shared" ca="1" si="328"/>
        <v>0.59386865278445866</v>
      </c>
      <c r="F2578" s="57">
        <f t="shared" ca="1" si="329"/>
        <v>0</v>
      </c>
      <c r="G2578" s="57">
        <f t="shared" ca="1" si="330"/>
        <v>0</v>
      </c>
      <c r="H2578" s="17">
        <f t="shared" ca="1" si="331"/>
        <v>0</v>
      </c>
      <c r="I2578" s="17">
        <f t="shared" ca="1" si="332"/>
        <v>0</v>
      </c>
      <c r="K2578" s="17">
        <v>2569</v>
      </c>
      <c r="L2578" s="50">
        <v>1.7983454842659121E-3</v>
      </c>
      <c r="M2578" s="50">
        <v>1.8124819524269907E-3</v>
      </c>
      <c r="N2578" s="50">
        <v>5.2200000000000003E-2</v>
      </c>
      <c r="O2578" s="50">
        <v>5.2600000000000001E-2</v>
      </c>
      <c r="R2578" s="59"/>
    </row>
    <row r="2579" spans="2:18" x14ac:dyDescent="0.2">
      <c r="B2579">
        <v>2570</v>
      </c>
      <c r="C2579" s="57">
        <f ca="1"/>
        <v>-0.27976558383830591</v>
      </c>
      <c r="D2579" s="57">
        <f t="shared" ca="1" si="328"/>
        <v>0.65274174122370376</v>
      </c>
      <c r="E2579" s="57">
        <f t="shared" ca="1" si="328"/>
        <v>0.65295593703231725</v>
      </c>
      <c r="F2579" s="57">
        <f t="shared" ca="1" si="329"/>
        <v>0</v>
      </c>
      <c r="G2579" s="57">
        <f t="shared" ca="1" si="330"/>
        <v>0</v>
      </c>
      <c r="H2579" s="17">
        <f t="shared" ca="1" si="331"/>
        <v>0</v>
      </c>
      <c r="I2579" s="17">
        <f t="shared" ca="1" si="332"/>
        <v>0</v>
      </c>
      <c r="K2579" s="17">
        <v>2570</v>
      </c>
      <c r="L2579" s="50">
        <v>1.8839326108688399E-3</v>
      </c>
      <c r="M2579" s="50">
        <v>1.8990955439977275E-3</v>
      </c>
      <c r="N2579" s="50">
        <v>5.62E-2</v>
      </c>
      <c r="O2579" s="50">
        <v>5.6399999999999999E-2</v>
      </c>
      <c r="R2579" s="59"/>
    </row>
    <row r="2580" spans="2:18" x14ac:dyDescent="0.2">
      <c r="B2580">
        <v>2571</v>
      </c>
      <c r="C2580" s="57">
        <f ca="1"/>
        <v>0.39858277173010953</v>
      </c>
      <c r="D2580" s="57">
        <f t="shared" ca="1" si="328"/>
        <v>0.69788770113883947</v>
      </c>
      <c r="E2580" s="57">
        <f t="shared" ca="1" si="328"/>
        <v>0.69811671149780086</v>
      </c>
      <c r="F2580" s="57">
        <f t="shared" ca="1" si="329"/>
        <v>0</v>
      </c>
      <c r="G2580" s="57">
        <f t="shared" ca="1" si="330"/>
        <v>0</v>
      </c>
      <c r="H2580" s="17">
        <f t="shared" ca="1" si="331"/>
        <v>0</v>
      </c>
      <c r="I2580" s="17">
        <f t="shared" ca="1" si="332"/>
        <v>0</v>
      </c>
      <c r="K2580" s="17">
        <v>2571</v>
      </c>
      <c r="L2580" s="50">
        <v>1.6782975071457024E-3</v>
      </c>
      <c r="M2580" s="50">
        <v>1.6929765746641432E-3</v>
      </c>
      <c r="N2580" s="50">
        <v>5.4600000000000003E-2</v>
      </c>
      <c r="O2580" s="50">
        <v>5.4800000000000001E-2</v>
      </c>
      <c r="R2580" s="59"/>
    </row>
    <row r="2581" spans="2:18" x14ac:dyDescent="0.2">
      <c r="B2581">
        <v>2572</v>
      </c>
      <c r="C2581" s="57">
        <f ca="1"/>
        <v>-1.2052737828011475</v>
      </c>
      <c r="D2581" s="57">
        <f t="shared" ca="1" si="328"/>
        <v>0.5958196637365758</v>
      </c>
      <c r="E2581" s="57">
        <f t="shared" ca="1" si="328"/>
        <v>0.59601518068700488</v>
      </c>
      <c r="F2581" s="57">
        <f t="shared" ca="1" si="329"/>
        <v>0</v>
      </c>
      <c r="G2581" s="57">
        <f t="shared" ca="1" si="330"/>
        <v>0</v>
      </c>
      <c r="H2581" s="17">
        <f t="shared" ca="1" si="331"/>
        <v>0</v>
      </c>
      <c r="I2581" s="17">
        <f t="shared" ca="1" si="332"/>
        <v>0</v>
      </c>
      <c r="K2581" s="17">
        <v>2572</v>
      </c>
      <c r="L2581" s="50">
        <v>1.8346906706570121E-3</v>
      </c>
      <c r="M2581" s="50">
        <v>1.849354962862352E-3</v>
      </c>
      <c r="N2581" s="50">
        <v>5.4199999999999998E-2</v>
      </c>
      <c r="O2581" s="50">
        <v>5.4399999999999997E-2</v>
      </c>
      <c r="R2581" s="59"/>
    </row>
    <row r="2582" spans="2:18" x14ac:dyDescent="0.2">
      <c r="B2582">
        <v>2573</v>
      </c>
      <c r="C2582" s="57">
        <f ca="1"/>
        <v>2.0732671735670834E-2</v>
      </c>
      <c r="D2582" s="57">
        <f t="shared" ca="1" si="328"/>
        <v>0.67236874512899636</v>
      </c>
      <c r="E2582" s="57">
        <f t="shared" ca="1" si="328"/>
        <v>0.67258938149703262</v>
      </c>
      <c r="F2582" s="57">
        <f t="shared" ca="1" si="329"/>
        <v>0</v>
      </c>
      <c r="G2582" s="57">
        <f t="shared" ca="1" si="330"/>
        <v>0</v>
      </c>
      <c r="H2582" s="17">
        <f t="shared" ca="1" si="331"/>
        <v>0</v>
      </c>
      <c r="I2582" s="17">
        <f t="shared" ca="1" si="332"/>
        <v>0</v>
      </c>
      <c r="K2582" s="17">
        <v>2573</v>
      </c>
      <c r="L2582" s="50">
        <v>1.8578947354875002E-3</v>
      </c>
      <c r="M2582" s="50">
        <v>1.872446420871136E-3</v>
      </c>
      <c r="N2582" s="50">
        <v>5.3800000000000001E-2</v>
      </c>
      <c r="O2582" s="50">
        <v>5.3999999999999999E-2</v>
      </c>
      <c r="R2582" s="59"/>
    </row>
    <row r="2583" spans="2:18" x14ac:dyDescent="0.2">
      <c r="B2583">
        <v>2574</v>
      </c>
      <c r="C2583" s="57">
        <f ca="1"/>
        <v>-4.1874514448316913E-2</v>
      </c>
      <c r="D2583" s="57">
        <f t="shared" ca="1" si="328"/>
        <v>0.6682314755681763</v>
      </c>
      <c r="E2583" s="57">
        <f t="shared" ca="1" si="328"/>
        <v>0.66845075430004042</v>
      </c>
      <c r="F2583" s="57">
        <f t="shared" ca="1" si="329"/>
        <v>0</v>
      </c>
      <c r="G2583" s="57">
        <f t="shared" ca="1" si="330"/>
        <v>0</v>
      </c>
      <c r="H2583" s="17">
        <f t="shared" ca="1" si="331"/>
        <v>0</v>
      </c>
      <c r="I2583" s="17">
        <f t="shared" ca="1" si="332"/>
        <v>0</v>
      </c>
      <c r="K2583" s="17">
        <v>2574</v>
      </c>
      <c r="L2583" s="50">
        <v>1.6712450734132397E-3</v>
      </c>
      <c r="M2583" s="50">
        <v>1.6847775254946007E-3</v>
      </c>
      <c r="N2583" s="50">
        <v>5.0200000000000002E-2</v>
      </c>
      <c r="O2583" s="50">
        <v>5.0200000000000002E-2</v>
      </c>
      <c r="R2583" s="59"/>
    </row>
    <row r="2584" spans="2:18" x14ac:dyDescent="0.2">
      <c r="B2584">
        <v>2575</v>
      </c>
      <c r="C2584" s="57">
        <f ca="1"/>
        <v>-1.159882960596448</v>
      </c>
      <c r="D2584" s="57">
        <f t="shared" ca="1" si="328"/>
        <v>0.59849191130860269</v>
      </c>
      <c r="E2584" s="57">
        <f t="shared" ca="1" si="328"/>
        <v>0.59868830515136651</v>
      </c>
      <c r="F2584" s="57">
        <f t="shared" ca="1" si="329"/>
        <v>0</v>
      </c>
      <c r="G2584" s="57">
        <f t="shared" ca="1" si="330"/>
        <v>0</v>
      </c>
      <c r="H2584" s="17">
        <f t="shared" ca="1" si="331"/>
        <v>0</v>
      </c>
      <c r="I2584" s="17">
        <f t="shared" ca="1" si="332"/>
        <v>0</v>
      </c>
      <c r="K2584" s="17">
        <v>2575</v>
      </c>
      <c r="L2584" s="50">
        <v>1.7742734084676484E-3</v>
      </c>
      <c r="M2584" s="50">
        <v>1.7888742536651403E-3</v>
      </c>
      <c r="N2584" s="50">
        <v>5.4199999999999998E-2</v>
      </c>
      <c r="O2584" s="50">
        <v>5.4199999999999998E-2</v>
      </c>
      <c r="R2584" s="59"/>
    </row>
    <row r="2585" spans="2:18" x14ac:dyDescent="0.2">
      <c r="B2585">
        <v>2576</v>
      </c>
      <c r="C2585" s="57">
        <f ca="1"/>
        <v>-0.26730667447387862</v>
      </c>
      <c r="D2585" s="57">
        <f t="shared" ca="1" si="328"/>
        <v>0.65354399150905262</v>
      </c>
      <c r="E2585" s="57">
        <f t="shared" ca="1" si="328"/>
        <v>0.65375845057438409</v>
      </c>
      <c r="F2585" s="57">
        <f t="shared" ca="1" si="329"/>
        <v>0</v>
      </c>
      <c r="G2585" s="57">
        <f t="shared" ca="1" si="330"/>
        <v>0</v>
      </c>
      <c r="H2585" s="17">
        <f t="shared" ca="1" si="331"/>
        <v>0</v>
      </c>
      <c r="I2585" s="17">
        <f t="shared" ca="1" si="332"/>
        <v>0</v>
      </c>
      <c r="K2585" s="17">
        <v>2576</v>
      </c>
      <c r="L2585" s="50">
        <v>1.6705071887036307E-3</v>
      </c>
      <c r="M2585" s="50">
        <v>1.6846141524016975E-3</v>
      </c>
      <c r="N2585" s="50">
        <v>5.1999999999999998E-2</v>
      </c>
      <c r="O2585" s="50">
        <v>5.2600000000000001E-2</v>
      </c>
      <c r="R2585" s="59"/>
    </row>
    <row r="2586" spans="2:18" x14ac:dyDescent="0.2">
      <c r="B2586">
        <v>2577</v>
      </c>
      <c r="C2586" s="57">
        <f ca="1"/>
        <v>0.36283995208061565</v>
      </c>
      <c r="D2586" s="57">
        <f t="shared" ca="1" si="328"/>
        <v>0.69543281633428056</v>
      </c>
      <c r="E2586" s="57">
        <f t="shared" ca="1" si="328"/>
        <v>0.6956610211280353</v>
      </c>
      <c r="F2586" s="57">
        <f t="shared" ca="1" si="329"/>
        <v>0</v>
      </c>
      <c r="G2586" s="57">
        <f t="shared" ca="1" si="330"/>
        <v>0</v>
      </c>
      <c r="H2586" s="17">
        <f t="shared" ca="1" si="331"/>
        <v>0</v>
      </c>
      <c r="I2586" s="17">
        <f t="shared" ca="1" si="332"/>
        <v>0</v>
      </c>
      <c r="K2586" s="17">
        <v>2577</v>
      </c>
      <c r="L2586" s="50">
        <v>1.4197682786095337E-3</v>
      </c>
      <c r="M2586" s="50">
        <v>1.4310607535779824E-3</v>
      </c>
      <c r="N2586" s="50">
        <v>4.1399999999999999E-2</v>
      </c>
      <c r="O2586" s="50">
        <v>4.2000000000000003E-2</v>
      </c>
      <c r="R2586" s="59"/>
    </row>
    <row r="2587" spans="2:18" x14ac:dyDescent="0.2">
      <c r="B2587">
        <v>2578</v>
      </c>
      <c r="C2587" s="57">
        <f ca="1"/>
        <v>-0.33933830536834803</v>
      </c>
      <c r="D2587" s="57">
        <f t="shared" ca="1" si="328"/>
        <v>0.64891934380908334</v>
      </c>
      <c r="E2587" s="57">
        <f t="shared" ca="1" si="328"/>
        <v>0.64913228530614697</v>
      </c>
      <c r="F2587" s="57">
        <f t="shared" ca="1" si="329"/>
        <v>0</v>
      </c>
      <c r="G2587" s="57">
        <f t="shared" ca="1" si="330"/>
        <v>0</v>
      </c>
      <c r="H2587" s="17">
        <f t="shared" ca="1" si="331"/>
        <v>0</v>
      </c>
      <c r="I2587" s="17">
        <f t="shared" ca="1" si="332"/>
        <v>0</v>
      </c>
      <c r="K2587" s="17">
        <v>2578</v>
      </c>
      <c r="L2587" s="50">
        <v>1.7974025216188139E-3</v>
      </c>
      <c r="M2587" s="50">
        <v>1.8110281012268239E-3</v>
      </c>
      <c r="N2587" s="50">
        <v>5.04E-2</v>
      </c>
      <c r="O2587" s="50">
        <v>5.04E-2</v>
      </c>
      <c r="R2587" s="59"/>
    </row>
    <row r="2588" spans="2:18" x14ac:dyDescent="0.2">
      <c r="B2588">
        <v>2579</v>
      </c>
      <c r="C2588" s="57">
        <f ca="1"/>
        <v>0.64462104059251357</v>
      </c>
      <c r="D2588" s="57">
        <f t="shared" ca="1" si="328"/>
        <v>0.71502284525218707</v>
      </c>
      <c r="E2588" s="57">
        <f t="shared" ca="1" si="328"/>
        <v>0.71525747847210153</v>
      </c>
      <c r="F2588" s="57">
        <f t="shared" ca="1" si="329"/>
        <v>0</v>
      </c>
      <c r="G2588" s="57">
        <f t="shared" ca="1" si="330"/>
        <v>0</v>
      </c>
      <c r="H2588" s="17">
        <f t="shared" ca="1" si="331"/>
        <v>0</v>
      </c>
      <c r="I2588" s="17">
        <f t="shared" ca="1" si="332"/>
        <v>0</v>
      </c>
      <c r="K2588" s="17">
        <v>2579</v>
      </c>
      <c r="L2588" s="50">
        <v>1.7433735691802848E-3</v>
      </c>
      <c r="M2588" s="50">
        <v>1.7574037184047032E-3</v>
      </c>
      <c r="N2588" s="50">
        <v>5.1999999999999998E-2</v>
      </c>
      <c r="O2588" s="50">
        <v>5.2200000000000003E-2</v>
      </c>
      <c r="R2588" s="59"/>
    </row>
    <row r="2589" spans="2:18" x14ac:dyDescent="0.2">
      <c r="B2589">
        <v>2580</v>
      </c>
      <c r="C2589" s="57">
        <f ca="1"/>
        <v>-0.46160497829787317</v>
      </c>
      <c r="D2589" s="57">
        <f t="shared" ca="1" si="328"/>
        <v>0.64114424923978508</v>
      </c>
      <c r="E2589" s="57">
        <f t="shared" ca="1" si="328"/>
        <v>0.64135463935616754</v>
      </c>
      <c r="F2589" s="57">
        <f t="shared" ca="1" si="329"/>
        <v>0</v>
      </c>
      <c r="G2589" s="57">
        <f t="shared" ca="1" si="330"/>
        <v>0</v>
      </c>
      <c r="H2589" s="17">
        <f t="shared" ca="1" si="331"/>
        <v>0</v>
      </c>
      <c r="I2589" s="17">
        <f t="shared" ca="1" si="332"/>
        <v>0</v>
      </c>
      <c r="K2589" s="17">
        <v>2580</v>
      </c>
      <c r="L2589" s="50">
        <v>1.6332398191790428E-3</v>
      </c>
      <c r="M2589" s="50">
        <v>1.64709583752569E-3</v>
      </c>
      <c r="N2589" s="50">
        <v>5.0999999999999997E-2</v>
      </c>
      <c r="O2589" s="50">
        <v>5.1799999999999999E-2</v>
      </c>
      <c r="R2589" s="59"/>
    </row>
    <row r="2590" spans="2:18" x14ac:dyDescent="0.2">
      <c r="B2590">
        <v>2581</v>
      </c>
      <c r="C2590" s="57">
        <f ca="1"/>
        <v>-1.2575932129025971</v>
      </c>
      <c r="D2590" s="57">
        <f t="shared" ref="D2590:E2609" ca="1" si="333">S0*EXP((D$5+0.5*σ*σ)*T+σ*SQRT(T)*$C2590)</f>
        <v>0.59275431433395087</v>
      </c>
      <c r="E2590" s="57">
        <f t="shared" ca="1" si="333"/>
        <v>0.59294882539651872</v>
      </c>
      <c r="F2590" s="57">
        <f t="shared" ca="1" si="329"/>
        <v>0</v>
      </c>
      <c r="G2590" s="57">
        <f t="shared" ca="1" si="330"/>
        <v>0</v>
      </c>
      <c r="H2590" s="17">
        <f t="shared" ca="1" si="331"/>
        <v>0</v>
      </c>
      <c r="I2590" s="17">
        <f t="shared" ca="1" si="332"/>
        <v>0</v>
      </c>
      <c r="K2590" s="17">
        <v>2581</v>
      </c>
      <c r="L2590" s="50">
        <v>1.9120746190295435E-3</v>
      </c>
      <c r="M2590" s="50">
        <v>1.9269369823302412E-3</v>
      </c>
      <c r="N2590" s="50">
        <v>5.4800000000000001E-2</v>
      </c>
      <c r="O2590" s="50">
        <v>5.5399999999999998E-2</v>
      </c>
      <c r="R2590" s="59"/>
    </row>
    <row r="2591" spans="2:18" x14ac:dyDescent="0.2">
      <c r="B2591">
        <v>2582</v>
      </c>
      <c r="C2591" s="57">
        <f ca="1"/>
        <v>0.74561009494628827</v>
      </c>
      <c r="D2591" s="57">
        <f t="shared" ca="1" si="333"/>
        <v>0.72217735222258772</v>
      </c>
      <c r="E2591" s="57">
        <f t="shared" ca="1" si="333"/>
        <v>0.72241433317868786</v>
      </c>
      <c r="F2591" s="57">
        <f t="shared" ca="1" si="329"/>
        <v>0</v>
      </c>
      <c r="G2591" s="57">
        <f t="shared" ca="1" si="330"/>
        <v>0</v>
      </c>
      <c r="H2591" s="17">
        <f t="shared" ca="1" si="331"/>
        <v>0</v>
      </c>
      <c r="I2591" s="17">
        <f t="shared" ca="1" si="332"/>
        <v>0</v>
      </c>
      <c r="K2591" s="17">
        <v>2582</v>
      </c>
      <c r="L2591" s="50">
        <v>1.6714182089532922E-3</v>
      </c>
      <c r="M2591" s="50">
        <v>1.6854798024264562E-3</v>
      </c>
      <c r="N2591" s="50">
        <v>5.1999999999999998E-2</v>
      </c>
      <c r="O2591" s="50">
        <v>5.2400000000000002E-2</v>
      </c>
      <c r="R2591" s="59"/>
    </row>
    <row r="2592" spans="2:18" x14ac:dyDescent="0.2">
      <c r="B2592">
        <v>2583</v>
      </c>
      <c r="C2592" s="57">
        <f ca="1"/>
        <v>-0.90806327519087315</v>
      </c>
      <c r="D2592" s="57">
        <f t="shared" ca="1" si="333"/>
        <v>0.61353620458155012</v>
      </c>
      <c r="E2592" s="57">
        <f t="shared" ca="1" si="333"/>
        <v>0.61373753517702812</v>
      </c>
      <c r="F2592" s="57">
        <f t="shared" ca="1" si="329"/>
        <v>0</v>
      </c>
      <c r="G2592" s="57">
        <f t="shared" ca="1" si="330"/>
        <v>0</v>
      </c>
      <c r="H2592" s="17">
        <f t="shared" ca="1" si="331"/>
        <v>0</v>
      </c>
      <c r="I2592" s="17">
        <f t="shared" ca="1" si="332"/>
        <v>0</v>
      </c>
      <c r="K2592" s="17">
        <v>2583</v>
      </c>
      <c r="L2592" s="50">
        <v>1.8352214736042289E-3</v>
      </c>
      <c r="M2592" s="50">
        <v>1.849083898411678E-3</v>
      </c>
      <c r="N2592" s="50">
        <v>5.0999999999999997E-2</v>
      </c>
      <c r="O2592" s="50">
        <v>5.1999999999999998E-2</v>
      </c>
      <c r="R2592" s="59"/>
    </row>
    <row r="2593" spans="2:18" x14ac:dyDescent="0.2">
      <c r="B2593">
        <v>2584</v>
      </c>
      <c r="C2593" s="57">
        <f ca="1"/>
        <v>0.28981077197192329</v>
      </c>
      <c r="D2593" s="57">
        <f t="shared" ca="1" si="333"/>
        <v>0.69044384675894721</v>
      </c>
      <c r="E2593" s="57">
        <f t="shared" ca="1" si="333"/>
        <v>0.6906704144329886</v>
      </c>
      <c r="F2593" s="57">
        <f t="shared" ca="1" si="329"/>
        <v>0</v>
      </c>
      <c r="G2593" s="57">
        <f t="shared" ca="1" si="330"/>
        <v>0</v>
      </c>
      <c r="H2593" s="17">
        <f t="shared" ca="1" si="331"/>
        <v>0</v>
      </c>
      <c r="I2593" s="17">
        <f t="shared" ca="1" si="332"/>
        <v>0</v>
      </c>
      <c r="K2593" s="17">
        <v>2584</v>
      </c>
      <c r="L2593" s="50">
        <v>1.8212859880195034E-3</v>
      </c>
      <c r="M2593" s="50">
        <v>1.8359778400354216E-3</v>
      </c>
      <c r="N2593" s="50">
        <v>5.4199999999999998E-2</v>
      </c>
      <c r="O2593" s="50">
        <v>5.4600000000000003E-2</v>
      </c>
      <c r="R2593" s="59"/>
    </row>
    <row r="2594" spans="2:18" x14ac:dyDescent="0.2">
      <c r="B2594">
        <v>2585</v>
      </c>
      <c r="C2594" s="57">
        <f ca="1"/>
        <v>-1.2827304793213858</v>
      </c>
      <c r="D2594" s="57">
        <f t="shared" ca="1" si="333"/>
        <v>0.59128715775681673</v>
      </c>
      <c r="E2594" s="57">
        <f t="shared" ca="1" si="333"/>
        <v>0.59148118737508648</v>
      </c>
      <c r="F2594" s="57">
        <f t="shared" ca="1" si="329"/>
        <v>0</v>
      </c>
      <c r="G2594" s="57">
        <f t="shared" ca="1" si="330"/>
        <v>0</v>
      </c>
      <c r="H2594" s="17">
        <f t="shared" ca="1" si="331"/>
        <v>0</v>
      </c>
      <c r="I2594" s="17">
        <f t="shared" ca="1" si="332"/>
        <v>0</v>
      </c>
      <c r="K2594" s="17">
        <v>2585</v>
      </c>
      <c r="L2594" s="50">
        <v>1.8604217330529065E-3</v>
      </c>
      <c r="M2594" s="50">
        <v>1.8744442440954646E-3</v>
      </c>
      <c r="N2594" s="50">
        <v>5.1799999999999999E-2</v>
      </c>
      <c r="O2594" s="50">
        <v>5.1999999999999998E-2</v>
      </c>
      <c r="R2594" s="59"/>
    </row>
    <row r="2595" spans="2:18" x14ac:dyDescent="0.2">
      <c r="B2595">
        <v>2586</v>
      </c>
      <c r="C2595" s="57">
        <f ca="1"/>
        <v>4.0034079215652371E-2</v>
      </c>
      <c r="D2595" s="57">
        <f t="shared" ca="1" si="333"/>
        <v>0.67364939817595371</v>
      </c>
      <c r="E2595" s="57">
        <f t="shared" ca="1" si="333"/>
        <v>0.67387045478755303</v>
      </c>
      <c r="F2595" s="57">
        <f t="shared" ca="1" si="329"/>
        <v>0</v>
      </c>
      <c r="G2595" s="57">
        <f t="shared" ca="1" si="330"/>
        <v>0</v>
      </c>
      <c r="H2595" s="17">
        <f t="shared" ca="1" si="331"/>
        <v>0</v>
      </c>
      <c r="I2595" s="17">
        <f t="shared" ca="1" si="332"/>
        <v>0</v>
      </c>
      <c r="K2595" s="17">
        <v>2586</v>
      </c>
      <c r="L2595" s="50">
        <v>1.7653365465367553E-3</v>
      </c>
      <c r="M2595" s="50">
        <v>1.7792184191520299E-3</v>
      </c>
      <c r="N2595" s="50">
        <v>5.1200000000000002E-2</v>
      </c>
      <c r="O2595" s="50">
        <v>5.16E-2</v>
      </c>
      <c r="R2595" s="59"/>
    </row>
    <row r="2596" spans="2:18" x14ac:dyDescent="0.2">
      <c r="B2596">
        <v>2587</v>
      </c>
      <c r="C2596" s="57">
        <f ca="1"/>
        <v>-0.95703218850295591</v>
      </c>
      <c r="D2596" s="57">
        <f t="shared" ca="1" si="333"/>
        <v>0.61058136112252825</v>
      </c>
      <c r="E2596" s="57">
        <f t="shared" ca="1" si="333"/>
        <v>0.61078172209243453</v>
      </c>
      <c r="F2596" s="57">
        <f t="shared" ca="1" si="329"/>
        <v>0</v>
      </c>
      <c r="G2596" s="57">
        <f t="shared" ca="1" si="330"/>
        <v>0</v>
      </c>
      <c r="H2596" s="17">
        <f t="shared" ca="1" si="331"/>
        <v>0</v>
      </c>
      <c r="I2596" s="17">
        <f t="shared" ca="1" si="332"/>
        <v>0</v>
      </c>
      <c r="K2596" s="17">
        <v>2587</v>
      </c>
      <c r="L2596" s="50">
        <v>1.7640586932476314E-3</v>
      </c>
      <c r="M2596" s="50">
        <v>1.7784663114286414E-3</v>
      </c>
      <c r="N2596" s="50">
        <v>5.3199999999999997E-2</v>
      </c>
      <c r="O2596" s="50">
        <v>5.3800000000000001E-2</v>
      </c>
      <c r="R2596" s="59"/>
    </row>
    <row r="2597" spans="2:18" x14ac:dyDescent="0.2">
      <c r="B2597">
        <v>2588</v>
      </c>
      <c r="C2597" s="57">
        <f ca="1"/>
        <v>0.25046960658316592</v>
      </c>
      <c r="D2597" s="57">
        <f t="shared" ca="1" si="333"/>
        <v>0.68777111507856803</v>
      </c>
      <c r="E2597" s="57">
        <f t="shared" ca="1" si="333"/>
        <v>0.6879968057014153</v>
      </c>
      <c r="F2597" s="57">
        <f t="shared" ca="1" si="329"/>
        <v>0</v>
      </c>
      <c r="G2597" s="57">
        <f t="shared" ca="1" si="330"/>
        <v>0</v>
      </c>
      <c r="H2597" s="17">
        <f t="shared" ca="1" si="331"/>
        <v>0</v>
      </c>
      <c r="I2597" s="17">
        <f t="shared" ca="1" si="332"/>
        <v>0</v>
      </c>
      <c r="K2597" s="17">
        <v>2588</v>
      </c>
      <c r="L2597" s="50">
        <v>1.6852858206544542E-3</v>
      </c>
      <c r="M2597" s="50">
        <v>1.6999825339201926E-3</v>
      </c>
      <c r="N2597" s="50">
        <v>5.4399999999999997E-2</v>
      </c>
      <c r="O2597" s="50">
        <v>5.4800000000000001E-2</v>
      </c>
      <c r="R2597" s="59"/>
    </row>
    <row r="2598" spans="2:18" x14ac:dyDescent="0.2">
      <c r="B2598">
        <v>2589</v>
      </c>
      <c r="C2598" s="57">
        <f ca="1"/>
        <v>-1.012593125024178</v>
      </c>
      <c r="D2598" s="57">
        <f t="shared" ca="1" si="333"/>
        <v>0.60724597655254831</v>
      </c>
      <c r="E2598" s="57">
        <f t="shared" ca="1" si="333"/>
        <v>0.60744524302312997</v>
      </c>
      <c r="F2598" s="57">
        <f t="shared" ca="1" si="329"/>
        <v>0</v>
      </c>
      <c r="G2598" s="57">
        <f t="shared" ca="1" si="330"/>
        <v>0</v>
      </c>
      <c r="H2598" s="17">
        <f t="shared" ca="1" si="331"/>
        <v>0</v>
      </c>
      <c r="I2598" s="17">
        <f t="shared" ca="1" si="332"/>
        <v>0</v>
      </c>
      <c r="K2598" s="17">
        <v>2589</v>
      </c>
      <c r="L2598" s="50">
        <v>1.6583905104838698E-3</v>
      </c>
      <c r="M2598" s="50">
        <v>1.6720607583963715E-3</v>
      </c>
      <c r="N2598" s="50">
        <v>5.0599999999999999E-2</v>
      </c>
      <c r="O2598" s="50">
        <v>5.0799999999999998E-2</v>
      </c>
      <c r="R2598" s="59"/>
    </row>
    <row r="2599" spans="2:18" x14ac:dyDescent="0.2">
      <c r="B2599">
        <v>2590</v>
      </c>
      <c r="C2599" s="57">
        <f ca="1"/>
        <v>0.53561127223174365</v>
      </c>
      <c r="D2599" s="57">
        <f t="shared" ca="1" si="333"/>
        <v>0.70737964101954931</v>
      </c>
      <c r="E2599" s="57">
        <f t="shared" ca="1" si="333"/>
        <v>0.707611766138315</v>
      </c>
      <c r="F2599" s="57">
        <f t="shared" ca="1" si="329"/>
        <v>0</v>
      </c>
      <c r="G2599" s="57">
        <f t="shared" ca="1" si="330"/>
        <v>0</v>
      </c>
      <c r="H2599" s="17">
        <f t="shared" ca="1" si="331"/>
        <v>0</v>
      </c>
      <c r="I2599" s="17">
        <f t="shared" ca="1" si="332"/>
        <v>0</v>
      </c>
      <c r="K2599" s="17">
        <v>2590</v>
      </c>
      <c r="L2599" s="50">
        <v>1.7357406170483071E-3</v>
      </c>
      <c r="M2599" s="50">
        <v>1.7499559278950467E-3</v>
      </c>
      <c r="N2599" s="50">
        <v>5.2400000000000002E-2</v>
      </c>
      <c r="O2599" s="50">
        <v>5.28E-2</v>
      </c>
      <c r="R2599" s="59"/>
    </row>
    <row r="2600" spans="2:18" x14ac:dyDescent="0.2">
      <c r="B2600">
        <v>2591</v>
      </c>
      <c r="C2600" s="57">
        <f ca="1"/>
        <v>-1.3483954773926268</v>
      </c>
      <c r="D2600" s="57">
        <f t="shared" ca="1" si="333"/>
        <v>0.58747167842562475</v>
      </c>
      <c r="E2600" s="57">
        <f t="shared" ca="1" si="333"/>
        <v>0.58766445600249906</v>
      </c>
      <c r="F2600" s="57">
        <f t="shared" ca="1" si="329"/>
        <v>0</v>
      </c>
      <c r="G2600" s="57">
        <f t="shared" ca="1" si="330"/>
        <v>0</v>
      </c>
      <c r="H2600" s="17">
        <f t="shared" ca="1" si="331"/>
        <v>0</v>
      </c>
      <c r="I2600" s="17">
        <f t="shared" ca="1" si="332"/>
        <v>0</v>
      </c>
      <c r="K2600" s="17">
        <v>2591</v>
      </c>
      <c r="L2600" s="50">
        <v>1.773055929261006E-3</v>
      </c>
      <c r="M2600" s="50">
        <v>1.7866461439968689E-3</v>
      </c>
      <c r="N2600" s="50">
        <v>5.0200000000000002E-2</v>
      </c>
      <c r="O2600" s="50">
        <v>5.04E-2</v>
      </c>
      <c r="R2600" s="59"/>
    </row>
    <row r="2601" spans="2:18" x14ac:dyDescent="0.2">
      <c r="B2601">
        <v>2592</v>
      </c>
      <c r="C2601" s="57">
        <f ca="1"/>
        <v>-0.28684261167054276</v>
      </c>
      <c r="D2601" s="57">
        <f t="shared" ca="1" si="333"/>
        <v>0.65228647805838658</v>
      </c>
      <c r="E2601" s="57">
        <f t="shared" ca="1" si="333"/>
        <v>0.65250052447336437</v>
      </c>
      <c r="F2601" s="57">
        <f t="shared" ca="1" si="329"/>
        <v>0</v>
      </c>
      <c r="G2601" s="57">
        <f t="shared" ca="1" si="330"/>
        <v>0</v>
      </c>
      <c r="H2601" s="17">
        <f t="shared" ca="1" si="331"/>
        <v>0</v>
      </c>
      <c r="I2601" s="17">
        <f t="shared" ca="1" si="332"/>
        <v>0</v>
      </c>
      <c r="K2601" s="17">
        <v>2592</v>
      </c>
      <c r="L2601" s="50">
        <v>1.8105648584059164E-3</v>
      </c>
      <c r="M2601" s="50">
        <v>1.8242018065881983E-3</v>
      </c>
      <c r="N2601" s="50">
        <v>5.04E-2</v>
      </c>
      <c r="O2601" s="50">
        <v>5.0599999999999999E-2</v>
      </c>
      <c r="R2601" s="59"/>
    </row>
    <row r="2602" spans="2:18" x14ac:dyDescent="0.2">
      <c r="B2602">
        <v>2593</v>
      </c>
      <c r="C2602" s="57">
        <f ca="1"/>
        <v>1.4987936392926835</v>
      </c>
      <c r="D2602" s="57">
        <f t="shared" ca="1" si="333"/>
        <v>0.77784339241143063</v>
      </c>
      <c r="E2602" s="57">
        <f t="shared" ca="1" si="333"/>
        <v>0.7780986400597576</v>
      </c>
      <c r="F2602" s="57">
        <f t="shared" ca="1" si="329"/>
        <v>0</v>
      </c>
      <c r="G2602" s="57">
        <f t="shared" ca="1" si="330"/>
        <v>0</v>
      </c>
      <c r="H2602" s="17">
        <f t="shared" ca="1" si="331"/>
        <v>0</v>
      </c>
      <c r="I2602" s="17">
        <f t="shared" ca="1" si="332"/>
        <v>0</v>
      </c>
      <c r="K2602" s="17">
        <v>2593</v>
      </c>
      <c r="L2602" s="50">
        <v>1.7320771228386213E-3</v>
      </c>
      <c r="M2602" s="50">
        <v>1.7463578349003616E-3</v>
      </c>
      <c r="N2602" s="50">
        <v>5.2600000000000001E-2</v>
      </c>
      <c r="O2602" s="50">
        <v>5.3400000000000003E-2</v>
      </c>
      <c r="R2602" s="59"/>
    </row>
    <row r="2603" spans="2:18" x14ac:dyDescent="0.2">
      <c r="B2603">
        <v>2594</v>
      </c>
      <c r="C2603" s="57">
        <f ca="1"/>
        <v>-1.0397099242291497</v>
      </c>
      <c r="D2603" s="57">
        <f t="shared" ca="1" si="333"/>
        <v>0.6056247473991756</v>
      </c>
      <c r="E2603" s="57">
        <f t="shared" ca="1" si="333"/>
        <v>0.60582348186687218</v>
      </c>
      <c r="F2603" s="57">
        <f t="shared" ca="1" si="329"/>
        <v>0</v>
      </c>
      <c r="G2603" s="57">
        <f t="shared" ca="1" si="330"/>
        <v>0</v>
      </c>
      <c r="H2603" s="17">
        <f t="shared" ca="1" si="331"/>
        <v>0</v>
      </c>
      <c r="I2603" s="17">
        <f t="shared" ca="1" si="332"/>
        <v>0</v>
      </c>
      <c r="K2603" s="17">
        <v>2594</v>
      </c>
      <c r="L2603" s="50">
        <v>1.7153236943238169E-3</v>
      </c>
      <c r="M2603" s="50">
        <v>1.7298017368396874E-3</v>
      </c>
      <c r="N2603" s="50">
        <v>5.3800000000000001E-2</v>
      </c>
      <c r="O2603" s="50">
        <v>5.3800000000000001E-2</v>
      </c>
      <c r="R2603" s="59"/>
    </row>
    <row r="2604" spans="2:18" x14ac:dyDescent="0.2">
      <c r="B2604">
        <v>2595</v>
      </c>
      <c r="C2604" s="57">
        <f ca="1"/>
        <v>1.0657089772996999</v>
      </c>
      <c r="D2604" s="57">
        <f t="shared" ca="1" si="333"/>
        <v>0.74533105425475099</v>
      </c>
      <c r="E2604" s="57">
        <f t="shared" ca="1" si="333"/>
        <v>0.74557563304873375</v>
      </c>
      <c r="F2604" s="57">
        <f t="shared" ca="1" si="329"/>
        <v>0</v>
      </c>
      <c r="G2604" s="57">
        <f t="shared" ca="1" si="330"/>
        <v>0</v>
      </c>
      <c r="H2604" s="17">
        <f t="shared" ca="1" si="331"/>
        <v>0</v>
      </c>
      <c r="I2604" s="17">
        <f t="shared" ca="1" si="332"/>
        <v>0</v>
      </c>
      <c r="K2604" s="17">
        <v>2595</v>
      </c>
      <c r="L2604" s="50">
        <v>1.5434034196410099E-3</v>
      </c>
      <c r="M2604" s="50">
        <v>1.55580146926758E-3</v>
      </c>
      <c r="N2604" s="50">
        <v>4.58E-2</v>
      </c>
      <c r="O2604" s="50">
        <v>4.5999999999999999E-2</v>
      </c>
      <c r="R2604" s="59"/>
    </row>
    <row r="2605" spans="2:18" x14ac:dyDescent="0.2">
      <c r="B2605">
        <v>2596</v>
      </c>
      <c r="C2605" s="57">
        <f ca="1"/>
        <v>-0.68580728425581006</v>
      </c>
      <c r="D2605" s="57">
        <f t="shared" ca="1" si="333"/>
        <v>0.62712816608599165</v>
      </c>
      <c r="E2605" s="57">
        <f t="shared" ca="1" si="333"/>
        <v>0.62733395685461502</v>
      </c>
      <c r="F2605" s="57">
        <f t="shared" ca="1" si="329"/>
        <v>0</v>
      </c>
      <c r="G2605" s="57">
        <f t="shared" ca="1" si="330"/>
        <v>0</v>
      </c>
      <c r="H2605" s="17">
        <f t="shared" ca="1" si="331"/>
        <v>0</v>
      </c>
      <c r="I2605" s="17">
        <f t="shared" ca="1" si="332"/>
        <v>0</v>
      </c>
      <c r="K2605" s="17">
        <v>2596</v>
      </c>
      <c r="L2605" s="50">
        <v>1.6984340741437918E-3</v>
      </c>
      <c r="M2605" s="50">
        <v>1.7120271774670869E-3</v>
      </c>
      <c r="N2605" s="50">
        <v>5.04E-2</v>
      </c>
      <c r="O2605" s="50">
        <v>5.04E-2</v>
      </c>
      <c r="R2605" s="59"/>
    </row>
    <row r="2606" spans="2:18" x14ac:dyDescent="0.2">
      <c r="B2606">
        <v>2597</v>
      </c>
      <c r="C2606" s="57">
        <f ca="1"/>
        <v>0.26735115443464569</v>
      </c>
      <c r="D2606" s="57">
        <f t="shared" ca="1" si="333"/>
        <v>0.68891673186164426</v>
      </c>
      <c r="E2606" s="57">
        <f t="shared" ca="1" si="333"/>
        <v>0.68914279841619275</v>
      </c>
      <c r="F2606" s="57">
        <f t="shared" ca="1" si="329"/>
        <v>0</v>
      </c>
      <c r="G2606" s="57">
        <f t="shared" ca="1" si="330"/>
        <v>0</v>
      </c>
      <c r="H2606" s="17">
        <f t="shared" ca="1" si="331"/>
        <v>0</v>
      </c>
      <c r="I2606" s="17">
        <f t="shared" ca="1" si="332"/>
        <v>0</v>
      </c>
      <c r="K2606" s="17">
        <v>2597</v>
      </c>
      <c r="L2606" s="50">
        <v>1.6570428900185088E-3</v>
      </c>
      <c r="M2606" s="50">
        <v>1.6699471075800713E-3</v>
      </c>
      <c r="N2606" s="50">
        <v>4.7600000000000003E-2</v>
      </c>
      <c r="O2606" s="50">
        <v>4.7800000000000002E-2</v>
      </c>
      <c r="R2606" s="59"/>
    </row>
    <row r="2607" spans="2:18" x14ac:dyDescent="0.2">
      <c r="B2607">
        <v>2598</v>
      </c>
      <c r="C2607" s="57">
        <f ca="1"/>
        <v>-0.54025102524400337</v>
      </c>
      <c r="D2607" s="57">
        <f t="shared" ca="1" si="333"/>
        <v>0.63619234995112528</v>
      </c>
      <c r="E2607" s="57">
        <f t="shared" ca="1" si="333"/>
        <v>0.63640111511232966</v>
      </c>
      <c r="F2607" s="57">
        <f t="shared" ca="1" si="329"/>
        <v>0</v>
      </c>
      <c r="G2607" s="57">
        <f t="shared" ca="1" si="330"/>
        <v>0</v>
      </c>
      <c r="H2607" s="17">
        <f t="shared" ca="1" si="331"/>
        <v>0</v>
      </c>
      <c r="I2607" s="17">
        <f t="shared" ca="1" si="332"/>
        <v>0</v>
      </c>
      <c r="K2607" s="17">
        <v>2598</v>
      </c>
      <c r="L2607" s="50">
        <v>1.8915460113299641E-3</v>
      </c>
      <c r="M2607" s="50">
        <v>1.905386165477129E-3</v>
      </c>
      <c r="N2607" s="50">
        <v>5.0799999999999998E-2</v>
      </c>
      <c r="O2607" s="50">
        <v>5.1799999999999999E-2</v>
      </c>
      <c r="R2607" s="59"/>
    </row>
    <row r="2608" spans="2:18" x14ac:dyDescent="0.2">
      <c r="B2608">
        <v>2599</v>
      </c>
      <c r="C2608" s="57">
        <f ca="1"/>
        <v>-1.1152504439672994</v>
      </c>
      <c r="D2608" s="57">
        <f t="shared" ca="1" si="333"/>
        <v>0.60113120199005554</v>
      </c>
      <c r="E2608" s="57">
        <f t="shared" ca="1" si="333"/>
        <v>0.601328461910421</v>
      </c>
      <c r="F2608" s="57">
        <f t="shared" ca="1" si="329"/>
        <v>0</v>
      </c>
      <c r="G2608" s="57">
        <f t="shared" ca="1" si="330"/>
        <v>0</v>
      </c>
      <c r="H2608" s="17">
        <f t="shared" ca="1" si="331"/>
        <v>0</v>
      </c>
      <c r="I2608" s="17">
        <f t="shared" ca="1" si="332"/>
        <v>0</v>
      </c>
      <c r="K2608" s="17">
        <v>2599</v>
      </c>
      <c r="L2608" s="50">
        <v>1.75819640205176E-3</v>
      </c>
      <c r="M2608" s="50">
        <v>1.77313403009809E-3</v>
      </c>
      <c r="N2608" s="50">
        <v>5.5199999999999999E-2</v>
      </c>
      <c r="O2608" s="50">
        <v>5.6000000000000001E-2</v>
      </c>
      <c r="R2608" s="59"/>
    </row>
    <row r="2609" spans="2:18" x14ac:dyDescent="0.2">
      <c r="B2609">
        <v>2600</v>
      </c>
      <c r="C2609" s="57">
        <f ca="1"/>
        <v>-0.8037557558429419</v>
      </c>
      <c r="D2609" s="57">
        <f t="shared" ca="1" si="333"/>
        <v>0.61987800341384491</v>
      </c>
      <c r="E2609" s="57">
        <f t="shared" ca="1" si="333"/>
        <v>0.62008141505706837</v>
      </c>
      <c r="F2609" s="57">
        <f t="shared" ca="1" si="329"/>
        <v>0</v>
      </c>
      <c r="G2609" s="57">
        <f t="shared" ca="1" si="330"/>
        <v>0</v>
      </c>
      <c r="H2609" s="17">
        <f t="shared" ca="1" si="331"/>
        <v>0</v>
      </c>
      <c r="I2609" s="17">
        <f t="shared" ca="1" si="332"/>
        <v>0</v>
      </c>
      <c r="K2609" s="17">
        <v>2600</v>
      </c>
      <c r="L2609" s="50">
        <v>1.9624269024001643E-3</v>
      </c>
      <c r="M2609" s="50">
        <v>1.9769640621755658E-3</v>
      </c>
      <c r="N2609" s="50">
        <v>5.3400000000000003E-2</v>
      </c>
      <c r="O2609" s="50">
        <v>5.3999999999999999E-2</v>
      </c>
      <c r="R2609" s="59"/>
    </row>
    <row r="2610" spans="2:18" x14ac:dyDescent="0.2">
      <c r="B2610">
        <v>2601</v>
      </c>
      <c r="C2610" s="57">
        <f ca="1"/>
        <v>7.4470180943498956E-2</v>
      </c>
      <c r="D2610" s="57">
        <f t="shared" ref="D2610:E2629" ca="1" si="334">S0*EXP((D$5+0.5*σ*σ)*T+σ*SQRT(T)*$C2610)</f>
        <v>0.67594030299242869</v>
      </c>
      <c r="E2610" s="57">
        <f t="shared" ca="1" si="334"/>
        <v>0.67616211135955151</v>
      </c>
      <c r="F2610" s="57">
        <f t="shared" ca="1" si="329"/>
        <v>0</v>
      </c>
      <c r="G2610" s="57">
        <f t="shared" ca="1" si="330"/>
        <v>0</v>
      </c>
      <c r="H2610" s="17">
        <f t="shared" ca="1" si="331"/>
        <v>0</v>
      </c>
      <c r="I2610" s="17">
        <f t="shared" ca="1" si="332"/>
        <v>0</v>
      </c>
      <c r="K2610" s="17">
        <v>2601</v>
      </c>
      <c r="L2610" s="50">
        <v>1.7420156359423842E-3</v>
      </c>
      <c r="M2610" s="50">
        <v>1.7563975576420582E-3</v>
      </c>
      <c r="N2610" s="50">
        <v>5.28E-2</v>
      </c>
      <c r="O2610" s="50">
        <v>5.3600000000000002E-2</v>
      </c>
      <c r="R2610" s="59"/>
    </row>
    <row r="2611" spans="2:18" x14ac:dyDescent="0.2">
      <c r="B2611">
        <v>2602</v>
      </c>
      <c r="C2611" s="57">
        <f ca="1"/>
        <v>1.1098078433195429</v>
      </c>
      <c r="D2611" s="57">
        <f t="shared" ca="1" si="334"/>
        <v>0.74857850647060176</v>
      </c>
      <c r="E2611" s="57">
        <f t="shared" ca="1" si="334"/>
        <v>0.74882415090909515</v>
      </c>
      <c r="F2611" s="57">
        <f t="shared" ca="1" si="329"/>
        <v>0</v>
      </c>
      <c r="G2611" s="57">
        <f t="shared" ca="1" si="330"/>
        <v>0</v>
      </c>
      <c r="H2611" s="17">
        <f t="shared" ca="1" si="331"/>
        <v>0</v>
      </c>
      <c r="I2611" s="17">
        <f t="shared" ca="1" si="332"/>
        <v>0</v>
      </c>
      <c r="K2611" s="17">
        <v>2602</v>
      </c>
      <c r="L2611" s="50">
        <v>1.730892403161312E-3</v>
      </c>
      <c r="M2611" s="50">
        <v>1.7442624643453123E-3</v>
      </c>
      <c r="N2611" s="50">
        <v>4.9200000000000001E-2</v>
      </c>
      <c r="O2611" s="50">
        <v>4.9599999999999998E-2</v>
      </c>
      <c r="R2611" s="59"/>
    </row>
    <row r="2612" spans="2:18" x14ac:dyDescent="0.2">
      <c r="B2612">
        <v>2603</v>
      </c>
      <c r="C2612" s="57">
        <f ca="1"/>
        <v>-0.22591804034381724</v>
      </c>
      <c r="D2612" s="57">
        <f t="shared" ca="1" si="334"/>
        <v>0.65621616093274215</v>
      </c>
      <c r="E2612" s="57">
        <f t="shared" ca="1" si="334"/>
        <v>0.65643149686476421</v>
      </c>
      <c r="F2612" s="57">
        <f t="shared" ca="1" si="329"/>
        <v>0</v>
      </c>
      <c r="G2612" s="57">
        <f t="shared" ca="1" si="330"/>
        <v>0</v>
      </c>
      <c r="H2612" s="17">
        <f t="shared" ca="1" si="331"/>
        <v>0</v>
      </c>
      <c r="I2612" s="17">
        <f t="shared" ca="1" si="332"/>
        <v>0</v>
      </c>
      <c r="K2612" s="17">
        <v>2603</v>
      </c>
      <c r="L2612" s="50">
        <v>1.5552545893603434E-3</v>
      </c>
      <c r="M2612" s="50">
        <v>1.569267664743344E-3</v>
      </c>
      <c r="N2612" s="50">
        <v>5.1999999999999998E-2</v>
      </c>
      <c r="O2612" s="50">
        <v>5.2400000000000002E-2</v>
      </c>
      <c r="R2612" s="59"/>
    </row>
    <row r="2613" spans="2:18" x14ac:dyDescent="0.2">
      <c r="B2613">
        <v>2604</v>
      </c>
      <c r="C2613" s="57">
        <f ca="1"/>
        <v>0.31030424739561407</v>
      </c>
      <c r="D2613" s="57">
        <f t="shared" ca="1" si="334"/>
        <v>0.69184022958063307</v>
      </c>
      <c r="E2613" s="57">
        <f t="shared" ca="1" si="334"/>
        <v>0.6920672554747157</v>
      </c>
      <c r="F2613" s="57">
        <f t="shared" ca="1" si="329"/>
        <v>0</v>
      </c>
      <c r="G2613" s="57">
        <f t="shared" ca="1" si="330"/>
        <v>0</v>
      </c>
      <c r="H2613" s="17">
        <f t="shared" ca="1" si="331"/>
        <v>0</v>
      </c>
      <c r="I2613" s="17">
        <f t="shared" ca="1" si="332"/>
        <v>0</v>
      </c>
      <c r="K2613" s="17">
        <v>2604</v>
      </c>
      <c r="L2613" s="50">
        <v>1.6329662662740337E-3</v>
      </c>
      <c r="M2613" s="50">
        <v>1.6458498124630268E-3</v>
      </c>
      <c r="N2613" s="50">
        <v>4.7600000000000003E-2</v>
      </c>
      <c r="O2613" s="50">
        <v>4.7800000000000002E-2</v>
      </c>
      <c r="R2613" s="59"/>
    </row>
    <row r="2614" spans="2:18" x14ac:dyDescent="0.2">
      <c r="B2614">
        <v>2605</v>
      </c>
      <c r="C2614" s="57">
        <f ca="1"/>
        <v>1.2483750020990625</v>
      </c>
      <c r="D2614" s="57">
        <f t="shared" ca="1" si="334"/>
        <v>0.75887499662060431</v>
      </c>
      <c r="E2614" s="57">
        <f t="shared" ca="1" si="334"/>
        <v>0.75912401983035482</v>
      </c>
      <c r="F2614" s="57">
        <f t="shared" ca="1" si="329"/>
        <v>0</v>
      </c>
      <c r="G2614" s="57">
        <f t="shared" ca="1" si="330"/>
        <v>0</v>
      </c>
      <c r="H2614" s="17">
        <f t="shared" ca="1" si="331"/>
        <v>0</v>
      </c>
      <c r="I2614" s="17">
        <f t="shared" ca="1" si="332"/>
        <v>0</v>
      </c>
      <c r="K2614" s="17">
        <v>2605</v>
      </c>
      <c r="L2614" s="50">
        <v>1.8890216137924646E-3</v>
      </c>
      <c r="M2614" s="50">
        <v>1.9035112901061527E-3</v>
      </c>
      <c r="N2614" s="50">
        <v>5.3600000000000002E-2</v>
      </c>
      <c r="O2614" s="50">
        <v>5.3800000000000001E-2</v>
      </c>
      <c r="R2614" s="59"/>
    </row>
    <row r="2615" spans="2:18" x14ac:dyDescent="0.2">
      <c r="B2615">
        <v>2606</v>
      </c>
      <c r="C2615" s="57">
        <f ca="1"/>
        <v>0.41391333673814007</v>
      </c>
      <c r="D2615" s="57">
        <f t="shared" ca="1" si="334"/>
        <v>0.6989432872429695</v>
      </c>
      <c r="E2615" s="57">
        <f t="shared" ca="1" si="334"/>
        <v>0.69917264399025714</v>
      </c>
      <c r="F2615" s="57">
        <f t="shared" ca="1" si="329"/>
        <v>0</v>
      </c>
      <c r="G2615" s="57">
        <f t="shared" ca="1" si="330"/>
        <v>0</v>
      </c>
      <c r="H2615" s="17">
        <f t="shared" ca="1" si="331"/>
        <v>0</v>
      </c>
      <c r="I2615" s="17">
        <f t="shared" ca="1" si="332"/>
        <v>0</v>
      </c>
      <c r="K2615" s="17">
        <v>2606</v>
      </c>
      <c r="L2615" s="50">
        <v>1.714748604755939E-3</v>
      </c>
      <c r="M2615" s="50">
        <v>1.7289942522693196E-3</v>
      </c>
      <c r="N2615" s="50">
        <v>5.28E-2</v>
      </c>
      <c r="O2615" s="50">
        <v>5.2999999999999999E-2</v>
      </c>
      <c r="R2615" s="59"/>
    </row>
    <row r="2616" spans="2:18" x14ac:dyDescent="0.2">
      <c r="B2616">
        <v>2607</v>
      </c>
      <c r="C2616" s="57">
        <f ca="1"/>
        <v>1.3010369659455976</v>
      </c>
      <c r="D2616" s="57">
        <f t="shared" ca="1" si="334"/>
        <v>0.76282517665883809</v>
      </c>
      <c r="E2616" s="57">
        <f t="shared" ca="1" si="334"/>
        <v>0.76307549611173353</v>
      </c>
      <c r="F2616" s="57">
        <f t="shared" ca="1" si="329"/>
        <v>0</v>
      </c>
      <c r="G2616" s="57">
        <f t="shared" ca="1" si="330"/>
        <v>0</v>
      </c>
      <c r="H2616" s="17">
        <f t="shared" ca="1" si="331"/>
        <v>0</v>
      </c>
      <c r="I2616" s="17">
        <f t="shared" ca="1" si="332"/>
        <v>0</v>
      </c>
      <c r="K2616" s="17">
        <v>2607</v>
      </c>
      <c r="L2616" s="50">
        <v>1.5428086418264974E-3</v>
      </c>
      <c r="M2616" s="50">
        <v>1.5552084460296713E-3</v>
      </c>
      <c r="N2616" s="50">
        <v>4.5600000000000002E-2</v>
      </c>
      <c r="O2616" s="50">
        <v>4.6199999999999998E-2</v>
      </c>
      <c r="R2616" s="59"/>
    </row>
    <row r="2617" spans="2:18" x14ac:dyDescent="0.2">
      <c r="B2617">
        <v>2608</v>
      </c>
      <c r="C2617" s="57">
        <f ca="1"/>
        <v>-0.82417329337393408</v>
      </c>
      <c r="D2617" s="57">
        <f t="shared" ca="1" si="334"/>
        <v>0.61863149767191272</v>
      </c>
      <c r="E2617" s="57">
        <f t="shared" ca="1" si="334"/>
        <v>0.61883450027693865</v>
      </c>
      <c r="F2617" s="57">
        <f t="shared" ca="1" si="329"/>
        <v>0</v>
      </c>
      <c r="G2617" s="57">
        <f t="shared" ca="1" si="330"/>
        <v>0</v>
      </c>
      <c r="H2617" s="17">
        <f t="shared" ca="1" si="331"/>
        <v>0</v>
      </c>
      <c r="I2617" s="17">
        <f t="shared" ca="1" si="332"/>
        <v>0</v>
      </c>
      <c r="K2617" s="17">
        <v>2608</v>
      </c>
      <c r="L2617" s="50">
        <v>1.6973938104470941E-3</v>
      </c>
      <c r="M2617" s="50">
        <v>1.7105210093454907E-3</v>
      </c>
      <c r="N2617" s="50">
        <v>4.8599999999999997E-2</v>
      </c>
      <c r="O2617" s="50">
        <v>4.8599999999999997E-2</v>
      </c>
      <c r="R2617" s="59"/>
    </row>
    <row r="2618" spans="2:18" x14ac:dyDescent="0.2">
      <c r="B2618">
        <v>2609</v>
      </c>
      <c r="C2618" s="57">
        <f ca="1"/>
        <v>0.33917214170285642</v>
      </c>
      <c r="D2618" s="57">
        <f t="shared" ca="1" si="334"/>
        <v>0.69381202016989796</v>
      </c>
      <c r="E2618" s="57">
        <f t="shared" ca="1" si="334"/>
        <v>0.69403969310285218</v>
      </c>
      <c r="F2618" s="57">
        <f t="shared" ca="1" si="329"/>
        <v>0</v>
      </c>
      <c r="G2618" s="57">
        <f t="shared" ca="1" si="330"/>
        <v>0</v>
      </c>
      <c r="H2618" s="17">
        <f t="shared" ca="1" si="331"/>
        <v>0</v>
      </c>
      <c r="I2618" s="17">
        <f t="shared" ca="1" si="332"/>
        <v>0</v>
      </c>
      <c r="K2618" s="17">
        <v>2609</v>
      </c>
      <c r="L2618" s="50">
        <v>1.6671405857175531E-3</v>
      </c>
      <c r="M2618" s="50">
        <v>1.6807556166040793E-3</v>
      </c>
      <c r="N2618" s="50">
        <v>0.05</v>
      </c>
      <c r="O2618" s="50">
        <v>5.0799999999999998E-2</v>
      </c>
      <c r="R2618" s="59"/>
    </row>
    <row r="2619" spans="2:18" x14ac:dyDescent="0.2">
      <c r="B2619">
        <v>2610</v>
      </c>
      <c r="C2619" s="57">
        <f ca="1"/>
        <v>1.1450319260525499</v>
      </c>
      <c r="D2619" s="57">
        <f t="shared" ca="1" si="334"/>
        <v>0.75118257891285145</v>
      </c>
      <c r="E2619" s="57">
        <f t="shared" ca="1" si="334"/>
        <v>0.75142907787215629</v>
      </c>
      <c r="F2619" s="57">
        <f t="shared" ca="1" si="329"/>
        <v>0</v>
      </c>
      <c r="G2619" s="57">
        <f t="shared" ca="1" si="330"/>
        <v>0</v>
      </c>
      <c r="H2619" s="17">
        <f t="shared" ca="1" si="331"/>
        <v>0</v>
      </c>
      <c r="I2619" s="17">
        <f t="shared" ca="1" si="332"/>
        <v>0</v>
      </c>
      <c r="K2619" s="17">
        <v>2610</v>
      </c>
      <c r="L2619" s="50">
        <v>1.8024468954330164E-3</v>
      </c>
      <c r="M2619" s="50">
        <v>1.8167593001616584E-3</v>
      </c>
      <c r="N2619" s="50">
        <v>5.28E-2</v>
      </c>
      <c r="O2619" s="50">
        <v>5.3199999999999997E-2</v>
      </c>
      <c r="R2619" s="59"/>
    </row>
    <row r="2620" spans="2:18" x14ac:dyDescent="0.2">
      <c r="B2620">
        <v>2611</v>
      </c>
      <c r="C2620" s="57">
        <f ca="1"/>
        <v>0.78895606826444831</v>
      </c>
      <c r="D2620" s="57">
        <f t="shared" ca="1" si="334"/>
        <v>0.72527008662604409</v>
      </c>
      <c r="E2620" s="57">
        <f t="shared" ca="1" si="334"/>
        <v>0.72550808245633491</v>
      </c>
      <c r="F2620" s="57">
        <f t="shared" ca="1" si="329"/>
        <v>0</v>
      </c>
      <c r="G2620" s="57">
        <f t="shared" ca="1" si="330"/>
        <v>0</v>
      </c>
      <c r="H2620" s="17">
        <f t="shared" ca="1" si="331"/>
        <v>0</v>
      </c>
      <c r="I2620" s="17">
        <f t="shared" ca="1" si="332"/>
        <v>0</v>
      </c>
      <c r="K2620" s="17">
        <v>2611</v>
      </c>
      <c r="L2620" s="50">
        <v>1.4963326883147845E-3</v>
      </c>
      <c r="M2620" s="50">
        <v>1.5088071951805768E-3</v>
      </c>
      <c r="N2620" s="50">
        <v>4.6199999999999998E-2</v>
      </c>
      <c r="O2620" s="50">
        <v>4.6399999999999997E-2</v>
      </c>
      <c r="R2620" s="59"/>
    </row>
    <row r="2621" spans="2:18" x14ac:dyDescent="0.2">
      <c r="B2621">
        <v>2612</v>
      </c>
      <c r="C2621" s="57">
        <f ca="1"/>
        <v>0.25409366218745305</v>
      </c>
      <c r="D2621" s="57">
        <f t="shared" ca="1" si="334"/>
        <v>0.68801689029744506</v>
      </c>
      <c r="E2621" s="57">
        <f t="shared" ca="1" si="334"/>
        <v>0.68824266157090552</v>
      </c>
      <c r="F2621" s="57">
        <f t="shared" ca="1" si="329"/>
        <v>0</v>
      </c>
      <c r="G2621" s="57">
        <f t="shared" ca="1" si="330"/>
        <v>0</v>
      </c>
      <c r="H2621" s="17">
        <f t="shared" ca="1" si="331"/>
        <v>0</v>
      </c>
      <c r="I2621" s="17">
        <f t="shared" ca="1" si="332"/>
        <v>0</v>
      </c>
      <c r="K2621" s="17">
        <v>2612</v>
      </c>
      <c r="L2621" s="50">
        <v>2.1827616342607352E-3</v>
      </c>
      <c r="M2621" s="50">
        <v>2.1993996195784167E-3</v>
      </c>
      <c r="N2621" s="50">
        <v>6.1400000000000003E-2</v>
      </c>
      <c r="O2621" s="50">
        <v>6.1800000000000001E-2</v>
      </c>
      <c r="R2621" s="59"/>
    </row>
    <row r="2622" spans="2:18" x14ac:dyDescent="0.2">
      <c r="B2622">
        <v>2613</v>
      </c>
      <c r="C2622" s="57">
        <f ca="1"/>
        <v>1.046790428024551</v>
      </c>
      <c r="D2622" s="57">
        <f t="shared" ca="1" si="334"/>
        <v>0.74394220911854003</v>
      </c>
      <c r="E2622" s="57">
        <f t="shared" ca="1" si="334"/>
        <v>0.74418633216595709</v>
      </c>
      <c r="F2622" s="57">
        <f t="shared" ca="1" si="329"/>
        <v>0</v>
      </c>
      <c r="G2622" s="57">
        <f t="shared" ca="1" si="330"/>
        <v>0</v>
      </c>
      <c r="H2622" s="17">
        <f t="shared" ca="1" si="331"/>
        <v>0</v>
      </c>
      <c r="I2622" s="17">
        <f t="shared" ca="1" si="332"/>
        <v>0</v>
      </c>
      <c r="K2622" s="17">
        <v>2613</v>
      </c>
      <c r="L2622" s="50">
        <v>1.7807080572963387E-3</v>
      </c>
      <c r="M2622" s="50">
        <v>1.7946357868655681E-3</v>
      </c>
      <c r="N2622" s="50">
        <v>5.1400000000000001E-2</v>
      </c>
      <c r="O2622" s="50">
        <v>5.16E-2</v>
      </c>
      <c r="R2622" s="59"/>
    </row>
    <row r="2623" spans="2:18" x14ac:dyDescent="0.2">
      <c r="B2623">
        <v>2614</v>
      </c>
      <c r="C2623" s="57">
        <f ca="1"/>
        <v>0.29541666177468312</v>
      </c>
      <c r="D2623" s="57">
        <f t="shared" ca="1" si="334"/>
        <v>0.69082554016458431</v>
      </c>
      <c r="E2623" s="57">
        <f t="shared" ca="1" si="334"/>
        <v>0.69105223309050157</v>
      </c>
      <c r="F2623" s="57">
        <f t="shared" ca="1" si="329"/>
        <v>0</v>
      </c>
      <c r="G2623" s="57">
        <f t="shared" ca="1" si="330"/>
        <v>0</v>
      </c>
      <c r="H2623" s="17">
        <f t="shared" ca="1" si="331"/>
        <v>0</v>
      </c>
      <c r="I2623" s="17">
        <f t="shared" ca="1" si="332"/>
        <v>0</v>
      </c>
      <c r="K2623" s="17">
        <v>2614</v>
      </c>
      <c r="L2623" s="50">
        <v>1.8813724634665395E-3</v>
      </c>
      <c r="M2623" s="50">
        <v>1.8960331438878193E-3</v>
      </c>
      <c r="N2623" s="50">
        <v>5.3999999999999999E-2</v>
      </c>
      <c r="O2623" s="50">
        <v>5.4600000000000003E-2</v>
      </c>
      <c r="R2623" s="59"/>
    </row>
    <row r="2624" spans="2:18" x14ac:dyDescent="0.2">
      <c r="B2624">
        <v>2615</v>
      </c>
      <c r="C2624" s="57">
        <f ca="1"/>
        <v>0.64963171259287233</v>
      </c>
      <c r="D2624" s="57">
        <f t="shared" ca="1" si="334"/>
        <v>0.7153761462678806</v>
      </c>
      <c r="E2624" s="57">
        <f t="shared" ca="1" si="334"/>
        <v>0.71561089542276879</v>
      </c>
      <c r="F2624" s="57">
        <f t="shared" ca="1" si="329"/>
        <v>0</v>
      </c>
      <c r="G2624" s="57">
        <f t="shared" ca="1" si="330"/>
        <v>0</v>
      </c>
      <c r="H2624" s="17">
        <f t="shared" ca="1" si="331"/>
        <v>0</v>
      </c>
      <c r="I2624" s="17">
        <f t="shared" ca="1" si="332"/>
        <v>0</v>
      </c>
      <c r="K2624" s="17">
        <v>2615</v>
      </c>
      <c r="L2624" s="50">
        <v>1.5616392298470913E-3</v>
      </c>
      <c r="M2624" s="50">
        <v>1.5747960210380166E-3</v>
      </c>
      <c r="N2624" s="50">
        <v>4.8800000000000003E-2</v>
      </c>
      <c r="O2624" s="50">
        <v>4.9000000000000002E-2</v>
      </c>
      <c r="R2624" s="59"/>
    </row>
    <row r="2625" spans="2:18" x14ac:dyDescent="0.2">
      <c r="B2625">
        <v>2616</v>
      </c>
      <c r="C2625" s="57">
        <f ca="1"/>
        <v>1.1897553936081127</v>
      </c>
      <c r="D2625" s="57">
        <f t="shared" ca="1" si="334"/>
        <v>0.75450198577952721</v>
      </c>
      <c r="E2625" s="57">
        <f t="shared" ca="1" si="334"/>
        <v>0.75474957399510778</v>
      </c>
      <c r="F2625" s="57">
        <f t="shared" ca="1" si="329"/>
        <v>0</v>
      </c>
      <c r="G2625" s="57">
        <f t="shared" ca="1" si="330"/>
        <v>0</v>
      </c>
      <c r="H2625" s="17">
        <f t="shared" ca="1" si="331"/>
        <v>0</v>
      </c>
      <c r="I2625" s="17">
        <f t="shared" ca="1" si="332"/>
        <v>0</v>
      </c>
      <c r="K2625" s="17">
        <v>2616</v>
      </c>
      <c r="L2625" s="50">
        <v>1.8590546551352947E-3</v>
      </c>
      <c r="M2625" s="50">
        <v>1.8739419672648403E-3</v>
      </c>
      <c r="N2625" s="50">
        <v>5.5199999999999999E-2</v>
      </c>
      <c r="O2625" s="50">
        <v>5.5199999999999999E-2</v>
      </c>
      <c r="R2625" s="59"/>
    </row>
    <row r="2626" spans="2:18" x14ac:dyDescent="0.2">
      <c r="B2626">
        <v>2617</v>
      </c>
      <c r="C2626" s="57">
        <f ca="1"/>
        <v>0.13930935212184645</v>
      </c>
      <c r="D2626" s="57">
        <f t="shared" ca="1" si="334"/>
        <v>0.68027497592161357</v>
      </c>
      <c r="E2626" s="57">
        <f t="shared" ca="1" si="334"/>
        <v>0.68049820670240257</v>
      </c>
      <c r="F2626" s="57">
        <f t="shared" ca="1" si="329"/>
        <v>0</v>
      </c>
      <c r="G2626" s="57">
        <f t="shared" ca="1" si="330"/>
        <v>0</v>
      </c>
      <c r="H2626" s="17">
        <f t="shared" ca="1" si="331"/>
        <v>0</v>
      </c>
      <c r="I2626" s="17">
        <f t="shared" ca="1" si="332"/>
        <v>0</v>
      </c>
      <c r="K2626" s="17">
        <v>2617</v>
      </c>
      <c r="L2626" s="50">
        <v>1.6301991790462044E-3</v>
      </c>
      <c r="M2626" s="50">
        <v>1.6432620783547679E-3</v>
      </c>
      <c r="N2626" s="50">
        <v>4.82E-2</v>
      </c>
      <c r="O2626" s="50">
        <v>4.8800000000000003E-2</v>
      </c>
      <c r="R2626" s="59"/>
    </row>
    <row r="2627" spans="2:18" x14ac:dyDescent="0.2">
      <c r="B2627">
        <v>2618</v>
      </c>
      <c r="C2627" s="57">
        <f ca="1"/>
        <v>-0.91301859534485297</v>
      </c>
      <c r="D2627" s="57">
        <f t="shared" ca="1" si="334"/>
        <v>0.61323654542314054</v>
      </c>
      <c r="E2627" s="57">
        <f t="shared" ca="1" si="334"/>
        <v>0.61343777768610563</v>
      </c>
      <c r="F2627" s="57">
        <f t="shared" ca="1" si="329"/>
        <v>0</v>
      </c>
      <c r="G2627" s="57">
        <f t="shared" ca="1" si="330"/>
        <v>0</v>
      </c>
      <c r="H2627" s="17">
        <f t="shared" ca="1" si="331"/>
        <v>0</v>
      </c>
      <c r="I2627" s="17">
        <f t="shared" ca="1" si="332"/>
        <v>0</v>
      </c>
      <c r="K2627" s="17">
        <v>2618</v>
      </c>
      <c r="L2627" s="50">
        <v>1.7604219642089647E-3</v>
      </c>
      <c r="M2627" s="50">
        <v>1.7747769538934356E-3</v>
      </c>
      <c r="N2627" s="50">
        <v>5.2600000000000001E-2</v>
      </c>
      <c r="O2627" s="50">
        <v>5.3600000000000002E-2</v>
      </c>
      <c r="R2627" s="59"/>
    </row>
    <row r="2628" spans="2:18" x14ac:dyDescent="0.2">
      <c r="B2628">
        <v>2619</v>
      </c>
      <c r="C2628" s="57">
        <f ca="1"/>
        <v>0.56899054740096233</v>
      </c>
      <c r="D2628" s="57">
        <f t="shared" ca="1" si="334"/>
        <v>0.70971130496885304</v>
      </c>
      <c r="E2628" s="57">
        <f t="shared" ca="1" si="334"/>
        <v>0.70994419521816499</v>
      </c>
      <c r="F2628" s="57">
        <f t="shared" ca="1" si="329"/>
        <v>0</v>
      </c>
      <c r="G2628" s="57">
        <f t="shared" ca="1" si="330"/>
        <v>0</v>
      </c>
      <c r="H2628" s="17">
        <f t="shared" ca="1" si="331"/>
        <v>0</v>
      </c>
      <c r="I2628" s="17">
        <f t="shared" ca="1" si="332"/>
        <v>0</v>
      </c>
      <c r="K2628" s="17">
        <v>2619</v>
      </c>
      <c r="L2628" s="50">
        <v>1.6693591177311096E-3</v>
      </c>
      <c r="M2628" s="50">
        <v>1.6823568627269984E-3</v>
      </c>
      <c r="N2628" s="50">
        <v>4.8000000000000001E-2</v>
      </c>
      <c r="O2628" s="50">
        <v>4.8599999999999997E-2</v>
      </c>
      <c r="R2628" s="59"/>
    </row>
    <row r="2629" spans="2:18" x14ac:dyDescent="0.2">
      <c r="B2629">
        <v>2620</v>
      </c>
      <c r="C2629" s="57">
        <f ca="1"/>
        <v>-1.0832289238789985</v>
      </c>
      <c r="D2629" s="57">
        <f t="shared" ca="1" si="334"/>
        <v>0.60303192412656759</v>
      </c>
      <c r="E2629" s="57">
        <f t="shared" ca="1" si="334"/>
        <v>0.60322980776484358</v>
      </c>
      <c r="F2629" s="57">
        <f t="shared" ca="1" si="329"/>
        <v>0</v>
      </c>
      <c r="G2629" s="57">
        <f t="shared" ca="1" si="330"/>
        <v>0</v>
      </c>
      <c r="H2629" s="17">
        <f t="shared" ca="1" si="331"/>
        <v>0</v>
      </c>
      <c r="I2629" s="17">
        <f t="shared" ca="1" si="332"/>
        <v>0</v>
      </c>
      <c r="K2629" s="17">
        <v>2620</v>
      </c>
      <c r="L2629" s="50">
        <v>1.6605077838796885E-3</v>
      </c>
      <c r="M2629" s="50">
        <v>1.6747047267430546E-3</v>
      </c>
      <c r="N2629" s="50">
        <v>5.2600000000000001E-2</v>
      </c>
      <c r="O2629" s="50">
        <v>5.2999999999999999E-2</v>
      </c>
      <c r="R2629" s="59"/>
    </row>
    <row r="2630" spans="2:18" x14ac:dyDescent="0.2">
      <c r="B2630">
        <v>2621</v>
      </c>
      <c r="C2630" s="57">
        <f ca="1"/>
        <v>-5.2270311920604585E-2</v>
      </c>
      <c r="D2630" s="57">
        <f t="shared" ref="D2630:E2649" ca="1" si="335">S0*EXP((D$5+0.5*σ*σ)*T+σ*SQRT(T)*$C2630)</f>
        <v>0.66754695906242856</v>
      </c>
      <c r="E2630" s="57">
        <f t="shared" ca="1" si="335"/>
        <v>0.66776601317166284</v>
      </c>
      <c r="F2630" s="57">
        <f t="shared" ca="1" si="329"/>
        <v>0</v>
      </c>
      <c r="G2630" s="57">
        <f t="shared" ca="1" si="330"/>
        <v>0</v>
      </c>
      <c r="H2630" s="17">
        <f t="shared" ca="1" si="331"/>
        <v>0</v>
      </c>
      <c r="I2630" s="17">
        <f t="shared" ca="1" si="332"/>
        <v>0</v>
      </c>
      <c r="K2630" s="17">
        <v>2621</v>
      </c>
      <c r="L2630" s="50">
        <v>1.7111752720852769E-3</v>
      </c>
      <c r="M2630" s="50">
        <v>1.7259569751087135E-3</v>
      </c>
      <c r="N2630" s="50">
        <v>5.4800000000000001E-2</v>
      </c>
      <c r="O2630" s="50">
        <v>5.5199999999999999E-2</v>
      </c>
      <c r="R2630" s="59"/>
    </row>
    <row r="2631" spans="2:18" x14ac:dyDescent="0.2">
      <c r="B2631">
        <v>2622</v>
      </c>
      <c r="C2631" s="57">
        <f ca="1"/>
        <v>-1.7834696210831091</v>
      </c>
      <c r="D2631" s="57">
        <f t="shared" ca="1" si="335"/>
        <v>0.56280610849774171</v>
      </c>
      <c r="E2631" s="57">
        <f t="shared" ca="1" si="335"/>
        <v>0.5629907921205114</v>
      </c>
      <c r="F2631" s="57">
        <f t="shared" ca="1" si="329"/>
        <v>0</v>
      </c>
      <c r="G2631" s="57">
        <f t="shared" ca="1" si="330"/>
        <v>0</v>
      </c>
      <c r="H2631" s="17">
        <f t="shared" ca="1" si="331"/>
        <v>0</v>
      </c>
      <c r="I2631" s="17">
        <f t="shared" ca="1" si="332"/>
        <v>0</v>
      </c>
      <c r="K2631" s="17">
        <v>2622</v>
      </c>
      <c r="L2631" s="50">
        <v>1.8378951180701212E-3</v>
      </c>
      <c r="M2631" s="50">
        <v>1.8521079662805584E-3</v>
      </c>
      <c r="N2631" s="50">
        <v>5.2400000000000002E-2</v>
      </c>
      <c r="O2631" s="50">
        <v>5.28E-2</v>
      </c>
      <c r="R2631" s="59"/>
    </row>
    <row r="2632" spans="2:18" x14ac:dyDescent="0.2">
      <c r="B2632">
        <v>2623</v>
      </c>
      <c r="C2632" s="57">
        <f ca="1"/>
        <v>0.85658917365362208</v>
      </c>
      <c r="D2632" s="57">
        <f t="shared" ca="1" si="335"/>
        <v>0.73012218400777373</v>
      </c>
      <c r="E2632" s="57">
        <f t="shared" ca="1" si="335"/>
        <v>0.73036177204345998</v>
      </c>
      <c r="F2632" s="57">
        <f t="shared" ca="1" si="329"/>
        <v>0</v>
      </c>
      <c r="G2632" s="57">
        <f t="shared" ca="1" si="330"/>
        <v>0</v>
      </c>
      <c r="H2632" s="17">
        <f t="shared" ca="1" si="331"/>
        <v>0</v>
      </c>
      <c r="I2632" s="17">
        <f t="shared" ca="1" si="332"/>
        <v>0</v>
      </c>
      <c r="K2632" s="17">
        <v>2623</v>
      </c>
      <c r="L2632" s="50">
        <v>1.7890214147655613E-3</v>
      </c>
      <c r="M2632" s="50">
        <v>1.8023873559177624E-3</v>
      </c>
      <c r="N2632" s="50">
        <v>4.9399999999999999E-2</v>
      </c>
      <c r="O2632" s="50">
        <v>4.9599999999999998E-2</v>
      </c>
      <c r="R2632" s="59"/>
    </row>
    <row r="2633" spans="2:18" x14ac:dyDescent="0.2">
      <c r="B2633">
        <v>2624</v>
      </c>
      <c r="C2633" s="57">
        <f ca="1"/>
        <v>-0.40603047139747633</v>
      </c>
      <c r="D2633" s="57">
        <f t="shared" ca="1" si="335"/>
        <v>0.64466668735494048</v>
      </c>
      <c r="E2633" s="57">
        <f t="shared" ca="1" si="335"/>
        <v>0.64487823335186911</v>
      </c>
      <c r="F2633" s="57">
        <f t="shared" ca="1" si="329"/>
        <v>0</v>
      </c>
      <c r="G2633" s="57">
        <f t="shared" ca="1" si="330"/>
        <v>0</v>
      </c>
      <c r="H2633" s="17">
        <f t="shared" ca="1" si="331"/>
        <v>0</v>
      </c>
      <c r="I2633" s="17">
        <f t="shared" ca="1" si="332"/>
        <v>0</v>
      </c>
      <c r="K2633" s="17">
        <v>2624</v>
      </c>
      <c r="L2633" s="50">
        <v>1.587762885882869E-3</v>
      </c>
      <c r="M2633" s="50">
        <v>1.6010118864138079E-3</v>
      </c>
      <c r="N2633" s="50">
        <v>4.9000000000000002E-2</v>
      </c>
      <c r="O2633" s="50">
        <v>4.9399999999999999E-2</v>
      </c>
      <c r="R2633" s="59"/>
    </row>
    <row r="2634" spans="2:18" x14ac:dyDescent="0.2">
      <c r="B2634">
        <v>2625</v>
      </c>
      <c r="C2634" s="57">
        <f ca="1"/>
        <v>-2.4933564819362763E-2</v>
      </c>
      <c r="D2634" s="57">
        <f t="shared" ca="1" si="335"/>
        <v>0.66934846514944113</v>
      </c>
      <c r="E2634" s="57">
        <f t="shared" ca="1" si="335"/>
        <v>0.66956811041905118</v>
      </c>
      <c r="F2634" s="57">
        <f t="shared" ref="F2634:F2697" ca="1" si="336">MAX(0,CP*(D2634-K))</f>
        <v>0</v>
      </c>
      <c r="G2634" s="57">
        <f t="shared" ref="G2634:G2697" ca="1" si="337">MAX(0,CP*(E2634-K))</f>
        <v>0</v>
      </c>
      <c r="H2634" s="17">
        <f t="shared" ref="H2634:H2697" ca="1" si="338">(CP*(D2634-K)&gt;0)*1</f>
        <v>0</v>
      </c>
      <c r="I2634" s="17">
        <f t="shared" ref="I2634:I2697" ca="1" si="339">(CP*(E2634-K)&gt;0)*1</f>
        <v>0</v>
      </c>
      <c r="K2634" s="17">
        <v>2625</v>
      </c>
      <c r="L2634" s="50">
        <v>1.892133480623772E-3</v>
      </c>
      <c r="M2634" s="50">
        <v>1.906203979828897E-3</v>
      </c>
      <c r="N2634" s="50">
        <v>5.1999999999999998E-2</v>
      </c>
      <c r="O2634" s="50">
        <v>5.1999999999999998E-2</v>
      </c>
      <c r="R2634" s="59"/>
    </row>
    <row r="2635" spans="2:18" x14ac:dyDescent="0.2">
      <c r="B2635">
        <v>2626</v>
      </c>
      <c r="C2635" s="57">
        <f ca="1"/>
        <v>0.65879127534427628</v>
      </c>
      <c r="D2635" s="57">
        <f t="shared" ca="1" si="335"/>
        <v>0.71602243564902945</v>
      </c>
      <c r="E2635" s="57">
        <f t="shared" ca="1" si="335"/>
        <v>0.71625739688239809</v>
      </c>
      <c r="F2635" s="57">
        <f t="shared" ca="1" si="336"/>
        <v>0</v>
      </c>
      <c r="G2635" s="57">
        <f t="shared" ca="1" si="337"/>
        <v>0</v>
      </c>
      <c r="H2635" s="17">
        <f t="shared" ca="1" si="338"/>
        <v>0</v>
      </c>
      <c r="I2635" s="17">
        <f t="shared" ca="1" si="339"/>
        <v>0</v>
      </c>
      <c r="K2635" s="17">
        <v>2626</v>
      </c>
      <c r="L2635" s="50">
        <v>1.7143267400943436E-3</v>
      </c>
      <c r="M2635" s="50">
        <v>1.7272070815718063E-3</v>
      </c>
      <c r="N2635" s="50">
        <v>4.7600000000000003E-2</v>
      </c>
      <c r="O2635" s="50">
        <v>4.8000000000000001E-2</v>
      </c>
      <c r="R2635" s="59"/>
    </row>
    <row r="2636" spans="2:18" x14ac:dyDescent="0.2">
      <c r="B2636">
        <v>2627</v>
      </c>
      <c r="C2636" s="57">
        <f ca="1"/>
        <v>-0.20989481788724051</v>
      </c>
      <c r="D2636" s="57">
        <f t="shared" ca="1" si="335"/>
        <v>0.65725359755481738</v>
      </c>
      <c r="E2636" s="57">
        <f t="shared" ca="1" si="335"/>
        <v>0.65746927391945187</v>
      </c>
      <c r="F2636" s="57">
        <f t="shared" ca="1" si="336"/>
        <v>0</v>
      </c>
      <c r="G2636" s="57">
        <f t="shared" ca="1" si="337"/>
        <v>0</v>
      </c>
      <c r="H2636" s="17">
        <f t="shared" ca="1" si="338"/>
        <v>0</v>
      </c>
      <c r="I2636" s="17">
        <f t="shared" ca="1" si="339"/>
        <v>0</v>
      </c>
      <c r="K2636" s="17">
        <v>2627</v>
      </c>
      <c r="L2636" s="50">
        <v>1.6389612852182041E-3</v>
      </c>
      <c r="M2636" s="50">
        <v>1.6522574554474233E-3</v>
      </c>
      <c r="N2636" s="50">
        <v>4.9000000000000002E-2</v>
      </c>
      <c r="O2636" s="50">
        <v>4.9599999999999998E-2</v>
      </c>
      <c r="R2636" s="59"/>
    </row>
    <row r="2637" spans="2:18" x14ac:dyDescent="0.2">
      <c r="B2637">
        <v>2628</v>
      </c>
      <c r="C2637" s="57">
        <f ca="1"/>
        <v>-0.38291120811407164</v>
      </c>
      <c r="D2637" s="57">
        <f t="shared" ca="1" si="335"/>
        <v>0.64613773239964933</v>
      </c>
      <c r="E2637" s="57">
        <f t="shared" ca="1" si="335"/>
        <v>0.64634976111686837</v>
      </c>
      <c r="F2637" s="57">
        <f t="shared" ca="1" si="336"/>
        <v>0</v>
      </c>
      <c r="G2637" s="57">
        <f t="shared" ca="1" si="337"/>
        <v>0</v>
      </c>
      <c r="H2637" s="17">
        <f t="shared" ca="1" si="338"/>
        <v>0</v>
      </c>
      <c r="I2637" s="17">
        <f t="shared" ca="1" si="339"/>
        <v>0</v>
      </c>
      <c r="K2637" s="17">
        <v>2628</v>
      </c>
      <c r="L2637" s="50">
        <v>1.5387740771928323E-3</v>
      </c>
      <c r="M2637" s="50">
        <v>1.552521705346636E-3</v>
      </c>
      <c r="N2637" s="50">
        <v>5.1200000000000002E-2</v>
      </c>
      <c r="O2637" s="50">
        <v>5.1200000000000002E-2</v>
      </c>
      <c r="R2637" s="59"/>
    </row>
    <row r="2638" spans="2:18" x14ac:dyDescent="0.2">
      <c r="B2638">
        <v>2629</v>
      </c>
      <c r="C2638" s="57">
        <f ca="1"/>
        <v>-1.4597080288525228</v>
      </c>
      <c r="D2638" s="57">
        <f t="shared" ca="1" si="335"/>
        <v>0.5810599961525077</v>
      </c>
      <c r="E2638" s="57">
        <f t="shared" ca="1" si="335"/>
        <v>0.58125066974953477</v>
      </c>
      <c r="F2638" s="57">
        <f t="shared" ca="1" si="336"/>
        <v>0</v>
      </c>
      <c r="G2638" s="57">
        <f t="shared" ca="1" si="337"/>
        <v>0</v>
      </c>
      <c r="H2638" s="17">
        <f t="shared" ca="1" si="338"/>
        <v>0</v>
      </c>
      <c r="I2638" s="17">
        <f t="shared" ca="1" si="339"/>
        <v>0</v>
      </c>
      <c r="K2638" s="17">
        <v>2629</v>
      </c>
      <c r="L2638" s="50">
        <v>1.8399453857648137E-3</v>
      </c>
      <c r="M2638" s="50">
        <v>1.8536262459145885E-3</v>
      </c>
      <c r="N2638" s="50">
        <v>5.0200000000000002E-2</v>
      </c>
      <c r="O2638" s="50">
        <v>5.0999999999999997E-2</v>
      </c>
      <c r="R2638" s="59"/>
    </row>
    <row r="2639" spans="2:18" x14ac:dyDescent="0.2">
      <c r="B2639">
        <v>2630</v>
      </c>
      <c r="C2639" s="57">
        <f ca="1"/>
        <v>0.80698949100883421</v>
      </c>
      <c r="D2639" s="57">
        <f t="shared" ca="1" si="335"/>
        <v>0.72656066910991346</v>
      </c>
      <c r="E2639" s="57">
        <f t="shared" ca="1" si="335"/>
        <v>0.72679908844209051</v>
      </c>
      <c r="F2639" s="57">
        <f t="shared" ca="1" si="336"/>
        <v>0</v>
      </c>
      <c r="G2639" s="57">
        <f t="shared" ca="1" si="337"/>
        <v>0</v>
      </c>
      <c r="H2639" s="17">
        <f t="shared" ca="1" si="338"/>
        <v>0</v>
      </c>
      <c r="I2639" s="17">
        <f t="shared" ca="1" si="339"/>
        <v>0</v>
      </c>
      <c r="K2639" s="17">
        <v>2630</v>
      </c>
      <c r="L2639" s="50">
        <v>1.6189453997952406E-3</v>
      </c>
      <c r="M2639" s="50">
        <v>1.6309605421978184E-3</v>
      </c>
      <c r="N2639" s="50">
        <v>4.4400000000000002E-2</v>
      </c>
      <c r="O2639" s="50">
        <v>4.4400000000000002E-2</v>
      </c>
      <c r="R2639" s="59"/>
    </row>
    <row r="2640" spans="2:18" x14ac:dyDescent="0.2">
      <c r="B2640">
        <v>2631</v>
      </c>
      <c r="C2640" s="57">
        <f ca="1"/>
        <v>-1.0425835255514415</v>
      </c>
      <c r="D2640" s="57">
        <f t="shared" ca="1" si="335"/>
        <v>0.60545319755337057</v>
      </c>
      <c r="E2640" s="57">
        <f t="shared" ca="1" si="335"/>
        <v>0.60565187572735157</v>
      </c>
      <c r="F2640" s="57">
        <f t="shared" ca="1" si="336"/>
        <v>0</v>
      </c>
      <c r="G2640" s="57">
        <f t="shared" ca="1" si="337"/>
        <v>0</v>
      </c>
      <c r="H2640" s="17">
        <f t="shared" ca="1" si="338"/>
        <v>0</v>
      </c>
      <c r="I2640" s="17">
        <f t="shared" ca="1" si="339"/>
        <v>0</v>
      </c>
      <c r="K2640" s="17">
        <v>2631</v>
      </c>
      <c r="L2640" s="50">
        <v>2.0185868927590257E-3</v>
      </c>
      <c r="M2640" s="50">
        <v>2.033630013510505E-3</v>
      </c>
      <c r="N2640" s="50">
        <v>5.5599999999999997E-2</v>
      </c>
      <c r="O2640" s="50">
        <v>5.5599999999999997E-2</v>
      </c>
      <c r="R2640" s="59"/>
    </row>
    <row r="2641" spans="2:18" x14ac:dyDescent="0.2">
      <c r="B2641">
        <v>2632</v>
      </c>
      <c r="C2641" s="57">
        <f ca="1"/>
        <v>-7.1242470019836163E-2</v>
      </c>
      <c r="D2641" s="57">
        <f t="shared" ca="1" si="335"/>
        <v>0.66629953480561321</v>
      </c>
      <c r="E2641" s="57">
        <f t="shared" ca="1" si="335"/>
        <v>0.66651817957524107</v>
      </c>
      <c r="F2641" s="57">
        <f t="shared" ca="1" si="336"/>
        <v>0</v>
      </c>
      <c r="G2641" s="57">
        <f t="shared" ca="1" si="337"/>
        <v>0</v>
      </c>
      <c r="H2641" s="17">
        <f t="shared" ca="1" si="338"/>
        <v>0</v>
      </c>
      <c r="I2641" s="17">
        <f t="shared" ca="1" si="339"/>
        <v>0</v>
      </c>
      <c r="K2641" s="17">
        <v>2632</v>
      </c>
      <c r="L2641" s="50">
        <v>1.6487743794583428E-3</v>
      </c>
      <c r="M2641" s="50">
        <v>1.6628517513915004E-3</v>
      </c>
      <c r="N2641" s="50">
        <v>5.2200000000000003E-2</v>
      </c>
      <c r="O2641" s="50">
        <v>5.28E-2</v>
      </c>
      <c r="R2641" s="59"/>
    </row>
    <row r="2642" spans="2:18" x14ac:dyDescent="0.2">
      <c r="B2642">
        <v>2633</v>
      </c>
      <c r="C2642" s="57">
        <f ca="1"/>
        <v>8.9721532959630729E-2</v>
      </c>
      <c r="D2642" s="57">
        <f t="shared" ca="1" si="335"/>
        <v>0.67695740602581866</v>
      </c>
      <c r="E2642" s="57">
        <f t="shared" ca="1" si="335"/>
        <v>0.67717954815313031</v>
      </c>
      <c r="F2642" s="57">
        <f t="shared" ca="1" si="336"/>
        <v>0</v>
      </c>
      <c r="G2642" s="57">
        <f t="shared" ca="1" si="337"/>
        <v>0</v>
      </c>
      <c r="H2642" s="17">
        <f t="shared" ca="1" si="338"/>
        <v>0</v>
      </c>
      <c r="I2642" s="17">
        <f t="shared" ca="1" si="339"/>
        <v>0</v>
      </c>
      <c r="K2642" s="17">
        <v>2633</v>
      </c>
      <c r="L2642" s="50">
        <v>1.7666226830976989E-3</v>
      </c>
      <c r="M2642" s="50">
        <v>1.7808071838908064E-3</v>
      </c>
      <c r="N2642" s="50">
        <v>5.2600000000000001E-2</v>
      </c>
      <c r="O2642" s="50">
        <v>5.2600000000000001E-2</v>
      </c>
      <c r="R2642" s="59"/>
    </row>
    <row r="2643" spans="2:18" x14ac:dyDescent="0.2">
      <c r="B2643">
        <v>2634</v>
      </c>
      <c r="C2643" s="57">
        <f ca="1"/>
        <v>-1.0366895308686097</v>
      </c>
      <c r="D2643" s="57">
        <f t="shared" ca="1" si="335"/>
        <v>0.60580511291281824</v>
      </c>
      <c r="E2643" s="57">
        <f t="shared" ca="1" si="335"/>
        <v>0.60600390656707293</v>
      </c>
      <c r="F2643" s="57">
        <f t="shared" ca="1" si="336"/>
        <v>0</v>
      </c>
      <c r="G2643" s="57">
        <f t="shared" ca="1" si="337"/>
        <v>0</v>
      </c>
      <c r="H2643" s="17">
        <f t="shared" ca="1" si="338"/>
        <v>0</v>
      </c>
      <c r="I2643" s="17">
        <f t="shared" ca="1" si="339"/>
        <v>0</v>
      </c>
      <c r="K2643" s="17">
        <v>2634</v>
      </c>
      <c r="L2643" s="50">
        <v>1.6378341645073228E-3</v>
      </c>
      <c r="M2643" s="50">
        <v>1.6518954289962942E-3</v>
      </c>
      <c r="N2643" s="50">
        <v>5.1799999999999999E-2</v>
      </c>
      <c r="O2643" s="50">
        <v>5.2600000000000001E-2</v>
      </c>
      <c r="R2643" s="59"/>
    </row>
    <row r="2644" spans="2:18" x14ac:dyDescent="0.2">
      <c r="B2644">
        <v>2635</v>
      </c>
      <c r="C2644" s="57">
        <f ca="1"/>
        <v>-0.18618862291398308</v>
      </c>
      <c r="D2644" s="57">
        <f t="shared" ca="1" si="335"/>
        <v>0.65879148356210582</v>
      </c>
      <c r="E2644" s="57">
        <f t="shared" ca="1" si="335"/>
        <v>0.65900766458074977</v>
      </c>
      <c r="F2644" s="57">
        <f t="shared" ca="1" si="336"/>
        <v>0</v>
      </c>
      <c r="G2644" s="57">
        <f t="shared" ca="1" si="337"/>
        <v>0</v>
      </c>
      <c r="H2644" s="17">
        <f t="shared" ca="1" si="338"/>
        <v>0</v>
      </c>
      <c r="I2644" s="17">
        <f t="shared" ca="1" si="339"/>
        <v>0</v>
      </c>
      <c r="K2644" s="17">
        <v>2635</v>
      </c>
      <c r="L2644" s="50">
        <v>1.8243972194044308E-3</v>
      </c>
      <c r="M2644" s="50">
        <v>1.8389269293271249E-3</v>
      </c>
      <c r="N2644" s="50">
        <v>5.3400000000000003E-2</v>
      </c>
      <c r="O2644" s="50">
        <v>5.3999999999999999E-2</v>
      </c>
      <c r="R2644" s="59"/>
    </row>
    <row r="2645" spans="2:18" x14ac:dyDescent="0.2">
      <c r="B2645">
        <v>2636</v>
      </c>
      <c r="C2645" s="57">
        <f ca="1"/>
        <v>0.77894532182568765</v>
      </c>
      <c r="D2645" s="57">
        <f t="shared" ca="1" si="335"/>
        <v>0.72455464590565677</v>
      </c>
      <c r="E2645" s="57">
        <f t="shared" ca="1" si="335"/>
        <v>0.72479240696560265</v>
      </c>
      <c r="F2645" s="57">
        <f t="shared" ca="1" si="336"/>
        <v>0</v>
      </c>
      <c r="G2645" s="57">
        <f t="shared" ca="1" si="337"/>
        <v>0</v>
      </c>
      <c r="H2645" s="17">
        <f t="shared" ca="1" si="338"/>
        <v>0</v>
      </c>
      <c r="I2645" s="17">
        <f t="shared" ca="1" si="339"/>
        <v>0</v>
      </c>
      <c r="K2645" s="17">
        <v>2636</v>
      </c>
      <c r="L2645" s="50">
        <v>1.6854594496548106E-3</v>
      </c>
      <c r="M2645" s="50">
        <v>1.6991000246121821E-3</v>
      </c>
      <c r="N2645" s="50">
        <v>5.0599999999999999E-2</v>
      </c>
      <c r="O2645" s="50">
        <v>5.0599999999999999E-2</v>
      </c>
      <c r="R2645" s="59"/>
    </row>
    <row r="2646" spans="2:18" x14ac:dyDescent="0.2">
      <c r="B2646">
        <v>2637</v>
      </c>
      <c r="C2646" s="57">
        <f ca="1"/>
        <v>-6.4387846172359653E-2</v>
      </c>
      <c r="D2646" s="57">
        <f t="shared" ca="1" si="335"/>
        <v>0.66674995889600364</v>
      </c>
      <c r="E2646" s="57">
        <f t="shared" ca="1" si="335"/>
        <v>0.66696875147133505</v>
      </c>
      <c r="F2646" s="57">
        <f t="shared" ca="1" si="336"/>
        <v>0</v>
      </c>
      <c r="G2646" s="57">
        <f t="shared" ca="1" si="337"/>
        <v>0</v>
      </c>
      <c r="H2646" s="17">
        <f t="shared" ca="1" si="338"/>
        <v>0</v>
      </c>
      <c r="I2646" s="17">
        <f t="shared" ca="1" si="339"/>
        <v>0</v>
      </c>
      <c r="K2646" s="17">
        <v>2637</v>
      </c>
      <c r="L2646" s="50">
        <v>1.881876128011456E-3</v>
      </c>
      <c r="M2646" s="50">
        <v>1.8964853594138028E-3</v>
      </c>
      <c r="N2646" s="50">
        <v>5.3999999999999999E-2</v>
      </c>
      <c r="O2646" s="50">
        <v>5.4399999999999997E-2</v>
      </c>
      <c r="R2646" s="59"/>
    </row>
    <row r="2647" spans="2:18" x14ac:dyDescent="0.2">
      <c r="B2647">
        <v>2638</v>
      </c>
      <c r="C2647" s="57">
        <f ca="1"/>
        <v>-0.94964348202808258</v>
      </c>
      <c r="D2647" s="57">
        <f t="shared" ca="1" si="335"/>
        <v>0.61102629130147645</v>
      </c>
      <c r="E2647" s="57">
        <f t="shared" ca="1" si="335"/>
        <v>0.61122679827427095</v>
      </c>
      <c r="F2647" s="57">
        <f t="shared" ca="1" si="336"/>
        <v>0</v>
      </c>
      <c r="G2647" s="57">
        <f t="shared" ca="1" si="337"/>
        <v>0</v>
      </c>
      <c r="H2647" s="17">
        <f t="shared" ca="1" si="338"/>
        <v>0</v>
      </c>
      <c r="I2647" s="17">
        <f t="shared" ca="1" si="339"/>
        <v>0</v>
      </c>
      <c r="K2647" s="17">
        <v>2638</v>
      </c>
      <c r="L2647" s="50">
        <v>1.6149348423824452E-3</v>
      </c>
      <c r="M2647" s="50">
        <v>1.6288991650675133E-3</v>
      </c>
      <c r="N2647" s="50">
        <v>5.1799999999999999E-2</v>
      </c>
      <c r="O2647" s="50">
        <v>5.1999999999999998E-2</v>
      </c>
      <c r="R2647" s="59"/>
    </row>
    <row r="2648" spans="2:18" x14ac:dyDescent="0.2">
      <c r="B2648">
        <v>2639</v>
      </c>
      <c r="C2648" s="57">
        <f ca="1"/>
        <v>-2.1442095930497607E-2</v>
      </c>
      <c r="D2648" s="57">
        <f t="shared" ca="1" si="335"/>
        <v>0.66957890464532244</v>
      </c>
      <c r="E2648" s="57">
        <f t="shared" ca="1" si="335"/>
        <v>0.66979862553316105</v>
      </c>
      <c r="F2648" s="57">
        <f t="shared" ca="1" si="336"/>
        <v>0</v>
      </c>
      <c r="G2648" s="57">
        <f t="shared" ca="1" si="337"/>
        <v>0</v>
      </c>
      <c r="H2648" s="17">
        <f t="shared" ca="1" si="338"/>
        <v>0</v>
      </c>
      <c r="I2648" s="17">
        <f t="shared" ca="1" si="339"/>
        <v>0</v>
      </c>
      <c r="K2648" s="17">
        <v>2639</v>
      </c>
      <c r="L2648" s="50">
        <v>1.6243088057907951E-3</v>
      </c>
      <c r="M2648" s="50">
        <v>1.6379304029086874E-3</v>
      </c>
      <c r="N2648" s="50">
        <v>5.0200000000000002E-2</v>
      </c>
      <c r="O2648" s="50">
        <v>5.0999999999999997E-2</v>
      </c>
      <c r="R2648" s="59"/>
    </row>
    <row r="2649" spans="2:18" x14ac:dyDescent="0.2">
      <c r="B2649">
        <v>2640</v>
      </c>
      <c r="C2649" s="57">
        <f ca="1"/>
        <v>0.16905885329430065</v>
      </c>
      <c r="D2649" s="57">
        <f t="shared" ca="1" si="335"/>
        <v>0.68227310222597171</v>
      </c>
      <c r="E2649" s="57">
        <f t="shared" ca="1" si="335"/>
        <v>0.68249698868764108</v>
      </c>
      <c r="F2649" s="57">
        <f t="shared" ca="1" si="336"/>
        <v>0</v>
      </c>
      <c r="G2649" s="57">
        <f t="shared" ca="1" si="337"/>
        <v>0</v>
      </c>
      <c r="H2649" s="17">
        <f t="shared" ca="1" si="338"/>
        <v>0</v>
      </c>
      <c r="I2649" s="17">
        <f t="shared" ca="1" si="339"/>
        <v>0</v>
      </c>
      <c r="K2649" s="17">
        <v>2640</v>
      </c>
      <c r="L2649" s="50">
        <v>1.5309145449130064E-3</v>
      </c>
      <c r="M2649" s="50">
        <v>1.5439353847664955E-3</v>
      </c>
      <c r="N2649" s="50">
        <v>4.8399999999999999E-2</v>
      </c>
      <c r="O2649" s="50">
        <v>4.8399999999999999E-2</v>
      </c>
      <c r="R2649" s="59"/>
    </row>
    <row r="2650" spans="2:18" x14ac:dyDescent="0.2">
      <c r="B2650">
        <v>2641</v>
      </c>
      <c r="C2650" s="57">
        <f ca="1"/>
        <v>3.4428689818683314E-2</v>
      </c>
      <c r="D2650" s="57">
        <f t="shared" ref="D2650:E2669" ca="1" si="340">S0*EXP((D$5+0.5*σ*σ)*T+σ*SQRT(T)*$C2650)</f>
        <v>0.67327722810973456</v>
      </c>
      <c r="E2650" s="57">
        <f t="shared" ca="1" si="340"/>
        <v>0.67349816259452122</v>
      </c>
      <c r="F2650" s="57">
        <f t="shared" ca="1" si="336"/>
        <v>0</v>
      </c>
      <c r="G2650" s="57">
        <f t="shared" ca="1" si="337"/>
        <v>0</v>
      </c>
      <c r="H2650" s="17">
        <f t="shared" ca="1" si="338"/>
        <v>0</v>
      </c>
      <c r="I2650" s="17">
        <f t="shared" ca="1" si="339"/>
        <v>0</v>
      </c>
      <c r="K2650" s="17">
        <v>2641</v>
      </c>
      <c r="L2650" s="50">
        <v>1.9194954903964494E-3</v>
      </c>
      <c r="M2650" s="50">
        <v>1.9345209876121771E-3</v>
      </c>
      <c r="N2650" s="50">
        <v>5.5199999999999999E-2</v>
      </c>
      <c r="O2650" s="50">
        <v>5.5800000000000002E-2</v>
      </c>
      <c r="R2650" s="59"/>
    </row>
    <row r="2651" spans="2:18" x14ac:dyDescent="0.2">
      <c r="B2651">
        <v>2642</v>
      </c>
      <c r="C2651" s="57">
        <f ca="1"/>
        <v>-0.96565398723144868</v>
      </c>
      <c r="D2651" s="57">
        <f t="shared" ca="1" si="340"/>
        <v>0.61006258666954805</v>
      </c>
      <c r="E2651" s="57">
        <f t="shared" ca="1" si="340"/>
        <v>0.61026277740472534</v>
      </c>
      <c r="F2651" s="57">
        <f t="shared" ca="1" si="336"/>
        <v>0</v>
      </c>
      <c r="G2651" s="57">
        <f t="shared" ca="1" si="337"/>
        <v>0</v>
      </c>
      <c r="H2651" s="17">
        <f t="shared" ca="1" si="338"/>
        <v>0</v>
      </c>
      <c r="I2651" s="17">
        <f t="shared" ca="1" si="339"/>
        <v>0</v>
      </c>
      <c r="K2651" s="17">
        <v>2642</v>
      </c>
      <c r="L2651" s="50">
        <v>1.8751790785001405E-3</v>
      </c>
      <c r="M2651" s="50">
        <v>1.8895859645319305E-3</v>
      </c>
      <c r="N2651" s="50">
        <v>5.2999999999999999E-2</v>
      </c>
      <c r="O2651" s="50">
        <v>5.3800000000000001E-2</v>
      </c>
      <c r="R2651" s="59"/>
    </row>
    <row r="2652" spans="2:18" x14ac:dyDescent="0.2">
      <c r="B2652">
        <v>2643</v>
      </c>
      <c r="C2652" s="57">
        <f ca="1"/>
        <v>-1.0597059511672657</v>
      </c>
      <c r="D2652" s="57">
        <f t="shared" ca="1" si="340"/>
        <v>0.604432020421657</v>
      </c>
      <c r="E2652" s="57">
        <f t="shared" ca="1" si="340"/>
        <v>0.60463036349854271</v>
      </c>
      <c r="F2652" s="57">
        <f t="shared" ca="1" si="336"/>
        <v>0</v>
      </c>
      <c r="G2652" s="57">
        <f t="shared" ca="1" si="337"/>
        <v>0</v>
      </c>
      <c r="H2652" s="17">
        <f t="shared" ca="1" si="338"/>
        <v>0</v>
      </c>
      <c r="I2652" s="17">
        <f t="shared" ca="1" si="339"/>
        <v>0</v>
      </c>
      <c r="K2652" s="17">
        <v>2643</v>
      </c>
      <c r="L2652" s="50">
        <v>1.6207050482161995E-3</v>
      </c>
      <c r="M2652" s="50">
        <v>1.6339695368094596E-3</v>
      </c>
      <c r="N2652" s="50">
        <v>4.8599999999999997E-2</v>
      </c>
      <c r="O2652" s="50">
        <v>4.9599999999999998E-2</v>
      </c>
      <c r="R2652" s="59"/>
    </row>
    <row r="2653" spans="2:18" x14ac:dyDescent="0.2">
      <c r="B2653">
        <v>2644</v>
      </c>
      <c r="C2653" s="57">
        <f ca="1"/>
        <v>0.39039373362922503</v>
      </c>
      <c r="D2653" s="57">
        <f t="shared" ca="1" si="340"/>
        <v>0.69732449827043008</v>
      </c>
      <c r="E2653" s="57">
        <f t="shared" ca="1" si="340"/>
        <v>0.69755332381557278</v>
      </c>
      <c r="F2653" s="57">
        <f t="shared" ca="1" si="336"/>
        <v>0</v>
      </c>
      <c r="G2653" s="57">
        <f t="shared" ca="1" si="337"/>
        <v>0</v>
      </c>
      <c r="H2653" s="17">
        <f t="shared" ca="1" si="338"/>
        <v>0</v>
      </c>
      <c r="I2653" s="17">
        <f t="shared" ca="1" si="339"/>
        <v>0</v>
      </c>
      <c r="K2653" s="17">
        <v>2644</v>
      </c>
      <c r="L2653" s="50">
        <v>1.5879645296970552E-3</v>
      </c>
      <c r="M2653" s="50">
        <v>1.60011829903477E-3</v>
      </c>
      <c r="N2653" s="50">
        <v>4.4600000000000001E-2</v>
      </c>
      <c r="O2653" s="50">
        <v>4.5199999999999997E-2</v>
      </c>
      <c r="R2653" s="59"/>
    </row>
    <row r="2654" spans="2:18" x14ac:dyDescent="0.2">
      <c r="B2654">
        <v>2645</v>
      </c>
      <c r="C2654" s="57">
        <f ca="1"/>
        <v>-0.4706787908434783</v>
      </c>
      <c r="D2654" s="57">
        <f t="shared" ca="1" si="340"/>
        <v>0.64057096099449606</v>
      </c>
      <c r="E2654" s="57">
        <f t="shared" ca="1" si="340"/>
        <v>0.64078116298756493</v>
      </c>
      <c r="F2654" s="57">
        <f t="shared" ca="1" si="336"/>
        <v>0</v>
      </c>
      <c r="G2654" s="57">
        <f t="shared" ca="1" si="337"/>
        <v>0</v>
      </c>
      <c r="H2654" s="17">
        <f t="shared" ca="1" si="338"/>
        <v>0</v>
      </c>
      <c r="I2654" s="17">
        <f t="shared" ca="1" si="339"/>
        <v>0</v>
      </c>
      <c r="K2654" s="17">
        <v>2645</v>
      </c>
      <c r="L2654" s="50">
        <v>1.5268135414135797E-3</v>
      </c>
      <c r="M2654" s="50">
        <v>1.5398847647609243E-3</v>
      </c>
      <c r="N2654" s="50">
        <v>4.8599999999999997E-2</v>
      </c>
      <c r="O2654" s="50">
        <v>4.8599999999999997E-2</v>
      </c>
      <c r="R2654" s="59"/>
    </row>
    <row r="2655" spans="2:18" x14ac:dyDescent="0.2">
      <c r="B2655">
        <v>2646</v>
      </c>
      <c r="C2655" s="57">
        <f ca="1"/>
        <v>0.89155695601802776</v>
      </c>
      <c r="D2655" s="57">
        <f t="shared" ca="1" si="340"/>
        <v>0.73264353995425568</v>
      </c>
      <c r="E2655" s="57">
        <f t="shared" ca="1" si="340"/>
        <v>0.73288395536751183</v>
      </c>
      <c r="F2655" s="57">
        <f t="shared" ca="1" si="336"/>
        <v>0</v>
      </c>
      <c r="G2655" s="57">
        <f t="shared" ca="1" si="337"/>
        <v>0</v>
      </c>
      <c r="H2655" s="17">
        <f t="shared" ca="1" si="338"/>
        <v>0</v>
      </c>
      <c r="I2655" s="17">
        <f t="shared" ca="1" si="339"/>
        <v>0</v>
      </c>
      <c r="K2655" s="17">
        <v>2646</v>
      </c>
      <c r="L2655" s="50">
        <v>1.483989480435876E-3</v>
      </c>
      <c r="M2655" s="50">
        <v>1.4973017850388266E-3</v>
      </c>
      <c r="N2655" s="50">
        <v>4.9399999999999999E-2</v>
      </c>
      <c r="O2655" s="50">
        <v>4.9599999999999998E-2</v>
      </c>
      <c r="R2655" s="59"/>
    </row>
    <row r="2656" spans="2:18" x14ac:dyDescent="0.2">
      <c r="B2656">
        <v>2647</v>
      </c>
      <c r="C2656" s="57">
        <f ca="1"/>
        <v>1.9369403563283991</v>
      </c>
      <c r="D2656" s="57">
        <f t="shared" ca="1" si="340"/>
        <v>0.81217918339505824</v>
      </c>
      <c r="E2656" s="57">
        <f t="shared" ca="1" si="340"/>
        <v>0.81244569825988078</v>
      </c>
      <c r="F2656" s="57">
        <f t="shared" ca="1" si="336"/>
        <v>2.3979183395058223E-2</v>
      </c>
      <c r="G2656" s="57">
        <f t="shared" ca="1" si="337"/>
        <v>2.4245698259880766E-2</v>
      </c>
      <c r="H2656" s="17">
        <f t="shared" ca="1" si="338"/>
        <v>1</v>
      </c>
      <c r="I2656" s="17">
        <f t="shared" ca="1" si="339"/>
        <v>1</v>
      </c>
      <c r="K2656" s="17">
        <v>2647</v>
      </c>
      <c r="L2656" s="50">
        <v>1.7936465223119377E-3</v>
      </c>
      <c r="M2656" s="50">
        <v>1.8081417921790141E-3</v>
      </c>
      <c r="N2656" s="50">
        <v>5.3600000000000002E-2</v>
      </c>
      <c r="O2656" s="50">
        <v>5.3800000000000001E-2</v>
      </c>
      <c r="R2656" s="59"/>
    </row>
    <row r="2657" spans="2:18" x14ac:dyDescent="0.2">
      <c r="B2657">
        <v>2648</v>
      </c>
      <c r="C2657" s="57">
        <f ca="1"/>
        <v>-0.26511076817891921</v>
      </c>
      <c r="D2657" s="57">
        <f t="shared" ca="1" si="340"/>
        <v>0.65368549180926649</v>
      </c>
      <c r="E2657" s="57">
        <f t="shared" ca="1" si="340"/>
        <v>0.65389999730761939</v>
      </c>
      <c r="F2657" s="57">
        <f t="shared" ca="1" si="336"/>
        <v>0</v>
      </c>
      <c r="G2657" s="57">
        <f t="shared" ca="1" si="337"/>
        <v>0</v>
      </c>
      <c r="H2657" s="17">
        <f t="shared" ca="1" si="338"/>
        <v>0</v>
      </c>
      <c r="I2657" s="17">
        <f t="shared" ca="1" si="339"/>
        <v>0</v>
      </c>
      <c r="K2657" s="17">
        <v>2648</v>
      </c>
      <c r="L2657" s="50">
        <v>1.8239687851020559E-3</v>
      </c>
      <c r="M2657" s="50">
        <v>1.8391549592546607E-3</v>
      </c>
      <c r="N2657" s="50">
        <v>5.6399999999999999E-2</v>
      </c>
      <c r="O2657" s="50">
        <v>5.6399999999999999E-2</v>
      </c>
      <c r="R2657" s="59"/>
    </row>
    <row r="2658" spans="2:18" x14ac:dyDescent="0.2">
      <c r="B2658">
        <v>2649</v>
      </c>
      <c r="C2658" s="57">
        <f ca="1"/>
        <v>-1.0255716196082698</v>
      </c>
      <c r="D2658" s="57">
        <f t="shared" ca="1" si="340"/>
        <v>0.60646949190608268</v>
      </c>
      <c r="E2658" s="57">
        <f t="shared" ca="1" si="340"/>
        <v>0.60666850357488544</v>
      </c>
      <c r="F2658" s="57">
        <f t="shared" ca="1" si="336"/>
        <v>0</v>
      </c>
      <c r="G2658" s="57">
        <f t="shared" ca="1" si="337"/>
        <v>0</v>
      </c>
      <c r="H2658" s="17">
        <f t="shared" ca="1" si="338"/>
        <v>0</v>
      </c>
      <c r="I2658" s="17">
        <f t="shared" ca="1" si="339"/>
        <v>0</v>
      </c>
      <c r="K2658" s="17">
        <v>2649</v>
      </c>
      <c r="L2658" s="50">
        <v>2.0566019902344304E-3</v>
      </c>
      <c r="M2658" s="50">
        <v>2.0730926611190093E-3</v>
      </c>
      <c r="N2658" s="50">
        <v>6.0600000000000001E-2</v>
      </c>
      <c r="O2658" s="50">
        <v>6.1400000000000003E-2</v>
      </c>
      <c r="R2658" s="59"/>
    </row>
    <row r="2659" spans="2:18" x14ac:dyDescent="0.2">
      <c r="B2659">
        <v>2650</v>
      </c>
      <c r="C2659" s="57">
        <f ca="1"/>
        <v>0.2209626999654461</v>
      </c>
      <c r="D2659" s="57">
        <f t="shared" ca="1" si="340"/>
        <v>0.68577328841716412</v>
      </c>
      <c r="E2659" s="57">
        <f t="shared" ca="1" si="340"/>
        <v>0.68599832345745837</v>
      </c>
      <c r="F2659" s="57">
        <f t="shared" ca="1" si="336"/>
        <v>0</v>
      </c>
      <c r="G2659" s="57">
        <f t="shared" ca="1" si="337"/>
        <v>0</v>
      </c>
      <c r="H2659" s="17">
        <f t="shared" ca="1" si="338"/>
        <v>0</v>
      </c>
      <c r="I2659" s="17">
        <f t="shared" ca="1" si="339"/>
        <v>0</v>
      </c>
      <c r="K2659" s="17">
        <v>2650</v>
      </c>
      <c r="L2659" s="50">
        <v>1.6954840553110764E-3</v>
      </c>
      <c r="M2659" s="50">
        <v>1.7099623522827073E-3</v>
      </c>
      <c r="N2659" s="50">
        <v>5.3800000000000001E-2</v>
      </c>
      <c r="O2659" s="50">
        <v>5.3999999999999999E-2</v>
      </c>
      <c r="R2659" s="59"/>
    </row>
    <row r="2660" spans="2:18" x14ac:dyDescent="0.2">
      <c r="B2660">
        <v>2651</v>
      </c>
      <c r="C2660" s="57">
        <f ca="1"/>
        <v>-1.2153475423813411</v>
      </c>
      <c r="D2660" s="57">
        <f t="shared" ca="1" si="340"/>
        <v>0.59522822128518849</v>
      </c>
      <c r="E2660" s="57">
        <f t="shared" ca="1" si="340"/>
        <v>0.59542354415504006</v>
      </c>
      <c r="F2660" s="57">
        <f t="shared" ca="1" si="336"/>
        <v>0</v>
      </c>
      <c r="G2660" s="57">
        <f t="shared" ca="1" si="337"/>
        <v>0</v>
      </c>
      <c r="H2660" s="17">
        <f t="shared" ca="1" si="338"/>
        <v>0</v>
      </c>
      <c r="I2660" s="17">
        <f t="shared" ca="1" si="339"/>
        <v>0</v>
      </c>
      <c r="K2660" s="17">
        <v>2651</v>
      </c>
      <c r="L2660" s="50">
        <v>1.6861069632758952E-3</v>
      </c>
      <c r="M2660" s="50">
        <v>1.6995227858955921E-3</v>
      </c>
      <c r="N2660" s="50">
        <v>4.9599999999999998E-2</v>
      </c>
      <c r="O2660" s="50">
        <v>4.9799999999999997E-2</v>
      </c>
      <c r="R2660" s="59"/>
    </row>
    <row r="2661" spans="2:18" x14ac:dyDescent="0.2">
      <c r="B2661">
        <v>2652</v>
      </c>
      <c r="C2661" s="57">
        <f ca="1"/>
        <v>-1.3095542768196338</v>
      </c>
      <c r="D2661" s="57">
        <f t="shared" ca="1" si="340"/>
        <v>0.58972557030079287</v>
      </c>
      <c r="E2661" s="57">
        <f t="shared" ca="1" si="340"/>
        <v>0.58991908748747346</v>
      </c>
      <c r="F2661" s="57">
        <f t="shared" ca="1" si="336"/>
        <v>0</v>
      </c>
      <c r="G2661" s="57">
        <f t="shared" ca="1" si="337"/>
        <v>0</v>
      </c>
      <c r="H2661" s="17">
        <f t="shared" ca="1" si="338"/>
        <v>0</v>
      </c>
      <c r="I2661" s="17">
        <f t="shared" ca="1" si="339"/>
        <v>0</v>
      </c>
      <c r="K2661" s="17">
        <v>2652</v>
      </c>
      <c r="L2661" s="50">
        <v>1.9610518938381525E-3</v>
      </c>
      <c r="M2661" s="50">
        <v>1.9758488410886628E-3</v>
      </c>
      <c r="N2661" s="50">
        <v>5.4600000000000003E-2</v>
      </c>
      <c r="O2661" s="50">
        <v>5.4800000000000001E-2</v>
      </c>
      <c r="R2661" s="59"/>
    </row>
    <row r="2662" spans="2:18" x14ac:dyDescent="0.2">
      <c r="B2662">
        <v>2653</v>
      </c>
      <c r="C2662" s="57">
        <f ca="1"/>
        <v>1.6878483685025407</v>
      </c>
      <c r="D2662" s="57">
        <f t="shared" ca="1" si="340"/>
        <v>0.79247712121910674</v>
      </c>
      <c r="E2662" s="57">
        <f t="shared" ca="1" si="340"/>
        <v>0.79273717089429518</v>
      </c>
      <c r="F2662" s="57">
        <f t="shared" ca="1" si="336"/>
        <v>4.2771212191067276E-3</v>
      </c>
      <c r="G2662" s="57">
        <f t="shared" ca="1" si="337"/>
        <v>4.5371708942951727E-3</v>
      </c>
      <c r="H2662" s="17">
        <f t="shared" ca="1" si="338"/>
        <v>1</v>
      </c>
      <c r="I2662" s="17">
        <f t="shared" ca="1" si="339"/>
        <v>1</v>
      </c>
      <c r="K2662" s="17">
        <v>2653</v>
      </c>
      <c r="L2662" s="50">
        <v>1.9314577576458505E-3</v>
      </c>
      <c r="M2662" s="50">
        <v>1.9454415849425831E-3</v>
      </c>
      <c r="N2662" s="50">
        <v>5.16E-2</v>
      </c>
      <c r="O2662" s="50">
        <v>5.1799999999999999E-2</v>
      </c>
      <c r="R2662" s="59"/>
    </row>
    <row r="2663" spans="2:18" x14ac:dyDescent="0.2">
      <c r="B2663">
        <v>2654</v>
      </c>
      <c r="C2663" s="57">
        <f ca="1"/>
        <v>0.80601721285935402</v>
      </c>
      <c r="D2663" s="57">
        <f t="shared" ca="1" si="340"/>
        <v>0.72649102837966917</v>
      </c>
      <c r="E2663" s="57">
        <f t="shared" ca="1" si="340"/>
        <v>0.72672942485938929</v>
      </c>
      <c r="F2663" s="57">
        <f t="shared" ca="1" si="336"/>
        <v>0</v>
      </c>
      <c r="G2663" s="57">
        <f t="shared" ca="1" si="337"/>
        <v>0</v>
      </c>
      <c r="H2663" s="17">
        <f t="shared" ca="1" si="338"/>
        <v>0</v>
      </c>
      <c r="I2663" s="17">
        <f t="shared" ca="1" si="339"/>
        <v>0</v>
      </c>
      <c r="K2663" s="17">
        <v>2654</v>
      </c>
      <c r="L2663" s="50">
        <v>1.9135166144243457E-3</v>
      </c>
      <c r="M2663" s="50">
        <v>1.9277975212808262E-3</v>
      </c>
      <c r="N2663" s="50">
        <v>5.2600000000000001E-2</v>
      </c>
      <c r="O2663" s="50">
        <v>5.2999999999999999E-2</v>
      </c>
      <c r="R2663" s="59"/>
    </row>
    <row r="2664" spans="2:18" x14ac:dyDescent="0.2">
      <c r="B2664">
        <v>2655</v>
      </c>
      <c r="C2664" s="57">
        <f ca="1"/>
        <v>0.34216130674687362</v>
      </c>
      <c r="D2664" s="57">
        <f t="shared" ca="1" si="340"/>
        <v>0.69401651269075426</v>
      </c>
      <c r="E2664" s="57">
        <f t="shared" ca="1" si="340"/>
        <v>0.69424425272749257</v>
      </c>
      <c r="F2664" s="57">
        <f t="shared" ca="1" si="336"/>
        <v>0</v>
      </c>
      <c r="G2664" s="57">
        <f t="shared" ca="1" si="337"/>
        <v>0</v>
      </c>
      <c r="H2664" s="17">
        <f t="shared" ca="1" si="338"/>
        <v>0</v>
      </c>
      <c r="I2664" s="17">
        <f t="shared" ca="1" si="339"/>
        <v>0</v>
      </c>
      <c r="K2664" s="17">
        <v>2655</v>
      </c>
      <c r="L2664" s="50">
        <v>1.993111459049074E-3</v>
      </c>
      <c r="M2664" s="50">
        <v>2.0082132621669141E-3</v>
      </c>
      <c r="N2664" s="50">
        <v>5.5599999999999997E-2</v>
      </c>
      <c r="O2664" s="50">
        <v>5.6000000000000001E-2</v>
      </c>
      <c r="R2664" s="59"/>
    </row>
    <row r="2665" spans="2:18" x14ac:dyDescent="0.2">
      <c r="B2665">
        <v>2656</v>
      </c>
      <c r="C2665" s="57">
        <f ca="1"/>
        <v>0.64061880550000572</v>
      </c>
      <c r="D2665" s="57">
        <f t="shared" ca="1" si="340"/>
        <v>0.71474077417498827</v>
      </c>
      <c r="E2665" s="57">
        <f t="shared" ca="1" si="340"/>
        <v>0.71497531483388099</v>
      </c>
      <c r="F2665" s="57">
        <f t="shared" ca="1" si="336"/>
        <v>0</v>
      </c>
      <c r="G2665" s="57">
        <f t="shared" ca="1" si="337"/>
        <v>0</v>
      </c>
      <c r="H2665" s="17">
        <f t="shared" ca="1" si="338"/>
        <v>0</v>
      </c>
      <c r="I2665" s="17">
        <f t="shared" ca="1" si="339"/>
        <v>0</v>
      </c>
      <c r="K2665" s="17">
        <v>2656</v>
      </c>
      <c r="L2665" s="50">
        <v>1.6720921052310414E-3</v>
      </c>
      <c r="M2665" s="50">
        <v>1.6841831357974875E-3</v>
      </c>
      <c r="N2665" s="50">
        <v>4.4200000000000003E-2</v>
      </c>
      <c r="O2665" s="50">
        <v>4.48E-2</v>
      </c>
      <c r="R2665" s="59"/>
    </row>
    <row r="2666" spans="2:18" x14ac:dyDescent="0.2">
      <c r="B2666">
        <v>2657</v>
      </c>
      <c r="C2666" s="57">
        <f ca="1"/>
        <v>0.50154243362312567</v>
      </c>
      <c r="D2666" s="57">
        <f t="shared" ca="1" si="340"/>
        <v>0.70500770776307808</v>
      </c>
      <c r="E2666" s="57">
        <f t="shared" ca="1" si="340"/>
        <v>0.70523905453701041</v>
      </c>
      <c r="F2666" s="57">
        <f t="shared" ca="1" si="336"/>
        <v>0</v>
      </c>
      <c r="G2666" s="57">
        <f t="shared" ca="1" si="337"/>
        <v>0</v>
      </c>
      <c r="H2666" s="17">
        <f t="shared" ca="1" si="338"/>
        <v>0</v>
      </c>
      <c r="I2666" s="17">
        <f t="shared" ca="1" si="339"/>
        <v>0</v>
      </c>
      <c r="K2666" s="17">
        <v>2657</v>
      </c>
      <c r="L2666" s="50">
        <v>1.9287540097681268E-3</v>
      </c>
      <c r="M2666" s="50">
        <v>1.943871582918338E-3</v>
      </c>
      <c r="N2666" s="50">
        <v>5.6000000000000001E-2</v>
      </c>
      <c r="O2666" s="50">
        <v>5.62E-2</v>
      </c>
      <c r="R2666" s="59"/>
    </row>
    <row r="2667" spans="2:18" x14ac:dyDescent="0.2">
      <c r="B2667">
        <v>2658</v>
      </c>
      <c r="C2667" s="57">
        <f ca="1"/>
        <v>2.9339556855793454</v>
      </c>
      <c r="D2667" s="57">
        <f t="shared" ca="1" si="340"/>
        <v>0.8960661188657717</v>
      </c>
      <c r="E2667" s="57">
        <f t="shared" ca="1" si="340"/>
        <v>0.89636016104934912</v>
      </c>
      <c r="F2667" s="57">
        <f t="shared" ca="1" si="336"/>
        <v>0.10786611886577169</v>
      </c>
      <c r="G2667" s="57">
        <f t="shared" ca="1" si="337"/>
        <v>0.10816016104934911</v>
      </c>
      <c r="H2667" s="17">
        <f t="shared" ca="1" si="338"/>
        <v>1</v>
      </c>
      <c r="I2667" s="17">
        <f t="shared" ca="1" si="339"/>
        <v>1</v>
      </c>
      <c r="K2667" s="17">
        <v>2658</v>
      </c>
      <c r="L2667" s="50">
        <v>1.8622101662613985E-3</v>
      </c>
      <c r="M2667" s="50">
        <v>1.8767510116273257E-3</v>
      </c>
      <c r="N2667" s="50">
        <v>5.3800000000000001E-2</v>
      </c>
      <c r="O2667" s="50">
        <v>5.3999999999999999E-2</v>
      </c>
      <c r="R2667" s="59"/>
    </row>
    <row r="2668" spans="2:18" x14ac:dyDescent="0.2">
      <c r="B2668">
        <v>2659</v>
      </c>
      <c r="C2668" s="57">
        <f ca="1"/>
        <v>-0.70284896526115825</v>
      </c>
      <c r="D2668" s="57">
        <f t="shared" ca="1" si="340"/>
        <v>0.62607541503982012</v>
      </c>
      <c r="E2668" s="57">
        <f t="shared" ca="1" si="340"/>
        <v>0.62628086035043573</v>
      </c>
      <c r="F2668" s="57">
        <f t="shared" ca="1" si="336"/>
        <v>0</v>
      </c>
      <c r="G2668" s="57">
        <f t="shared" ca="1" si="337"/>
        <v>0</v>
      </c>
      <c r="H2668" s="17">
        <f t="shared" ca="1" si="338"/>
        <v>0</v>
      </c>
      <c r="I2668" s="17">
        <f t="shared" ca="1" si="339"/>
        <v>0</v>
      </c>
      <c r="K2668" s="17">
        <v>2659</v>
      </c>
      <c r="L2668" s="50">
        <v>1.8061703737825327E-3</v>
      </c>
      <c r="M2668" s="50">
        <v>1.8192417945234116E-3</v>
      </c>
      <c r="N2668" s="50">
        <v>4.82E-2</v>
      </c>
      <c r="O2668" s="50">
        <v>4.8399999999999999E-2</v>
      </c>
      <c r="R2668" s="59"/>
    </row>
    <row r="2669" spans="2:18" x14ac:dyDescent="0.2">
      <c r="B2669">
        <v>2660</v>
      </c>
      <c r="C2669" s="57">
        <f ca="1"/>
        <v>-0.6445800327021326</v>
      </c>
      <c r="D2669" s="57">
        <f t="shared" ca="1" si="340"/>
        <v>0.62968230963587546</v>
      </c>
      <c r="E2669" s="57">
        <f t="shared" ca="1" si="340"/>
        <v>0.62988893854125105</v>
      </c>
      <c r="F2669" s="57">
        <f t="shared" ca="1" si="336"/>
        <v>0</v>
      </c>
      <c r="G2669" s="57">
        <f t="shared" ca="1" si="337"/>
        <v>0</v>
      </c>
      <c r="H2669" s="17">
        <f t="shared" ca="1" si="338"/>
        <v>0</v>
      </c>
      <c r="I2669" s="17">
        <f t="shared" ca="1" si="339"/>
        <v>0</v>
      </c>
      <c r="K2669" s="17">
        <v>2660</v>
      </c>
      <c r="L2669" s="50">
        <v>2.0805853622865933E-3</v>
      </c>
      <c r="M2669" s="50">
        <v>2.09675832390372E-3</v>
      </c>
      <c r="N2669" s="50">
        <v>5.9799999999999999E-2</v>
      </c>
      <c r="O2669" s="50">
        <v>0.06</v>
      </c>
      <c r="R2669" s="59"/>
    </row>
    <row r="2670" spans="2:18" x14ac:dyDescent="0.2">
      <c r="B2670">
        <v>2661</v>
      </c>
      <c r="C2670" s="57">
        <f ca="1"/>
        <v>2.096617580199164</v>
      </c>
      <c r="D2670" s="57">
        <f t="shared" ref="D2670:E2689" ca="1" si="341">S0*EXP((D$5+0.5*σ*σ)*T+σ*SQRT(T)*$C2670)</f>
        <v>0.82506581466188833</v>
      </c>
      <c r="E2670" s="57">
        <f t="shared" ca="1" si="341"/>
        <v>0.82533655824724494</v>
      </c>
      <c r="F2670" s="57">
        <f t="shared" ca="1" si="336"/>
        <v>3.6865814661888319E-2</v>
      </c>
      <c r="G2670" s="57">
        <f t="shared" ca="1" si="337"/>
        <v>3.7136558247244933E-2</v>
      </c>
      <c r="H2670" s="17">
        <f t="shared" ca="1" si="338"/>
        <v>1</v>
      </c>
      <c r="I2670" s="17">
        <f t="shared" ca="1" si="339"/>
        <v>1</v>
      </c>
      <c r="K2670" s="17">
        <v>2661</v>
      </c>
      <c r="L2670" s="50">
        <v>1.9029268755766601E-3</v>
      </c>
      <c r="M2670" s="50">
        <v>1.9169352703302732E-3</v>
      </c>
      <c r="N2670" s="50">
        <v>5.1400000000000001E-2</v>
      </c>
      <c r="O2670" s="50">
        <v>5.1799999999999999E-2</v>
      </c>
      <c r="R2670" s="59"/>
    </row>
    <row r="2671" spans="2:18" x14ac:dyDescent="0.2">
      <c r="B2671">
        <v>2662</v>
      </c>
      <c r="C2671" s="57">
        <f ca="1"/>
        <v>0.43335893812922233</v>
      </c>
      <c r="D2671" s="57">
        <f t="shared" ca="1" si="341"/>
        <v>0.70028451148865223</v>
      </c>
      <c r="E2671" s="57">
        <f t="shared" ca="1" si="341"/>
        <v>0.70051430835581219</v>
      </c>
      <c r="F2671" s="57">
        <f t="shared" ca="1" si="336"/>
        <v>0</v>
      </c>
      <c r="G2671" s="57">
        <f t="shared" ca="1" si="337"/>
        <v>0</v>
      </c>
      <c r="H2671" s="17">
        <f t="shared" ca="1" si="338"/>
        <v>0</v>
      </c>
      <c r="I2671" s="17">
        <f t="shared" ca="1" si="339"/>
        <v>0</v>
      </c>
      <c r="K2671" s="17">
        <v>2662</v>
      </c>
      <c r="L2671" s="50">
        <v>1.7717330950032548E-3</v>
      </c>
      <c r="M2671" s="50">
        <v>1.7858234021940146E-3</v>
      </c>
      <c r="N2671" s="50">
        <v>5.1999999999999998E-2</v>
      </c>
      <c r="O2671" s="50">
        <v>5.2600000000000001E-2</v>
      </c>
      <c r="R2671" s="59"/>
    </row>
    <row r="2672" spans="2:18" x14ac:dyDescent="0.2">
      <c r="B2672">
        <v>2663</v>
      </c>
      <c r="C2672" s="57">
        <f ca="1"/>
        <v>-0.11294204196596874</v>
      </c>
      <c r="D2672" s="57">
        <f t="shared" ca="1" si="341"/>
        <v>0.6635659633615949</v>
      </c>
      <c r="E2672" s="57">
        <f t="shared" ca="1" si="341"/>
        <v>0.66378371111559042</v>
      </c>
      <c r="F2672" s="57">
        <f t="shared" ca="1" si="336"/>
        <v>0</v>
      </c>
      <c r="G2672" s="57">
        <f t="shared" ca="1" si="337"/>
        <v>0</v>
      </c>
      <c r="H2672" s="17">
        <f t="shared" ca="1" si="338"/>
        <v>0</v>
      </c>
      <c r="I2672" s="17">
        <f t="shared" ca="1" si="339"/>
        <v>0</v>
      </c>
      <c r="K2672" s="17">
        <v>2663</v>
      </c>
      <c r="L2672" s="50">
        <v>1.5884067948355831E-3</v>
      </c>
      <c r="M2672" s="50">
        <v>1.6011837662882145E-3</v>
      </c>
      <c r="N2672" s="50">
        <v>4.7199999999999999E-2</v>
      </c>
      <c r="O2672" s="50">
        <v>4.7399999999999998E-2</v>
      </c>
      <c r="R2672" s="59"/>
    </row>
    <row r="2673" spans="2:18" x14ac:dyDescent="0.2">
      <c r="B2673">
        <v>2664</v>
      </c>
      <c r="C2673" s="57">
        <f ca="1"/>
        <v>0.26823956595987963</v>
      </c>
      <c r="D2673" s="57">
        <f t="shared" ca="1" si="341"/>
        <v>0.68897707413340503</v>
      </c>
      <c r="E2673" s="57">
        <f t="shared" ca="1" si="341"/>
        <v>0.68920316048914121</v>
      </c>
      <c r="F2673" s="57">
        <f t="shared" ca="1" si="336"/>
        <v>0</v>
      </c>
      <c r="G2673" s="57">
        <f t="shared" ca="1" si="337"/>
        <v>0</v>
      </c>
      <c r="H2673" s="17">
        <f t="shared" ca="1" si="338"/>
        <v>0</v>
      </c>
      <c r="I2673" s="17">
        <f t="shared" ca="1" si="339"/>
        <v>0</v>
      </c>
      <c r="K2673" s="17">
        <v>2664</v>
      </c>
      <c r="L2673" s="50">
        <v>1.9903721089548124E-3</v>
      </c>
      <c r="M2673" s="50">
        <v>2.0049755902523301E-3</v>
      </c>
      <c r="N2673" s="50">
        <v>5.3400000000000003E-2</v>
      </c>
      <c r="O2673" s="50">
        <v>5.4199999999999998E-2</v>
      </c>
      <c r="R2673" s="59"/>
    </row>
    <row r="2674" spans="2:18" x14ac:dyDescent="0.2">
      <c r="B2674">
        <v>2665</v>
      </c>
      <c r="C2674" s="57">
        <f ca="1"/>
        <v>-1.355846111997363</v>
      </c>
      <c r="D2674" s="57">
        <f t="shared" ca="1" si="341"/>
        <v>0.58704031588665162</v>
      </c>
      <c r="E2674" s="57">
        <f t="shared" ca="1" si="341"/>
        <v>0.58723295191282987</v>
      </c>
      <c r="F2674" s="57">
        <f t="shared" ca="1" si="336"/>
        <v>0</v>
      </c>
      <c r="G2674" s="57">
        <f t="shared" ca="1" si="337"/>
        <v>0</v>
      </c>
      <c r="H2674" s="17">
        <f t="shared" ca="1" si="338"/>
        <v>0</v>
      </c>
      <c r="I2674" s="17">
        <f t="shared" ca="1" si="339"/>
        <v>0</v>
      </c>
      <c r="K2674" s="17">
        <v>2665</v>
      </c>
      <c r="L2674" s="50">
        <v>1.9416875461862211E-3</v>
      </c>
      <c r="M2674" s="50">
        <v>1.9571213596662187E-3</v>
      </c>
      <c r="N2674" s="50">
        <v>5.6800000000000003E-2</v>
      </c>
      <c r="O2674" s="50">
        <v>5.74E-2</v>
      </c>
      <c r="R2674" s="59"/>
    </row>
    <row r="2675" spans="2:18" x14ac:dyDescent="0.2">
      <c r="B2675">
        <v>2666</v>
      </c>
      <c r="C2675" s="57">
        <f ca="1"/>
        <v>-1.5610426976605605</v>
      </c>
      <c r="D2675" s="57">
        <f t="shared" ca="1" si="341"/>
        <v>0.57528391636591014</v>
      </c>
      <c r="E2675" s="57">
        <f t="shared" ca="1" si="341"/>
        <v>0.57547269455468852</v>
      </c>
      <c r="F2675" s="57">
        <f t="shared" ca="1" si="336"/>
        <v>0</v>
      </c>
      <c r="G2675" s="57">
        <f t="shared" ca="1" si="337"/>
        <v>0</v>
      </c>
      <c r="H2675" s="17">
        <f t="shared" ca="1" si="338"/>
        <v>0</v>
      </c>
      <c r="I2675" s="17">
        <f t="shared" ca="1" si="339"/>
        <v>0</v>
      </c>
      <c r="K2675" s="17">
        <v>2666</v>
      </c>
      <c r="L2675" s="50">
        <v>1.7535198060962174E-3</v>
      </c>
      <c r="M2675" s="50">
        <v>1.7678034656670133E-3</v>
      </c>
      <c r="N2675" s="50">
        <v>5.2999999999999999E-2</v>
      </c>
      <c r="O2675" s="50">
        <v>5.2999999999999999E-2</v>
      </c>
      <c r="R2675" s="59"/>
    </row>
    <row r="2676" spans="2:18" x14ac:dyDescent="0.2">
      <c r="B2676">
        <v>2667</v>
      </c>
      <c r="C2676" s="57">
        <f ca="1"/>
        <v>0.15002224873320716</v>
      </c>
      <c r="D2676" s="57">
        <f t="shared" ca="1" si="341"/>
        <v>0.68099383289764648</v>
      </c>
      <c r="E2676" s="57">
        <f t="shared" ca="1" si="341"/>
        <v>0.68121729956981714</v>
      </c>
      <c r="F2676" s="57">
        <f t="shared" ca="1" si="336"/>
        <v>0</v>
      </c>
      <c r="G2676" s="57">
        <f t="shared" ca="1" si="337"/>
        <v>0</v>
      </c>
      <c r="H2676" s="17">
        <f t="shared" ca="1" si="338"/>
        <v>0</v>
      </c>
      <c r="I2676" s="17">
        <f t="shared" ca="1" si="339"/>
        <v>0</v>
      </c>
      <c r="K2676" s="17">
        <v>2667</v>
      </c>
      <c r="L2676" s="50">
        <v>1.6220944519552674E-3</v>
      </c>
      <c r="M2676" s="50">
        <v>1.6366970891825176E-3</v>
      </c>
      <c r="N2676" s="50">
        <v>5.4399999999999997E-2</v>
      </c>
      <c r="O2676" s="50">
        <v>5.4399999999999997E-2</v>
      </c>
      <c r="R2676" s="59"/>
    </row>
    <row r="2677" spans="2:18" x14ac:dyDescent="0.2">
      <c r="B2677">
        <v>2668</v>
      </c>
      <c r="C2677" s="57">
        <f ca="1"/>
        <v>-3.5829293382377267E-2</v>
      </c>
      <c r="D2677" s="57">
        <f t="shared" ca="1" si="341"/>
        <v>0.66862984890045984</v>
      </c>
      <c r="E2677" s="57">
        <f t="shared" ca="1" si="341"/>
        <v>0.66884925835768205</v>
      </c>
      <c r="F2677" s="57">
        <f t="shared" ca="1" si="336"/>
        <v>0</v>
      </c>
      <c r="G2677" s="57">
        <f t="shared" ca="1" si="337"/>
        <v>0</v>
      </c>
      <c r="H2677" s="17">
        <f t="shared" ca="1" si="338"/>
        <v>0</v>
      </c>
      <c r="I2677" s="17">
        <f t="shared" ca="1" si="339"/>
        <v>0</v>
      </c>
      <c r="K2677" s="17">
        <v>2668</v>
      </c>
      <c r="L2677" s="50">
        <v>1.8945227558959759E-3</v>
      </c>
      <c r="M2677" s="50">
        <v>1.9091476368735464E-3</v>
      </c>
      <c r="N2677" s="50">
        <v>5.3999999999999999E-2</v>
      </c>
      <c r="O2677" s="50">
        <v>5.4399999999999997E-2</v>
      </c>
      <c r="R2677" s="59"/>
    </row>
    <row r="2678" spans="2:18" x14ac:dyDescent="0.2">
      <c r="B2678">
        <v>2669</v>
      </c>
      <c r="C2678" s="57">
        <f ca="1"/>
        <v>-0.54154272539442561</v>
      </c>
      <c r="D2678" s="57">
        <f t="shared" ca="1" si="341"/>
        <v>0.63611133890865768</v>
      </c>
      <c r="E2678" s="57">
        <f t="shared" ca="1" si="341"/>
        <v>0.6363200774862614</v>
      </c>
      <c r="F2678" s="57">
        <f t="shared" ca="1" si="336"/>
        <v>0</v>
      </c>
      <c r="G2678" s="57">
        <f t="shared" ca="1" si="337"/>
        <v>0</v>
      </c>
      <c r="H2678" s="17">
        <f t="shared" ca="1" si="338"/>
        <v>0</v>
      </c>
      <c r="I2678" s="17">
        <f t="shared" ca="1" si="339"/>
        <v>0</v>
      </c>
      <c r="K2678" s="17">
        <v>2669</v>
      </c>
      <c r="L2678" s="50">
        <v>1.6550492945253648E-3</v>
      </c>
      <c r="M2678" s="50">
        <v>1.6690046664345679E-3</v>
      </c>
      <c r="N2678" s="50">
        <v>5.16E-2</v>
      </c>
      <c r="O2678" s="50">
        <v>5.1999999999999998E-2</v>
      </c>
      <c r="R2678" s="59"/>
    </row>
    <row r="2679" spans="2:18" x14ac:dyDescent="0.2">
      <c r="B2679">
        <v>2670</v>
      </c>
      <c r="C2679" s="57">
        <f ca="1"/>
        <v>-1.6843040146437105</v>
      </c>
      <c r="D2679" s="57">
        <f t="shared" ca="1" si="341"/>
        <v>0.56833535894461762</v>
      </c>
      <c r="E2679" s="57">
        <f t="shared" ca="1" si="341"/>
        <v>0.56852185697911517</v>
      </c>
      <c r="F2679" s="57">
        <f t="shared" ca="1" si="336"/>
        <v>0</v>
      </c>
      <c r="G2679" s="57">
        <f t="shared" ca="1" si="337"/>
        <v>0</v>
      </c>
      <c r="H2679" s="17">
        <f t="shared" ca="1" si="338"/>
        <v>0</v>
      </c>
      <c r="I2679" s="17">
        <f t="shared" ca="1" si="339"/>
        <v>0</v>
      </c>
      <c r="K2679" s="17">
        <v>2670</v>
      </c>
      <c r="L2679" s="50">
        <v>1.8753594106684535E-3</v>
      </c>
      <c r="M2679" s="50">
        <v>1.8898382393335255E-3</v>
      </c>
      <c r="N2679" s="50">
        <v>5.3600000000000002E-2</v>
      </c>
      <c r="O2679" s="50">
        <v>5.3600000000000002E-2</v>
      </c>
      <c r="R2679" s="59"/>
    </row>
    <row r="2680" spans="2:18" x14ac:dyDescent="0.2">
      <c r="B2680">
        <v>2671</v>
      </c>
      <c r="C2680" s="57">
        <f ca="1"/>
        <v>0.3840168831703748</v>
      </c>
      <c r="D2680" s="57">
        <f t="shared" ca="1" si="341"/>
        <v>0.69688624378695219</v>
      </c>
      <c r="E2680" s="57">
        <f t="shared" ca="1" si="341"/>
        <v>0.69711492551982202</v>
      </c>
      <c r="F2680" s="57">
        <f t="shared" ca="1" si="336"/>
        <v>0</v>
      </c>
      <c r="G2680" s="57">
        <f t="shared" ca="1" si="337"/>
        <v>0</v>
      </c>
      <c r="H2680" s="17">
        <f t="shared" ca="1" si="338"/>
        <v>0</v>
      </c>
      <c r="I2680" s="17">
        <f t="shared" ca="1" si="339"/>
        <v>0</v>
      </c>
      <c r="K2680" s="17">
        <v>2671</v>
      </c>
      <c r="L2680" s="50">
        <v>1.4632127396421559E-3</v>
      </c>
      <c r="M2680" s="50">
        <v>1.4755293701101703E-3</v>
      </c>
      <c r="N2680" s="50">
        <v>4.5600000000000002E-2</v>
      </c>
      <c r="O2680" s="50">
        <v>4.58E-2</v>
      </c>
      <c r="R2680" s="59"/>
    </row>
    <row r="2681" spans="2:18" x14ac:dyDescent="0.2">
      <c r="B2681">
        <v>2672</v>
      </c>
      <c r="C2681" s="57">
        <f ca="1"/>
        <v>-1.9718224155778183</v>
      </c>
      <c r="D2681" s="57">
        <f t="shared" ca="1" si="341"/>
        <v>0.55245166948254143</v>
      </c>
      <c r="E2681" s="57">
        <f t="shared" ca="1" si="341"/>
        <v>0.55263295531825773</v>
      </c>
      <c r="F2681" s="57">
        <f t="shared" ca="1" si="336"/>
        <v>0</v>
      </c>
      <c r="G2681" s="57">
        <f t="shared" ca="1" si="337"/>
        <v>0</v>
      </c>
      <c r="H2681" s="17">
        <f t="shared" ca="1" si="338"/>
        <v>0</v>
      </c>
      <c r="I2681" s="17">
        <f t="shared" ca="1" si="339"/>
        <v>0</v>
      </c>
      <c r="K2681" s="17">
        <v>2672</v>
      </c>
      <c r="L2681" s="50">
        <v>1.9223857707576376E-3</v>
      </c>
      <c r="M2681" s="50">
        <v>1.9364548216795974E-3</v>
      </c>
      <c r="N2681" s="50">
        <v>5.16E-2</v>
      </c>
      <c r="O2681" s="50">
        <v>5.2600000000000001E-2</v>
      </c>
      <c r="R2681" s="59"/>
    </row>
    <row r="2682" spans="2:18" x14ac:dyDescent="0.2">
      <c r="B2682">
        <v>2673</v>
      </c>
      <c r="C2682" s="57">
        <f ca="1"/>
        <v>-0.75440007620910943</v>
      </c>
      <c r="D2682" s="57">
        <f t="shared" ca="1" si="341"/>
        <v>0.62290158796269746</v>
      </c>
      <c r="E2682" s="57">
        <f t="shared" ca="1" si="341"/>
        <v>0.6231059917887346</v>
      </c>
      <c r="F2682" s="57">
        <f t="shared" ca="1" si="336"/>
        <v>0</v>
      </c>
      <c r="G2682" s="57">
        <f t="shared" ca="1" si="337"/>
        <v>0</v>
      </c>
      <c r="H2682" s="17">
        <f t="shared" ca="1" si="338"/>
        <v>0</v>
      </c>
      <c r="I2682" s="17">
        <f t="shared" ca="1" si="339"/>
        <v>0</v>
      </c>
      <c r="K2682" s="17">
        <v>2673</v>
      </c>
      <c r="L2682" s="50">
        <v>1.7608607621977456E-3</v>
      </c>
      <c r="M2682" s="50">
        <v>1.7742095460574613E-3</v>
      </c>
      <c r="N2682" s="50">
        <v>4.9200000000000001E-2</v>
      </c>
      <c r="O2682" s="50">
        <v>4.9799999999999997E-2</v>
      </c>
      <c r="R2682" s="59"/>
    </row>
    <row r="2683" spans="2:18" x14ac:dyDescent="0.2">
      <c r="B2683">
        <v>2674</v>
      </c>
      <c r="C2683" s="57">
        <f ca="1"/>
        <v>1.3509631282308139</v>
      </c>
      <c r="D2683" s="57">
        <f t="shared" ca="1" si="341"/>
        <v>0.76658912956026537</v>
      </c>
      <c r="E2683" s="57">
        <f t="shared" ca="1" si="341"/>
        <v>0.76684068414626838</v>
      </c>
      <c r="F2683" s="57">
        <f t="shared" ca="1" si="336"/>
        <v>0</v>
      </c>
      <c r="G2683" s="57">
        <f t="shared" ca="1" si="337"/>
        <v>0</v>
      </c>
      <c r="H2683" s="17">
        <f t="shared" ca="1" si="338"/>
        <v>0</v>
      </c>
      <c r="I2683" s="17">
        <f t="shared" ca="1" si="339"/>
        <v>0</v>
      </c>
      <c r="K2683" s="17">
        <v>2674</v>
      </c>
      <c r="L2683" s="50">
        <v>1.7691891848874671E-3</v>
      </c>
      <c r="M2683" s="50">
        <v>1.7834779863314537E-3</v>
      </c>
      <c r="N2683" s="50">
        <v>5.2999999999999999E-2</v>
      </c>
      <c r="O2683" s="50">
        <v>5.2999999999999999E-2</v>
      </c>
      <c r="R2683" s="59"/>
    </row>
    <row r="2684" spans="2:18" x14ac:dyDescent="0.2">
      <c r="B2684">
        <v>2675</v>
      </c>
      <c r="C2684" s="57">
        <f ca="1"/>
        <v>1.7808047187269636</v>
      </c>
      <c r="D2684" s="57">
        <f t="shared" ca="1" si="341"/>
        <v>0.79977302413110585</v>
      </c>
      <c r="E2684" s="57">
        <f t="shared" ca="1" si="341"/>
        <v>0.80003546794125613</v>
      </c>
      <c r="F2684" s="57">
        <f t="shared" ca="1" si="336"/>
        <v>1.1573024131105836E-2</v>
      </c>
      <c r="G2684" s="57">
        <f t="shared" ca="1" si="337"/>
        <v>1.1835467941256117E-2</v>
      </c>
      <c r="H2684" s="17">
        <f t="shared" ca="1" si="338"/>
        <v>1</v>
      </c>
      <c r="I2684" s="17">
        <f t="shared" ca="1" si="339"/>
        <v>1</v>
      </c>
      <c r="K2684" s="17">
        <v>2675</v>
      </c>
      <c r="L2684" s="50">
        <v>1.8840396310389306E-3</v>
      </c>
      <c r="M2684" s="50">
        <v>1.8990060962839352E-3</v>
      </c>
      <c r="N2684" s="50">
        <v>5.5E-2</v>
      </c>
      <c r="O2684" s="50">
        <v>5.6000000000000001E-2</v>
      </c>
      <c r="R2684" s="59"/>
    </row>
    <row r="2685" spans="2:18" x14ac:dyDescent="0.2">
      <c r="B2685">
        <v>2676</v>
      </c>
      <c r="C2685" s="57">
        <f ca="1"/>
        <v>-0.61871879052791467</v>
      </c>
      <c r="D2685" s="57">
        <f t="shared" ca="1" si="341"/>
        <v>0.63128979248931005</v>
      </c>
      <c r="E2685" s="57">
        <f t="shared" ca="1" si="341"/>
        <v>0.63149694888675156</v>
      </c>
      <c r="F2685" s="57">
        <f t="shared" ca="1" si="336"/>
        <v>0</v>
      </c>
      <c r="G2685" s="57">
        <f t="shared" ca="1" si="337"/>
        <v>0</v>
      </c>
      <c r="H2685" s="17">
        <f t="shared" ca="1" si="338"/>
        <v>0</v>
      </c>
      <c r="I2685" s="17">
        <f t="shared" ca="1" si="339"/>
        <v>0</v>
      </c>
      <c r="K2685" s="17">
        <v>2676</v>
      </c>
      <c r="L2685" s="50">
        <v>1.9434735222270863E-3</v>
      </c>
      <c r="M2685" s="50">
        <v>1.9591644746685954E-3</v>
      </c>
      <c r="N2685" s="50">
        <v>5.8200000000000002E-2</v>
      </c>
      <c r="O2685" s="50">
        <v>5.8200000000000002E-2</v>
      </c>
      <c r="R2685" s="59"/>
    </row>
    <row r="2686" spans="2:18" x14ac:dyDescent="0.2">
      <c r="B2686">
        <v>2677</v>
      </c>
      <c r="C2686" s="57">
        <f ca="1"/>
        <v>-1.6524012786892257</v>
      </c>
      <c r="D2686" s="57">
        <f t="shared" ca="1" si="341"/>
        <v>0.5701257070422957</v>
      </c>
      <c r="E2686" s="57">
        <f t="shared" ca="1" si="341"/>
        <v>0.57031279257569867</v>
      </c>
      <c r="F2686" s="57">
        <f t="shared" ca="1" si="336"/>
        <v>0</v>
      </c>
      <c r="G2686" s="57">
        <f t="shared" ca="1" si="337"/>
        <v>0</v>
      </c>
      <c r="H2686" s="17">
        <f t="shared" ca="1" si="338"/>
        <v>0</v>
      </c>
      <c r="I2686" s="17">
        <f t="shared" ca="1" si="339"/>
        <v>0</v>
      </c>
      <c r="K2686" s="17">
        <v>2677</v>
      </c>
      <c r="L2686" s="50">
        <v>1.8235581370011178E-3</v>
      </c>
      <c r="M2686" s="50">
        <v>1.837928963621E-3</v>
      </c>
      <c r="N2686" s="50">
        <v>5.2999999999999999E-2</v>
      </c>
      <c r="O2686" s="50">
        <v>5.3600000000000002E-2</v>
      </c>
      <c r="R2686" s="59"/>
    </row>
    <row r="2687" spans="2:18" x14ac:dyDescent="0.2">
      <c r="B2687">
        <v>2678</v>
      </c>
      <c r="C2687" s="57">
        <f ca="1"/>
        <v>0.5592738537521772</v>
      </c>
      <c r="D2687" s="57">
        <f t="shared" ca="1" si="341"/>
        <v>0.70903176664329193</v>
      </c>
      <c r="E2687" s="57">
        <f t="shared" ca="1" si="341"/>
        <v>0.7092644339035532</v>
      </c>
      <c r="F2687" s="57">
        <f t="shared" ca="1" si="336"/>
        <v>0</v>
      </c>
      <c r="G2687" s="57">
        <f t="shared" ca="1" si="337"/>
        <v>0</v>
      </c>
      <c r="H2687" s="17">
        <f t="shared" ca="1" si="338"/>
        <v>0</v>
      </c>
      <c r="I2687" s="17">
        <f t="shared" ca="1" si="339"/>
        <v>0</v>
      </c>
      <c r="K2687" s="17">
        <v>2678</v>
      </c>
      <c r="L2687" s="50">
        <v>1.7150636564671497E-3</v>
      </c>
      <c r="M2687" s="50">
        <v>1.7296619324487067E-3</v>
      </c>
      <c r="N2687" s="50">
        <v>5.4199999999999998E-2</v>
      </c>
      <c r="O2687" s="50">
        <v>5.4399999999999997E-2</v>
      </c>
      <c r="R2687" s="59"/>
    </row>
    <row r="2688" spans="2:18" x14ac:dyDescent="0.2">
      <c r="B2688">
        <v>2679</v>
      </c>
      <c r="C2688" s="57">
        <f ca="1"/>
        <v>-1.7935418745812006</v>
      </c>
      <c r="D2688" s="57">
        <f t="shared" ca="1" si="341"/>
        <v>0.56224752054919347</v>
      </c>
      <c r="E2688" s="57">
        <f t="shared" ca="1" si="341"/>
        <v>0.56243202087252064</v>
      </c>
      <c r="F2688" s="57">
        <f t="shared" ca="1" si="336"/>
        <v>0</v>
      </c>
      <c r="G2688" s="57">
        <f t="shared" ca="1" si="337"/>
        <v>0</v>
      </c>
      <c r="H2688" s="17">
        <f t="shared" ca="1" si="338"/>
        <v>0</v>
      </c>
      <c r="I2688" s="17">
        <f t="shared" ca="1" si="339"/>
        <v>0</v>
      </c>
      <c r="K2688" s="17">
        <v>2679</v>
      </c>
      <c r="L2688" s="50">
        <v>1.847398037296297E-3</v>
      </c>
      <c r="M2688" s="50">
        <v>1.861505585890611E-3</v>
      </c>
      <c r="N2688" s="50">
        <v>5.2200000000000003E-2</v>
      </c>
      <c r="O2688" s="50">
        <v>5.2200000000000003E-2</v>
      </c>
      <c r="R2688" s="59"/>
    </row>
    <row r="2689" spans="2:18" x14ac:dyDescent="0.2">
      <c r="B2689">
        <v>2680</v>
      </c>
      <c r="C2689" s="57">
        <f ca="1"/>
        <v>1.9187270540069896</v>
      </c>
      <c r="D2689" s="57">
        <f t="shared" ca="1" si="341"/>
        <v>0.81072214022613331</v>
      </c>
      <c r="E2689" s="57">
        <f t="shared" ca="1" si="341"/>
        <v>0.81098817696535119</v>
      </c>
      <c r="F2689" s="57">
        <f t="shared" ca="1" si="336"/>
        <v>2.2522140226133303E-2</v>
      </c>
      <c r="G2689" s="57">
        <f t="shared" ca="1" si="337"/>
        <v>2.2788176965351181E-2</v>
      </c>
      <c r="H2689" s="17">
        <f t="shared" ca="1" si="338"/>
        <v>1</v>
      </c>
      <c r="I2689" s="17">
        <f t="shared" ca="1" si="339"/>
        <v>1</v>
      </c>
      <c r="K2689" s="17">
        <v>2680</v>
      </c>
      <c r="L2689" s="50">
        <v>1.7741263340674627E-3</v>
      </c>
      <c r="M2689" s="50">
        <v>1.7876461142858598E-3</v>
      </c>
      <c r="N2689" s="50">
        <v>0.05</v>
      </c>
      <c r="O2689" s="50">
        <v>5.0200000000000002E-2</v>
      </c>
      <c r="R2689" s="59"/>
    </row>
    <row r="2690" spans="2:18" x14ac:dyDescent="0.2">
      <c r="B2690">
        <v>2681</v>
      </c>
      <c r="C2690" s="57">
        <f ca="1"/>
        <v>-0.39101053781771139</v>
      </c>
      <c r="D2690" s="57">
        <f t="shared" ref="D2690:E2709" ca="1" si="342">S0*EXP((D$5+0.5*σ*σ)*T+σ*SQRT(T)*$C2690)</f>
        <v>0.64562200224740951</v>
      </c>
      <c r="E2690" s="57">
        <f t="shared" ca="1" si="342"/>
        <v>0.64583386172888024</v>
      </c>
      <c r="F2690" s="57">
        <f t="shared" ca="1" si="336"/>
        <v>0</v>
      </c>
      <c r="G2690" s="57">
        <f t="shared" ca="1" si="337"/>
        <v>0</v>
      </c>
      <c r="H2690" s="17">
        <f t="shared" ca="1" si="338"/>
        <v>0</v>
      </c>
      <c r="I2690" s="17">
        <f t="shared" ca="1" si="339"/>
        <v>0</v>
      </c>
      <c r="K2690" s="17">
        <v>2681</v>
      </c>
      <c r="L2690" s="50">
        <v>1.6504613151067595E-3</v>
      </c>
      <c r="M2690" s="50">
        <v>1.6640730136628843E-3</v>
      </c>
      <c r="N2690" s="50">
        <v>5.0200000000000002E-2</v>
      </c>
      <c r="O2690" s="50">
        <v>5.0999999999999997E-2</v>
      </c>
      <c r="R2690" s="59"/>
    </row>
    <row r="2691" spans="2:18" x14ac:dyDescent="0.2">
      <c r="B2691">
        <v>2682</v>
      </c>
      <c r="C2691" s="57">
        <f ca="1"/>
        <v>8.5165424350912705E-2</v>
      </c>
      <c r="D2691" s="57">
        <f t="shared" ca="1" si="342"/>
        <v>0.67665340181499256</v>
      </c>
      <c r="E2691" s="57">
        <f t="shared" ca="1" si="342"/>
        <v>0.6768754441839715</v>
      </c>
      <c r="F2691" s="57">
        <f t="shared" ca="1" si="336"/>
        <v>0</v>
      </c>
      <c r="G2691" s="57">
        <f t="shared" ca="1" si="337"/>
        <v>0</v>
      </c>
      <c r="H2691" s="17">
        <f t="shared" ca="1" si="338"/>
        <v>0</v>
      </c>
      <c r="I2691" s="17">
        <f t="shared" ca="1" si="339"/>
        <v>0</v>
      </c>
      <c r="K2691" s="17">
        <v>2682</v>
      </c>
      <c r="L2691" s="50">
        <v>1.7500981498687932E-3</v>
      </c>
      <c r="M2691" s="50">
        <v>1.7637810311846838E-3</v>
      </c>
      <c r="N2691" s="50">
        <v>5.04E-2</v>
      </c>
      <c r="O2691" s="50">
        <v>5.0799999999999998E-2</v>
      </c>
      <c r="R2691" s="59"/>
    </row>
    <row r="2692" spans="2:18" x14ac:dyDescent="0.2">
      <c r="B2692">
        <v>2683</v>
      </c>
      <c r="C2692" s="57">
        <f ca="1"/>
        <v>-3.8216157386330211E-2</v>
      </c>
      <c r="D2692" s="57">
        <f t="shared" ca="1" si="342"/>
        <v>0.66847252885654895</v>
      </c>
      <c r="E2692" s="57">
        <f t="shared" ca="1" si="342"/>
        <v>0.66869188668953483</v>
      </c>
      <c r="F2692" s="57">
        <f t="shared" ca="1" si="336"/>
        <v>0</v>
      </c>
      <c r="G2692" s="57">
        <f t="shared" ca="1" si="337"/>
        <v>0</v>
      </c>
      <c r="H2692" s="17">
        <f t="shared" ca="1" si="338"/>
        <v>0</v>
      </c>
      <c r="I2692" s="17">
        <f t="shared" ca="1" si="339"/>
        <v>0</v>
      </c>
      <c r="K2692" s="17">
        <v>2683</v>
      </c>
      <c r="L2692" s="50">
        <v>1.6586162815212283E-3</v>
      </c>
      <c r="M2692" s="50">
        <v>1.6717184827098387E-3</v>
      </c>
      <c r="N2692" s="50">
        <v>4.8399999999999999E-2</v>
      </c>
      <c r="O2692" s="50">
        <v>4.8800000000000003E-2</v>
      </c>
      <c r="R2692" s="59"/>
    </row>
    <row r="2693" spans="2:18" x14ac:dyDescent="0.2">
      <c r="B2693">
        <v>2684</v>
      </c>
      <c r="C2693" s="57">
        <f ca="1"/>
        <v>-0.68267935984329553</v>
      </c>
      <c r="D2693" s="57">
        <f t="shared" ca="1" si="342"/>
        <v>0.62732158602458932</v>
      </c>
      <c r="E2693" s="57">
        <f t="shared" ca="1" si="342"/>
        <v>0.62752744026355256</v>
      </c>
      <c r="F2693" s="57">
        <f t="shared" ca="1" si="336"/>
        <v>0</v>
      </c>
      <c r="G2693" s="57">
        <f t="shared" ca="1" si="337"/>
        <v>0</v>
      </c>
      <c r="H2693" s="17">
        <f t="shared" ca="1" si="338"/>
        <v>0</v>
      </c>
      <c r="I2693" s="17">
        <f t="shared" ca="1" si="339"/>
        <v>0</v>
      </c>
      <c r="K2693" s="17">
        <v>2684</v>
      </c>
      <c r="L2693" s="50">
        <v>1.5537588967065804E-3</v>
      </c>
      <c r="M2693" s="50">
        <v>1.5662104998347189E-3</v>
      </c>
      <c r="N2693" s="50">
        <v>4.5999999999999999E-2</v>
      </c>
      <c r="O2693" s="50">
        <v>4.6399999999999997E-2</v>
      </c>
      <c r="R2693" s="59"/>
    </row>
    <row r="2694" spans="2:18" x14ac:dyDescent="0.2">
      <c r="B2694">
        <v>2685</v>
      </c>
      <c r="C2694" s="57">
        <f ca="1"/>
        <v>-1.1260141221409152</v>
      </c>
      <c r="D2694" s="57">
        <f t="shared" ca="1" si="342"/>
        <v>0.60049364165949748</v>
      </c>
      <c r="E2694" s="57">
        <f t="shared" ca="1" si="342"/>
        <v>0.60069069236580175</v>
      </c>
      <c r="F2694" s="57">
        <f t="shared" ca="1" si="336"/>
        <v>0</v>
      </c>
      <c r="G2694" s="57">
        <f t="shared" ca="1" si="337"/>
        <v>0</v>
      </c>
      <c r="H2694" s="17">
        <f t="shared" ca="1" si="338"/>
        <v>0</v>
      </c>
      <c r="I2694" s="17">
        <f t="shared" ca="1" si="339"/>
        <v>0</v>
      </c>
      <c r="K2694" s="17">
        <v>2685</v>
      </c>
      <c r="L2694" s="50">
        <v>1.8776809520631677E-3</v>
      </c>
      <c r="M2694" s="50">
        <v>1.8918883788550417E-3</v>
      </c>
      <c r="N2694" s="50">
        <v>5.2200000000000003E-2</v>
      </c>
      <c r="O2694" s="50">
        <v>5.28E-2</v>
      </c>
      <c r="R2694" s="59"/>
    </row>
    <row r="2695" spans="2:18" x14ac:dyDescent="0.2">
      <c r="B2695">
        <v>2686</v>
      </c>
      <c r="C2695" s="57">
        <f ca="1"/>
        <v>-1.5224313429397385</v>
      </c>
      <c r="D2695" s="57">
        <f t="shared" ca="1" si="342"/>
        <v>0.57747796296067422</v>
      </c>
      <c r="E2695" s="57">
        <f t="shared" ca="1" si="342"/>
        <v>0.57766746112115785</v>
      </c>
      <c r="F2695" s="57">
        <f t="shared" ca="1" si="336"/>
        <v>0</v>
      </c>
      <c r="G2695" s="57">
        <f t="shared" ca="1" si="337"/>
        <v>0</v>
      </c>
      <c r="H2695" s="17">
        <f t="shared" ca="1" si="338"/>
        <v>0</v>
      </c>
      <c r="I2695" s="17">
        <f t="shared" ca="1" si="339"/>
        <v>0</v>
      </c>
      <c r="K2695" s="17">
        <v>2686</v>
      </c>
      <c r="L2695" s="50">
        <v>1.8692211712566472E-3</v>
      </c>
      <c r="M2695" s="50">
        <v>1.8839566318185558E-3</v>
      </c>
      <c r="N2695" s="50">
        <v>5.4600000000000003E-2</v>
      </c>
      <c r="O2695" s="50">
        <v>5.4600000000000003E-2</v>
      </c>
      <c r="R2695" s="59"/>
    </row>
    <row r="2696" spans="2:18" x14ac:dyDescent="0.2">
      <c r="B2696">
        <v>2687</v>
      </c>
      <c r="C2696" s="57">
        <f ca="1"/>
        <v>-1.2292340627054179</v>
      </c>
      <c r="D2696" s="57">
        <f t="shared" ca="1" si="342"/>
        <v>0.59441388943733242</v>
      </c>
      <c r="E2696" s="57">
        <f t="shared" ca="1" si="342"/>
        <v>0.59460894508592688</v>
      </c>
      <c r="F2696" s="57">
        <f t="shared" ca="1" si="336"/>
        <v>0</v>
      </c>
      <c r="G2696" s="57">
        <f t="shared" ca="1" si="337"/>
        <v>0</v>
      </c>
      <c r="H2696" s="17">
        <f t="shared" ca="1" si="338"/>
        <v>0</v>
      </c>
      <c r="I2696" s="17">
        <f t="shared" ca="1" si="339"/>
        <v>0</v>
      </c>
      <c r="K2696" s="17">
        <v>2687</v>
      </c>
      <c r="L2696" s="50">
        <v>1.9595346068617399E-3</v>
      </c>
      <c r="M2696" s="50">
        <v>1.974636215961883E-3</v>
      </c>
      <c r="N2696" s="50">
        <v>5.5599999999999997E-2</v>
      </c>
      <c r="O2696" s="50">
        <v>5.6000000000000001E-2</v>
      </c>
      <c r="R2696" s="59"/>
    </row>
    <row r="2697" spans="2:18" x14ac:dyDescent="0.2">
      <c r="B2697">
        <v>2688</v>
      </c>
      <c r="C2697" s="57">
        <f ca="1"/>
        <v>-1.5249809434349888</v>
      </c>
      <c r="D2697" s="57">
        <f t="shared" ca="1" si="342"/>
        <v>0.57733282711409384</v>
      </c>
      <c r="E2697" s="57">
        <f t="shared" ca="1" si="342"/>
        <v>0.57752227764855935</v>
      </c>
      <c r="F2697" s="57">
        <f t="shared" ca="1" si="336"/>
        <v>0</v>
      </c>
      <c r="G2697" s="57">
        <f t="shared" ca="1" si="337"/>
        <v>0</v>
      </c>
      <c r="H2697" s="17">
        <f t="shared" ca="1" si="338"/>
        <v>0</v>
      </c>
      <c r="I2697" s="17">
        <f t="shared" ca="1" si="339"/>
        <v>0</v>
      </c>
      <c r="K2697" s="17">
        <v>2688</v>
      </c>
      <c r="L2697" s="50">
        <v>1.7464501071583702E-3</v>
      </c>
      <c r="M2697" s="50">
        <v>1.7605234312274693E-3</v>
      </c>
      <c r="N2697" s="50">
        <v>5.1999999999999998E-2</v>
      </c>
      <c r="O2697" s="50">
        <v>5.2600000000000001E-2</v>
      </c>
      <c r="R2697" s="59"/>
    </row>
    <row r="2698" spans="2:18" x14ac:dyDescent="0.2">
      <c r="B2698">
        <v>2689</v>
      </c>
      <c r="C2698" s="57">
        <f ca="1"/>
        <v>0.10150863627637637</v>
      </c>
      <c r="D2698" s="57">
        <f t="shared" ca="1" si="342"/>
        <v>0.67774452887092862</v>
      </c>
      <c r="E2698" s="57">
        <f t="shared" ca="1" si="342"/>
        <v>0.67796692929092117</v>
      </c>
      <c r="F2698" s="57">
        <f t="shared" ref="F2698:F2761" ca="1" si="343">MAX(0,CP*(D2698-K))</f>
        <v>0</v>
      </c>
      <c r="G2698" s="57">
        <f t="shared" ref="G2698:G2761" ca="1" si="344">MAX(0,CP*(E2698-K))</f>
        <v>0</v>
      </c>
      <c r="H2698" s="17">
        <f t="shared" ref="H2698:H2761" ca="1" si="345">(CP*(D2698-K)&gt;0)*1</f>
        <v>0</v>
      </c>
      <c r="I2698" s="17">
        <f t="shared" ref="I2698:I2761" ca="1" si="346">(CP*(E2698-K)&gt;0)*1</f>
        <v>0</v>
      </c>
      <c r="K2698" s="17">
        <v>2689</v>
      </c>
      <c r="L2698" s="50">
        <v>1.8058010533720328E-3</v>
      </c>
      <c r="M2698" s="50">
        <v>1.8207185023879937E-3</v>
      </c>
      <c r="N2698" s="50">
        <v>5.5E-2</v>
      </c>
      <c r="O2698" s="50">
        <v>5.5599999999999997E-2</v>
      </c>
      <c r="R2698" s="59"/>
    </row>
    <row r="2699" spans="2:18" x14ac:dyDescent="0.2">
      <c r="B2699">
        <v>2690</v>
      </c>
      <c r="C2699" s="57">
        <f ca="1"/>
        <v>-2.659519023100521</v>
      </c>
      <c r="D2699" s="57">
        <f t="shared" ca="1" si="342"/>
        <v>0.51623788930643844</v>
      </c>
      <c r="E2699" s="57">
        <f t="shared" ca="1" si="342"/>
        <v>0.51640729166751542</v>
      </c>
      <c r="F2699" s="57">
        <f t="shared" ca="1" si="343"/>
        <v>0</v>
      </c>
      <c r="G2699" s="57">
        <f t="shared" ca="1" si="344"/>
        <v>0</v>
      </c>
      <c r="H2699" s="17">
        <f t="shared" ca="1" si="345"/>
        <v>0</v>
      </c>
      <c r="I2699" s="17">
        <f t="shared" ca="1" si="346"/>
        <v>0</v>
      </c>
      <c r="K2699" s="17">
        <v>2690</v>
      </c>
      <c r="L2699" s="50">
        <v>1.5959677812761486E-3</v>
      </c>
      <c r="M2699" s="50">
        <v>1.6087513220632503E-3</v>
      </c>
      <c r="N2699" s="50">
        <v>4.7399999999999998E-2</v>
      </c>
      <c r="O2699" s="50">
        <v>4.7399999999999998E-2</v>
      </c>
      <c r="R2699" s="59"/>
    </row>
    <row r="2700" spans="2:18" x14ac:dyDescent="0.2">
      <c r="B2700">
        <v>2691</v>
      </c>
      <c r="C2700" s="57">
        <f ca="1"/>
        <v>0.97732744014530548</v>
      </c>
      <c r="D2700" s="57">
        <f t="shared" ca="1" si="342"/>
        <v>0.73886496358907516</v>
      </c>
      <c r="E2700" s="57">
        <f t="shared" ca="1" si="342"/>
        <v>0.73910742054921286</v>
      </c>
      <c r="F2700" s="57">
        <f t="shared" ca="1" si="343"/>
        <v>0</v>
      </c>
      <c r="G2700" s="57">
        <f t="shared" ca="1" si="344"/>
        <v>0</v>
      </c>
      <c r="H2700" s="17">
        <f t="shared" ca="1" si="345"/>
        <v>0</v>
      </c>
      <c r="I2700" s="17">
        <f t="shared" ca="1" si="346"/>
        <v>0</v>
      </c>
      <c r="K2700" s="17">
        <v>2691</v>
      </c>
      <c r="L2700" s="50">
        <v>1.8616525452634022E-3</v>
      </c>
      <c r="M2700" s="50">
        <v>1.8753461279485655E-3</v>
      </c>
      <c r="N2700" s="50">
        <v>5.04E-2</v>
      </c>
      <c r="O2700" s="50">
        <v>5.0799999999999998E-2</v>
      </c>
      <c r="R2700" s="59"/>
    </row>
    <row r="2701" spans="2:18" x14ac:dyDescent="0.2">
      <c r="B2701">
        <v>2692</v>
      </c>
      <c r="C2701" s="57">
        <f ca="1"/>
        <v>-0.82674450042471015</v>
      </c>
      <c r="D2701" s="57">
        <f t="shared" ca="1" si="342"/>
        <v>0.61847470139147276</v>
      </c>
      <c r="E2701" s="57">
        <f t="shared" ca="1" si="342"/>
        <v>0.61867765254413398</v>
      </c>
      <c r="F2701" s="57">
        <f t="shared" ca="1" si="343"/>
        <v>0</v>
      </c>
      <c r="G2701" s="57">
        <f t="shared" ca="1" si="344"/>
        <v>0</v>
      </c>
      <c r="H2701" s="17">
        <f t="shared" ca="1" si="345"/>
        <v>0</v>
      </c>
      <c r="I2701" s="17">
        <f t="shared" ca="1" si="346"/>
        <v>0</v>
      </c>
      <c r="K2701" s="17">
        <v>2692</v>
      </c>
      <c r="L2701" s="50">
        <v>1.4563314464728411E-3</v>
      </c>
      <c r="M2701" s="50">
        <v>1.4683589831985984E-3</v>
      </c>
      <c r="N2701" s="50">
        <v>4.4600000000000001E-2</v>
      </c>
      <c r="O2701" s="50">
        <v>4.48E-2</v>
      </c>
      <c r="R2701" s="59"/>
    </row>
    <row r="2702" spans="2:18" x14ac:dyDescent="0.2">
      <c r="B2702">
        <v>2693</v>
      </c>
      <c r="C2702" s="57">
        <f ca="1"/>
        <v>-0.11868590693634941</v>
      </c>
      <c r="D2702" s="57">
        <f t="shared" ca="1" si="342"/>
        <v>0.66319031016838448</v>
      </c>
      <c r="E2702" s="57">
        <f t="shared" ca="1" si="342"/>
        <v>0.66340793465258663</v>
      </c>
      <c r="F2702" s="57">
        <f t="shared" ca="1" si="343"/>
        <v>0</v>
      </c>
      <c r="G2702" s="57">
        <f t="shared" ca="1" si="344"/>
        <v>0</v>
      </c>
      <c r="H2702" s="17">
        <f t="shared" ca="1" si="345"/>
        <v>0</v>
      </c>
      <c r="I2702" s="17">
        <f t="shared" ca="1" si="346"/>
        <v>0</v>
      </c>
      <c r="K2702" s="17">
        <v>2693</v>
      </c>
      <c r="L2702" s="50">
        <v>1.5981343461927402E-3</v>
      </c>
      <c r="M2702" s="50">
        <v>1.611060523842205E-3</v>
      </c>
      <c r="N2702" s="50">
        <v>4.7800000000000002E-2</v>
      </c>
      <c r="O2702" s="50">
        <v>4.8000000000000001E-2</v>
      </c>
      <c r="R2702" s="59"/>
    </row>
    <row r="2703" spans="2:18" x14ac:dyDescent="0.2">
      <c r="B2703">
        <v>2694</v>
      </c>
      <c r="C2703" s="57">
        <f ca="1"/>
        <v>-2.0419885405397071</v>
      </c>
      <c r="D2703" s="57">
        <f t="shared" ca="1" si="342"/>
        <v>0.54864327214243724</v>
      </c>
      <c r="E2703" s="57">
        <f t="shared" ca="1" si="342"/>
        <v>0.54882330826069825</v>
      </c>
      <c r="F2703" s="57">
        <f t="shared" ca="1" si="343"/>
        <v>0</v>
      </c>
      <c r="G2703" s="57">
        <f t="shared" ca="1" si="344"/>
        <v>0</v>
      </c>
      <c r="H2703" s="17">
        <f t="shared" ca="1" si="345"/>
        <v>0</v>
      </c>
      <c r="I2703" s="17">
        <f t="shared" ca="1" si="346"/>
        <v>0</v>
      </c>
      <c r="K2703" s="17">
        <v>2694</v>
      </c>
      <c r="L2703" s="50">
        <v>1.7470436662391862E-3</v>
      </c>
      <c r="M2703" s="50">
        <v>1.7607992329871792E-3</v>
      </c>
      <c r="N2703" s="50">
        <v>5.0799999999999998E-2</v>
      </c>
      <c r="O2703" s="50">
        <v>5.0999999999999997E-2</v>
      </c>
      <c r="R2703" s="59"/>
    </row>
    <row r="2704" spans="2:18" x14ac:dyDescent="0.2">
      <c r="B2704">
        <v>2695</v>
      </c>
      <c r="C2704" s="57">
        <f ca="1"/>
        <v>-2.531981765603756</v>
      </c>
      <c r="D2704" s="57">
        <f t="shared" ca="1" si="342"/>
        <v>0.52276982422439677</v>
      </c>
      <c r="E2704" s="57">
        <f t="shared" ca="1" si="342"/>
        <v>0.52294137002596985</v>
      </c>
      <c r="F2704" s="57">
        <f t="shared" ca="1" si="343"/>
        <v>0</v>
      </c>
      <c r="G2704" s="57">
        <f t="shared" ca="1" si="344"/>
        <v>0</v>
      </c>
      <c r="H2704" s="17">
        <f t="shared" ca="1" si="345"/>
        <v>0</v>
      </c>
      <c r="I2704" s="17">
        <f t="shared" ca="1" si="346"/>
        <v>0</v>
      </c>
      <c r="K2704" s="17">
        <v>2695</v>
      </c>
      <c r="L2704" s="50">
        <v>1.867103269656884E-3</v>
      </c>
      <c r="M2704" s="50">
        <v>1.8809120706648314E-3</v>
      </c>
      <c r="N2704" s="50">
        <v>5.0999999999999997E-2</v>
      </c>
      <c r="O2704" s="50">
        <v>5.1200000000000002E-2</v>
      </c>
      <c r="R2704" s="59"/>
    </row>
    <row r="2705" spans="2:18" x14ac:dyDescent="0.2">
      <c r="B2705">
        <v>2696</v>
      </c>
      <c r="C2705" s="57">
        <f ca="1"/>
        <v>-0.43845513867688968</v>
      </c>
      <c r="D2705" s="57">
        <f t="shared" ca="1" si="342"/>
        <v>0.64260919364787505</v>
      </c>
      <c r="E2705" s="57">
        <f t="shared" ca="1" si="342"/>
        <v>0.64282006448263695</v>
      </c>
      <c r="F2705" s="57">
        <f t="shared" ca="1" si="343"/>
        <v>0</v>
      </c>
      <c r="G2705" s="57">
        <f t="shared" ca="1" si="344"/>
        <v>0</v>
      </c>
      <c r="H2705" s="17">
        <f t="shared" ca="1" si="345"/>
        <v>0</v>
      </c>
      <c r="I2705" s="17">
        <f t="shared" ca="1" si="346"/>
        <v>0</v>
      </c>
      <c r="K2705" s="17">
        <v>2696</v>
      </c>
      <c r="L2705" s="50">
        <v>1.4955059385834892E-3</v>
      </c>
      <c r="M2705" s="50">
        <v>1.5081188668716373E-3</v>
      </c>
      <c r="N2705" s="50">
        <v>4.6800000000000001E-2</v>
      </c>
      <c r="O2705" s="50">
        <v>4.7E-2</v>
      </c>
      <c r="R2705" s="59"/>
    </row>
    <row r="2706" spans="2:18" x14ac:dyDescent="0.2">
      <c r="B2706">
        <v>2697</v>
      </c>
      <c r="C2706" s="57">
        <f ca="1"/>
        <v>-1.2022647004077511</v>
      </c>
      <c r="D2706" s="57">
        <f t="shared" ca="1" si="342"/>
        <v>0.59599644451918754</v>
      </c>
      <c r="E2706" s="57">
        <f t="shared" ca="1" si="342"/>
        <v>0.5961920194798529</v>
      </c>
      <c r="F2706" s="57">
        <f t="shared" ca="1" si="343"/>
        <v>0</v>
      </c>
      <c r="G2706" s="57">
        <f t="shared" ca="1" si="344"/>
        <v>0</v>
      </c>
      <c r="H2706" s="17">
        <f t="shared" ca="1" si="345"/>
        <v>0</v>
      </c>
      <c r="I2706" s="17">
        <f t="shared" ca="1" si="346"/>
        <v>0</v>
      </c>
      <c r="K2706" s="17">
        <v>2697</v>
      </c>
      <c r="L2706" s="50">
        <v>1.6981803969753355E-3</v>
      </c>
      <c r="M2706" s="50">
        <v>1.7123586668582622E-3</v>
      </c>
      <c r="N2706" s="50">
        <v>5.2600000000000001E-2</v>
      </c>
      <c r="O2706" s="50">
        <v>5.2999999999999999E-2</v>
      </c>
      <c r="R2706" s="59"/>
    </row>
    <row r="2707" spans="2:18" x14ac:dyDescent="0.2">
      <c r="B2707">
        <v>2698</v>
      </c>
      <c r="C2707" s="57">
        <f ca="1"/>
        <v>-0.774042721915573</v>
      </c>
      <c r="D2707" s="57">
        <f t="shared" ca="1" si="342"/>
        <v>0.62169649458445164</v>
      </c>
      <c r="E2707" s="57">
        <f t="shared" ca="1" si="342"/>
        <v>0.62190050296166988</v>
      </c>
      <c r="F2707" s="57">
        <f t="shared" ca="1" si="343"/>
        <v>0</v>
      </c>
      <c r="G2707" s="57">
        <f t="shared" ca="1" si="344"/>
        <v>0</v>
      </c>
      <c r="H2707" s="17">
        <f t="shared" ca="1" si="345"/>
        <v>0</v>
      </c>
      <c r="I2707" s="17">
        <f t="shared" ca="1" si="346"/>
        <v>0</v>
      </c>
      <c r="K2707" s="17">
        <v>2698</v>
      </c>
      <c r="L2707" s="50">
        <v>1.4916118303360023E-3</v>
      </c>
      <c r="M2707" s="50">
        <v>1.5037538286456285E-3</v>
      </c>
      <c r="N2707" s="50">
        <v>4.4999999999999998E-2</v>
      </c>
      <c r="O2707" s="50">
        <v>4.5199999999999997E-2</v>
      </c>
      <c r="R2707" s="59"/>
    </row>
    <row r="2708" spans="2:18" x14ac:dyDescent="0.2">
      <c r="B2708">
        <v>2699</v>
      </c>
      <c r="C2708" s="57">
        <f ca="1"/>
        <v>-1.1562036926359249</v>
      </c>
      <c r="D2708" s="57">
        <f t="shared" ca="1" si="342"/>
        <v>0.59870904148866022</v>
      </c>
      <c r="E2708" s="57">
        <f t="shared" ca="1" si="342"/>
        <v>0.59890550658222907</v>
      </c>
      <c r="F2708" s="57">
        <f t="shared" ca="1" si="343"/>
        <v>0</v>
      </c>
      <c r="G2708" s="57">
        <f t="shared" ca="1" si="344"/>
        <v>0</v>
      </c>
      <c r="H2708" s="17">
        <f t="shared" ca="1" si="345"/>
        <v>0</v>
      </c>
      <c r="I2708" s="17">
        <f t="shared" ca="1" si="346"/>
        <v>0</v>
      </c>
      <c r="K2708" s="17">
        <v>2699</v>
      </c>
      <c r="L2708" s="50">
        <v>1.9781640194122432E-3</v>
      </c>
      <c r="M2708" s="50">
        <v>1.9940705086840291E-3</v>
      </c>
      <c r="N2708" s="50">
        <v>5.8799999999999998E-2</v>
      </c>
      <c r="O2708" s="50">
        <v>5.9200000000000003E-2</v>
      </c>
      <c r="R2708" s="59"/>
    </row>
    <row r="2709" spans="2:18" x14ac:dyDescent="0.2">
      <c r="B2709">
        <v>2700</v>
      </c>
      <c r="C2709" s="57">
        <f ca="1"/>
        <v>-0.66642113866830488</v>
      </c>
      <c r="D2709" s="57">
        <f t="shared" ca="1" si="342"/>
        <v>0.62832789902225483</v>
      </c>
      <c r="E2709" s="57">
        <f t="shared" ca="1" si="342"/>
        <v>0.62853408348067963</v>
      </c>
      <c r="F2709" s="57">
        <f t="shared" ca="1" si="343"/>
        <v>0</v>
      </c>
      <c r="G2709" s="57">
        <f t="shared" ca="1" si="344"/>
        <v>0</v>
      </c>
      <c r="H2709" s="17">
        <f t="shared" ca="1" si="345"/>
        <v>0</v>
      </c>
      <c r="I2709" s="17">
        <f t="shared" ca="1" si="346"/>
        <v>0</v>
      </c>
      <c r="K2709" s="17">
        <v>2700</v>
      </c>
      <c r="L2709" s="50">
        <v>1.7778536929339921E-3</v>
      </c>
      <c r="M2709" s="50">
        <v>1.791917727281703E-3</v>
      </c>
      <c r="N2709" s="50">
        <v>5.1999999999999998E-2</v>
      </c>
      <c r="O2709" s="50">
        <v>5.2200000000000003E-2</v>
      </c>
      <c r="R2709" s="59"/>
    </row>
    <row r="2710" spans="2:18" x14ac:dyDescent="0.2">
      <c r="B2710">
        <v>2701</v>
      </c>
      <c r="C2710" s="57">
        <f ca="1"/>
        <v>-1.4710646606761166</v>
      </c>
      <c r="D2710" s="57">
        <f t="shared" ref="D2710:E2729" ca="1" si="347">S0*EXP((D$5+0.5*σ*σ)*T+σ*SQRT(T)*$C2710)</f>
        <v>0.58040979289080397</v>
      </c>
      <c r="E2710" s="57">
        <f t="shared" ca="1" si="347"/>
        <v>0.58060025312501895</v>
      </c>
      <c r="F2710" s="57">
        <f t="shared" ca="1" si="343"/>
        <v>0</v>
      </c>
      <c r="G2710" s="57">
        <f t="shared" ca="1" si="344"/>
        <v>0</v>
      </c>
      <c r="H2710" s="17">
        <f t="shared" ca="1" si="345"/>
        <v>0</v>
      </c>
      <c r="I2710" s="17">
        <f t="shared" ca="1" si="346"/>
        <v>0</v>
      </c>
      <c r="K2710" s="17">
        <v>2701</v>
      </c>
      <c r="L2710" s="50">
        <v>1.6940112576185552E-3</v>
      </c>
      <c r="M2710" s="50">
        <v>1.7078332889330639E-3</v>
      </c>
      <c r="N2710" s="50">
        <v>5.0999999999999997E-2</v>
      </c>
      <c r="O2710" s="50">
        <v>5.1400000000000001E-2</v>
      </c>
      <c r="R2710" s="59"/>
    </row>
    <row r="2711" spans="2:18" x14ac:dyDescent="0.2">
      <c r="B2711">
        <v>2702</v>
      </c>
      <c r="C2711" s="57">
        <f ca="1"/>
        <v>1.0917020293177806</v>
      </c>
      <c r="D2711" s="57">
        <f t="shared" ca="1" si="347"/>
        <v>0.74724348092212722</v>
      </c>
      <c r="E2711" s="57">
        <f t="shared" ca="1" si="347"/>
        <v>0.7474886872748373</v>
      </c>
      <c r="F2711" s="57">
        <f t="shared" ca="1" si="343"/>
        <v>0</v>
      </c>
      <c r="G2711" s="57">
        <f t="shared" ca="1" si="344"/>
        <v>0</v>
      </c>
      <c r="H2711" s="17">
        <f t="shared" ca="1" si="345"/>
        <v>0</v>
      </c>
      <c r="I2711" s="17">
        <f t="shared" ca="1" si="346"/>
        <v>0</v>
      </c>
      <c r="K2711" s="17">
        <v>2702</v>
      </c>
      <c r="L2711" s="50">
        <v>1.5979209438298399E-3</v>
      </c>
      <c r="M2711" s="50">
        <v>1.6118203372448474E-3</v>
      </c>
      <c r="N2711" s="50">
        <v>5.1200000000000002E-2</v>
      </c>
      <c r="O2711" s="50">
        <v>5.2200000000000003E-2</v>
      </c>
      <c r="R2711" s="59"/>
    </row>
    <row r="2712" spans="2:18" x14ac:dyDescent="0.2">
      <c r="B2712">
        <v>2703</v>
      </c>
      <c r="C2712" s="57">
        <f ca="1"/>
        <v>1.020623245811527</v>
      </c>
      <c r="D2712" s="57">
        <f t="shared" ca="1" si="347"/>
        <v>0.74202549292245268</v>
      </c>
      <c r="E2712" s="57">
        <f t="shared" ca="1" si="347"/>
        <v>0.74226898700354238</v>
      </c>
      <c r="F2712" s="57">
        <f t="shared" ca="1" si="343"/>
        <v>0</v>
      </c>
      <c r="G2712" s="57">
        <f t="shared" ca="1" si="344"/>
        <v>0</v>
      </c>
      <c r="H2712" s="17">
        <f t="shared" ca="1" si="345"/>
        <v>0</v>
      </c>
      <c r="I2712" s="17">
        <f t="shared" ca="1" si="346"/>
        <v>0</v>
      </c>
      <c r="K2712" s="17">
        <v>2703</v>
      </c>
      <c r="L2712" s="50">
        <v>2.0238614080535047E-3</v>
      </c>
      <c r="M2712" s="50">
        <v>2.0385958842495237E-3</v>
      </c>
      <c r="N2712" s="50">
        <v>5.4399999999999997E-2</v>
      </c>
      <c r="O2712" s="50">
        <v>5.4399999999999997E-2</v>
      </c>
      <c r="R2712" s="59"/>
    </row>
    <row r="2713" spans="2:18" x14ac:dyDescent="0.2">
      <c r="B2713">
        <v>2704</v>
      </c>
      <c r="C2713" s="57">
        <f ca="1"/>
        <v>0.11719525005078829</v>
      </c>
      <c r="D2713" s="57">
        <f t="shared" ca="1" si="347"/>
        <v>0.67879347408787216</v>
      </c>
      <c r="E2713" s="57">
        <f t="shared" ca="1" si="347"/>
        <v>0.6790162187169978</v>
      </c>
      <c r="F2713" s="57">
        <f t="shared" ca="1" si="343"/>
        <v>0</v>
      </c>
      <c r="G2713" s="57">
        <f t="shared" ca="1" si="344"/>
        <v>0</v>
      </c>
      <c r="H2713" s="17">
        <f t="shared" ca="1" si="345"/>
        <v>0</v>
      </c>
      <c r="I2713" s="17">
        <f t="shared" ca="1" si="346"/>
        <v>0</v>
      </c>
      <c r="K2713" s="17">
        <v>2704</v>
      </c>
      <c r="L2713" s="50">
        <v>1.6747328682785931E-3</v>
      </c>
      <c r="M2713" s="50">
        <v>1.6882025258027089E-3</v>
      </c>
      <c r="N2713" s="50">
        <v>4.9799999999999997E-2</v>
      </c>
      <c r="O2713" s="50">
        <v>5.0200000000000002E-2</v>
      </c>
      <c r="R2713" s="59"/>
    </row>
    <row r="2714" spans="2:18" x14ac:dyDescent="0.2">
      <c r="B2714">
        <v>2705</v>
      </c>
      <c r="C2714" s="57">
        <f ca="1"/>
        <v>-0.22737284513501663</v>
      </c>
      <c r="D2714" s="57">
        <f t="shared" ca="1" si="347"/>
        <v>0.6561220495355895</v>
      </c>
      <c r="E2714" s="57">
        <f t="shared" ca="1" si="347"/>
        <v>0.65633735458515763</v>
      </c>
      <c r="F2714" s="57">
        <f t="shared" ca="1" si="343"/>
        <v>0</v>
      </c>
      <c r="G2714" s="57">
        <f t="shared" ca="1" si="344"/>
        <v>0</v>
      </c>
      <c r="H2714" s="17">
        <f t="shared" ca="1" si="345"/>
        <v>0</v>
      </c>
      <c r="I2714" s="17">
        <f t="shared" ca="1" si="346"/>
        <v>0</v>
      </c>
      <c r="K2714" s="17">
        <v>2705</v>
      </c>
      <c r="L2714" s="50">
        <v>1.608730424054905E-3</v>
      </c>
      <c r="M2714" s="50">
        <v>1.6220126993970673E-3</v>
      </c>
      <c r="N2714" s="50">
        <v>4.8599999999999997E-2</v>
      </c>
      <c r="O2714" s="50">
        <v>0.05</v>
      </c>
      <c r="R2714" s="59"/>
    </row>
    <row r="2715" spans="2:18" x14ac:dyDescent="0.2">
      <c r="B2715">
        <v>2706</v>
      </c>
      <c r="C2715" s="57">
        <f ca="1"/>
        <v>0.17775601387352646</v>
      </c>
      <c r="D2715" s="57">
        <f t="shared" ca="1" si="347"/>
        <v>0.68285835524332139</v>
      </c>
      <c r="E2715" s="57">
        <f t="shared" ca="1" si="347"/>
        <v>0.6830824337545186</v>
      </c>
      <c r="F2715" s="57">
        <f t="shared" ca="1" si="343"/>
        <v>0</v>
      </c>
      <c r="G2715" s="57">
        <f t="shared" ca="1" si="344"/>
        <v>0</v>
      </c>
      <c r="H2715" s="17">
        <f t="shared" ca="1" si="345"/>
        <v>0</v>
      </c>
      <c r="I2715" s="17">
        <f t="shared" ca="1" si="346"/>
        <v>0</v>
      </c>
      <c r="K2715" s="17">
        <v>2706</v>
      </c>
      <c r="L2715" s="50">
        <v>1.8964097026680457E-3</v>
      </c>
      <c r="M2715" s="50">
        <v>1.9113345263904048E-3</v>
      </c>
      <c r="N2715" s="50">
        <v>5.5199999999999999E-2</v>
      </c>
      <c r="O2715" s="50">
        <v>5.5399999999999998E-2</v>
      </c>
      <c r="R2715" s="59"/>
    </row>
    <row r="2716" spans="2:18" x14ac:dyDescent="0.2">
      <c r="B2716">
        <v>2707</v>
      </c>
      <c r="C2716" s="57">
        <f ca="1"/>
        <v>0.97374453071549916</v>
      </c>
      <c r="D2716" s="57">
        <f t="shared" ca="1" si="347"/>
        <v>0.73860402042564288</v>
      </c>
      <c r="E2716" s="57">
        <f t="shared" ca="1" si="347"/>
        <v>0.73884639175783873</v>
      </c>
      <c r="F2716" s="57">
        <f t="shared" ca="1" si="343"/>
        <v>0</v>
      </c>
      <c r="G2716" s="57">
        <f t="shared" ca="1" si="344"/>
        <v>0</v>
      </c>
      <c r="H2716" s="17">
        <f t="shared" ca="1" si="345"/>
        <v>0</v>
      </c>
      <c r="I2716" s="17">
        <f t="shared" ca="1" si="346"/>
        <v>0</v>
      </c>
      <c r="K2716" s="17">
        <v>2707</v>
      </c>
      <c r="L2716" s="50">
        <v>1.8951624277458812E-3</v>
      </c>
      <c r="M2716" s="50">
        <v>1.9097848354875417E-3</v>
      </c>
      <c r="N2716" s="50">
        <v>5.3800000000000001E-2</v>
      </c>
      <c r="O2716" s="50">
        <v>5.4199999999999998E-2</v>
      </c>
      <c r="R2716" s="59"/>
    </row>
    <row r="2717" spans="2:18" x14ac:dyDescent="0.2">
      <c r="B2717">
        <v>2708</v>
      </c>
      <c r="C2717" s="57">
        <f ca="1"/>
        <v>-0.85126190187921003</v>
      </c>
      <c r="D2717" s="57">
        <f t="shared" ca="1" si="347"/>
        <v>0.61698158612569876</v>
      </c>
      <c r="E2717" s="57">
        <f t="shared" ca="1" si="347"/>
        <v>0.6171840473157737</v>
      </c>
      <c r="F2717" s="57">
        <f t="shared" ca="1" si="343"/>
        <v>0</v>
      </c>
      <c r="G2717" s="57">
        <f t="shared" ca="1" si="344"/>
        <v>0</v>
      </c>
      <c r="H2717" s="17">
        <f t="shared" ca="1" si="345"/>
        <v>0</v>
      </c>
      <c r="I2717" s="17">
        <f t="shared" ca="1" si="346"/>
        <v>0</v>
      </c>
      <c r="K2717" s="17">
        <v>2708</v>
      </c>
      <c r="L2717" s="50">
        <v>1.6675381331943207E-3</v>
      </c>
      <c r="M2717" s="50">
        <v>1.6812101651151848E-3</v>
      </c>
      <c r="N2717" s="50">
        <v>5.04E-2</v>
      </c>
      <c r="O2717" s="50">
        <v>5.0999999999999997E-2</v>
      </c>
      <c r="R2717" s="59"/>
    </row>
    <row r="2718" spans="2:18" x14ac:dyDescent="0.2">
      <c r="B2718">
        <v>2709</v>
      </c>
      <c r="C2718" s="57">
        <f ca="1"/>
        <v>-0.90856550885340825</v>
      </c>
      <c r="D2718" s="57">
        <f t="shared" ca="1" si="347"/>
        <v>0.61350582673511156</v>
      </c>
      <c r="E2718" s="57">
        <f t="shared" ca="1" si="347"/>
        <v>0.61370714736216414</v>
      </c>
      <c r="F2718" s="57">
        <f t="shared" ca="1" si="343"/>
        <v>0</v>
      </c>
      <c r="G2718" s="57">
        <f t="shared" ca="1" si="344"/>
        <v>0</v>
      </c>
      <c r="H2718" s="17">
        <f t="shared" ca="1" si="345"/>
        <v>0</v>
      </c>
      <c r="I2718" s="17">
        <f t="shared" ca="1" si="346"/>
        <v>0</v>
      </c>
      <c r="K2718" s="17">
        <v>2709</v>
      </c>
      <c r="L2718" s="50">
        <v>1.5223383720762711E-3</v>
      </c>
      <c r="M2718" s="50">
        <v>1.5339606841016052E-3</v>
      </c>
      <c r="N2718" s="50">
        <v>4.2799999999999998E-2</v>
      </c>
      <c r="O2718" s="50">
        <v>4.3200000000000002E-2</v>
      </c>
      <c r="R2718" s="59"/>
    </row>
    <row r="2719" spans="2:18" x14ac:dyDescent="0.2">
      <c r="B2719">
        <v>2710</v>
      </c>
      <c r="C2719" s="57">
        <f ca="1"/>
        <v>0.29341131422063632</v>
      </c>
      <c r="D2719" s="57">
        <f t="shared" ca="1" si="347"/>
        <v>0.69068897597598411</v>
      </c>
      <c r="E2719" s="57">
        <f t="shared" ca="1" si="347"/>
        <v>0.69091562408865448</v>
      </c>
      <c r="F2719" s="57">
        <f t="shared" ca="1" si="343"/>
        <v>0</v>
      </c>
      <c r="G2719" s="57">
        <f t="shared" ca="1" si="344"/>
        <v>0</v>
      </c>
      <c r="H2719" s="17">
        <f t="shared" ca="1" si="345"/>
        <v>0</v>
      </c>
      <c r="I2719" s="17">
        <f t="shared" ca="1" si="346"/>
        <v>0</v>
      </c>
      <c r="K2719" s="17">
        <v>2710</v>
      </c>
      <c r="L2719" s="50">
        <v>1.6155432228305865E-3</v>
      </c>
      <c r="M2719" s="50">
        <v>1.629066496231285E-3</v>
      </c>
      <c r="N2719" s="50">
        <v>5.0200000000000002E-2</v>
      </c>
      <c r="O2719" s="50">
        <v>5.04E-2</v>
      </c>
      <c r="R2719" s="59"/>
    </row>
    <row r="2720" spans="2:18" x14ac:dyDescent="0.2">
      <c r="B2720">
        <v>2711</v>
      </c>
      <c r="C2720" s="57">
        <f ca="1"/>
        <v>0.55408905955028953</v>
      </c>
      <c r="D2720" s="57">
        <f t="shared" ca="1" si="347"/>
        <v>0.70866943359706269</v>
      </c>
      <c r="E2720" s="57">
        <f t="shared" ca="1" si="347"/>
        <v>0.70890198195850851</v>
      </c>
      <c r="F2720" s="57">
        <f t="shared" ca="1" si="343"/>
        <v>0</v>
      </c>
      <c r="G2720" s="57">
        <f t="shared" ca="1" si="344"/>
        <v>0</v>
      </c>
      <c r="H2720" s="17">
        <f t="shared" ca="1" si="345"/>
        <v>0</v>
      </c>
      <c r="I2720" s="17">
        <f t="shared" ca="1" si="346"/>
        <v>0</v>
      </c>
      <c r="K2720" s="17">
        <v>2711</v>
      </c>
      <c r="L2720" s="50">
        <v>1.8878126614077324E-3</v>
      </c>
      <c r="M2720" s="50">
        <v>1.9023497629470437E-3</v>
      </c>
      <c r="N2720" s="50">
        <v>5.3800000000000001E-2</v>
      </c>
      <c r="O2720" s="50">
        <v>5.3999999999999999E-2</v>
      </c>
      <c r="R2720" s="59"/>
    </row>
    <row r="2721" spans="2:18" x14ac:dyDescent="0.2">
      <c r="B2721">
        <v>2712</v>
      </c>
      <c r="C2721" s="57">
        <f ca="1"/>
        <v>1.0903307807462468</v>
      </c>
      <c r="D2721" s="57">
        <f t="shared" ca="1" si="347"/>
        <v>0.74714246945285456</v>
      </c>
      <c r="E2721" s="57">
        <f t="shared" ca="1" si="347"/>
        <v>0.7473876426588667</v>
      </c>
      <c r="F2721" s="57">
        <f t="shared" ca="1" si="343"/>
        <v>0</v>
      </c>
      <c r="G2721" s="57">
        <f t="shared" ca="1" si="344"/>
        <v>0</v>
      </c>
      <c r="H2721" s="17">
        <f t="shared" ca="1" si="345"/>
        <v>0</v>
      </c>
      <c r="I2721" s="17">
        <f t="shared" ca="1" si="346"/>
        <v>0</v>
      </c>
      <c r="K2721" s="17">
        <v>2712</v>
      </c>
      <c r="L2721" s="50">
        <v>1.4393916534661303E-3</v>
      </c>
      <c r="M2721" s="50">
        <v>1.4511717381945806E-3</v>
      </c>
      <c r="N2721" s="50">
        <v>4.36E-2</v>
      </c>
      <c r="O2721" s="50">
        <v>4.3999999999999997E-2</v>
      </c>
      <c r="R2721" s="59"/>
    </row>
    <row r="2722" spans="2:18" x14ac:dyDescent="0.2">
      <c r="B2722">
        <v>2713</v>
      </c>
      <c r="C2722" s="57">
        <f ca="1"/>
        <v>-1.3181185391961923</v>
      </c>
      <c r="D2722" s="57">
        <f t="shared" ca="1" si="347"/>
        <v>0.58922785807055467</v>
      </c>
      <c r="E2722" s="57">
        <f t="shared" ca="1" si="347"/>
        <v>0.58942121193402952</v>
      </c>
      <c r="F2722" s="57">
        <f t="shared" ca="1" si="343"/>
        <v>0</v>
      </c>
      <c r="G2722" s="57">
        <f t="shared" ca="1" si="344"/>
        <v>0</v>
      </c>
      <c r="H2722" s="17">
        <f t="shared" ca="1" si="345"/>
        <v>0</v>
      </c>
      <c r="I2722" s="17">
        <f t="shared" ca="1" si="346"/>
        <v>0</v>
      </c>
      <c r="K2722" s="17">
        <v>2713</v>
      </c>
      <c r="L2722" s="50">
        <v>1.6525193745346581E-3</v>
      </c>
      <c r="M2722" s="50">
        <v>1.6655801187533293E-3</v>
      </c>
      <c r="N2722" s="50">
        <v>4.8399999999999999E-2</v>
      </c>
      <c r="O2722" s="50">
        <v>4.8399999999999999E-2</v>
      </c>
      <c r="R2722" s="59"/>
    </row>
    <row r="2723" spans="2:18" x14ac:dyDescent="0.2">
      <c r="B2723">
        <v>2714</v>
      </c>
      <c r="C2723" s="57">
        <f ca="1"/>
        <v>0.10379116881234345</v>
      </c>
      <c r="D2723" s="57">
        <f t="shared" ca="1" si="347"/>
        <v>0.67789705827839075</v>
      </c>
      <c r="E2723" s="57">
        <f t="shared" ca="1" si="347"/>
        <v>0.67811950875058269</v>
      </c>
      <c r="F2723" s="57">
        <f t="shared" ca="1" si="343"/>
        <v>0</v>
      </c>
      <c r="G2723" s="57">
        <f t="shared" ca="1" si="344"/>
        <v>0</v>
      </c>
      <c r="H2723" s="17">
        <f t="shared" ca="1" si="345"/>
        <v>0</v>
      </c>
      <c r="I2723" s="17">
        <f t="shared" ca="1" si="346"/>
        <v>0</v>
      </c>
      <c r="K2723" s="17">
        <v>2714</v>
      </c>
      <c r="L2723" s="50">
        <v>1.8101861591649144E-3</v>
      </c>
      <c r="M2723" s="50">
        <v>1.8244791867852925E-3</v>
      </c>
      <c r="N2723" s="50">
        <v>5.28E-2</v>
      </c>
      <c r="O2723" s="50">
        <v>5.2999999999999999E-2</v>
      </c>
      <c r="R2723" s="59"/>
    </row>
    <row r="2724" spans="2:18" x14ac:dyDescent="0.2">
      <c r="B2724">
        <v>2715</v>
      </c>
      <c r="C2724" s="57">
        <f ca="1"/>
        <v>-1.5373654429795536</v>
      </c>
      <c r="D2724" s="57">
        <f t="shared" ca="1" si="347"/>
        <v>0.57662835901106069</v>
      </c>
      <c r="E2724" s="57">
        <f t="shared" ca="1" si="347"/>
        <v>0.57681757837582237</v>
      </c>
      <c r="F2724" s="57">
        <f t="shared" ca="1" si="343"/>
        <v>0</v>
      </c>
      <c r="G2724" s="57">
        <f t="shared" ca="1" si="344"/>
        <v>0</v>
      </c>
      <c r="H2724" s="17">
        <f t="shared" ca="1" si="345"/>
        <v>0</v>
      </c>
      <c r="I2724" s="17">
        <f t="shared" ca="1" si="346"/>
        <v>0</v>
      </c>
      <c r="K2724" s="17">
        <v>2715</v>
      </c>
      <c r="L2724" s="50">
        <v>1.4650175944087428E-3</v>
      </c>
      <c r="M2724" s="50">
        <v>1.4767156061649158E-3</v>
      </c>
      <c r="N2724" s="50">
        <v>4.3200000000000002E-2</v>
      </c>
      <c r="O2724" s="50">
        <v>4.3400000000000001E-2</v>
      </c>
      <c r="R2724" s="59"/>
    </row>
    <row r="2725" spans="2:18" x14ac:dyDescent="0.2">
      <c r="B2725">
        <v>2716</v>
      </c>
      <c r="C2725" s="57">
        <f ca="1"/>
        <v>0.76425622320233488</v>
      </c>
      <c r="D2725" s="57">
        <f t="shared" ca="1" si="347"/>
        <v>0.7235061334678955</v>
      </c>
      <c r="E2725" s="57">
        <f t="shared" ca="1" si="347"/>
        <v>0.72374355046072392</v>
      </c>
      <c r="F2725" s="57">
        <f t="shared" ca="1" si="343"/>
        <v>0</v>
      </c>
      <c r="G2725" s="57">
        <f t="shared" ca="1" si="344"/>
        <v>0</v>
      </c>
      <c r="H2725" s="17">
        <f t="shared" ca="1" si="345"/>
        <v>0</v>
      </c>
      <c r="I2725" s="17">
        <f t="shared" ca="1" si="346"/>
        <v>0</v>
      </c>
      <c r="K2725" s="17">
        <v>2716</v>
      </c>
      <c r="L2725" s="50">
        <v>1.6581153520883263E-3</v>
      </c>
      <c r="M2725" s="50">
        <v>1.6722377421115639E-3</v>
      </c>
      <c r="N2725" s="50">
        <v>5.2400000000000002E-2</v>
      </c>
      <c r="O2725" s="50">
        <v>5.2600000000000001E-2</v>
      </c>
      <c r="R2725" s="59"/>
    </row>
    <row r="2726" spans="2:18" x14ac:dyDescent="0.2">
      <c r="B2726">
        <v>2717</v>
      </c>
      <c r="C2726" s="57">
        <f ca="1"/>
        <v>-0.93497048107523195</v>
      </c>
      <c r="D2726" s="57">
        <f t="shared" ca="1" si="347"/>
        <v>0.6119108256886826</v>
      </c>
      <c r="E2726" s="57">
        <f t="shared" ca="1" si="347"/>
        <v>0.61211162291954768</v>
      </c>
      <c r="F2726" s="57">
        <f t="shared" ca="1" si="343"/>
        <v>0</v>
      </c>
      <c r="G2726" s="57">
        <f t="shared" ca="1" si="344"/>
        <v>0</v>
      </c>
      <c r="H2726" s="17">
        <f t="shared" ca="1" si="345"/>
        <v>0</v>
      </c>
      <c r="I2726" s="17">
        <f t="shared" ca="1" si="346"/>
        <v>0</v>
      </c>
      <c r="K2726" s="17">
        <v>2717</v>
      </c>
      <c r="L2726" s="50">
        <v>1.7015788386814791E-3</v>
      </c>
      <c r="M2726" s="50">
        <v>1.7153791608127086E-3</v>
      </c>
      <c r="N2726" s="50">
        <v>5.0999999999999997E-2</v>
      </c>
      <c r="O2726" s="50">
        <v>5.1400000000000001E-2</v>
      </c>
      <c r="R2726" s="59"/>
    </row>
    <row r="2727" spans="2:18" x14ac:dyDescent="0.2">
      <c r="B2727">
        <v>2718</v>
      </c>
      <c r="C2727" s="57">
        <f ca="1"/>
        <v>-0.2237241105691119</v>
      </c>
      <c r="D2727" s="57">
        <f t="shared" ca="1" si="347"/>
        <v>0.65635811189241267</v>
      </c>
      <c r="E2727" s="57">
        <f t="shared" ca="1" si="347"/>
        <v>0.65657349440533908</v>
      </c>
      <c r="F2727" s="57">
        <f t="shared" ca="1" si="343"/>
        <v>0</v>
      </c>
      <c r="G2727" s="57">
        <f t="shared" ca="1" si="344"/>
        <v>0</v>
      </c>
      <c r="H2727" s="17">
        <f t="shared" ca="1" si="345"/>
        <v>0</v>
      </c>
      <c r="I2727" s="17">
        <f t="shared" ca="1" si="346"/>
        <v>0</v>
      </c>
      <c r="K2727" s="17">
        <v>2718</v>
      </c>
      <c r="L2727" s="50">
        <v>1.5842253981310094E-3</v>
      </c>
      <c r="M2727" s="50">
        <v>1.5966101794069659E-3</v>
      </c>
      <c r="N2727" s="50">
        <v>4.58E-2</v>
      </c>
      <c r="O2727" s="50">
        <v>4.5999999999999999E-2</v>
      </c>
      <c r="R2727" s="59"/>
    </row>
    <row r="2728" spans="2:18" x14ac:dyDescent="0.2">
      <c r="B2728">
        <v>2719</v>
      </c>
      <c r="C2728" s="57">
        <f ca="1"/>
        <v>-1.4624495495662726</v>
      </c>
      <c r="D2728" s="57">
        <f t="shared" ca="1" si="347"/>
        <v>0.58090296871635172</v>
      </c>
      <c r="E2728" s="57">
        <f t="shared" ca="1" si="347"/>
        <v>0.58109359078516076</v>
      </c>
      <c r="F2728" s="57">
        <f t="shared" ca="1" si="343"/>
        <v>0</v>
      </c>
      <c r="G2728" s="57">
        <f t="shared" ca="1" si="344"/>
        <v>0</v>
      </c>
      <c r="H2728" s="17">
        <f t="shared" ca="1" si="345"/>
        <v>0</v>
      </c>
      <c r="I2728" s="17">
        <f t="shared" ca="1" si="346"/>
        <v>0</v>
      </c>
      <c r="K2728" s="17">
        <v>2719</v>
      </c>
      <c r="L2728" s="50">
        <v>1.7730806873624352E-3</v>
      </c>
      <c r="M2728" s="50">
        <v>1.7875089509791131E-3</v>
      </c>
      <c r="N2728" s="50">
        <v>5.3199999999999997E-2</v>
      </c>
      <c r="O2728" s="50">
        <v>5.3600000000000002E-2</v>
      </c>
      <c r="R2728" s="59"/>
    </row>
    <row r="2729" spans="2:18" x14ac:dyDescent="0.2">
      <c r="B2729">
        <v>2720</v>
      </c>
      <c r="C2729" s="57">
        <f ca="1"/>
        <v>-1.8669231279628822</v>
      </c>
      <c r="D2729" s="57">
        <f t="shared" ca="1" si="347"/>
        <v>0.55819463447203888</v>
      </c>
      <c r="E2729" s="57">
        <f t="shared" ca="1" si="347"/>
        <v>0.55837780484945376</v>
      </c>
      <c r="F2729" s="57">
        <f t="shared" ca="1" si="343"/>
        <v>0</v>
      </c>
      <c r="G2729" s="57">
        <f t="shared" ca="1" si="344"/>
        <v>0</v>
      </c>
      <c r="H2729" s="17">
        <f t="shared" ca="1" si="345"/>
        <v>0</v>
      </c>
      <c r="I2729" s="17">
        <f t="shared" ca="1" si="346"/>
        <v>0</v>
      </c>
      <c r="K2729" s="17">
        <v>2720</v>
      </c>
      <c r="L2729" s="50">
        <v>1.6048513691716408E-3</v>
      </c>
      <c r="M2729" s="50">
        <v>1.617689554318541E-3</v>
      </c>
      <c r="N2729" s="50">
        <v>4.7600000000000003E-2</v>
      </c>
      <c r="O2729" s="50">
        <v>4.7600000000000003E-2</v>
      </c>
      <c r="R2729" s="59"/>
    </row>
    <row r="2730" spans="2:18" x14ac:dyDescent="0.2">
      <c r="B2730">
        <v>2721</v>
      </c>
      <c r="C2730" s="57">
        <f ca="1"/>
        <v>-2.459233662740731</v>
      </c>
      <c r="D2730" s="57">
        <f t="shared" ref="D2730:E2749" ca="1" si="348">S0*EXP((D$5+0.5*σ*σ)*T+σ*SQRT(T)*$C2730)</f>
        <v>0.52653263367079461</v>
      </c>
      <c r="E2730" s="57">
        <f t="shared" ca="1" si="348"/>
        <v>0.52670541423025297</v>
      </c>
      <c r="F2730" s="57">
        <f t="shared" ca="1" si="343"/>
        <v>0</v>
      </c>
      <c r="G2730" s="57">
        <f t="shared" ca="1" si="344"/>
        <v>0</v>
      </c>
      <c r="H2730" s="17">
        <f t="shared" ca="1" si="345"/>
        <v>0</v>
      </c>
      <c r="I2730" s="17">
        <f t="shared" ca="1" si="346"/>
        <v>0</v>
      </c>
      <c r="K2730" s="17">
        <v>2721</v>
      </c>
      <c r="L2730" s="50">
        <v>1.6622305963026926E-3</v>
      </c>
      <c r="M2730" s="50">
        <v>1.6758944255108024E-3</v>
      </c>
      <c r="N2730" s="50">
        <v>5.04E-2</v>
      </c>
      <c r="O2730" s="50">
        <v>5.0999999999999997E-2</v>
      </c>
      <c r="R2730" s="59"/>
    </row>
    <row r="2731" spans="2:18" x14ac:dyDescent="0.2">
      <c r="B2731">
        <v>2722</v>
      </c>
      <c r="C2731" s="57">
        <f ca="1"/>
        <v>0.20436580382297836</v>
      </c>
      <c r="D2731" s="57">
        <f t="shared" ca="1" si="348"/>
        <v>0.68465211212989074</v>
      </c>
      <c r="E2731" s="57">
        <f t="shared" ca="1" si="348"/>
        <v>0.68487677925858026</v>
      </c>
      <c r="F2731" s="57">
        <f t="shared" ca="1" si="343"/>
        <v>0</v>
      </c>
      <c r="G2731" s="57">
        <f t="shared" ca="1" si="344"/>
        <v>0</v>
      </c>
      <c r="H2731" s="17">
        <f t="shared" ca="1" si="345"/>
        <v>0</v>
      </c>
      <c r="I2731" s="17">
        <f t="shared" ca="1" si="346"/>
        <v>0</v>
      </c>
      <c r="K2731" s="17">
        <v>2722</v>
      </c>
      <c r="L2731" s="50">
        <v>1.8332490378702251E-3</v>
      </c>
      <c r="M2731" s="50">
        <v>1.8478113906119568E-3</v>
      </c>
      <c r="N2731" s="50">
        <v>5.3800000000000001E-2</v>
      </c>
      <c r="O2731" s="50">
        <v>5.3999999999999999E-2</v>
      </c>
      <c r="R2731" s="59"/>
    </row>
    <row r="2732" spans="2:18" x14ac:dyDescent="0.2">
      <c r="B2732">
        <v>2723</v>
      </c>
      <c r="C2732" s="57">
        <f ca="1"/>
        <v>-9.6178671982696112E-2</v>
      </c>
      <c r="D2732" s="57">
        <f t="shared" ca="1" si="348"/>
        <v>0.66466351780414734</v>
      </c>
      <c r="E2732" s="57">
        <f t="shared" ca="1" si="348"/>
        <v>0.66488162571828957</v>
      </c>
      <c r="F2732" s="57">
        <f t="shared" ca="1" si="343"/>
        <v>0</v>
      </c>
      <c r="G2732" s="57">
        <f t="shared" ca="1" si="344"/>
        <v>0</v>
      </c>
      <c r="H2732" s="17">
        <f t="shared" ca="1" si="345"/>
        <v>0</v>
      </c>
      <c r="I2732" s="17">
        <f t="shared" ca="1" si="346"/>
        <v>0</v>
      </c>
      <c r="K2732" s="17">
        <v>2723</v>
      </c>
      <c r="L2732" s="50">
        <v>1.5016751855976608E-3</v>
      </c>
      <c r="M2732" s="50">
        <v>1.5142310652804893E-3</v>
      </c>
      <c r="N2732" s="50">
        <v>4.6600000000000003E-2</v>
      </c>
      <c r="O2732" s="50">
        <v>4.6800000000000001E-2</v>
      </c>
      <c r="R2732" s="59"/>
    </row>
    <row r="2733" spans="2:18" x14ac:dyDescent="0.2">
      <c r="B2733">
        <v>2724</v>
      </c>
      <c r="C2733" s="57">
        <f ca="1"/>
        <v>-0.52322917311165018</v>
      </c>
      <c r="D2733" s="57">
        <f t="shared" ca="1" si="348"/>
        <v>0.63726086693922457</v>
      </c>
      <c r="E2733" s="57">
        <f t="shared" ca="1" si="348"/>
        <v>0.63746998273199706</v>
      </c>
      <c r="F2733" s="57">
        <f t="shared" ca="1" si="343"/>
        <v>0</v>
      </c>
      <c r="G2733" s="57">
        <f t="shared" ca="1" si="344"/>
        <v>0</v>
      </c>
      <c r="H2733" s="17">
        <f t="shared" ca="1" si="345"/>
        <v>0</v>
      </c>
      <c r="I2733" s="17">
        <f t="shared" ca="1" si="346"/>
        <v>0</v>
      </c>
      <c r="K2733" s="17">
        <v>2724</v>
      </c>
      <c r="L2733" s="50">
        <v>1.9265575350313764E-3</v>
      </c>
      <c r="M2733" s="50">
        <v>1.9406286307840895E-3</v>
      </c>
      <c r="N2733" s="50">
        <v>5.1799999999999999E-2</v>
      </c>
      <c r="O2733" s="50">
        <v>5.1999999999999998E-2</v>
      </c>
      <c r="R2733" s="59"/>
    </row>
    <row r="2734" spans="2:18" x14ac:dyDescent="0.2">
      <c r="B2734">
        <v>2725</v>
      </c>
      <c r="C2734" s="57">
        <f ca="1"/>
        <v>2.8472095997364928</v>
      </c>
      <c r="D2734" s="57">
        <f t="shared" ca="1" si="348"/>
        <v>0.8884355673579255</v>
      </c>
      <c r="E2734" s="57">
        <f t="shared" ca="1" si="348"/>
        <v>0.88872710559231871</v>
      </c>
      <c r="F2734" s="57">
        <f t="shared" ca="1" si="343"/>
        <v>0.10023556735792549</v>
      </c>
      <c r="G2734" s="57">
        <f t="shared" ca="1" si="344"/>
        <v>0.1005271055923187</v>
      </c>
      <c r="H2734" s="17">
        <f t="shared" ca="1" si="345"/>
        <v>1</v>
      </c>
      <c r="I2734" s="17">
        <f t="shared" ca="1" si="346"/>
        <v>1</v>
      </c>
      <c r="K2734" s="17">
        <v>2725</v>
      </c>
      <c r="L2734" s="50">
        <v>1.9165569355476873E-3</v>
      </c>
      <c r="M2734" s="50">
        <v>1.9315665753865652E-3</v>
      </c>
      <c r="N2734" s="50">
        <v>5.5599999999999997E-2</v>
      </c>
      <c r="O2734" s="50">
        <v>5.5599999999999997E-2</v>
      </c>
      <c r="R2734" s="59"/>
    </row>
    <row r="2735" spans="2:18" x14ac:dyDescent="0.2">
      <c r="B2735">
        <v>2726</v>
      </c>
      <c r="C2735" s="57">
        <f ca="1"/>
        <v>-1.4402398856143683</v>
      </c>
      <c r="D2735" s="57">
        <f t="shared" ca="1" si="348"/>
        <v>0.58217630423955435</v>
      </c>
      <c r="E2735" s="57">
        <f t="shared" ca="1" si="348"/>
        <v>0.58236734415069646</v>
      </c>
      <c r="F2735" s="57">
        <f t="shared" ca="1" si="343"/>
        <v>0</v>
      </c>
      <c r="G2735" s="57">
        <f t="shared" ca="1" si="344"/>
        <v>0</v>
      </c>
      <c r="H2735" s="17">
        <f t="shared" ca="1" si="345"/>
        <v>0</v>
      </c>
      <c r="I2735" s="17">
        <f t="shared" ca="1" si="346"/>
        <v>0</v>
      </c>
      <c r="K2735" s="17">
        <v>2726</v>
      </c>
      <c r="L2735" s="50">
        <v>1.7112179213619252E-3</v>
      </c>
      <c r="M2735" s="50">
        <v>1.7248669489067848E-3</v>
      </c>
      <c r="N2735" s="50">
        <v>5.0599999999999999E-2</v>
      </c>
      <c r="O2735" s="50">
        <v>5.0599999999999999E-2</v>
      </c>
      <c r="R2735" s="59"/>
    </row>
    <row r="2736" spans="2:18" x14ac:dyDescent="0.2">
      <c r="B2736">
        <v>2727</v>
      </c>
      <c r="C2736" s="57">
        <f ca="1"/>
        <v>0.80474258853470737</v>
      </c>
      <c r="D2736" s="57">
        <f t="shared" ca="1" si="348"/>
        <v>0.72639974180922251</v>
      </c>
      <c r="E2736" s="57">
        <f t="shared" ca="1" si="348"/>
        <v>0.72663810833344955</v>
      </c>
      <c r="F2736" s="57">
        <f t="shared" ca="1" si="343"/>
        <v>0</v>
      </c>
      <c r="G2736" s="57">
        <f t="shared" ca="1" si="344"/>
        <v>0</v>
      </c>
      <c r="H2736" s="17">
        <f t="shared" ca="1" si="345"/>
        <v>0</v>
      </c>
      <c r="I2736" s="17">
        <f t="shared" ca="1" si="346"/>
        <v>0</v>
      </c>
      <c r="K2736" s="17">
        <v>2727</v>
      </c>
      <c r="L2736" s="50">
        <v>1.7499174814217028E-3</v>
      </c>
      <c r="M2736" s="50">
        <v>1.7639153722527688E-3</v>
      </c>
      <c r="N2736" s="50">
        <v>5.1799999999999999E-2</v>
      </c>
      <c r="O2736" s="50">
        <v>5.1999999999999998E-2</v>
      </c>
      <c r="R2736" s="59"/>
    </row>
    <row r="2737" spans="2:18" x14ac:dyDescent="0.2">
      <c r="B2737">
        <v>2728</v>
      </c>
      <c r="C2737" s="57">
        <f ca="1"/>
        <v>-1.6002285550513702</v>
      </c>
      <c r="D2737" s="57">
        <f t="shared" ca="1" si="348"/>
        <v>0.57306574708857061</v>
      </c>
      <c r="E2737" s="57">
        <f t="shared" ca="1" si="348"/>
        <v>0.57325379738983706</v>
      </c>
      <c r="F2737" s="57">
        <f t="shared" ca="1" si="343"/>
        <v>0</v>
      </c>
      <c r="G2737" s="57">
        <f t="shared" ca="1" si="344"/>
        <v>0</v>
      </c>
      <c r="H2737" s="17">
        <f t="shared" ca="1" si="345"/>
        <v>0</v>
      </c>
      <c r="I2737" s="17">
        <f t="shared" ca="1" si="346"/>
        <v>0</v>
      </c>
      <c r="K2737" s="17">
        <v>2728</v>
      </c>
      <c r="L2737" s="50">
        <v>1.780871116089826E-3</v>
      </c>
      <c r="M2737" s="50">
        <v>1.7949040090841522E-3</v>
      </c>
      <c r="N2737" s="50">
        <v>5.16E-2</v>
      </c>
      <c r="O2737" s="50">
        <v>5.2200000000000003E-2</v>
      </c>
      <c r="R2737" s="59"/>
    </row>
    <row r="2738" spans="2:18" x14ac:dyDescent="0.2">
      <c r="B2738">
        <v>2729</v>
      </c>
      <c r="C2738" s="57">
        <f ca="1"/>
        <v>0.92333076018876037</v>
      </c>
      <c r="D2738" s="57">
        <f t="shared" ca="1" si="348"/>
        <v>0.73494214338606523</v>
      </c>
      <c r="E2738" s="57">
        <f t="shared" ca="1" si="348"/>
        <v>0.73518331308112939</v>
      </c>
      <c r="F2738" s="57">
        <f t="shared" ca="1" si="343"/>
        <v>0</v>
      </c>
      <c r="G2738" s="57">
        <f t="shared" ca="1" si="344"/>
        <v>0</v>
      </c>
      <c r="H2738" s="17">
        <f t="shared" ca="1" si="345"/>
        <v>0</v>
      </c>
      <c r="I2738" s="17">
        <f t="shared" ca="1" si="346"/>
        <v>0</v>
      </c>
      <c r="K2738" s="17">
        <v>2729</v>
      </c>
      <c r="L2738" s="50">
        <v>1.9478576954747367E-3</v>
      </c>
      <c r="M2738" s="50">
        <v>1.9626706896735554E-3</v>
      </c>
      <c r="N2738" s="50">
        <v>5.4800000000000001E-2</v>
      </c>
      <c r="O2738" s="50">
        <v>5.4800000000000001E-2</v>
      </c>
      <c r="R2738" s="59"/>
    </row>
    <row r="2739" spans="2:18" x14ac:dyDescent="0.2">
      <c r="B2739">
        <v>2730</v>
      </c>
      <c r="C2739" s="57">
        <f ca="1"/>
        <v>0.51795102522067749</v>
      </c>
      <c r="D2739" s="57">
        <f t="shared" ca="1" si="348"/>
        <v>0.70614910867144798</v>
      </c>
      <c r="E2739" s="57">
        <f t="shared" ca="1" si="348"/>
        <v>0.70638082999365104</v>
      </c>
      <c r="F2739" s="57">
        <f t="shared" ca="1" si="343"/>
        <v>0</v>
      </c>
      <c r="G2739" s="57">
        <f t="shared" ca="1" si="344"/>
        <v>0</v>
      </c>
      <c r="H2739" s="17">
        <f t="shared" ca="1" si="345"/>
        <v>0</v>
      </c>
      <c r="I2739" s="17">
        <f t="shared" ca="1" si="346"/>
        <v>0</v>
      </c>
      <c r="K2739" s="17">
        <v>2730</v>
      </c>
      <c r="L2739" s="50">
        <v>1.6776742660031914E-3</v>
      </c>
      <c r="M2739" s="50">
        <v>1.6920472379309511E-3</v>
      </c>
      <c r="N2739" s="50">
        <v>5.3199999999999997E-2</v>
      </c>
      <c r="O2739" s="50">
        <v>5.3600000000000002E-2</v>
      </c>
      <c r="R2739" s="59"/>
    </row>
    <row r="2740" spans="2:18" x14ac:dyDescent="0.2">
      <c r="B2740">
        <v>2731</v>
      </c>
      <c r="C2740" s="57">
        <f ca="1"/>
        <v>-0.44419332596962779</v>
      </c>
      <c r="D2740" s="57">
        <f t="shared" ca="1" si="348"/>
        <v>0.642245763846089</v>
      </c>
      <c r="E2740" s="57">
        <f t="shared" ca="1" si="348"/>
        <v>0.64245651542213755</v>
      </c>
      <c r="F2740" s="57">
        <f t="shared" ca="1" si="343"/>
        <v>0</v>
      </c>
      <c r="G2740" s="57">
        <f t="shared" ca="1" si="344"/>
        <v>0</v>
      </c>
      <c r="H2740" s="17">
        <f t="shared" ca="1" si="345"/>
        <v>0</v>
      </c>
      <c r="I2740" s="17">
        <f t="shared" ca="1" si="346"/>
        <v>0</v>
      </c>
      <c r="K2740" s="17">
        <v>2731</v>
      </c>
      <c r="L2740" s="50">
        <v>1.5467345296760317E-3</v>
      </c>
      <c r="M2740" s="50">
        <v>1.5602595814338813E-3</v>
      </c>
      <c r="N2740" s="50">
        <v>5.0200000000000002E-2</v>
      </c>
      <c r="O2740" s="50">
        <v>5.0599999999999999E-2</v>
      </c>
      <c r="R2740" s="59"/>
    </row>
    <row r="2741" spans="2:18" x14ac:dyDescent="0.2">
      <c r="B2741">
        <v>2732</v>
      </c>
      <c r="C2741" s="57">
        <f ca="1"/>
        <v>1.3189410251354909</v>
      </c>
      <c r="D2741" s="57">
        <f t="shared" ca="1" si="348"/>
        <v>0.76417284054381107</v>
      </c>
      <c r="E2741" s="57">
        <f t="shared" ca="1" si="348"/>
        <v>0.76442360222973271</v>
      </c>
      <c r="F2741" s="57">
        <f t="shared" ca="1" si="343"/>
        <v>0</v>
      </c>
      <c r="G2741" s="57">
        <f t="shared" ca="1" si="344"/>
        <v>0</v>
      </c>
      <c r="H2741" s="17">
        <f t="shared" ca="1" si="345"/>
        <v>0</v>
      </c>
      <c r="I2741" s="17">
        <f t="shared" ca="1" si="346"/>
        <v>0</v>
      </c>
      <c r="K2741" s="17">
        <v>2732</v>
      </c>
      <c r="L2741" s="50">
        <v>1.757508732564677E-3</v>
      </c>
      <c r="M2741" s="50">
        <v>1.7726679502294556E-3</v>
      </c>
      <c r="N2741" s="50">
        <v>5.62E-2</v>
      </c>
      <c r="O2741" s="50">
        <v>5.6800000000000003E-2</v>
      </c>
      <c r="R2741" s="59"/>
    </row>
    <row r="2742" spans="2:18" x14ac:dyDescent="0.2">
      <c r="B2742">
        <v>2733</v>
      </c>
      <c r="C2742" s="57">
        <f ca="1"/>
        <v>-1.0290032255684738</v>
      </c>
      <c r="D2742" s="57">
        <f t="shared" ca="1" si="348"/>
        <v>0.60626434988444711</v>
      </c>
      <c r="E2742" s="57">
        <f t="shared" ca="1" si="348"/>
        <v>0.60646329423633361</v>
      </c>
      <c r="F2742" s="57">
        <f t="shared" ca="1" si="343"/>
        <v>0</v>
      </c>
      <c r="G2742" s="57">
        <f t="shared" ca="1" si="344"/>
        <v>0</v>
      </c>
      <c r="H2742" s="17">
        <f t="shared" ca="1" si="345"/>
        <v>0</v>
      </c>
      <c r="I2742" s="17">
        <f t="shared" ca="1" si="346"/>
        <v>0</v>
      </c>
      <c r="K2742" s="17">
        <v>2733</v>
      </c>
      <c r="L2742" s="50">
        <v>1.5502563722034758E-3</v>
      </c>
      <c r="M2742" s="50">
        <v>1.5634570417650147E-3</v>
      </c>
      <c r="N2742" s="50">
        <v>4.8800000000000003E-2</v>
      </c>
      <c r="O2742" s="50">
        <v>4.9399999999999999E-2</v>
      </c>
      <c r="R2742" s="59"/>
    </row>
    <row r="2743" spans="2:18" x14ac:dyDescent="0.2">
      <c r="B2743">
        <v>2734</v>
      </c>
      <c r="C2743" s="57">
        <f ca="1"/>
        <v>0.81085206601327975</v>
      </c>
      <c r="D2743" s="57">
        <f t="shared" ca="1" si="348"/>
        <v>0.72683739718581042</v>
      </c>
      <c r="E2743" s="57">
        <f t="shared" ca="1" si="348"/>
        <v>0.7270759073257147</v>
      </c>
      <c r="F2743" s="57">
        <f t="shared" ca="1" si="343"/>
        <v>0</v>
      </c>
      <c r="G2743" s="57">
        <f t="shared" ca="1" si="344"/>
        <v>0</v>
      </c>
      <c r="H2743" s="17">
        <f t="shared" ca="1" si="345"/>
        <v>0</v>
      </c>
      <c r="I2743" s="17">
        <f t="shared" ca="1" si="346"/>
        <v>0</v>
      </c>
      <c r="K2743" s="17">
        <v>2734</v>
      </c>
      <c r="L2743" s="50">
        <v>1.5972827278233285E-3</v>
      </c>
      <c r="M2743" s="50">
        <v>1.6106558575104692E-3</v>
      </c>
      <c r="N2743" s="50">
        <v>4.9599999999999998E-2</v>
      </c>
      <c r="O2743" s="50">
        <v>0.05</v>
      </c>
      <c r="R2743" s="59"/>
    </row>
    <row r="2744" spans="2:18" x14ac:dyDescent="0.2">
      <c r="B2744">
        <v>2735</v>
      </c>
      <c r="C2744" s="57">
        <f ca="1"/>
        <v>-1.0475256381737172</v>
      </c>
      <c r="D2744" s="57">
        <f t="shared" ca="1" si="348"/>
        <v>0.60515827421633217</v>
      </c>
      <c r="E2744" s="57">
        <f t="shared" ca="1" si="348"/>
        <v>0.60535685561184982</v>
      </c>
      <c r="F2744" s="57">
        <f t="shared" ca="1" si="343"/>
        <v>0</v>
      </c>
      <c r="G2744" s="57">
        <f t="shared" ca="1" si="344"/>
        <v>0</v>
      </c>
      <c r="H2744" s="17">
        <f t="shared" ca="1" si="345"/>
        <v>0</v>
      </c>
      <c r="I2744" s="17">
        <f t="shared" ca="1" si="346"/>
        <v>0</v>
      </c>
      <c r="K2744" s="17">
        <v>2735</v>
      </c>
      <c r="L2744" s="50">
        <v>1.5859197466574478E-3</v>
      </c>
      <c r="M2744" s="50">
        <v>1.5985448025152504E-3</v>
      </c>
      <c r="N2744" s="50">
        <v>4.6800000000000001E-2</v>
      </c>
      <c r="O2744" s="50">
        <v>4.6800000000000001E-2</v>
      </c>
      <c r="R2744" s="59"/>
    </row>
    <row r="2745" spans="2:18" x14ac:dyDescent="0.2">
      <c r="B2745">
        <v>2736</v>
      </c>
      <c r="C2745" s="57">
        <f ca="1"/>
        <v>0.72604751395414613</v>
      </c>
      <c r="D2745" s="57">
        <f t="shared" ca="1" si="348"/>
        <v>0.72078588490636331</v>
      </c>
      <c r="E2745" s="57">
        <f t="shared" ca="1" si="348"/>
        <v>0.7210224092554347</v>
      </c>
      <c r="F2745" s="57">
        <f t="shared" ca="1" si="343"/>
        <v>0</v>
      </c>
      <c r="G2745" s="57">
        <f t="shared" ca="1" si="344"/>
        <v>0</v>
      </c>
      <c r="H2745" s="17">
        <f t="shared" ca="1" si="345"/>
        <v>0</v>
      </c>
      <c r="I2745" s="17">
        <f t="shared" ca="1" si="346"/>
        <v>0</v>
      </c>
      <c r="K2745" s="17">
        <v>2736</v>
      </c>
      <c r="L2745" s="50">
        <v>1.7867932470700435E-3</v>
      </c>
      <c r="M2745" s="50">
        <v>1.8009239954435343E-3</v>
      </c>
      <c r="N2745" s="50">
        <v>5.1999999999999998E-2</v>
      </c>
      <c r="O2745" s="50">
        <v>5.2400000000000002E-2</v>
      </c>
      <c r="R2745" s="59"/>
    </row>
    <row r="2746" spans="2:18" x14ac:dyDescent="0.2">
      <c r="B2746">
        <v>2737</v>
      </c>
      <c r="C2746" s="57">
        <f ca="1"/>
        <v>-0.51136144027549879</v>
      </c>
      <c r="D2746" s="57">
        <f t="shared" ca="1" si="348"/>
        <v>0.63800690471868138</v>
      </c>
      <c r="E2746" s="57">
        <f t="shared" ca="1" si="348"/>
        <v>0.63821626532215825</v>
      </c>
      <c r="F2746" s="57">
        <f t="shared" ca="1" si="343"/>
        <v>0</v>
      </c>
      <c r="G2746" s="57">
        <f t="shared" ca="1" si="344"/>
        <v>0</v>
      </c>
      <c r="H2746" s="17">
        <f t="shared" ca="1" si="345"/>
        <v>0</v>
      </c>
      <c r="I2746" s="17">
        <f t="shared" ca="1" si="346"/>
        <v>0</v>
      </c>
      <c r="K2746" s="17">
        <v>2737</v>
      </c>
      <c r="L2746" s="50">
        <v>1.6996754754984291E-3</v>
      </c>
      <c r="M2746" s="50">
        <v>1.7133782068815581E-3</v>
      </c>
      <c r="N2746" s="50">
        <v>5.0599999999999999E-2</v>
      </c>
      <c r="O2746" s="50">
        <v>5.0999999999999997E-2</v>
      </c>
      <c r="R2746" s="59"/>
    </row>
    <row r="2747" spans="2:18" x14ac:dyDescent="0.2">
      <c r="B2747">
        <v>2738</v>
      </c>
      <c r="C2747" s="57">
        <f ca="1"/>
        <v>7.1290340645255593E-2</v>
      </c>
      <c r="D2747" s="57">
        <f t="shared" ca="1" si="348"/>
        <v>0.67572843404976235</v>
      </c>
      <c r="E2747" s="57">
        <f t="shared" ca="1" si="348"/>
        <v>0.67595017289254422</v>
      </c>
      <c r="F2747" s="57">
        <f t="shared" ca="1" si="343"/>
        <v>0</v>
      </c>
      <c r="G2747" s="57">
        <f t="shared" ca="1" si="344"/>
        <v>0</v>
      </c>
      <c r="H2747" s="17">
        <f t="shared" ca="1" si="345"/>
        <v>0</v>
      </c>
      <c r="I2747" s="17">
        <f t="shared" ca="1" si="346"/>
        <v>0</v>
      </c>
      <c r="K2747" s="17">
        <v>2738</v>
      </c>
      <c r="L2747" s="50">
        <v>1.630315616856387E-3</v>
      </c>
      <c r="M2747" s="50">
        <v>1.643323000710913E-3</v>
      </c>
      <c r="N2747" s="50">
        <v>4.8000000000000001E-2</v>
      </c>
      <c r="O2747" s="50">
        <v>4.8599999999999997E-2</v>
      </c>
      <c r="R2747" s="59"/>
    </row>
    <row r="2748" spans="2:18" x14ac:dyDescent="0.2">
      <c r="B2748">
        <v>2739</v>
      </c>
      <c r="C2748" s="57">
        <f ca="1"/>
        <v>0.35027315715916207</v>
      </c>
      <c r="D2748" s="57">
        <f t="shared" ca="1" si="348"/>
        <v>0.6945717582933133</v>
      </c>
      <c r="E2748" s="57">
        <f t="shared" ca="1" si="348"/>
        <v>0.69479968053271035</v>
      </c>
      <c r="F2748" s="57">
        <f t="shared" ca="1" si="343"/>
        <v>0</v>
      </c>
      <c r="G2748" s="57">
        <f t="shared" ca="1" si="344"/>
        <v>0</v>
      </c>
      <c r="H2748" s="17">
        <f t="shared" ca="1" si="345"/>
        <v>0</v>
      </c>
      <c r="I2748" s="17">
        <f t="shared" ca="1" si="346"/>
        <v>0</v>
      </c>
      <c r="K2748" s="17">
        <v>2739</v>
      </c>
      <c r="L2748" s="50">
        <v>1.9507330141027002E-3</v>
      </c>
      <c r="M2748" s="50">
        <v>1.9661823320351632E-3</v>
      </c>
      <c r="N2748" s="50">
        <v>5.6800000000000003E-2</v>
      </c>
      <c r="O2748" s="50">
        <v>5.8000000000000003E-2</v>
      </c>
      <c r="R2748" s="59"/>
    </row>
    <row r="2749" spans="2:18" x14ac:dyDescent="0.2">
      <c r="B2749">
        <v>2740</v>
      </c>
      <c r="C2749" s="57">
        <f ca="1"/>
        <v>0.56514487839546523</v>
      </c>
      <c r="D2749" s="57">
        <f t="shared" ca="1" si="348"/>
        <v>0.70944227973334129</v>
      </c>
      <c r="E2749" s="57">
        <f t="shared" ca="1" si="348"/>
        <v>0.70967508170259663</v>
      </c>
      <c r="F2749" s="57">
        <f t="shared" ca="1" si="343"/>
        <v>0</v>
      </c>
      <c r="G2749" s="57">
        <f t="shared" ca="1" si="344"/>
        <v>0</v>
      </c>
      <c r="H2749" s="17">
        <f t="shared" ca="1" si="345"/>
        <v>0</v>
      </c>
      <c r="I2749" s="17">
        <f t="shared" ca="1" si="346"/>
        <v>0</v>
      </c>
      <c r="K2749" s="17">
        <v>2740</v>
      </c>
      <c r="L2749" s="50">
        <v>1.7029016880919026E-3</v>
      </c>
      <c r="M2749" s="50">
        <v>1.716500998873174E-3</v>
      </c>
      <c r="N2749" s="50">
        <v>0.05</v>
      </c>
      <c r="O2749" s="50">
        <v>5.0599999999999999E-2</v>
      </c>
      <c r="R2749" s="59"/>
    </row>
    <row r="2750" spans="2:18" x14ac:dyDescent="0.2">
      <c r="B2750">
        <v>2741</v>
      </c>
      <c r="C2750" s="57">
        <f ca="1"/>
        <v>-0.61991574489720036</v>
      </c>
      <c r="D2750" s="57">
        <f t="shared" ref="D2750:E2769" ca="1" si="349">S0*EXP((D$5+0.5*σ*σ)*T+σ*SQRT(T)*$C2750)</f>
        <v>0.63121530172026841</v>
      </c>
      <c r="E2750" s="57">
        <f t="shared" ca="1" si="349"/>
        <v>0.63142243367372319</v>
      </c>
      <c r="F2750" s="57">
        <f t="shared" ca="1" si="343"/>
        <v>0</v>
      </c>
      <c r="G2750" s="57">
        <f t="shared" ca="1" si="344"/>
        <v>0</v>
      </c>
      <c r="H2750" s="17">
        <f t="shared" ca="1" si="345"/>
        <v>0</v>
      </c>
      <c r="I2750" s="17">
        <f t="shared" ca="1" si="346"/>
        <v>0</v>
      </c>
      <c r="K2750" s="17">
        <v>2741</v>
      </c>
      <c r="L2750" s="50">
        <v>1.8380257246865569E-3</v>
      </c>
      <c r="M2750" s="50">
        <v>1.8513438644989016E-3</v>
      </c>
      <c r="N2750" s="50">
        <v>4.9000000000000002E-2</v>
      </c>
      <c r="O2750" s="50">
        <v>4.9200000000000001E-2</v>
      </c>
      <c r="R2750" s="59"/>
    </row>
    <row r="2751" spans="2:18" x14ac:dyDescent="0.2">
      <c r="B2751">
        <v>2742</v>
      </c>
      <c r="C2751" s="57">
        <f ca="1"/>
        <v>-1.8741988141006563</v>
      </c>
      <c r="D2751" s="57">
        <f t="shared" ca="1" si="349"/>
        <v>0.55779438977587881</v>
      </c>
      <c r="E2751" s="57">
        <f t="shared" ca="1" si="349"/>
        <v>0.55797742881385137</v>
      </c>
      <c r="F2751" s="57">
        <f t="shared" ca="1" si="343"/>
        <v>0</v>
      </c>
      <c r="G2751" s="57">
        <f t="shared" ca="1" si="344"/>
        <v>0</v>
      </c>
      <c r="H2751" s="17">
        <f t="shared" ca="1" si="345"/>
        <v>0</v>
      </c>
      <c r="I2751" s="17">
        <f t="shared" ca="1" si="346"/>
        <v>0</v>
      </c>
      <c r="K2751" s="17">
        <v>2742</v>
      </c>
      <c r="L2751" s="50">
        <v>1.6434521659619296E-3</v>
      </c>
      <c r="M2751" s="50">
        <v>1.6566337254640103E-3</v>
      </c>
      <c r="N2751" s="50">
        <v>4.82E-2</v>
      </c>
      <c r="O2751" s="50">
        <v>4.9200000000000001E-2</v>
      </c>
      <c r="R2751" s="59"/>
    </row>
    <row r="2752" spans="2:18" x14ac:dyDescent="0.2">
      <c r="B2752">
        <v>2743</v>
      </c>
      <c r="C2752" s="57">
        <f ca="1"/>
        <v>0.52741559223864865</v>
      </c>
      <c r="D2752" s="57">
        <f t="shared" ca="1" si="349"/>
        <v>0.70680831523030674</v>
      </c>
      <c r="E2752" s="57">
        <f t="shared" ca="1" si="349"/>
        <v>0.70704025286973449</v>
      </c>
      <c r="F2752" s="57">
        <f t="shared" ca="1" si="343"/>
        <v>0</v>
      </c>
      <c r="G2752" s="57">
        <f t="shared" ca="1" si="344"/>
        <v>0</v>
      </c>
      <c r="H2752" s="17">
        <f t="shared" ca="1" si="345"/>
        <v>0</v>
      </c>
      <c r="I2752" s="17">
        <f t="shared" ca="1" si="346"/>
        <v>0</v>
      </c>
      <c r="K2752" s="17">
        <v>2743</v>
      </c>
      <c r="L2752" s="50">
        <v>1.7426793741403604E-3</v>
      </c>
      <c r="M2752" s="50">
        <v>1.7576508220776663E-3</v>
      </c>
      <c r="N2752" s="50">
        <v>5.5399999999999998E-2</v>
      </c>
      <c r="O2752" s="50">
        <v>5.6000000000000001E-2</v>
      </c>
      <c r="R2752" s="59"/>
    </row>
    <row r="2753" spans="2:18" x14ac:dyDescent="0.2">
      <c r="B2753">
        <v>2744</v>
      </c>
      <c r="C2753" s="57">
        <f ca="1"/>
        <v>0.211344250332865</v>
      </c>
      <c r="D2753" s="57">
        <f t="shared" ca="1" si="349"/>
        <v>0.68512330621477213</v>
      </c>
      <c r="E2753" s="57">
        <f t="shared" ca="1" si="349"/>
        <v>0.6853481279647945</v>
      </c>
      <c r="F2753" s="57">
        <f t="shared" ca="1" si="343"/>
        <v>0</v>
      </c>
      <c r="G2753" s="57">
        <f t="shared" ca="1" si="344"/>
        <v>0</v>
      </c>
      <c r="H2753" s="17">
        <f t="shared" ca="1" si="345"/>
        <v>0</v>
      </c>
      <c r="I2753" s="17">
        <f t="shared" ca="1" si="346"/>
        <v>0</v>
      </c>
      <c r="K2753" s="17">
        <v>2744</v>
      </c>
      <c r="L2753" s="50">
        <v>1.7249744964067915E-3</v>
      </c>
      <c r="M2753" s="50">
        <v>1.7386875477332965E-3</v>
      </c>
      <c r="N2753" s="50">
        <v>5.0799999999999998E-2</v>
      </c>
      <c r="O2753" s="50">
        <v>5.0999999999999997E-2</v>
      </c>
      <c r="R2753" s="59"/>
    </row>
    <row r="2754" spans="2:18" x14ac:dyDescent="0.2">
      <c r="B2754">
        <v>2745</v>
      </c>
      <c r="C2754" s="57">
        <f ca="1"/>
        <v>1.6591159440826007</v>
      </c>
      <c r="D2754" s="57">
        <f t="shared" ca="1" si="349"/>
        <v>0.79023548173282265</v>
      </c>
      <c r="E2754" s="57">
        <f t="shared" ca="1" si="349"/>
        <v>0.7904947958188</v>
      </c>
      <c r="F2754" s="57">
        <f t="shared" ca="1" si="343"/>
        <v>2.0354817328226416E-3</v>
      </c>
      <c r="G2754" s="57">
        <f t="shared" ca="1" si="344"/>
        <v>2.2947958187999884E-3</v>
      </c>
      <c r="H2754" s="17">
        <f t="shared" ca="1" si="345"/>
        <v>1</v>
      </c>
      <c r="I2754" s="17">
        <f t="shared" ca="1" si="346"/>
        <v>1</v>
      </c>
      <c r="K2754" s="17">
        <v>2745</v>
      </c>
      <c r="L2754" s="50">
        <v>1.6810991154015515E-3</v>
      </c>
      <c r="M2754" s="50">
        <v>1.6944251616551394E-3</v>
      </c>
      <c r="N2754" s="50">
        <v>4.9200000000000001E-2</v>
      </c>
      <c r="O2754" s="50">
        <v>4.9599999999999998E-2</v>
      </c>
      <c r="R2754" s="59"/>
    </row>
    <row r="2755" spans="2:18" x14ac:dyDescent="0.2">
      <c r="B2755">
        <v>2746</v>
      </c>
      <c r="C2755" s="57">
        <f ca="1"/>
        <v>1.1374919109866728</v>
      </c>
      <c r="D2755" s="57">
        <f t="shared" ca="1" si="349"/>
        <v>0.75062439407558268</v>
      </c>
      <c r="E2755" s="57">
        <f t="shared" ca="1" si="349"/>
        <v>0.75087070986772519</v>
      </c>
      <c r="F2755" s="57">
        <f t="shared" ca="1" si="343"/>
        <v>0</v>
      </c>
      <c r="G2755" s="57">
        <f t="shared" ca="1" si="344"/>
        <v>0</v>
      </c>
      <c r="H2755" s="17">
        <f t="shared" ca="1" si="345"/>
        <v>0</v>
      </c>
      <c r="I2755" s="17">
        <f t="shared" ca="1" si="346"/>
        <v>0</v>
      </c>
      <c r="K2755" s="17">
        <v>2746</v>
      </c>
      <c r="L2755" s="50">
        <v>1.6252270035729019E-3</v>
      </c>
      <c r="M2755" s="50">
        <v>1.6382221449287478E-3</v>
      </c>
      <c r="N2755" s="50">
        <v>4.8000000000000001E-2</v>
      </c>
      <c r="O2755" s="50">
        <v>4.8599999999999997E-2</v>
      </c>
      <c r="R2755" s="59"/>
    </row>
    <row r="2756" spans="2:18" x14ac:dyDescent="0.2">
      <c r="B2756">
        <v>2747</v>
      </c>
      <c r="C2756" s="57">
        <f ca="1"/>
        <v>-0.24369861602195078</v>
      </c>
      <c r="D2756" s="57">
        <f t="shared" ca="1" si="349"/>
        <v>0.65506685970850198</v>
      </c>
      <c r="E2756" s="57">
        <f t="shared" ca="1" si="349"/>
        <v>0.65528181849978151</v>
      </c>
      <c r="F2756" s="57">
        <f t="shared" ca="1" si="343"/>
        <v>0</v>
      </c>
      <c r="G2756" s="57">
        <f t="shared" ca="1" si="344"/>
        <v>0</v>
      </c>
      <c r="H2756" s="17">
        <f t="shared" ca="1" si="345"/>
        <v>0</v>
      </c>
      <c r="I2756" s="17">
        <f t="shared" ca="1" si="346"/>
        <v>0</v>
      </c>
      <c r="K2756" s="17">
        <v>2747</v>
      </c>
      <c r="L2756" s="50">
        <v>1.92386565938348E-3</v>
      </c>
      <c r="M2756" s="50">
        <v>1.9396664669993988E-3</v>
      </c>
      <c r="N2756" s="50">
        <v>5.8599999999999999E-2</v>
      </c>
      <c r="O2756" s="50">
        <v>5.8799999999999998E-2</v>
      </c>
      <c r="R2756" s="59"/>
    </row>
    <row r="2757" spans="2:18" x14ac:dyDescent="0.2">
      <c r="B2757">
        <v>2748</v>
      </c>
      <c r="C2757" s="57">
        <f ca="1"/>
        <v>1.1615852546438843</v>
      </c>
      <c r="D2757" s="57">
        <f t="shared" ca="1" si="349"/>
        <v>0.7524094727525501</v>
      </c>
      <c r="E2757" s="57">
        <f t="shared" ca="1" si="349"/>
        <v>0.75265637431444865</v>
      </c>
      <c r="F2757" s="57">
        <f t="shared" ca="1" si="343"/>
        <v>0</v>
      </c>
      <c r="G2757" s="57">
        <f t="shared" ca="1" si="344"/>
        <v>0</v>
      </c>
      <c r="H2757" s="17">
        <f t="shared" ca="1" si="345"/>
        <v>0</v>
      </c>
      <c r="I2757" s="17">
        <f t="shared" ca="1" si="346"/>
        <v>0</v>
      </c>
      <c r="K2757" s="17">
        <v>2748</v>
      </c>
      <c r="L2757" s="50">
        <v>1.8583583814186871E-3</v>
      </c>
      <c r="M2757" s="50">
        <v>1.8723400299537093E-3</v>
      </c>
      <c r="N2757" s="50">
        <v>5.1400000000000001E-2</v>
      </c>
      <c r="O2757" s="50">
        <v>5.1999999999999998E-2</v>
      </c>
      <c r="R2757" s="59"/>
    </row>
    <row r="2758" spans="2:18" x14ac:dyDescent="0.2">
      <c r="B2758">
        <v>2749</v>
      </c>
      <c r="C2758" s="57">
        <f ca="1"/>
        <v>1.1646639518498536</v>
      </c>
      <c r="D2758" s="57">
        <f t="shared" ca="1" si="349"/>
        <v>0.75263787946514193</v>
      </c>
      <c r="E2758" s="57">
        <f t="shared" ca="1" si="349"/>
        <v>0.75288485597821564</v>
      </c>
      <c r="F2758" s="57">
        <f t="shared" ca="1" si="343"/>
        <v>0</v>
      </c>
      <c r="G2758" s="57">
        <f t="shared" ca="1" si="344"/>
        <v>0</v>
      </c>
      <c r="H2758" s="17">
        <f t="shared" ca="1" si="345"/>
        <v>0</v>
      </c>
      <c r="I2758" s="17">
        <f t="shared" ca="1" si="346"/>
        <v>0</v>
      </c>
      <c r="K2758" s="17">
        <v>2749</v>
      </c>
      <c r="L2758" s="50">
        <v>1.9387142475138352E-3</v>
      </c>
      <c r="M2758" s="50">
        <v>1.9534418485678221E-3</v>
      </c>
      <c r="N2758" s="50">
        <v>5.4399999999999997E-2</v>
      </c>
      <c r="O2758" s="50">
        <v>5.4800000000000001E-2</v>
      </c>
      <c r="R2758" s="59"/>
    </row>
    <row r="2759" spans="2:18" x14ac:dyDescent="0.2">
      <c r="B2759">
        <v>2750</v>
      </c>
      <c r="C2759" s="57">
        <f ca="1"/>
        <v>-1.0345658610328845</v>
      </c>
      <c r="D2759" s="57">
        <f t="shared" ca="1" si="349"/>
        <v>0.60593196193321663</v>
      </c>
      <c r="E2759" s="57">
        <f t="shared" ca="1" si="349"/>
        <v>0.60613079721270657</v>
      </c>
      <c r="F2759" s="57">
        <f t="shared" ca="1" si="343"/>
        <v>0</v>
      </c>
      <c r="G2759" s="57">
        <f t="shared" ca="1" si="344"/>
        <v>0</v>
      </c>
      <c r="H2759" s="17">
        <f t="shared" ca="1" si="345"/>
        <v>0</v>
      </c>
      <c r="I2759" s="17">
        <f t="shared" ca="1" si="346"/>
        <v>0</v>
      </c>
      <c r="K2759" s="17">
        <v>2750</v>
      </c>
      <c r="L2759" s="50">
        <v>2.0778502073763041E-3</v>
      </c>
      <c r="M2759" s="50">
        <v>2.0943668117660414E-3</v>
      </c>
      <c r="N2759" s="50">
        <v>6.1199999999999997E-2</v>
      </c>
      <c r="O2759" s="50">
        <v>6.1400000000000003E-2</v>
      </c>
      <c r="R2759" s="59"/>
    </row>
    <row r="2760" spans="2:18" x14ac:dyDescent="0.2">
      <c r="B2760">
        <v>2751</v>
      </c>
      <c r="C2760" s="57">
        <f ca="1"/>
        <v>-0.33816689627045132</v>
      </c>
      <c r="D2760" s="57">
        <f t="shared" ca="1" si="349"/>
        <v>0.64899428940399961</v>
      </c>
      <c r="E2760" s="57">
        <f t="shared" ca="1" si="349"/>
        <v>0.64920725549430014</v>
      </c>
      <c r="F2760" s="57">
        <f t="shared" ca="1" si="343"/>
        <v>0</v>
      </c>
      <c r="G2760" s="57">
        <f t="shared" ca="1" si="344"/>
        <v>0</v>
      </c>
      <c r="H2760" s="17">
        <f t="shared" ca="1" si="345"/>
        <v>0</v>
      </c>
      <c r="I2760" s="17">
        <f t="shared" ca="1" si="346"/>
        <v>0</v>
      </c>
      <c r="K2760" s="17">
        <v>2751</v>
      </c>
      <c r="L2760" s="50">
        <v>1.8405661046975567E-3</v>
      </c>
      <c r="M2760" s="50">
        <v>1.8542095784886854E-3</v>
      </c>
      <c r="N2760" s="50">
        <v>5.04E-2</v>
      </c>
      <c r="O2760" s="50">
        <v>5.0599999999999999E-2</v>
      </c>
      <c r="R2760" s="59"/>
    </row>
    <row r="2761" spans="2:18" x14ac:dyDescent="0.2">
      <c r="B2761">
        <v>2752</v>
      </c>
      <c r="C2761" s="57">
        <f ca="1"/>
        <v>1.1580855831528478</v>
      </c>
      <c r="D2761" s="57">
        <f t="shared" ca="1" si="349"/>
        <v>0.75214991838806922</v>
      </c>
      <c r="E2761" s="57">
        <f t="shared" ca="1" si="349"/>
        <v>0.75239673477775748</v>
      </c>
      <c r="F2761" s="57">
        <f t="shared" ca="1" si="343"/>
        <v>0</v>
      </c>
      <c r="G2761" s="57">
        <f t="shared" ca="1" si="344"/>
        <v>0</v>
      </c>
      <c r="H2761" s="17">
        <f t="shared" ca="1" si="345"/>
        <v>0</v>
      </c>
      <c r="I2761" s="17">
        <f t="shared" ca="1" si="346"/>
        <v>0</v>
      </c>
      <c r="K2761" s="17">
        <v>2752</v>
      </c>
      <c r="L2761" s="50">
        <v>1.6547028531385876E-3</v>
      </c>
      <c r="M2761" s="50">
        <v>1.669327743174485E-3</v>
      </c>
      <c r="N2761" s="50">
        <v>5.3999999999999999E-2</v>
      </c>
      <c r="O2761" s="50">
        <v>5.5E-2</v>
      </c>
      <c r="R2761" s="59"/>
    </row>
    <row r="2762" spans="2:18" x14ac:dyDescent="0.2">
      <c r="B2762">
        <v>2753</v>
      </c>
      <c r="C2762" s="57">
        <f ca="1"/>
        <v>0.81376581820790084</v>
      </c>
      <c r="D2762" s="57">
        <f t="shared" ca="1" si="349"/>
        <v>0.72704621809281733</v>
      </c>
      <c r="E2762" s="57">
        <f t="shared" ca="1" si="349"/>
        <v>0.72728479675685631</v>
      </c>
      <c r="F2762" s="57">
        <f t="shared" ref="F2762:F2825" ca="1" si="350">MAX(0,CP*(D2762-K))</f>
        <v>0</v>
      </c>
      <c r="G2762" s="57">
        <f t="shared" ref="G2762:G2825" ca="1" si="351">MAX(0,CP*(E2762-K))</f>
        <v>0</v>
      </c>
      <c r="H2762" s="17">
        <f t="shared" ref="H2762:H2825" ca="1" si="352">(CP*(D2762-K)&gt;0)*1</f>
        <v>0</v>
      </c>
      <c r="I2762" s="17">
        <f t="shared" ref="I2762:I2825" ca="1" si="353">(CP*(E2762-K)&gt;0)*1</f>
        <v>0</v>
      </c>
      <c r="K2762" s="17">
        <v>2753</v>
      </c>
      <c r="L2762" s="50">
        <v>1.8537880205293995E-3</v>
      </c>
      <c r="M2762" s="50">
        <v>1.868285212186726E-3</v>
      </c>
      <c r="N2762" s="50">
        <v>5.3600000000000002E-2</v>
      </c>
      <c r="O2762" s="50">
        <v>5.3800000000000001E-2</v>
      </c>
      <c r="R2762" s="59"/>
    </row>
    <row r="2763" spans="2:18" x14ac:dyDescent="0.2">
      <c r="B2763">
        <v>2754</v>
      </c>
      <c r="C2763" s="57">
        <f ca="1"/>
        <v>-1.3929563227007353</v>
      </c>
      <c r="D2763" s="57">
        <f t="shared" ca="1" si="349"/>
        <v>0.58489649323303028</v>
      </c>
      <c r="E2763" s="57">
        <f t="shared" ca="1" si="349"/>
        <v>0.58508842576838238</v>
      </c>
      <c r="F2763" s="57">
        <f t="shared" ca="1" si="350"/>
        <v>0</v>
      </c>
      <c r="G2763" s="57">
        <f t="shared" ca="1" si="351"/>
        <v>0</v>
      </c>
      <c r="H2763" s="17">
        <f t="shared" ca="1" si="352"/>
        <v>0</v>
      </c>
      <c r="I2763" s="17">
        <f t="shared" ca="1" si="353"/>
        <v>0</v>
      </c>
      <c r="K2763" s="17">
        <v>2754</v>
      </c>
      <c r="L2763" s="50">
        <v>2.1348588397600587E-3</v>
      </c>
      <c r="M2763" s="50">
        <v>2.1503447531562472E-3</v>
      </c>
      <c r="N2763" s="50">
        <v>5.7000000000000002E-2</v>
      </c>
      <c r="O2763" s="50">
        <v>5.74E-2</v>
      </c>
      <c r="R2763" s="59"/>
    </row>
    <row r="2764" spans="2:18" x14ac:dyDescent="0.2">
      <c r="B2764">
        <v>2755</v>
      </c>
      <c r="C2764" s="57">
        <f ca="1"/>
        <v>-1.030721706559937</v>
      </c>
      <c r="D2764" s="57">
        <f t="shared" ca="1" si="349"/>
        <v>0.60616164485872426</v>
      </c>
      <c r="E2764" s="57">
        <f t="shared" ca="1" si="349"/>
        <v>0.6063605555081758</v>
      </c>
      <c r="F2764" s="57">
        <f t="shared" ca="1" si="350"/>
        <v>0</v>
      </c>
      <c r="G2764" s="57">
        <f t="shared" ca="1" si="351"/>
        <v>0</v>
      </c>
      <c r="H2764" s="17">
        <f t="shared" ca="1" si="352"/>
        <v>0</v>
      </c>
      <c r="I2764" s="17">
        <f t="shared" ca="1" si="353"/>
        <v>0</v>
      </c>
      <c r="K2764" s="17">
        <v>2755</v>
      </c>
      <c r="L2764" s="50">
        <v>1.5105593848842144E-3</v>
      </c>
      <c r="M2764" s="50">
        <v>1.5233135417811814E-3</v>
      </c>
      <c r="N2764" s="50">
        <v>4.7E-2</v>
      </c>
      <c r="O2764" s="50">
        <v>4.7800000000000002E-2</v>
      </c>
      <c r="R2764" s="59"/>
    </row>
    <row r="2765" spans="2:18" x14ac:dyDescent="0.2">
      <c r="B2765">
        <v>2756</v>
      </c>
      <c r="C2765" s="57">
        <f ca="1"/>
        <v>-0.98731952511620413</v>
      </c>
      <c r="D2765" s="57">
        <f t="shared" ca="1" si="349"/>
        <v>0.60876091379483965</v>
      </c>
      <c r="E2765" s="57">
        <f t="shared" ca="1" si="349"/>
        <v>0.60896067738884252</v>
      </c>
      <c r="F2765" s="57">
        <f t="shared" ca="1" si="350"/>
        <v>0</v>
      </c>
      <c r="G2765" s="57">
        <f t="shared" ca="1" si="351"/>
        <v>0</v>
      </c>
      <c r="H2765" s="17">
        <f t="shared" ca="1" si="352"/>
        <v>0</v>
      </c>
      <c r="I2765" s="17">
        <f t="shared" ca="1" si="353"/>
        <v>0</v>
      </c>
      <c r="K2765" s="17">
        <v>2756</v>
      </c>
      <c r="L2765" s="50">
        <v>2.130718751400567E-3</v>
      </c>
      <c r="M2765" s="50">
        <v>2.1466391865146398E-3</v>
      </c>
      <c r="N2765" s="50">
        <v>5.8599999999999999E-2</v>
      </c>
      <c r="O2765" s="50">
        <v>5.9200000000000003E-2</v>
      </c>
      <c r="R2765" s="59"/>
    </row>
    <row r="2766" spans="2:18" x14ac:dyDescent="0.2">
      <c r="B2766">
        <v>2757</v>
      </c>
      <c r="C2766" s="57">
        <f ca="1"/>
        <v>-0.40401689101086885</v>
      </c>
      <c r="D2766" s="57">
        <f t="shared" ca="1" si="349"/>
        <v>0.64479467528910583</v>
      </c>
      <c r="E2766" s="57">
        <f t="shared" ca="1" si="349"/>
        <v>0.64500626328500177</v>
      </c>
      <c r="F2766" s="57">
        <f t="shared" ca="1" si="350"/>
        <v>0</v>
      </c>
      <c r="G2766" s="57">
        <f t="shared" ca="1" si="351"/>
        <v>0</v>
      </c>
      <c r="H2766" s="17">
        <f t="shared" ca="1" si="352"/>
        <v>0</v>
      </c>
      <c r="I2766" s="17">
        <f t="shared" ca="1" si="353"/>
        <v>0</v>
      </c>
      <c r="K2766" s="17">
        <v>2757</v>
      </c>
      <c r="L2766" s="50">
        <v>1.7862808273472809E-3</v>
      </c>
      <c r="M2766" s="50">
        <v>1.8002571545311283E-3</v>
      </c>
      <c r="N2766" s="50">
        <v>5.16E-2</v>
      </c>
      <c r="O2766" s="50">
        <v>5.1799999999999999E-2</v>
      </c>
      <c r="R2766" s="59"/>
    </row>
    <row r="2767" spans="2:18" x14ac:dyDescent="0.2">
      <c r="B2767">
        <v>2758</v>
      </c>
      <c r="C2767" s="57">
        <f ca="1"/>
        <v>0.85870460324634812</v>
      </c>
      <c r="D2767" s="57">
        <f t="shared" ca="1" si="349"/>
        <v>0.73027447041052873</v>
      </c>
      <c r="E2767" s="57">
        <f t="shared" ca="1" si="349"/>
        <v>0.73051410841867259</v>
      </c>
      <c r="F2767" s="57">
        <f t="shared" ca="1" si="350"/>
        <v>0</v>
      </c>
      <c r="G2767" s="57">
        <f t="shared" ca="1" si="351"/>
        <v>0</v>
      </c>
      <c r="H2767" s="17">
        <f t="shared" ca="1" si="352"/>
        <v>0</v>
      </c>
      <c r="I2767" s="17">
        <f t="shared" ca="1" si="353"/>
        <v>0</v>
      </c>
      <c r="K2767" s="17">
        <v>2758</v>
      </c>
      <c r="L2767" s="50">
        <v>1.8670886424973212E-3</v>
      </c>
      <c r="M2767" s="50">
        <v>1.8808770426086039E-3</v>
      </c>
      <c r="N2767" s="50">
        <v>5.0799999999999998E-2</v>
      </c>
      <c r="O2767" s="50">
        <v>5.0999999999999997E-2</v>
      </c>
      <c r="R2767" s="59"/>
    </row>
    <row r="2768" spans="2:18" x14ac:dyDescent="0.2">
      <c r="B2768">
        <v>2759</v>
      </c>
      <c r="C2768" s="57">
        <f ca="1"/>
        <v>-0.12703725124038803</v>
      </c>
      <c r="D2768" s="57">
        <f t="shared" ca="1" si="349"/>
        <v>0.66264450517033635</v>
      </c>
      <c r="E2768" s="57">
        <f t="shared" ca="1" si="349"/>
        <v>0.66286195054979391</v>
      </c>
      <c r="F2768" s="57">
        <f t="shared" ca="1" si="350"/>
        <v>0</v>
      </c>
      <c r="G2768" s="57">
        <f t="shared" ca="1" si="351"/>
        <v>0</v>
      </c>
      <c r="H2768" s="17">
        <f t="shared" ca="1" si="352"/>
        <v>0</v>
      </c>
      <c r="I2768" s="17">
        <f t="shared" ca="1" si="353"/>
        <v>0</v>
      </c>
      <c r="K2768" s="17">
        <v>2759</v>
      </c>
      <c r="L2768" s="50">
        <v>1.6914544648136854E-3</v>
      </c>
      <c r="M2768" s="50">
        <v>1.7047963187476682E-3</v>
      </c>
      <c r="N2768" s="50">
        <v>4.9200000000000001E-2</v>
      </c>
      <c r="O2768" s="50">
        <v>4.9799999999999997E-2</v>
      </c>
      <c r="R2768" s="59"/>
    </row>
    <row r="2769" spans="2:18" x14ac:dyDescent="0.2">
      <c r="B2769">
        <v>2760</v>
      </c>
      <c r="C2769" s="57">
        <f ca="1"/>
        <v>-0.43151727069430695</v>
      </c>
      <c r="D2769" s="57">
        <f t="shared" ca="1" si="349"/>
        <v>0.64304888023868068</v>
      </c>
      <c r="E2769" s="57">
        <f t="shared" ca="1" si="349"/>
        <v>0.64325989535565853</v>
      </c>
      <c r="F2769" s="57">
        <f t="shared" ca="1" si="350"/>
        <v>0</v>
      </c>
      <c r="G2769" s="57">
        <f t="shared" ca="1" si="351"/>
        <v>0</v>
      </c>
      <c r="H2769" s="17">
        <f t="shared" ca="1" si="352"/>
        <v>0</v>
      </c>
      <c r="I2769" s="17">
        <f t="shared" ca="1" si="353"/>
        <v>0</v>
      </c>
      <c r="K2769" s="17">
        <v>2760</v>
      </c>
      <c r="L2769" s="50">
        <v>1.5378742509494212E-3</v>
      </c>
      <c r="M2769" s="50">
        <v>1.5504873751947907E-3</v>
      </c>
      <c r="N2769" s="50">
        <v>4.6800000000000001E-2</v>
      </c>
      <c r="O2769" s="50">
        <v>4.7E-2</v>
      </c>
      <c r="R2769" s="59"/>
    </row>
    <row r="2770" spans="2:18" x14ac:dyDescent="0.2">
      <c r="B2770">
        <v>2761</v>
      </c>
      <c r="C2770" s="57">
        <f ca="1"/>
        <v>0.54182447762155439</v>
      </c>
      <c r="D2770" s="57">
        <f t="shared" ref="D2770:E2789" ca="1" si="354">S0*EXP((D$5+0.5*σ*σ)*T+σ*SQRT(T)*$C2770)</f>
        <v>0.7078130750499021</v>
      </c>
      <c r="E2770" s="57">
        <f t="shared" ca="1" si="354"/>
        <v>0.70804534239911932</v>
      </c>
      <c r="F2770" s="57">
        <f t="shared" ca="1" si="350"/>
        <v>0</v>
      </c>
      <c r="G2770" s="57">
        <f t="shared" ca="1" si="351"/>
        <v>0</v>
      </c>
      <c r="H2770" s="17">
        <f t="shared" ca="1" si="352"/>
        <v>0</v>
      </c>
      <c r="I2770" s="17">
        <f t="shared" ca="1" si="353"/>
        <v>0</v>
      </c>
      <c r="K2770" s="17">
        <v>2761</v>
      </c>
      <c r="L2770" s="50">
        <v>1.5631850563808457E-3</v>
      </c>
      <c r="M2770" s="50">
        <v>1.5756097003940873E-3</v>
      </c>
      <c r="N2770" s="50">
        <v>4.5999999999999999E-2</v>
      </c>
      <c r="O2770" s="50">
        <v>4.6199999999999998E-2</v>
      </c>
      <c r="R2770" s="59"/>
    </row>
    <row r="2771" spans="2:18" x14ac:dyDescent="0.2">
      <c r="B2771">
        <v>2762</v>
      </c>
      <c r="C2771" s="57">
        <f ca="1"/>
        <v>-0.54567226033486771</v>
      </c>
      <c r="D2771" s="57">
        <f t="shared" ca="1" si="354"/>
        <v>0.6358524177149113</v>
      </c>
      <c r="E2771" s="57">
        <f t="shared" ca="1" si="354"/>
        <v>0.63606107132807821</v>
      </c>
      <c r="F2771" s="57">
        <f t="shared" ca="1" si="350"/>
        <v>0</v>
      </c>
      <c r="G2771" s="57">
        <f t="shared" ca="1" si="351"/>
        <v>0</v>
      </c>
      <c r="H2771" s="17">
        <f t="shared" ca="1" si="352"/>
        <v>0</v>
      </c>
      <c r="I2771" s="17">
        <f t="shared" ca="1" si="353"/>
        <v>0</v>
      </c>
      <c r="K2771" s="17">
        <v>2762</v>
      </c>
      <c r="L2771" s="50">
        <v>1.7591747793553527E-3</v>
      </c>
      <c r="M2771" s="50">
        <v>1.772978477773145E-3</v>
      </c>
      <c r="N2771" s="50">
        <v>5.0799999999999998E-2</v>
      </c>
      <c r="O2771" s="50">
        <v>5.16E-2</v>
      </c>
      <c r="R2771" s="59"/>
    </row>
    <row r="2772" spans="2:18" x14ac:dyDescent="0.2">
      <c r="B2772">
        <v>2763</v>
      </c>
      <c r="C2772" s="57">
        <f ca="1"/>
        <v>0.69187049822825863</v>
      </c>
      <c r="D2772" s="57">
        <f t="shared" ca="1" si="354"/>
        <v>0.71836133752271947</v>
      </c>
      <c r="E2772" s="57">
        <f t="shared" ca="1" si="354"/>
        <v>0.7185970662617438</v>
      </c>
      <c r="F2772" s="57">
        <f t="shared" ca="1" si="350"/>
        <v>0</v>
      </c>
      <c r="G2772" s="57">
        <f t="shared" ca="1" si="351"/>
        <v>0</v>
      </c>
      <c r="H2772" s="17">
        <f t="shared" ca="1" si="352"/>
        <v>0</v>
      </c>
      <c r="I2772" s="17">
        <f t="shared" ca="1" si="353"/>
        <v>0</v>
      </c>
      <c r="K2772" s="17">
        <v>2763</v>
      </c>
      <c r="L2772" s="50">
        <v>1.9453957970461666E-3</v>
      </c>
      <c r="M2772" s="50">
        <v>1.9596282093170235E-3</v>
      </c>
      <c r="N2772" s="50">
        <v>5.2400000000000002E-2</v>
      </c>
      <c r="O2772" s="50">
        <v>5.28E-2</v>
      </c>
      <c r="R2772" s="59"/>
    </row>
    <row r="2773" spans="2:18" x14ac:dyDescent="0.2">
      <c r="B2773">
        <v>2764</v>
      </c>
      <c r="C2773" s="57">
        <f ca="1"/>
        <v>-0.90356374580420529</v>
      </c>
      <c r="D2773" s="57">
        <f t="shared" ca="1" si="354"/>
        <v>0.61380842790888546</v>
      </c>
      <c r="E2773" s="57">
        <f t="shared" ca="1" si="354"/>
        <v>0.61400984783386703</v>
      </c>
      <c r="F2773" s="57">
        <f t="shared" ca="1" si="350"/>
        <v>0</v>
      </c>
      <c r="G2773" s="57">
        <f t="shared" ca="1" si="351"/>
        <v>0</v>
      </c>
      <c r="H2773" s="17">
        <f t="shared" ca="1" si="352"/>
        <v>0</v>
      </c>
      <c r="I2773" s="17">
        <f t="shared" ca="1" si="353"/>
        <v>0</v>
      </c>
      <c r="K2773" s="17">
        <v>2764</v>
      </c>
      <c r="L2773" s="50">
        <v>1.6656170364091718E-3</v>
      </c>
      <c r="M2773" s="50">
        <v>1.6789407247446142E-3</v>
      </c>
      <c r="N2773" s="50">
        <v>4.9399999999999999E-2</v>
      </c>
      <c r="O2773" s="50">
        <v>4.9399999999999999E-2</v>
      </c>
      <c r="R2773" s="59"/>
    </row>
    <row r="2774" spans="2:18" x14ac:dyDescent="0.2">
      <c r="B2774">
        <v>2765</v>
      </c>
      <c r="C2774" s="57">
        <f ca="1"/>
        <v>-0.2972011487453769</v>
      </c>
      <c r="D2774" s="57">
        <f t="shared" ca="1" si="354"/>
        <v>0.65162068879965951</v>
      </c>
      <c r="E2774" s="57">
        <f t="shared" ca="1" si="354"/>
        <v>0.65183451673731374</v>
      </c>
      <c r="F2774" s="57">
        <f t="shared" ca="1" si="350"/>
        <v>0</v>
      </c>
      <c r="G2774" s="57">
        <f t="shared" ca="1" si="351"/>
        <v>0</v>
      </c>
      <c r="H2774" s="17">
        <f t="shared" ca="1" si="352"/>
        <v>0</v>
      </c>
      <c r="I2774" s="17">
        <f t="shared" ca="1" si="353"/>
        <v>0</v>
      </c>
      <c r="K2774" s="17">
        <v>2765</v>
      </c>
      <c r="L2774" s="50">
        <v>1.8511809737202338E-3</v>
      </c>
      <c r="M2774" s="50">
        <v>1.8658871179141831E-3</v>
      </c>
      <c r="N2774" s="50">
        <v>5.3999999999999999E-2</v>
      </c>
      <c r="O2774" s="50">
        <v>5.4800000000000001E-2</v>
      </c>
      <c r="R2774" s="59"/>
    </row>
    <row r="2775" spans="2:18" x14ac:dyDescent="0.2">
      <c r="B2775">
        <v>2766</v>
      </c>
      <c r="C2775" s="57">
        <f ca="1"/>
        <v>0.99459812006845938</v>
      </c>
      <c r="D2775" s="57">
        <f t="shared" ca="1" si="354"/>
        <v>0.74012408037072064</v>
      </c>
      <c r="E2775" s="57">
        <f t="shared" ca="1" si="354"/>
        <v>0.74036695050734169</v>
      </c>
      <c r="F2775" s="57">
        <f t="shared" ca="1" si="350"/>
        <v>0</v>
      </c>
      <c r="G2775" s="57">
        <f t="shared" ca="1" si="351"/>
        <v>0</v>
      </c>
      <c r="H2775" s="17">
        <f t="shared" ca="1" si="352"/>
        <v>0</v>
      </c>
      <c r="I2775" s="17">
        <f t="shared" ca="1" si="353"/>
        <v>0</v>
      </c>
      <c r="K2775" s="17">
        <v>2766</v>
      </c>
      <c r="L2775" s="50">
        <v>1.5174989958108562E-3</v>
      </c>
      <c r="M2775" s="50">
        <v>1.5304080342958748E-3</v>
      </c>
      <c r="N2775" s="50">
        <v>4.7600000000000003E-2</v>
      </c>
      <c r="O2775" s="50">
        <v>4.82E-2</v>
      </c>
      <c r="R2775" s="59"/>
    </row>
    <row r="2776" spans="2:18" x14ac:dyDescent="0.2">
      <c r="B2776">
        <v>2767</v>
      </c>
      <c r="C2776" s="57">
        <f ca="1"/>
        <v>0.63499532093708599</v>
      </c>
      <c r="D2776" s="57">
        <f t="shared" ca="1" si="354"/>
        <v>0.71434462805732424</v>
      </c>
      <c r="E2776" s="57">
        <f t="shared" ca="1" si="354"/>
        <v>0.71457903872171435</v>
      </c>
      <c r="F2776" s="57">
        <f t="shared" ca="1" si="350"/>
        <v>0</v>
      </c>
      <c r="G2776" s="57">
        <f t="shared" ca="1" si="351"/>
        <v>0</v>
      </c>
      <c r="H2776" s="17">
        <f t="shared" ca="1" si="352"/>
        <v>0</v>
      </c>
      <c r="I2776" s="17">
        <f t="shared" ca="1" si="353"/>
        <v>0</v>
      </c>
      <c r="K2776" s="17">
        <v>2767</v>
      </c>
      <c r="L2776" s="50">
        <v>1.6128950402070888E-3</v>
      </c>
      <c r="M2776" s="50">
        <v>1.6258393233262623E-3</v>
      </c>
      <c r="N2776" s="50">
        <v>4.8000000000000001E-2</v>
      </c>
      <c r="O2776" s="50">
        <v>4.8000000000000001E-2</v>
      </c>
      <c r="R2776" s="59"/>
    </row>
    <row r="2777" spans="2:18" x14ac:dyDescent="0.2">
      <c r="B2777">
        <v>2768</v>
      </c>
      <c r="C2777" s="57">
        <f ca="1"/>
        <v>0.60825065132545342</v>
      </c>
      <c r="D2777" s="57">
        <f t="shared" ca="1" si="354"/>
        <v>0.71246360414321985</v>
      </c>
      <c r="E2777" s="57">
        <f t="shared" ca="1" si="354"/>
        <v>0.71269739755362904</v>
      </c>
      <c r="F2777" s="57">
        <f t="shared" ca="1" si="350"/>
        <v>0</v>
      </c>
      <c r="G2777" s="57">
        <f t="shared" ca="1" si="351"/>
        <v>0</v>
      </c>
      <c r="H2777" s="17">
        <f t="shared" ca="1" si="352"/>
        <v>0</v>
      </c>
      <c r="I2777" s="17">
        <f t="shared" ca="1" si="353"/>
        <v>0</v>
      </c>
      <c r="K2777" s="17">
        <v>2768</v>
      </c>
      <c r="L2777" s="50">
        <v>1.4810074306303551E-3</v>
      </c>
      <c r="M2777" s="50">
        <v>1.4940118935708546E-3</v>
      </c>
      <c r="N2777" s="50">
        <v>4.8399999999999999E-2</v>
      </c>
      <c r="O2777" s="50">
        <v>4.8399999999999999E-2</v>
      </c>
      <c r="R2777" s="59"/>
    </row>
    <row r="2778" spans="2:18" x14ac:dyDescent="0.2">
      <c r="B2778">
        <v>2769</v>
      </c>
      <c r="C2778" s="57">
        <f ca="1"/>
        <v>0.83412493181730629</v>
      </c>
      <c r="D2778" s="57">
        <f t="shared" ca="1" si="354"/>
        <v>0.72850697694512434</v>
      </c>
      <c r="E2778" s="57">
        <f t="shared" ca="1" si="354"/>
        <v>0.72874603495406165</v>
      </c>
      <c r="F2778" s="57">
        <f t="shared" ca="1" si="350"/>
        <v>0</v>
      </c>
      <c r="G2778" s="57">
        <f t="shared" ca="1" si="351"/>
        <v>0</v>
      </c>
      <c r="H2778" s="17">
        <f t="shared" ca="1" si="352"/>
        <v>0</v>
      </c>
      <c r="I2778" s="17">
        <f t="shared" ca="1" si="353"/>
        <v>0</v>
      </c>
      <c r="K2778" s="17">
        <v>2769</v>
      </c>
      <c r="L2778" s="50">
        <v>1.493678701177583E-3</v>
      </c>
      <c r="M2778" s="50">
        <v>1.5063252175626666E-3</v>
      </c>
      <c r="N2778" s="50">
        <v>4.7E-2</v>
      </c>
      <c r="O2778" s="50">
        <v>4.7E-2</v>
      </c>
      <c r="R2778" s="59"/>
    </row>
    <row r="2779" spans="2:18" x14ac:dyDescent="0.2">
      <c r="B2779">
        <v>2770</v>
      </c>
      <c r="C2779" s="57">
        <f ca="1"/>
        <v>0.11165639176301807</v>
      </c>
      <c r="D2779" s="57">
        <f t="shared" ca="1" si="354"/>
        <v>0.67842291193379944</v>
      </c>
      <c r="E2779" s="57">
        <f t="shared" ca="1" si="354"/>
        <v>0.67864553496374547</v>
      </c>
      <c r="F2779" s="57">
        <f t="shared" ca="1" si="350"/>
        <v>0</v>
      </c>
      <c r="G2779" s="57">
        <f t="shared" ca="1" si="351"/>
        <v>0</v>
      </c>
      <c r="H2779" s="17">
        <f t="shared" ca="1" si="352"/>
        <v>0</v>
      </c>
      <c r="I2779" s="17">
        <f t="shared" ca="1" si="353"/>
        <v>0</v>
      </c>
      <c r="K2779" s="17">
        <v>2770</v>
      </c>
      <c r="L2779" s="50">
        <v>1.6202421194964991E-3</v>
      </c>
      <c r="M2779" s="50">
        <v>1.6344787584525317E-3</v>
      </c>
      <c r="N2779" s="50">
        <v>5.28E-2</v>
      </c>
      <c r="O2779" s="50">
        <v>5.3199999999999997E-2</v>
      </c>
      <c r="R2779" s="59"/>
    </row>
    <row r="2780" spans="2:18" x14ac:dyDescent="0.2">
      <c r="B2780">
        <v>2771</v>
      </c>
      <c r="C2780" s="57">
        <f ca="1"/>
        <v>0.41694635526916018</v>
      </c>
      <c r="D2780" s="57">
        <f t="shared" ca="1" si="354"/>
        <v>0.69915231485300489</v>
      </c>
      <c r="E2780" s="57">
        <f t="shared" ca="1" si="354"/>
        <v>0.6993817401922563</v>
      </c>
      <c r="F2780" s="57">
        <f t="shared" ca="1" si="350"/>
        <v>0</v>
      </c>
      <c r="G2780" s="57">
        <f t="shared" ca="1" si="351"/>
        <v>0</v>
      </c>
      <c r="H2780" s="17">
        <f t="shared" ca="1" si="352"/>
        <v>0</v>
      </c>
      <c r="I2780" s="17">
        <f t="shared" ca="1" si="353"/>
        <v>0</v>
      </c>
      <c r="K2780" s="17">
        <v>2771</v>
      </c>
      <c r="L2780" s="50">
        <v>1.5537104639563506E-3</v>
      </c>
      <c r="M2780" s="50">
        <v>1.566984868046823E-3</v>
      </c>
      <c r="N2780" s="50">
        <v>4.9200000000000001E-2</v>
      </c>
      <c r="O2780" s="50">
        <v>4.9399999999999999E-2</v>
      </c>
      <c r="R2780" s="59"/>
    </row>
    <row r="2781" spans="2:18" x14ac:dyDescent="0.2">
      <c r="B2781">
        <v>2772</v>
      </c>
      <c r="C2781" s="57">
        <f ca="1"/>
        <v>1.056008919936869</v>
      </c>
      <c r="D2781" s="57">
        <f t="shared" ca="1" si="354"/>
        <v>0.74461863180349597</v>
      </c>
      <c r="E2781" s="57">
        <f t="shared" ca="1" si="354"/>
        <v>0.74486297681757263</v>
      </c>
      <c r="F2781" s="57">
        <f t="shared" ca="1" si="350"/>
        <v>0</v>
      </c>
      <c r="G2781" s="57">
        <f t="shared" ca="1" si="351"/>
        <v>0</v>
      </c>
      <c r="H2781" s="17">
        <f t="shared" ca="1" si="352"/>
        <v>0</v>
      </c>
      <c r="I2781" s="17">
        <f t="shared" ca="1" si="353"/>
        <v>0</v>
      </c>
      <c r="K2781" s="17">
        <v>2772</v>
      </c>
      <c r="L2781" s="50">
        <v>1.6015948285675432E-3</v>
      </c>
      <c r="M2781" s="50">
        <v>1.6153108050045296E-3</v>
      </c>
      <c r="N2781" s="50">
        <v>5.0799999999999998E-2</v>
      </c>
      <c r="O2781" s="50">
        <v>5.1200000000000002E-2</v>
      </c>
      <c r="R2781" s="59"/>
    </row>
    <row r="2782" spans="2:18" x14ac:dyDescent="0.2">
      <c r="B2782">
        <v>2773</v>
      </c>
      <c r="C2782" s="57">
        <f ca="1"/>
        <v>-0.41331095890295488</v>
      </c>
      <c r="D2782" s="57">
        <f t="shared" ca="1" si="354"/>
        <v>0.64420413429418821</v>
      </c>
      <c r="E2782" s="57">
        <f t="shared" ca="1" si="354"/>
        <v>0.64441552850531769</v>
      </c>
      <c r="F2782" s="57">
        <f t="shared" ca="1" si="350"/>
        <v>0</v>
      </c>
      <c r="G2782" s="57">
        <f t="shared" ca="1" si="351"/>
        <v>0</v>
      </c>
      <c r="H2782" s="17">
        <f t="shared" ca="1" si="352"/>
        <v>0</v>
      </c>
      <c r="I2782" s="17">
        <f t="shared" ca="1" si="353"/>
        <v>0</v>
      </c>
      <c r="K2782" s="17">
        <v>2773</v>
      </c>
      <c r="L2782" s="50">
        <v>1.8204060004674027E-3</v>
      </c>
      <c r="M2782" s="50">
        <v>1.8345046916824661E-3</v>
      </c>
      <c r="N2782" s="50">
        <v>5.2200000000000003E-2</v>
      </c>
      <c r="O2782" s="50">
        <v>5.2200000000000003E-2</v>
      </c>
      <c r="R2782" s="59"/>
    </row>
    <row r="2783" spans="2:18" x14ac:dyDescent="0.2">
      <c r="B2783">
        <v>2774</v>
      </c>
      <c r="C2783" s="57">
        <f ca="1"/>
        <v>-3.4608313477263106E-2</v>
      </c>
      <c r="D2783" s="57">
        <f t="shared" ca="1" si="354"/>
        <v>0.66871033893918608</v>
      </c>
      <c r="E2783" s="57">
        <f t="shared" ca="1" si="354"/>
        <v>0.66892977480904281</v>
      </c>
      <c r="F2783" s="57">
        <f t="shared" ca="1" si="350"/>
        <v>0</v>
      </c>
      <c r="G2783" s="57">
        <f t="shared" ca="1" si="351"/>
        <v>0</v>
      </c>
      <c r="H2783" s="17">
        <f t="shared" ca="1" si="352"/>
        <v>0</v>
      </c>
      <c r="I2783" s="17">
        <f t="shared" ca="1" si="353"/>
        <v>0</v>
      </c>
      <c r="K2783" s="17">
        <v>2774</v>
      </c>
      <c r="L2783" s="50">
        <v>1.6403466199783768E-3</v>
      </c>
      <c r="M2783" s="50">
        <v>1.6539863033599236E-3</v>
      </c>
      <c r="N2783" s="50">
        <v>5.04E-2</v>
      </c>
      <c r="O2783" s="50">
        <v>5.0999999999999997E-2</v>
      </c>
      <c r="R2783" s="59"/>
    </row>
    <row r="2784" spans="2:18" x14ac:dyDescent="0.2">
      <c r="B2784">
        <v>2775</v>
      </c>
      <c r="C2784" s="57">
        <f ca="1"/>
        <v>-1.1703044334801764</v>
      </c>
      <c r="D2784" s="57">
        <f t="shared" ca="1" si="354"/>
        <v>0.59787732055106591</v>
      </c>
      <c r="E2784" s="57">
        <f t="shared" ca="1" si="354"/>
        <v>0.59807351271718501</v>
      </c>
      <c r="F2784" s="57">
        <f t="shared" ca="1" si="350"/>
        <v>0</v>
      </c>
      <c r="G2784" s="57">
        <f t="shared" ca="1" si="351"/>
        <v>0</v>
      </c>
      <c r="H2784" s="17">
        <f t="shared" ca="1" si="352"/>
        <v>0</v>
      </c>
      <c r="I2784" s="17">
        <f t="shared" ca="1" si="353"/>
        <v>0</v>
      </c>
      <c r="K2784" s="17">
        <v>2775</v>
      </c>
      <c r="L2784" s="50">
        <v>1.9576469058983238E-3</v>
      </c>
      <c r="M2784" s="50">
        <v>1.9722523136839992E-3</v>
      </c>
      <c r="N2784" s="50">
        <v>5.3800000000000001E-2</v>
      </c>
      <c r="O2784" s="50">
        <v>5.3999999999999999E-2</v>
      </c>
      <c r="R2784" s="59"/>
    </row>
    <row r="2785" spans="2:18" x14ac:dyDescent="0.2">
      <c r="B2785">
        <v>2776</v>
      </c>
      <c r="C2785" s="57">
        <f ca="1"/>
        <v>-1.4170509436912704</v>
      </c>
      <c r="D2785" s="57">
        <f t="shared" ca="1" si="354"/>
        <v>0.58350876277016239</v>
      </c>
      <c r="E2785" s="57">
        <f t="shared" ca="1" si="354"/>
        <v>0.58370023992472619</v>
      </c>
      <c r="F2785" s="57">
        <f t="shared" ca="1" si="350"/>
        <v>0</v>
      </c>
      <c r="G2785" s="57">
        <f t="shared" ca="1" si="351"/>
        <v>0</v>
      </c>
      <c r="H2785" s="17">
        <f t="shared" ca="1" si="352"/>
        <v>0</v>
      </c>
      <c r="I2785" s="17">
        <f t="shared" ca="1" si="353"/>
        <v>0</v>
      </c>
      <c r="K2785" s="17">
        <v>2776</v>
      </c>
      <c r="L2785" s="50">
        <v>1.9330806678176831E-3</v>
      </c>
      <c r="M2785" s="50">
        <v>1.9474232499018427E-3</v>
      </c>
      <c r="N2785" s="50">
        <v>5.2999999999999999E-2</v>
      </c>
      <c r="O2785" s="50">
        <v>5.2999999999999999E-2</v>
      </c>
      <c r="R2785" s="59"/>
    </row>
    <row r="2786" spans="2:18" x14ac:dyDescent="0.2">
      <c r="B2786">
        <v>2777</v>
      </c>
      <c r="C2786" s="57">
        <f ca="1"/>
        <v>-0.54748057235622138</v>
      </c>
      <c r="D2786" s="57">
        <f t="shared" ca="1" si="354"/>
        <v>0.63573907001670771</v>
      </c>
      <c r="E2786" s="57">
        <f t="shared" ca="1" si="354"/>
        <v>0.6359476864350696</v>
      </c>
      <c r="F2786" s="57">
        <f t="shared" ca="1" si="350"/>
        <v>0</v>
      </c>
      <c r="G2786" s="57">
        <f t="shared" ca="1" si="351"/>
        <v>0</v>
      </c>
      <c r="H2786" s="17">
        <f t="shared" ca="1" si="352"/>
        <v>0</v>
      </c>
      <c r="I2786" s="17">
        <f t="shared" ca="1" si="353"/>
        <v>0</v>
      </c>
      <c r="K2786" s="17">
        <v>2777</v>
      </c>
      <c r="L2786" s="50">
        <v>1.7316766844226396E-3</v>
      </c>
      <c r="M2786" s="50">
        <v>1.7461862179242154E-3</v>
      </c>
      <c r="N2786" s="50">
        <v>5.3600000000000002E-2</v>
      </c>
      <c r="O2786" s="50">
        <v>5.3999999999999999E-2</v>
      </c>
      <c r="R2786" s="59"/>
    </row>
    <row r="2787" spans="2:18" x14ac:dyDescent="0.2">
      <c r="B2787">
        <v>2778</v>
      </c>
      <c r="C2787" s="57">
        <f ca="1"/>
        <v>-0.42730879621788803</v>
      </c>
      <c r="D2787" s="57">
        <f t="shared" ca="1" si="354"/>
        <v>0.64331573840812961</v>
      </c>
      <c r="E2787" s="57">
        <f t="shared" ca="1" si="354"/>
        <v>0.64352684109404601</v>
      </c>
      <c r="F2787" s="57">
        <f t="shared" ca="1" si="350"/>
        <v>0</v>
      </c>
      <c r="G2787" s="57">
        <f t="shared" ca="1" si="351"/>
        <v>0</v>
      </c>
      <c r="H2787" s="17">
        <f t="shared" ca="1" si="352"/>
        <v>0</v>
      </c>
      <c r="I2787" s="17">
        <f t="shared" ca="1" si="353"/>
        <v>0</v>
      </c>
      <c r="K2787" s="17">
        <v>2778</v>
      </c>
      <c r="L2787" s="50">
        <v>1.6706425070555652E-3</v>
      </c>
      <c r="M2787" s="50">
        <v>1.6836664691873469E-3</v>
      </c>
      <c r="N2787" s="50">
        <v>4.8000000000000001E-2</v>
      </c>
      <c r="O2787" s="50">
        <v>4.8399999999999999E-2</v>
      </c>
      <c r="R2787" s="59"/>
    </row>
    <row r="2788" spans="2:18" x14ac:dyDescent="0.2">
      <c r="B2788">
        <v>2779</v>
      </c>
      <c r="C2788" s="57">
        <f ca="1"/>
        <v>0.73801963613815169</v>
      </c>
      <c r="D2788" s="57">
        <f t="shared" ca="1" si="354"/>
        <v>0.72163713164042298</v>
      </c>
      <c r="E2788" s="57">
        <f t="shared" ca="1" si="354"/>
        <v>0.72187393532429245</v>
      </c>
      <c r="F2788" s="57">
        <f t="shared" ca="1" si="350"/>
        <v>0</v>
      </c>
      <c r="G2788" s="57">
        <f t="shared" ca="1" si="351"/>
        <v>0</v>
      </c>
      <c r="H2788" s="17">
        <f t="shared" ca="1" si="352"/>
        <v>0</v>
      </c>
      <c r="I2788" s="17">
        <f t="shared" ca="1" si="353"/>
        <v>0</v>
      </c>
      <c r="K2788" s="17">
        <v>2779</v>
      </c>
      <c r="L2788" s="50">
        <v>1.9179562260719521E-3</v>
      </c>
      <c r="M2788" s="50">
        <v>1.9322644458544681E-3</v>
      </c>
      <c r="N2788" s="50">
        <v>5.28E-2</v>
      </c>
      <c r="O2788" s="50">
        <v>5.2999999999999999E-2</v>
      </c>
      <c r="R2788" s="59"/>
    </row>
    <row r="2789" spans="2:18" x14ac:dyDescent="0.2">
      <c r="B2789">
        <v>2780</v>
      </c>
      <c r="C2789" s="57">
        <f ca="1"/>
        <v>0.83079364368725817</v>
      </c>
      <c r="D2789" s="57">
        <f t="shared" ca="1" si="354"/>
        <v>0.72826775758794637</v>
      </c>
      <c r="E2789" s="57">
        <f t="shared" ca="1" si="354"/>
        <v>0.72850673709756253</v>
      </c>
      <c r="F2789" s="57">
        <f t="shared" ca="1" si="350"/>
        <v>0</v>
      </c>
      <c r="G2789" s="57">
        <f t="shared" ca="1" si="351"/>
        <v>0</v>
      </c>
      <c r="H2789" s="17">
        <f t="shared" ca="1" si="352"/>
        <v>0</v>
      </c>
      <c r="I2789" s="17">
        <f t="shared" ca="1" si="353"/>
        <v>0</v>
      </c>
      <c r="K2789" s="17">
        <v>2780</v>
      </c>
      <c r="L2789" s="50">
        <v>1.8373499783860205E-3</v>
      </c>
      <c r="M2789" s="50">
        <v>1.8510048166191172E-3</v>
      </c>
      <c r="N2789" s="50">
        <v>5.04E-2</v>
      </c>
      <c r="O2789" s="50">
        <v>5.0599999999999999E-2</v>
      </c>
      <c r="R2789" s="59"/>
    </row>
    <row r="2790" spans="2:18" x14ac:dyDescent="0.2">
      <c r="B2790">
        <v>2781</v>
      </c>
      <c r="C2790" s="57">
        <f ca="1"/>
        <v>8.1821356042229565E-2</v>
      </c>
      <c r="D2790" s="57">
        <f t="shared" ref="D2790:E2809" ca="1" si="355">S0*EXP((D$5+0.5*σ*σ)*T+σ*SQRT(T)*$C2790)</f>
        <v>0.67643035730276413</v>
      </c>
      <c r="E2790" s="57">
        <f t="shared" ca="1" si="355"/>
        <v>0.67665232648016271</v>
      </c>
      <c r="F2790" s="57">
        <f t="shared" ca="1" si="350"/>
        <v>0</v>
      </c>
      <c r="G2790" s="57">
        <f t="shared" ca="1" si="351"/>
        <v>0</v>
      </c>
      <c r="H2790" s="17">
        <f t="shared" ca="1" si="352"/>
        <v>0</v>
      </c>
      <c r="I2790" s="17">
        <f t="shared" ca="1" si="353"/>
        <v>0</v>
      </c>
      <c r="K2790" s="17">
        <v>2781</v>
      </c>
      <c r="L2790" s="50">
        <v>1.7780491599630717E-3</v>
      </c>
      <c r="M2790" s="50">
        <v>1.7924222246670297E-3</v>
      </c>
      <c r="N2790" s="50">
        <v>5.3199999999999997E-2</v>
      </c>
      <c r="O2790" s="50">
        <v>5.3400000000000003E-2</v>
      </c>
      <c r="R2790" s="59"/>
    </row>
    <row r="2791" spans="2:18" x14ac:dyDescent="0.2">
      <c r="B2791">
        <v>2782</v>
      </c>
      <c r="C2791" s="57">
        <f ca="1"/>
        <v>0.74100670614521313</v>
      </c>
      <c r="D2791" s="57">
        <f t="shared" ca="1" si="355"/>
        <v>0.721849676175086</v>
      </c>
      <c r="E2791" s="57">
        <f t="shared" ca="1" si="355"/>
        <v>0.72208654960499086</v>
      </c>
      <c r="F2791" s="57">
        <f t="shared" ca="1" si="350"/>
        <v>0</v>
      </c>
      <c r="G2791" s="57">
        <f t="shared" ca="1" si="351"/>
        <v>0</v>
      </c>
      <c r="H2791" s="17">
        <f t="shared" ca="1" si="352"/>
        <v>0</v>
      </c>
      <c r="I2791" s="17">
        <f t="shared" ca="1" si="353"/>
        <v>0</v>
      </c>
      <c r="K2791" s="17">
        <v>2782</v>
      </c>
      <c r="L2791" s="50">
        <v>2.0036973490086341E-3</v>
      </c>
      <c r="M2791" s="50">
        <v>2.0186352067897628E-3</v>
      </c>
      <c r="N2791" s="50">
        <v>5.5199999999999999E-2</v>
      </c>
      <c r="O2791" s="50">
        <v>5.5399999999999998E-2</v>
      </c>
      <c r="R2791" s="59"/>
    </row>
    <row r="2792" spans="2:18" x14ac:dyDescent="0.2">
      <c r="B2792">
        <v>2783</v>
      </c>
      <c r="C2792" s="57">
        <f ca="1"/>
        <v>-0.190969913760863</v>
      </c>
      <c r="D2792" s="57">
        <f t="shared" ca="1" si="355"/>
        <v>0.65848101866346498</v>
      </c>
      <c r="E2792" s="57">
        <f t="shared" ca="1" si="355"/>
        <v>0.65869709780371544</v>
      </c>
      <c r="F2792" s="57">
        <f t="shared" ca="1" si="350"/>
        <v>0</v>
      </c>
      <c r="G2792" s="57">
        <f t="shared" ca="1" si="351"/>
        <v>0</v>
      </c>
      <c r="H2792" s="17">
        <f t="shared" ca="1" si="352"/>
        <v>0</v>
      </c>
      <c r="I2792" s="17">
        <f t="shared" ca="1" si="353"/>
        <v>0</v>
      </c>
      <c r="K2792" s="17">
        <v>2783</v>
      </c>
      <c r="L2792" s="50">
        <v>1.6525592213043445E-3</v>
      </c>
      <c r="M2792" s="50">
        <v>1.6664476462690263E-3</v>
      </c>
      <c r="N2792" s="50">
        <v>5.16E-2</v>
      </c>
      <c r="O2792" s="50">
        <v>5.16E-2</v>
      </c>
      <c r="R2792" s="59"/>
    </row>
    <row r="2793" spans="2:18" x14ac:dyDescent="0.2">
      <c r="B2793">
        <v>2784</v>
      </c>
      <c r="C2793" s="57">
        <f ca="1"/>
        <v>-1.3115027627033105</v>
      </c>
      <c r="D2793" s="57">
        <f t="shared" ca="1" si="355"/>
        <v>0.58961229708482166</v>
      </c>
      <c r="E2793" s="57">
        <f t="shared" ca="1" si="355"/>
        <v>0.58980577710113835</v>
      </c>
      <c r="F2793" s="57">
        <f t="shared" ca="1" si="350"/>
        <v>0</v>
      </c>
      <c r="G2793" s="57">
        <f t="shared" ca="1" si="351"/>
        <v>0</v>
      </c>
      <c r="H2793" s="17">
        <f t="shared" ca="1" si="352"/>
        <v>0</v>
      </c>
      <c r="I2793" s="17">
        <f t="shared" ca="1" si="353"/>
        <v>0</v>
      </c>
      <c r="K2793" s="17">
        <v>2784</v>
      </c>
      <c r="L2793" s="50">
        <v>1.5758974689467973E-3</v>
      </c>
      <c r="M2793" s="50">
        <v>1.5888765089470422E-3</v>
      </c>
      <c r="N2793" s="50">
        <v>4.8000000000000001E-2</v>
      </c>
      <c r="O2793" s="50">
        <v>4.8399999999999999E-2</v>
      </c>
      <c r="R2793" s="59"/>
    </row>
    <row r="2794" spans="2:18" x14ac:dyDescent="0.2">
      <c r="B2794">
        <v>2785</v>
      </c>
      <c r="C2794" s="57">
        <f ca="1"/>
        <v>0.85234773353350579</v>
      </c>
      <c r="D2794" s="57">
        <f t="shared" ca="1" si="355"/>
        <v>0.72981694515873641</v>
      </c>
      <c r="E2794" s="57">
        <f t="shared" ca="1" si="355"/>
        <v>0.73005643303094603</v>
      </c>
      <c r="F2794" s="57">
        <f t="shared" ca="1" si="350"/>
        <v>0</v>
      </c>
      <c r="G2794" s="57">
        <f t="shared" ca="1" si="351"/>
        <v>0</v>
      </c>
      <c r="H2794" s="17">
        <f t="shared" ca="1" si="352"/>
        <v>0</v>
      </c>
      <c r="I2794" s="17">
        <f t="shared" ca="1" si="353"/>
        <v>0</v>
      </c>
      <c r="K2794" s="17">
        <v>2785</v>
      </c>
      <c r="L2794" s="50">
        <v>1.6247391457184157E-3</v>
      </c>
      <c r="M2794" s="50">
        <v>1.6381892318156608E-3</v>
      </c>
      <c r="N2794" s="50">
        <v>4.9799999999999997E-2</v>
      </c>
      <c r="O2794" s="50">
        <v>0.05</v>
      </c>
      <c r="R2794" s="59"/>
    </row>
    <row r="2795" spans="2:18" x14ac:dyDescent="0.2">
      <c r="B2795">
        <v>2786</v>
      </c>
      <c r="C2795" s="57">
        <f ca="1"/>
        <v>1.1119820090330268</v>
      </c>
      <c r="D2795" s="57">
        <f t="shared" ca="1" si="355"/>
        <v>0.74873897809980727</v>
      </c>
      <c r="E2795" s="57">
        <f t="shared" ca="1" si="355"/>
        <v>0.74898467519672318</v>
      </c>
      <c r="F2795" s="57">
        <f t="shared" ca="1" si="350"/>
        <v>0</v>
      </c>
      <c r="G2795" s="57">
        <f t="shared" ca="1" si="351"/>
        <v>0</v>
      </c>
      <c r="H2795" s="17">
        <f t="shared" ca="1" si="352"/>
        <v>0</v>
      </c>
      <c r="I2795" s="17">
        <f t="shared" ca="1" si="353"/>
        <v>0</v>
      </c>
      <c r="K2795" s="17">
        <v>2786</v>
      </c>
      <c r="L2795" s="50">
        <v>1.6605421724528366E-3</v>
      </c>
      <c r="M2795" s="50">
        <v>1.673583953664668E-3</v>
      </c>
      <c r="N2795" s="50">
        <v>4.8000000000000001E-2</v>
      </c>
      <c r="O2795" s="50">
        <v>4.8399999999999999E-2</v>
      </c>
      <c r="R2795" s="59"/>
    </row>
    <row r="2796" spans="2:18" x14ac:dyDescent="0.2">
      <c r="B2796">
        <v>2787</v>
      </c>
      <c r="C2796" s="57">
        <f ca="1"/>
        <v>0.5995954709647292</v>
      </c>
      <c r="D2796" s="57">
        <f t="shared" ca="1" si="355"/>
        <v>0.71185592371442008</v>
      </c>
      <c r="E2796" s="57">
        <f t="shared" ca="1" si="355"/>
        <v>0.71208951771579398</v>
      </c>
      <c r="F2796" s="57">
        <f t="shared" ca="1" si="350"/>
        <v>0</v>
      </c>
      <c r="G2796" s="57">
        <f t="shared" ca="1" si="351"/>
        <v>0</v>
      </c>
      <c r="H2796" s="17">
        <f t="shared" ca="1" si="352"/>
        <v>0</v>
      </c>
      <c r="I2796" s="17">
        <f t="shared" ca="1" si="353"/>
        <v>0</v>
      </c>
      <c r="K2796" s="17">
        <v>2787</v>
      </c>
      <c r="L2796" s="50">
        <v>1.732945558511372E-3</v>
      </c>
      <c r="M2796" s="50">
        <v>1.7467474459662592E-3</v>
      </c>
      <c r="N2796" s="50">
        <v>5.0999999999999997E-2</v>
      </c>
      <c r="O2796" s="50">
        <v>5.1200000000000002E-2</v>
      </c>
      <c r="R2796" s="59"/>
    </row>
    <row r="2797" spans="2:18" x14ac:dyDescent="0.2">
      <c r="B2797">
        <v>2788</v>
      </c>
      <c r="C2797" s="57">
        <f ca="1"/>
        <v>-1.5353233491292588</v>
      </c>
      <c r="D2797" s="57">
        <f t="shared" ca="1" si="355"/>
        <v>0.57674446032463333</v>
      </c>
      <c r="E2797" s="57">
        <f t="shared" ca="1" si="355"/>
        <v>0.57693371778779312</v>
      </c>
      <c r="F2797" s="57">
        <f t="shared" ca="1" si="350"/>
        <v>0</v>
      </c>
      <c r="G2797" s="57">
        <f t="shared" ca="1" si="351"/>
        <v>0</v>
      </c>
      <c r="H2797" s="17">
        <f t="shared" ca="1" si="352"/>
        <v>0</v>
      </c>
      <c r="I2797" s="17">
        <f t="shared" ca="1" si="353"/>
        <v>0</v>
      </c>
      <c r="K2797" s="17">
        <v>2788</v>
      </c>
      <c r="L2797" s="50">
        <v>1.5158300030460763E-3</v>
      </c>
      <c r="M2797" s="50">
        <v>1.5293417933299428E-3</v>
      </c>
      <c r="N2797" s="50">
        <v>5.0200000000000002E-2</v>
      </c>
      <c r="O2797" s="50">
        <v>5.04E-2</v>
      </c>
      <c r="R2797" s="59"/>
    </row>
    <row r="2798" spans="2:18" x14ac:dyDescent="0.2">
      <c r="B2798">
        <v>2789</v>
      </c>
      <c r="C2798" s="57">
        <f ca="1"/>
        <v>-1.0075858893563547</v>
      </c>
      <c r="D2798" s="57">
        <f t="shared" ca="1" si="355"/>
        <v>0.60754581795321594</v>
      </c>
      <c r="E2798" s="57">
        <f t="shared" ca="1" si="355"/>
        <v>0.60774518281611289</v>
      </c>
      <c r="F2798" s="57">
        <f t="shared" ca="1" si="350"/>
        <v>0</v>
      </c>
      <c r="G2798" s="57">
        <f t="shared" ca="1" si="351"/>
        <v>0</v>
      </c>
      <c r="H2798" s="17">
        <f t="shared" ca="1" si="352"/>
        <v>0</v>
      </c>
      <c r="I2798" s="17">
        <f t="shared" ca="1" si="353"/>
        <v>0</v>
      </c>
      <c r="K2798" s="17">
        <v>2789</v>
      </c>
      <c r="L2798" s="50">
        <v>1.4833747108242037E-3</v>
      </c>
      <c r="M2798" s="50">
        <v>1.4951901783064768E-3</v>
      </c>
      <c r="N2798" s="50">
        <v>4.3799999999999999E-2</v>
      </c>
      <c r="O2798" s="50">
        <v>4.3799999999999999E-2</v>
      </c>
      <c r="R2798" s="59"/>
    </row>
    <row r="2799" spans="2:18" x14ac:dyDescent="0.2">
      <c r="B2799">
        <v>2790</v>
      </c>
      <c r="C2799" s="57">
        <f ca="1"/>
        <v>-0.12465650245523492</v>
      </c>
      <c r="D2799" s="57">
        <f t="shared" ca="1" si="355"/>
        <v>0.66280005404053222</v>
      </c>
      <c r="E2799" s="57">
        <f t="shared" ca="1" si="355"/>
        <v>0.66301755046301947</v>
      </c>
      <c r="F2799" s="57">
        <f t="shared" ca="1" si="350"/>
        <v>0</v>
      </c>
      <c r="G2799" s="57">
        <f t="shared" ca="1" si="351"/>
        <v>0</v>
      </c>
      <c r="H2799" s="17">
        <f t="shared" ca="1" si="352"/>
        <v>0</v>
      </c>
      <c r="I2799" s="17">
        <f t="shared" ca="1" si="353"/>
        <v>0</v>
      </c>
      <c r="K2799" s="17">
        <v>2790</v>
      </c>
      <c r="L2799" s="50">
        <v>1.8243957089133468E-3</v>
      </c>
      <c r="M2799" s="50">
        <v>1.83880585247077E-3</v>
      </c>
      <c r="N2799" s="50">
        <v>5.2999999999999999E-2</v>
      </c>
      <c r="O2799" s="50">
        <v>5.3600000000000002E-2</v>
      </c>
      <c r="R2799" s="59"/>
    </row>
    <row r="2800" spans="2:18" x14ac:dyDescent="0.2">
      <c r="B2800">
        <v>2791</v>
      </c>
      <c r="C2800" s="57">
        <f ca="1"/>
        <v>-0.74023079277068649</v>
      </c>
      <c r="D2800" s="57">
        <f t="shared" ca="1" si="355"/>
        <v>0.62377233582663394</v>
      </c>
      <c r="E2800" s="57">
        <f t="shared" ca="1" si="355"/>
        <v>0.62397702538672328</v>
      </c>
      <c r="F2800" s="57">
        <f t="shared" ca="1" si="350"/>
        <v>0</v>
      </c>
      <c r="G2800" s="57">
        <f t="shared" ca="1" si="351"/>
        <v>0</v>
      </c>
      <c r="H2800" s="17">
        <f t="shared" ca="1" si="352"/>
        <v>0</v>
      </c>
      <c r="I2800" s="17">
        <f t="shared" ca="1" si="353"/>
        <v>0</v>
      </c>
      <c r="K2800" s="17">
        <v>2791</v>
      </c>
      <c r="L2800" s="50">
        <v>1.6876867668167658E-3</v>
      </c>
      <c r="M2800" s="50">
        <v>1.7018178990041771E-3</v>
      </c>
      <c r="N2800" s="50">
        <v>5.2200000000000003E-2</v>
      </c>
      <c r="O2800" s="50">
        <v>5.28E-2</v>
      </c>
      <c r="R2800" s="59"/>
    </row>
    <row r="2801" spans="2:18" x14ac:dyDescent="0.2">
      <c r="B2801">
        <v>2792</v>
      </c>
      <c r="C2801" s="57">
        <f ca="1"/>
        <v>-0.81087942664100432</v>
      </c>
      <c r="D2801" s="57">
        <f t="shared" ca="1" si="355"/>
        <v>0.61944281302748527</v>
      </c>
      <c r="E2801" s="57">
        <f t="shared" ca="1" si="355"/>
        <v>0.61964608186391268</v>
      </c>
      <c r="F2801" s="57">
        <f t="shared" ca="1" si="350"/>
        <v>0</v>
      </c>
      <c r="G2801" s="57">
        <f t="shared" ca="1" si="351"/>
        <v>0</v>
      </c>
      <c r="H2801" s="17">
        <f t="shared" ca="1" si="352"/>
        <v>0</v>
      </c>
      <c r="I2801" s="17">
        <f t="shared" ca="1" si="353"/>
        <v>0</v>
      </c>
      <c r="K2801" s="17">
        <v>2792</v>
      </c>
      <c r="L2801" s="50">
        <v>1.7840471376671034E-3</v>
      </c>
      <c r="M2801" s="50">
        <v>1.7973099943424692E-3</v>
      </c>
      <c r="N2801" s="50">
        <v>4.9000000000000002E-2</v>
      </c>
      <c r="O2801" s="50">
        <v>4.9200000000000001E-2</v>
      </c>
      <c r="R2801" s="59"/>
    </row>
    <row r="2802" spans="2:18" x14ac:dyDescent="0.2">
      <c r="B2802">
        <v>2793</v>
      </c>
      <c r="C2802" s="57">
        <f ca="1"/>
        <v>-0.26770032877082706</v>
      </c>
      <c r="D2802" s="57">
        <f t="shared" ca="1" si="355"/>
        <v>0.65351862836339447</v>
      </c>
      <c r="E2802" s="57">
        <f t="shared" ca="1" si="355"/>
        <v>0.65373307910586398</v>
      </c>
      <c r="F2802" s="57">
        <f t="shared" ca="1" si="350"/>
        <v>0</v>
      </c>
      <c r="G2802" s="57">
        <f t="shared" ca="1" si="351"/>
        <v>0</v>
      </c>
      <c r="H2802" s="17">
        <f t="shared" ca="1" si="352"/>
        <v>0</v>
      </c>
      <c r="I2802" s="17">
        <f t="shared" ca="1" si="353"/>
        <v>0</v>
      </c>
      <c r="K2802" s="17">
        <v>2793</v>
      </c>
      <c r="L2802" s="50">
        <v>1.688292987858895E-3</v>
      </c>
      <c r="M2802" s="50">
        <v>1.7019727209752983E-3</v>
      </c>
      <c r="N2802" s="50">
        <v>5.0599999999999999E-2</v>
      </c>
      <c r="O2802" s="50">
        <v>5.0799999999999998E-2</v>
      </c>
      <c r="R2802" s="59"/>
    </row>
    <row r="2803" spans="2:18" x14ac:dyDescent="0.2">
      <c r="B2803">
        <v>2794</v>
      </c>
      <c r="C2803" s="57">
        <f ca="1"/>
        <v>-0.37226313919658321</v>
      </c>
      <c r="D2803" s="57">
        <f t="shared" ca="1" si="355"/>
        <v>0.64681638208313685</v>
      </c>
      <c r="E2803" s="57">
        <f t="shared" ca="1" si="355"/>
        <v>0.64702863349780038</v>
      </c>
      <c r="F2803" s="57">
        <f t="shared" ca="1" si="350"/>
        <v>0</v>
      </c>
      <c r="G2803" s="57">
        <f t="shared" ca="1" si="351"/>
        <v>0</v>
      </c>
      <c r="H2803" s="17">
        <f t="shared" ca="1" si="352"/>
        <v>0</v>
      </c>
      <c r="I2803" s="17">
        <f t="shared" ca="1" si="353"/>
        <v>0</v>
      </c>
      <c r="K2803" s="17">
        <v>2794</v>
      </c>
      <c r="L2803" s="50">
        <v>1.8595616377491979E-3</v>
      </c>
      <c r="M2803" s="50">
        <v>1.8740514635028345E-3</v>
      </c>
      <c r="N2803" s="50">
        <v>5.3600000000000002E-2</v>
      </c>
      <c r="O2803" s="50">
        <v>5.3800000000000001E-2</v>
      </c>
      <c r="R2803" s="59"/>
    </row>
    <row r="2804" spans="2:18" x14ac:dyDescent="0.2">
      <c r="B2804">
        <v>2795</v>
      </c>
      <c r="C2804" s="57">
        <f ca="1"/>
        <v>1.1134103394718358</v>
      </c>
      <c r="D2804" s="57">
        <f t="shared" ca="1" si="355"/>
        <v>0.74884441956505854</v>
      </c>
      <c r="E2804" s="57">
        <f t="shared" ca="1" si="355"/>
        <v>0.74909015126236611</v>
      </c>
      <c r="F2804" s="57">
        <f t="shared" ca="1" si="350"/>
        <v>0</v>
      </c>
      <c r="G2804" s="57">
        <f t="shared" ca="1" si="351"/>
        <v>0</v>
      </c>
      <c r="H2804" s="17">
        <f t="shared" ca="1" si="352"/>
        <v>0</v>
      </c>
      <c r="I2804" s="17">
        <f t="shared" ca="1" si="353"/>
        <v>0</v>
      </c>
      <c r="K2804" s="17">
        <v>2795</v>
      </c>
      <c r="L2804" s="50">
        <v>1.8560515233902368E-3</v>
      </c>
      <c r="M2804" s="50">
        <v>1.8698273945722827E-3</v>
      </c>
      <c r="N2804" s="50">
        <v>5.04E-2</v>
      </c>
      <c r="O2804" s="50">
        <v>5.1400000000000001E-2</v>
      </c>
      <c r="R2804" s="59"/>
    </row>
    <row r="2805" spans="2:18" x14ac:dyDescent="0.2">
      <c r="B2805">
        <v>2796</v>
      </c>
      <c r="C2805" s="57">
        <f ca="1"/>
        <v>-0.8918727160929405</v>
      </c>
      <c r="D2805" s="57">
        <f t="shared" ca="1" si="355"/>
        <v>0.6145163046413934</v>
      </c>
      <c r="E2805" s="57">
        <f t="shared" ca="1" si="355"/>
        <v>0.61471795685461328</v>
      </c>
      <c r="F2805" s="57">
        <f t="shared" ca="1" si="350"/>
        <v>0</v>
      </c>
      <c r="G2805" s="57">
        <f t="shared" ca="1" si="351"/>
        <v>0</v>
      </c>
      <c r="H2805" s="17">
        <f t="shared" ca="1" si="352"/>
        <v>0</v>
      </c>
      <c r="I2805" s="17">
        <f t="shared" ca="1" si="353"/>
        <v>0</v>
      </c>
      <c r="K2805" s="17">
        <v>2796</v>
      </c>
      <c r="L2805" s="50">
        <v>1.8886550235496849E-3</v>
      </c>
      <c r="M2805" s="50">
        <v>1.9032934028299306E-3</v>
      </c>
      <c r="N2805" s="50">
        <v>5.4199999999999998E-2</v>
      </c>
      <c r="O2805" s="50">
        <v>5.4199999999999998E-2</v>
      </c>
      <c r="R2805" s="59"/>
    </row>
    <row r="2806" spans="2:18" x14ac:dyDescent="0.2">
      <c r="B2806">
        <v>2797</v>
      </c>
      <c r="C2806" s="57">
        <f ca="1"/>
        <v>-0.72805511790265887</v>
      </c>
      <c r="D2806" s="57">
        <f t="shared" ca="1" si="355"/>
        <v>0.62452154235985746</v>
      </c>
      <c r="E2806" s="57">
        <f t="shared" ca="1" si="355"/>
        <v>0.62472647777047097</v>
      </c>
      <c r="F2806" s="57">
        <f t="shared" ca="1" si="350"/>
        <v>0</v>
      </c>
      <c r="G2806" s="57">
        <f t="shared" ca="1" si="351"/>
        <v>0</v>
      </c>
      <c r="H2806" s="17">
        <f t="shared" ca="1" si="352"/>
        <v>0</v>
      </c>
      <c r="I2806" s="17">
        <f t="shared" ca="1" si="353"/>
        <v>0</v>
      </c>
      <c r="K2806" s="17">
        <v>2797</v>
      </c>
      <c r="L2806" s="50">
        <v>1.6542978585664123E-3</v>
      </c>
      <c r="M2806" s="50">
        <v>1.6674761580918059E-3</v>
      </c>
      <c r="N2806" s="50">
        <v>4.8599999999999997E-2</v>
      </c>
      <c r="O2806" s="50">
        <v>4.9000000000000002E-2</v>
      </c>
      <c r="R2806" s="59"/>
    </row>
    <row r="2807" spans="2:18" x14ac:dyDescent="0.2">
      <c r="B2807">
        <v>2798</v>
      </c>
      <c r="C2807" s="57">
        <f ca="1"/>
        <v>-0.17205045690873991</v>
      </c>
      <c r="D2807" s="57">
        <f t="shared" ca="1" si="355"/>
        <v>0.65971037769473229</v>
      </c>
      <c r="E2807" s="57">
        <f t="shared" ca="1" si="355"/>
        <v>0.65992686024652381</v>
      </c>
      <c r="F2807" s="57">
        <f t="shared" ca="1" si="350"/>
        <v>0</v>
      </c>
      <c r="G2807" s="57">
        <f t="shared" ca="1" si="351"/>
        <v>0</v>
      </c>
      <c r="H2807" s="17">
        <f t="shared" ca="1" si="352"/>
        <v>0</v>
      </c>
      <c r="I2807" s="17">
        <f t="shared" ca="1" si="353"/>
        <v>0</v>
      </c>
      <c r="K2807" s="17">
        <v>2798</v>
      </c>
      <c r="L2807" s="50">
        <v>1.7759345516330973E-3</v>
      </c>
      <c r="M2807" s="50">
        <v>1.7903532723608435E-3</v>
      </c>
      <c r="N2807" s="50">
        <v>5.3199999999999997E-2</v>
      </c>
      <c r="O2807" s="50">
        <v>5.3600000000000002E-2</v>
      </c>
      <c r="R2807" s="59"/>
    </row>
    <row r="2808" spans="2:18" x14ac:dyDescent="0.2">
      <c r="B2808">
        <v>2799</v>
      </c>
      <c r="C2808" s="57">
        <f ca="1"/>
        <v>-8.9908656505142542E-2</v>
      </c>
      <c r="D2808" s="57">
        <f t="shared" ca="1" si="355"/>
        <v>0.66507450321975403</v>
      </c>
      <c r="E2808" s="57">
        <f t="shared" ca="1" si="355"/>
        <v>0.66529274599788291</v>
      </c>
      <c r="F2808" s="57">
        <f t="shared" ca="1" si="350"/>
        <v>0</v>
      </c>
      <c r="G2808" s="57">
        <f t="shared" ca="1" si="351"/>
        <v>0</v>
      </c>
      <c r="H2808" s="17">
        <f t="shared" ca="1" si="352"/>
        <v>0</v>
      </c>
      <c r="I2808" s="17">
        <f t="shared" ca="1" si="353"/>
        <v>0</v>
      </c>
      <c r="K2808" s="17">
        <v>2799</v>
      </c>
      <c r="L2808" s="50">
        <v>1.7241533989467539E-3</v>
      </c>
      <c r="M2808" s="50">
        <v>1.7372376497175779E-3</v>
      </c>
      <c r="N2808" s="50">
        <v>4.8399999999999999E-2</v>
      </c>
      <c r="O2808" s="50">
        <v>4.8399999999999999E-2</v>
      </c>
      <c r="R2808" s="59"/>
    </row>
    <row r="2809" spans="2:18" x14ac:dyDescent="0.2">
      <c r="B2809">
        <v>2800</v>
      </c>
      <c r="C2809" s="57">
        <f ca="1"/>
        <v>-0.607764144142104</v>
      </c>
      <c r="D2809" s="57">
        <f t="shared" ca="1" si="355"/>
        <v>0.6319719479955126</v>
      </c>
      <c r="E2809" s="57">
        <f t="shared" ca="1" si="355"/>
        <v>0.6321793282408269</v>
      </c>
      <c r="F2809" s="57">
        <f t="shared" ca="1" si="350"/>
        <v>0</v>
      </c>
      <c r="G2809" s="57">
        <f t="shared" ca="1" si="351"/>
        <v>0</v>
      </c>
      <c r="H2809" s="17">
        <f t="shared" ca="1" si="352"/>
        <v>0</v>
      </c>
      <c r="I2809" s="17">
        <f t="shared" ca="1" si="353"/>
        <v>0</v>
      </c>
      <c r="K2809" s="17">
        <v>2800</v>
      </c>
      <c r="L2809" s="50">
        <v>1.8460023291966587E-3</v>
      </c>
      <c r="M2809" s="50">
        <v>1.8602365304168937E-3</v>
      </c>
      <c r="N2809" s="50">
        <v>5.2600000000000001E-2</v>
      </c>
      <c r="O2809" s="50">
        <v>5.2999999999999999E-2</v>
      </c>
      <c r="R2809" s="59"/>
    </row>
    <row r="2810" spans="2:18" x14ac:dyDescent="0.2">
      <c r="B2810">
        <v>2801</v>
      </c>
      <c r="C2810" s="57">
        <f ca="1"/>
        <v>0.61663643971297555</v>
      </c>
      <c r="D2810" s="57">
        <f t="shared" ref="D2810:E2829" ca="1" si="356">S0*EXP((D$5+0.5*σ*σ)*T+σ*SQRT(T)*$C2810)</f>
        <v>0.71305286533299139</v>
      </c>
      <c r="E2810" s="57">
        <f t="shared" ca="1" si="356"/>
        <v>0.71328685210820175</v>
      </c>
      <c r="F2810" s="57">
        <f t="shared" ca="1" si="350"/>
        <v>0</v>
      </c>
      <c r="G2810" s="57">
        <f t="shared" ca="1" si="351"/>
        <v>0</v>
      </c>
      <c r="H2810" s="17">
        <f t="shared" ca="1" si="352"/>
        <v>0</v>
      </c>
      <c r="I2810" s="17">
        <f t="shared" ca="1" si="353"/>
        <v>0</v>
      </c>
      <c r="K2810" s="17">
        <v>2801</v>
      </c>
      <c r="L2810" s="50">
        <v>1.7260343791094105E-3</v>
      </c>
      <c r="M2810" s="50">
        <v>1.7405550936898959E-3</v>
      </c>
      <c r="N2810" s="50">
        <v>5.3600000000000002E-2</v>
      </c>
      <c r="O2810" s="50">
        <v>5.3999999999999999E-2</v>
      </c>
      <c r="R2810" s="59"/>
    </row>
    <row r="2811" spans="2:18" x14ac:dyDescent="0.2">
      <c r="B2811">
        <v>2802</v>
      </c>
      <c r="C2811" s="57">
        <f ca="1"/>
        <v>-2.7125259877810151</v>
      </c>
      <c r="D2811" s="57">
        <f t="shared" ca="1" si="356"/>
        <v>0.51354715847977594</v>
      </c>
      <c r="E2811" s="57">
        <f t="shared" ca="1" si="356"/>
        <v>0.51371567788327765</v>
      </c>
      <c r="F2811" s="57">
        <f t="shared" ca="1" si="350"/>
        <v>0</v>
      </c>
      <c r="G2811" s="57">
        <f t="shared" ca="1" si="351"/>
        <v>0</v>
      </c>
      <c r="H2811" s="17">
        <f t="shared" ca="1" si="352"/>
        <v>0</v>
      </c>
      <c r="I2811" s="17">
        <f t="shared" ca="1" si="353"/>
        <v>0</v>
      </c>
      <c r="K2811" s="17">
        <v>2802</v>
      </c>
      <c r="L2811" s="50">
        <v>1.8658866493708236E-3</v>
      </c>
      <c r="M2811" s="50">
        <v>1.8801264168612096E-3</v>
      </c>
      <c r="N2811" s="50">
        <v>5.2600000000000001E-2</v>
      </c>
      <c r="O2811" s="50">
        <v>5.28E-2</v>
      </c>
      <c r="R2811" s="59"/>
    </row>
    <row r="2812" spans="2:18" x14ac:dyDescent="0.2">
      <c r="B2812">
        <v>2803</v>
      </c>
      <c r="C2812" s="57">
        <f ca="1"/>
        <v>0.39091760037263779</v>
      </c>
      <c r="D2812" s="57">
        <f t="shared" ca="1" si="356"/>
        <v>0.69736051370733565</v>
      </c>
      <c r="E2812" s="57">
        <f t="shared" ca="1" si="356"/>
        <v>0.69758935107086728</v>
      </c>
      <c r="F2812" s="57">
        <f t="shared" ca="1" si="350"/>
        <v>0</v>
      </c>
      <c r="G2812" s="57">
        <f t="shared" ca="1" si="351"/>
        <v>0</v>
      </c>
      <c r="H2812" s="17">
        <f t="shared" ca="1" si="352"/>
        <v>0</v>
      </c>
      <c r="I2812" s="17">
        <f t="shared" ca="1" si="353"/>
        <v>0</v>
      </c>
      <c r="K2812" s="17">
        <v>2803</v>
      </c>
      <c r="L2812" s="50">
        <v>1.6593394201820054E-3</v>
      </c>
      <c r="M2812" s="50">
        <v>1.6734366737238353E-3</v>
      </c>
      <c r="N2812" s="50">
        <v>5.2200000000000003E-2</v>
      </c>
      <c r="O2812" s="50">
        <v>5.2600000000000001E-2</v>
      </c>
      <c r="R2812" s="59"/>
    </row>
    <row r="2813" spans="2:18" x14ac:dyDescent="0.2">
      <c r="B2813">
        <v>2804</v>
      </c>
      <c r="C2813" s="57">
        <f ca="1"/>
        <v>-5.5040534251660354E-2</v>
      </c>
      <c r="D2813" s="57">
        <f t="shared" ca="1" si="356"/>
        <v>0.66736467073308214</v>
      </c>
      <c r="E2813" s="57">
        <f t="shared" ca="1" si="356"/>
        <v>0.66758366502479027</v>
      </c>
      <c r="F2813" s="57">
        <f t="shared" ca="1" si="350"/>
        <v>0</v>
      </c>
      <c r="G2813" s="57">
        <f t="shared" ca="1" si="351"/>
        <v>0</v>
      </c>
      <c r="H2813" s="17">
        <f t="shared" ca="1" si="352"/>
        <v>0</v>
      </c>
      <c r="I2813" s="17">
        <f t="shared" ca="1" si="353"/>
        <v>0</v>
      </c>
      <c r="K2813" s="17">
        <v>2804</v>
      </c>
      <c r="L2813" s="50">
        <v>1.7731803207405299E-3</v>
      </c>
      <c r="M2813" s="50">
        <v>1.7881348878562146E-3</v>
      </c>
      <c r="N2813" s="50">
        <v>5.5399999999999998E-2</v>
      </c>
      <c r="O2813" s="50">
        <v>5.5599999999999997E-2</v>
      </c>
      <c r="R2813" s="59"/>
    </row>
    <row r="2814" spans="2:18" x14ac:dyDescent="0.2">
      <c r="B2814">
        <v>2805</v>
      </c>
      <c r="C2814" s="57">
        <f ca="1"/>
        <v>-1.536268793043813</v>
      </c>
      <c r="D2814" s="57">
        <f t="shared" ca="1" si="356"/>
        <v>0.57669070509972808</v>
      </c>
      <c r="E2814" s="57">
        <f t="shared" ca="1" si="356"/>
        <v>0.57687994492322558</v>
      </c>
      <c r="F2814" s="57">
        <f t="shared" ca="1" si="350"/>
        <v>0</v>
      </c>
      <c r="G2814" s="57">
        <f t="shared" ca="1" si="351"/>
        <v>0</v>
      </c>
      <c r="H2814" s="17">
        <f t="shared" ca="1" si="352"/>
        <v>0</v>
      </c>
      <c r="I2814" s="17">
        <f t="shared" ca="1" si="353"/>
        <v>0</v>
      </c>
      <c r="K2814" s="17">
        <v>2805</v>
      </c>
      <c r="L2814" s="50">
        <v>1.648621612876159E-3</v>
      </c>
      <c r="M2814" s="50">
        <v>1.6629877345787367E-3</v>
      </c>
      <c r="N2814" s="50">
        <v>5.2999999999999999E-2</v>
      </c>
      <c r="O2814" s="50">
        <v>5.3600000000000002E-2</v>
      </c>
      <c r="R2814" s="59"/>
    </row>
    <row r="2815" spans="2:18" x14ac:dyDescent="0.2">
      <c r="B2815">
        <v>2806</v>
      </c>
      <c r="C2815" s="57">
        <f ca="1"/>
        <v>0.90112576081615969</v>
      </c>
      <c r="D2815" s="57">
        <f t="shared" ca="1" si="356"/>
        <v>0.73333501578592508</v>
      </c>
      <c r="E2815" s="57">
        <f t="shared" ca="1" si="356"/>
        <v>0.73357565810549885</v>
      </c>
      <c r="F2815" s="57">
        <f t="shared" ca="1" si="350"/>
        <v>0</v>
      </c>
      <c r="G2815" s="57">
        <f t="shared" ca="1" si="351"/>
        <v>0</v>
      </c>
      <c r="H2815" s="17">
        <f t="shared" ca="1" si="352"/>
        <v>0</v>
      </c>
      <c r="I2815" s="17">
        <f t="shared" ca="1" si="353"/>
        <v>0</v>
      </c>
      <c r="K2815" s="17">
        <v>2806</v>
      </c>
      <c r="L2815" s="50">
        <v>1.5006491942548565E-3</v>
      </c>
      <c r="M2815" s="50">
        <v>1.5124740750264852E-3</v>
      </c>
      <c r="N2815" s="50">
        <v>4.3400000000000001E-2</v>
      </c>
      <c r="O2815" s="50">
        <v>4.4200000000000003E-2</v>
      </c>
      <c r="R2815" s="59"/>
    </row>
    <row r="2816" spans="2:18" x14ac:dyDescent="0.2">
      <c r="B2816">
        <v>2807</v>
      </c>
      <c r="C2816" s="57">
        <f ca="1"/>
        <v>-2.8774153490864651</v>
      </c>
      <c r="D2816" s="57">
        <f t="shared" ca="1" si="356"/>
        <v>0.50526641144362494</v>
      </c>
      <c r="E2816" s="57">
        <f t="shared" ca="1" si="356"/>
        <v>0.50543221353766821</v>
      </c>
      <c r="F2816" s="57">
        <f t="shared" ca="1" si="350"/>
        <v>0</v>
      </c>
      <c r="G2816" s="57">
        <f t="shared" ca="1" si="351"/>
        <v>0</v>
      </c>
      <c r="H2816" s="17">
        <f t="shared" ca="1" si="352"/>
        <v>0</v>
      </c>
      <c r="I2816" s="17">
        <f t="shared" ca="1" si="353"/>
        <v>0</v>
      </c>
      <c r="K2816" s="17">
        <v>2807</v>
      </c>
      <c r="L2816" s="50">
        <v>1.7027579419450103E-3</v>
      </c>
      <c r="M2816" s="50">
        <v>1.7165098098407877E-3</v>
      </c>
      <c r="N2816" s="50">
        <v>5.0599999999999999E-2</v>
      </c>
      <c r="O2816" s="50">
        <v>5.1400000000000001E-2</v>
      </c>
      <c r="R2816" s="59"/>
    </row>
    <row r="2817" spans="2:18" x14ac:dyDescent="0.2">
      <c r="B2817">
        <v>2808</v>
      </c>
      <c r="C2817" s="57">
        <f ca="1"/>
        <v>1.2762565849016501</v>
      </c>
      <c r="D2817" s="57">
        <f t="shared" ca="1" si="356"/>
        <v>0.76096384258071681</v>
      </c>
      <c r="E2817" s="57">
        <f t="shared" ca="1" si="356"/>
        <v>0.76121355124080881</v>
      </c>
      <c r="F2817" s="57">
        <f t="shared" ca="1" si="350"/>
        <v>0</v>
      </c>
      <c r="G2817" s="57">
        <f t="shared" ca="1" si="351"/>
        <v>0</v>
      </c>
      <c r="H2817" s="17">
        <f t="shared" ca="1" si="352"/>
        <v>0</v>
      </c>
      <c r="I2817" s="17">
        <f t="shared" ca="1" si="353"/>
        <v>0</v>
      </c>
      <c r="K2817" s="17">
        <v>2808</v>
      </c>
      <c r="L2817" s="50">
        <v>1.5870775062079513E-3</v>
      </c>
      <c r="M2817" s="50">
        <v>1.5999098588996726E-3</v>
      </c>
      <c r="N2817" s="50">
        <v>4.7600000000000003E-2</v>
      </c>
      <c r="O2817" s="50">
        <v>4.7600000000000003E-2</v>
      </c>
      <c r="R2817" s="59"/>
    </row>
    <row r="2818" spans="2:18" x14ac:dyDescent="0.2">
      <c r="B2818">
        <v>2809</v>
      </c>
      <c r="C2818" s="57">
        <f ca="1"/>
        <v>0.63870380604204624</v>
      </c>
      <c r="D2818" s="57">
        <f t="shared" ca="1" si="356"/>
        <v>0.7146058474626068</v>
      </c>
      <c r="E2818" s="57">
        <f t="shared" ca="1" si="356"/>
        <v>0.71484034384558681</v>
      </c>
      <c r="F2818" s="57">
        <f t="shared" ca="1" si="350"/>
        <v>0</v>
      </c>
      <c r="G2818" s="57">
        <f t="shared" ca="1" si="351"/>
        <v>0</v>
      </c>
      <c r="H2818" s="17">
        <f t="shared" ca="1" si="352"/>
        <v>0</v>
      </c>
      <c r="I2818" s="17">
        <f t="shared" ca="1" si="353"/>
        <v>0</v>
      </c>
      <c r="K2818" s="17">
        <v>2809</v>
      </c>
      <c r="L2818" s="50">
        <v>1.6976785818766508E-3</v>
      </c>
      <c r="M2818" s="50">
        <v>1.7111895787266054E-3</v>
      </c>
      <c r="N2818" s="50">
        <v>4.9799999999999997E-2</v>
      </c>
      <c r="O2818" s="50">
        <v>5.0200000000000002E-2</v>
      </c>
      <c r="R2818" s="59"/>
    </row>
    <row r="2819" spans="2:18" x14ac:dyDescent="0.2">
      <c r="B2819">
        <v>2810</v>
      </c>
      <c r="C2819" s="57">
        <f ca="1"/>
        <v>-0.56831972565004374</v>
      </c>
      <c r="D2819" s="57">
        <f t="shared" ca="1" si="356"/>
        <v>0.6344342979694586</v>
      </c>
      <c r="E2819" s="57">
        <f t="shared" ca="1" si="356"/>
        <v>0.63464248622965913</v>
      </c>
      <c r="F2819" s="57">
        <f t="shared" ca="1" si="350"/>
        <v>0</v>
      </c>
      <c r="G2819" s="57">
        <f t="shared" ca="1" si="351"/>
        <v>0</v>
      </c>
      <c r="H2819" s="17">
        <f t="shared" ca="1" si="352"/>
        <v>0</v>
      </c>
      <c r="I2819" s="17">
        <f t="shared" ca="1" si="353"/>
        <v>0</v>
      </c>
      <c r="K2819" s="17">
        <v>2810</v>
      </c>
      <c r="L2819" s="50">
        <v>1.6940883072223954E-3</v>
      </c>
      <c r="M2819" s="50">
        <v>1.7074754195873861E-3</v>
      </c>
      <c r="N2819" s="50">
        <v>4.9399999999999999E-2</v>
      </c>
      <c r="O2819" s="50">
        <v>0.05</v>
      </c>
      <c r="R2819" s="59"/>
    </row>
    <row r="2820" spans="2:18" x14ac:dyDescent="0.2">
      <c r="B2820">
        <v>2811</v>
      </c>
      <c r="C2820" s="57">
        <f ca="1"/>
        <v>1.4459198703562326</v>
      </c>
      <c r="D2820" s="57">
        <f t="shared" ca="1" si="356"/>
        <v>0.7737992845860131</v>
      </c>
      <c r="E2820" s="57">
        <f t="shared" ca="1" si="356"/>
        <v>0.77405320516899223</v>
      </c>
      <c r="F2820" s="57">
        <f t="shared" ca="1" si="350"/>
        <v>0</v>
      </c>
      <c r="G2820" s="57">
        <f t="shared" ca="1" si="351"/>
        <v>0</v>
      </c>
      <c r="H2820" s="17">
        <f t="shared" ca="1" si="352"/>
        <v>0</v>
      </c>
      <c r="I2820" s="17">
        <f t="shared" ca="1" si="353"/>
        <v>0</v>
      </c>
      <c r="K2820" s="17">
        <v>2811</v>
      </c>
      <c r="L2820" s="50">
        <v>1.7795765261047517E-3</v>
      </c>
      <c r="M2820" s="50">
        <v>1.7935764297269652E-3</v>
      </c>
      <c r="N2820" s="50">
        <v>5.16E-2</v>
      </c>
      <c r="O2820" s="50">
        <v>5.1999999999999998E-2</v>
      </c>
      <c r="R2820" s="59"/>
    </row>
    <row r="2821" spans="2:18" x14ac:dyDescent="0.2">
      <c r="B2821">
        <v>2812</v>
      </c>
      <c r="C2821" s="57">
        <f ca="1"/>
        <v>8.6669489311149484E-2</v>
      </c>
      <c r="D2821" s="57">
        <f t="shared" ca="1" si="356"/>
        <v>0.67675374474615368</v>
      </c>
      <c r="E2821" s="57">
        <f t="shared" ca="1" si="356"/>
        <v>0.67697582004245127</v>
      </c>
      <c r="F2821" s="57">
        <f t="shared" ca="1" si="350"/>
        <v>0</v>
      </c>
      <c r="G2821" s="57">
        <f t="shared" ca="1" si="351"/>
        <v>0</v>
      </c>
      <c r="H2821" s="17">
        <f t="shared" ca="1" si="352"/>
        <v>0</v>
      </c>
      <c r="I2821" s="17">
        <f t="shared" ca="1" si="353"/>
        <v>0</v>
      </c>
      <c r="K2821" s="17">
        <v>2812</v>
      </c>
      <c r="L2821" s="50">
        <v>1.592070723352884E-3</v>
      </c>
      <c r="M2821" s="50">
        <v>1.605276882050817E-3</v>
      </c>
      <c r="N2821" s="50">
        <v>4.8599999999999997E-2</v>
      </c>
      <c r="O2821" s="50">
        <v>4.9200000000000001E-2</v>
      </c>
      <c r="R2821" s="59"/>
    </row>
    <row r="2822" spans="2:18" x14ac:dyDescent="0.2">
      <c r="B2822">
        <v>2813</v>
      </c>
      <c r="C2822" s="57">
        <f ca="1"/>
        <v>0.1419316384768054</v>
      </c>
      <c r="D2822" s="57">
        <f t="shared" ca="1" si="356"/>
        <v>0.68045086645682107</v>
      </c>
      <c r="E2822" s="57">
        <f t="shared" ca="1" si="356"/>
        <v>0.6806741549557136</v>
      </c>
      <c r="F2822" s="57">
        <f t="shared" ca="1" si="350"/>
        <v>0</v>
      </c>
      <c r="G2822" s="57">
        <f t="shared" ca="1" si="351"/>
        <v>0</v>
      </c>
      <c r="H2822" s="17">
        <f t="shared" ca="1" si="352"/>
        <v>0</v>
      </c>
      <c r="I2822" s="17">
        <f t="shared" ca="1" si="353"/>
        <v>0</v>
      </c>
      <c r="K2822" s="17">
        <v>2813</v>
      </c>
      <c r="L2822" s="50">
        <v>1.9356979460526383E-3</v>
      </c>
      <c r="M2822" s="50">
        <v>1.949486485821419E-3</v>
      </c>
      <c r="N2822" s="50">
        <v>5.04E-2</v>
      </c>
      <c r="O2822" s="50">
        <v>5.1200000000000002E-2</v>
      </c>
      <c r="R2822" s="59"/>
    </row>
    <row r="2823" spans="2:18" x14ac:dyDescent="0.2">
      <c r="B2823">
        <v>2814</v>
      </c>
      <c r="C2823" s="57">
        <f ca="1"/>
        <v>-0.67475675092009901</v>
      </c>
      <c r="D2823" s="57">
        <f t="shared" ca="1" si="356"/>
        <v>0.62781175948036061</v>
      </c>
      <c r="E2823" s="57">
        <f t="shared" ca="1" si="356"/>
        <v>0.62801777456869678</v>
      </c>
      <c r="F2823" s="57">
        <f t="shared" ca="1" si="350"/>
        <v>0</v>
      </c>
      <c r="G2823" s="57">
        <f t="shared" ca="1" si="351"/>
        <v>0</v>
      </c>
      <c r="H2823" s="17">
        <f t="shared" ca="1" si="352"/>
        <v>0</v>
      </c>
      <c r="I2823" s="17">
        <f t="shared" ca="1" si="353"/>
        <v>0</v>
      </c>
      <c r="K2823" s="17">
        <v>2814</v>
      </c>
      <c r="L2823" s="50">
        <v>1.5803224616950671E-3</v>
      </c>
      <c r="M2823" s="50">
        <v>1.5939407026943481E-3</v>
      </c>
      <c r="N2823" s="50">
        <v>5.04E-2</v>
      </c>
      <c r="O2823" s="50">
        <v>5.0999999999999997E-2</v>
      </c>
      <c r="R2823" s="59"/>
    </row>
    <row r="2824" spans="2:18" x14ac:dyDescent="0.2">
      <c r="B2824">
        <v>2815</v>
      </c>
      <c r="C2824" s="57">
        <f ca="1"/>
        <v>1.5965896434395619</v>
      </c>
      <c r="D2824" s="57">
        <f t="shared" ca="1" si="356"/>
        <v>0.78537920859363131</v>
      </c>
      <c r="E2824" s="57">
        <f t="shared" ca="1" si="356"/>
        <v>0.78563692910394745</v>
      </c>
      <c r="F2824" s="57">
        <f t="shared" ca="1" si="350"/>
        <v>0</v>
      </c>
      <c r="G2824" s="57">
        <f t="shared" ca="1" si="351"/>
        <v>0</v>
      </c>
      <c r="H2824" s="17">
        <f t="shared" ca="1" si="352"/>
        <v>0</v>
      </c>
      <c r="I2824" s="17">
        <f t="shared" ca="1" si="353"/>
        <v>0</v>
      </c>
      <c r="K2824" s="17">
        <v>2815</v>
      </c>
      <c r="L2824" s="50">
        <v>1.7202816085400074E-3</v>
      </c>
      <c r="M2824" s="50">
        <v>1.7339336103144622E-3</v>
      </c>
      <c r="N2824" s="50">
        <v>5.0599999999999999E-2</v>
      </c>
      <c r="O2824" s="50">
        <v>5.0599999999999999E-2</v>
      </c>
      <c r="R2824" s="59"/>
    </row>
    <row r="2825" spans="2:18" x14ac:dyDescent="0.2">
      <c r="B2825">
        <v>2816</v>
      </c>
      <c r="C2825" s="57">
        <f ca="1"/>
        <v>6.551835141315937E-2</v>
      </c>
      <c r="D2825" s="57">
        <f t="shared" ca="1" si="356"/>
        <v>0.67534402299724039</v>
      </c>
      <c r="E2825" s="57">
        <f t="shared" ca="1" si="356"/>
        <v>0.67556563569635608</v>
      </c>
      <c r="F2825" s="57">
        <f t="shared" ca="1" si="350"/>
        <v>0</v>
      </c>
      <c r="G2825" s="57">
        <f t="shared" ca="1" si="351"/>
        <v>0</v>
      </c>
      <c r="H2825" s="17">
        <f t="shared" ca="1" si="352"/>
        <v>0</v>
      </c>
      <c r="I2825" s="17">
        <f t="shared" ca="1" si="353"/>
        <v>0</v>
      </c>
      <c r="K2825" s="17">
        <v>2816</v>
      </c>
      <c r="L2825" s="50">
        <v>1.7383332569249614E-3</v>
      </c>
      <c r="M2825" s="50">
        <v>1.7521734687836823E-3</v>
      </c>
      <c r="N2825" s="50">
        <v>5.0999999999999997E-2</v>
      </c>
      <c r="O2825" s="50">
        <v>5.16E-2</v>
      </c>
      <c r="R2825" s="59"/>
    </row>
    <row r="2826" spans="2:18" x14ac:dyDescent="0.2">
      <c r="B2826">
        <v>2817</v>
      </c>
      <c r="C2826" s="57">
        <f ca="1"/>
        <v>0.45664051880834461</v>
      </c>
      <c r="D2826" s="57">
        <f t="shared" ca="1" si="356"/>
        <v>0.70189370106900995</v>
      </c>
      <c r="E2826" s="57">
        <f t="shared" ca="1" si="356"/>
        <v>0.7021240259882946</v>
      </c>
      <c r="F2826" s="57">
        <f t="shared" ref="F2826:F2889" ca="1" si="357">MAX(0,CP*(D2826-K))</f>
        <v>0</v>
      </c>
      <c r="G2826" s="57">
        <f t="shared" ref="G2826:G2889" ca="1" si="358">MAX(0,CP*(E2826-K))</f>
        <v>0</v>
      </c>
      <c r="H2826" s="17">
        <f t="shared" ref="H2826:H2889" ca="1" si="359">(CP*(D2826-K)&gt;0)*1</f>
        <v>0</v>
      </c>
      <c r="I2826" s="17">
        <f t="shared" ref="I2826:I2889" ca="1" si="360">(CP*(E2826-K)&gt;0)*1</f>
        <v>0</v>
      </c>
      <c r="K2826" s="17">
        <v>2817</v>
      </c>
      <c r="L2826" s="50">
        <v>1.7523512377306042E-3</v>
      </c>
      <c r="M2826" s="50">
        <v>1.7670413080516025E-3</v>
      </c>
      <c r="N2826" s="50">
        <v>5.4399999999999997E-2</v>
      </c>
      <c r="O2826" s="50">
        <v>5.4600000000000003E-2</v>
      </c>
      <c r="R2826" s="59"/>
    </row>
    <row r="2827" spans="2:18" x14ac:dyDescent="0.2">
      <c r="B2827">
        <v>2818</v>
      </c>
      <c r="C2827" s="57">
        <f ca="1"/>
        <v>-1.0941326204026169</v>
      </c>
      <c r="D2827" s="57">
        <f t="shared" ca="1" si="356"/>
        <v>0.60238403248867001</v>
      </c>
      <c r="E2827" s="57">
        <f t="shared" ca="1" si="356"/>
        <v>0.60258170352268847</v>
      </c>
      <c r="F2827" s="57">
        <f t="shared" ca="1" si="357"/>
        <v>0</v>
      </c>
      <c r="G2827" s="57">
        <f t="shared" ca="1" si="358"/>
        <v>0</v>
      </c>
      <c r="H2827" s="17">
        <f t="shared" ca="1" si="359"/>
        <v>0</v>
      </c>
      <c r="I2827" s="17">
        <f t="shared" ca="1" si="360"/>
        <v>0</v>
      </c>
      <c r="K2827" s="17">
        <v>2818</v>
      </c>
      <c r="L2827" s="50">
        <v>1.6385971169352977E-3</v>
      </c>
      <c r="M2827" s="50">
        <v>1.6517654242576621E-3</v>
      </c>
      <c r="N2827" s="50">
        <v>4.8800000000000003E-2</v>
      </c>
      <c r="O2827" s="50">
        <v>4.9000000000000002E-2</v>
      </c>
      <c r="R2827" s="59"/>
    </row>
    <row r="2828" spans="2:18" x14ac:dyDescent="0.2">
      <c r="B2828">
        <v>2819</v>
      </c>
      <c r="C2828" s="57">
        <f ca="1"/>
        <v>0.5056812647589376</v>
      </c>
      <c r="D2828" s="57">
        <f t="shared" ca="1" si="356"/>
        <v>0.70529543561293406</v>
      </c>
      <c r="E2828" s="57">
        <f t="shared" ca="1" si="356"/>
        <v>0.70552687680414583</v>
      </c>
      <c r="F2828" s="57">
        <f t="shared" ca="1" si="357"/>
        <v>0</v>
      </c>
      <c r="G2828" s="57">
        <f t="shared" ca="1" si="358"/>
        <v>0</v>
      </c>
      <c r="H2828" s="17">
        <f t="shared" ca="1" si="359"/>
        <v>0</v>
      </c>
      <c r="I2828" s="17">
        <f t="shared" ca="1" si="360"/>
        <v>0</v>
      </c>
      <c r="K2828" s="17">
        <v>2819</v>
      </c>
      <c r="L2828" s="50">
        <v>1.8845378573778171E-3</v>
      </c>
      <c r="M2828" s="50">
        <v>1.8995716184231771E-3</v>
      </c>
      <c r="N2828" s="50">
        <v>5.5399999999999998E-2</v>
      </c>
      <c r="O2828" s="50">
        <v>5.5800000000000002E-2</v>
      </c>
      <c r="R2828" s="59"/>
    </row>
    <row r="2829" spans="2:18" x14ac:dyDescent="0.2">
      <c r="B2829">
        <v>2820</v>
      </c>
      <c r="C2829" s="57">
        <f ca="1"/>
        <v>2.0319577000069997</v>
      </c>
      <c r="D2829" s="57">
        <f t="shared" ca="1" si="356"/>
        <v>0.81982303379187982</v>
      </c>
      <c r="E2829" s="57">
        <f t="shared" ca="1" si="356"/>
        <v>0.82009205696988863</v>
      </c>
      <c r="F2829" s="57">
        <f t="shared" ca="1" si="357"/>
        <v>3.1623033791879807E-2</v>
      </c>
      <c r="G2829" s="57">
        <f t="shared" ca="1" si="358"/>
        <v>3.1892056969888616E-2</v>
      </c>
      <c r="H2829" s="17">
        <f t="shared" ca="1" si="359"/>
        <v>1</v>
      </c>
      <c r="I2829" s="17">
        <f t="shared" ca="1" si="360"/>
        <v>1</v>
      </c>
      <c r="K2829" s="17">
        <v>2820</v>
      </c>
      <c r="L2829" s="50">
        <v>1.8192462580893568E-3</v>
      </c>
      <c r="M2829" s="50">
        <v>1.8334997564256319E-3</v>
      </c>
      <c r="N2829" s="50">
        <v>5.28E-2</v>
      </c>
      <c r="O2829" s="50">
        <v>5.28E-2</v>
      </c>
      <c r="R2829" s="59"/>
    </row>
    <row r="2830" spans="2:18" x14ac:dyDescent="0.2">
      <c r="B2830">
        <v>2821</v>
      </c>
      <c r="C2830" s="57">
        <f ca="1"/>
        <v>1.0815545219345695</v>
      </c>
      <c r="D2830" s="57">
        <f t="shared" ref="D2830:E2849" ca="1" si="361">S0*EXP((D$5+0.5*σ*σ)*T+σ*SQRT(T)*$C2830)</f>
        <v>0.74649629959185293</v>
      </c>
      <c r="E2830" s="57">
        <f t="shared" ca="1" si="361"/>
        <v>0.74674126075860503</v>
      </c>
      <c r="F2830" s="57">
        <f t="shared" ca="1" si="357"/>
        <v>0</v>
      </c>
      <c r="G2830" s="57">
        <f t="shared" ca="1" si="358"/>
        <v>0</v>
      </c>
      <c r="H2830" s="17">
        <f t="shared" ca="1" si="359"/>
        <v>0</v>
      </c>
      <c r="I2830" s="17">
        <f t="shared" ca="1" si="360"/>
        <v>0</v>
      </c>
      <c r="K2830" s="17">
        <v>2821</v>
      </c>
      <c r="L2830" s="50">
        <v>1.6282383460222549E-3</v>
      </c>
      <c r="M2830" s="50">
        <v>1.6412393932438674E-3</v>
      </c>
      <c r="N2830" s="50">
        <v>4.82E-2</v>
      </c>
      <c r="O2830" s="50">
        <v>4.82E-2</v>
      </c>
      <c r="R2830" s="59"/>
    </row>
    <row r="2831" spans="2:18" x14ac:dyDescent="0.2">
      <c r="B2831">
        <v>2822</v>
      </c>
      <c r="C2831" s="57">
        <f ca="1"/>
        <v>1.9092469836576258</v>
      </c>
      <c r="D2831" s="57">
        <f t="shared" ca="1" si="361"/>
        <v>0.80996478019733276</v>
      </c>
      <c r="E2831" s="57">
        <f t="shared" ca="1" si="361"/>
        <v>0.81023056841047425</v>
      </c>
      <c r="F2831" s="57">
        <f t="shared" ca="1" si="357"/>
        <v>2.1764780197332745E-2</v>
      </c>
      <c r="G2831" s="57">
        <f t="shared" ca="1" si="358"/>
        <v>2.2030568410474238E-2</v>
      </c>
      <c r="H2831" s="17">
        <f t="shared" ca="1" si="359"/>
        <v>1</v>
      </c>
      <c r="I2831" s="17">
        <f t="shared" ca="1" si="360"/>
        <v>1</v>
      </c>
      <c r="K2831" s="17">
        <v>2822</v>
      </c>
      <c r="L2831" s="50">
        <v>1.7465772285466922E-3</v>
      </c>
      <c r="M2831" s="50">
        <v>1.7599696975478E-3</v>
      </c>
      <c r="N2831" s="50">
        <v>4.9399999999999999E-2</v>
      </c>
      <c r="O2831" s="50">
        <v>4.9799999999999997E-2</v>
      </c>
      <c r="R2831" s="59"/>
    </row>
    <row r="2832" spans="2:18" x14ac:dyDescent="0.2">
      <c r="B2832">
        <v>2823</v>
      </c>
      <c r="C2832" s="57">
        <f ca="1"/>
        <v>1.1236890485743767</v>
      </c>
      <c r="D2832" s="57">
        <f t="shared" ca="1" si="361"/>
        <v>0.74960364711476435</v>
      </c>
      <c r="E2832" s="57">
        <f t="shared" ca="1" si="361"/>
        <v>0.7498496279509711</v>
      </c>
      <c r="F2832" s="57">
        <f t="shared" ca="1" si="357"/>
        <v>0</v>
      </c>
      <c r="G2832" s="57">
        <f t="shared" ca="1" si="358"/>
        <v>0</v>
      </c>
      <c r="H2832" s="17">
        <f t="shared" ca="1" si="359"/>
        <v>0</v>
      </c>
      <c r="I2832" s="17">
        <f t="shared" ca="1" si="360"/>
        <v>0</v>
      </c>
      <c r="K2832" s="17">
        <v>2823</v>
      </c>
      <c r="L2832" s="50">
        <v>1.6610809347014925E-3</v>
      </c>
      <c r="M2832" s="50">
        <v>1.6752825314246197E-3</v>
      </c>
      <c r="N2832" s="50">
        <v>5.28E-2</v>
      </c>
      <c r="O2832" s="50">
        <v>5.28E-2</v>
      </c>
      <c r="R2832" s="59"/>
    </row>
    <row r="2833" spans="2:18" x14ac:dyDescent="0.2">
      <c r="B2833">
        <v>2824</v>
      </c>
      <c r="C2833" s="57">
        <f ca="1"/>
        <v>-0.50222720572537227</v>
      </c>
      <c r="D2833" s="57">
        <f t="shared" ca="1" si="361"/>
        <v>0.63858170215043208</v>
      </c>
      <c r="E2833" s="57">
        <f t="shared" ca="1" si="361"/>
        <v>0.63879125137245885</v>
      </c>
      <c r="F2833" s="57">
        <f t="shared" ca="1" si="357"/>
        <v>0</v>
      </c>
      <c r="G2833" s="57">
        <f t="shared" ca="1" si="358"/>
        <v>0</v>
      </c>
      <c r="H2833" s="17">
        <f t="shared" ca="1" si="359"/>
        <v>0</v>
      </c>
      <c r="I2833" s="17">
        <f t="shared" ca="1" si="360"/>
        <v>0</v>
      </c>
      <c r="K2833" s="17">
        <v>2824</v>
      </c>
      <c r="L2833" s="50">
        <v>1.8292088771347035E-3</v>
      </c>
      <c r="M2833" s="50">
        <v>1.8433562007941046E-3</v>
      </c>
      <c r="N2833" s="50">
        <v>5.2200000000000003E-2</v>
      </c>
      <c r="O2833" s="50">
        <v>5.2400000000000002E-2</v>
      </c>
      <c r="R2833" s="59"/>
    </row>
    <row r="2834" spans="2:18" x14ac:dyDescent="0.2">
      <c r="B2834">
        <v>2825</v>
      </c>
      <c r="C2834" s="57">
        <f ca="1"/>
        <v>1.4571646232630557</v>
      </c>
      <c r="D2834" s="57">
        <f t="shared" ca="1" si="361"/>
        <v>0.77465758774496907</v>
      </c>
      <c r="E2834" s="57">
        <f t="shared" ca="1" si="361"/>
        <v>0.77491178997829713</v>
      </c>
      <c r="F2834" s="57">
        <f t="shared" ca="1" si="357"/>
        <v>0</v>
      </c>
      <c r="G2834" s="57">
        <f t="shared" ca="1" si="358"/>
        <v>0</v>
      </c>
      <c r="H2834" s="17">
        <f t="shared" ca="1" si="359"/>
        <v>0</v>
      </c>
      <c r="I2834" s="17">
        <f t="shared" ca="1" si="360"/>
        <v>0</v>
      </c>
      <c r="K2834" s="17">
        <v>2825</v>
      </c>
      <c r="L2834" s="50">
        <v>1.7211337816560879E-3</v>
      </c>
      <c r="M2834" s="50">
        <v>1.7344418520279703E-3</v>
      </c>
      <c r="N2834" s="50">
        <v>4.9200000000000001E-2</v>
      </c>
      <c r="O2834" s="50">
        <v>4.9599999999999998E-2</v>
      </c>
      <c r="R2834" s="59"/>
    </row>
    <row r="2835" spans="2:18" x14ac:dyDescent="0.2">
      <c r="B2835">
        <v>2826</v>
      </c>
      <c r="C2835" s="57">
        <f ca="1"/>
        <v>-6.2242198080557282E-2</v>
      </c>
      <c r="D2835" s="57">
        <f t="shared" ca="1" si="361"/>
        <v>0.66689101411115859</v>
      </c>
      <c r="E2835" s="57">
        <f t="shared" ca="1" si="361"/>
        <v>0.66710985297345771</v>
      </c>
      <c r="F2835" s="57">
        <f t="shared" ca="1" si="357"/>
        <v>0</v>
      </c>
      <c r="G2835" s="57">
        <f t="shared" ca="1" si="358"/>
        <v>0</v>
      </c>
      <c r="H2835" s="17">
        <f t="shared" ca="1" si="359"/>
        <v>0</v>
      </c>
      <c r="I2835" s="17">
        <f t="shared" ca="1" si="360"/>
        <v>0</v>
      </c>
      <c r="K2835" s="17">
        <v>2826</v>
      </c>
      <c r="L2835" s="50">
        <v>1.2662672275387727E-3</v>
      </c>
      <c r="M2835" s="50">
        <v>1.2775676923717327E-3</v>
      </c>
      <c r="N2835" s="50">
        <v>4.2000000000000003E-2</v>
      </c>
      <c r="O2835" s="50">
        <v>4.2200000000000001E-2</v>
      </c>
      <c r="R2835" s="59"/>
    </row>
    <row r="2836" spans="2:18" x14ac:dyDescent="0.2">
      <c r="B2836">
        <v>2827</v>
      </c>
      <c r="C2836" s="57">
        <f ca="1"/>
        <v>-0.39140000822011634</v>
      </c>
      <c r="D2836" s="57">
        <f t="shared" ca="1" si="361"/>
        <v>0.64559721283889593</v>
      </c>
      <c r="E2836" s="57">
        <f t="shared" ca="1" si="361"/>
        <v>0.64580906418577522</v>
      </c>
      <c r="F2836" s="57">
        <f t="shared" ca="1" si="357"/>
        <v>0</v>
      </c>
      <c r="G2836" s="57">
        <f t="shared" ca="1" si="358"/>
        <v>0</v>
      </c>
      <c r="H2836" s="17">
        <f t="shared" ca="1" si="359"/>
        <v>0</v>
      </c>
      <c r="I2836" s="17">
        <f t="shared" ca="1" si="360"/>
        <v>0</v>
      </c>
      <c r="K2836" s="17">
        <v>2827</v>
      </c>
      <c r="L2836" s="50">
        <v>1.9101043175247217E-3</v>
      </c>
      <c r="M2836" s="50">
        <v>1.9246986943816991E-3</v>
      </c>
      <c r="N2836" s="50">
        <v>5.3800000000000001E-2</v>
      </c>
      <c r="O2836" s="50">
        <v>5.4199999999999998E-2</v>
      </c>
      <c r="R2836" s="59"/>
    </row>
    <row r="2837" spans="2:18" x14ac:dyDescent="0.2">
      <c r="B2837">
        <v>2828</v>
      </c>
      <c r="C2837" s="57">
        <f ca="1"/>
        <v>0.98485764499263861</v>
      </c>
      <c r="D2837" s="57">
        <f t="shared" ca="1" si="361"/>
        <v>0.73941368865697643</v>
      </c>
      <c r="E2837" s="57">
        <f t="shared" ca="1" si="361"/>
        <v>0.73965632568007333</v>
      </c>
      <c r="F2837" s="57">
        <f t="shared" ca="1" si="357"/>
        <v>0</v>
      </c>
      <c r="G2837" s="57">
        <f t="shared" ca="1" si="358"/>
        <v>0</v>
      </c>
      <c r="H2837" s="17">
        <f t="shared" ca="1" si="359"/>
        <v>0</v>
      </c>
      <c r="I2837" s="17">
        <f t="shared" ca="1" si="360"/>
        <v>0</v>
      </c>
      <c r="K2837" s="17">
        <v>2828</v>
      </c>
      <c r="L2837" s="50">
        <v>1.7663789262905997E-3</v>
      </c>
      <c r="M2837" s="50">
        <v>1.7803675537710582E-3</v>
      </c>
      <c r="N2837" s="50">
        <v>5.1799999999999999E-2</v>
      </c>
      <c r="O2837" s="50">
        <v>5.1999999999999998E-2</v>
      </c>
      <c r="R2837" s="59"/>
    </row>
    <row r="2838" spans="2:18" x14ac:dyDescent="0.2">
      <c r="B2838">
        <v>2829</v>
      </c>
      <c r="C2838" s="57">
        <f ca="1"/>
        <v>-1.8308210031446313</v>
      </c>
      <c r="D2838" s="57">
        <f t="shared" ca="1" si="361"/>
        <v>0.56018491019214356</v>
      </c>
      <c r="E2838" s="57">
        <f t="shared" ca="1" si="361"/>
        <v>0.5603687336742863</v>
      </c>
      <c r="F2838" s="57">
        <f t="shared" ca="1" si="357"/>
        <v>0</v>
      </c>
      <c r="G2838" s="57">
        <f t="shared" ca="1" si="358"/>
        <v>0</v>
      </c>
      <c r="H2838" s="17">
        <f t="shared" ca="1" si="359"/>
        <v>0</v>
      </c>
      <c r="I2838" s="17">
        <f t="shared" ca="1" si="360"/>
        <v>0</v>
      </c>
      <c r="K2838" s="17">
        <v>2829</v>
      </c>
      <c r="L2838" s="50">
        <v>1.4525550624232919E-3</v>
      </c>
      <c r="M2838" s="50">
        <v>1.465188084174127E-3</v>
      </c>
      <c r="N2838" s="50">
        <v>4.7E-2</v>
      </c>
      <c r="O2838" s="50">
        <v>4.7E-2</v>
      </c>
      <c r="R2838" s="59"/>
    </row>
    <row r="2839" spans="2:18" x14ac:dyDescent="0.2">
      <c r="B2839">
        <v>2830</v>
      </c>
      <c r="C2839" s="57">
        <f ca="1"/>
        <v>1.5056785300036553</v>
      </c>
      <c r="D2839" s="57">
        <f t="shared" ca="1" si="361"/>
        <v>0.77837154369331196</v>
      </c>
      <c r="E2839" s="57">
        <f t="shared" ca="1" si="361"/>
        <v>0.77862696465335435</v>
      </c>
      <c r="F2839" s="57">
        <f t="shared" ca="1" si="357"/>
        <v>0</v>
      </c>
      <c r="G2839" s="57">
        <f t="shared" ca="1" si="358"/>
        <v>0</v>
      </c>
      <c r="H2839" s="17">
        <f t="shared" ca="1" si="359"/>
        <v>0</v>
      </c>
      <c r="I2839" s="17">
        <f t="shared" ca="1" si="360"/>
        <v>0</v>
      </c>
      <c r="K2839" s="17">
        <v>2830</v>
      </c>
      <c r="L2839" s="50">
        <v>1.719129625471637E-3</v>
      </c>
      <c r="M2839" s="50">
        <v>1.7327563418865172E-3</v>
      </c>
      <c r="N2839" s="50">
        <v>5.04E-2</v>
      </c>
      <c r="O2839" s="50">
        <v>5.0799999999999998E-2</v>
      </c>
      <c r="R2839" s="59"/>
    </row>
    <row r="2840" spans="2:18" x14ac:dyDescent="0.2">
      <c r="B2840">
        <v>2831</v>
      </c>
      <c r="C2840" s="57">
        <f ca="1"/>
        <v>9.0613343643712471E-2</v>
      </c>
      <c r="D2840" s="57">
        <f t="shared" ca="1" si="361"/>
        <v>0.67701692765740173</v>
      </c>
      <c r="E2840" s="57">
        <f t="shared" ca="1" si="361"/>
        <v>0.6772390893166097</v>
      </c>
      <c r="F2840" s="57">
        <f t="shared" ca="1" si="357"/>
        <v>0</v>
      </c>
      <c r="G2840" s="57">
        <f t="shared" ca="1" si="358"/>
        <v>0</v>
      </c>
      <c r="H2840" s="17">
        <f t="shared" ca="1" si="359"/>
        <v>0</v>
      </c>
      <c r="I2840" s="17">
        <f t="shared" ca="1" si="360"/>
        <v>0</v>
      </c>
      <c r="K2840" s="17">
        <v>2831</v>
      </c>
      <c r="L2840" s="50">
        <v>2.0013347364863988E-3</v>
      </c>
      <c r="M2840" s="50">
        <v>2.0159915974438235E-3</v>
      </c>
      <c r="N2840" s="50">
        <v>5.3999999999999999E-2</v>
      </c>
      <c r="O2840" s="50">
        <v>5.4199999999999998E-2</v>
      </c>
      <c r="R2840" s="59"/>
    </row>
    <row r="2841" spans="2:18" x14ac:dyDescent="0.2">
      <c r="B2841">
        <v>2832</v>
      </c>
      <c r="C2841" s="57">
        <f ca="1"/>
        <v>6.5975921977117866E-2</v>
      </c>
      <c r="D2841" s="57">
        <f t="shared" ca="1" si="361"/>
        <v>0.67537448894231955</v>
      </c>
      <c r="E2841" s="57">
        <f t="shared" ca="1" si="361"/>
        <v>0.6755961116387702</v>
      </c>
      <c r="F2841" s="57">
        <f t="shared" ca="1" si="357"/>
        <v>0</v>
      </c>
      <c r="G2841" s="57">
        <f t="shared" ca="1" si="358"/>
        <v>0</v>
      </c>
      <c r="H2841" s="17">
        <f t="shared" ca="1" si="359"/>
        <v>0</v>
      </c>
      <c r="I2841" s="17">
        <f t="shared" ca="1" si="360"/>
        <v>0</v>
      </c>
      <c r="K2841" s="17">
        <v>2832</v>
      </c>
      <c r="L2841" s="50">
        <v>1.6843978638818001E-3</v>
      </c>
      <c r="M2841" s="50">
        <v>1.6988701108727581E-3</v>
      </c>
      <c r="N2841" s="50">
        <v>5.3800000000000001E-2</v>
      </c>
      <c r="O2841" s="50">
        <v>5.3999999999999999E-2</v>
      </c>
      <c r="R2841" s="59"/>
    </row>
    <row r="2842" spans="2:18" x14ac:dyDescent="0.2">
      <c r="B2842">
        <v>2833</v>
      </c>
      <c r="C2842" s="57">
        <f ca="1"/>
        <v>0.16400927365912898</v>
      </c>
      <c r="D2842" s="57">
        <f t="shared" ca="1" si="361"/>
        <v>0.6819335339580096</v>
      </c>
      <c r="E2842" s="57">
        <f t="shared" ca="1" si="361"/>
        <v>0.68215730899107696</v>
      </c>
      <c r="F2842" s="57">
        <f t="shared" ca="1" si="357"/>
        <v>0</v>
      </c>
      <c r="G2842" s="57">
        <f t="shared" ca="1" si="358"/>
        <v>0</v>
      </c>
      <c r="H2842" s="17">
        <f t="shared" ca="1" si="359"/>
        <v>0</v>
      </c>
      <c r="I2842" s="17">
        <f t="shared" ca="1" si="360"/>
        <v>0</v>
      </c>
      <c r="K2842" s="17">
        <v>2833</v>
      </c>
      <c r="L2842" s="50">
        <v>1.4811670075957006E-3</v>
      </c>
      <c r="M2842" s="50">
        <v>1.4941542563481579E-3</v>
      </c>
      <c r="N2842" s="50">
        <v>4.82E-2</v>
      </c>
      <c r="O2842" s="50">
        <v>4.8399999999999999E-2</v>
      </c>
      <c r="R2842" s="59"/>
    </row>
    <row r="2843" spans="2:18" x14ac:dyDescent="0.2">
      <c r="B2843">
        <v>2834</v>
      </c>
      <c r="C2843" s="57">
        <f ca="1"/>
        <v>-0.15817113367026034</v>
      </c>
      <c r="D2843" s="57">
        <f t="shared" ca="1" si="361"/>
        <v>0.66061369533026915</v>
      </c>
      <c r="E2843" s="57">
        <f t="shared" ca="1" si="361"/>
        <v>0.66083047430381392</v>
      </c>
      <c r="F2843" s="57">
        <f t="shared" ca="1" si="357"/>
        <v>0</v>
      </c>
      <c r="G2843" s="57">
        <f t="shared" ca="1" si="358"/>
        <v>0</v>
      </c>
      <c r="H2843" s="17">
        <f t="shared" ca="1" si="359"/>
        <v>0</v>
      </c>
      <c r="I2843" s="17">
        <f t="shared" ca="1" si="360"/>
        <v>0</v>
      </c>
      <c r="K2843" s="17">
        <v>2834</v>
      </c>
      <c r="L2843" s="50">
        <v>1.7225601397886123E-3</v>
      </c>
      <c r="M2843" s="50">
        <v>1.7357176046718021E-3</v>
      </c>
      <c r="N2843" s="50">
        <v>4.8599999999999997E-2</v>
      </c>
      <c r="O2843" s="50">
        <v>4.8800000000000003E-2</v>
      </c>
      <c r="R2843" s="59"/>
    </row>
    <row r="2844" spans="2:18" x14ac:dyDescent="0.2">
      <c r="B2844">
        <v>2835</v>
      </c>
      <c r="C2844" s="57">
        <f ca="1"/>
        <v>0.55735595734549837</v>
      </c>
      <c r="D2844" s="57">
        <f t="shared" ca="1" si="361"/>
        <v>0.70889771519773748</v>
      </c>
      <c r="E2844" s="57">
        <f t="shared" ca="1" si="361"/>
        <v>0.70913033846930318</v>
      </c>
      <c r="F2844" s="57">
        <f t="shared" ca="1" si="357"/>
        <v>0</v>
      </c>
      <c r="G2844" s="57">
        <f t="shared" ca="1" si="358"/>
        <v>0</v>
      </c>
      <c r="H2844" s="17">
        <f t="shared" ca="1" si="359"/>
        <v>0</v>
      </c>
      <c r="I2844" s="17">
        <f t="shared" ca="1" si="360"/>
        <v>0</v>
      </c>
      <c r="K2844" s="17">
        <v>2835</v>
      </c>
      <c r="L2844" s="50">
        <v>1.6166089319334014E-3</v>
      </c>
      <c r="M2844" s="50">
        <v>1.6298708601930013E-3</v>
      </c>
      <c r="N2844" s="50">
        <v>4.9200000000000001E-2</v>
      </c>
      <c r="O2844" s="50">
        <v>4.9399999999999999E-2</v>
      </c>
      <c r="R2844" s="59"/>
    </row>
    <row r="2845" spans="2:18" x14ac:dyDescent="0.2">
      <c r="B2845">
        <v>2836</v>
      </c>
      <c r="C2845" s="57">
        <f ca="1"/>
        <v>-0.46826826542964695</v>
      </c>
      <c r="D2845" s="57">
        <f t="shared" ca="1" si="361"/>
        <v>0.64072320923683745</v>
      </c>
      <c r="E2845" s="57">
        <f t="shared" ca="1" si="361"/>
        <v>0.64093346118984207</v>
      </c>
      <c r="F2845" s="57">
        <f t="shared" ca="1" si="357"/>
        <v>0</v>
      </c>
      <c r="G2845" s="57">
        <f t="shared" ca="1" si="358"/>
        <v>0</v>
      </c>
      <c r="H2845" s="17">
        <f t="shared" ca="1" si="359"/>
        <v>0</v>
      </c>
      <c r="I2845" s="17">
        <f t="shared" ca="1" si="360"/>
        <v>0</v>
      </c>
      <c r="K2845" s="17">
        <v>2836</v>
      </c>
      <c r="L2845" s="50">
        <v>1.5929662447073882E-3</v>
      </c>
      <c r="M2845" s="50">
        <v>1.6060997939342347E-3</v>
      </c>
      <c r="N2845" s="50">
        <v>4.8599999999999997E-2</v>
      </c>
      <c r="O2845" s="50">
        <v>4.8800000000000003E-2</v>
      </c>
      <c r="R2845" s="59"/>
    </row>
    <row r="2846" spans="2:18" x14ac:dyDescent="0.2">
      <c r="B2846">
        <v>2837</v>
      </c>
      <c r="C2846" s="57">
        <f ca="1"/>
        <v>-0.16253963364437152</v>
      </c>
      <c r="D2846" s="57">
        <f t="shared" ca="1" si="361"/>
        <v>0.66032924390548009</v>
      </c>
      <c r="E2846" s="57">
        <f t="shared" ca="1" si="361"/>
        <v>0.66054592953689728</v>
      </c>
      <c r="F2846" s="57">
        <f t="shared" ca="1" si="357"/>
        <v>0</v>
      </c>
      <c r="G2846" s="57">
        <f t="shared" ca="1" si="358"/>
        <v>0</v>
      </c>
      <c r="H2846" s="17">
        <f t="shared" ca="1" si="359"/>
        <v>0</v>
      </c>
      <c r="I2846" s="17">
        <f t="shared" ca="1" si="360"/>
        <v>0</v>
      </c>
      <c r="K2846" s="17">
        <v>2837</v>
      </c>
      <c r="L2846" s="50">
        <v>1.7799086246848351E-3</v>
      </c>
      <c r="M2846" s="50">
        <v>1.795117950999446E-3</v>
      </c>
      <c r="N2846" s="50">
        <v>5.6399999999999999E-2</v>
      </c>
      <c r="O2846" s="50">
        <v>5.6599999999999998E-2</v>
      </c>
      <c r="R2846" s="59"/>
    </row>
    <row r="2847" spans="2:18" x14ac:dyDescent="0.2">
      <c r="B2847">
        <v>2838</v>
      </c>
      <c r="C2847" s="57">
        <f ca="1"/>
        <v>0.713577327931192</v>
      </c>
      <c r="D2847" s="57">
        <f t="shared" ca="1" si="361"/>
        <v>0.71990029228058394</v>
      </c>
      <c r="E2847" s="57">
        <f t="shared" ca="1" si="361"/>
        <v>0.7201365260243261</v>
      </c>
      <c r="F2847" s="57">
        <f t="shared" ca="1" si="357"/>
        <v>0</v>
      </c>
      <c r="G2847" s="57">
        <f t="shared" ca="1" si="358"/>
        <v>0</v>
      </c>
      <c r="H2847" s="17">
        <f t="shared" ca="1" si="359"/>
        <v>0</v>
      </c>
      <c r="I2847" s="17">
        <f t="shared" ca="1" si="360"/>
        <v>0</v>
      </c>
      <c r="K2847" s="17">
        <v>2838</v>
      </c>
      <c r="L2847" s="50">
        <v>1.6366923444081024E-3</v>
      </c>
      <c r="M2847" s="50">
        <v>1.6502970091965452E-3</v>
      </c>
      <c r="N2847" s="50">
        <v>5.04E-2</v>
      </c>
      <c r="O2847" s="50">
        <v>5.0599999999999999E-2</v>
      </c>
      <c r="R2847" s="59"/>
    </row>
    <row r="2848" spans="2:18" x14ac:dyDescent="0.2">
      <c r="B2848">
        <v>2839</v>
      </c>
      <c r="C2848" s="57">
        <f ca="1"/>
        <v>-0.16082193892415428</v>
      </c>
      <c r="D2848" s="57">
        <f t="shared" ca="1" si="361"/>
        <v>0.66044107562572052</v>
      </c>
      <c r="E2848" s="57">
        <f t="shared" ca="1" si="361"/>
        <v>0.66065779795447788</v>
      </c>
      <c r="F2848" s="57">
        <f t="shared" ca="1" si="357"/>
        <v>0</v>
      </c>
      <c r="G2848" s="57">
        <f t="shared" ca="1" si="358"/>
        <v>0</v>
      </c>
      <c r="H2848" s="17">
        <f t="shared" ca="1" si="359"/>
        <v>0</v>
      </c>
      <c r="I2848" s="17">
        <f t="shared" ca="1" si="360"/>
        <v>0</v>
      </c>
      <c r="K2848" s="17">
        <v>2839</v>
      </c>
      <c r="L2848" s="50">
        <v>1.581229163090965E-3</v>
      </c>
      <c r="M2848" s="50">
        <v>1.5943182428083717E-3</v>
      </c>
      <c r="N2848" s="50">
        <v>4.8599999999999997E-2</v>
      </c>
      <c r="O2848" s="50">
        <v>4.8599999999999997E-2</v>
      </c>
      <c r="R2848" s="59"/>
    </row>
    <row r="2849" spans="2:18" x14ac:dyDescent="0.2">
      <c r="B2849">
        <v>2840</v>
      </c>
      <c r="C2849" s="57">
        <f ca="1"/>
        <v>1.1238184877107344</v>
      </c>
      <c r="D2849" s="57">
        <f t="shared" ca="1" si="361"/>
        <v>0.74961321292561389</v>
      </c>
      <c r="E2849" s="57">
        <f t="shared" ca="1" si="361"/>
        <v>0.74985919690082126</v>
      </c>
      <c r="F2849" s="57">
        <f t="shared" ca="1" si="357"/>
        <v>0</v>
      </c>
      <c r="G2849" s="57">
        <f t="shared" ca="1" si="358"/>
        <v>0</v>
      </c>
      <c r="H2849" s="17">
        <f t="shared" ca="1" si="359"/>
        <v>0</v>
      </c>
      <c r="I2849" s="17">
        <f t="shared" ca="1" si="360"/>
        <v>0</v>
      </c>
      <c r="K2849" s="17">
        <v>2840</v>
      </c>
      <c r="L2849" s="50">
        <v>1.6102911650007152E-3</v>
      </c>
      <c r="M2849" s="50">
        <v>1.6241604133644377E-3</v>
      </c>
      <c r="N2849" s="50">
        <v>5.1200000000000002E-2</v>
      </c>
      <c r="O2849" s="50">
        <v>5.1999999999999998E-2</v>
      </c>
      <c r="R2849" s="59"/>
    </row>
    <row r="2850" spans="2:18" x14ac:dyDescent="0.2">
      <c r="B2850">
        <v>2841</v>
      </c>
      <c r="C2850" s="57">
        <f ca="1"/>
        <v>-0.71799424316568816</v>
      </c>
      <c r="D2850" s="57">
        <f t="shared" ref="D2850:E2869" ca="1" si="362">S0*EXP((D$5+0.5*σ*σ)*T+σ*SQRT(T)*$C2850)</f>
        <v>0.62514129771342031</v>
      </c>
      <c r="E2850" s="57">
        <f t="shared" ca="1" si="362"/>
        <v>0.62534643649542965</v>
      </c>
      <c r="F2850" s="57">
        <f t="shared" ca="1" si="357"/>
        <v>0</v>
      </c>
      <c r="G2850" s="57">
        <f t="shared" ca="1" si="358"/>
        <v>0</v>
      </c>
      <c r="H2850" s="17">
        <f t="shared" ca="1" si="359"/>
        <v>0</v>
      </c>
      <c r="I2850" s="17">
        <f t="shared" ca="1" si="360"/>
        <v>0</v>
      </c>
      <c r="K2850" s="17">
        <v>2841</v>
      </c>
      <c r="L2850" s="50">
        <v>1.9218577872370467E-3</v>
      </c>
      <c r="M2850" s="50">
        <v>1.937394075004811E-3</v>
      </c>
      <c r="N2850" s="50">
        <v>5.74E-2</v>
      </c>
      <c r="O2850" s="50">
        <v>5.8000000000000003E-2</v>
      </c>
      <c r="R2850" s="59"/>
    </row>
    <row r="2851" spans="2:18" x14ac:dyDescent="0.2">
      <c r="B2851">
        <v>2842</v>
      </c>
      <c r="C2851" s="57">
        <f ca="1"/>
        <v>0.37435962937737988</v>
      </c>
      <c r="D2851" s="57">
        <f t="shared" ca="1" si="362"/>
        <v>0.6962230651448682</v>
      </c>
      <c r="E2851" s="57">
        <f t="shared" ca="1" si="362"/>
        <v>0.69645152925708276</v>
      </c>
      <c r="F2851" s="57">
        <f t="shared" ca="1" si="357"/>
        <v>0</v>
      </c>
      <c r="G2851" s="57">
        <f t="shared" ca="1" si="358"/>
        <v>0</v>
      </c>
      <c r="H2851" s="17">
        <f t="shared" ca="1" si="359"/>
        <v>0</v>
      </c>
      <c r="I2851" s="17">
        <f t="shared" ca="1" si="360"/>
        <v>0</v>
      </c>
      <c r="K2851" s="17">
        <v>2842</v>
      </c>
      <c r="L2851" s="50">
        <v>1.5106059077236839E-3</v>
      </c>
      <c r="M2851" s="50">
        <v>1.5225311685600632E-3</v>
      </c>
      <c r="N2851" s="50">
        <v>4.3799999999999999E-2</v>
      </c>
      <c r="O2851" s="50">
        <v>4.4200000000000003E-2</v>
      </c>
      <c r="R2851" s="59"/>
    </row>
    <row r="2852" spans="2:18" x14ac:dyDescent="0.2">
      <c r="B2852">
        <v>2843</v>
      </c>
      <c r="C2852" s="57">
        <f ca="1"/>
        <v>0.80770450795483084</v>
      </c>
      <c r="D2852" s="57">
        <f t="shared" ca="1" si="362"/>
        <v>0.72661188742022065</v>
      </c>
      <c r="E2852" s="57">
        <f t="shared" ca="1" si="362"/>
        <v>0.72685032355957702</v>
      </c>
      <c r="F2852" s="57">
        <f t="shared" ca="1" si="357"/>
        <v>0</v>
      </c>
      <c r="G2852" s="57">
        <f t="shared" ca="1" si="358"/>
        <v>0</v>
      </c>
      <c r="H2852" s="17">
        <f t="shared" ca="1" si="359"/>
        <v>0</v>
      </c>
      <c r="I2852" s="17">
        <f t="shared" ca="1" si="360"/>
        <v>0</v>
      </c>
      <c r="K2852" s="17">
        <v>2843</v>
      </c>
      <c r="L2852" s="50">
        <v>1.6796655558099849E-3</v>
      </c>
      <c r="M2852" s="50">
        <v>1.6936663341192522E-3</v>
      </c>
      <c r="N2852" s="50">
        <v>5.1999999999999998E-2</v>
      </c>
      <c r="O2852" s="50">
        <v>5.1999999999999998E-2</v>
      </c>
      <c r="R2852" s="59"/>
    </row>
    <row r="2853" spans="2:18" x14ac:dyDescent="0.2">
      <c r="B2853">
        <v>2844</v>
      </c>
      <c r="C2853" s="57">
        <f ca="1"/>
        <v>5.7813135049648877E-2</v>
      </c>
      <c r="D2853" s="57">
        <f t="shared" ca="1" si="362"/>
        <v>0.67483120096358729</v>
      </c>
      <c r="E2853" s="57">
        <f t="shared" ca="1" si="362"/>
        <v>0.67505264538124754</v>
      </c>
      <c r="F2853" s="57">
        <f t="shared" ca="1" si="357"/>
        <v>0</v>
      </c>
      <c r="G2853" s="57">
        <f t="shared" ca="1" si="358"/>
        <v>0</v>
      </c>
      <c r="H2853" s="17">
        <f t="shared" ca="1" si="359"/>
        <v>0</v>
      </c>
      <c r="I2853" s="17">
        <f t="shared" ca="1" si="360"/>
        <v>0</v>
      </c>
      <c r="K2853" s="17">
        <v>2844</v>
      </c>
      <c r="L2853" s="50">
        <v>1.4859772737965851E-3</v>
      </c>
      <c r="M2853" s="50">
        <v>1.4985751826483073E-3</v>
      </c>
      <c r="N2853" s="50">
        <v>4.6399999999999997E-2</v>
      </c>
      <c r="O2853" s="50">
        <v>4.7399999999999998E-2</v>
      </c>
      <c r="R2853" s="59"/>
    </row>
    <row r="2854" spans="2:18" x14ac:dyDescent="0.2">
      <c r="B2854">
        <v>2845</v>
      </c>
      <c r="C2854" s="57">
        <f ca="1"/>
        <v>1.1016065305857994</v>
      </c>
      <c r="D2854" s="57">
        <f t="shared" ca="1" si="362"/>
        <v>0.74797349043603112</v>
      </c>
      <c r="E2854" s="57">
        <f t="shared" ca="1" si="362"/>
        <v>0.74821893633980463</v>
      </c>
      <c r="F2854" s="57">
        <f t="shared" ca="1" si="357"/>
        <v>0</v>
      </c>
      <c r="G2854" s="57">
        <f t="shared" ca="1" si="358"/>
        <v>0</v>
      </c>
      <c r="H2854" s="17">
        <f t="shared" ca="1" si="359"/>
        <v>0</v>
      </c>
      <c r="I2854" s="17">
        <f t="shared" ca="1" si="360"/>
        <v>0</v>
      </c>
      <c r="K2854" s="17">
        <v>2845</v>
      </c>
      <c r="L2854" s="50">
        <v>1.7256347224392005E-3</v>
      </c>
      <c r="M2854" s="50">
        <v>1.7392702212150613E-3</v>
      </c>
      <c r="N2854" s="50">
        <v>5.04E-2</v>
      </c>
      <c r="O2854" s="50">
        <v>5.0799999999999998E-2</v>
      </c>
      <c r="R2854" s="59"/>
    </row>
    <row r="2855" spans="2:18" x14ac:dyDescent="0.2">
      <c r="B2855">
        <v>2846</v>
      </c>
      <c r="C2855" s="57">
        <f ca="1"/>
        <v>7.516180226773389E-2</v>
      </c>
      <c r="D2855" s="57">
        <f t="shared" ca="1" si="362"/>
        <v>0.67598639368606062</v>
      </c>
      <c r="E2855" s="57">
        <f t="shared" ca="1" si="362"/>
        <v>0.67620821717774637</v>
      </c>
      <c r="F2855" s="57">
        <f t="shared" ca="1" si="357"/>
        <v>0</v>
      </c>
      <c r="G2855" s="57">
        <f t="shared" ca="1" si="358"/>
        <v>0</v>
      </c>
      <c r="H2855" s="17">
        <f t="shared" ca="1" si="359"/>
        <v>0</v>
      </c>
      <c r="I2855" s="17">
        <f t="shared" ca="1" si="360"/>
        <v>0</v>
      </c>
      <c r="K2855" s="17">
        <v>2846</v>
      </c>
      <c r="L2855" s="50">
        <v>1.6512846751802104E-3</v>
      </c>
      <c r="M2855" s="50">
        <v>1.6646995463956791E-3</v>
      </c>
      <c r="N2855" s="50">
        <v>4.9599999999999998E-2</v>
      </c>
      <c r="O2855" s="50">
        <v>4.9799999999999997E-2</v>
      </c>
      <c r="R2855" s="59"/>
    </row>
    <row r="2856" spans="2:18" x14ac:dyDescent="0.2">
      <c r="B2856">
        <v>2847</v>
      </c>
      <c r="C2856" s="57">
        <f ca="1"/>
        <v>0.42484232252030096</v>
      </c>
      <c r="D2856" s="57">
        <f t="shared" ca="1" si="362"/>
        <v>0.69969677726989565</v>
      </c>
      <c r="E2856" s="57">
        <f t="shared" ca="1" si="362"/>
        <v>0.69992638127332674</v>
      </c>
      <c r="F2856" s="57">
        <f t="shared" ca="1" si="357"/>
        <v>0</v>
      </c>
      <c r="G2856" s="57">
        <f t="shared" ca="1" si="358"/>
        <v>0</v>
      </c>
      <c r="H2856" s="17">
        <f t="shared" ca="1" si="359"/>
        <v>0</v>
      </c>
      <c r="I2856" s="17">
        <f t="shared" ca="1" si="360"/>
        <v>0</v>
      </c>
      <c r="K2856" s="17">
        <v>2847</v>
      </c>
      <c r="L2856" s="50">
        <v>1.8586769289283896E-3</v>
      </c>
      <c r="M2856" s="50">
        <v>1.8740571186795748E-3</v>
      </c>
      <c r="N2856" s="50">
        <v>5.7000000000000002E-2</v>
      </c>
      <c r="O2856" s="50">
        <v>5.7200000000000001E-2</v>
      </c>
      <c r="R2856" s="59"/>
    </row>
    <row r="2857" spans="2:18" x14ac:dyDescent="0.2">
      <c r="B2857">
        <v>2848</v>
      </c>
      <c r="C2857" s="57">
        <f ca="1"/>
        <v>-0.23905141612937819</v>
      </c>
      <c r="D2857" s="57">
        <f t="shared" ca="1" si="362"/>
        <v>0.65536705107220805</v>
      </c>
      <c r="E2857" s="57">
        <f t="shared" ca="1" si="362"/>
        <v>0.65558210837064246</v>
      </c>
      <c r="F2857" s="57">
        <f t="shared" ca="1" si="357"/>
        <v>0</v>
      </c>
      <c r="G2857" s="57">
        <f t="shared" ca="1" si="358"/>
        <v>0</v>
      </c>
      <c r="H2857" s="17">
        <f t="shared" ca="1" si="359"/>
        <v>0</v>
      </c>
      <c r="I2857" s="17">
        <f t="shared" ca="1" si="360"/>
        <v>0</v>
      </c>
      <c r="K2857" s="17">
        <v>2848</v>
      </c>
      <c r="L2857" s="50">
        <v>1.4289868532922408E-3</v>
      </c>
      <c r="M2857" s="50">
        <v>1.4425041047069615E-3</v>
      </c>
      <c r="N2857" s="50">
        <v>5.04E-2</v>
      </c>
      <c r="O2857" s="50">
        <v>5.0799999999999998E-2</v>
      </c>
      <c r="R2857" s="59"/>
    </row>
    <row r="2858" spans="2:18" x14ac:dyDescent="0.2">
      <c r="B2858">
        <v>2849</v>
      </c>
      <c r="C2858" s="57">
        <f ca="1"/>
        <v>1.4431498281611745</v>
      </c>
      <c r="D2858" s="57">
        <f t="shared" ca="1" si="362"/>
        <v>0.77358799546847046</v>
      </c>
      <c r="E2858" s="57">
        <f t="shared" ca="1" si="362"/>
        <v>0.77384184671737699</v>
      </c>
      <c r="F2858" s="57">
        <f t="shared" ca="1" si="357"/>
        <v>0</v>
      </c>
      <c r="G2858" s="57">
        <f t="shared" ca="1" si="358"/>
        <v>0</v>
      </c>
      <c r="H2858" s="17">
        <f t="shared" ca="1" si="359"/>
        <v>0</v>
      </c>
      <c r="I2858" s="17">
        <f t="shared" ca="1" si="360"/>
        <v>0</v>
      </c>
      <c r="K2858" s="17">
        <v>2849</v>
      </c>
      <c r="L2858" s="50">
        <v>1.6997892482903832E-3</v>
      </c>
      <c r="M2858" s="50">
        <v>1.7141235102671288E-3</v>
      </c>
      <c r="N2858" s="50">
        <v>5.3199999999999997E-2</v>
      </c>
      <c r="O2858" s="50">
        <v>5.3400000000000003E-2</v>
      </c>
      <c r="R2858" s="59"/>
    </row>
    <row r="2859" spans="2:18" x14ac:dyDescent="0.2">
      <c r="B2859">
        <v>2850</v>
      </c>
      <c r="C2859" s="57">
        <f ca="1"/>
        <v>0.23911724513620725</v>
      </c>
      <c r="D2859" s="57">
        <f t="shared" ca="1" si="362"/>
        <v>0.68700179183415122</v>
      </c>
      <c r="E2859" s="57">
        <f t="shared" ca="1" si="362"/>
        <v>0.68722723000521846</v>
      </c>
      <c r="F2859" s="57">
        <f t="shared" ca="1" si="357"/>
        <v>0</v>
      </c>
      <c r="G2859" s="57">
        <f t="shared" ca="1" si="358"/>
        <v>0</v>
      </c>
      <c r="H2859" s="17">
        <f t="shared" ca="1" si="359"/>
        <v>0</v>
      </c>
      <c r="I2859" s="17">
        <f t="shared" ca="1" si="360"/>
        <v>0</v>
      </c>
      <c r="K2859" s="17">
        <v>2850</v>
      </c>
      <c r="L2859" s="50">
        <v>1.5213020070341803E-3</v>
      </c>
      <c r="M2859" s="50">
        <v>1.5339694415572619E-3</v>
      </c>
      <c r="N2859" s="50">
        <v>4.7E-2</v>
      </c>
      <c r="O2859" s="50">
        <v>4.7199999999999999E-2</v>
      </c>
      <c r="R2859" s="59"/>
    </row>
    <row r="2860" spans="2:18" x14ac:dyDescent="0.2">
      <c r="B2860">
        <v>2851</v>
      </c>
      <c r="C2860" s="57">
        <f ca="1"/>
        <v>-1.7009283261603789</v>
      </c>
      <c r="D2860" s="57">
        <f t="shared" ca="1" si="362"/>
        <v>0.56740464928624224</v>
      </c>
      <c r="E2860" s="57">
        <f t="shared" ca="1" si="362"/>
        <v>0.56759084191035269</v>
      </c>
      <c r="F2860" s="57">
        <f t="shared" ca="1" si="357"/>
        <v>0</v>
      </c>
      <c r="G2860" s="57">
        <f t="shared" ca="1" si="358"/>
        <v>0</v>
      </c>
      <c r="H2860" s="17">
        <f t="shared" ca="1" si="359"/>
        <v>0</v>
      </c>
      <c r="I2860" s="17">
        <f t="shared" ca="1" si="360"/>
        <v>0</v>
      </c>
      <c r="K2860" s="17">
        <v>2851</v>
      </c>
      <c r="L2860" s="50">
        <v>1.8338876405734766E-3</v>
      </c>
      <c r="M2860" s="50">
        <v>1.8482584673735357E-3</v>
      </c>
      <c r="N2860" s="50">
        <v>5.2600000000000001E-2</v>
      </c>
      <c r="O2860" s="50">
        <v>5.3600000000000002E-2</v>
      </c>
      <c r="R2860" s="59"/>
    </row>
    <row r="2861" spans="2:18" x14ac:dyDescent="0.2">
      <c r="B2861">
        <v>2852</v>
      </c>
      <c r="C2861" s="57">
        <f ca="1"/>
        <v>0.40640814481343401</v>
      </c>
      <c r="D2861" s="57">
        <f t="shared" ca="1" si="362"/>
        <v>0.69842631788740128</v>
      </c>
      <c r="E2861" s="57">
        <f t="shared" ca="1" si="362"/>
        <v>0.69865550499229867</v>
      </c>
      <c r="F2861" s="57">
        <f t="shared" ca="1" si="357"/>
        <v>0</v>
      </c>
      <c r="G2861" s="57">
        <f t="shared" ca="1" si="358"/>
        <v>0</v>
      </c>
      <c r="H2861" s="17">
        <f t="shared" ca="1" si="359"/>
        <v>0</v>
      </c>
      <c r="I2861" s="17">
        <f t="shared" ca="1" si="360"/>
        <v>0</v>
      </c>
      <c r="K2861" s="17">
        <v>2852</v>
      </c>
      <c r="L2861" s="50">
        <v>1.5742935653996887E-3</v>
      </c>
      <c r="M2861" s="50">
        <v>1.5870182646097318E-3</v>
      </c>
      <c r="N2861" s="50">
        <v>4.7199999999999999E-2</v>
      </c>
      <c r="O2861" s="50">
        <v>4.7199999999999999E-2</v>
      </c>
      <c r="R2861" s="59"/>
    </row>
    <row r="2862" spans="2:18" x14ac:dyDescent="0.2">
      <c r="B2862">
        <v>2853</v>
      </c>
      <c r="C2862" s="57">
        <f ca="1"/>
        <v>-1.3222438571493538</v>
      </c>
      <c r="D2862" s="57">
        <f t="shared" ca="1" si="362"/>
        <v>0.58898826508062629</v>
      </c>
      <c r="E2862" s="57">
        <f t="shared" ca="1" si="362"/>
        <v>0.58918154032217318</v>
      </c>
      <c r="F2862" s="57">
        <f t="shared" ca="1" si="357"/>
        <v>0</v>
      </c>
      <c r="G2862" s="57">
        <f t="shared" ca="1" si="358"/>
        <v>0</v>
      </c>
      <c r="H2862" s="17">
        <f t="shared" ca="1" si="359"/>
        <v>0</v>
      </c>
      <c r="I2862" s="17">
        <f t="shared" ca="1" si="360"/>
        <v>0</v>
      </c>
      <c r="K2862" s="17">
        <v>2853</v>
      </c>
      <c r="L2862" s="50">
        <v>1.7439804197594011E-3</v>
      </c>
      <c r="M2862" s="50">
        <v>1.7580683765098335E-3</v>
      </c>
      <c r="N2862" s="50">
        <v>5.1999999999999998E-2</v>
      </c>
      <c r="O2862" s="50">
        <v>5.2400000000000002E-2</v>
      </c>
      <c r="R2862" s="59"/>
    </row>
    <row r="2863" spans="2:18" x14ac:dyDescent="0.2">
      <c r="B2863">
        <v>2854</v>
      </c>
      <c r="C2863" s="57">
        <f ca="1"/>
        <v>2.3370946885872765</v>
      </c>
      <c r="D2863" s="57">
        <f t="shared" ca="1" si="362"/>
        <v>0.84486021543117074</v>
      </c>
      <c r="E2863" s="57">
        <f t="shared" ca="1" si="362"/>
        <v>0.8451374545068735</v>
      </c>
      <c r="F2863" s="57">
        <f t="shared" ca="1" si="357"/>
        <v>5.6660215431170724E-2</v>
      </c>
      <c r="G2863" s="57">
        <f t="shared" ca="1" si="358"/>
        <v>5.6937454506873486E-2</v>
      </c>
      <c r="H2863" s="17">
        <f t="shared" ca="1" si="359"/>
        <v>1</v>
      </c>
      <c r="I2863" s="17">
        <f t="shared" ca="1" si="360"/>
        <v>1</v>
      </c>
      <c r="K2863" s="17">
        <v>2854</v>
      </c>
      <c r="L2863" s="50">
        <v>1.9690208980067893E-3</v>
      </c>
      <c r="M2863" s="50">
        <v>1.9844098583887164E-3</v>
      </c>
      <c r="N2863" s="50">
        <v>5.7000000000000002E-2</v>
      </c>
      <c r="O2863" s="50">
        <v>5.7000000000000002E-2</v>
      </c>
      <c r="R2863" s="59"/>
    </row>
    <row r="2864" spans="2:18" x14ac:dyDescent="0.2">
      <c r="B2864">
        <v>2855</v>
      </c>
      <c r="C2864" s="57">
        <f ca="1"/>
        <v>-1.2659407018752755</v>
      </c>
      <c r="D2864" s="57">
        <f t="shared" ca="1" si="362"/>
        <v>0.592266703206906</v>
      </c>
      <c r="E2864" s="57">
        <f t="shared" ca="1" si="362"/>
        <v>0.59246105426092366</v>
      </c>
      <c r="F2864" s="57">
        <f t="shared" ca="1" si="357"/>
        <v>0</v>
      </c>
      <c r="G2864" s="57">
        <f t="shared" ca="1" si="358"/>
        <v>0</v>
      </c>
      <c r="H2864" s="17">
        <f t="shared" ca="1" si="359"/>
        <v>0</v>
      </c>
      <c r="I2864" s="17">
        <f t="shared" ca="1" si="360"/>
        <v>0</v>
      </c>
      <c r="K2864" s="17">
        <v>2855</v>
      </c>
      <c r="L2864" s="50">
        <v>1.8480203793982697E-3</v>
      </c>
      <c r="M2864" s="50">
        <v>1.8623992534460708E-3</v>
      </c>
      <c r="N2864" s="50">
        <v>5.28E-2</v>
      </c>
      <c r="O2864" s="50">
        <v>5.3600000000000002E-2</v>
      </c>
      <c r="R2864" s="59"/>
    </row>
    <row r="2865" spans="2:18" x14ac:dyDescent="0.2">
      <c r="B2865">
        <v>2856</v>
      </c>
      <c r="C2865" s="57">
        <f ca="1"/>
        <v>0.57229252619372528</v>
      </c>
      <c r="D2865" s="57">
        <f t="shared" ca="1" si="362"/>
        <v>0.70994237754917033</v>
      </c>
      <c r="E2865" s="57">
        <f t="shared" ca="1" si="362"/>
        <v>0.710175343624456</v>
      </c>
      <c r="F2865" s="57">
        <f t="shared" ca="1" si="357"/>
        <v>0</v>
      </c>
      <c r="G2865" s="57">
        <f t="shared" ca="1" si="358"/>
        <v>0</v>
      </c>
      <c r="H2865" s="17">
        <f t="shared" ca="1" si="359"/>
        <v>0</v>
      </c>
      <c r="I2865" s="17">
        <f t="shared" ca="1" si="360"/>
        <v>0</v>
      </c>
      <c r="K2865" s="17">
        <v>2856</v>
      </c>
      <c r="L2865" s="50">
        <v>1.7317088444931223E-3</v>
      </c>
      <c r="M2865" s="50">
        <v>1.7452544830511975E-3</v>
      </c>
      <c r="N2865" s="50">
        <v>0.05</v>
      </c>
      <c r="O2865" s="50">
        <v>5.04E-2</v>
      </c>
      <c r="R2865" s="59"/>
    </row>
    <row r="2866" spans="2:18" x14ac:dyDescent="0.2">
      <c r="B2866">
        <v>2857</v>
      </c>
      <c r="C2866" s="57">
        <f ca="1"/>
        <v>0.48217445556871574</v>
      </c>
      <c r="D2866" s="57">
        <f t="shared" ca="1" si="362"/>
        <v>0.70366282227817423</v>
      </c>
      <c r="E2866" s="57">
        <f t="shared" ca="1" si="362"/>
        <v>0.70389372773080616</v>
      </c>
      <c r="F2866" s="57">
        <f t="shared" ca="1" si="357"/>
        <v>0</v>
      </c>
      <c r="G2866" s="57">
        <f t="shared" ca="1" si="358"/>
        <v>0</v>
      </c>
      <c r="H2866" s="17">
        <f t="shared" ca="1" si="359"/>
        <v>0</v>
      </c>
      <c r="I2866" s="17">
        <f t="shared" ca="1" si="360"/>
        <v>0</v>
      </c>
      <c r="K2866" s="17">
        <v>2857</v>
      </c>
      <c r="L2866" s="50">
        <v>1.8428852873709526E-3</v>
      </c>
      <c r="M2866" s="50">
        <v>1.8578260509476128E-3</v>
      </c>
      <c r="N2866" s="50">
        <v>5.5199999999999999E-2</v>
      </c>
      <c r="O2866" s="50">
        <v>5.5800000000000002E-2</v>
      </c>
      <c r="R2866" s="59"/>
    </row>
    <row r="2867" spans="2:18" x14ac:dyDescent="0.2">
      <c r="B2867">
        <v>2858</v>
      </c>
      <c r="C2867" s="57">
        <f ca="1"/>
        <v>-6.2537958850738349E-3</v>
      </c>
      <c r="D2867" s="57">
        <f t="shared" ca="1" si="362"/>
        <v>0.67058226709288871</v>
      </c>
      <c r="E2867" s="57">
        <f t="shared" ca="1" si="362"/>
        <v>0.67080231723197203</v>
      </c>
      <c r="F2867" s="57">
        <f t="shared" ca="1" si="357"/>
        <v>0</v>
      </c>
      <c r="G2867" s="57">
        <f t="shared" ca="1" si="358"/>
        <v>0</v>
      </c>
      <c r="H2867" s="17">
        <f t="shared" ca="1" si="359"/>
        <v>0</v>
      </c>
      <c r="I2867" s="17">
        <f t="shared" ca="1" si="360"/>
        <v>0</v>
      </c>
      <c r="K2867" s="17">
        <v>2858</v>
      </c>
      <c r="L2867" s="50">
        <v>1.748011748527119E-3</v>
      </c>
      <c r="M2867" s="50">
        <v>1.7617525602221335E-3</v>
      </c>
      <c r="N2867" s="50">
        <v>5.0799999999999998E-2</v>
      </c>
      <c r="O2867" s="50">
        <v>5.0999999999999997E-2</v>
      </c>
      <c r="R2867" s="59"/>
    </row>
    <row r="2868" spans="2:18" x14ac:dyDescent="0.2">
      <c r="B2868">
        <v>2859</v>
      </c>
      <c r="C2868" s="57">
        <f ca="1"/>
        <v>-0.21161445447990873</v>
      </c>
      <c r="D2868" s="57">
        <f t="shared" ca="1" si="362"/>
        <v>0.65714217976040545</v>
      </c>
      <c r="E2868" s="57">
        <f t="shared" ca="1" si="362"/>
        <v>0.65735781956352857</v>
      </c>
      <c r="F2868" s="57">
        <f t="shared" ca="1" si="357"/>
        <v>0</v>
      </c>
      <c r="G2868" s="57">
        <f t="shared" ca="1" si="358"/>
        <v>0</v>
      </c>
      <c r="H2868" s="17">
        <f t="shared" ca="1" si="359"/>
        <v>0</v>
      </c>
      <c r="I2868" s="17">
        <f t="shared" ca="1" si="360"/>
        <v>0</v>
      </c>
      <c r="K2868" s="17">
        <v>2859</v>
      </c>
      <c r="L2868" s="50">
        <v>1.8877084916068792E-3</v>
      </c>
      <c r="M2868" s="50">
        <v>1.9013483737849749E-3</v>
      </c>
      <c r="N2868" s="50">
        <v>0.05</v>
      </c>
      <c r="O2868" s="50">
        <v>5.0599999999999999E-2</v>
      </c>
      <c r="R2868" s="59"/>
    </row>
    <row r="2869" spans="2:18" x14ac:dyDescent="0.2">
      <c r="B2869">
        <v>2860</v>
      </c>
      <c r="C2869" s="57">
        <f ca="1"/>
        <v>2.1859148168787104E-2</v>
      </c>
      <c r="D2869" s="57">
        <f t="shared" ca="1" si="362"/>
        <v>0.67244342016899239</v>
      </c>
      <c r="E2869" s="57">
        <f t="shared" ca="1" si="362"/>
        <v>0.67266408104148356</v>
      </c>
      <c r="F2869" s="57">
        <f t="shared" ca="1" si="357"/>
        <v>0</v>
      </c>
      <c r="G2869" s="57">
        <f t="shared" ca="1" si="358"/>
        <v>0</v>
      </c>
      <c r="H2869" s="17">
        <f t="shared" ca="1" si="359"/>
        <v>0</v>
      </c>
      <c r="I2869" s="17">
        <f t="shared" ca="1" si="360"/>
        <v>0</v>
      </c>
      <c r="K2869" s="17">
        <v>2860</v>
      </c>
      <c r="L2869" s="50">
        <v>1.8416291827712313E-3</v>
      </c>
      <c r="M2869" s="50">
        <v>1.8557865675576522E-3</v>
      </c>
      <c r="N2869" s="50">
        <v>5.2400000000000002E-2</v>
      </c>
      <c r="O2869" s="50">
        <v>5.2400000000000002E-2</v>
      </c>
      <c r="R2869" s="59"/>
    </row>
    <row r="2870" spans="2:18" x14ac:dyDescent="0.2">
      <c r="B2870">
        <v>2861</v>
      </c>
      <c r="C2870" s="57">
        <f ca="1"/>
        <v>1.1817517195813274</v>
      </c>
      <c r="D2870" s="57">
        <f t="shared" ref="D2870:E2889" ca="1" si="363">S0*EXP((D$5+0.5*σ*σ)*T+σ*SQRT(T)*$C2870)</f>
        <v>0.75390687177733506</v>
      </c>
      <c r="E2870" s="57">
        <f t="shared" ca="1" si="363"/>
        <v>0.75415426470752644</v>
      </c>
      <c r="F2870" s="57">
        <f t="shared" ca="1" si="357"/>
        <v>0</v>
      </c>
      <c r="G2870" s="57">
        <f t="shared" ca="1" si="358"/>
        <v>0</v>
      </c>
      <c r="H2870" s="17">
        <f t="shared" ca="1" si="359"/>
        <v>0</v>
      </c>
      <c r="I2870" s="17">
        <f t="shared" ca="1" si="360"/>
        <v>0</v>
      </c>
      <c r="K2870" s="17">
        <v>2861</v>
      </c>
      <c r="L2870" s="50">
        <v>1.876391533097006E-3</v>
      </c>
      <c r="M2870" s="50">
        <v>1.8908482746899586E-3</v>
      </c>
      <c r="N2870" s="50">
        <v>5.3400000000000003E-2</v>
      </c>
      <c r="O2870" s="50">
        <v>5.3600000000000002E-2</v>
      </c>
      <c r="R2870" s="59"/>
    </row>
    <row r="2871" spans="2:18" x14ac:dyDescent="0.2">
      <c r="B2871">
        <v>2862</v>
      </c>
      <c r="C2871" s="57">
        <f ca="1"/>
        <v>-1.3198678347076249</v>
      </c>
      <c r="D2871" s="57">
        <f t="shared" ca="1" si="363"/>
        <v>0.58912624941018144</v>
      </c>
      <c r="E2871" s="57">
        <f t="shared" ca="1" si="363"/>
        <v>0.58931956993099144</v>
      </c>
      <c r="F2871" s="57">
        <f t="shared" ca="1" si="357"/>
        <v>0</v>
      </c>
      <c r="G2871" s="57">
        <f t="shared" ca="1" si="358"/>
        <v>0</v>
      </c>
      <c r="H2871" s="17">
        <f t="shared" ca="1" si="359"/>
        <v>0</v>
      </c>
      <c r="I2871" s="17">
        <f t="shared" ca="1" si="360"/>
        <v>0</v>
      </c>
      <c r="K2871" s="17">
        <v>2862</v>
      </c>
      <c r="L2871" s="50">
        <v>1.8474949397157567E-3</v>
      </c>
      <c r="M2871" s="50">
        <v>1.8630744659825893E-3</v>
      </c>
      <c r="N2871" s="50">
        <v>5.7799999999999997E-2</v>
      </c>
      <c r="O2871" s="50">
        <v>5.8000000000000003E-2</v>
      </c>
      <c r="R2871" s="59"/>
    </row>
    <row r="2872" spans="2:18" x14ac:dyDescent="0.2">
      <c r="B2872">
        <v>2863</v>
      </c>
      <c r="C2872" s="57">
        <f ca="1"/>
        <v>-0.24246188326104706</v>
      </c>
      <c r="D2872" s="57">
        <f t="shared" ca="1" si="363"/>
        <v>0.65514673449142202</v>
      </c>
      <c r="E2872" s="57">
        <f t="shared" ca="1" si="363"/>
        <v>0.6553617194934408</v>
      </c>
      <c r="F2872" s="57">
        <f t="shared" ca="1" si="357"/>
        <v>0</v>
      </c>
      <c r="G2872" s="57">
        <f t="shared" ca="1" si="358"/>
        <v>0</v>
      </c>
      <c r="H2872" s="17">
        <f t="shared" ca="1" si="359"/>
        <v>0</v>
      </c>
      <c r="I2872" s="17">
        <f t="shared" ca="1" si="360"/>
        <v>0</v>
      </c>
      <c r="K2872" s="17">
        <v>2863</v>
      </c>
      <c r="L2872" s="50">
        <v>1.8499525779354358E-3</v>
      </c>
      <c r="M2872" s="50">
        <v>1.8637451315457166E-3</v>
      </c>
      <c r="N2872" s="50">
        <v>5.0799999999999998E-2</v>
      </c>
      <c r="O2872" s="50">
        <v>5.0999999999999997E-2</v>
      </c>
      <c r="R2872" s="59"/>
    </row>
    <row r="2873" spans="2:18" x14ac:dyDescent="0.2">
      <c r="B2873">
        <v>2864</v>
      </c>
      <c r="C2873" s="57">
        <f ca="1"/>
        <v>0.92864641642720147</v>
      </c>
      <c r="D2873" s="57">
        <f t="shared" ca="1" si="363"/>
        <v>0.73532739597170493</v>
      </c>
      <c r="E2873" s="57">
        <f t="shared" ca="1" si="363"/>
        <v>0.73556869208658249</v>
      </c>
      <c r="F2873" s="57">
        <f t="shared" ca="1" si="357"/>
        <v>0</v>
      </c>
      <c r="G2873" s="57">
        <f t="shared" ca="1" si="358"/>
        <v>0</v>
      </c>
      <c r="H2873" s="17">
        <f t="shared" ca="1" si="359"/>
        <v>0</v>
      </c>
      <c r="I2873" s="17">
        <f t="shared" ca="1" si="360"/>
        <v>0</v>
      </c>
      <c r="K2873" s="17">
        <v>2864</v>
      </c>
      <c r="L2873" s="50">
        <v>1.8834761921569805E-3</v>
      </c>
      <c r="M2873" s="50">
        <v>1.8985088950744526E-3</v>
      </c>
      <c r="N2873" s="50">
        <v>5.5599999999999997E-2</v>
      </c>
      <c r="O2873" s="50">
        <v>5.5800000000000002E-2</v>
      </c>
      <c r="R2873" s="59"/>
    </row>
    <row r="2874" spans="2:18" x14ac:dyDescent="0.2">
      <c r="B2874">
        <v>2865</v>
      </c>
      <c r="C2874" s="57">
        <f ca="1"/>
        <v>0.74707381410013662</v>
      </c>
      <c r="D2874" s="57">
        <f t="shared" ca="1" si="363"/>
        <v>0.72228157308841623</v>
      </c>
      <c r="E2874" s="57">
        <f t="shared" ca="1" si="363"/>
        <v>0.72251858824437076</v>
      </c>
      <c r="F2874" s="57">
        <f t="shared" ca="1" si="357"/>
        <v>0</v>
      </c>
      <c r="G2874" s="57">
        <f t="shared" ca="1" si="358"/>
        <v>0</v>
      </c>
      <c r="H2874" s="17">
        <f t="shared" ca="1" si="359"/>
        <v>0</v>
      </c>
      <c r="I2874" s="17">
        <f t="shared" ca="1" si="360"/>
        <v>0</v>
      </c>
      <c r="K2874" s="17">
        <v>2865</v>
      </c>
      <c r="L2874" s="50">
        <v>2.02543617100957E-3</v>
      </c>
      <c r="M2874" s="50">
        <v>2.0404451465662232E-3</v>
      </c>
      <c r="N2874" s="50">
        <v>5.5199999999999999E-2</v>
      </c>
      <c r="O2874" s="50">
        <v>5.5599999999999997E-2</v>
      </c>
      <c r="R2874" s="59"/>
    </row>
    <row r="2875" spans="2:18" x14ac:dyDescent="0.2">
      <c r="B2875">
        <v>2866</v>
      </c>
      <c r="C2875" s="57">
        <f ca="1"/>
        <v>-0.49329631948371283</v>
      </c>
      <c r="D2875" s="57">
        <f t="shared" ca="1" si="363"/>
        <v>0.63914420399979466</v>
      </c>
      <c r="E2875" s="57">
        <f t="shared" ca="1" si="363"/>
        <v>0.63935393780560223</v>
      </c>
      <c r="F2875" s="57">
        <f t="shared" ca="1" si="357"/>
        <v>0</v>
      </c>
      <c r="G2875" s="57">
        <f t="shared" ca="1" si="358"/>
        <v>0</v>
      </c>
      <c r="H2875" s="17">
        <f t="shared" ca="1" si="359"/>
        <v>0</v>
      </c>
      <c r="I2875" s="17">
        <f t="shared" ca="1" si="360"/>
        <v>0</v>
      </c>
      <c r="K2875" s="17">
        <v>2866</v>
      </c>
      <c r="L2875" s="50">
        <v>1.5208161214197206E-3</v>
      </c>
      <c r="M2875" s="50">
        <v>1.5343079998580763E-3</v>
      </c>
      <c r="N2875" s="50">
        <v>0.05</v>
      </c>
      <c r="O2875" s="50">
        <v>5.04E-2</v>
      </c>
      <c r="R2875" s="59"/>
    </row>
    <row r="2876" spans="2:18" x14ac:dyDescent="0.2">
      <c r="B2876">
        <v>2867</v>
      </c>
      <c r="C2876" s="57">
        <f ca="1"/>
        <v>0.29163484626894715</v>
      </c>
      <c r="D2876" s="57">
        <f t="shared" ca="1" si="363"/>
        <v>0.6905680210411469</v>
      </c>
      <c r="E2876" s="57">
        <f t="shared" ca="1" si="363"/>
        <v>0.69079462946271375</v>
      </c>
      <c r="F2876" s="57">
        <f t="shared" ca="1" si="357"/>
        <v>0</v>
      </c>
      <c r="G2876" s="57">
        <f t="shared" ca="1" si="358"/>
        <v>0</v>
      </c>
      <c r="H2876" s="17">
        <f t="shared" ca="1" si="359"/>
        <v>0</v>
      </c>
      <c r="I2876" s="17">
        <f t="shared" ca="1" si="360"/>
        <v>0</v>
      </c>
      <c r="K2876" s="17">
        <v>2867</v>
      </c>
      <c r="L2876" s="50">
        <v>1.4936607585677812E-3</v>
      </c>
      <c r="M2876" s="50">
        <v>1.5071866659648121E-3</v>
      </c>
      <c r="N2876" s="50">
        <v>5.04E-2</v>
      </c>
      <c r="O2876" s="50">
        <v>5.04E-2</v>
      </c>
      <c r="R2876" s="59"/>
    </row>
    <row r="2877" spans="2:18" x14ac:dyDescent="0.2">
      <c r="B2877">
        <v>2868</v>
      </c>
      <c r="C2877" s="57">
        <f ca="1"/>
        <v>0.18179401436901285</v>
      </c>
      <c r="D2877" s="57">
        <f t="shared" ca="1" si="363"/>
        <v>0.68313025271205641</v>
      </c>
      <c r="E2877" s="57">
        <f t="shared" ca="1" si="363"/>
        <v>0.6833544204458275</v>
      </c>
      <c r="F2877" s="57">
        <f t="shared" ca="1" si="357"/>
        <v>0</v>
      </c>
      <c r="G2877" s="57">
        <f t="shared" ca="1" si="358"/>
        <v>0</v>
      </c>
      <c r="H2877" s="17">
        <f t="shared" ca="1" si="359"/>
        <v>0</v>
      </c>
      <c r="I2877" s="17">
        <f t="shared" ca="1" si="360"/>
        <v>0</v>
      </c>
      <c r="K2877" s="17">
        <v>2868</v>
      </c>
      <c r="L2877" s="50">
        <v>1.7208998303843231E-3</v>
      </c>
      <c r="M2877" s="50">
        <v>1.7335449935764896E-3</v>
      </c>
      <c r="N2877" s="50">
        <v>4.6399999999999997E-2</v>
      </c>
      <c r="O2877" s="50">
        <v>4.7E-2</v>
      </c>
      <c r="R2877" s="59"/>
    </row>
    <row r="2878" spans="2:18" x14ac:dyDescent="0.2">
      <c r="B2878">
        <v>2869</v>
      </c>
      <c r="C2878" s="57">
        <f ca="1"/>
        <v>0.455380509608377</v>
      </c>
      <c r="D2878" s="57">
        <f t="shared" ca="1" si="363"/>
        <v>0.7018065164633267</v>
      </c>
      <c r="E2878" s="57">
        <f t="shared" ca="1" si="363"/>
        <v>0.70203681277316921</v>
      </c>
      <c r="F2878" s="57">
        <f t="shared" ca="1" si="357"/>
        <v>0</v>
      </c>
      <c r="G2878" s="57">
        <f t="shared" ca="1" si="358"/>
        <v>0</v>
      </c>
      <c r="H2878" s="17">
        <f t="shared" ca="1" si="359"/>
        <v>0</v>
      </c>
      <c r="I2878" s="17">
        <f t="shared" ca="1" si="360"/>
        <v>0</v>
      </c>
      <c r="K2878" s="17">
        <v>2869</v>
      </c>
      <c r="L2878" s="50">
        <v>1.8503020591424694E-3</v>
      </c>
      <c r="M2878" s="50">
        <v>1.864414063242178E-3</v>
      </c>
      <c r="N2878" s="50">
        <v>5.2200000000000003E-2</v>
      </c>
      <c r="O2878" s="50">
        <v>5.2400000000000002E-2</v>
      </c>
      <c r="R2878" s="59"/>
    </row>
    <row r="2879" spans="2:18" x14ac:dyDescent="0.2">
      <c r="B2879">
        <v>2870</v>
      </c>
      <c r="C2879" s="57">
        <f ca="1"/>
        <v>1.9437154839333446</v>
      </c>
      <c r="D2879" s="57">
        <f t="shared" ca="1" si="363"/>
        <v>0.81272185375792994</v>
      </c>
      <c r="E2879" s="57">
        <f t="shared" ca="1" si="363"/>
        <v>0.81298854669887333</v>
      </c>
      <c r="F2879" s="57">
        <f t="shared" ca="1" si="357"/>
        <v>2.4521853757929923E-2</v>
      </c>
      <c r="G2879" s="57">
        <f t="shared" ca="1" si="358"/>
        <v>2.4788546698873315E-2</v>
      </c>
      <c r="H2879" s="17">
        <f t="shared" ca="1" si="359"/>
        <v>1</v>
      </c>
      <c r="I2879" s="17">
        <f t="shared" ca="1" si="360"/>
        <v>1</v>
      </c>
      <c r="K2879" s="17">
        <v>2870</v>
      </c>
      <c r="L2879" s="50">
        <v>1.8710610157385617E-3</v>
      </c>
      <c r="M2879" s="50">
        <v>1.885343858093441E-3</v>
      </c>
      <c r="N2879" s="50">
        <v>5.2600000000000001E-2</v>
      </c>
      <c r="O2879" s="50">
        <v>5.2999999999999999E-2</v>
      </c>
      <c r="R2879" s="59"/>
    </row>
    <row r="2880" spans="2:18" x14ac:dyDescent="0.2">
      <c r="B2880">
        <v>2871</v>
      </c>
      <c r="C2880" s="57">
        <f ca="1"/>
        <v>-0.39530021413400201</v>
      </c>
      <c r="D2880" s="57">
        <f t="shared" ca="1" si="363"/>
        <v>0.64534902104910041</v>
      </c>
      <c r="E2880" s="57">
        <f t="shared" ca="1" si="363"/>
        <v>0.64556079095237384</v>
      </c>
      <c r="F2880" s="57">
        <f t="shared" ca="1" si="357"/>
        <v>0</v>
      </c>
      <c r="G2880" s="57">
        <f t="shared" ca="1" si="358"/>
        <v>0</v>
      </c>
      <c r="H2880" s="17">
        <f t="shared" ca="1" si="359"/>
        <v>0</v>
      </c>
      <c r="I2880" s="17">
        <f t="shared" ca="1" si="360"/>
        <v>0</v>
      </c>
      <c r="K2880" s="17">
        <v>2871</v>
      </c>
      <c r="L2880" s="50">
        <v>1.65896010418268E-3</v>
      </c>
      <c r="M2880" s="50">
        <v>1.6731952906030054E-3</v>
      </c>
      <c r="N2880" s="50">
        <v>5.28E-2</v>
      </c>
      <c r="O2880" s="50">
        <v>5.2999999999999999E-2</v>
      </c>
      <c r="R2880" s="59"/>
    </row>
    <row r="2881" spans="2:18" x14ac:dyDescent="0.2">
      <c r="B2881">
        <v>2872</v>
      </c>
      <c r="C2881" s="57">
        <f ca="1"/>
        <v>-0.48995869330927128</v>
      </c>
      <c r="D2881" s="57">
        <f t="shared" ca="1" si="363"/>
        <v>0.63935454780291967</v>
      </c>
      <c r="E2881" s="57">
        <f t="shared" ca="1" si="363"/>
        <v>0.63956435063259709</v>
      </c>
      <c r="F2881" s="57">
        <f t="shared" ca="1" si="357"/>
        <v>0</v>
      </c>
      <c r="G2881" s="57">
        <f t="shared" ca="1" si="358"/>
        <v>0</v>
      </c>
      <c r="H2881" s="17">
        <f t="shared" ca="1" si="359"/>
        <v>0</v>
      </c>
      <c r="I2881" s="17">
        <f t="shared" ca="1" si="360"/>
        <v>0</v>
      </c>
      <c r="K2881" s="17">
        <v>2872</v>
      </c>
      <c r="L2881" s="50">
        <v>1.7111950192552523E-3</v>
      </c>
      <c r="M2881" s="50">
        <v>1.7251541926525903E-3</v>
      </c>
      <c r="N2881" s="50">
        <v>5.16E-2</v>
      </c>
      <c r="O2881" s="50">
        <v>5.1799999999999999E-2</v>
      </c>
      <c r="R2881" s="59"/>
    </row>
    <row r="2882" spans="2:18" x14ac:dyDescent="0.2">
      <c r="B2882">
        <v>2873</v>
      </c>
      <c r="C2882" s="57">
        <f ca="1"/>
        <v>1.2280449068798609</v>
      </c>
      <c r="D2882" s="57">
        <f t="shared" ca="1" si="363"/>
        <v>0.75735551229896048</v>
      </c>
      <c r="E2882" s="57">
        <f t="shared" ca="1" si="363"/>
        <v>0.75760403689317535</v>
      </c>
      <c r="F2882" s="57">
        <f t="shared" ca="1" si="357"/>
        <v>0</v>
      </c>
      <c r="G2882" s="57">
        <f t="shared" ca="1" si="358"/>
        <v>0</v>
      </c>
      <c r="H2882" s="17">
        <f t="shared" ca="1" si="359"/>
        <v>0</v>
      </c>
      <c r="I2882" s="17">
        <f t="shared" ca="1" si="360"/>
        <v>0</v>
      </c>
      <c r="K2882" s="17">
        <v>2873</v>
      </c>
      <c r="L2882" s="50">
        <v>1.7422420581713566E-3</v>
      </c>
      <c r="M2882" s="50">
        <v>1.7556732007354739E-3</v>
      </c>
      <c r="N2882" s="50">
        <v>4.9599999999999998E-2</v>
      </c>
      <c r="O2882" s="50">
        <v>0.05</v>
      </c>
      <c r="R2882" s="59"/>
    </row>
    <row r="2883" spans="2:18" x14ac:dyDescent="0.2">
      <c r="B2883">
        <v>2874</v>
      </c>
      <c r="C2883" s="57">
        <f ca="1"/>
        <v>-0.67355491815294477</v>
      </c>
      <c r="D2883" s="57">
        <f t="shared" ca="1" si="363"/>
        <v>0.62788615057279606</v>
      </c>
      <c r="E2883" s="57">
        <f t="shared" ca="1" si="363"/>
        <v>0.62809219007241046</v>
      </c>
      <c r="F2883" s="57">
        <f t="shared" ca="1" si="357"/>
        <v>0</v>
      </c>
      <c r="G2883" s="57">
        <f t="shared" ca="1" si="358"/>
        <v>0</v>
      </c>
      <c r="H2883" s="17">
        <f t="shared" ca="1" si="359"/>
        <v>0</v>
      </c>
      <c r="I2883" s="17">
        <f t="shared" ca="1" si="360"/>
        <v>0</v>
      </c>
      <c r="K2883" s="17">
        <v>2874</v>
      </c>
      <c r="L2883" s="50">
        <v>1.7127980834912603E-3</v>
      </c>
      <c r="M2883" s="50">
        <v>1.7264548110662841E-3</v>
      </c>
      <c r="N2883" s="50">
        <v>5.04E-2</v>
      </c>
      <c r="O2883" s="50">
        <v>5.0799999999999998E-2</v>
      </c>
      <c r="R2883" s="59"/>
    </row>
    <row r="2884" spans="2:18" x14ac:dyDescent="0.2">
      <c r="B2884">
        <v>2875</v>
      </c>
      <c r="C2884" s="57">
        <f ca="1"/>
        <v>9.4416260895759843E-2</v>
      </c>
      <c r="D2884" s="57">
        <f t="shared" ca="1" si="363"/>
        <v>0.67727080242521343</v>
      </c>
      <c r="E2884" s="57">
        <f t="shared" ca="1" si="363"/>
        <v>0.67749304739288452</v>
      </c>
      <c r="F2884" s="57">
        <f t="shared" ca="1" si="357"/>
        <v>0</v>
      </c>
      <c r="G2884" s="57">
        <f t="shared" ca="1" si="358"/>
        <v>0</v>
      </c>
      <c r="H2884" s="17">
        <f t="shared" ca="1" si="359"/>
        <v>0</v>
      </c>
      <c r="I2884" s="17">
        <f t="shared" ca="1" si="360"/>
        <v>0</v>
      </c>
      <c r="K2884" s="17">
        <v>2875</v>
      </c>
      <c r="L2884" s="50">
        <v>1.7754674904675134E-3</v>
      </c>
      <c r="M2884" s="50">
        <v>1.7900169982710658E-3</v>
      </c>
      <c r="N2884" s="50">
        <v>5.3999999999999999E-2</v>
      </c>
      <c r="O2884" s="50">
        <v>5.3999999999999999E-2</v>
      </c>
      <c r="R2884" s="59"/>
    </row>
    <row r="2885" spans="2:18" x14ac:dyDescent="0.2">
      <c r="B2885">
        <v>2876</v>
      </c>
      <c r="C2885" s="57">
        <f ca="1"/>
        <v>-0.81766187794772693</v>
      </c>
      <c r="D2885" s="57">
        <f t="shared" ca="1" si="363"/>
        <v>0.61902875192615336</v>
      </c>
      <c r="E2885" s="57">
        <f t="shared" ca="1" si="363"/>
        <v>0.61923188488931458</v>
      </c>
      <c r="F2885" s="57">
        <f t="shared" ca="1" si="357"/>
        <v>0</v>
      </c>
      <c r="G2885" s="57">
        <f t="shared" ca="1" si="358"/>
        <v>0</v>
      </c>
      <c r="H2885" s="17">
        <f t="shared" ca="1" si="359"/>
        <v>0</v>
      </c>
      <c r="I2885" s="17">
        <f t="shared" ca="1" si="360"/>
        <v>0</v>
      </c>
      <c r="K2885" s="17">
        <v>2876</v>
      </c>
      <c r="L2885" s="50">
        <v>1.8342785071954932E-3</v>
      </c>
      <c r="M2885" s="50">
        <v>1.8476344877860085E-3</v>
      </c>
      <c r="N2885" s="50">
        <v>4.9200000000000001E-2</v>
      </c>
      <c r="O2885" s="50">
        <v>4.9799999999999997E-2</v>
      </c>
      <c r="R2885" s="59"/>
    </row>
    <row r="2886" spans="2:18" x14ac:dyDescent="0.2">
      <c r="B2886">
        <v>2877</v>
      </c>
      <c r="C2886" s="57">
        <f ca="1"/>
        <v>-4.3360663833882124E-2</v>
      </c>
      <c r="D2886" s="57">
        <f t="shared" ca="1" si="363"/>
        <v>0.66813357633276738</v>
      </c>
      <c r="E2886" s="57">
        <f t="shared" ca="1" si="363"/>
        <v>0.66835282293920639</v>
      </c>
      <c r="F2886" s="57">
        <f t="shared" ca="1" si="357"/>
        <v>0</v>
      </c>
      <c r="G2886" s="57">
        <f t="shared" ca="1" si="358"/>
        <v>0</v>
      </c>
      <c r="H2886" s="17">
        <f t="shared" ca="1" si="359"/>
        <v>0</v>
      </c>
      <c r="I2886" s="17">
        <f t="shared" ca="1" si="360"/>
        <v>0</v>
      </c>
      <c r="K2886" s="17">
        <v>2877</v>
      </c>
      <c r="L2886" s="50">
        <v>1.5168819385060358E-3</v>
      </c>
      <c r="M2886" s="50">
        <v>1.5301429941519111E-3</v>
      </c>
      <c r="N2886" s="50">
        <v>4.9200000000000001E-2</v>
      </c>
      <c r="O2886" s="50">
        <v>4.9399999999999999E-2</v>
      </c>
      <c r="R2886" s="59"/>
    </row>
    <row r="2887" spans="2:18" x14ac:dyDescent="0.2">
      <c r="B2887">
        <v>2878</v>
      </c>
      <c r="C2887" s="57">
        <f ca="1"/>
        <v>-2.9924730898701131</v>
      </c>
      <c r="D2887" s="57">
        <f t="shared" ca="1" si="363"/>
        <v>0.49956743103583612</v>
      </c>
      <c r="E2887" s="57">
        <f t="shared" ca="1" si="363"/>
        <v>0.49973136302162735</v>
      </c>
      <c r="F2887" s="57">
        <f t="shared" ca="1" si="357"/>
        <v>0</v>
      </c>
      <c r="G2887" s="57">
        <f t="shared" ca="1" si="358"/>
        <v>0</v>
      </c>
      <c r="H2887" s="17">
        <f t="shared" ca="1" si="359"/>
        <v>0</v>
      </c>
      <c r="I2887" s="17">
        <f t="shared" ca="1" si="360"/>
        <v>0</v>
      </c>
      <c r="K2887" s="17">
        <v>2878</v>
      </c>
      <c r="L2887" s="50">
        <v>1.8359613197481515E-3</v>
      </c>
      <c r="M2887" s="50">
        <v>1.8498581984904305E-3</v>
      </c>
      <c r="N2887" s="50">
        <v>5.1400000000000001E-2</v>
      </c>
      <c r="O2887" s="50">
        <v>5.1400000000000001E-2</v>
      </c>
      <c r="R2887" s="59"/>
    </row>
    <row r="2888" spans="2:18" x14ac:dyDescent="0.2">
      <c r="B2888">
        <v>2879</v>
      </c>
      <c r="C2888" s="57">
        <f ca="1"/>
        <v>-0.5569976114658598</v>
      </c>
      <c r="D2888" s="57">
        <f t="shared" ca="1" si="363"/>
        <v>0.63514286070858761</v>
      </c>
      <c r="E2888" s="57">
        <f t="shared" ca="1" si="363"/>
        <v>0.63535128148213804</v>
      </c>
      <c r="F2888" s="57">
        <f t="shared" ca="1" si="357"/>
        <v>0</v>
      </c>
      <c r="G2888" s="57">
        <f t="shared" ca="1" si="358"/>
        <v>0</v>
      </c>
      <c r="H2888" s="17">
        <f t="shared" ca="1" si="359"/>
        <v>0</v>
      </c>
      <c r="I2888" s="17">
        <f t="shared" ca="1" si="360"/>
        <v>0</v>
      </c>
      <c r="K2888" s="17">
        <v>2879</v>
      </c>
      <c r="L2888" s="50">
        <v>1.6983642648557009E-3</v>
      </c>
      <c r="M2888" s="50">
        <v>1.7122185562778273E-3</v>
      </c>
      <c r="N2888" s="50">
        <v>5.1200000000000002E-2</v>
      </c>
      <c r="O2888" s="50">
        <v>5.16E-2</v>
      </c>
      <c r="R2888" s="59"/>
    </row>
    <row r="2889" spans="2:18" x14ac:dyDescent="0.2">
      <c r="B2889">
        <v>2880</v>
      </c>
      <c r="C2889" s="57">
        <f ca="1"/>
        <v>1.0265507812422823</v>
      </c>
      <c r="D2889" s="57">
        <f t="shared" ca="1" si="363"/>
        <v>0.74245924504005623</v>
      </c>
      <c r="E2889" s="57">
        <f t="shared" ca="1" si="363"/>
        <v>0.7427028814559774</v>
      </c>
      <c r="F2889" s="57">
        <f t="shared" ca="1" si="357"/>
        <v>0</v>
      </c>
      <c r="G2889" s="57">
        <f t="shared" ca="1" si="358"/>
        <v>0</v>
      </c>
      <c r="H2889" s="17">
        <f t="shared" ca="1" si="359"/>
        <v>0</v>
      </c>
      <c r="I2889" s="17">
        <f t="shared" ca="1" si="360"/>
        <v>0</v>
      </c>
      <c r="K2889" s="17">
        <v>2880</v>
      </c>
      <c r="L2889" s="50">
        <v>1.6848355983065944E-3</v>
      </c>
      <c r="M2889" s="50">
        <v>1.6985397916119925E-3</v>
      </c>
      <c r="N2889" s="50">
        <v>5.0599999999999999E-2</v>
      </c>
      <c r="O2889" s="50">
        <v>5.0999999999999997E-2</v>
      </c>
      <c r="R2889" s="59"/>
    </row>
    <row r="2890" spans="2:18" x14ac:dyDescent="0.2">
      <c r="B2890">
        <v>2881</v>
      </c>
      <c r="C2890" s="57">
        <f ca="1"/>
        <v>-0.17371738194126413</v>
      </c>
      <c r="D2890" s="57">
        <f t="shared" ref="D2890:E2909" ca="1" si="364">S0*EXP((D$5+0.5*σ*σ)*T+σ*SQRT(T)*$C2890)</f>
        <v>0.65960197117055819</v>
      </c>
      <c r="E2890" s="57">
        <f t="shared" ca="1" si="364"/>
        <v>0.65981841814898023</v>
      </c>
      <c r="F2890" s="57">
        <f t="shared" ref="F2890:F2953" ca="1" si="365">MAX(0,CP*(D2890-K))</f>
        <v>0</v>
      </c>
      <c r="G2890" s="57">
        <f t="shared" ref="G2890:G2953" ca="1" si="366">MAX(0,CP*(E2890-K))</f>
        <v>0</v>
      </c>
      <c r="H2890" s="17">
        <f t="shared" ref="H2890:H2953" ca="1" si="367">(CP*(D2890-K)&gt;0)*1</f>
        <v>0</v>
      </c>
      <c r="I2890" s="17">
        <f t="shared" ref="I2890:I2953" ca="1" si="368">(CP*(E2890-K)&gt;0)*1</f>
        <v>0</v>
      </c>
      <c r="K2890" s="17">
        <v>2881</v>
      </c>
      <c r="L2890" s="50">
        <v>1.5739932366133226E-3</v>
      </c>
      <c r="M2890" s="50">
        <v>1.5872115275885799E-3</v>
      </c>
      <c r="N2890" s="50">
        <v>4.9000000000000002E-2</v>
      </c>
      <c r="O2890" s="50">
        <v>4.9399999999999999E-2</v>
      </c>
      <c r="R2890" s="59"/>
    </row>
    <row r="2891" spans="2:18" x14ac:dyDescent="0.2">
      <c r="B2891">
        <v>2882</v>
      </c>
      <c r="C2891" s="57">
        <f ca="1"/>
        <v>0.47033979983493185</v>
      </c>
      <c r="D2891" s="57">
        <f t="shared" ca="1" si="364"/>
        <v>0.70284230331278308</v>
      </c>
      <c r="E2891" s="57">
        <f t="shared" ca="1" si="364"/>
        <v>0.70307293951386851</v>
      </c>
      <c r="F2891" s="57">
        <f t="shared" ca="1" si="365"/>
        <v>0</v>
      </c>
      <c r="G2891" s="57">
        <f t="shared" ca="1" si="366"/>
        <v>0</v>
      </c>
      <c r="H2891" s="17">
        <f t="shared" ca="1" si="367"/>
        <v>0</v>
      </c>
      <c r="I2891" s="17">
        <f t="shared" ca="1" si="368"/>
        <v>0</v>
      </c>
      <c r="K2891" s="17">
        <v>2882</v>
      </c>
      <c r="L2891" s="50">
        <v>1.724635284846736E-3</v>
      </c>
      <c r="M2891" s="50">
        <v>1.7381600867240679E-3</v>
      </c>
      <c r="N2891" s="50">
        <v>0.05</v>
      </c>
      <c r="O2891" s="50">
        <v>5.04E-2</v>
      </c>
      <c r="R2891" s="59"/>
    </row>
    <row r="2892" spans="2:18" x14ac:dyDescent="0.2">
      <c r="B2892">
        <v>2883</v>
      </c>
      <c r="C2892" s="57">
        <f ca="1"/>
        <v>0.12793756760441011</v>
      </c>
      <c r="D2892" s="57">
        <f t="shared" ca="1" si="364"/>
        <v>0.67951273648671806</v>
      </c>
      <c r="E2892" s="57">
        <f t="shared" ca="1" si="364"/>
        <v>0.67973571714026415</v>
      </c>
      <c r="F2892" s="57">
        <f t="shared" ca="1" si="365"/>
        <v>0</v>
      </c>
      <c r="G2892" s="57">
        <f t="shared" ca="1" si="366"/>
        <v>0</v>
      </c>
      <c r="H2892" s="17">
        <f t="shared" ca="1" si="367"/>
        <v>0</v>
      </c>
      <c r="I2892" s="17">
        <f t="shared" ca="1" si="368"/>
        <v>0</v>
      </c>
      <c r="K2892" s="17">
        <v>2883</v>
      </c>
      <c r="L2892" s="50">
        <v>1.7473031917765844E-3</v>
      </c>
      <c r="M2892" s="50">
        <v>1.7608381101449891E-3</v>
      </c>
      <c r="N2892" s="50">
        <v>0.05</v>
      </c>
      <c r="O2892" s="50">
        <v>5.0200000000000002E-2</v>
      </c>
      <c r="R2892" s="59"/>
    </row>
    <row r="2893" spans="2:18" x14ac:dyDescent="0.2">
      <c r="B2893">
        <v>2884</v>
      </c>
      <c r="C2893" s="57">
        <f ca="1"/>
        <v>-1.0540388374223304</v>
      </c>
      <c r="D2893" s="57">
        <f t="shared" ca="1" si="364"/>
        <v>0.60476981481792758</v>
      </c>
      <c r="E2893" s="57">
        <f t="shared" ca="1" si="364"/>
        <v>0.60496826874132315</v>
      </c>
      <c r="F2893" s="57">
        <f t="shared" ca="1" si="365"/>
        <v>0</v>
      </c>
      <c r="G2893" s="57">
        <f t="shared" ca="1" si="366"/>
        <v>0</v>
      </c>
      <c r="H2893" s="17">
        <f t="shared" ca="1" si="367"/>
        <v>0</v>
      </c>
      <c r="I2893" s="17">
        <f t="shared" ca="1" si="368"/>
        <v>0</v>
      </c>
      <c r="K2893" s="17">
        <v>2884</v>
      </c>
      <c r="L2893" s="50">
        <v>1.8554024460770222E-3</v>
      </c>
      <c r="M2893" s="50">
        <v>1.8693220994841198E-3</v>
      </c>
      <c r="N2893" s="50">
        <v>5.1400000000000001E-2</v>
      </c>
      <c r="O2893" s="50">
        <v>5.1799999999999999E-2</v>
      </c>
      <c r="R2893" s="59"/>
    </row>
    <row r="2894" spans="2:18" x14ac:dyDescent="0.2">
      <c r="B2894">
        <v>2885</v>
      </c>
      <c r="C2894" s="57">
        <f ca="1"/>
        <v>0.59474735458401484</v>
      </c>
      <c r="D2894" s="57">
        <f t="shared" ca="1" si="364"/>
        <v>0.71151576384489124</v>
      </c>
      <c r="E2894" s="57">
        <f t="shared" ca="1" si="364"/>
        <v>0.71174924622353031</v>
      </c>
      <c r="F2894" s="57">
        <f t="shared" ca="1" si="365"/>
        <v>0</v>
      </c>
      <c r="G2894" s="57">
        <f t="shared" ca="1" si="366"/>
        <v>0</v>
      </c>
      <c r="H2894" s="17">
        <f t="shared" ca="1" si="367"/>
        <v>0</v>
      </c>
      <c r="I2894" s="17">
        <f t="shared" ca="1" si="368"/>
        <v>0</v>
      </c>
      <c r="K2894" s="17">
        <v>2885</v>
      </c>
      <c r="L2894" s="50">
        <v>1.7169498878166418E-3</v>
      </c>
      <c r="M2894" s="50">
        <v>1.7307449668037748E-3</v>
      </c>
      <c r="N2894" s="50">
        <v>5.0999999999999997E-2</v>
      </c>
      <c r="O2894" s="50">
        <v>5.1200000000000002E-2</v>
      </c>
      <c r="R2894" s="59"/>
    </row>
    <row r="2895" spans="2:18" x14ac:dyDescent="0.2">
      <c r="B2895">
        <v>2886</v>
      </c>
      <c r="C2895" s="57">
        <f ca="1"/>
        <v>0.1127251498346996</v>
      </c>
      <c r="D2895" s="57">
        <f t="shared" ca="1" si="364"/>
        <v>0.67849439851291915</v>
      </c>
      <c r="E2895" s="57">
        <f t="shared" ca="1" si="364"/>
        <v>0.67871704500103347</v>
      </c>
      <c r="F2895" s="57">
        <f t="shared" ca="1" si="365"/>
        <v>0</v>
      </c>
      <c r="G2895" s="57">
        <f t="shared" ca="1" si="366"/>
        <v>0</v>
      </c>
      <c r="H2895" s="17">
        <f t="shared" ca="1" si="367"/>
        <v>0</v>
      </c>
      <c r="I2895" s="17">
        <f t="shared" ca="1" si="368"/>
        <v>0</v>
      </c>
      <c r="K2895" s="17">
        <v>2886</v>
      </c>
      <c r="L2895" s="50">
        <v>1.6005191126437115E-3</v>
      </c>
      <c r="M2895" s="50">
        <v>1.6138732560749339E-3</v>
      </c>
      <c r="N2895" s="50">
        <v>4.9200000000000001E-2</v>
      </c>
      <c r="O2895" s="50">
        <v>4.9799999999999997E-2</v>
      </c>
      <c r="R2895" s="59"/>
    </row>
    <row r="2896" spans="2:18" x14ac:dyDescent="0.2">
      <c r="B2896">
        <v>2887</v>
      </c>
      <c r="C2896" s="57">
        <f ca="1"/>
        <v>-0.46400486544138836</v>
      </c>
      <c r="D2896" s="57">
        <f t="shared" ca="1" si="364"/>
        <v>0.64099257322294156</v>
      </c>
      <c r="E2896" s="57">
        <f t="shared" ca="1" si="364"/>
        <v>0.64120291356716297</v>
      </c>
      <c r="F2896" s="57">
        <f t="shared" ca="1" si="365"/>
        <v>0</v>
      </c>
      <c r="G2896" s="57">
        <f t="shared" ca="1" si="366"/>
        <v>0</v>
      </c>
      <c r="H2896" s="17">
        <f t="shared" ca="1" si="367"/>
        <v>0</v>
      </c>
      <c r="I2896" s="17">
        <f t="shared" ca="1" si="368"/>
        <v>0</v>
      </c>
      <c r="K2896" s="17">
        <v>2887</v>
      </c>
      <c r="L2896" s="50">
        <v>1.7726786961531577E-3</v>
      </c>
      <c r="M2896" s="50">
        <v>1.7869646327707343E-3</v>
      </c>
      <c r="N2896" s="50">
        <v>5.28E-2</v>
      </c>
      <c r="O2896" s="50">
        <v>5.3400000000000003E-2</v>
      </c>
      <c r="R2896" s="59"/>
    </row>
    <row r="2897" spans="2:18" x14ac:dyDescent="0.2">
      <c r="B2897">
        <v>2888</v>
      </c>
      <c r="C2897" s="57">
        <f ca="1"/>
        <v>-0.14424531251708339</v>
      </c>
      <c r="D2897" s="57">
        <f t="shared" ca="1" si="364"/>
        <v>0.66152128232661489</v>
      </c>
      <c r="E2897" s="57">
        <f t="shared" ca="1" si="364"/>
        <v>0.66173835912289469</v>
      </c>
      <c r="F2897" s="57">
        <f t="shared" ca="1" si="365"/>
        <v>0</v>
      </c>
      <c r="G2897" s="57">
        <f t="shared" ca="1" si="366"/>
        <v>0</v>
      </c>
      <c r="H2897" s="17">
        <f t="shared" ca="1" si="367"/>
        <v>0</v>
      </c>
      <c r="I2897" s="17">
        <f t="shared" ca="1" si="368"/>
        <v>0</v>
      </c>
      <c r="K2897" s="17">
        <v>2888</v>
      </c>
      <c r="L2897" s="50">
        <v>1.7375613376919077E-3</v>
      </c>
      <c r="M2897" s="50">
        <v>1.7510881062483034E-3</v>
      </c>
      <c r="N2897" s="50">
        <v>4.9799999999999997E-2</v>
      </c>
      <c r="O2897" s="50">
        <v>5.0200000000000002E-2</v>
      </c>
      <c r="R2897" s="59"/>
    </row>
    <row r="2898" spans="2:18" x14ac:dyDescent="0.2">
      <c r="B2898">
        <v>2889</v>
      </c>
      <c r="C2898" s="57">
        <f ca="1"/>
        <v>0.398212543356251</v>
      </c>
      <c r="D2898" s="57">
        <f t="shared" ca="1" si="364"/>
        <v>0.69786222878733906</v>
      </c>
      <c r="E2898" s="57">
        <f t="shared" ca="1" si="364"/>
        <v>0.69809123078760282</v>
      </c>
      <c r="F2898" s="57">
        <f t="shared" ca="1" si="365"/>
        <v>0</v>
      </c>
      <c r="G2898" s="57">
        <f t="shared" ca="1" si="366"/>
        <v>0</v>
      </c>
      <c r="H2898" s="17">
        <f t="shared" ca="1" si="367"/>
        <v>0</v>
      </c>
      <c r="I2898" s="17">
        <f t="shared" ca="1" si="368"/>
        <v>0</v>
      </c>
      <c r="K2898" s="17">
        <v>2889</v>
      </c>
      <c r="L2898" s="50">
        <v>1.5095494864988083E-3</v>
      </c>
      <c r="M2898" s="50">
        <v>1.523031670955145E-3</v>
      </c>
      <c r="N2898" s="50">
        <v>5.0200000000000002E-2</v>
      </c>
      <c r="O2898" s="50">
        <v>5.04E-2</v>
      </c>
      <c r="R2898" s="59"/>
    </row>
    <row r="2899" spans="2:18" x14ac:dyDescent="0.2">
      <c r="B2899">
        <v>2890</v>
      </c>
      <c r="C2899" s="57">
        <f ca="1"/>
        <v>-1.201099859154237</v>
      </c>
      <c r="D2899" s="57">
        <f t="shared" ca="1" si="364"/>
        <v>0.59606489193710765</v>
      </c>
      <c r="E2899" s="57">
        <f t="shared" ca="1" si="364"/>
        <v>0.59626048935864717</v>
      </c>
      <c r="F2899" s="57">
        <f t="shared" ca="1" si="365"/>
        <v>0</v>
      </c>
      <c r="G2899" s="57">
        <f t="shared" ca="1" si="366"/>
        <v>0</v>
      </c>
      <c r="H2899" s="17">
        <f t="shared" ca="1" si="367"/>
        <v>0</v>
      </c>
      <c r="I2899" s="17">
        <f t="shared" ca="1" si="368"/>
        <v>0</v>
      </c>
      <c r="K2899" s="17">
        <v>2890</v>
      </c>
      <c r="L2899" s="50">
        <v>1.7279704558136562E-3</v>
      </c>
      <c r="M2899" s="50">
        <v>1.741004229914142E-3</v>
      </c>
      <c r="N2899" s="50">
        <v>4.82E-2</v>
      </c>
      <c r="O2899" s="50">
        <v>4.82E-2</v>
      </c>
      <c r="R2899" s="59"/>
    </row>
    <row r="2900" spans="2:18" x14ac:dyDescent="0.2">
      <c r="B2900">
        <v>2891</v>
      </c>
      <c r="C2900" s="57">
        <f ca="1"/>
        <v>-1.3236740372569853</v>
      </c>
      <c r="D2900" s="57">
        <f t="shared" ca="1" si="364"/>
        <v>0.58890522486297392</v>
      </c>
      <c r="E2900" s="57">
        <f t="shared" ca="1" si="364"/>
        <v>0.58909847285505057</v>
      </c>
      <c r="F2900" s="57">
        <f t="shared" ca="1" si="365"/>
        <v>0</v>
      </c>
      <c r="G2900" s="57">
        <f t="shared" ca="1" si="366"/>
        <v>0</v>
      </c>
      <c r="H2900" s="17">
        <f t="shared" ca="1" si="367"/>
        <v>0</v>
      </c>
      <c r="I2900" s="17">
        <f t="shared" ca="1" si="368"/>
        <v>0</v>
      </c>
      <c r="K2900" s="17">
        <v>2891</v>
      </c>
      <c r="L2900" s="50">
        <v>1.8789300407989174E-3</v>
      </c>
      <c r="M2900" s="50">
        <v>1.8934689948608557E-3</v>
      </c>
      <c r="N2900" s="50">
        <v>5.3400000000000003E-2</v>
      </c>
      <c r="O2900" s="50">
        <v>5.3999999999999999E-2</v>
      </c>
      <c r="R2900" s="59"/>
    </row>
    <row r="2901" spans="2:18" x14ac:dyDescent="0.2">
      <c r="B2901">
        <v>2892</v>
      </c>
      <c r="C2901" s="57">
        <f ca="1"/>
        <v>-0.15047020658603805</v>
      </c>
      <c r="D2901" s="57">
        <f t="shared" ca="1" si="364"/>
        <v>0.66111543354088331</v>
      </c>
      <c r="E2901" s="57">
        <f t="shared" ca="1" si="364"/>
        <v>0.66133237715875071</v>
      </c>
      <c r="F2901" s="57">
        <f t="shared" ca="1" si="365"/>
        <v>0</v>
      </c>
      <c r="G2901" s="57">
        <f t="shared" ca="1" si="366"/>
        <v>0</v>
      </c>
      <c r="H2901" s="17">
        <f t="shared" ca="1" si="367"/>
        <v>0</v>
      </c>
      <c r="I2901" s="17">
        <f t="shared" ca="1" si="368"/>
        <v>0</v>
      </c>
      <c r="K2901" s="17">
        <v>2892</v>
      </c>
      <c r="L2901" s="50">
        <v>1.7241164275893319E-3</v>
      </c>
      <c r="M2901" s="50">
        <v>1.7374075831456802E-3</v>
      </c>
      <c r="N2901" s="50">
        <v>4.9200000000000001E-2</v>
      </c>
      <c r="O2901" s="50">
        <v>4.9200000000000001E-2</v>
      </c>
      <c r="R2901" s="59"/>
    </row>
    <row r="2902" spans="2:18" x14ac:dyDescent="0.2">
      <c r="B2902">
        <v>2893</v>
      </c>
      <c r="C2902" s="57">
        <f ca="1"/>
        <v>1.6196668037031736</v>
      </c>
      <c r="D2902" s="57">
        <f t="shared" ca="1" si="364"/>
        <v>0.78716807379589071</v>
      </c>
      <c r="E2902" s="57">
        <f t="shared" ca="1" si="364"/>
        <v>0.7874263813185034</v>
      </c>
      <c r="F2902" s="57">
        <f t="shared" ca="1" si="365"/>
        <v>0</v>
      </c>
      <c r="G2902" s="57">
        <f t="shared" ca="1" si="366"/>
        <v>0</v>
      </c>
      <c r="H2902" s="17">
        <f t="shared" ca="1" si="367"/>
        <v>0</v>
      </c>
      <c r="I2902" s="17">
        <f t="shared" ca="1" si="368"/>
        <v>0</v>
      </c>
      <c r="K2902" s="17">
        <v>2893</v>
      </c>
      <c r="L2902" s="50">
        <v>1.4543290904786819E-3</v>
      </c>
      <c r="M2902" s="50">
        <v>1.4671549535926164E-3</v>
      </c>
      <c r="N2902" s="50">
        <v>4.7600000000000003E-2</v>
      </c>
      <c r="O2902" s="50">
        <v>4.7800000000000002E-2</v>
      </c>
      <c r="R2902" s="59"/>
    </row>
    <row r="2903" spans="2:18" x14ac:dyDescent="0.2">
      <c r="B2903">
        <v>2894</v>
      </c>
      <c r="C2903" s="57">
        <f ca="1"/>
        <v>-0.3163356920334478</v>
      </c>
      <c r="D2903" s="57">
        <f t="shared" ca="1" si="364"/>
        <v>0.65039261315621189</v>
      </c>
      <c r="E2903" s="57">
        <f t="shared" ca="1" si="364"/>
        <v>0.65060603810346584</v>
      </c>
      <c r="F2903" s="57">
        <f t="shared" ca="1" si="365"/>
        <v>0</v>
      </c>
      <c r="G2903" s="57">
        <f t="shared" ca="1" si="366"/>
        <v>0</v>
      </c>
      <c r="H2903" s="17">
        <f t="shared" ca="1" si="367"/>
        <v>0</v>
      </c>
      <c r="I2903" s="17">
        <f t="shared" ca="1" si="368"/>
        <v>0</v>
      </c>
      <c r="K2903" s="17">
        <v>2894</v>
      </c>
      <c r="L2903" s="50">
        <v>1.7758718009881264E-3</v>
      </c>
      <c r="M2903" s="50">
        <v>1.7898848123432678E-3</v>
      </c>
      <c r="N2903" s="50">
        <v>5.1799999999999999E-2</v>
      </c>
      <c r="O2903" s="50">
        <v>5.1999999999999998E-2</v>
      </c>
      <c r="R2903" s="59"/>
    </row>
    <row r="2904" spans="2:18" x14ac:dyDescent="0.2">
      <c r="B2904">
        <v>2895</v>
      </c>
      <c r="C2904" s="57">
        <f ca="1"/>
        <v>-0.95237137613096645</v>
      </c>
      <c r="D2904" s="57">
        <f t="shared" ca="1" si="364"/>
        <v>0.61086198632121269</v>
      </c>
      <c r="E2904" s="57">
        <f t="shared" ca="1" si="364"/>
        <v>0.61106243937767868</v>
      </c>
      <c r="F2904" s="57">
        <f t="shared" ca="1" si="365"/>
        <v>0</v>
      </c>
      <c r="G2904" s="57">
        <f t="shared" ca="1" si="366"/>
        <v>0</v>
      </c>
      <c r="H2904" s="17">
        <f t="shared" ca="1" si="367"/>
        <v>0</v>
      </c>
      <c r="I2904" s="17">
        <f t="shared" ca="1" si="368"/>
        <v>0</v>
      </c>
      <c r="K2904" s="17">
        <v>2895</v>
      </c>
      <c r="L2904" s="50">
        <v>1.3288861259982214E-3</v>
      </c>
      <c r="M2904" s="50">
        <v>1.3407543568400525E-3</v>
      </c>
      <c r="N2904" s="50">
        <v>4.4200000000000003E-2</v>
      </c>
      <c r="O2904" s="50">
        <v>4.4200000000000003E-2</v>
      </c>
      <c r="R2904" s="59"/>
    </row>
    <row r="2905" spans="2:18" x14ac:dyDescent="0.2">
      <c r="B2905">
        <v>2896</v>
      </c>
      <c r="C2905" s="57">
        <f ca="1"/>
        <v>0.91373843750700601</v>
      </c>
      <c r="D2905" s="57">
        <f t="shared" ca="1" si="364"/>
        <v>0.73424744975747813</v>
      </c>
      <c r="E2905" s="57">
        <f t="shared" ca="1" si="364"/>
        <v>0.73448839149031153</v>
      </c>
      <c r="F2905" s="57">
        <f t="shared" ca="1" si="365"/>
        <v>0</v>
      </c>
      <c r="G2905" s="57">
        <f t="shared" ca="1" si="366"/>
        <v>0</v>
      </c>
      <c r="H2905" s="17">
        <f t="shared" ca="1" si="367"/>
        <v>0</v>
      </c>
      <c r="I2905" s="17">
        <f t="shared" ca="1" si="368"/>
        <v>0</v>
      </c>
      <c r="K2905" s="17">
        <v>2896</v>
      </c>
      <c r="L2905" s="50">
        <v>1.4487935921149802E-3</v>
      </c>
      <c r="M2905" s="50">
        <v>1.4608948749365678E-3</v>
      </c>
      <c r="N2905" s="50">
        <v>4.48E-2</v>
      </c>
      <c r="O2905" s="50">
        <v>4.4999999999999998E-2</v>
      </c>
      <c r="R2905" s="59"/>
    </row>
    <row r="2906" spans="2:18" x14ac:dyDescent="0.2">
      <c r="B2906">
        <v>2897</v>
      </c>
      <c r="C2906" s="57">
        <f ca="1"/>
        <v>0.55881269897896291</v>
      </c>
      <c r="D2906" s="57">
        <f t="shared" ca="1" si="364"/>
        <v>0.70899953189750176</v>
      </c>
      <c r="E2906" s="57">
        <f t="shared" ca="1" si="364"/>
        <v>0.70923218858000014</v>
      </c>
      <c r="F2906" s="57">
        <f t="shared" ca="1" si="365"/>
        <v>0</v>
      </c>
      <c r="G2906" s="57">
        <f t="shared" ca="1" si="366"/>
        <v>0</v>
      </c>
      <c r="H2906" s="17">
        <f t="shared" ca="1" si="367"/>
        <v>0</v>
      </c>
      <c r="I2906" s="17">
        <f t="shared" ca="1" si="368"/>
        <v>0</v>
      </c>
      <c r="K2906" s="17">
        <v>2897</v>
      </c>
      <c r="L2906" s="50">
        <v>1.9129247793906188E-3</v>
      </c>
      <c r="M2906" s="50">
        <v>1.9279029611373147E-3</v>
      </c>
      <c r="N2906" s="50">
        <v>5.5199999999999999E-2</v>
      </c>
      <c r="O2906" s="50">
        <v>5.5599999999999997E-2</v>
      </c>
      <c r="R2906" s="59"/>
    </row>
    <row r="2907" spans="2:18" x14ac:dyDescent="0.2">
      <c r="B2907">
        <v>2898</v>
      </c>
      <c r="C2907" s="57">
        <f ca="1"/>
        <v>-1.5064367003974257</v>
      </c>
      <c r="D2907" s="57">
        <f t="shared" ca="1" si="364"/>
        <v>0.57838928974231851</v>
      </c>
      <c r="E2907" s="57">
        <f t="shared" ca="1" si="364"/>
        <v>0.57857908695273963</v>
      </c>
      <c r="F2907" s="57">
        <f t="shared" ca="1" si="365"/>
        <v>0</v>
      </c>
      <c r="G2907" s="57">
        <f t="shared" ca="1" si="366"/>
        <v>0</v>
      </c>
      <c r="H2907" s="17">
        <f t="shared" ca="1" si="367"/>
        <v>0</v>
      </c>
      <c r="I2907" s="17">
        <f t="shared" ca="1" si="368"/>
        <v>0</v>
      </c>
      <c r="K2907" s="17">
        <v>2898</v>
      </c>
      <c r="L2907" s="50">
        <v>1.7120166660297745E-3</v>
      </c>
      <c r="M2907" s="50">
        <v>1.7254266975845077E-3</v>
      </c>
      <c r="N2907" s="50">
        <v>4.9599999999999998E-2</v>
      </c>
      <c r="O2907" s="50">
        <v>4.9799999999999997E-2</v>
      </c>
      <c r="R2907" s="59"/>
    </row>
    <row r="2908" spans="2:18" x14ac:dyDescent="0.2">
      <c r="B2908">
        <v>2899</v>
      </c>
      <c r="C2908" s="57">
        <f ca="1"/>
        <v>-1.2372586865571029</v>
      </c>
      <c r="D2908" s="57">
        <f t="shared" ca="1" si="364"/>
        <v>0.59394381831311671</v>
      </c>
      <c r="E2908" s="57">
        <f t="shared" ca="1" si="364"/>
        <v>0.59413871970887555</v>
      </c>
      <c r="F2908" s="57">
        <f t="shared" ca="1" si="365"/>
        <v>0</v>
      </c>
      <c r="G2908" s="57">
        <f t="shared" ca="1" si="366"/>
        <v>0</v>
      </c>
      <c r="H2908" s="17">
        <f t="shared" ca="1" si="367"/>
        <v>0</v>
      </c>
      <c r="I2908" s="17">
        <f t="shared" ca="1" si="368"/>
        <v>0</v>
      </c>
      <c r="K2908" s="17">
        <v>2899</v>
      </c>
      <c r="L2908" s="50">
        <v>1.7697725129693581E-3</v>
      </c>
      <c r="M2908" s="50">
        <v>1.7838646236621343E-3</v>
      </c>
      <c r="N2908" s="50">
        <v>5.2200000000000003E-2</v>
      </c>
      <c r="O2908" s="50">
        <v>5.2400000000000002E-2</v>
      </c>
      <c r="R2908" s="59"/>
    </row>
    <row r="2909" spans="2:18" x14ac:dyDescent="0.2">
      <c r="B2909">
        <v>2900</v>
      </c>
      <c r="C2909" s="57">
        <f ca="1"/>
        <v>-0.87077510045847828</v>
      </c>
      <c r="D2909" s="57">
        <f t="shared" ca="1" si="364"/>
        <v>0.61579580450141103</v>
      </c>
      <c r="E2909" s="57">
        <f t="shared" ca="1" si="364"/>
        <v>0.615997876579778</v>
      </c>
      <c r="F2909" s="57">
        <f t="shared" ca="1" si="365"/>
        <v>0</v>
      </c>
      <c r="G2909" s="57">
        <f t="shared" ca="1" si="366"/>
        <v>0</v>
      </c>
      <c r="H2909" s="17">
        <f t="shared" ca="1" si="367"/>
        <v>0</v>
      </c>
      <c r="I2909" s="17">
        <f t="shared" ca="1" si="368"/>
        <v>0</v>
      </c>
      <c r="K2909" s="17">
        <v>2900</v>
      </c>
      <c r="L2909" s="50">
        <v>1.8324515171846156E-3</v>
      </c>
      <c r="M2909" s="50">
        <v>1.8468893051461948E-3</v>
      </c>
      <c r="N2909" s="50">
        <v>5.2999999999999999E-2</v>
      </c>
      <c r="O2909" s="50">
        <v>5.3800000000000001E-2</v>
      </c>
      <c r="R2909" s="59"/>
    </row>
    <row r="2910" spans="2:18" x14ac:dyDescent="0.2">
      <c r="B2910">
        <v>2901</v>
      </c>
      <c r="C2910" s="57">
        <f ca="1"/>
        <v>-0.19292401973069487</v>
      </c>
      <c r="D2910" s="57">
        <f t="shared" ref="D2910:E2929" ca="1" si="369">S0*EXP((D$5+0.5*σ*σ)*T+σ*SQRT(T)*$C2910)</f>
        <v>0.65835417427477649</v>
      </c>
      <c r="E2910" s="57">
        <f t="shared" ca="1" si="369"/>
        <v>0.65857021179131159</v>
      </c>
      <c r="F2910" s="57">
        <f t="shared" ca="1" si="365"/>
        <v>0</v>
      </c>
      <c r="G2910" s="57">
        <f t="shared" ca="1" si="366"/>
        <v>0</v>
      </c>
      <c r="H2910" s="17">
        <f t="shared" ca="1" si="367"/>
        <v>0</v>
      </c>
      <c r="I2910" s="17">
        <f t="shared" ca="1" si="368"/>
        <v>0</v>
      </c>
      <c r="K2910" s="17">
        <v>2901</v>
      </c>
      <c r="L2910" s="50">
        <v>1.8316775449045131E-3</v>
      </c>
      <c r="M2910" s="50">
        <v>1.8458685453715156E-3</v>
      </c>
      <c r="N2910" s="50">
        <v>5.2200000000000003E-2</v>
      </c>
      <c r="O2910" s="50">
        <v>5.28E-2</v>
      </c>
      <c r="R2910" s="59"/>
    </row>
    <row r="2911" spans="2:18" x14ac:dyDescent="0.2">
      <c r="B2911">
        <v>2902</v>
      </c>
      <c r="C2911" s="57">
        <f ca="1"/>
        <v>-0.13949006113893891</v>
      </c>
      <c r="D2911" s="57">
        <f t="shared" ca="1" si="369"/>
        <v>0.66183148163545436</v>
      </c>
      <c r="E2911" s="57">
        <f t="shared" ca="1" si="369"/>
        <v>0.66204866022297504</v>
      </c>
      <c r="F2911" s="57">
        <f t="shared" ca="1" si="365"/>
        <v>0</v>
      </c>
      <c r="G2911" s="57">
        <f t="shared" ca="1" si="366"/>
        <v>0</v>
      </c>
      <c r="H2911" s="17">
        <f t="shared" ca="1" si="367"/>
        <v>0</v>
      </c>
      <c r="I2911" s="17">
        <f t="shared" ca="1" si="368"/>
        <v>0</v>
      </c>
      <c r="K2911" s="17">
        <v>2902</v>
      </c>
      <c r="L2911" s="50">
        <v>1.6692731268270606E-3</v>
      </c>
      <c r="M2911" s="50">
        <v>1.6828566610477594E-3</v>
      </c>
      <c r="N2911" s="50">
        <v>5.04E-2</v>
      </c>
      <c r="O2911" s="50">
        <v>5.04E-2</v>
      </c>
      <c r="R2911" s="59"/>
    </row>
    <row r="2912" spans="2:18" x14ac:dyDescent="0.2">
      <c r="B2912">
        <v>2903</v>
      </c>
      <c r="C2912" s="57">
        <f ca="1"/>
        <v>0.33654185025388905</v>
      </c>
      <c r="D2912" s="57">
        <f t="shared" ca="1" si="369"/>
        <v>0.69363212847848699</v>
      </c>
      <c r="E2912" s="57">
        <f t="shared" ca="1" si="369"/>
        <v>0.69385974238036663</v>
      </c>
      <c r="F2912" s="57">
        <f t="shared" ca="1" si="365"/>
        <v>0</v>
      </c>
      <c r="G2912" s="57">
        <f t="shared" ca="1" si="366"/>
        <v>0</v>
      </c>
      <c r="H2912" s="17">
        <f t="shared" ca="1" si="367"/>
        <v>0</v>
      </c>
      <c r="I2912" s="17">
        <f t="shared" ca="1" si="368"/>
        <v>0</v>
      </c>
      <c r="K2912" s="17">
        <v>2903</v>
      </c>
      <c r="L2912" s="50">
        <v>1.7433152694252111E-3</v>
      </c>
      <c r="M2912" s="50">
        <v>1.7577160672196809E-3</v>
      </c>
      <c r="N2912" s="50">
        <v>5.3400000000000003E-2</v>
      </c>
      <c r="O2912" s="50">
        <v>5.3800000000000001E-2</v>
      </c>
      <c r="R2912" s="59"/>
    </row>
    <row r="2913" spans="2:18" x14ac:dyDescent="0.2">
      <c r="B2913">
        <v>2904</v>
      </c>
      <c r="C2913" s="57">
        <f ca="1"/>
        <v>0.67360012746882514</v>
      </c>
      <c r="D2913" s="57">
        <f t="shared" ca="1" si="369"/>
        <v>0.71706856843703493</v>
      </c>
      <c r="E2913" s="57">
        <f t="shared" ca="1" si="369"/>
        <v>0.71730387295664422</v>
      </c>
      <c r="F2913" s="57">
        <f t="shared" ca="1" si="365"/>
        <v>0</v>
      </c>
      <c r="G2913" s="57">
        <f t="shared" ca="1" si="366"/>
        <v>0</v>
      </c>
      <c r="H2913" s="17">
        <f t="shared" ca="1" si="367"/>
        <v>0</v>
      </c>
      <c r="I2913" s="17">
        <f t="shared" ca="1" si="368"/>
        <v>0</v>
      </c>
      <c r="K2913" s="17">
        <v>2904</v>
      </c>
      <c r="L2913" s="50">
        <v>1.6269971662761507E-3</v>
      </c>
      <c r="M2913" s="50">
        <v>1.6408749033983974E-3</v>
      </c>
      <c r="N2913" s="50">
        <v>5.1400000000000001E-2</v>
      </c>
      <c r="O2913" s="50">
        <v>5.16E-2</v>
      </c>
      <c r="R2913" s="59"/>
    </row>
    <row r="2914" spans="2:18" x14ac:dyDescent="0.2">
      <c r="B2914">
        <v>2905</v>
      </c>
      <c r="C2914" s="57">
        <f ca="1"/>
        <v>0.55628006662856799</v>
      </c>
      <c r="D2914" s="57">
        <f t="shared" ca="1" si="369"/>
        <v>0.70882252687013503</v>
      </c>
      <c r="E2914" s="57">
        <f t="shared" ca="1" si="369"/>
        <v>0.70905512546881155</v>
      </c>
      <c r="F2914" s="57">
        <f t="shared" ca="1" si="365"/>
        <v>0</v>
      </c>
      <c r="G2914" s="57">
        <f t="shared" ca="1" si="366"/>
        <v>0</v>
      </c>
      <c r="H2914" s="17">
        <f t="shared" ca="1" si="367"/>
        <v>0</v>
      </c>
      <c r="I2914" s="17">
        <f t="shared" ca="1" si="368"/>
        <v>0</v>
      </c>
      <c r="K2914" s="17">
        <v>2905</v>
      </c>
      <c r="L2914" s="50">
        <v>1.5221783753842503E-3</v>
      </c>
      <c r="M2914" s="50">
        <v>1.5354571034978083E-3</v>
      </c>
      <c r="N2914" s="50">
        <v>4.9399999999999999E-2</v>
      </c>
      <c r="O2914" s="50">
        <v>4.9599999999999998E-2</v>
      </c>
      <c r="R2914" s="59"/>
    </row>
    <row r="2915" spans="2:18" x14ac:dyDescent="0.2">
      <c r="B2915">
        <v>2906</v>
      </c>
      <c r="C2915" s="57">
        <f ca="1"/>
        <v>-0.22625832283151509</v>
      </c>
      <c r="D2915" s="57">
        <f t="shared" ca="1" si="369"/>
        <v>0.65619414683164023</v>
      </c>
      <c r="E2915" s="57">
        <f t="shared" ca="1" si="369"/>
        <v>0.65640947553978213</v>
      </c>
      <c r="F2915" s="57">
        <f t="shared" ca="1" si="365"/>
        <v>0</v>
      </c>
      <c r="G2915" s="57">
        <f t="shared" ca="1" si="366"/>
        <v>0</v>
      </c>
      <c r="H2915" s="17">
        <f t="shared" ca="1" si="367"/>
        <v>0</v>
      </c>
      <c r="I2915" s="17">
        <f t="shared" ca="1" si="368"/>
        <v>0</v>
      </c>
      <c r="K2915" s="17">
        <v>2906</v>
      </c>
      <c r="L2915" s="50">
        <v>1.831655625582414E-3</v>
      </c>
      <c r="M2915" s="50">
        <v>1.8461971533321282E-3</v>
      </c>
      <c r="N2915" s="50">
        <v>5.3800000000000001E-2</v>
      </c>
      <c r="O2915" s="50">
        <v>5.3999999999999999E-2</v>
      </c>
      <c r="R2915" s="59"/>
    </row>
    <row r="2916" spans="2:18" x14ac:dyDescent="0.2">
      <c r="B2916">
        <v>2907</v>
      </c>
      <c r="C2916" s="57">
        <f ca="1"/>
        <v>4.2919283531603562E-2</v>
      </c>
      <c r="D2916" s="57">
        <f t="shared" ca="1" si="369"/>
        <v>0.67384104162915603</v>
      </c>
      <c r="E2916" s="57">
        <f t="shared" ca="1" si="369"/>
        <v>0.67406216112814521</v>
      </c>
      <c r="F2916" s="57">
        <f t="shared" ca="1" si="365"/>
        <v>0</v>
      </c>
      <c r="G2916" s="57">
        <f t="shared" ca="1" si="366"/>
        <v>0</v>
      </c>
      <c r="H2916" s="17">
        <f t="shared" ca="1" si="367"/>
        <v>0</v>
      </c>
      <c r="I2916" s="17">
        <f t="shared" ca="1" si="368"/>
        <v>0</v>
      </c>
      <c r="K2916" s="17">
        <v>2907</v>
      </c>
      <c r="L2916" s="50">
        <v>1.6758436051482861E-3</v>
      </c>
      <c r="M2916" s="50">
        <v>1.6889120031634277E-3</v>
      </c>
      <c r="N2916" s="50">
        <v>4.8399999999999999E-2</v>
      </c>
      <c r="O2916" s="50">
        <v>4.8399999999999999E-2</v>
      </c>
      <c r="R2916" s="59"/>
    </row>
    <row r="2917" spans="2:18" x14ac:dyDescent="0.2">
      <c r="B2917">
        <v>2908</v>
      </c>
      <c r="C2917" s="57">
        <f ca="1"/>
        <v>-1.1641127515762839</v>
      </c>
      <c r="D2917" s="57">
        <f t="shared" ca="1" si="369"/>
        <v>0.59824238958350506</v>
      </c>
      <c r="E2917" s="57">
        <f t="shared" ca="1" si="369"/>
        <v>0.59843870154624756</v>
      </c>
      <c r="F2917" s="57">
        <f t="shared" ca="1" si="365"/>
        <v>0</v>
      </c>
      <c r="G2917" s="57">
        <f t="shared" ca="1" si="366"/>
        <v>0</v>
      </c>
      <c r="H2917" s="17">
        <f t="shared" ca="1" si="367"/>
        <v>0</v>
      </c>
      <c r="I2917" s="17">
        <f t="shared" ca="1" si="368"/>
        <v>0</v>
      </c>
      <c r="K2917" s="17">
        <v>2908</v>
      </c>
      <c r="L2917" s="50">
        <v>1.8204673884073188E-3</v>
      </c>
      <c r="M2917" s="50">
        <v>1.8350113937763382E-3</v>
      </c>
      <c r="N2917" s="50">
        <v>5.3800000000000001E-2</v>
      </c>
      <c r="O2917" s="50">
        <v>5.4199999999999998E-2</v>
      </c>
      <c r="R2917" s="59"/>
    </row>
    <row r="2918" spans="2:18" x14ac:dyDescent="0.2">
      <c r="B2918">
        <v>2909</v>
      </c>
      <c r="C2918" s="57">
        <f ca="1"/>
        <v>0.35279029621549662</v>
      </c>
      <c r="D2918" s="57">
        <f t="shared" ca="1" si="369"/>
        <v>0.6947441434776136</v>
      </c>
      <c r="E2918" s="57">
        <f t="shared" ca="1" si="369"/>
        <v>0.69497212228484073</v>
      </c>
      <c r="F2918" s="57">
        <f t="shared" ca="1" si="365"/>
        <v>0</v>
      </c>
      <c r="G2918" s="57">
        <f t="shared" ca="1" si="366"/>
        <v>0</v>
      </c>
      <c r="H2918" s="17">
        <f t="shared" ca="1" si="367"/>
        <v>0</v>
      </c>
      <c r="I2918" s="17">
        <f t="shared" ca="1" si="368"/>
        <v>0</v>
      </c>
      <c r="K2918" s="17">
        <v>2909</v>
      </c>
      <c r="L2918" s="50">
        <v>1.5763796635675834E-3</v>
      </c>
      <c r="M2918" s="50">
        <v>1.5902553222822992E-3</v>
      </c>
      <c r="N2918" s="50">
        <v>5.16E-2</v>
      </c>
      <c r="O2918" s="50">
        <v>5.1799999999999999E-2</v>
      </c>
      <c r="R2918" s="59"/>
    </row>
    <row r="2919" spans="2:18" x14ac:dyDescent="0.2">
      <c r="B2919">
        <v>2910</v>
      </c>
      <c r="C2919" s="57">
        <f ca="1"/>
        <v>1.2726906860687504</v>
      </c>
      <c r="D2919" s="57">
        <f t="shared" ca="1" si="369"/>
        <v>0.76069637052016625</v>
      </c>
      <c r="E2919" s="57">
        <f t="shared" ca="1" si="369"/>
        <v>0.76094599140987285</v>
      </c>
      <c r="F2919" s="57">
        <f t="shared" ca="1" si="365"/>
        <v>0</v>
      </c>
      <c r="G2919" s="57">
        <f t="shared" ca="1" si="366"/>
        <v>0</v>
      </c>
      <c r="H2919" s="17">
        <f t="shared" ca="1" si="367"/>
        <v>0</v>
      </c>
      <c r="I2919" s="17">
        <f t="shared" ca="1" si="368"/>
        <v>0</v>
      </c>
      <c r="K2919" s="17">
        <v>2910</v>
      </c>
      <c r="L2919" s="50">
        <v>1.8758888163971986E-3</v>
      </c>
      <c r="M2919" s="50">
        <v>1.8902210934324322E-3</v>
      </c>
      <c r="N2919" s="50">
        <v>5.2999999999999999E-2</v>
      </c>
      <c r="O2919" s="50">
        <v>5.3199999999999997E-2</v>
      </c>
      <c r="R2919" s="59"/>
    </row>
    <row r="2920" spans="2:18" x14ac:dyDescent="0.2">
      <c r="B2920">
        <v>2911</v>
      </c>
      <c r="C2920" s="57">
        <f ca="1"/>
        <v>9.6375298243104604E-2</v>
      </c>
      <c r="D2920" s="57">
        <f t="shared" ca="1" si="369"/>
        <v>0.6774016207938871</v>
      </c>
      <c r="E2920" s="57">
        <f t="shared" ca="1" si="369"/>
        <v>0.67762390868932632</v>
      </c>
      <c r="F2920" s="57">
        <f t="shared" ca="1" si="365"/>
        <v>0</v>
      </c>
      <c r="G2920" s="57">
        <f t="shared" ca="1" si="366"/>
        <v>0</v>
      </c>
      <c r="H2920" s="17">
        <f t="shared" ca="1" si="367"/>
        <v>0</v>
      </c>
      <c r="I2920" s="17">
        <f t="shared" ca="1" si="368"/>
        <v>0</v>
      </c>
      <c r="K2920" s="17">
        <v>2911</v>
      </c>
      <c r="L2920" s="50">
        <v>1.747700472826747E-3</v>
      </c>
      <c r="M2920" s="50">
        <v>1.7621524681705047E-3</v>
      </c>
      <c r="N2920" s="50">
        <v>5.3600000000000002E-2</v>
      </c>
      <c r="O2920" s="50">
        <v>5.3999999999999999E-2</v>
      </c>
      <c r="R2920" s="59"/>
    </row>
    <row r="2921" spans="2:18" x14ac:dyDescent="0.2">
      <c r="B2921">
        <v>2912</v>
      </c>
      <c r="C2921" s="57">
        <f ca="1"/>
        <v>-1.219705686511265</v>
      </c>
      <c r="D2921" s="57">
        <f t="shared" ca="1" si="369"/>
        <v>0.59497253141206663</v>
      </c>
      <c r="E2921" s="57">
        <f t="shared" ca="1" si="369"/>
        <v>0.59516777037783231</v>
      </c>
      <c r="F2921" s="57">
        <f t="shared" ca="1" si="365"/>
        <v>0</v>
      </c>
      <c r="G2921" s="57">
        <f t="shared" ca="1" si="366"/>
        <v>0</v>
      </c>
      <c r="H2921" s="17">
        <f t="shared" ca="1" si="367"/>
        <v>0</v>
      </c>
      <c r="I2921" s="17">
        <f t="shared" ca="1" si="368"/>
        <v>0</v>
      </c>
      <c r="K2921" s="17">
        <v>2912</v>
      </c>
      <c r="L2921" s="50">
        <v>1.7722025806969366E-3</v>
      </c>
      <c r="M2921" s="50">
        <v>1.7863985583923909E-3</v>
      </c>
      <c r="N2921" s="50">
        <v>5.2600000000000001E-2</v>
      </c>
      <c r="O2921" s="50">
        <v>5.28E-2</v>
      </c>
      <c r="R2921" s="59"/>
    </row>
    <row r="2922" spans="2:18" x14ac:dyDescent="0.2">
      <c r="B2922">
        <v>2913</v>
      </c>
      <c r="C2922" s="57">
        <f ca="1"/>
        <v>-1.6346131035576388</v>
      </c>
      <c r="D2922" s="57">
        <f t="shared" ca="1" si="369"/>
        <v>0.57112640866918141</v>
      </c>
      <c r="E2922" s="57">
        <f t="shared" ca="1" si="369"/>
        <v>0.57131382258068653</v>
      </c>
      <c r="F2922" s="57">
        <f t="shared" ca="1" si="365"/>
        <v>0</v>
      </c>
      <c r="G2922" s="57">
        <f t="shared" ca="1" si="366"/>
        <v>0</v>
      </c>
      <c r="H2922" s="17">
        <f t="shared" ca="1" si="367"/>
        <v>0</v>
      </c>
      <c r="I2922" s="17">
        <f t="shared" ca="1" si="368"/>
        <v>0</v>
      </c>
      <c r="K2922" s="17">
        <v>2913</v>
      </c>
      <c r="L2922" s="50">
        <v>1.6678629215945413E-3</v>
      </c>
      <c r="M2922" s="50">
        <v>1.6809974197429351E-3</v>
      </c>
      <c r="N2922" s="50">
        <v>4.8599999999999997E-2</v>
      </c>
      <c r="O2922" s="50">
        <v>4.9000000000000002E-2</v>
      </c>
      <c r="R2922" s="59"/>
    </row>
    <row r="2923" spans="2:18" x14ac:dyDescent="0.2">
      <c r="B2923">
        <v>2914</v>
      </c>
      <c r="C2923" s="57">
        <f ca="1"/>
        <v>1.7754736916569784</v>
      </c>
      <c r="D2923" s="57">
        <f t="shared" ca="1" si="369"/>
        <v>0.79935279588727637</v>
      </c>
      <c r="E2923" s="57">
        <f t="shared" ca="1" si="369"/>
        <v>0.79961510180042583</v>
      </c>
      <c r="F2923" s="57">
        <f t="shared" ca="1" si="365"/>
        <v>1.1152795887276357E-2</v>
      </c>
      <c r="G2923" s="57">
        <f t="shared" ca="1" si="366"/>
        <v>1.141510180042582E-2</v>
      </c>
      <c r="H2923" s="17">
        <f t="shared" ca="1" si="367"/>
        <v>1</v>
      </c>
      <c r="I2923" s="17">
        <f t="shared" ca="1" si="368"/>
        <v>1</v>
      </c>
      <c r="K2923" s="17">
        <v>2914</v>
      </c>
      <c r="L2923" s="50">
        <v>1.6910506366880299E-3</v>
      </c>
      <c r="M2923" s="50">
        <v>1.7055478085326709E-3</v>
      </c>
      <c r="N2923" s="50">
        <v>5.3400000000000003E-2</v>
      </c>
      <c r="O2923" s="50">
        <v>5.3999999999999999E-2</v>
      </c>
      <c r="R2923" s="59"/>
    </row>
    <row r="2924" spans="2:18" x14ac:dyDescent="0.2">
      <c r="B2924">
        <v>2915</v>
      </c>
      <c r="C2924" s="57">
        <f ca="1"/>
        <v>-1.8036974309917648</v>
      </c>
      <c r="D2924" s="57">
        <f t="shared" ca="1" si="369"/>
        <v>0.56168487407678702</v>
      </c>
      <c r="E2924" s="57">
        <f t="shared" ca="1" si="369"/>
        <v>0.56186918976887568</v>
      </c>
      <c r="F2924" s="57">
        <f t="shared" ca="1" si="365"/>
        <v>0</v>
      </c>
      <c r="G2924" s="57">
        <f t="shared" ca="1" si="366"/>
        <v>0</v>
      </c>
      <c r="H2924" s="17">
        <f t="shared" ca="1" si="367"/>
        <v>0</v>
      </c>
      <c r="I2924" s="17">
        <f t="shared" ca="1" si="368"/>
        <v>0</v>
      </c>
      <c r="K2924" s="17">
        <v>2915</v>
      </c>
      <c r="L2924" s="50">
        <v>1.8035597485589114E-3</v>
      </c>
      <c r="M2924" s="50">
        <v>1.8176011824829839E-3</v>
      </c>
      <c r="N2924" s="50">
        <v>5.1999999999999998E-2</v>
      </c>
      <c r="O2924" s="50">
        <v>5.1999999999999998E-2</v>
      </c>
      <c r="R2924" s="59"/>
    </row>
    <row r="2925" spans="2:18" x14ac:dyDescent="0.2">
      <c r="B2925">
        <v>2916</v>
      </c>
      <c r="C2925" s="57">
        <f ca="1"/>
        <v>1.2655537130661507</v>
      </c>
      <c r="D2925" s="57">
        <f t="shared" ca="1" si="369"/>
        <v>0.76016132055604935</v>
      </c>
      <c r="E2925" s="57">
        <f t="shared" ca="1" si="369"/>
        <v>0.76041076587025247</v>
      </c>
      <c r="F2925" s="57">
        <f t="shared" ca="1" si="365"/>
        <v>0</v>
      </c>
      <c r="G2925" s="57">
        <f t="shared" ca="1" si="366"/>
        <v>0</v>
      </c>
      <c r="H2925" s="17">
        <f t="shared" ca="1" si="367"/>
        <v>0</v>
      </c>
      <c r="I2925" s="17">
        <f t="shared" ca="1" si="368"/>
        <v>0</v>
      </c>
      <c r="K2925" s="17">
        <v>2916</v>
      </c>
      <c r="L2925" s="50">
        <v>1.5167184248877528E-3</v>
      </c>
      <c r="M2925" s="50">
        <v>1.5296828770853662E-3</v>
      </c>
      <c r="N2925" s="50">
        <v>4.82E-2</v>
      </c>
      <c r="O2925" s="50">
        <v>4.82E-2</v>
      </c>
      <c r="R2925" s="59"/>
    </row>
    <row r="2926" spans="2:18" x14ac:dyDescent="0.2">
      <c r="B2926">
        <v>2917</v>
      </c>
      <c r="C2926" s="57">
        <f ca="1"/>
        <v>1.6290025529682002</v>
      </c>
      <c r="D2926" s="57">
        <f t="shared" ca="1" si="369"/>
        <v>0.78789290727767103</v>
      </c>
      <c r="E2926" s="57">
        <f t="shared" ca="1" si="369"/>
        <v>0.78815145265284303</v>
      </c>
      <c r="F2926" s="57">
        <f t="shared" ca="1" si="365"/>
        <v>0</v>
      </c>
      <c r="G2926" s="57">
        <f t="shared" ca="1" si="366"/>
        <v>0</v>
      </c>
      <c r="H2926" s="17">
        <f t="shared" ca="1" si="367"/>
        <v>0</v>
      </c>
      <c r="I2926" s="17">
        <f t="shared" ca="1" si="368"/>
        <v>0</v>
      </c>
      <c r="K2926" s="17">
        <v>2917</v>
      </c>
      <c r="L2926" s="50">
        <v>1.4828386722504745E-3</v>
      </c>
      <c r="M2926" s="50">
        <v>1.4952859471555782E-3</v>
      </c>
      <c r="N2926" s="50">
        <v>4.6199999999999998E-2</v>
      </c>
      <c r="O2926" s="50">
        <v>4.6399999999999997E-2</v>
      </c>
      <c r="R2926" s="59"/>
    </row>
    <row r="2927" spans="2:18" x14ac:dyDescent="0.2">
      <c r="B2927">
        <v>2918</v>
      </c>
      <c r="C2927" s="57">
        <f ca="1"/>
        <v>-0.17068911479107354</v>
      </c>
      <c r="D2927" s="57">
        <f t="shared" ca="1" si="369"/>
        <v>0.65979892420738195</v>
      </c>
      <c r="E2927" s="57">
        <f t="shared" ca="1" si="369"/>
        <v>0.66001543581552258</v>
      </c>
      <c r="F2927" s="57">
        <f t="shared" ca="1" si="365"/>
        <v>0</v>
      </c>
      <c r="G2927" s="57">
        <f t="shared" ca="1" si="366"/>
        <v>0</v>
      </c>
      <c r="H2927" s="17">
        <f t="shared" ca="1" si="367"/>
        <v>0</v>
      </c>
      <c r="I2927" s="17">
        <f t="shared" ca="1" si="368"/>
        <v>0</v>
      </c>
      <c r="K2927" s="17">
        <v>2918</v>
      </c>
      <c r="L2927" s="50">
        <v>1.6350558847667803E-3</v>
      </c>
      <c r="M2927" s="50">
        <v>1.6489527266763055E-3</v>
      </c>
      <c r="N2927" s="50">
        <v>5.1400000000000001E-2</v>
      </c>
      <c r="O2927" s="50">
        <v>5.1999999999999998E-2</v>
      </c>
      <c r="R2927" s="59"/>
    </row>
    <row r="2928" spans="2:18" x14ac:dyDescent="0.2">
      <c r="B2928">
        <v>2919</v>
      </c>
      <c r="C2928" s="57">
        <f ca="1"/>
        <v>0.27485060902916814</v>
      </c>
      <c r="D2928" s="57">
        <f t="shared" ca="1" si="369"/>
        <v>0.68942627234116405</v>
      </c>
      <c r="E2928" s="57">
        <f t="shared" ca="1" si="369"/>
        <v>0.6896525061003328</v>
      </c>
      <c r="F2928" s="57">
        <f t="shared" ca="1" si="365"/>
        <v>0</v>
      </c>
      <c r="G2928" s="57">
        <f t="shared" ca="1" si="366"/>
        <v>0</v>
      </c>
      <c r="H2928" s="17">
        <f t="shared" ca="1" si="367"/>
        <v>0</v>
      </c>
      <c r="I2928" s="17">
        <f t="shared" ca="1" si="368"/>
        <v>0</v>
      </c>
      <c r="K2928" s="17">
        <v>2919</v>
      </c>
      <c r="L2928" s="50">
        <v>1.6888380296507727E-3</v>
      </c>
      <c r="M2928" s="50">
        <v>1.7026753729550298E-3</v>
      </c>
      <c r="N2928" s="50">
        <v>5.1200000000000002E-2</v>
      </c>
      <c r="O2928" s="50">
        <v>5.1400000000000001E-2</v>
      </c>
      <c r="R2928" s="59"/>
    </row>
    <row r="2929" spans="2:18" x14ac:dyDescent="0.2">
      <c r="B2929">
        <v>2920</v>
      </c>
      <c r="C2929" s="57">
        <f ca="1"/>
        <v>1.7039935613642661</v>
      </c>
      <c r="D2929" s="57">
        <f t="shared" ca="1" si="369"/>
        <v>0.79373952234405187</v>
      </c>
      <c r="E2929" s="57">
        <f t="shared" ca="1" si="369"/>
        <v>0.7939999862734739</v>
      </c>
      <c r="F2929" s="57">
        <f t="shared" ca="1" si="365"/>
        <v>5.5395223440518615E-3</v>
      </c>
      <c r="G2929" s="57">
        <f t="shared" ca="1" si="366"/>
        <v>5.7999862734738894E-3</v>
      </c>
      <c r="H2929" s="17">
        <f t="shared" ca="1" si="367"/>
        <v>1</v>
      </c>
      <c r="I2929" s="17">
        <f t="shared" ca="1" si="368"/>
        <v>1</v>
      </c>
      <c r="K2929" s="17">
        <v>2920</v>
      </c>
      <c r="L2929" s="50">
        <v>1.7490066317488019E-3</v>
      </c>
      <c r="M2929" s="50">
        <v>1.7633240141434331E-3</v>
      </c>
      <c r="N2929" s="50">
        <v>5.2999999999999999E-2</v>
      </c>
      <c r="O2929" s="50">
        <v>5.3400000000000003E-2</v>
      </c>
      <c r="R2929" s="59"/>
    </row>
    <row r="2930" spans="2:18" x14ac:dyDescent="0.2">
      <c r="B2930">
        <v>2921</v>
      </c>
      <c r="C2930" s="57">
        <f ca="1"/>
        <v>0.30708048924943704</v>
      </c>
      <c r="D2930" s="57">
        <f t="shared" ref="D2930:E2949" ca="1" si="370">S0*EXP((D$5+0.5*σ*σ)*T+σ*SQRT(T)*$C2930)</f>
        <v>0.69162038236340506</v>
      </c>
      <c r="E2930" s="57">
        <f t="shared" ca="1" si="370"/>
        <v>0.69184733611509264</v>
      </c>
      <c r="F2930" s="57">
        <f t="shared" ca="1" si="365"/>
        <v>0</v>
      </c>
      <c r="G2930" s="57">
        <f t="shared" ca="1" si="366"/>
        <v>0</v>
      </c>
      <c r="H2930" s="17">
        <f t="shared" ca="1" si="367"/>
        <v>0</v>
      </c>
      <c r="I2930" s="17">
        <f t="shared" ca="1" si="368"/>
        <v>0</v>
      </c>
      <c r="K2930" s="17">
        <v>2921</v>
      </c>
      <c r="L2930" s="50">
        <v>1.8235115364838091E-3</v>
      </c>
      <c r="M2930" s="50">
        <v>1.8373414841478918E-3</v>
      </c>
      <c r="N2930" s="50">
        <v>5.0999999999999997E-2</v>
      </c>
      <c r="O2930" s="50">
        <v>5.1200000000000002E-2</v>
      </c>
      <c r="R2930" s="59"/>
    </row>
    <row r="2931" spans="2:18" x14ac:dyDescent="0.2">
      <c r="B2931">
        <v>2922</v>
      </c>
      <c r="C2931" s="57">
        <f ca="1"/>
        <v>-0.71667830038375491</v>
      </c>
      <c r="D2931" s="57">
        <f t="shared" ca="1" si="370"/>
        <v>0.6252224059741891</v>
      </c>
      <c r="E2931" s="57">
        <f t="shared" ca="1" si="370"/>
        <v>0.62542757137170113</v>
      </c>
      <c r="F2931" s="57">
        <f t="shared" ca="1" si="365"/>
        <v>0</v>
      </c>
      <c r="G2931" s="57">
        <f t="shared" ca="1" si="366"/>
        <v>0</v>
      </c>
      <c r="H2931" s="17">
        <f t="shared" ca="1" si="367"/>
        <v>0</v>
      </c>
      <c r="I2931" s="17">
        <f t="shared" ca="1" si="368"/>
        <v>0</v>
      </c>
      <c r="K2931" s="17">
        <v>2922</v>
      </c>
      <c r="L2931" s="50">
        <v>1.602991490672889E-3</v>
      </c>
      <c r="M2931" s="50">
        <v>1.6162557647936488E-3</v>
      </c>
      <c r="N2931" s="50">
        <v>4.9200000000000001E-2</v>
      </c>
      <c r="O2931" s="50">
        <v>4.9399999999999999E-2</v>
      </c>
      <c r="R2931" s="59"/>
    </row>
    <row r="2932" spans="2:18" x14ac:dyDescent="0.2">
      <c r="B2932">
        <v>2923</v>
      </c>
      <c r="C2932" s="57">
        <f ca="1"/>
        <v>-0.61312025969631512</v>
      </c>
      <c r="D2932" s="57">
        <f t="shared" ca="1" si="370"/>
        <v>0.63163832590364688</v>
      </c>
      <c r="E2932" s="57">
        <f t="shared" ca="1" si="370"/>
        <v>0.63184559667158413</v>
      </c>
      <c r="F2932" s="57">
        <f t="shared" ca="1" si="365"/>
        <v>0</v>
      </c>
      <c r="G2932" s="57">
        <f t="shared" ca="1" si="366"/>
        <v>0</v>
      </c>
      <c r="H2932" s="17">
        <f t="shared" ca="1" si="367"/>
        <v>0</v>
      </c>
      <c r="I2932" s="17">
        <f t="shared" ca="1" si="368"/>
        <v>0</v>
      </c>
      <c r="K2932" s="17">
        <v>2923</v>
      </c>
      <c r="L2932" s="50">
        <v>1.6111110595555807E-3</v>
      </c>
      <c r="M2932" s="50">
        <v>1.6240030280359121E-3</v>
      </c>
      <c r="N2932" s="50">
        <v>4.7800000000000002E-2</v>
      </c>
      <c r="O2932" s="50">
        <v>4.7800000000000002E-2</v>
      </c>
      <c r="R2932" s="59"/>
    </row>
    <row r="2933" spans="2:18" x14ac:dyDescent="0.2">
      <c r="B2933">
        <v>2924</v>
      </c>
      <c r="C2933" s="57">
        <f ca="1"/>
        <v>0.54685498136032873</v>
      </c>
      <c r="D2933" s="57">
        <f t="shared" ca="1" si="370"/>
        <v>0.70816419820878018</v>
      </c>
      <c r="E2933" s="57">
        <f t="shared" ca="1" si="370"/>
        <v>0.70839658077831225</v>
      </c>
      <c r="F2933" s="57">
        <f t="shared" ca="1" si="365"/>
        <v>0</v>
      </c>
      <c r="G2933" s="57">
        <f t="shared" ca="1" si="366"/>
        <v>0</v>
      </c>
      <c r="H2933" s="17">
        <f t="shared" ca="1" si="367"/>
        <v>0</v>
      </c>
      <c r="I2933" s="17">
        <f t="shared" ca="1" si="368"/>
        <v>0</v>
      </c>
      <c r="K2933" s="17">
        <v>2924</v>
      </c>
      <c r="L2933" s="50">
        <v>1.4029205488985325E-3</v>
      </c>
      <c r="M2933" s="50">
        <v>1.4152269078133457E-3</v>
      </c>
      <c r="N2933" s="50">
        <v>4.58E-2</v>
      </c>
      <c r="O2933" s="50">
        <v>4.58E-2</v>
      </c>
      <c r="R2933" s="59"/>
    </row>
    <row r="2934" spans="2:18" x14ac:dyDescent="0.2">
      <c r="B2934">
        <v>2925</v>
      </c>
      <c r="C2934" s="57">
        <f ca="1"/>
        <v>0.86298855624206228</v>
      </c>
      <c r="D2934" s="57">
        <f t="shared" ca="1" si="370"/>
        <v>0.73058296265486722</v>
      </c>
      <c r="E2934" s="57">
        <f t="shared" ca="1" si="370"/>
        <v>0.73082270189408249</v>
      </c>
      <c r="F2934" s="57">
        <f t="shared" ca="1" si="365"/>
        <v>0</v>
      </c>
      <c r="G2934" s="57">
        <f t="shared" ca="1" si="366"/>
        <v>0</v>
      </c>
      <c r="H2934" s="17">
        <f t="shared" ca="1" si="367"/>
        <v>0</v>
      </c>
      <c r="I2934" s="17">
        <f t="shared" ca="1" si="368"/>
        <v>0</v>
      </c>
      <c r="K2934" s="17">
        <v>2925</v>
      </c>
      <c r="L2934" s="50">
        <v>1.602418180345422E-3</v>
      </c>
      <c r="M2934" s="50">
        <v>1.61600501078049E-3</v>
      </c>
      <c r="N2934" s="50">
        <v>5.04E-2</v>
      </c>
      <c r="O2934" s="50">
        <v>5.0799999999999998E-2</v>
      </c>
      <c r="R2934" s="59"/>
    </row>
    <row r="2935" spans="2:18" x14ac:dyDescent="0.2">
      <c r="B2935">
        <v>2926</v>
      </c>
      <c r="C2935" s="57">
        <f ca="1"/>
        <v>-2.4082421378646917</v>
      </c>
      <c r="D2935" s="57">
        <f t="shared" ca="1" si="370"/>
        <v>0.52918624368247069</v>
      </c>
      <c r="E2935" s="57">
        <f t="shared" ca="1" si="370"/>
        <v>0.5293598950183882</v>
      </c>
      <c r="F2935" s="57">
        <f t="shared" ca="1" si="365"/>
        <v>0</v>
      </c>
      <c r="G2935" s="57">
        <f t="shared" ca="1" si="366"/>
        <v>0</v>
      </c>
      <c r="H2935" s="17">
        <f t="shared" ca="1" si="367"/>
        <v>0</v>
      </c>
      <c r="I2935" s="17">
        <f t="shared" ca="1" si="368"/>
        <v>0</v>
      </c>
      <c r="K2935" s="17">
        <v>2926</v>
      </c>
      <c r="L2935" s="50">
        <v>1.8605493761315859E-3</v>
      </c>
      <c r="M2935" s="50">
        <v>1.8746935753313388E-3</v>
      </c>
      <c r="N2935" s="50">
        <v>5.2200000000000003E-2</v>
      </c>
      <c r="O2935" s="50">
        <v>5.2600000000000001E-2</v>
      </c>
      <c r="R2935" s="59"/>
    </row>
    <row r="2936" spans="2:18" x14ac:dyDescent="0.2">
      <c r="B2936">
        <v>2927</v>
      </c>
      <c r="C2936" s="57">
        <f ca="1"/>
        <v>0.20042717238499042</v>
      </c>
      <c r="D2936" s="57">
        <f t="shared" ca="1" si="370"/>
        <v>0.68438631352296031</v>
      </c>
      <c r="E2936" s="57">
        <f t="shared" ca="1" si="370"/>
        <v>0.68461089343040449</v>
      </c>
      <c r="F2936" s="57">
        <f t="shared" ca="1" si="365"/>
        <v>0</v>
      </c>
      <c r="G2936" s="57">
        <f t="shared" ca="1" si="366"/>
        <v>0</v>
      </c>
      <c r="H2936" s="17">
        <f t="shared" ca="1" si="367"/>
        <v>0</v>
      </c>
      <c r="I2936" s="17">
        <f t="shared" ca="1" si="368"/>
        <v>0</v>
      </c>
      <c r="K2936" s="17">
        <v>2927</v>
      </c>
      <c r="L2936" s="50">
        <v>1.6273936039306286E-3</v>
      </c>
      <c r="M2936" s="50">
        <v>1.6410761987237365E-3</v>
      </c>
      <c r="N2936" s="50">
        <v>5.0799999999999998E-2</v>
      </c>
      <c r="O2936" s="50">
        <v>5.0999999999999997E-2</v>
      </c>
      <c r="R2936" s="59"/>
    </row>
    <row r="2937" spans="2:18" x14ac:dyDescent="0.2">
      <c r="B2937">
        <v>2928</v>
      </c>
      <c r="C2937" s="57">
        <f ca="1"/>
        <v>1.7056277132161639</v>
      </c>
      <c r="D2937" s="57">
        <f t="shared" ca="1" si="370"/>
        <v>0.79386740955641044</v>
      </c>
      <c r="E2937" s="57">
        <f t="shared" ca="1" si="370"/>
        <v>0.7941279154517481</v>
      </c>
      <c r="F2937" s="57">
        <f t="shared" ca="1" si="365"/>
        <v>5.6674095564104299E-3</v>
      </c>
      <c r="G2937" s="57">
        <f t="shared" ca="1" si="366"/>
        <v>5.9279154517480892E-3</v>
      </c>
      <c r="H2937" s="17">
        <f t="shared" ca="1" si="367"/>
        <v>1</v>
      </c>
      <c r="I2937" s="17">
        <f t="shared" ca="1" si="368"/>
        <v>1</v>
      </c>
      <c r="K2937" s="17">
        <v>2928</v>
      </c>
      <c r="L2937" s="50">
        <v>1.8333876266767013E-3</v>
      </c>
      <c r="M2937" s="50">
        <v>1.8471415243005761E-3</v>
      </c>
      <c r="N2937" s="50">
        <v>5.0799999999999998E-2</v>
      </c>
      <c r="O2937" s="50">
        <v>5.0999999999999997E-2</v>
      </c>
      <c r="R2937" s="59"/>
    </row>
    <row r="2938" spans="2:18" x14ac:dyDescent="0.2">
      <c r="B2938">
        <v>2929</v>
      </c>
      <c r="C2938" s="57">
        <f ca="1"/>
        <v>-8.9078980560449897E-2</v>
      </c>
      <c r="D2938" s="57">
        <f t="shared" ca="1" si="370"/>
        <v>0.66512890564734661</v>
      </c>
      <c r="E2938" s="57">
        <f t="shared" ca="1" si="370"/>
        <v>0.66534716627751589</v>
      </c>
      <c r="F2938" s="57">
        <f t="shared" ca="1" si="365"/>
        <v>0</v>
      </c>
      <c r="G2938" s="57">
        <f t="shared" ca="1" si="366"/>
        <v>0</v>
      </c>
      <c r="H2938" s="17">
        <f t="shared" ca="1" si="367"/>
        <v>0</v>
      </c>
      <c r="I2938" s="17">
        <f t="shared" ca="1" si="368"/>
        <v>0</v>
      </c>
      <c r="K2938" s="17">
        <v>2929</v>
      </c>
      <c r="L2938" s="50">
        <v>1.8155953160379041E-3</v>
      </c>
      <c r="M2938" s="50">
        <v>1.8293679068301469E-3</v>
      </c>
      <c r="N2938" s="50">
        <v>5.0599999999999999E-2</v>
      </c>
      <c r="O2938" s="50">
        <v>5.1200000000000002E-2</v>
      </c>
      <c r="R2938" s="59"/>
    </row>
    <row r="2939" spans="2:18" x14ac:dyDescent="0.2">
      <c r="B2939">
        <v>2930</v>
      </c>
      <c r="C2939" s="57">
        <f ca="1"/>
        <v>-0.80070279772082598</v>
      </c>
      <c r="D2939" s="57">
        <f t="shared" ca="1" si="370"/>
        <v>0.62006460449362633</v>
      </c>
      <c r="E2939" s="57">
        <f t="shared" ca="1" si="370"/>
        <v>0.62026807736959566</v>
      </c>
      <c r="F2939" s="57">
        <f t="shared" ca="1" si="365"/>
        <v>0</v>
      </c>
      <c r="G2939" s="57">
        <f t="shared" ca="1" si="366"/>
        <v>0</v>
      </c>
      <c r="H2939" s="17">
        <f t="shared" ca="1" si="367"/>
        <v>0</v>
      </c>
      <c r="I2939" s="17">
        <f t="shared" ca="1" si="368"/>
        <v>0</v>
      </c>
      <c r="K2939" s="17">
        <v>2930</v>
      </c>
      <c r="L2939" s="50">
        <v>1.7330342806850826E-3</v>
      </c>
      <c r="M2939" s="50">
        <v>1.7468554049886854E-3</v>
      </c>
      <c r="N2939" s="50">
        <v>5.0799999999999998E-2</v>
      </c>
      <c r="O2939" s="50">
        <v>5.16E-2</v>
      </c>
      <c r="R2939" s="59"/>
    </row>
    <row r="2940" spans="2:18" x14ac:dyDescent="0.2">
      <c r="B2940">
        <v>2931</v>
      </c>
      <c r="C2940" s="57">
        <f ca="1"/>
        <v>1.1334078139866692</v>
      </c>
      <c r="D2940" s="57">
        <f t="shared" ca="1" si="370"/>
        <v>0.75032222291429773</v>
      </c>
      <c r="E2940" s="57">
        <f t="shared" ca="1" si="370"/>
        <v>0.75056843954961872</v>
      </c>
      <c r="F2940" s="57">
        <f t="shared" ca="1" si="365"/>
        <v>0</v>
      </c>
      <c r="G2940" s="57">
        <f t="shared" ca="1" si="366"/>
        <v>0</v>
      </c>
      <c r="H2940" s="17">
        <f t="shared" ca="1" si="367"/>
        <v>0</v>
      </c>
      <c r="I2940" s="17">
        <f t="shared" ca="1" si="368"/>
        <v>0</v>
      </c>
      <c r="K2940" s="17">
        <v>2931</v>
      </c>
      <c r="L2940" s="50">
        <v>1.5689140750391321E-3</v>
      </c>
      <c r="M2940" s="50">
        <v>1.5822947229739051E-3</v>
      </c>
      <c r="N2940" s="50">
        <v>4.9599999999999998E-2</v>
      </c>
      <c r="O2940" s="50">
        <v>4.9799999999999997E-2</v>
      </c>
      <c r="R2940" s="59"/>
    </row>
    <row r="2941" spans="2:18" x14ac:dyDescent="0.2">
      <c r="B2941">
        <v>2932</v>
      </c>
      <c r="C2941" s="57">
        <f ca="1"/>
        <v>-0.57283941444988451</v>
      </c>
      <c r="D2941" s="57">
        <f t="shared" ca="1" si="370"/>
        <v>0.63415166673678969</v>
      </c>
      <c r="E2941" s="57">
        <f t="shared" ca="1" si="370"/>
        <v>0.63435976225215474</v>
      </c>
      <c r="F2941" s="57">
        <f t="shared" ca="1" si="365"/>
        <v>0</v>
      </c>
      <c r="G2941" s="57">
        <f t="shared" ca="1" si="366"/>
        <v>0</v>
      </c>
      <c r="H2941" s="17">
        <f t="shared" ca="1" si="367"/>
        <v>0</v>
      </c>
      <c r="I2941" s="17">
        <f t="shared" ca="1" si="368"/>
        <v>0</v>
      </c>
      <c r="K2941" s="17">
        <v>2932</v>
      </c>
      <c r="L2941" s="50">
        <v>1.7703653765680008E-3</v>
      </c>
      <c r="M2941" s="50">
        <v>1.7835682501594083E-3</v>
      </c>
      <c r="N2941" s="50">
        <v>4.8800000000000003E-2</v>
      </c>
      <c r="O2941" s="50">
        <v>4.8800000000000003E-2</v>
      </c>
      <c r="R2941" s="59"/>
    </row>
    <row r="2942" spans="2:18" x14ac:dyDescent="0.2">
      <c r="B2942">
        <v>2933</v>
      </c>
      <c r="C2942" s="57">
        <f ca="1"/>
        <v>0.18462639529523653</v>
      </c>
      <c r="D2942" s="57">
        <f t="shared" ca="1" si="370"/>
        <v>0.68332103477359363</v>
      </c>
      <c r="E2942" s="57">
        <f t="shared" ca="1" si="370"/>
        <v>0.68354526511209102</v>
      </c>
      <c r="F2942" s="57">
        <f t="shared" ca="1" si="365"/>
        <v>0</v>
      </c>
      <c r="G2942" s="57">
        <f t="shared" ca="1" si="366"/>
        <v>0</v>
      </c>
      <c r="H2942" s="17">
        <f t="shared" ca="1" si="367"/>
        <v>0</v>
      </c>
      <c r="I2942" s="17">
        <f t="shared" ca="1" si="368"/>
        <v>0</v>
      </c>
      <c r="K2942" s="17">
        <v>2933</v>
      </c>
      <c r="L2942" s="50">
        <v>1.7474761244515272E-3</v>
      </c>
      <c r="M2942" s="50">
        <v>1.7612222141089311E-3</v>
      </c>
      <c r="N2942" s="50">
        <v>5.0599999999999999E-2</v>
      </c>
      <c r="O2942" s="50">
        <v>5.1200000000000002E-2</v>
      </c>
      <c r="R2942" s="59"/>
    </row>
    <row r="2943" spans="2:18" x14ac:dyDescent="0.2">
      <c r="B2943">
        <v>2934</v>
      </c>
      <c r="C2943" s="57">
        <f ca="1"/>
        <v>-0.23502659403805073</v>
      </c>
      <c r="D2943" s="57">
        <f t="shared" ca="1" si="370"/>
        <v>0.65562715036901087</v>
      </c>
      <c r="E2943" s="57">
        <f t="shared" ca="1" si="370"/>
        <v>0.65584229301847419</v>
      </c>
      <c r="F2943" s="57">
        <f t="shared" ca="1" si="365"/>
        <v>0</v>
      </c>
      <c r="G2943" s="57">
        <f t="shared" ca="1" si="366"/>
        <v>0</v>
      </c>
      <c r="H2943" s="17">
        <f t="shared" ca="1" si="367"/>
        <v>0</v>
      </c>
      <c r="I2943" s="17">
        <f t="shared" ca="1" si="368"/>
        <v>0</v>
      </c>
      <c r="K2943" s="17">
        <v>2934</v>
      </c>
      <c r="L2943" s="50">
        <v>1.6694044754035446E-3</v>
      </c>
      <c r="M2943" s="50">
        <v>1.6832258686805283E-3</v>
      </c>
      <c r="N2943" s="50">
        <v>5.1200000000000002E-2</v>
      </c>
      <c r="O2943" s="50">
        <v>5.16E-2</v>
      </c>
      <c r="R2943" s="59"/>
    </row>
    <row r="2944" spans="2:18" x14ac:dyDescent="0.2">
      <c r="B2944">
        <v>2935</v>
      </c>
      <c r="C2944" s="57">
        <f ca="1"/>
        <v>-0.6600863172265099</v>
      </c>
      <c r="D2944" s="57">
        <f t="shared" ca="1" si="370"/>
        <v>0.62872043373204334</v>
      </c>
      <c r="E2944" s="57">
        <f t="shared" ca="1" si="370"/>
        <v>0.62892674699989493</v>
      </c>
      <c r="F2944" s="57">
        <f t="shared" ca="1" si="365"/>
        <v>0</v>
      </c>
      <c r="G2944" s="57">
        <f t="shared" ca="1" si="366"/>
        <v>0</v>
      </c>
      <c r="H2944" s="17">
        <f t="shared" ca="1" si="367"/>
        <v>0</v>
      </c>
      <c r="I2944" s="17">
        <f t="shared" ca="1" si="368"/>
        <v>0</v>
      </c>
      <c r="K2944" s="17">
        <v>2935</v>
      </c>
      <c r="L2944" s="50">
        <v>1.8080550238653429E-3</v>
      </c>
      <c r="M2944" s="50">
        <v>1.8210633483164366E-3</v>
      </c>
      <c r="N2944" s="50">
        <v>4.8000000000000001E-2</v>
      </c>
      <c r="O2944" s="50">
        <v>4.8000000000000001E-2</v>
      </c>
      <c r="R2944" s="59"/>
    </row>
    <row r="2945" spans="2:18" x14ac:dyDescent="0.2">
      <c r="B2945">
        <v>2936</v>
      </c>
      <c r="C2945" s="57">
        <f ca="1"/>
        <v>-0.22872578514701558</v>
      </c>
      <c r="D2945" s="57">
        <f t="shared" ca="1" si="370"/>
        <v>0.65603453988882288</v>
      </c>
      <c r="E2945" s="57">
        <f t="shared" ca="1" si="370"/>
        <v>0.65624981622228729</v>
      </c>
      <c r="F2945" s="57">
        <f t="shared" ca="1" si="365"/>
        <v>0</v>
      </c>
      <c r="G2945" s="57">
        <f t="shared" ca="1" si="366"/>
        <v>0</v>
      </c>
      <c r="H2945" s="17">
        <f t="shared" ca="1" si="367"/>
        <v>0</v>
      </c>
      <c r="I2945" s="17">
        <f t="shared" ca="1" si="368"/>
        <v>0</v>
      </c>
      <c r="K2945" s="17">
        <v>2936</v>
      </c>
      <c r="L2945" s="50">
        <v>2.0080221387489268E-3</v>
      </c>
      <c r="M2945" s="50">
        <v>2.0238168309903229E-3</v>
      </c>
      <c r="N2945" s="50">
        <v>5.8200000000000002E-2</v>
      </c>
      <c r="O2945" s="50">
        <v>5.8799999999999998E-2</v>
      </c>
      <c r="R2945" s="59"/>
    </row>
    <row r="2946" spans="2:18" x14ac:dyDescent="0.2">
      <c r="B2946">
        <v>2937</v>
      </c>
      <c r="C2946" s="57">
        <f ca="1"/>
        <v>1.0634244707896614</v>
      </c>
      <c r="D2946" s="57">
        <f t="shared" ca="1" si="370"/>
        <v>0.74516320692704552</v>
      </c>
      <c r="E2946" s="57">
        <f t="shared" ca="1" si="370"/>
        <v>0.74540773064228616</v>
      </c>
      <c r="F2946" s="57">
        <f t="shared" ca="1" si="365"/>
        <v>0</v>
      </c>
      <c r="G2946" s="57">
        <f t="shared" ca="1" si="366"/>
        <v>0</v>
      </c>
      <c r="H2946" s="17">
        <f t="shared" ca="1" si="367"/>
        <v>0</v>
      </c>
      <c r="I2946" s="17">
        <f t="shared" ca="1" si="368"/>
        <v>0</v>
      </c>
      <c r="K2946" s="17">
        <v>2937</v>
      </c>
      <c r="L2946" s="50">
        <v>1.6915880741048945E-3</v>
      </c>
      <c r="M2946" s="50">
        <v>1.7048273491187995E-3</v>
      </c>
      <c r="N2946" s="50">
        <v>4.8800000000000003E-2</v>
      </c>
      <c r="O2946" s="50">
        <v>4.9200000000000001E-2</v>
      </c>
      <c r="R2946" s="59"/>
    </row>
    <row r="2947" spans="2:18" x14ac:dyDescent="0.2">
      <c r="B2947">
        <v>2938</v>
      </c>
      <c r="C2947" s="57">
        <f ca="1"/>
        <v>0.58736109240496304</v>
      </c>
      <c r="D2947" s="57">
        <f t="shared" ca="1" si="370"/>
        <v>0.71099783171820363</v>
      </c>
      <c r="E2947" s="57">
        <f t="shared" ca="1" si="370"/>
        <v>0.71123114413852118</v>
      </c>
      <c r="F2947" s="57">
        <f t="shared" ca="1" si="365"/>
        <v>0</v>
      </c>
      <c r="G2947" s="57">
        <f t="shared" ca="1" si="366"/>
        <v>0</v>
      </c>
      <c r="H2947" s="17">
        <f t="shared" ca="1" si="367"/>
        <v>0</v>
      </c>
      <c r="I2947" s="17">
        <f t="shared" ca="1" si="368"/>
        <v>0</v>
      </c>
      <c r="K2947" s="17">
        <v>2938</v>
      </c>
      <c r="L2947" s="50">
        <v>1.6682719973197479E-3</v>
      </c>
      <c r="M2947" s="50">
        <v>1.6811410930820112E-3</v>
      </c>
      <c r="N2947" s="50">
        <v>4.7199999999999999E-2</v>
      </c>
      <c r="O2947" s="50">
        <v>4.8000000000000001E-2</v>
      </c>
      <c r="R2947" s="59"/>
    </row>
    <row r="2948" spans="2:18" x14ac:dyDescent="0.2">
      <c r="B2948">
        <v>2939</v>
      </c>
      <c r="C2948" s="57">
        <f ca="1"/>
        <v>0.62729046835543045</v>
      </c>
      <c r="D2948" s="57">
        <f t="shared" ca="1" si="370"/>
        <v>0.71380221654025777</v>
      </c>
      <c r="E2948" s="57">
        <f t="shared" ca="1" si="370"/>
        <v>0.71403644921346665</v>
      </c>
      <c r="F2948" s="57">
        <f t="shared" ca="1" si="365"/>
        <v>0</v>
      </c>
      <c r="G2948" s="57">
        <f t="shared" ca="1" si="366"/>
        <v>0</v>
      </c>
      <c r="H2948" s="17">
        <f t="shared" ca="1" si="367"/>
        <v>0</v>
      </c>
      <c r="I2948" s="17">
        <f t="shared" ca="1" si="368"/>
        <v>0</v>
      </c>
      <c r="K2948" s="17">
        <v>2939</v>
      </c>
      <c r="L2948" s="50">
        <v>1.6956835688585635E-3</v>
      </c>
      <c r="M2948" s="50">
        <v>1.7087375755612615E-3</v>
      </c>
      <c r="N2948" s="50">
        <v>4.8000000000000001E-2</v>
      </c>
      <c r="O2948" s="50">
        <v>4.8599999999999997E-2</v>
      </c>
      <c r="R2948" s="59"/>
    </row>
    <row r="2949" spans="2:18" x14ac:dyDescent="0.2">
      <c r="B2949">
        <v>2940</v>
      </c>
      <c r="C2949" s="57">
        <f ca="1"/>
        <v>1.9180562667258723</v>
      </c>
      <c r="D2949" s="57">
        <f t="shared" ca="1" si="370"/>
        <v>0.810668527954028</v>
      </c>
      <c r="E2949" s="57">
        <f t="shared" ca="1" si="370"/>
        <v>0.81093454710049329</v>
      </c>
      <c r="F2949" s="57">
        <f t="shared" ca="1" si="365"/>
        <v>2.2468527954027984E-2</v>
      </c>
      <c r="G2949" s="57">
        <f t="shared" ca="1" si="366"/>
        <v>2.2734547100493274E-2</v>
      </c>
      <c r="H2949" s="17">
        <f t="shared" ca="1" si="367"/>
        <v>1</v>
      </c>
      <c r="I2949" s="17">
        <f t="shared" ca="1" si="368"/>
        <v>1</v>
      </c>
      <c r="K2949" s="17">
        <v>2940</v>
      </c>
      <c r="L2949" s="50">
        <v>1.7235677223210125E-3</v>
      </c>
      <c r="M2949" s="50">
        <v>1.7373435510597663E-3</v>
      </c>
      <c r="N2949" s="50">
        <v>5.0599999999999999E-2</v>
      </c>
      <c r="O2949" s="50">
        <v>5.1400000000000001E-2</v>
      </c>
      <c r="R2949" s="59"/>
    </row>
    <row r="2950" spans="2:18" x14ac:dyDescent="0.2">
      <c r="B2950">
        <v>2941</v>
      </c>
      <c r="C2950" s="57">
        <f ca="1"/>
        <v>-0.23633506662710541</v>
      </c>
      <c r="D2950" s="57">
        <f t="shared" ref="D2950:E2969" ca="1" si="371">S0*EXP((D$5+0.5*σ*σ)*T+σ*SQRT(T)*$C2950)</f>
        <v>0.6555425805758982</v>
      </c>
      <c r="E2950" s="57">
        <f t="shared" ca="1" si="371"/>
        <v>0.65575769547396456</v>
      </c>
      <c r="F2950" s="57">
        <f t="shared" ca="1" si="365"/>
        <v>0</v>
      </c>
      <c r="G2950" s="57">
        <f t="shared" ca="1" si="366"/>
        <v>0</v>
      </c>
      <c r="H2950" s="17">
        <f t="shared" ca="1" si="367"/>
        <v>0</v>
      </c>
      <c r="I2950" s="17">
        <f t="shared" ca="1" si="368"/>
        <v>0</v>
      </c>
      <c r="K2950" s="17">
        <v>2941</v>
      </c>
      <c r="L2950" s="50">
        <v>1.5074391381816345E-3</v>
      </c>
      <c r="M2950" s="50">
        <v>1.5193446883330771E-3</v>
      </c>
      <c r="N2950" s="50">
        <v>4.3999999999999997E-2</v>
      </c>
      <c r="O2950" s="50">
        <v>4.4200000000000003E-2</v>
      </c>
      <c r="R2950" s="59"/>
    </row>
    <row r="2951" spans="2:18" x14ac:dyDescent="0.2">
      <c r="B2951">
        <v>2942</v>
      </c>
      <c r="C2951" s="57">
        <f ca="1"/>
        <v>0.18187552159387177</v>
      </c>
      <c r="D2951" s="57">
        <f t="shared" ca="1" si="371"/>
        <v>0.68313574208946615</v>
      </c>
      <c r="E2951" s="57">
        <f t="shared" ca="1" si="371"/>
        <v>0.68335991162456478</v>
      </c>
      <c r="F2951" s="57">
        <f t="shared" ca="1" si="365"/>
        <v>0</v>
      </c>
      <c r="G2951" s="57">
        <f t="shared" ca="1" si="366"/>
        <v>0</v>
      </c>
      <c r="H2951" s="17">
        <f t="shared" ca="1" si="367"/>
        <v>0</v>
      </c>
      <c r="I2951" s="17">
        <f t="shared" ca="1" si="368"/>
        <v>0</v>
      </c>
      <c r="K2951" s="17">
        <v>2942</v>
      </c>
      <c r="L2951" s="50">
        <v>1.6325140994467198E-3</v>
      </c>
      <c r="M2951" s="50">
        <v>1.6456969122662518E-3</v>
      </c>
      <c r="N2951" s="50">
        <v>4.8399999999999999E-2</v>
      </c>
      <c r="O2951" s="50">
        <v>4.9200000000000001E-2</v>
      </c>
      <c r="R2951" s="59"/>
    </row>
    <row r="2952" spans="2:18" x14ac:dyDescent="0.2">
      <c r="B2952">
        <v>2943</v>
      </c>
      <c r="C2952" s="57">
        <f ca="1"/>
        <v>0.32541387472549094</v>
      </c>
      <c r="D2952" s="57">
        <f t="shared" ca="1" si="371"/>
        <v>0.69287157653984344</v>
      </c>
      <c r="E2952" s="57">
        <f t="shared" ca="1" si="371"/>
        <v>0.69309894086822832</v>
      </c>
      <c r="F2952" s="57">
        <f t="shared" ca="1" si="365"/>
        <v>0</v>
      </c>
      <c r="G2952" s="57">
        <f t="shared" ca="1" si="366"/>
        <v>0</v>
      </c>
      <c r="H2952" s="17">
        <f t="shared" ca="1" si="367"/>
        <v>0</v>
      </c>
      <c r="I2952" s="17">
        <f t="shared" ca="1" si="368"/>
        <v>0</v>
      </c>
      <c r="K2952" s="17">
        <v>2943</v>
      </c>
      <c r="L2952" s="50">
        <v>1.8614742493335292E-3</v>
      </c>
      <c r="M2952" s="50">
        <v>1.8781199292397471E-3</v>
      </c>
      <c r="N2952" s="50">
        <v>6.1800000000000001E-2</v>
      </c>
      <c r="O2952" s="50">
        <v>6.2199999999999998E-2</v>
      </c>
      <c r="R2952" s="59"/>
    </row>
    <row r="2953" spans="2:18" x14ac:dyDescent="0.2">
      <c r="B2953">
        <v>2944</v>
      </c>
      <c r="C2953" s="57">
        <f ca="1"/>
        <v>-0.42189464142923505</v>
      </c>
      <c r="D2953" s="57">
        <f t="shared" ca="1" si="371"/>
        <v>0.64365921130753423</v>
      </c>
      <c r="E2953" s="57">
        <f t="shared" ca="1" si="371"/>
        <v>0.64387042670334904</v>
      </c>
      <c r="F2953" s="57">
        <f t="shared" ca="1" si="365"/>
        <v>0</v>
      </c>
      <c r="G2953" s="57">
        <f t="shared" ca="1" si="366"/>
        <v>0</v>
      </c>
      <c r="H2953" s="17">
        <f t="shared" ca="1" si="367"/>
        <v>0</v>
      </c>
      <c r="I2953" s="17">
        <f t="shared" ca="1" si="368"/>
        <v>0</v>
      </c>
      <c r="K2953" s="17">
        <v>2944</v>
      </c>
      <c r="L2953" s="50">
        <v>1.8741271098236317E-3</v>
      </c>
      <c r="M2953" s="50">
        <v>1.8881534833794099E-3</v>
      </c>
      <c r="N2953" s="50">
        <v>5.1799999999999999E-2</v>
      </c>
      <c r="O2953" s="50">
        <v>5.1999999999999998E-2</v>
      </c>
      <c r="R2953" s="59"/>
    </row>
    <row r="2954" spans="2:18" x14ac:dyDescent="0.2">
      <c r="B2954">
        <v>2945</v>
      </c>
      <c r="C2954" s="57">
        <f ca="1"/>
        <v>-0.40411170617753445</v>
      </c>
      <c r="D2954" s="57">
        <f t="shared" ca="1" si="371"/>
        <v>0.64478864804270986</v>
      </c>
      <c r="E2954" s="57">
        <f t="shared" ca="1" si="371"/>
        <v>0.64500023406077778</v>
      </c>
      <c r="F2954" s="57">
        <f t="shared" ref="F2954:F3017" ca="1" si="372">MAX(0,CP*(D2954-K))</f>
        <v>0</v>
      </c>
      <c r="G2954" s="57">
        <f t="shared" ref="G2954:G3017" ca="1" si="373">MAX(0,CP*(E2954-K))</f>
        <v>0</v>
      </c>
      <c r="H2954" s="17">
        <f t="shared" ref="H2954:H3017" ca="1" si="374">(CP*(D2954-K)&gt;0)*1</f>
        <v>0</v>
      </c>
      <c r="I2954" s="17">
        <f t="shared" ref="I2954:I3017" ca="1" si="375">(CP*(E2954-K)&gt;0)*1</f>
        <v>0</v>
      </c>
      <c r="K2954" s="17">
        <v>2945</v>
      </c>
      <c r="L2954" s="50">
        <v>2.0083468498086773E-3</v>
      </c>
      <c r="M2954" s="50">
        <v>2.0229987137574735E-3</v>
      </c>
      <c r="N2954" s="50">
        <v>5.3800000000000001E-2</v>
      </c>
      <c r="O2954" s="50">
        <v>5.4199999999999998E-2</v>
      </c>
      <c r="R2954" s="59"/>
    </row>
    <row r="2955" spans="2:18" x14ac:dyDescent="0.2">
      <c r="B2955">
        <v>2946</v>
      </c>
      <c r="C2955" s="57">
        <f ca="1"/>
        <v>0.59449992652611183</v>
      </c>
      <c r="D2955" s="57">
        <f t="shared" ca="1" si="371"/>
        <v>0.71149840783470364</v>
      </c>
      <c r="E2955" s="57">
        <f t="shared" ca="1" si="371"/>
        <v>0.71173188451800506</v>
      </c>
      <c r="F2955" s="57">
        <f t="shared" ca="1" si="372"/>
        <v>0</v>
      </c>
      <c r="G2955" s="57">
        <f t="shared" ca="1" si="373"/>
        <v>0</v>
      </c>
      <c r="H2955" s="17">
        <f t="shared" ca="1" si="374"/>
        <v>0</v>
      </c>
      <c r="I2955" s="17">
        <f t="shared" ca="1" si="375"/>
        <v>0</v>
      </c>
      <c r="K2955" s="17">
        <v>2946</v>
      </c>
      <c r="L2955" s="50">
        <v>1.6732083298669099E-3</v>
      </c>
      <c r="M2955" s="50">
        <v>1.6865460837889913E-3</v>
      </c>
      <c r="N2955" s="50">
        <v>4.9399999999999999E-2</v>
      </c>
      <c r="O2955" s="50">
        <v>4.9599999999999998E-2</v>
      </c>
      <c r="R2955" s="59"/>
    </row>
    <row r="2956" spans="2:18" x14ac:dyDescent="0.2">
      <c r="B2956">
        <v>2947</v>
      </c>
      <c r="C2956" s="57">
        <f ca="1"/>
        <v>-1.0613140173953217</v>
      </c>
      <c r="D2956" s="57">
        <f t="shared" ca="1" si="371"/>
        <v>0.60433620427745272</v>
      </c>
      <c r="E2956" s="57">
        <f t="shared" ca="1" si="371"/>
        <v>0.60453451591247531</v>
      </c>
      <c r="F2956" s="57">
        <f t="shared" ca="1" si="372"/>
        <v>0</v>
      </c>
      <c r="G2956" s="57">
        <f t="shared" ca="1" si="373"/>
        <v>0</v>
      </c>
      <c r="H2956" s="17">
        <f t="shared" ca="1" si="374"/>
        <v>0</v>
      </c>
      <c r="I2956" s="17">
        <f t="shared" ca="1" si="375"/>
        <v>0</v>
      </c>
      <c r="K2956" s="17">
        <v>2947</v>
      </c>
      <c r="L2956" s="50">
        <v>2.0621536544266276E-3</v>
      </c>
      <c r="M2956" s="50">
        <v>2.0782491021215667E-3</v>
      </c>
      <c r="N2956" s="50">
        <v>5.96E-2</v>
      </c>
      <c r="O2956" s="50">
        <v>0.06</v>
      </c>
      <c r="R2956" s="59"/>
    </row>
    <row r="2957" spans="2:18" x14ac:dyDescent="0.2">
      <c r="B2957">
        <v>2948</v>
      </c>
      <c r="C2957" s="57">
        <f ca="1"/>
        <v>0.33075829296539505</v>
      </c>
      <c r="D2957" s="57">
        <f t="shared" ca="1" si="371"/>
        <v>0.69323674168879945</v>
      </c>
      <c r="E2957" s="57">
        <f t="shared" ca="1" si="371"/>
        <v>0.69346422584534828</v>
      </c>
      <c r="F2957" s="57">
        <f t="shared" ca="1" si="372"/>
        <v>0</v>
      </c>
      <c r="G2957" s="57">
        <f t="shared" ca="1" si="373"/>
        <v>0</v>
      </c>
      <c r="H2957" s="17">
        <f t="shared" ca="1" si="374"/>
        <v>0</v>
      </c>
      <c r="I2957" s="17">
        <f t="shared" ca="1" si="375"/>
        <v>0</v>
      </c>
      <c r="K2957" s="17">
        <v>2948</v>
      </c>
      <c r="L2957" s="50">
        <v>1.6612919719091767E-3</v>
      </c>
      <c r="M2957" s="50">
        <v>1.6743347511689742E-3</v>
      </c>
      <c r="N2957" s="50">
        <v>4.82E-2</v>
      </c>
      <c r="O2957" s="50">
        <v>4.8399999999999999E-2</v>
      </c>
      <c r="R2957" s="59"/>
    </row>
    <row r="2958" spans="2:18" x14ac:dyDescent="0.2">
      <c r="B2958">
        <v>2949</v>
      </c>
      <c r="C2958" s="57">
        <f ca="1"/>
        <v>-0.73452235360594442</v>
      </c>
      <c r="D2958" s="57">
        <f t="shared" ca="1" si="371"/>
        <v>0.62412348157921838</v>
      </c>
      <c r="E2958" s="57">
        <f t="shared" ca="1" si="371"/>
        <v>0.62432828636703663</v>
      </c>
      <c r="F2958" s="57">
        <f t="shared" ca="1" si="372"/>
        <v>0</v>
      </c>
      <c r="G2958" s="57">
        <f t="shared" ca="1" si="373"/>
        <v>0</v>
      </c>
      <c r="H2958" s="17">
        <f t="shared" ca="1" si="374"/>
        <v>0</v>
      </c>
      <c r="I2958" s="17">
        <f t="shared" ca="1" si="375"/>
        <v>0</v>
      </c>
      <c r="K2958" s="17">
        <v>2949</v>
      </c>
      <c r="L2958" s="50">
        <v>1.7684538762744917E-3</v>
      </c>
      <c r="M2958" s="50">
        <v>1.7817646012834923E-3</v>
      </c>
      <c r="N2958" s="50">
        <v>4.9000000000000002E-2</v>
      </c>
      <c r="O2958" s="50">
        <v>4.9399999999999999E-2</v>
      </c>
      <c r="R2958" s="59"/>
    </row>
    <row r="2959" spans="2:18" x14ac:dyDescent="0.2">
      <c r="B2959">
        <v>2950</v>
      </c>
      <c r="C2959" s="57">
        <f ca="1"/>
        <v>0.75819953955199981</v>
      </c>
      <c r="D2959" s="57">
        <f t="shared" ca="1" si="371"/>
        <v>0.72307424742125237</v>
      </c>
      <c r="E2959" s="57">
        <f t="shared" ca="1" si="371"/>
        <v>0.72331152269159671</v>
      </c>
      <c r="F2959" s="57">
        <f t="shared" ca="1" si="372"/>
        <v>0</v>
      </c>
      <c r="G2959" s="57">
        <f t="shared" ca="1" si="373"/>
        <v>0</v>
      </c>
      <c r="H2959" s="17">
        <f t="shared" ca="1" si="374"/>
        <v>0</v>
      </c>
      <c r="I2959" s="17">
        <f t="shared" ca="1" si="375"/>
        <v>0</v>
      </c>
      <c r="K2959" s="17">
        <v>2950</v>
      </c>
      <c r="L2959" s="50">
        <v>1.8607303367951737E-3</v>
      </c>
      <c r="M2959" s="50">
        <v>1.8750934594745122E-3</v>
      </c>
      <c r="N2959" s="50">
        <v>5.28E-2</v>
      </c>
      <c r="O2959" s="50">
        <v>5.3600000000000002E-2</v>
      </c>
      <c r="R2959" s="59"/>
    </row>
    <row r="2960" spans="2:18" x14ac:dyDescent="0.2">
      <c r="B2960">
        <v>2951</v>
      </c>
      <c r="C2960" s="57">
        <f ca="1"/>
        <v>-0.1291509517724182</v>
      </c>
      <c r="D2960" s="57">
        <f t="shared" ca="1" si="371"/>
        <v>0.66250643478751947</v>
      </c>
      <c r="E2960" s="57">
        <f t="shared" ca="1" si="371"/>
        <v>0.66272383485947572</v>
      </c>
      <c r="F2960" s="57">
        <f t="shared" ca="1" si="372"/>
        <v>0</v>
      </c>
      <c r="G2960" s="57">
        <f t="shared" ca="1" si="373"/>
        <v>0</v>
      </c>
      <c r="H2960" s="17">
        <f t="shared" ca="1" si="374"/>
        <v>0</v>
      </c>
      <c r="I2960" s="17">
        <f t="shared" ca="1" si="375"/>
        <v>0</v>
      </c>
      <c r="K2960" s="17">
        <v>2951</v>
      </c>
      <c r="L2960" s="50">
        <v>1.7238088845552256E-3</v>
      </c>
      <c r="M2960" s="50">
        <v>1.7372403457501515E-3</v>
      </c>
      <c r="N2960" s="50">
        <v>4.9599999999999998E-2</v>
      </c>
      <c r="O2960" s="50">
        <v>5.0200000000000002E-2</v>
      </c>
      <c r="R2960" s="59"/>
    </row>
    <row r="2961" spans="2:18" x14ac:dyDescent="0.2">
      <c r="B2961">
        <v>2952</v>
      </c>
      <c r="C2961" s="57">
        <f ca="1"/>
        <v>-0.89103803254096914</v>
      </c>
      <c r="D2961" s="57">
        <f t="shared" ca="1" si="371"/>
        <v>0.61456687486283468</v>
      </c>
      <c r="E2961" s="57">
        <f t="shared" ca="1" si="371"/>
        <v>0.61476854367056477</v>
      </c>
      <c r="F2961" s="57">
        <f t="shared" ca="1" si="372"/>
        <v>0</v>
      </c>
      <c r="G2961" s="57">
        <f t="shared" ca="1" si="373"/>
        <v>0</v>
      </c>
      <c r="H2961" s="17">
        <f t="shared" ca="1" si="374"/>
        <v>0</v>
      </c>
      <c r="I2961" s="17">
        <f t="shared" ca="1" si="375"/>
        <v>0</v>
      </c>
      <c r="K2961" s="17">
        <v>2952</v>
      </c>
      <c r="L2961" s="50">
        <v>1.7593076607330096E-3</v>
      </c>
      <c r="M2961" s="50">
        <v>1.7730943890505878E-3</v>
      </c>
      <c r="N2961" s="50">
        <v>5.0799999999999998E-2</v>
      </c>
      <c r="O2961" s="50">
        <v>5.1400000000000001E-2</v>
      </c>
      <c r="R2961" s="59"/>
    </row>
    <row r="2962" spans="2:18" x14ac:dyDescent="0.2">
      <c r="B2962">
        <v>2953</v>
      </c>
      <c r="C2962" s="57">
        <f ca="1"/>
        <v>1.5826757671376019</v>
      </c>
      <c r="D2962" s="57">
        <f t="shared" ca="1" si="371"/>
        <v>0.78430261590923989</v>
      </c>
      <c r="E2962" s="57">
        <f t="shared" ca="1" si="371"/>
        <v>0.78455998313796549</v>
      </c>
      <c r="F2962" s="57">
        <f t="shared" ca="1" si="372"/>
        <v>0</v>
      </c>
      <c r="G2962" s="57">
        <f t="shared" ca="1" si="373"/>
        <v>0</v>
      </c>
      <c r="H2962" s="17">
        <f t="shared" ca="1" si="374"/>
        <v>0</v>
      </c>
      <c r="I2962" s="17">
        <f t="shared" ca="1" si="375"/>
        <v>0</v>
      </c>
      <c r="K2962" s="17">
        <v>2953</v>
      </c>
      <c r="L2962" s="50">
        <v>1.9871740249784099E-3</v>
      </c>
      <c r="M2962" s="50">
        <v>2.0025559557688465E-3</v>
      </c>
      <c r="N2962" s="50">
        <v>5.6800000000000003E-2</v>
      </c>
      <c r="O2962" s="50">
        <v>5.7200000000000001E-2</v>
      </c>
      <c r="R2962" s="59"/>
    </row>
    <row r="2963" spans="2:18" x14ac:dyDescent="0.2">
      <c r="B2963">
        <v>2954</v>
      </c>
      <c r="C2963" s="57">
        <f ca="1"/>
        <v>-1.2676910128055388</v>
      </c>
      <c r="D2963" s="57">
        <f t="shared" ca="1" si="371"/>
        <v>0.59216451123653224</v>
      </c>
      <c r="E2963" s="57">
        <f t="shared" ca="1" si="371"/>
        <v>0.59235882875647305</v>
      </c>
      <c r="F2963" s="57">
        <f t="shared" ca="1" si="372"/>
        <v>0</v>
      </c>
      <c r="G2963" s="57">
        <f t="shared" ca="1" si="373"/>
        <v>0</v>
      </c>
      <c r="H2963" s="17">
        <f t="shared" ca="1" si="374"/>
        <v>0</v>
      </c>
      <c r="I2963" s="17">
        <f t="shared" ca="1" si="375"/>
        <v>0</v>
      </c>
      <c r="K2963" s="17">
        <v>2954</v>
      </c>
      <c r="L2963" s="50">
        <v>1.6816564986676611E-3</v>
      </c>
      <c r="M2963" s="50">
        <v>1.6951749228223444E-3</v>
      </c>
      <c r="N2963" s="50">
        <v>4.9599999999999998E-2</v>
      </c>
      <c r="O2963" s="50">
        <v>5.04E-2</v>
      </c>
      <c r="R2963" s="59"/>
    </row>
    <row r="2964" spans="2:18" x14ac:dyDescent="0.2">
      <c r="B2964">
        <v>2955</v>
      </c>
      <c r="C2964" s="57">
        <f ca="1"/>
        <v>1.0577183903976559</v>
      </c>
      <c r="D2964" s="57">
        <f t="shared" ca="1" si="371"/>
        <v>0.74474413471962597</v>
      </c>
      <c r="E2964" s="57">
        <f t="shared" ca="1" si="371"/>
        <v>0.74498852091721657</v>
      </c>
      <c r="F2964" s="57">
        <f t="shared" ca="1" si="372"/>
        <v>0</v>
      </c>
      <c r="G2964" s="57">
        <f t="shared" ca="1" si="373"/>
        <v>0</v>
      </c>
      <c r="H2964" s="17">
        <f t="shared" ca="1" si="374"/>
        <v>0</v>
      </c>
      <c r="I2964" s="17">
        <f t="shared" ca="1" si="375"/>
        <v>0</v>
      </c>
      <c r="K2964" s="17">
        <v>2955</v>
      </c>
      <c r="L2964" s="50">
        <v>1.6488321200999459E-3</v>
      </c>
      <c r="M2964" s="50">
        <v>1.6624378775053315E-3</v>
      </c>
      <c r="N2964" s="50">
        <v>5.0200000000000002E-2</v>
      </c>
      <c r="O2964" s="50">
        <v>5.0599999999999999E-2</v>
      </c>
      <c r="R2964" s="59"/>
    </row>
    <row r="2965" spans="2:18" x14ac:dyDescent="0.2">
      <c r="B2965">
        <v>2956</v>
      </c>
      <c r="C2965" s="57">
        <f ca="1"/>
        <v>6.6039625156879958E-2</v>
      </c>
      <c r="D2965" s="57">
        <f t="shared" ca="1" si="371"/>
        <v>0.67537873053388742</v>
      </c>
      <c r="E2965" s="57">
        <f t="shared" ca="1" si="371"/>
        <v>0.67560035462220724</v>
      </c>
      <c r="F2965" s="57">
        <f t="shared" ca="1" si="372"/>
        <v>0</v>
      </c>
      <c r="G2965" s="57">
        <f t="shared" ca="1" si="373"/>
        <v>0</v>
      </c>
      <c r="H2965" s="17">
        <f t="shared" ca="1" si="374"/>
        <v>0</v>
      </c>
      <c r="I2965" s="17">
        <f t="shared" ca="1" si="375"/>
        <v>0</v>
      </c>
      <c r="K2965" s="17">
        <v>2956</v>
      </c>
      <c r="L2965" s="50">
        <v>1.7547337884494165E-3</v>
      </c>
      <c r="M2965" s="50">
        <v>1.7684017433487052E-3</v>
      </c>
      <c r="N2965" s="50">
        <v>5.04E-2</v>
      </c>
      <c r="O2965" s="50">
        <v>5.0799999999999998E-2</v>
      </c>
      <c r="R2965" s="59"/>
    </row>
    <row r="2966" spans="2:18" x14ac:dyDescent="0.2">
      <c r="B2966">
        <v>2957</v>
      </c>
      <c r="C2966" s="57">
        <f ca="1"/>
        <v>-2.9075241894542549E-2</v>
      </c>
      <c r="D2966" s="57">
        <f t="shared" ca="1" si="371"/>
        <v>0.66907521427241357</v>
      </c>
      <c r="E2966" s="57">
        <f t="shared" ca="1" si="371"/>
        <v>0.66929476987533165</v>
      </c>
      <c r="F2966" s="57">
        <f t="shared" ca="1" si="372"/>
        <v>0</v>
      </c>
      <c r="G2966" s="57">
        <f t="shared" ca="1" si="373"/>
        <v>0</v>
      </c>
      <c r="H2966" s="17">
        <f t="shared" ca="1" si="374"/>
        <v>0</v>
      </c>
      <c r="I2966" s="17">
        <f t="shared" ca="1" si="375"/>
        <v>0</v>
      </c>
      <c r="K2966" s="17">
        <v>2957</v>
      </c>
      <c r="L2966" s="50">
        <v>1.7444880563018729E-3</v>
      </c>
      <c r="M2966" s="50">
        <v>1.7585129250532279E-3</v>
      </c>
      <c r="N2966" s="50">
        <v>5.1999999999999998E-2</v>
      </c>
      <c r="O2966" s="50">
        <v>5.2200000000000003E-2</v>
      </c>
      <c r="R2966" s="59"/>
    </row>
    <row r="2967" spans="2:18" x14ac:dyDescent="0.2">
      <c r="B2967">
        <v>2958</v>
      </c>
      <c r="C2967" s="57">
        <f ca="1"/>
        <v>-0.72331906467545193</v>
      </c>
      <c r="D2967" s="57">
        <f t="shared" ca="1" si="371"/>
        <v>0.62481320923731076</v>
      </c>
      <c r="E2967" s="57">
        <f t="shared" ca="1" si="371"/>
        <v>0.6250182403577873</v>
      </c>
      <c r="F2967" s="57">
        <f t="shared" ca="1" si="372"/>
        <v>0</v>
      </c>
      <c r="G2967" s="57">
        <f t="shared" ca="1" si="373"/>
        <v>0</v>
      </c>
      <c r="H2967" s="17">
        <f t="shared" ca="1" si="374"/>
        <v>0</v>
      </c>
      <c r="I2967" s="17">
        <f t="shared" ca="1" si="375"/>
        <v>0</v>
      </c>
      <c r="K2967" s="17">
        <v>2958</v>
      </c>
      <c r="L2967" s="50">
        <v>1.7127416025804966E-3</v>
      </c>
      <c r="M2967" s="50">
        <v>1.7266617560972928E-3</v>
      </c>
      <c r="N2967" s="50">
        <v>5.16E-2</v>
      </c>
      <c r="O2967" s="50">
        <v>5.1799999999999999E-2</v>
      </c>
      <c r="R2967" s="59"/>
    </row>
    <row r="2968" spans="2:18" x14ac:dyDescent="0.2">
      <c r="B2968">
        <v>2959</v>
      </c>
      <c r="C2968" s="57">
        <f ca="1"/>
        <v>1.7251084302557731</v>
      </c>
      <c r="D2968" s="57">
        <f t="shared" ca="1" si="371"/>
        <v>0.79539354030259968</v>
      </c>
      <c r="E2968" s="57">
        <f t="shared" ca="1" si="371"/>
        <v>0.79565454699448279</v>
      </c>
      <c r="F2968" s="57">
        <f t="shared" ca="1" si="372"/>
        <v>7.1935403025996658E-3</v>
      </c>
      <c r="G2968" s="57">
        <f t="shared" ca="1" si="373"/>
        <v>7.4545469944827802E-3</v>
      </c>
      <c r="H2968" s="17">
        <f t="shared" ca="1" si="374"/>
        <v>1</v>
      </c>
      <c r="I2968" s="17">
        <f t="shared" ca="1" si="375"/>
        <v>1</v>
      </c>
      <c r="K2968" s="17">
        <v>2959</v>
      </c>
      <c r="L2968" s="50">
        <v>1.6577639566873071E-3</v>
      </c>
      <c r="M2968" s="50">
        <v>1.6716334102768171E-3</v>
      </c>
      <c r="N2968" s="50">
        <v>5.1200000000000002E-2</v>
      </c>
      <c r="O2968" s="50">
        <v>5.16E-2</v>
      </c>
      <c r="R2968" s="59"/>
    </row>
    <row r="2969" spans="2:18" x14ac:dyDescent="0.2">
      <c r="B2969">
        <v>2960</v>
      </c>
      <c r="C2969" s="57">
        <f ca="1"/>
        <v>-0.40715563802674359</v>
      </c>
      <c r="D2969" s="57">
        <f t="shared" ca="1" si="371"/>
        <v>0.64459518016603978</v>
      </c>
      <c r="E2969" s="57">
        <f t="shared" ca="1" si="371"/>
        <v>0.64480670269803708</v>
      </c>
      <c r="F2969" s="57">
        <f t="shared" ca="1" si="372"/>
        <v>0</v>
      </c>
      <c r="G2969" s="57">
        <f t="shared" ca="1" si="373"/>
        <v>0</v>
      </c>
      <c r="H2969" s="17">
        <f t="shared" ca="1" si="374"/>
        <v>0</v>
      </c>
      <c r="I2969" s="17">
        <f t="shared" ca="1" si="375"/>
        <v>0</v>
      </c>
      <c r="K2969" s="17">
        <v>2960</v>
      </c>
      <c r="L2969" s="50">
        <v>1.8167064965009516E-3</v>
      </c>
      <c r="M2969" s="50">
        <v>1.8309185466617644E-3</v>
      </c>
      <c r="N2969" s="50">
        <v>5.2200000000000003E-2</v>
      </c>
      <c r="O2969" s="50">
        <v>5.28E-2</v>
      </c>
      <c r="R2969" s="59"/>
    </row>
    <row r="2970" spans="2:18" x14ac:dyDescent="0.2">
      <c r="B2970">
        <v>2961</v>
      </c>
      <c r="C2970" s="57">
        <f ca="1"/>
        <v>0.64206678909349346</v>
      </c>
      <c r="D2970" s="57">
        <f t="shared" ref="D2970:E2989" ca="1" si="376">S0*EXP((D$5+0.5*σ*σ)*T+σ*SQRT(T)*$C2970)</f>
        <v>0.71484281287538654</v>
      </c>
      <c r="E2970" s="57">
        <f t="shared" ca="1" si="376"/>
        <v>0.71507738701806078</v>
      </c>
      <c r="F2970" s="57">
        <f t="shared" ca="1" si="372"/>
        <v>0</v>
      </c>
      <c r="G2970" s="57">
        <f t="shared" ca="1" si="373"/>
        <v>0</v>
      </c>
      <c r="H2970" s="17">
        <f t="shared" ca="1" si="374"/>
        <v>0</v>
      </c>
      <c r="I2970" s="17">
        <f t="shared" ca="1" si="375"/>
        <v>0</v>
      </c>
      <c r="K2970" s="17">
        <v>2961</v>
      </c>
      <c r="L2970" s="50">
        <v>1.7866409806770317E-3</v>
      </c>
      <c r="M2970" s="50">
        <v>1.8011728580758597E-3</v>
      </c>
      <c r="N2970" s="50">
        <v>5.3600000000000002E-2</v>
      </c>
      <c r="O2970" s="50">
        <v>5.3999999999999999E-2</v>
      </c>
      <c r="R2970" s="59"/>
    </row>
    <row r="2971" spans="2:18" x14ac:dyDescent="0.2">
      <c r="B2971">
        <v>2962</v>
      </c>
      <c r="C2971" s="57">
        <f ca="1"/>
        <v>2.0074230166853342</v>
      </c>
      <c r="D2971" s="57">
        <f t="shared" ca="1" si="376"/>
        <v>0.81784243203088614</v>
      </c>
      <c r="E2971" s="57">
        <f t="shared" ca="1" si="376"/>
        <v>0.81811080527865587</v>
      </c>
      <c r="F2971" s="57">
        <f t="shared" ca="1" si="372"/>
        <v>2.9642432030886123E-2</v>
      </c>
      <c r="G2971" s="57">
        <f t="shared" ca="1" si="373"/>
        <v>2.9910805278655861E-2</v>
      </c>
      <c r="H2971" s="17">
        <f t="shared" ca="1" si="374"/>
        <v>1</v>
      </c>
      <c r="I2971" s="17">
        <f t="shared" ca="1" si="375"/>
        <v>1</v>
      </c>
      <c r="K2971" s="17">
        <v>2962</v>
      </c>
      <c r="L2971" s="50">
        <v>1.5327036901333919E-3</v>
      </c>
      <c r="M2971" s="50">
        <v>1.5461999619529358E-3</v>
      </c>
      <c r="N2971" s="50">
        <v>5.0200000000000002E-2</v>
      </c>
      <c r="O2971" s="50">
        <v>5.04E-2</v>
      </c>
      <c r="R2971" s="59"/>
    </row>
    <row r="2972" spans="2:18" x14ac:dyDescent="0.2">
      <c r="B2972">
        <v>2963</v>
      </c>
      <c r="C2972" s="57">
        <f ca="1"/>
        <v>0.92471406946178281</v>
      </c>
      <c r="D2972" s="57">
        <f t="shared" ca="1" si="376"/>
        <v>0.73504237939694983</v>
      </c>
      <c r="E2972" s="57">
        <f t="shared" ca="1" si="376"/>
        <v>0.73528358198424715</v>
      </c>
      <c r="F2972" s="57">
        <f t="shared" ca="1" si="372"/>
        <v>0</v>
      </c>
      <c r="G2972" s="57">
        <f t="shared" ca="1" si="373"/>
        <v>0</v>
      </c>
      <c r="H2972" s="17">
        <f t="shared" ca="1" si="374"/>
        <v>0</v>
      </c>
      <c r="I2972" s="17">
        <f t="shared" ca="1" si="375"/>
        <v>0</v>
      </c>
      <c r="K2972" s="17">
        <v>2963</v>
      </c>
      <c r="L2972" s="50">
        <v>1.7065613876256602E-3</v>
      </c>
      <c r="M2972" s="50">
        <v>1.7195364071567361E-3</v>
      </c>
      <c r="N2972" s="50">
        <v>4.8000000000000001E-2</v>
      </c>
      <c r="O2972" s="50">
        <v>4.8000000000000001E-2</v>
      </c>
      <c r="R2972" s="59"/>
    </row>
    <row r="2973" spans="2:18" x14ac:dyDescent="0.2">
      <c r="B2973">
        <v>2964</v>
      </c>
      <c r="C2973" s="57">
        <f ca="1"/>
        <v>-1.1688118741124511</v>
      </c>
      <c r="D2973" s="57">
        <f t="shared" ca="1" si="376"/>
        <v>0.59796530326773945</v>
      </c>
      <c r="E2973" s="57">
        <f t="shared" ca="1" si="376"/>
        <v>0.59816152430519931</v>
      </c>
      <c r="F2973" s="57">
        <f t="shared" ca="1" si="372"/>
        <v>0</v>
      </c>
      <c r="G2973" s="57">
        <f t="shared" ca="1" si="373"/>
        <v>0</v>
      </c>
      <c r="H2973" s="17">
        <f t="shared" ca="1" si="374"/>
        <v>0</v>
      </c>
      <c r="I2973" s="17">
        <f t="shared" ca="1" si="375"/>
        <v>0</v>
      </c>
      <c r="K2973" s="17">
        <v>2964</v>
      </c>
      <c r="L2973" s="50">
        <v>1.670357046659258E-3</v>
      </c>
      <c r="M2973" s="50">
        <v>1.684529957984108E-3</v>
      </c>
      <c r="N2973" s="50">
        <v>5.2600000000000001E-2</v>
      </c>
      <c r="O2973" s="50">
        <v>5.28E-2</v>
      </c>
      <c r="R2973" s="59"/>
    </row>
    <row r="2974" spans="2:18" x14ac:dyDescent="0.2">
      <c r="B2974">
        <v>2965</v>
      </c>
      <c r="C2974" s="57">
        <f ca="1"/>
        <v>1.111563842795501</v>
      </c>
      <c r="D2974" s="57">
        <f t="shared" ca="1" si="376"/>
        <v>0.74870811125942927</v>
      </c>
      <c r="E2974" s="57">
        <f t="shared" ca="1" si="376"/>
        <v>0.74895379822745733</v>
      </c>
      <c r="F2974" s="57">
        <f t="shared" ca="1" si="372"/>
        <v>0</v>
      </c>
      <c r="G2974" s="57">
        <f t="shared" ca="1" si="373"/>
        <v>0</v>
      </c>
      <c r="H2974" s="17">
        <f t="shared" ca="1" si="374"/>
        <v>0</v>
      </c>
      <c r="I2974" s="17">
        <f t="shared" ca="1" si="375"/>
        <v>0</v>
      </c>
      <c r="K2974" s="17">
        <v>2965</v>
      </c>
      <c r="L2974" s="50">
        <v>1.8343781425347522E-3</v>
      </c>
      <c r="M2974" s="50">
        <v>1.8484474106496799E-3</v>
      </c>
      <c r="N2974" s="50">
        <v>5.1999999999999998E-2</v>
      </c>
      <c r="O2974" s="50">
        <v>5.2400000000000002E-2</v>
      </c>
      <c r="R2974" s="59"/>
    </row>
    <row r="2975" spans="2:18" x14ac:dyDescent="0.2">
      <c r="B2975">
        <v>2966</v>
      </c>
      <c r="C2975" s="57">
        <f ca="1"/>
        <v>0.17399002011616424</v>
      </c>
      <c r="D2975" s="57">
        <f t="shared" ca="1" si="376"/>
        <v>0.6826048707924981</v>
      </c>
      <c r="E2975" s="57">
        <f t="shared" ca="1" si="376"/>
        <v>0.68282886612331417</v>
      </c>
      <c r="F2975" s="57">
        <f t="shared" ca="1" si="372"/>
        <v>0</v>
      </c>
      <c r="G2975" s="57">
        <f t="shared" ca="1" si="373"/>
        <v>0</v>
      </c>
      <c r="H2975" s="17">
        <f t="shared" ca="1" si="374"/>
        <v>0</v>
      </c>
      <c r="I2975" s="17">
        <f t="shared" ca="1" si="375"/>
        <v>0</v>
      </c>
      <c r="K2975" s="17">
        <v>2966</v>
      </c>
      <c r="L2975" s="50">
        <v>1.4458453812335114E-3</v>
      </c>
      <c r="M2975" s="50">
        <v>1.4583864457788352E-3</v>
      </c>
      <c r="N2975" s="50">
        <v>4.6199999999999998E-2</v>
      </c>
      <c r="O2975" s="50">
        <v>4.7E-2</v>
      </c>
      <c r="R2975" s="59"/>
    </row>
    <row r="2976" spans="2:18" x14ac:dyDescent="0.2">
      <c r="B2976">
        <v>2967</v>
      </c>
      <c r="C2976" s="57">
        <f ca="1"/>
        <v>2.5488231449727952</v>
      </c>
      <c r="D2976" s="57">
        <f t="shared" ca="1" si="376"/>
        <v>0.86268098186106423</v>
      </c>
      <c r="E2976" s="57">
        <f t="shared" ca="1" si="376"/>
        <v>0.86296406878321918</v>
      </c>
      <c r="F2976" s="57">
        <f t="shared" ca="1" si="372"/>
        <v>7.4480981861064222E-2</v>
      </c>
      <c r="G2976" s="57">
        <f t="shared" ca="1" si="373"/>
        <v>7.4764068783219173E-2</v>
      </c>
      <c r="H2976" s="17">
        <f t="shared" ca="1" si="374"/>
        <v>1</v>
      </c>
      <c r="I2976" s="17">
        <f t="shared" ca="1" si="375"/>
        <v>1</v>
      </c>
      <c r="K2976" s="17">
        <v>2967</v>
      </c>
      <c r="L2976" s="50">
        <v>1.712092146948424E-3</v>
      </c>
      <c r="M2976" s="50">
        <v>1.7248520134649215E-3</v>
      </c>
      <c r="N2976" s="50">
        <v>4.7E-2</v>
      </c>
      <c r="O2976" s="50">
        <v>4.7199999999999999E-2</v>
      </c>
      <c r="R2976" s="59"/>
    </row>
    <row r="2977" spans="2:18" x14ac:dyDescent="0.2">
      <c r="B2977">
        <v>2968</v>
      </c>
      <c r="C2977" s="57">
        <f ca="1"/>
        <v>-1.2588137299894089</v>
      </c>
      <c r="D2977" s="57">
        <f t="shared" ca="1" si="376"/>
        <v>0.59268299386675904</v>
      </c>
      <c r="E2977" s="57">
        <f t="shared" ca="1" si="376"/>
        <v>0.59287748152566788</v>
      </c>
      <c r="F2977" s="57">
        <f t="shared" ca="1" si="372"/>
        <v>0</v>
      </c>
      <c r="G2977" s="57">
        <f t="shared" ca="1" si="373"/>
        <v>0</v>
      </c>
      <c r="H2977" s="17">
        <f t="shared" ca="1" si="374"/>
        <v>0</v>
      </c>
      <c r="I2977" s="17">
        <f t="shared" ca="1" si="375"/>
        <v>0</v>
      </c>
      <c r="K2977" s="17">
        <v>2968</v>
      </c>
      <c r="L2977" s="50">
        <v>1.6970718482016312E-3</v>
      </c>
      <c r="M2977" s="50">
        <v>1.7099732585187269E-3</v>
      </c>
      <c r="N2977" s="50">
        <v>4.7399999999999998E-2</v>
      </c>
      <c r="O2977" s="50">
        <v>4.7800000000000002E-2</v>
      </c>
      <c r="R2977" s="59"/>
    </row>
    <row r="2978" spans="2:18" x14ac:dyDescent="0.2">
      <c r="B2978">
        <v>2969</v>
      </c>
      <c r="C2978" s="57">
        <f ca="1"/>
        <v>0.73600378043442194</v>
      </c>
      <c r="D2978" s="57">
        <f t="shared" ca="1" si="376"/>
        <v>0.72149372908871579</v>
      </c>
      <c r="E2978" s="57">
        <f t="shared" ca="1" si="376"/>
        <v>0.72173048571534404</v>
      </c>
      <c r="F2978" s="57">
        <f t="shared" ca="1" si="372"/>
        <v>0</v>
      </c>
      <c r="G2978" s="57">
        <f t="shared" ca="1" si="373"/>
        <v>0</v>
      </c>
      <c r="H2978" s="17">
        <f t="shared" ca="1" si="374"/>
        <v>0</v>
      </c>
      <c r="I2978" s="17">
        <f t="shared" ca="1" si="375"/>
        <v>0</v>
      </c>
      <c r="K2978" s="17">
        <v>2969</v>
      </c>
      <c r="L2978" s="50">
        <v>1.5404754402191503E-3</v>
      </c>
      <c r="M2978" s="50">
        <v>1.5537096636830156E-3</v>
      </c>
      <c r="N2978" s="50">
        <v>4.9200000000000001E-2</v>
      </c>
      <c r="O2978" s="50">
        <v>4.9399999999999999E-2</v>
      </c>
      <c r="R2978" s="59"/>
    </row>
    <row r="2979" spans="2:18" x14ac:dyDescent="0.2">
      <c r="B2979">
        <v>2970</v>
      </c>
      <c r="C2979" s="57">
        <f ca="1"/>
        <v>-0.46294240508894435</v>
      </c>
      <c r="D2979" s="57">
        <f t="shared" ca="1" si="376"/>
        <v>0.64105971768459458</v>
      </c>
      <c r="E2979" s="57">
        <f t="shared" ca="1" si="376"/>
        <v>0.64127008006212771</v>
      </c>
      <c r="F2979" s="57">
        <f t="shared" ca="1" si="372"/>
        <v>0</v>
      </c>
      <c r="G2979" s="57">
        <f t="shared" ca="1" si="373"/>
        <v>0</v>
      </c>
      <c r="H2979" s="17">
        <f t="shared" ca="1" si="374"/>
        <v>0</v>
      </c>
      <c r="I2979" s="17">
        <f t="shared" ca="1" si="375"/>
        <v>0</v>
      </c>
      <c r="K2979" s="17">
        <v>2970</v>
      </c>
      <c r="L2979" s="50">
        <v>1.6087655521765613E-3</v>
      </c>
      <c r="M2979" s="50">
        <v>1.6217524669255926E-3</v>
      </c>
      <c r="N2979" s="50">
        <v>4.8000000000000001E-2</v>
      </c>
      <c r="O2979" s="50">
        <v>4.8599999999999997E-2</v>
      </c>
      <c r="R2979" s="59"/>
    </row>
    <row r="2980" spans="2:18" x14ac:dyDescent="0.2">
      <c r="B2980">
        <v>2971</v>
      </c>
      <c r="C2980" s="57">
        <f ca="1"/>
        <v>0.44915162337037795</v>
      </c>
      <c r="D2980" s="57">
        <f t="shared" ca="1" si="376"/>
        <v>0.70137567630680986</v>
      </c>
      <c r="E2980" s="57">
        <f t="shared" ca="1" si="376"/>
        <v>0.70160583123737508</v>
      </c>
      <c r="F2980" s="57">
        <f t="shared" ca="1" si="372"/>
        <v>0</v>
      </c>
      <c r="G2980" s="57">
        <f t="shared" ca="1" si="373"/>
        <v>0</v>
      </c>
      <c r="H2980" s="17">
        <f t="shared" ca="1" si="374"/>
        <v>0</v>
      </c>
      <c r="I2980" s="17">
        <f t="shared" ca="1" si="375"/>
        <v>0</v>
      </c>
      <c r="K2980" s="17">
        <v>2971</v>
      </c>
      <c r="L2980" s="50">
        <v>1.7738025445812053E-3</v>
      </c>
      <c r="M2980" s="50">
        <v>1.7886483888949602E-3</v>
      </c>
      <c r="N2980" s="50">
        <v>5.5E-2</v>
      </c>
      <c r="O2980" s="50">
        <v>5.5199999999999999E-2</v>
      </c>
      <c r="R2980" s="59"/>
    </row>
    <row r="2981" spans="2:18" x14ac:dyDescent="0.2">
      <c r="B2981">
        <v>2972</v>
      </c>
      <c r="C2981" s="57">
        <f ca="1"/>
        <v>0.81557099769446295</v>
      </c>
      <c r="D2981" s="57">
        <f t="shared" ca="1" si="376"/>
        <v>0.72717562062529562</v>
      </c>
      <c r="E2981" s="57">
        <f t="shared" ca="1" si="376"/>
        <v>0.72741424175249936</v>
      </c>
      <c r="F2981" s="57">
        <f t="shared" ca="1" si="372"/>
        <v>0</v>
      </c>
      <c r="G2981" s="57">
        <f t="shared" ca="1" si="373"/>
        <v>0</v>
      </c>
      <c r="H2981" s="17">
        <f t="shared" ca="1" si="374"/>
        <v>0</v>
      </c>
      <c r="I2981" s="17">
        <f t="shared" ca="1" si="375"/>
        <v>0</v>
      </c>
      <c r="K2981" s="17">
        <v>2972</v>
      </c>
      <c r="L2981" s="50">
        <v>1.5440284017840279E-3</v>
      </c>
      <c r="M2981" s="50">
        <v>1.5570535449216459E-3</v>
      </c>
      <c r="N2981" s="50">
        <v>4.8399999999999999E-2</v>
      </c>
      <c r="O2981" s="50">
        <v>4.8399999999999999E-2</v>
      </c>
      <c r="R2981" s="59"/>
    </row>
    <row r="2982" spans="2:18" x14ac:dyDescent="0.2">
      <c r="B2982">
        <v>2973</v>
      </c>
      <c r="C2982" s="57">
        <f ca="1"/>
        <v>-1.3836311240229133</v>
      </c>
      <c r="D2982" s="57">
        <f t="shared" ca="1" si="376"/>
        <v>0.58543446375678043</v>
      </c>
      <c r="E2982" s="57">
        <f t="shared" ca="1" si="376"/>
        <v>0.58562657282601116</v>
      </c>
      <c r="F2982" s="57">
        <f t="shared" ca="1" si="372"/>
        <v>0</v>
      </c>
      <c r="G2982" s="57">
        <f t="shared" ca="1" si="373"/>
        <v>0</v>
      </c>
      <c r="H2982" s="17">
        <f t="shared" ca="1" si="374"/>
        <v>0</v>
      </c>
      <c r="I2982" s="17">
        <f t="shared" ca="1" si="375"/>
        <v>0</v>
      </c>
      <c r="K2982" s="17">
        <v>2973</v>
      </c>
      <c r="L2982" s="50">
        <v>1.6566723724295198E-3</v>
      </c>
      <c r="M2982" s="50">
        <v>1.671094561467338E-3</v>
      </c>
      <c r="N2982" s="50">
        <v>5.3400000000000003E-2</v>
      </c>
      <c r="O2982" s="50">
        <v>5.3800000000000001E-2</v>
      </c>
      <c r="R2982" s="59"/>
    </row>
    <row r="2983" spans="2:18" x14ac:dyDescent="0.2">
      <c r="B2983">
        <v>2974</v>
      </c>
      <c r="C2983" s="57">
        <f ca="1"/>
        <v>-0.88349045798001358</v>
      </c>
      <c r="D2983" s="57">
        <f t="shared" ca="1" si="376"/>
        <v>0.61502434196608535</v>
      </c>
      <c r="E2983" s="57">
        <f t="shared" ca="1" si="376"/>
        <v>0.61522616089066862</v>
      </c>
      <c r="F2983" s="57">
        <f t="shared" ca="1" si="372"/>
        <v>0</v>
      </c>
      <c r="G2983" s="57">
        <f t="shared" ca="1" si="373"/>
        <v>0</v>
      </c>
      <c r="H2983" s="17">
        <f t="shared" ca="1" si="374"/>
        <v>0</v>
      </c>
      <c r="I2983" s="17">
        <f t="shared" ca="1" si="375"/>
        <v>0</v>
      </c>
      <c r="K2983" s="17">
        <v>2974</v>
      </c>
      <c r="L2983" s="50">
        <v>2.0158273542252667E-3</v>
      </c>
      <c r="M2983" s="50">
        <v>2.0314222582571693E-3</v>
      </c>
      <c r="N2983" s="50">
        <v>5.74E-2</v>
      </c>
      <c r="O2983" s="50">
        <v>5.8200000000000002E-2</v>
      </c>
      <c r="R2983" s="59"/>
    </row>
    <row r="2984" spans="2:18" x14ac:dyDescent="0.2">
      <c r="B2984">
        <v>2975</v>
      </c>
      <c r="C2984" s="57">
        <f ca="1"/>
        <v>1.0376981386251585</v>
      </c>
      <c r="D2984" s="57">
        <f t="shared" ca="1" si="376"/>
        <v>0.74327564867405271</v>
      </c>
      <c r="E2984" s="57">
        <f t="shared" ca="1" si="376"/>
        <v>0.74351955299108319</v>
      </c>
      <c r="F2984" s="57">
        <f t="shared" ca="1" si="372"/>
        <v>0</v>
      </c>
      <c r="G2984" s="57">
        <f t="shared" ca="1" si="373"/>
        <v>0</v>
      </c>
      <c r="H2984" s="17">
        <f t="shared" ca="1" si="374"/>
        <v>0</v>
      </c>
      <c r="I2984" s="17">
        <f t="shared" ca="1" si="375"/>
        <v>0</v>
      </c>
      <c r="K2984" s="17">
        <v>2975</v>
      </c>
      <c r="L2984" s="50">
        <v>1.6650811787035002E-3</v>
      </c>
      <c r="M2984" s="50">
        <v>1.6792445504303227E-3</v>
      </c>
      <c r="N2984" s="50">
        <v>5.2200000000000003E-2</v>
      </c>
      <c r="O2984" s="50">
        <v>5.28E-2</v>
      </c>
      <c r="R2984" s="59"/>
    </row>
    <row r="2985" spans="2:18" x14ac:dyDescent="0.2">
      <c r="B2985">
        <v>2976</v>
      </c>
      <c r="C2985" s="57">
        <f ca="1"/>
        <v>-1.8626048702951958</v>
      </c>
      <c r="D2985" s="57">
        <f t="shared" ca="1" si="376"/>
        <v>0.55843232308675883</v>
      </c>
      <c r="E2985" s="57">
        <f t="shared" ca="1" si="376"/>
        <v>0.55861557146118512</v>
      </c>
      <c r="F2985" s="57">
        <f t="shared" ca="1" si="372"/>
        <v>0</v>
      </c>
      <c r="G2985" s="57">
        <f t="shared" ca="1" si="373"/>
        <v>0</v>
      </c>
      <c r="H2985" s="17">
        <f t="shared" ca="1" si="374"/>
        <v>0</v>
      </c>
      <c r="I2985" s="17">
        <f t="shared" ca="1" si="375"/>
        <v>0</v>
      </c>
      <c r="K2985" s="17">
        <v>2976</v>
      </c>
      <c r="L2985" s="50">
        <v>1.6559675606333255E-3</v>
      </c>
      <c r="M2985" s="50">
        <v>1.6700785191417252E-3</v>
      </c>
      <c r="N2985" s="50">
        <v>5.2200000000000003E-2</v>
      </c>
      <c r="O2985" s="50">
        <v>5.2600000000000001E-2</v>
      </c>
      <c r="R2985" s="59"/>
    </row>
    <row r="2986" spans="2:18" x14ac:dyDescent="0.2">
      <c r="B2986">
        <v>2977</v>
      </c>
      <c r="C2986" s="57">
        <f ca="1"/>
        <v>-0.61561429138382062</v>
      </c>
      <c r="D2986" s="57">
        <f t="shared" ca="1" si="376"/>
        <v>0.63148303759125057</v>
      </c>
      <c r="E2986" s="57">
        <f t="shared" ca="1" si="376"/>
        <v>0.63169025740165963</v>
      </c>
      <c r="F2986" s="57">
        <f t="shared" ca="1" si="372"/>
        <v>0</v>
      </c>
      <c r="G2986" s="57">
        <f t="shared" ca="1" si="373"/>
        <v>0</v>
      </c>
      <c r="H2986" s="17">
        <f t="shared" ca="1" si="374"/>
        <v>0</v>
      </c>
      <c r="I2986" s="17">
        <f t="shared" ca="1" si="375"/>
        <v>0</v>
      </c>
      <c r="K2986" s="17">
        <v>2977</v>
      </c>
      <c r="L2986" s="50">
        <v>2.0009882068976977E-3</v>
      </c>
      <c r="M2986" s="50">
        <v>2.0156650056686663E-3</v>
      </c>
      <c r="N2986" s="50">
        <v>5.3999999999999999E-2</v>
      </c>
      <c r="O2986" s="50">
        <v>5.4600000000000003E-2</v>
      </c>
      <c r="R2986" s="59"/>
    </row>
    <row r="2987" spans="2:18" x14ac:dyDescent="0.2">
      <c r="B2987">
        <v>2978</v>
      </c>
      <c r="C2987" s="57">
        <f ca="1"/>
        <v>-1.9714555372106504</v>
      </c>
      <c r="D2987" s="57">
        <f t="shared" ca="1" si="376"/>
        <v>0.55247165180530189</v>
      </c>
      <c r="E2987" s="57">
        <f t="shared" ca="1" si="376"/>
        <v>0.55265294419817468</v>
      </c>
      <c r="F2987" s="57">
        <f t="shared" ca="1" si="372"/>
        <v>0</v>
      </c>
      <c r="G2987" s="57">
        <f t="shared" ca="1" si="373"/>
        <v>0</v>
      </c>
      <c r="H2987" s="17">
        <f t="shared" ca="1" si="374"/>
        <v>0</v>
      </c>
      <c r="I2987" s="17">
        <f t="shared" ca="1" si="375"/>
        <v>0</v>
      </c>
      <c r="K2987" s="17">
        <v>2978</v>
      </c>
      <c r="L2987" s="50">
        <v>1.7930111819887188E-3</v>
      </c>
      <c r="M2987" s="50">
        <v>1.8078250928641765E-3</v>
      </c>
      <c r="N2987" s="50">
        <v>5.5E-2</v>
      </c>
      <c r="O2987" s="50">
        <v>5.5E-2</v>
      </c>
      <c r="R2987" s="59"/>
    </row>
    <row r="2988" spans="2:18" x14ac:dyDescent="0.2">
      <c r="B2988">
        <v>2979</v>
      </c>
      <c r="C2988" s="57">
        <f ca="1"/>
        <v>0.45924214177126482</v>
      </c>
      <c r="D2988" s="57">
        <f t="shared" ca="1" si="376"/>
        <v>0.70207375106641168</v>
      </c>
      <c r="E2988" s="57">
        <f t="shared" ca="1" si="376"/>
        <v>0.70230413506871869</v>
      </c>
      <c r="F2988" s="57">
        <f t="shared" ca="1" si="372"/>
        <v>0</v>
      </c>
      <c r="G2988" s="57">
        <f t="shared" ca="1" si="373"/>
        <v>0</v>
      </c>
      <c r="H2988" s="17">
        <f t="shared" ca="1" si="374"/>
        <v>0</v>
      </c>
      <c r="I2988" s="17">
        <f t="shared" ca="1" si="375"/>
        <v>0</v>
      </c>
      <c r="K2988" s="17">
        <v>2979</v>
      </c>
      <c r="L2988" s="50">
        <v>1.6319148690438435E-3</v>
      </c>
      <c r="M2988" s="50">
        <v>1.6454309032546248E-3</v>
      </c>
      <c r="N2988" s="50">
        <v>0.05</v>
      </c>
      <c r="O2988" s="50">
        <v>5.0200000000000002E-2</v>
      </c>
      <c r="R2988" s="59"/>
    </row>
    <row r="2989" spans="2:18" x14ac:dyDescent="0.2">
      <c r="B2989">
        <v>2980</v>
      </c>
      <c r="C2989" s="57">
        <f ca="1"/>
        <v>-1.0786959891309289</v>
      </c>
      <c r="D2989" s="57">
        <f t="shared" ca="1" si="376"/>
        <v>0.60330147363033304</v>
      </c>
      <c r="E2989" s="57">
        <f t="shared" ca="1" si="376"/>
        <v>0.60349944572070324</v>
      </c>
      <c r="F2989" s="57">
        <f t="shared" ca="1" si="372"/>
        <v>0</v>
      </c>
      <c r="G2989" s="57">
        <f t="shared" ca="1" si="373"/>
        <v>0</v>
      </c>
      <c r="H2989" s="17">
        <f t="shared" ca="1" si="374"/>
        <v>0</v>
      </c>
      <c r="I2989" s="17">
        <f t="shared" ca="1" si="375"/>
        <v>0</v>
      </c>
      <c r="K2989" s="17">
        <v>2980</v>
      </c>
      <c r="L2989" s="50">
        <v>1.7821236669526685E-3</v>
      </c>
      <c r="M2989" s="50">
        <v>1.7962959924779269E-3</v>
      </c>
      <c r="N2989" s="50">
        <v>5.2400000000000002E-2</v>
      </c>
      <c r="O2989" s="50">
        <v>5.2600000000000001E-2</v>
      </c>
      <c r="R2989" s="59"/>
    </row>
    <row r="2990" spans="2:18" x14ac:dyDescent="0.2">
      <c r="B2990">
        <v>2981</v>
      </c>
      <c r="C2990" s="57">
        <f ca="1"/>
        <v>0.80891874109272721</v>
      </c>
      <c r="D2990" s="57">
        <f t="shared" ref="D2990:E3009" ca="1" si="377">S0*EXP((D$5+0.5*σ*σ)*T+σ*SQRT(T)*$C2990)</f>
        <v>0.72669887400795619</v>
      </c>
      <c r="E2990" s="57">
        <f t="shared" ca="1" si="377"/>
        <v>0.72693733869177546</v>
      </c>
      <c r="F2990" s="57">
        <f t="shared" ca="1" si="372"/>
        <v>0</v>
      </c>
      <c r="G2990" s="57">
        <f t="shared" ca="1" si="373"/>
        <v>0</v>
      </c>
      <c r="H2990" s="17">
        <f t="shared" ca="1" si="374"/>
        <v>0</v>
      </c>
      <c r="I2990" s="17">
        <f t="shared" ca="1" si="375"/>
        <v>0</v>
      </c>
      <c r="K2990" s="17">
        <v>2981</v>
      </c>
      <c r="L2990" s="50">
        <v>1.6619606214544099E-3</v>
      </c>
      <c r="M2990" s="50">
        <v>1.6749722600187091E-3</v>
      </c>
      <c r="N2990" s="50">
        <v>4.8000000000000001E-2</v>
      </c>
      <c r="O2990" s="50">
        <v>4.8399999999999999E-2</v>
      </c>
      <c r="R2990" s="59"/>
    </row>
    <row r="2991" spans="2:18" x14ac:dyDescent="0.2">
      <c r="B2991">
        <v>2982</v>
      </c>
      <c r="C2991" s="57">
        <f ca="1"/>
        <v>0.24130354775541746</v>
      </c>
      <c r="D2991" s="57">
        <f t="shared" ca="1" si="377"/>
        <v>0.68714988556376699</v>
      </c>
      <c r="E2991" s="57">
        <f t="shared" ca="1" si="377"/>
        <v>0.68737537233147539</v>
      </c>
      <c r="F2991" s="57">
        <f t="shared" ca="1" si="372"/>
        <v>0</v>
      </c>
      <c r="G2991" s="57">
        <f t="shared" ca="1" si="373"/>
        <v>0</v>
      </c>
      <c r="H2991" s="17">
        <f t="shared" ca="1" si="374"/>
        <v>0</v>
      </c>
      <c r="I2991" s="17">
        <f t="shared" ca="1" si="375"/>
        <v>0</v>
      </c>
      <c r="K2991" s="17">
        <v>2982</v>
      </c>
      <c r="L2991" s="50">
        <v>1.7135100966555526E-3</v>
      </c>
      <c r="M2991" s="50">
        <v>1.726946774691649E-3</v>
      </c>
      <c r="N2991" s="50">
        <v>4.9599999999999998E-2</v>
      </c>
      <c r="O2991" s="50">
        <v>0.05</v>
      </c>
      <c r="R2991" s="59"/>
    </row>
    <row r="2992" spans="2:18" x14ac:dyDescent="0.2">
      <c r="B2992">
        <v>2983</v>
      </c>
      <c r="C2992" s="57">
        <f ca="1"/>
        <v>-0.45659260795729173</v>
      </c>
      <c r="D2992" s="57">
        <f t="shared" ca="1" si="377"/>
        <v>0.64146115339413989</v>
      </c>
      <c r="E2992" s="57">
        <f t="shared" ca="1" si="377"/>
        <v>0.64167164750194394</v>
      </c>
      <c r="F2992" s="57">
        <f t="shared" ca="1" si="372"/>
        <v>0</v>
      </c>
      <c r="G2992" s="57">
        <f t="shared" ca="1" si="373"/>
        <v>0</v>
      </c>
      <c r="H2992" s="17">
        <f t="shared" ca="1" si="374"/>
        <v>0</v>
      </c>
      <c r="I2992" s="17">
        <f t="shared" ca="1" si="375"/>
        <v>0</v>
      </c>
      <c r="K2992" s="17">
        <v>2983</v>
      </c>
      <c r="L2992" s="50">
        <v>1.7788802742463548E-3</v>
      </c>
      <c r="M2992" s="50">
        <v>1.7930738134630253E-3</v>
      </c>
      <c r="N2992" s="50">
        <v>5.2600000000000001E-2</v>
      </c>
      <c r="O2992" s="50">
        <v>5.28E-2</v>
      </c>
      <c r="R2992" s="59"/>
    </row>
    <row r="2993" spans="2:18" x14ac:dyDescent="0.2">
      <c r="B2993">
        <v>2984</v>
      </c>
      <c r="C2993" s="57">
        <f ca="1"/>
        <v>-1.7504664388740874</v>
      </c>
      <c r="D2993" s="57">
        <f t="shared" ca="1" si="377"/>
        <v>0.56464029318639897</v>
      </c>
      <c r="E2993" s="57">
        <f t="shared" ca="1" si="377"/>
        <v>0.5648255786929578</v>
      </c>
      <c r="F2993" s="57">
        <f t="shared" ca="1" si="372"/>
        <v>0</v>
      </c>
      <c r="G2993" s="57">
        <f t="shared" ca="1" si="373"/>
        <v>0</v>
      </c>
      <c r="H2993" s="17">
        <f t="shared" ca="1" si="374"/>
        <v>0</v>
      </c>
      <c r="I2993" s="17">
        <f t="shared" ca="1" si="375"/>
        <v>0</v>
      </c>
      <c r="K2993" s="17">
        <v>2984</v>
      </c>
      <c r="L2993" s="50">
        <v>1.673805259220713E-3</v>
      </c>
      <c r="M2993" s="50">
        <v>1.6874300093065284E-3</v>
      </c>
      <c r="N2993" s="50">
        <v>5.04E-2</v>
      </c>
      <c r="O2993" s="50">
        <v>5.0599999999999999E-2</v>
      </c>
      <c r="R2993" s="59"/>
    </row>
    <row r="2994" spans="2:18" x14ac:dyDescent="0.2">
      <c r="B2994">
        <v>2985</v>
      </c>
      <c r="C2994" s="57">
        <f ca="1"/>
        <v>-0.16795043359719131</v>
      </c>
      <c r="D2994" s="57">
        <f t="shared" ca="1" si="377"/>
        <v>0.65997709373732405</v>
      </c>
      <c r="E2994" s="57">
        <f t="shared" ca="1" si="377"/>
        <v>0.66019366381141553</v>
      </c>
      <c r="F2994" s="57">
        <f t="shared" ca="1" si="372"/>
        <v>0</v>
      </c>
      <c r="G2994" s="57">
        <f t="shared" ca="1" si="373"/>
        <v>0</v>
      </c>
      <c r="H2994" s="17">
        <f t="shared" ca="1" si="374"/>
        <v>0</v>
      </c>
      <c r="I2994" s="17">
        <f t="shared" ca="1" si="375"/>
        <v>0</v>
      </c>
      <c r="K2994" s="17">
        <v>2985</v>
      </c>
      <c r="L2994" s="50">
        <v>1.6734031752579459E-3</v>
      </c>
      <c r="M2994" s="50">
        <v>1.6873790976814685E-3</v>
      </c>
      <c r="N2994" s="50">
        <v>5.16E-2</v>
      </c>
      <c r="O2994" s="50">
        <v>5.2200000000000003E-2</v>
      </c>
      <c r="R2994" s="59"/>
    </row>
    <row r="2995" spans="2:18" x14ac:dyDescent="0.2">
      <c r="B2995">
        <v>2986</v>
      </c>
      <c r="C2995" s="57">
        <f ca="1"/>
        <v>0.30101209037393928</v>
      </c>
      <c r="D2995" s="57">
        <f t="shared" ca="1" si="377"/>
        <v>0.6912067317072117</v>
      </c>
      <c r="E2995" s="57">
        <f t="shared" ca="1" si="377"/>
        <v>0.69143354972031967</v>
      </c>
      <c r="F2995" s="57">
        <f t="shared" ca="1" si="372"/>
        <v>0</v>
      </c>
      <c r="G2995" s="57">
        <f t="shared" ca="1" si="373"/>
        <v>0</v>
      </c>
      <c r="H2995" s="17">
        <f t="shared" ca="1" si="374"/>
        <v>0</v>
      </c>
      <c r="I2995" s="17">
        <f t="shared" ca="1" si="375"/>
        <v>0</v>
      </c>
      <c r="K2995" s="17">
        <v>2986</v>
      </c>
      <c r="L2995" s="50">
        <v>1.7671955005835588E-3</v>
      </c>
      <c r="M2995" s="50">
        <v>1.7807332244766379E-3</v>
      </c>
      <c r="N2995" s="50">
        <v>4.9599999999999998E-2</v>
      </c>
      <c r="O2995" s="50">
        <v>5.04E-2</v>
      </c>
      <c r="R2995" s="59"/>
    </row>
    <row r="2996" spans="2:18" x14ac:dyDescent="0.2">
      <c r="B2996">
        <v>2987</v>
      </c>
      <c r="C2996" s="57">
        <f ca="1"/>
        <v>1.2639871132857341</v>
      </c>
      <c r="D2996" s="57">
        <f t="shared" ca="1" si="377"/>
        <v>0.76004392490407591</v>
      </c>
      <c r="E2996" s="57">
        <f t="shared" ca="1" si="377"/>
        <v>0.76029333169514668</v>
      </c>
      <c r="F2996" s="57">
        <f t="shared" ca="1" si="372"/>
        <v>0</v>
      </c>
      <c r="G2996" s="57">
        <f t="shared" ca="1" si="373"/>
        <v>0</v>
      </c>
      <c r="H2996" s="17">
        <f t="shared" ca="1" si="374"/>
        <v>0</v>
      </c>
      <c r="I2996" s="17">
        <f t="shared" ca="1" si="375"/>
        <v>0</v>
      </c>
      <c r="K2996" s="17">
        <v>2987</v>
      </c>
      <c r="L2996" s="50">
        <v>1.7693283706309117E-3</v>
      </c>
      <c r="M2996" s="50">
        <v>1.783255113142613E-3</v>
      </c>
      <c r="N2996" s="50">
        <v>5.16E-2</v>
      </c>
      <c r="O2996" s="50">
        <v>5.16E-2</v>
      </c>
      <c r="R2996" s="59"/>
    </row>
    <row r="2997" spans="2:18" x14ac:dyDescent="0.2">
      <c r="B2997">
        <v>2988</v>
      </c>
      <c r="C2997" s="57">
        <f ca="1"/>
        <v>0.7274172684591933</v>
      </c>
      <c r="D2997" s="57">
        <f t="shared" ca="1" si="377"/>
        <v>0.72088322685935979</v>
      </c>
      <c r="E2997" s="57">
        <f t="shared" ca="1" si="377"/>
        <v>0.72111978315098524</v>
      </c>
      <c r="F2997" s="57">
        <f t="shared" ca="1" si="372"/>
        <v>0</v>
      </c>
      <c r="G2997" s="57">
        <f t="shared" ca="1" si="373"/>
        <v>0</v>
      </c>
      <c r="H2997" s="17">
        <f t="shared" ca="1" si="374"/>
        <v>0</v>
      </c>
      <c r="I2997" s="17">
        <f t="shared" ca="1" si="375"/>
        <v>0</v>
      </c>
      <c r="K2997" s="17">
        <v>2988</v>
      </c>
      <c r="L2997" s="50">
        <v>1.7145685527101937E-3</v>
      </c>
      <c r="M2997" s="50">
        <v>1.7281297526584006E-3</v>
      </c>
      <c r="N2997" s="50">
        <v>0.05</v>
      </c>
      <c r="O2997" s="50">
        <v>5.0599999999999999E-2</v>
      </c>
      <c r="R2997" s="59"/>
    </row>
    <row r="2998" spans="2:18" x14ac:dyDescent="0.2">
      <c r="B2998">
        <v>2989</v>
      </c>
      <c r="C2998" s="57">
        <f ca="1"/>
        <v>-0.87140551586072312</v>
      </c>
      <c r="D2998" s="57">
        <f t="shared" ca="1" si="377"/>
        <v>0.61575753332909999</v>
      </c>
      <c r="E2998" s="57">
        <f t="shared" ca="1" si="377"/>
        <v>0.61595959284886348</v>
      </c>
      <c r="F2998" s="57">
        <f t="shared" ca="1" si="372"/>
        <v>0</v>
      </c>
      <c r="G2998" s="57">
        <f t="shared" ca="1" si="373"/>
        <v>0</v>
      </c>
      <c r="H2998" s="17">
        <f t="shared" ca="1" si="374"/>
        <v>0</v>
      </c>
      <c r="I2998" s="17">
        <f t="shared" ca="1" si="375"/>
        <v>0</v>
      </c>
      <c r="K2998" s="17">
        <v>2989</v>
      </c>
      <c r="L2998" s="50">
        <v>1.7174676050596381E-3</v>
      </c>
      <c r="M2998" s="50">
        <v>1.7311400822453561E-3</v>
      </c>
      <c r="N2998" s="50">
        <v>5.04E-2</v>
      </c>
      <c r="O2998" s="50">
        <v>5.0799999999999998E-2</v>
      </c>
      <c r="R2998" s="59"/>
    </row>
    <row r="2999" spans="2:18" x14ac:dyDescent="0.2">
      <c r="B2999">
        <v>2990</v>
      </c>
      <c r="C2999" s="57">
        <f ca="1"/>
        <v>0.2499006252310573</v>
      </c>
      <c r="D2999" s="57">
        <f t="shared" ca="1" si="377"/>
        <v>0.68773253603067996</v>
      </c>
      <c r="E2999" s="57">
        <f t="shared" ca="1" si="377"/>
        <v>0.68795821399389501</v>
      </c>
      <c r="F2999" s="57">
        <f t="shared" ca="1" si="372"/>
        <v>0</v>
      </c>
      <c r="G2999" s="57">
        <f t="shared" ca="1" si="373"/>
        <v>0</v>
      </c>
      <c r="H2999" s="17">
        <f t="shared" ca="1" si="374"/>
        <v>0</v>
      </c>
      <c r="I2999" s="17">
        <f t="shared" ca="1" si="375"/>
        <v>0</v>
      </c>
      <c r="K2999" s="17">
        <v>2990</v>
      </c>
      <c r="L2999" s="50">
        <v>1.8039975584078639E-3</v>
      </c>
      <c r="M2999" s="50">
        <v>1.8179381646915536E-3</v>
      </c>
      <c r="N2999" s="50">
        <v>5.1400000000000001E-2</v>
      </c>
      <c r="O2999" s="50">
        <v>5.1799999999999999E-2</v>
      </c>
      <c r="R2999" s="59"/>
    </row>
    <row r="3000" spans="2:18" x14ac:dyDescent="0.2">
      <c r="B3000">
        <v>2991</v>
      </c>
      <c r="C3000" s="57">
        <f ca="1"/>
        <v>-1.0105948811710497</v>
      </c>
      <c r="D3000" s="57">
        <f t="shared" ca="1" si="377"/>
        <v>0.60736561689055113</v>
      </c>
      <c r="E3000" s="57">
        <f t="shared" ca="1" si="377"/>
        <v>0.60756492262085415</v>
      </c>
      <c r="F3000" s="57">
        <f t="shared" ca="1" si="372"/>
        <v>0</v>
      </c>
      <c r="G3000" s="57">
        <f t="shared" ca="1" si="373"/>
        <v>0</v>
      </c>
      <c r="H3000" s="17">
        <f t="shared" ca="1" si="374"/>
        <v>0</v>
      </c>
      <c r="I3000" s="17">
        <f t="shared" ca="1" si="375"/>
        <v>0</v>
      </c>
      <c r="K3000" s="17">
        <v>2991</v>
      </c>
      <c r="L3000" s="50">
        <v>1.8820226693929748E-3</v>
      </c>
      <c r="M3000" s="50">
        <v>1.8974003664268076E-3</v>
      </c>
      <c r="N3000" s="50">
        <v>5.7000000000000002E-2</v>
      </c>
      <c r="O3000" s="50">
        <v>5.7200000000000001E-2</v>
      </c>
      <c r="R3000" s="59"/>
    </row>
    <row r="3001" spans="2:18" x14ac:dyDescent="0.2">
      <c r="B3001">
        <v>2992</v>
      </c>
      <c r="C3001" s="57">
        <f ca="1"/>
        <v>-0.25083746926679712</v>
      </c>
      <c r="D3001" s="57">
        <f t="shared" ca="1" si="377"/>
        <v>0.65460598488548472</v>
      </c>
      <c r="E3001" s="57">
        <f t="shared" ca="1" si="377"/>
        <v>0.65482079244167513</v>
      </c>
      <c r="F3001" s="57">
        <f t="shared" ca="1" si="372"/>
        <v>0</v>
      </c>
      <c r="G3001" s="57">
        <f t="shared" ca="1" si="373"/>
        <v>0</v>
      </c>
      <c r="H3001" s="17">
        <f t="shared" ca="1" si="374"/>
        <v>0</v>
      </c>
      <c r="I3001" s="17">
        <f t="shared" ca="1" si="375"/>
        <v>0</v>
      </c>
      <c r="K3001" s="17">
        <v>2992</v>
      </c>
      <c r="L3001" s="50">
        <v>1.4744174992033627E-3</v>
      </c>
      <c r="M3001" s="50">
        <v>1.4872646119837409E-3</v>
      </c>
      <c r="N3001" s="50">
        <v>4.7800000000000002E-2</v>
      </c>
      <c r="O3001" s="50">
        <v>4.7800000000000002E-2</v>
      </c>
      <c r="R3001" s="59"/>
    </row>
    <row r="3002" spans="2:18" x14ac:dyDescent="0.2">
      <c r="B3002">
        <v>2993</v>
      </c>
      <c r="C3002" s="57">
        <f ca="1"/>
        <v>-0.73430488143007422</v>
      </c>
      <c r="D3002" s="57">
        <f t="shared" ca="1" si="377"/>
        <v>0.62413686294980786</v>
      </c>
      <c r="E3002" s="57">
        <f t="shared" ca="1" si="377"/>
        <v>0.62434167212869429</v>
      </c>
      <c r="F3002" s="57">
        <f t="shared" ca="1" si="372"/>
        <v>0</v>
      </c>
      <c r="G3002" s="57">
        <f t="shared" ca="1" si="373"/>
        <v>0</v>
      </c>
      <c r="H3002" s="17">
        <f t="shared" ca="1" si="374"/>
        <v>0</v>
      </c>
      <c r="I3002" s="17">
        <f t="shared" ca="1" si="375"/>
        <v>0</v>
      </c>
      <c r="K3002" s="17">
        <v>2993</v>
      </c>
      <c r="L3002" s="50">
        <v>1.660753965449151E-3</v>
      </c>
      <c r="M3002" s="50">
        <v>1.6744898918134297E-3</v>
      </c>
      <c r="N3002" s="50">
        <v>5.0999999999999997E-2</v>
      </c>
      <c r="O3002" s="50">
        <v>5.0999999999999997E-2</v>
      </c>
      <c r="R3002" s="59"/>
    </row>
    <row r="3003" spans="2:18" x14ac:dyDescent="0.2">
      <c r="B3003">
        <v>2994</v>
      </c>
      <c r="C3003" s="57">
        <f ca="1"/>
        <v>-0.58819215223136145</v>
      </c>
      <c r="D3003" s="57">
        <f t="shared" ca="1" si="377"/>
        <v>0.63319254869325181</v>
      </c>
      <c r="E3003" s="57">
        <f t="shared" ca="1" si="377"/>
        <v>0.63340032947607883</v>
      </c>
      <c r="F3003" s="57">
        <f t="shared" ca="1" si="372"/>
        <v>0</v>
      </c>
      <c r="G3003" s="57">
        <f t="shared" ca="1" si="373"/>
        <v>0</v>
      </c>
      <c r="H3003" s="17">
        <f t="shared" ca="1" si="374"/>
        <v>0</v>
      </c>
      <c r="I3003" s="17">
        <f t="shared" ca="1" si="375"/>
        <v>0</v>
      </c>
      <c r="K3003" s="17">
        <v>2994</v>
      </c>
      <c r="L3003" s="50">
        <v>1.8611224708192857E-3</v>
      </c>
      <c r="M3003" s="50">
        <v>1.8754805998344093E-3</v>
      </c>
      <c r="N3003" s="50">
        <v>5.2999999999999999E-2</v>
      </c>
      <c r="O3003" s="50">
        <v>5.3199999999999997E-2</v>
      </c>
      <c r="R3003" s="59"/>
    </row>
    <row r="3004" spans="2:18" x14ac:dyDescent="0.2">
      <c r="B3004">
        <v>2995</v>
      </c>
      <c r="C3004" s="57">
        <f ca="1"/>
        <v>-1.4657877191924404</v>
      </c>
      <c r="D3004" s="57">
        <f t="shared" ca="1" si="377"/>
        <v>0.58071182401829269</v>
      </c>
      <c r="E3004" s="57">
        <f t="shared" ca="1" si="377"/>
        <v>0.58090238336337729</v>
      </c>
      <c r="F3004" s="57">
        <f t="shared" ca="1" si="372"/>
        <v>0</v>
      </c>
      <c r="G3004" s="57">
        <f t="shared" ca="1" si="373"/>
        <v>0</v>
      </c>
      <c r="H3004" s="17">
        <f t="shared" ca="1" si="374"/>
        <v>0</v>
      </c>
      <c r="I3004" s="17">
        <f t="shared" ca="1" si="375"/>
        <v>0</v>
      </c>
      <c r="K3004" s="17">
        <v>2995</v>
      </c>
      <c r="L3004" s="50">
        <v>1.9046477764671724E-3</v>
      </c>
      <c r="M3004" s="50">
        <v>1.9185154652941608E-3</v>
      </c>
      <c r="N3004" s="50">
        <v>5.1200000000000002E-2</v>
      </c>
      <c r="O3004" s="50">
        <v>5.1200000000000002E-2</v>
      </c>
      <c r="R3004" s="59"/>
    </row>
    <row r="3005" spans="2:18" x14ac:dyDescent="0.2">
      <c r="B3005">
        <v>2996</v>
      </c>
      <c r="C3005" s="57">
        <f ca="1"/>
        <v>-1.3143166274643556</v>
      </c>
      <c r="D3005" s="57">
        <f t="shared" ca="1" si="377"/>
        <v>0.58944875435745436</v>
      </c>
      <c r="E3005" s="57">
        <f t="shared" ca="1" si="377"/>
        <v>0.58964218070757413</v>
      </c>
      <c r="F3005" s="57">
        <f t="shared" ca="1" si="372"/>
        <v>0</v>
      </c>
      <c r="G3005" s="57">
        <f t="shared" ca="1" si="373"/>
        <v>0</v>
      </c>
      <c r="H3005" s="17">
        <f t="shared" ca="1" si="374"/>
        <v>0</v>
      </c>
      <c r="I3005" s="17">
        <f t="shared" ca="1" si="375"/>
        <v>0</v>
      </c>
      <c r="K3005" s="17">
        <v>2996</v>
      </c>
      <c r="L3005" s="50">
        <v>1.6509404789848158E-3</v>
      </c>
      <c r="M3005" s="50">
        <v>1.663742058945292E-3</v>
      </c>
      <c r="N3005" s="50">
        <v>4.7399999999999998E-2</v>
      </c>
      <c r="O3005" s="50">
        <v>4.7399999999999998E-2</v>
      </c>
      <c r="R3005" s="59"/>
    </row>
    <row r="3006" spans="2:18" x14ac:dyDescent="0.2">
      <c r="B3006">
        <v>2997</v>
      </c>
      <c r="C3006" s="57">
        <f ca="1"/>
        <v>0.77775388130460799</v>
      </c>
      <c r="D3006" s="57">
        <f t="shared" ca="1" si="377"/>
        <v>0.72446954391354246</v>
      </c>
      <c r="E3006" s="57">
        <f t="shared" ca="1" si="377"/>
        <v>0.72470727704745153</v>
      </c>
      <c r="F3006" s="57">
        <f t="shared" ca="1" si="372"/>
        <v>0</v>
      </c>
      <c r="G3006" s="57">
        <f t="shared" ca="1" si="373"/>
        <v>0</v>
      </c>
      <c r="H3006" s="17">
        <f t="shared" ca="1" si="374"/>
        <v>0</v>
      </c>
      <c r="I3006" s="17">
        <f t="shared" ca="1" si="375"/>
        <v>0</v>
      </c>
      <c r="K3006" s="17">
        <v>2997</v>
      </c>
      <c r="L3006" s="50">
        <v>1.8340730934513225E-3</v>
      </c>
      <c r="M3006" s="50">
        <v>1.8483528996071892E-3</v>
      </c>
      <c r="N3006" s="50">
        <v>5.28E-2</v>
      </c>
      <c r="O3006" s="50">
        <v>5.2999999999999999E-2</v>
      </c>
      <c r="R3006" s="59"/>
    </row>
    <row r="3007" spans="2:18" x14ac:dyDescent="0.2">
      <c r="B3007">
        <v>2998</v>
      </c>
      <c r="C3007" s="57">
        <f ca="1"/>
        <v>0.7529095396733162</v>
      </c>
      <c r="D3007" s="57">
        <f t="shared" ca="1" si="377"/>
        <v>0.72269724248771461</v>
      </c>
      <c r="E3007" s="57">
        <f t="shared" ca="1" si="377"/>
        <v>0.72293439404469506</v>
      </c>
      <c r="F3007" s="57">
        <f t="shared" ca="1" si="372"/>
        <v>0</v>
      </c>
      <c r="G3007" s="57">
        <f t="shared" ca="1" si="373"/>
        <v>0</v>
      </c>
      <c r="H3007" s="17">
        <f t="shared" ca="1" si="374"/>
        <v>0</v>
      </c>
      <c r="I3007" s="17">
        <f t="shared" ca="1" si="375"/>
        <v>0</v>
      </c>
      <c r="K3007" s="17">
        <v>2998</v>
      </c>
      <c r="L3007" s="50">
        <v>1.7655262254978688E-3</v>
      </c>
      <c r="M3007" s="50">
        <v>1.7790012820161976E-3</v>
      </c>
      <c r="N3007" s="50">
        <v>4.9799999999999997E-2</v>
      </c>
      <c r="O3007" s="50">
        <v>0.05</v>
      </c>
      <c r="R3007" s="59"/>
    </row>
    <row r="3008" spans="2:18" x14ac:dyDescent="0.2">
      <c r="B3008">
        <v>2999</v>
      </c>
      <c r="C3008" s="57">
        <f ca="1"/>
        <v>1.5979297424713519</v>
      </c>
      <c r="D3008" s="57">
        <f t="shared" ca="1" si="377"/>
        <v>0.78548297737178829</v>
      </c>
      <c r="E3008" s="57">
        <f t="shared" ca="1" si="377"/>
        <v>0.78574073193360749</v>
      </c>
      <c r="F3008" s="57">
        <f t="shared" ca="1" si="372"/>
        <v>0</v>
      </c>
      <c r="G3008" s="57">
        <f t="shared" ca="1" si="373"/>
        <v>0</v>
      </c>
      <c r="H3008" s="17">
        <f t="shared" ca="1" si="374"/>
        <v>0</v>
      </c>
      <c r="I3008" s="17">
        <f t="shared" ca="1" si="375"/>
        <v>0</v>
      </c>
      <c r="K3008" s="17">
        <v>2999</v>
      </c>
      <c r="L3008" s="50">
        <v>1.9788620983254672E-3</v>
      </c>
      <c r="M3008" s="50">
        <v>1.9934585380829949E-3</v>
      </c>
      <c r="N3008" s="50">
        <v>5.3800000000000001E-2</v>
      </c>
      <c r="O3008" s="50">
        <v>5.4199999999999998E-2</v>
      </c>
      <c r="R3008" s="59"/>
    </row>
    <row r="3009" spans="2:18" x14ac:dyDescent="0.2">
      <c r="B3009">
        <v>3000</v>
      </c>
      <c r="C3009" s="57">
        <f ca="1"/>
        <v>-0.52655528934954987</v>
      </c>
      <c r="D3009" s="57">
        <f t="shared" ca="1" si="377"/>
        <v>0.63705193482956746</v>
      </c>
      <c r="E3009" s="57">
        <f t="shared" ca="1" si="377"/>
        <v>0.63726098206171422</v>
      </c>
      <c r="F3009" s="57">
        <f t="shared" ca="1" si="372"/>
        <v>0</v>
      </c>
      <c r="G3009" s="57">
        <f t="shared" ca="1" si="373"/>
        <v>0</v>
      </c>
      <c r="H3009" s="17">
        <f t="shared" ca="1" si="374"/>
        <v>0</v>
      </c>
      <c r="I3009" s="17">
        <f t="shared" ca="1" si="375"/>
        <v>0</v>
      </c>
      <c r="K3009" s="17">
        <v>3000</v>
      </c>
      <c r="L3009" s="50">
        <v>1.8309838208549498E-3</v>
      </c>
      <c r="M3009" s="50">
        <v>1.8451678130479291E-3</v>
      </c>
      <c r="N3009" s="50">
        <v>5.2200000000000003E-2</v>
      </c>
      <c r="O3009" s="50">
        <v>5.2600000000000001E-2</v>
      </c>
      <c r="R3009" s="59"/>
    </row>
    <row r="3010" spans="2:18" x14ac:dyDescent="0.2">
      <c r="B3010">
        <v>3001</v>
      </c>
      <c r="C3010" s="57">
        <f ca="1"/>
        <v>1.6668653726575202</v>
      </c>
      <c r="D3010" s="57">
        <f t="shared" ref="D3010:E3029" ca="1" si="378">S0*EXP((D$5+0.5*σ*σ)*T+σ*SQRT(T)*$C3010)</f>
        <v>0.79083944960393648</v>
      </c>
      <c r="E3010" s="57">
        <f t="shared" ca="1" si="378"/>
        <v>0.7910989618806813</v>
      </c>
      <c r="F3010" s="57">
        <f t="shared" ca="1" si="372"/>
        <v>2.6394496039364723E-3</v>
      </c>
      <c r="G3010" s="57">
        <f t="shared" ca="1" si="373"/>
        <v>2.8989618806812834E-3</v>
      </c>
      <c r="H3010" s="17">
        <f t="shared" ca="1" si="374"/>
        <v>1</v>
      </c>
      <c r="I3010" s="17">
        <f t="shared" ca="1" si="375"/>
        <v>1</v>
      </c>
      <c r="K3010" s="17">
        <v>3001</v>
      </c>
      <c r="L3010" s="50">
        <v>1.8355171749241837E-3</v>
      </c>
      <c r="M3010" s="50">
        <v>1.8504250937606968E-3</v>
      </c>
      <c r="N3010" s="50">
        <v>5.5199999999999999E-2</v>
      </c>
      <c r="O3010" s="50">
        <v>5.5399999999999998E-2</v>
      </c>
      <c r="R3010" s="59"/>
    </row>
    <row r="3011" spans="2:18" x14ac:dyDescent="0.2">
      <c r="B3011">
        <v>3002</v>
      </c>
      <c r="C3011" s="57">
        <f ca="1"/>
        <v>0.19739256425359281</v>
      </c>
      <c r="D3011" s="57">
        <f t="shared" ca="1" si="378"/>
        <v>0.68418159332617201</v>
      </c>
      <c r="E3011" s="57">
        <f t="shared" ca="1" si="378"/>
        <v>0.68440610605512064</v>
      </c>
      <c r="F3011" s="57">
        <f t="shared" ca="1" si="372"/>
        <v>0</v>
      </c>
      <c r="G3011" s="57">
        <f t="shared" ca="1" si="373"/>
        <v>0</v>
      </c>
      <c r="H3011" s="17">
        <f t="shared" ca="1" si="374"/>
        <v>0</v>
      </c>
      <c r="I3011" s="17">
        <f t="shared" ca="1" si="375"/>
        <v>0</v>
      </c>
      <c r="K3011" s="17">
        <v>3002</v>
      </c>
      <c r="L3011" s="50">
        <v>1.9679812918319195E-3</v>
      </c>
      <c r="M3011" s="50">
        <v>1.9822939628368181E-3</v>
      </c>
      <c r="N3011" s="50">
        <v>5.2600000000000001E-2</v>
      </c>
      <c r="O3011" s="50">
        <v>5.3199999999999997E-2</v>
      </c>
      <c r="R3011" s="59"/>
    </row>
    <row r="3012" spans="2:18" x14ac:dyDescent="0.2">
      <c r="B3012">
        <v>3003</v>
      </c>
      <c r="C3012" s="57">
        <f ca="1"/>
        <v>-1.177424857572297</v>
      </c>
      <c r="D3012" s="57">
        <f t="shared" ca="1" si="378"/>
        <v>0.59745776715973309</v>
      </c>
      <c r="E3012" s="57">
        <f t="shared" ca="1" si="378"/>
        <v>0.59765382165030267</v>
      </c>
      <c r="F3012" s="57">
        <f t="shared" ca="1" si="372"/>
        <v>0</v>
      </c>
      <c r="G3012" s="57">
        <f t="shared" ca="1" si="373"/>
        <v>0</v>
      </c>
      <c r="H3012" s="17">
        <f t="shared" ca="1" si="374"/>
        <v>0</v>
      </c>
      <c r="I3012" s="17">
        <f t="shared" ca="1" si="375"/>
        <v>0</v>
      </c>
      <c r="K3012" s="17">
        <v>3003</v>
      </c>
      <c r="L3012" s="50">
        <v>1.8602836236361253E-3</v>
      </c>
      <c r="M3012" s="50">
        <v>1.873929837543498E-3</v>
      </c>
      <c r="N3012" s="50">
        <v>5.04E-2</v>
      </c>
      <c r="O3012" s="50">
        <v>5.04E-2</v>
      </c>
      <c r="R3012" s="59"/>
    </row>
    <row r="3013" spans="2:18" x14ac:dyDescent="0.2">
      <c r="B3013">
        <v>3004</v>
      </c>
      <c r="C3013" s="57">
        <f ca="1"/>
        <v>2.6271855054362256</v>
      </c>
      <c r="D3013" s="57">
        <f t="shared" ca="1" si="378"/>
        <v>0.86937147477733867</v>
      </c>
      <c r="E3013" s="57">
        <f t="shared" ca="1" si="378"/>
        <v>0.86965675717045832</v>
      </c>
      <c r="F3013" s="57">
        <f t="shared" ca="1" si="372"/>
        <v>8.1171474777338659E-2</v>
      </c>
      <c r="G3013" s="57">
        <f t="shared" ca="1" si="373"/>
        <v>8.1456757170458305E-2</v>
      </c>
      <c r="H3013" s="17">
        <f t="shared" ca="1" si="374"/>
        <v>1</v>
      </c>
      <c r="I3013" s="17">
        <f t="shared" ca="1" si="375"/>
        <v>1</v>
      </c>
      <c r="K3013" s="17">
        <v>3004</v>
      </c>
      <c r="L3013" s="50">
        <v>1.8259659273135618E-3</v>
      </c>
      <c r="M3013" s="50">
        <v>1.8403066353496885E-3</v>
      </c>
      <c r="N3013" s="50">
        <v>5.2999999999999999E-2</v>
      </c>
      <c r="O3013" s="50">
        <v>5.3400000000000003E-2</v>
      </c>
      <c r="R3013" s="59"/>
    </row>
    <row r="3014" spans="2:18" x14ac:dyDescent="0.2">
      <c r="B3014">
        <v>3005</v>
      </c>
      <c r="C3014" s="57">
        <f ca="1"/>
        <v>-1.0132985345366041</v>
      </c>
      <c r="D3014" s="57">
        <f t="shared" ca="1" si="378"/>
        <v>0.60720374737949334</v>
      </c>
      <c r="E3014" s="57">
        <f t="shared" ca="1" si="378"/>
        <v>0.60740299999266179</v>
      </c>
      <c r="F3014" s="57">
        <f t="shared" ca="1" si="372"/>
        <v>0</v>
      </c>
      <c r="G3014" s="57">
        <f t="shared" ca="1" si="373"/>
        <v>0</v>
      </c>
      <c r="H3014" s="17">
        <f t="shared" ca="1" si="374"/>
        <v>0</v>
      </c>
      <c r="I3014" s="17">
        <f t="shared" ca="1" si="375"/>
        <v>0</v>
      </c>
      <c r="K3014" s="17">
        <v>3005</v>
      </c>
      <c r="L3014" s="50">
        <v>1.8141159130282609E-3</v>
      </c>
      <c r="M3014" s="50">
        <v>1.8281303015010302E-3</v>
      </c>
      <c r="N3014" s="50">
        <v>5.16E-2</v>
      </c>
      <c r="O3014" s="50">
        <v>5.1999999999999998E-2</v>
      </c>
      <c r="R3014" s="59"/>
    </row>
    <row r="3015" spans="2:18" x14ac:dyDescent="0.2">
      <c r="B3015">
        <v>3006</v>
      </c>
      <c r="C3015" s="57">
        <f ca="1"/>
        <v>0.6755923623636223</v>
      </c>
      <c r="D3015" s="57">
        <f t="shared" ca="1" si="378"/>
        <v>0.717209421274422</v>
      </c>
      <c r="E3015" s="57">
        <f t="shared" ca="1" si="378"/>
        <v>0.71744477201458923</v>
      </c>
      <c r="F3015" s="57">
        <f t="shared" ca="1" si="372"/>
        <v>0</v>
      </c>
      <c r="G3015" s="57">
        <f t="shared" ca="1" si="373"/>
        <v>0</v>
      </c>
      <c r="H3015" s="17">
        <f t="shared" ca="1" si="374"/>
        <v>0</v>
      </c>
      <c r="I3015" s="17">
        <f t="shared" ca="1" si="375"/>
        <v>0</v>
      </c>
      <c r="K3015" s="17">
        <v>3006</v>
      </c>
      <c r="L3015" s="50">
        <v>1.5247282205370376E-3</v>
      </c>
      <c r="M3015" s="50">
        <v>1.5366365155938698E-3</v>
      </c>
      <c r="N3015" s="50">
        <v>4.3999999999999997E-2</v>
      </c>
      <c r="O3015" s="50">
        <v>4.4200000000000003E-2</v>
      </c>
      <c r="R3015" s="59"/>
    </row>
    <row r="3016" spans="2:18" x14ac:dyDescent="0.2">
      <c r="B3016">
        <v>3007</v>
      </c>
      <c r="C3016" s="57">
        <f ca="1"/>
        <v>-0.57700117909838644</v>
      </c>
      <c r="D3016" s="57">
        <f t="shared" ca="1" si="378"/>
        <v>0.63389152904427803</v>
      </c>
      <c r="E3016" s="57">
        <f t="shared" ca="1" si="378"/>
        <v>0.63409953919601469</v>
      </c>
      <c r="F3016" s="57">
        <f t="shared" ca="1" si="372"/>
        <v>0</v>
      </c>
      <c r="G3016" s="57">
        <f t="shared" ca="1" si="373"/>
        <v>0</v>
      </c>
      <c r="H3016" s="17">
        <f t="shared" ca="1" si="374"/>
        <v>0</v>
      </c>
      <c r="I3016" s="17">
        <f t="shared" ca="1" si="375"/>
        <v>0</v>
      </c>
      <c r="K3016" s="17">
        <v>3007</v>
      </c>
      <c r="L3016" s="50">
        <v>1.6719051779728539E-3</v>
      </c>
      <c r="M3016" s="50">
        <v>1.6849616046927438E-3</v>
      </c>
      <c r="N3016" s="50">
        <v>4.82E-2</v>
      </c>
      <c r="O3016" s="50">
        <v>4.8800000000000003E-2</v>
      </c>
      <c r="R3016" s="59"/>
    </row>
    <row r="3017" spans="2:18" x14ac:dyDescent="0.2">
      <c r="B3017">
        <v>3008</v>
      </c>
      <c r="C3017" s="57">
        <f ca="1"/>
        <v>-1.9736139062328271</v>
      </c>
      <c r="D3017" s="57">
        <f t="shared" ca="1" si="378"/>
        <v>0.55235410489648007</v>
      </c>
      <c r="E3017" s="57">
        <f t="shared" ca="1" si="378"/>
        <v>0.55253535871658577</v>
      </c>
      <c r="F3017" s="57">
        <f t="shared" ca="1" si="372"/>
        <v>0</v>
      </c>
      <c r="G3017" s="57">
        <f t="shared" ca="1" si="373"/>
        <v>0</v>
      </c>
      <c r="H3017" s="17">
        <f t="shared" ca="1" si="374"/>
        <v>0</v>
      </c>
      <c r="I3017" s="17">
        <f t="shared" ca="1" si="375"/>
        <v>0</v>
      </c>
      <c r="K3017" s="17">
        <v>3008</v>
      </c>
      <c r="L3017" s="50">
        <v>1.6504709642639693E-3</v>
      </c>
      <c r="M3017" s="50">
        <v>1.6636765301216471E-3</v>
      </c>
      <c r="N3017" s="50">
        <v>4.8800000000000003E-2</v>
      </c>
      <c r="O3017" s="50">
        <v>4.9000000000000002E-2</v>
      </c>
      <c r="R3017" s="59"/>
    </row>
    <row r="3018" spans="2:18" x14ac:dyDescent="0.2">
      <c r="B3018">
        <v>3009</v>
      </c>
      <c r="C3018" s="57">
        <f ca="1"/>
        <v>0.31977121202124226</v>
      </c>
      <c r="D3018" s="57">
        <f t="shared" ca="1" si="378"/>
        <v>0.69248624215500765</v>
      </c>
      <c r="E3018" s="57">
        <f t="shared" ca="1" si="378"/>
        <v>0.69271348003673705</v>
      </c>
      <c r="F3018" s="57">
        <f t="shared" ref="F3018:F3081" ca="1" si="379">MAX(0,CP*(D3018-K))</f>
        <v>0</v>
      </c>
      <c r="G3018" s="57">
        <f t="shared" ref="G3018:G3081" ca="1" si="380">MAX(0,CP*(E3018-K))</f>
        <v>0</v>
      </c>
      <c r="H3018" s="17">
        <f t="shared" ref="H3018:H3081" ca="1" si="381">(CP*(D3018-K)&gt;0)*1</f>
        <v>0</v>
      </c>
      <c r="I3018" s="17">
        <f t="shared" ref="I3018:I3081" ca="1" si="382">(CP*(E3018-K)&gt;0)*1</f>
        <v>0</v>
      </c>
      <c r="K3018" s="17">
        <v>3009</v>
      </c>
      <c r="L3018" s="50">
        <v>1.5840470567910917E-3</v>
      </c>
      <c r="M3018" s="50">
        <v>1.5970627194772037E-3</v>
      </c>
      <c r="N3018" s="50">
        <v>4.8000000000000001E-2</v>
      </c>
      <c r="O3018" s="50">
        <v>4.8800000000000003E-2</v>
      </c>
      <c r="R3018" s="59"/>
    </row>
    <row r="3019" spans="2:18" x14ac:dyDescent="0.2">
      <c r="B3019">
        <v>3010</v>
      </c>
      <c r="C3019" s="57">
        <f ca="1"/>
        <v>-1.2151691848111474</v>
      </c>
      <c r="D3019" s="57">
        <f t="shared" ca="1" si="378"/>
        <v>0.5952386877640361</v>
      </c>
      <c r="E3019" s="57">
        <f t="shared" ca="1" si="378"/>
        <v>0.59543401406844032</v>
      </c>
      <c r="F3019" s="57">
        <f t="shared" ca="1" si="379"/>
        <v>0</v>
      </c>
      <c r="G3019" s="57">
        <f t="shared" ca="1" si="380"/>
        <v>0</v>
      </c>
      <c r="H3019" s="17">
        <f t="shared" ca="1" si="381"/>
        <v>0</v>
      </c>
      <c r="I3019" s="17">
        <f t="shared" ca="1" si="382"/>
        <v>0</v>
      </c>
      <c r="K3019" s="17">
        <v>3010</v>
      </c>
      <c r="L3019" s="50">
        <v>1.7100692824830461E-3</v>
      </c>
      <c r="M3019" s="50">
        <v>1.723057936520215E-3</v>
      </c>
      <c r="N3019" s="50">
        <v>4.7600000000000003E-2</v>
      </c>
      <c r="O3019" s="50">
        <v>4.82E-2</v>
      </c>
      <c r="R3019" s="59"/>
    </row>
    <row r="3020" spans="2:18" x14ac:dyDescent="0.2">
      <c r="B3020">
        <v>3011</v>
      </c>
      <c r="C3020" s="57">
        <f ca="1"/>
        <v>1.6300433550173752</v>
      </c>
      <c r="D3020" s="57">
        <f t="shared" ca="1" si="378"/>
        <v>0.78797375714875462</v>
      </c>
      <c r="E3020" s="57">
        <f t="shared" ca="1" si="378"/>
        <v>0.78823232905463902</v>
      </c>
      <c r="F3020" s="57">
        <f t="shared" ca="1" si="379"/>
        <v>0</v>
      </c>
      <c r="G3020" s="57">
        <f t="shared" ca="1" si="380"/>
        <v>3.2329054639013144E-5</v>
      </c>
      <c r="H3020" s="17">
        <f t="shared" ca="1" si="381"/>
        <v>0</v>
      </c>
      <c r="I3020" s="17">
        <f t="shared" ca="1" si="382"/>
        <v>1</v>
      </c>
      <c r="K3020" s="17">
        <v>3011</v>
      </c>
      <c r="L3020" s="50">
        <v>1.8593715565793176E-3</v>
      </c>
      <c r="M3020" s="50">
        <v>1.8729108160835913E-3</v>
      </c>
      <c r="N3020" s="50">
        <v>4.9799999999999997E-2</v>
      </c>
      <c r="O3020" s="50">
        <v>5.0200000000000002E-2</v>
      </c>
      <c r="R3020" s="59"/>
    </row>
    <row r="3021" spans="2:18" x14ac:dyDescent="0.2">
      <c r="B3021">
        <v>3012</v>
      </c>
      <c r="C3021" s="57">
        <f ca="1"/>
        <v>-1.6226918837343431</v>
      </c>
      <c r="D3021" s="57">
        <f t="shared" ca="1" si="378"/>
        <v>0.57179803837038656</v>
      </c>
      <c r="E3021" s="57">
        <f t="shared" ca="1" si="378"/>
        <v>0.57198567267574396</v>
      </c>
      <c r="F3021" s="57">
        <f t="shared" ca="1" si="379"/>
        <v>0</v>
      </c>
      <c r="G3021" s="57">
        <f t="shared" ca="1" si="380"/>
        <v>0</v>
      </c>
      <c r="H3021" s="17">
        <f t="shared" ca="1" si="381"/>
        <v>0</v>
      </c>
      <c r="I3021" s="17">
        <f t="shared" ca="1" si="382"/>
        <v>0</v>
      </c>
      <c r="K3021" s="17">
        <v>3012</v>
      </c>
      <c r="L3021" s="50">
        <v>1.7406264871519309E-3</v>
      </c>
      <c r="M3021" s="50">
        <v>1.7540548078206354E-3</v>
      </c>
      <c r="N3021" s="50">
        <v>4.9399999999999999E-2</v>
      </c>
      <c r="O3021" s="50">
        <v>0.05</v>
      </c>
      <c r="R3021" s="59"/>
    </row>
    <row r="3022" spans="2:18" x14ac:dyDescent="0.2">
      <c r="B3022">
        <v>3013</v>
      </c>
      <c r="C3022" s="57">
        <f ca="1"/>
        <v>-0.74832353759166181</v>
      </c>
      <c r="D3022" s="57">
        <f t="shared" ca="1" si="378"/>
        <v>0.6232748617677506</v>
      </c>
      <c r="E3022" s="57">
        <f t="shared" ca="1" si="378"/>
        <v>0.6234793880827898</v>
      </c>
      <c r="F3022" s="57">
        <f t="shared" ca="1" si="379"/>
        <v>0</v>
      </c>
      <c r="G3022" s="57">
        <f t="shared" ca="1" si="380"/>
        <v>0</v>
      </c>
      <c r="H3022" s="17">
        <f t="shared" ca="1" si="381"/>
        <v>0</v>
      </c>
      <c r="I3022" s="17">
        <f t="shared" ca="1" si="382"/>
        <v>0</v>
      </c>
      <c r="K3022" s="17">
        <v>3013</v>
      </c>
      <c r="L3022" s="50">
        <v>1.5740164018631846E-3</v>
      </c>
      <c r="M3022" s="50">
        <v>1.586622254469388E-3</v>
      </c>
      <c r="N3022" s="50">
        <v>4.6600000000000003E-2</v>
      </c>
      <c r="O3022" s="50">
        <v>4.7E-2</v>
      </c>
      <c r="R3022" s="59"/>
    </row>
    <row r="3023" spans="2:18" x14ac:dyDescent="0.2">
      <c r="B3023">
        <v>3014</v>
      </c>
      <c r="C3023" s="57">
        <f ca="1"/>
        <v>1.2862425279990828</v>
      </c>
      <c r="D3023" s="57">
        <f t="shared" ca="1" si="378"/>
        <v>0.76171337189995802</v>
      </c>
      <c r="E3023" s="57">
        <f t="shared" ca="1" si="378"/>
        <v>0.76196332651649568</v>
      </c>
      <c r="F3023" s="57">
        <f t="shared" ca="1" si="379"/>
        <v>0</v>
      </c>
      <c r="G3023" s="57">
        <f t="shared" ca="1" si="380"/>
        <v>0</v>
      </c>
      <c r="H3023" s="17">
        <f t="shared" ca="1" si="381"/>
        <v>0</v>
      </c>
      <c r="I3023" s="17">
        <f t="shared" ca="1" si="382"/>
        <v>0</v>
      </c>
      <c r="K3023" s="17">
        <v>3014</v>
      </c>
      <c r="L3023" s="50">
        <v>1.5189894907467151E-3</v>
      </c>
      <c r="M3023" s="50">
        <v>1.5318660541796274E-3</v>
      </c>
      <c r="N3023" s="50">
        <v>4.7600000000000003E-2</v>
      </c>
      <c r="O3023" s="50">
        <v>4.8000000000000001E-2</v>
      </c>
      <c r="R3023" s="59"/>
    </row>
    <row r="3024" spans="2:18" x14ac:dyDescent="0.2">
      <c r="B3024">
        <v>3015</v>
      </c>
      <c r="C3024" s="57">
        <f ca="1"/>
        <v>-0.17530931330640795</v>
      </c>
      <c r="D3024" s="57">
        <f t="shared" ca="1" si="378"/>
        <v>0.65949845840178545</v>
      </c>
      <c r="E3024" s="57">
        <f t="shared" ca="1" si="378"/>
        <v>0.65971487141271357</v>
      </c>
      <c r="F3024" s="57">
        <f t="shared" ca="1" si="379"/>
        <v>0</v>
      </c>
      <c r="G3024" s="57">
        <f t="shared" ca="1" si="380"/>
        <v>0</v>
      </c>
      <c r="H3024" s="17">
        <f t="shared" ca="1" si="381"/>
        <v>0</v>
      </c>
      <c r="I3024" s="17">
        <f t="shared" ca="1" si="382"/>
        <v>0</v>
      </c>
      <c r="K3024" s="17">
        <v>3015</v>
      </c>
      <c r="L3024" s="50">
        <v>1.554311929452249E-3</v>
      </c>
      <c r="M3024" s="50">
        <v>1.5673041685348001E-3</v>
      </c>
      <c r="N3024" s="50">
        <v>4.8000000000000001E-2</v>
      </c>
      <c r="O3024" s="50">
        <v>4.8399999999999999E-2</v>
      </c>
      <c r="R3024" s="59"/>
    </row>
    <row r="3025" spans="2:18" x14ac:dyDescent="0.2">
      <c r="B3025">
        <v>3016</v>
      </c>
      <c r="C3025" s="57">
        <f ca="1"/>
        <v>-0.50767443299381299</v>
      </c>
      <c r="D3025" s="57">
        <f t="shared" ca="1" si="378"/>
        <v>0.63823885773716948</v>
      </c>
      <c r="E3025" s="57">
        <f t="shared" ca="1" si="378"/>
        <v>0.63844829445553419</v>
      </c>
      <c r="F3025" s="57">
        <f t="shared" ca="1" si="379"/>
        <v>0</v>
      </c>
      <c r="G3025" s="57">
        <f t="shared" ca="1" si="380"/>
        <v>0</v>
      </c>
      <c r="H3025" s="17">
        <f t="shared" ca="1" si="381"/>
        <v>0</v>
      </c>
      <c r="I3025" s="17">
        <f t="shared" ca="1" si="382"/>
        <v>0</v>
      </c>
      <c r="K3025" s="17">
        <v>3016</v>
      </c>
      <c r="L3025" s="50">
        <v>1.8636730614786912E-3</v>
      </c>
      <c r="M3025" s="50">
        <v>1.8775283408686326E-3</v>
      </c>
      <c r="N3025" s="50">
        <v>5.0999999999999997E-2</v>
      </c>
      <c r="O3025" s="50">
        <v>5.1400000000000001E-2</v>
      </c>
      <c r="R3025" s="59"/>
    </row>
    <row r="3026" spans="2:18" x14ac:dyDescent="0.2">
      <c r="B3026">
        <v>3017</v>
      </c>
      <c r="C3026" s="57">
        <f ca="1"/>
        <v>2.1939716940747749</v>
      </c>
      <c r="D3026" s="57">
        <f t="shared" ca="1" si="378"/>
        <v>0.83302283458374005</v>
      </c>
      <c r="E3026" s="57">
        <f t="shared" ca="1" si="378"/>
        <v>0.8332961892481936</v>
      </c>
      <c r="F3026" s="57">
        <f t="shared" ca="1" si="379"/>
        <v>4.4822834583740034E-2</v>
      </c>
      <c r="G3026" s="57">
        <f t="shared" ca="1" si="380"/>
        <v>4.5096189248193586E-2</v>
      </c>
      <c r="H3026" s="17">
        <f t="shared" ca="1" si="381"/>
        <v>1</v>
      </c>
      <c r="I3026" s="17">
        <f t="shared" ca="1" si="382"/>
        <v>1</v>
      </c>
      <c r="K3026" s="17">
        <v>3017</v>
      </c>
      <c r="L3026" s="50">
        <v>1.7051689795196296E-3</v>
      </c>
      <c r="M3026" s="50">
        <v>1.7197508435339208E-3</v>
      </c>
      <c r="N3026" s="50">
        <v>5.3999999999999999E-2</v>
      </c>
      <c r="O3026" s="50">
        <v>5.4600000000000003E-2</v>
      </c>
      <c r="R3026" s="59"/>
    </row>
    <row r="3027" spans="2:18" x14ac:dyDescent="0.2">
      <c r="B3027">
        <v>3018</v>
      </c>
      <c r="C3027" s="57">
        <f ca="1"/>
        <v>0.77879623596446046</v>
      </c>
      <c r="D3027" s="57">
        <f t="shared" ca="1" si="378"/>
        <v>0.72454399648130419</v>
      </c>
      <c r="E3027" s="57">
        <f t="shared" ca="1" si="378"/>
        <v>0.72478175404666423</v>
      </c>
      <c r="F3027" s="57">
        <f t="shared" ca="1" si="379"/>
        <v>0</v>
      </c>
      <c r="G3027" s="57">
        <f t="shared" ca="1" si="380"/>
        <v>0</v>
      </c>
      <c r="H3027" s="17">
        <f t="shared" ca="1" si="381"/>
        <v>0</v>
      </c>
      <c r="I3027" s="17">
        <f t="shared" ca="1" si="382"/>
        <v>0</v>
      </c>
      <c r="K3027" s="17">
        <v>3018</v>
      </c>
      <c r="L3027" s="50">
        <v>1.6709736148356835E-3</v>
      </c>
      <c r="M3027" s="50">
        <v>1.6838996958759335E-3</v>
      </c>
      <c r="N3027" s="50">
        <v>4.7800000000000002E-2</v>
      </c>
      <c r="O3027" s="50">
        <v>4.8000000000000001E-2</v>
      </c>
      <c r="R3027" s="59"/>
    </row>
    <row r="3028" spans="2:18" x14ac:dyDescent="0.2">
      <c r="B3028">
        <v>3019</v>
      </c>
      <c r="C3028" s="57">
        <f ca="1"/>
        <v>1.6119361475453471</v>
      </c>
      <c r="D3028" s="57">
        <f t="shared" ca="1" si="378"/>
        <v>0.78656836549251707</v>
      </c>
      <c r="E3028" s="57">
        <f t="shared" ca="1" si="378"/>
        <v>0.78682647622213042</v>
      </c>
      <c r="F3028" s="57">
        <f t="shared" ca="1" si="379"/>
        <v>0</v>
      </c>
      <c r="G3028" s="57">
        <f t="shared" ca="1" si="380"/>
        <v>0</v>
      </c>
      <c r="H3028" s="17">
        <f t="shared" ca="1" si="381"/>
        <v>0</v>
      </c>
      <c r="I3028" s="17">
        <f t="shared" ca="1" si="382"/>
        <v>0</v>
      </c>
      <c r="K3028" s="17">
        <v>3019</v>
      </c>
      <c r="L3028" s="50">
        <v>1.6796912971252264E-3</v>
      </c>
      <c r="M3028" s="50">
        <v>1.6930049010266397E-3</v>
      </c>
      <c r="N3028" s="50">
        <v>4.9200000000000001E-2</v>
      </c>
      <c r="O3028" s="50">
        <v>4.9799999999999997E-2</v>
      </c>
      <c r="R3028" s="59"/>
    </row>
    <row r="3029" spans="2:18" x14ac:dyDescent="0.2">
      <c r="B3029">
        <v>3020</v>
      </c>
      <c r="C3029" s="57">
        <f ca="1"/>
        <v>9.9404929886466667E-2</v>
      </c>
      <c r="D3029" s="57">
        <f t="shared" ca="1" si="378"/>
        <v>0.67760397984771903</v>
      </c>
      <c r="E3029" s="57">
        <f t="shared" ca="1" si="378"/>
        <v>0.67782633414684978</v>
      </c>
      <c r="F3029" s="57">
        <f t="shared" ca="1" si="379"/>
        <v>0</v>
      </c>
      <c r="G3029" s="57">
        <f t="shared" ca="1" si="380"/>
        <v>0</v>
      </c>
      <c r="H3029" s="17">
        <f t="shared" ca="1" si="381"/>
        <v>0</v>
      </c>
      <c r="I3029" s="17">
        <f t="shared" ca="1" si="382"/>
        <v>0</v>
      </c>
      <c r="K3029" s="17">
        <v>3020</v>
      </c>
      <c r="L3029" s="50">
        <v>1.8232327032388842E-3</v>
      </c>
      <c r="M3029" s="50">
        <v>1.8373060805503016E-3</v>
      </c>
      <c r="N3029" s="50">
        <v>5.1999999999999998E-2</v>
      </c>
      <c r="O3029" s="50">
        <v>5.2200000000000003E-2</v>
      </c>
      <c r="R3029" s="59"/>
    </row>
    <row r="3030" spans="2:18" x14ac:dyDescent="0.2">
      <c r="B3030">
        <v>3021</v>
      </c>
      <c r="C3030" s="57">
        <f ca="1"/>
        <v>0.92177767275906453</v>
      </c>
      <c r="D3030" s="57">
        <f t="shared" ref="D3030:E3049" ca="1" si="383">S0*EXP((D$5+0.5*σ*σ)*T+σ*SQRT(T)*$C3030)</f>
        <v>0.73482962136381291</v>
      </c>
      <c r="E3030" s="57">
        <f t="shared" ca="1" si="383"/>
        <v>0.73507075413501588</v>
      </c>
      <c r="F3030" s="57">
        <f t="shared" ca="1" si="379"/>
        <v>0</v>
      </c>
      <c r="G3030" s="57">
        <f t="shared" ca="1" si="380"/>
        <v>0</v>
      </c>
      <c r="H3030" s="17">
        <f t="shared" ca="1" si="381"/>
        <v>0</v>
      </c>
      <c r="I3030" s="17">
        <f t="shared" ca="1" si="382"/>
        <v>0</v>
      </c>
      <c r="K3030" s="17">
        <v>3021</v>
      </c>
      <c r="L3030" s="50">
        <v>1.3804592487560541E-3</v>
      </c>
      <c r="M3030" s="50">
        <v>1.3929651539607809E-3</v>
      </c>
      <c r="N3030" s="50">
        <v>4.6600000000000003E-2</v>
      </c>
      <c r="O3030" s="50">
        <v>4.6600000000000003E-2</v>
      </c>
      <c r="R3030" s="59"/>
    </row>
    <row r="3031" spans="2:18" x14ac:dyDescent="0.2">
      <c r="B3031">
        <v>3022</v>
      </c>
      <c r="C3031" s="57">
        <f ca="1"/>
        <v>0.23789337636282779</v>
      </c>
      <c r="D3031" s="57">
        <f t="shared" ca="1" si="383"/>
        <v>0.68691890448623671</v>
      </c>
      <c r="E3031" s="57">
        <f t="shared" ca="1" si="383"/>
        <v>0.6871443154579977</v>
      </c>
      <c r="F3031" s="57">
        <f t="shared" ca="1" si="379"/>
        <v>0</v>
      </c>
      <c r="G3031" s="57">
        <f t="shared" ca="1" si="380"/>
        <v>0</v>
      </c>
      <c r="H3031" s="17">
        <f t="shared" ca="1" si="381"/>
        <v>0</v>
      </c>
      <c r="I3031" s="17">
        <f t="shared" ca="1" si="382"/>
        <v>0</v>
      </c>
      <c r="K3031" s="17">
        <v>3022</v>
      </c>
      <c r="L3031" s="50">
        <v>1.4855390790686305E-3</v>
      </c>
      <c r="M3031" s="50">
        <v>1.4979147334761348E-3</v>
      </c>
      <c r="N3031" s="50">
        <v>4.58E-2</v>
      </c>
      <c r="O3031" s="50">
        <v>4.5999999999999999E-2</v>
      </c>
      <c r="R3031" s="59"/>
    </row>
    <row r="3032" spans="2:18" x14ac:dyDescent="0.2">
      <c r="B3032">
        <v>3023</v>
      </c>
      <c r="C3032" s="57">
        <f ca="1"/>
        <v>-0.35040638180957173</v>
      </c>
      <c r="D3032" s="57">
        <f t="shared" ca="1" si="383"/>
        <v>0.64821164629998129</v>
      </c>
      <c r="E3032" s="57">
        <f t="shared" ca="1" si="383"/>
        <v>0.64842435556761846</v>
      </c>
      <c r="F3032" s="57">
        <f t="shared" ca="1" si="379"/>
        <v>0</v>
      </c>
      <c r="G3032" s="57">
        <f t="shared" ca="1" si="380"/>
        <v>0</v>
      </c>
      <c r="H3032" s="17">
        <f t="shared" ca="1" si="381"/>
        <v>0</v>
      </c>
      <c r="I3032" s="17">
        <f t="shared" ca="1" si="382"/>
        <v>0</v>
      </c>
      <c r="K3032" s="17">
        <v>3023</v>
      </c>
      <c r="L3032" s="50">
        <v>1.7575944621534638E-3</v>
      </c>
      <c r="M3032" s="50">
        <v>1.7718965287026737E-3</v>
      </c>
      <c r="N3032" s="50">
        <v>5.2999999999999999E-2</v>
      </c>
      <c r="O3032" s="50">
        <v>5.3400000000000003E-2</v>
      </c>
      <c r="R3032" s="59"/>
    </row>
    <row r="3033" spans="2:18" x14ac:dyDescent="0.2">
      <c r="B3033">
        <v>3024</v>
      </c>
      <c r="C3033" s="57">
        <f ca="1"/>
        <v>-0.62898788496683244</v>
      </c>
      <c r="D3033" s="57">
        <f t="shared" ca="1" si="383"/>
        <v>0.63065099556954973</v>
      </c>
      <c r="E3033" s="57">
        <f t="shared" ca="1" si="383"/>
        <v>0.63085794234714609</v>
      </c>
      <c r="F3033" s="57">
        <f t="shared" ca="1" si="379"/>
        <v>0</v>
      </c>
      <c r="G3033" s="57">
        <f t="shared" ca="1" si="380"/>
        <v>0</v>
      </c>
      <c r="H3033" s="17">
        <f t="shared" ca="1" si="381"/>
        <v>0</v>
      </c>
      <c r="I3033" s="17">
        <f t="shared" ca="1" si="382"/>
        <v>0</v>
      </c>
      <c r="K3033" s="17">
        <v>3024</v>
      </c>
      <c r="L3033" s="50">
        <v>1.6901965164331958E-3</v>
      </c>
      <c r="M3033" s="50">
        <v>1.7045176812783944E-3</v>
      </c>
      <c r="N3033" s="50">
        <v>5.3199999999999997E-2</v>
      </c>
      <c r="O3033" s="50">
        <v>5.3400000000000003E-2</v>
      </c>
      <c r="R3033" s="59"/>
    </row>
    <row r="3034" spans="2:18" x14ac:dyDescent="0.2">
      <c r="B3034">
        <v>3025</v>
      </c>
      <c r="C3034" s="57">
        <f ca="1"/>
        <v>1.1337694118935424</v>
      </c>
      <c r="D3034" s="57">
        <f t="shared" ca="1" si="383"/>
        <v>0.75034897164503722</v>
      </c>
      <c r="E3034" s="57">
        <f t="shared" ca="1" si="383"/>
        <v>0.75059519705789701</v>
      </c>
      <c r="F3034" s="57">
        <f t="shared" ca="1" si="379"/>
        <v>0</v>
      </c>
      <c r="G3034" s="57">
        <f t="shared" ca="1" si="380"/>
        <v>0</v>
      </c>
      <c r="H3034" s="17">
        <f t="shared" ca="1" si="381"/>
        <v>0</v>
      </c>
      <c r="I3034" s="17">
        <f t="shared" ca="1" si="382"/>
        <v>0</v>
      </c>
      <c r="K3034" s="17">
        <v>3025</v>
      </c>
      <c r="L3034" s="50">
        <v>1.8895832211705574E-3</v>
      </c>
      <c r="M3034" s="50">
        <v>1.9044261611005822E-3</v>
      </c>
      <c r="N3034" s="50">
        <v>5.4399999999999997E-2</v>
      </c>
      <c r="O3034" s="50">
        <v>5.5199999999999999E-2</v>
      </c>
      <c r="R3034" s="59"/>
    </row>
    <row r="3035" spans="2:18" x14ac:dyDescent="0.2">
      <c r="B3035">
        <v>3026</v>
      </c>
      <c r="C3035" s="57">
        <f ca="1"/>
        <v>-0.62599445001232634</v>
      </c>
      <c r="D3035" s="57">
        <f t="shared" ca="1" si="383"/>
        <v>0.63083713771570149</v>
      </c>
      <c r="E3035" s="57">
        <f t="shared" ca="1" si="383"/>
        <v>0.63104414557544564</v>
      </c>
      <c r="F3035" s="57">
        <f t="shared" ca="1" si="379"/>
        <v>0</v>
      </c>
      <c r="G3035" s="57">
        <f t="shared" ca="1" si="380"/>
        <v>0</v>
      </c>
      <c r="H3035" s="17">
        <f t="shared" ca="1" si="381"/>
        <v>0</v>
      </c>
      <c r="I3035" s="17">
        <f t="shared" ca="1" si="382"/>
        <v>0</v>
      </c>
      <c r="K3035" s="17">
        <v>3026</v>
      </c>
      <c r="L3035" s="50">
        <v>1.4387445294149329E-3</v>
      </c>
      <c r="M3035" s="50">
        <v>1.450803624654412E-3</v>
      </c>
      <c r="N3035" s="50">
        <v>4.4600000000000001E-2</v>
      </c>
      <c r="O3035" s="50">
        <v>4.5199999999999997E-2</v>
      </c>
      <c r="R3035" s="59"/>
    </row>
    <row r="3036" spans="2:18" x14ac:dyDescent="0.2">
      <c r="B3036">
        <v>3027</v>
      </c>
      <c r="C3036" s="57">
        <f ca="1"/>
        <v>0.87355463181773463</v>
      </c>
      <c r="D3036" s="57">
        <f t="shared" ca="1" si="383"/>
        <v>0.73134439477238289</v>
      </c>
      <c r="E3036" s="57">
        <f t="shared" ca="1" si="383"/>
        <v>0.73158438387392166</v>
      </c>
      <c r="F3036" s="57">
        <f t="shared" ca="1" si="379"/>
        <v>0</v>
      </c>
      <c r="G3036" s="57">
        <f t="shared" ca="1" si="380"/>
        <v>0</v>
      </c>
      <c r="H3036" s="17">
        <f t="shared" ca="1" si="381"/>
        <v>0</v>
      </c>
      <c r="I3036" s="17">
        <f t="shared" ca="1" si="382"/>
        <v>0</v>
      </c>
      <c r="K3036" s="17">
        <v>3027</v>
      </c>
      <c r="L3036" s="50">
        <v>1.6761843152706462E-3</v>
      </c>
      <c r="M3036" s="50">
        <v>1.6894904691184508E-3</v>
      </c>
      <c r="N3036" s="50">
        <v>4.9200000000000001E-2</v>
      </c>
      <c r="O3036" s="50">
        <v>4.9599999999999998E-2</v>
      </c>
      <c r="R3036" s="59"/>
    </row>
    <row r="3037" spans="2:18" x14ac:dyDescent="0.2">
      <c r="B3037">
        <v>3028</v>
      </c>
      <c r="C3037" s="57">
        <f ca="1"/>
        <v>4.4335999047130483E-3</v>
      </c>
      <c r="D3037" s="57">
        <f t="shared" ca="1" si="383"/>
        <v>0.67128919397077003</v>
      </c>
      <c r="E3037" s="57">
        <f t="shared" ca="1" si="383"/>
        <v>0.67150947608639877</v>
      </c>
      <c r="F3037" s="57">
        <f t="shared" ca="1" si="379"/>
        <v>0</v>
      </c>
      <c r="G3037" s="57">
        <f t="shared" ca="1" si="380"/>
        <v>0</v>
      </c>
      <c r="H3037" s="17">
        <f t="shared" ca="1" si="381"/>
        <v>0</v>
      </c>
      <c r="I3037" s="17">
        <f t="shared" ca="1" si="382"/>
        <v>0</v>
      </c>
      <c r="K3037" s="17">
        <v>3028</v>
      </c>
      <c r="L3037" s="50">
        <v>1.9004271065030376E-3</v>
      </c>
      <c r="M3037" s="50">
        <v>1.9148406980471638E-3</v>
      </c>
      <c r="N3037" s="50">
        <v>5.3199999999999997E-2</v>
      </c>
      <c r="O3037" s="50">
        <v>5.3400000000000003E-2</v>
      </c>
      <c r="R3037" s="59"/>
    </row>
    <row r="3038" spans="2:18" x14ac:dyDescent="0.2">
      <c r="B3038">
        <v>3029</v>
      </c>
      <c r="C3038" s="57">
        <f ca="1"/>
        <v>-0.7497636345690748</v>
      </c>
      <c r="D3038" s="57">
        <f t="shared" ca="1" si="383"/>
        <v>0.62318637827829426</v>
      </c>
      <c r="E3038" s="57">
        <f t="shared" ca="1" si="383"/>
        <v>0.62339087555766537</v>
      </c>
      <c r="F3038" s="57">
        <f t="shared" ca="1" si="379"/>
        <v>0</v>
      </c>
      <c r="G3038" s="57">
        <f t="shared" ca="1" si="380"/>
        <v>0</v>
      </c>
      <c r="H3038" s="17">
        <f t="shared" ca="1" si="381"/>
        <v>0</v>
      </c>
      <c r="I3038" s="17">
        <f t="shared" ca="1" si="382"/>
        <v>0</v>
      </c>
      <c r="K3038" s="17">
        <v>3029</v>
      </c>
      <c r="L3038" s="50">
        <v>1.5890021448306374E-3</v>
      </c>
      <c r="M3038" s="50">
        <v>1.6023006921529984E-3</v>
      </c>
      <c r="N3038" s="50">
        <v>4.9399999999999999E-2</v>
      </c>
      <c r="O3038" s="50">
        <v>4.9399999999999999E-2</v>
      </c>
      <c r="R3038" s="59"/>
    </row>
    <row r="3039" spans="2:18" x14ac:dyDescent="0.2">
      <c r="B3039">
        <v>3030</v>
      </c>
      <c r="C3039" s="57">
        <f ca="1"/>
        <v>-0.6866194379560917</v>
      </c>
      <c r="D3039" s="57">
        <f t="shared" ca="1" si="383"/>
        <v>0.6270779550863177</v>
      </c>
      <c r="E3039" s="57">
        <f t="shared" ca="1" si="383"/>
        <v>0.62728372937830879</v>
      </c>
      <c r="F3039" s="57">
        <f t="shared" ca="1" si="379"/>
        <v>0</v>
      </c>
      <c r="G3039" s="57">
        <f t="shared" ca="1" si="380"/>
        <v>0</v>
      </c>
      <c r="H3039" s="17">
        <f t="shared" ca="1" si="381"/>
        <v>0</v>
      </c>
      <c r="I3039" s="17">
        <f t="shared" ca="1" si="382"/>
        <v>0</v>
      </c>
      <c r="K3039" s="17">
        <v>3030</v>
      </c>
      <c r="L3039" s="50">
        <v>1.5620986234857494E-3</v>
      </c>
      <c r="M3039" s="50">
        <v>1.5760521560694656E-3</v>
      </c>
      <c r="N3039" s="50">
        <v>5.1799999999999999E-2</v>
      </c>
      <c r="O3039" s="50">
        <v>5.1999999999999998E-2</v>
      </c>
      <c r="R3039" s="59"/>
    </row>
    <row r="3040" spans="2:18" x14ac:dyDescent="0.2">
      <c r="B3040">
        <v>3031</v>
      </c>
      <c r="C3040" s="57">
        <f ca="1"/>
        <v>0.2135240401055272</v>
      </c>
      <c r="D3040" s="57">
        <f t="shared" ca="1" si="383"/>
        <v>0.68527055500599243</v>
      </c>
      <c r="E3040" s="57">
        <f t="shared" ca="1" si="383"/>
        <v>0.68549542507539118</v>
      </c>
      <c r="F3040" s="57">
        <f t="shared" ca="1" si="379"/>
        <v>0</v>
      </c>
      <c r="G3040" s="57">
        <f t="shared" ca="1" si="380"/>
        <v>0</v>
      </c>
      <c r="H3040" s="17">
        <f t="shared" ca="1" si="381"/>
        <v>0</v>
      </c>
      <c r="I3040" s="17">
        <f t="shared" ca="1" si="382"/>
        <v>0</v>
      </c>
      <c r="K3040" s="17">
        <v>3031</v>
      </c>
      <c r="L3040" s="50">
        <v>1.7402378639759075E-3</v>
      </c>
      <c r="M3040" s="50">
        <v>1.753534282693077E-3</v>
      </c>
      <c r="N3040" s="50">
        <v>4.9000000000000002E-2</v>
      </c>
      <c r="O3040" s="50">
        <v>4.9399999999999999E-2</v>
      </c>
      <c r="R3040" s="59"/>
    </row>
    <row r="3041" spans="2:18" x14ac:dyDescent="0.2">
      <c r="B3041">
        <v>3032</v>
      </c>
      <c r="C3041" s="57">
        <f ca="1"/>
        <v>-1.1881544375922259</v>
      </c>
      <c r="D3041" s="57">
        <f t="shared" ca="1" si="383"/>
        <v>0.59682610919521895</v>
      </c>
      <c r="E3041" s="57">
        <f t="shared" ca="1" si="383"/>
        <v>0.59702195640857625</v>
      </c>
      <c r="F3041" s="57">
        <f t="shared" ca="1" si="379"/>
        <v>0</v>
      </c>
      <c r="G3041" s="57">
        <f t="shared" ca="1" si="380"/>
        <v>0</v>
      </c>
      <c r="H3041" s="17">
        <f t="shared" ca="1" si="381"/>
        <v>0</v>
      </c>
      <c r="I3041" s="17">
        <f t="shared" ca="1" si="382"/>
        <v>0</v>
      </c>
      <c r="K3041" s="17">
        <v>3032</v>
      </c>
      <c r="L3041" s="50">
        <v>1.7916635384786633E-3</v>
      </c>
      <c r="M3041" s="50">
        <v>1.8057010686867976E-3</v>
      </c>
      <c r="N3041" s="50">
        <v>5.1999999999999998E-2</v>
      </c>
      <c r="O3041" s="50">
        <v>5.1999999999999998E-2</v>
      </c>
      <c r="R3041" s="59"/>
    </row>
    <row r="3042" spans="2:18" x14ac:dyDescent="0.2">
      <c r="B3042">
        <v>3033</v>
      </c>
      <c r="C3042" s="57">
        <f ca="1"/>
        <v>1.4975689207882452</v>
      </c>
      <c r="D3042" s="57">
        <f t="shared" ca="1" si="383"/>
        <v>0.77774947979320319</v>
      </c>
      <c r="E3042" s="57">
        <f t="shared" ca="1" si="383"/>
        <v>0.77800469662430505</v>
      </c>
      <c r="F3042" s="57">
        <f t="shared" ca="1" si="379"/>
        <v>0</v>
      </c>
      <c r="G3042" s="57">
        <f t="shared" ca="1" si="380"/>
        <v>0</v>
      </c>
      <c r="H3042" s="17">
        <f t="shared" ca="1" si="381"/>
        <v>0</v>
      </c>
      <c r="I3042" s="17">
        <f t="shared" ca="1" si="382"/>
        <v>0</v>
      </c>
      <c r="K3042" s="17">
        <v>3033</v>
      </c>
      <c r="L3042" s="50">
        <v>1.7398496507786524E-3</v>
      </c>
      <c r="M3042" s="50">
        <v>1.7534563445349874E-3</v>
      </c>
      <c r="N3042" s="50">
        <v>5.04E-2</v>
      </c>
      <c r="O3042" s="50">
        <v>5.04E-2</v>
      </c>
      <c r="R3042" s="59"/>
    </row>
    <row r="3043" spans="2:18" x14ac:dyDescent="0.2">
      <c r="B3043">
        <v>3034</v>
      </c>
      <c r="C3043" s="57">
        <f ca="1"/>
        <v>0.34434880807209078</v>
      </c>
      <c r="D3043" s="57">
        <f t="shared" ca="1" si="383"/>
        <v>0.69416620058534129</v>
      </c>
      <c r="E3043" s="57">
        <f t="shared" ca="1" si="383"/>
        <v>0.69439398974184252</v>
      </c>
      <c r="F3043" s="57">
        <f t="shared" ca="1" si="379"/>
        <v>0</v>
      </c>
      <c r="G3043" s="57">
        <f t="shared" ca="1" si="380"/>
        <v>0</v>
      </c>
      <c r="H3043" s="17">
        <f t="shared" ca="1" si="381"/>
        <v>0</v>
      </c>
      <c r="I3043" s="17">
        <f t="shared" ca="1" si="382"/>
        <v>0</v>
      </c>
      <c r="K3043" s="17">
        <v>3034</v>
      </c>
      <c r="L3043" s="50">
        <v>1.5381446409234792E-3</v>
      </c>
      <c r="M3043" s="50">
        <v>1.5511118258379536E-3</v>
      </c>
      <c r="N3043" s="50">
        <v>4.8000000000000001E-2</v>
      </c>
      <c r="O3043" s="50">
        <v>4.8399999999999999E-2</v>
      </c>
      <c r="R3043" s="59"/>
    </row>
    <row r="3044" spans="2:18" x14ac:dyDescent="0.2">
      <c r="B3044">
        <v>3035</v>
      </c>
      <c r="C3044" s="57">
        <f ca="1"/>
        <v>-0.91087397689760241</v>
      </c>
      <c r="D3044" s="57">
        <f t="shared" ca="1" si="383"/>
        <v>0.61336621727081964</v>
      </c>
      <c r="E3044" s="57">
        <f t="shared" ca="1" si="383"/>
        <v>0.61356749208532468</v>
      </c>
      <c r="F3044" s="57">
        <f t="shared" ca="1" si="379"/>
        <v>0</v>
      </c>
      <c r="G3044" s="57">
        <f t="shared" ca="1" si="380"/>
        <v>0</v>
      </c>
      <c r="H3044" s="17">
        <f t="shared" ca="1" si="381"/>
        <v>0</v>
      </c>
      <c r="I3044" s="17">
        <f t="shared" ca="1" si="382"/>
        <v>0</v>
      </c>
      <c r="K3044" s="17">
        <v>3035</v>
      </c>
      <c r="L3044" s="50">
        <v>1.7823523772112645E-3</v>
      </c>
      <c r="M3044" s="50">
        <v>1.7964348396564522E-3</v>
      </c>
      <c r="N3044" s="50">
        <v>5.1999999999999998E-2</v>
      </c>
      <c r="O3044" s="50">
        <v>5.2400000000000002E-2</v>
      </c>
      <c r="R3044" s="59"/>
    </row>
    <row r="3045" spans="2:18" x14ac:dyDescent="0.2">
      <c r="B3045">
        <v>3036</v>
      </c>
      <c r="C3045" s="57">
        <f ca="1"/>
        <v>0.29902883315164952</v>
      </c>
      <c r="D3045" s="57">
        <f t="shared" ca="1" si="383"/>
        <v>0.69107159719843436</v>
      </c>
      <c r="E3045" s="57">
        <f t="shared" ca="1" si="383"/>
        <v>0.69129837086744184</v>
      </c>
      <c r="F3045" s="57">
        <f t="shared" ca="1" si="379"/>
        <v>0</v>
      </c>
      <c r="G3045" s="57">
        <f t="shared" ca="1" si="380"/>
        <v>0</v>
      </c>
      <c r="H3045" s="17">
        <f t="shared" ca="1" si="381"/>
        <v>0</v>
      </c>
      <c r="I3045" s="17">
        <f t="shared" ca="1" si="382"/>
        <v>0</v>
      </c>
      <c r="K3045" s="17">
        <v>3036</v>
      </c>
      <c r="L3045" s="50">
        <v>1.8097642462142377E-3</v>
      </c>
      <c r="M3045" s="50">
        <v>1.8244299405930683E-3</v>
      </c>
      <c r="N3045" s="50">
        <v>5.4199999999999998E-2</v>
      </c>
      <c r="O3045" s="50">
        <v>5.4600000000000003E-2</v>
      </c>
      <c r="R3045" s="59"/>
    </row>
    <row r="3046" spans="2:18" x14ac:dyDescent="0.2">
      <c r="B3046">
        <v>3037</v>
      </c>
      <c r="C3046" s="57">
        <f ca="1"/>
        <v>-1.1564299641338995</v>
      </c>
      <c r="D3046" s="57">
        <f t="shared" ca="1" si="383"/>
        <v>0.59869568591505107</v>
      </c>
      <c r="E3046" s="57">
        <f t="shared" ca="1" si="383"/>
        <v>0.59889214662601697</v>
      </c>
      <c r="F3046" s="57">
        <f t="shared" ca="1" si="379"/>
        <v>0</v>
      </c>
      <c r="G3046" s="57">
        <f t="shared" ca="1" si="380"/>
        <v>0</v>
      </c>
      <c r="H3046" s="17">
        <f t="shared" ca="1" si="381"/>
        <v>0</v>
      </c>
      <c r="I3046" s="17">
        <f t="shared" ca="1" si="382"/>
        <v>0</v>
      </c>
      <c r="K3046" s="17">
        <v>3037</v>
      </c>
      <c r="L3046" s="50">
        <v>1.8123658066954221E-3</v>
      </c>
      <c r="M3046" s="50">
        <v>1.8260496055380738E-3</v>
      </c>
      <c r="N3046" s="50">
        <v>5.04E-2</v>
      </c>
      <c r="O3046" s="50">
        <v>5.0799999999999998E-2</v>
      </c>
      <c r="R3046" s="59"/>
    </row>
    <row r="3047" spans="2:18" x14ac:dyDescent="0.2">
      <c r="B3047">
        <v>3038</v>
      </c>
      <c r="C3047" s="57">
        <f ca="1"/>
        <v>1.1532545758243657</v>
      </c>
      <c r="D3047" s="57">
        <f t="shared" ca="1" si="383"/>
        <v>0.75179177213536852</v>
      </c>
      <c r="E3047" s="57">
        <f t="shared" ca="1" si="383"/>
        <v>0.75203847100012855</v>
      </c>
      <c r="F3047" s="57">
        <f t="shared" ca="1" si="379"/>
        <v>0</v>
      </c>
      <c r="G3047" s="57">
        <f t="shared" ca="1" si="380"/>
        <v>0</v>
      </c>
      <c r="H3047" s="17">
        <f t="shared" ca="1" si="381"/>
        <v>0</v>
      </c>
      <c r="I3047" s="17">
        <f t="shared" ca="1" si="382"/>
        <v>0</v>
      </c>
      <c r="K3047" s="17">
        <v>3038</v>
      </c>
      <c r="L3047" s="50">
        <v>1.5861507716634759E-3</v>
      </c>
      <c r="M3047" s="50">
        <v>1.5986426377510364E-3</v>
      </c>
      <c r="N3047" s="50">
        <v>4.6199999999999998E-2</v>
      </c>
      <c r="O3047" s="50">
        <v>4.6399999999999997E-2</v>
      </c>
      <c r="R3047" s="59"/>
    </row>
    <row r="3048" spans="2:18" x14ac:dyDescent="0.2">
      <c r="B3048">
        <v>3039</v>
      </c>
      <c r="C3048" s="57">
        <f ca="1"/>
        <v>4.9260579163161559E-2</v>
      </c>
      <c r="D3048" s="57">
        <f t="shared" ca="1" si="383"/>
        <v>0.67426244008665548</v>
      </c>
      <c r="E3048" s="57">
        <f t="shared" ca="1" si="383"/>
        <v>0.67448369786664852</v>
      </c>
      <c r="F3048" s="57">
        <f t="shared" ca="1" si="379"/>
        <v>0</v>
      </c>
      <c r="G3048" s="57">
        <f t="shared" ca="1" si="380"/>
        <v>0</v>
      </c>
      <c r="H3048" s="17">
        <f t="shared" ca="1" si="381"/>
        <v>0</v>
      </c>
      <c r="I3048" s="17">
        <f t="shared" ca="1" si="382"/>
        <v>0</v>
      </c>
      <c r="K3048" s="17">
        <v>3039</v>
      </c>
      <c r="L3048" s="50">
        <v>1.4042139088231576E-3</v>
      </c>
      <c r="M3048" s="50">
        <v>1.4171414429040533E-3</v>
      </c>
      <c r="N3048" s="50">
        <v>4.82E-2</v>
      </c>
      <c r="O3048" s="50">
        <v>4.82E-2</v>
      </c>
      <c r="R3048" s="59"/>
    </row>
    <row r="3049" spans="2:18" x14ac:dyDescent="0.2">
      <c r="B3049">
        <v>3040</v>
      </c>
      <c r="C3049" s="57">
        <f ca="1"/>
        <v>-5.7931178392409612E-2</v>
      </c>
      <c r="D3049" s="57">
        <f t="shared" ca="1" si="383"/>
        <v>0.66717451138435446</v>
      </c>
      <c r="E3049" s="57">
        <f t="shared" ca="1" si="383"/>
        <v>0.6673934432756784</v>
      </c>
      <c r="F3049" s="57">
        <f t="shared" ca="1" si="379"/>
        <v>0</v>
      </c>
      <c r="G3049" s="57">
        <f t="shared" ca="1" si="380"/>
        <v>0</v>
      </c>
      <c r="H3049" s="17">
        <f t="shared" ca="1" si="381"/>
        <v>0</v>
      </c>
      <c r="I3049" s="17">
        <f t="shared" ca="1" si="382"/>
        <v>0</v>
      </c>
      <c r="K3049" s="17">
        <v>3040</v>
      </c>
      <c r="L3049" s="50">
        <v>1.5990948773561932E-3</v>
      </c>
      <c r="M3049" s="50">
        <v>1.6117836479637177E-3</v>
      </c>
      <c r="N3049" s="50">
        <v>4.6600000000000003E-2</v>
      </c>
      <c r="O3049" s="50">
        <v>4.7199999999999999E-2</v>
      </c>
      <c r="R3049" s="59"/>
    </row>
    <row r="3050" spans="2:18" x14ac:dyDescent="0.2">
      <c r="B3050">
        <v>3041</v>
      </c>
      <c r="C3050" s="57">
        <f ca="1"/>
        <v>-0.16117128061685912</v>
      </c>
      <c r="D3050" s="57">
        <f t="shared" ref="D3050:E3069" ca="1" si="384">S0*EXP((D$5+0.5*σ*σ)*T+σ*SQRT(T)*$C3050)</f>
        <v>0.66041832995550276</v>
      </c>
      <c r="E3050" s="57">
        <f t="shared" ca="1" si="384"/>
        <v>0.6606350448203171</v>
      </c>
      <c r="F3050" s="57">
        <f t="shared" ca="1" si="379"/>
        <v>0</v>
      </c>
      <c r="G3050" s="57">
        <f t="shared" ca="1" si="380"/>
        <v>0</v>
      </c>
      <c r="H3050" s="17">
        <f t="shared" ca="1" si="381"/>
        <v>0</v>
      </c>
      <c r="I3050" s="17">
        <f t="shared" ca="1" si="382"/>
        <v>0</v>
      </c>
      <c r="K3050" s="17">
        <v>3041</v>
      </c>
      <c r="L3050" s="50">
        <v>1.5313398656051915E-3</v>
      </c>
      <c r="M3050" s="50">
        <v>1.5453306789509956E-3</v>
      </c>
      <c r="N3050" s="50">
        <v>5.1999999999999998E-2</v>
      </c>
      <c r="O3050" s="50">
        <v>5.2200000000000003E-2</v>
      </c>
      <c r="R3050" s="59"/>
    </row>
    <row r="3051" spans="2:18" x14ac:dyDescent="0.2">
      <c r="B3051">
        <v>3042</v>
      </c>
      <c r="C3051" s="57">
        <f ca="1"/>
        <v>-0.9319474375315242</v>
      </c>
      <c r="D3051" s="57">
        <f t="shared" ca="1" si="384"/>
        <v>0.61209322322959558</v>
      </c>
      <c r="E3051" s="57">
        <f t="shared" ca="1" si="384"/>
        <v>0.61229408031382404</v>
      </c>
      <c r="F3051" s="57">
        <f t="shared" ca="1" si="379"/>
        <v>0</v>
      </c>
      <c r="G3051" s="57">
        <f t="shared" ca="1" si="380"/>
        <v>0</v>
      </c>
      <c r="H3051" s="17">
        <f t="shared" ca="1" si="381"/>
        <v>0</v>
      </c>
      <c r="I3051" s="17">
        <f t="shared" ca="1" si="382"/>
        <v>0</v>
      </c>
      <c r="K3051" s="17">
        <v>3042</v>
      </c>
      <c r="L3051" s="50">
        <v>1.8535716250702237E-3</v>
      </c>
      <c r="M3051" s="50">
        <v>1.8674325475710742E-3</v>
      </c>
      <c r="N3051" s="50">
        <v>5.1200000000000002E-2</v>
      </c>
      <c r="O3051" s="50">
        <v>5.16E-2</v>
      </c>
      <c r="R3051" s="59"/>
    </row>
    <row r="3052" spans="2:18" x14ac:dyDescent="0.2">
      <c r="B3052">
        <v>3043</v>
      </c>
      <c r="C3052" s="57">
        <f ca="1"/>
        <v>0.3054222920110628</v>
      </c>
      <c r="D3052" s="57">
        <f t="shared" ca="1" si="384"/>
        <v>0.69150732725428365</v>
      </c>
      <c r="E3052" s="57">
        <f t="shared" ca="1" si="384"/>
        <v>0.69173424390717864</v>
      </c>
      <c r="F3052" s="57">
        <f t="shared" ca="1" si="379"/>
        <v>0</v>
      </c>
      <c r="G3052" s="57">
        <f t="shared" ca="1" si="380"/>
        <v>0</v>
      </c>
      <c r="H3052" s="17">
        <f t="shared" ca="1" si="381"/>
        <v>0</v>
      </c>
      <c r="I3052" s="17">
        <f t="shared" ca="1" si="382"/>
        <v>0</v>
      </c>
      <c r="K3052" s="17">
        <v>3043</v>
      </c>
      <c r="L3052" s="50">
        <v>1.8016464638613808E-3</v>
      </c>
      <c r="M3052" s="50">
        <v>1.8151615535843281E-3</v>
      </c>
      <c r="N3052" s="50">
        <v>4.9799999999999997E-2</v>
      </c>
      <c r="O3052" s="50">
        <v>0.05</v>
      </c>
      <c r="R3052" s="59"/>
    </row>
    <row r="3053" spans="2:18" x14ac:dyDescent="0.2">
      <c r="B3053">
        <v>3044</v>
      </c>
      <c r="C3053" s="57">
        <f ca="1"/>
        <v>-1.5863995452791877</v>
      </c>
      <c r="D3053" s="57">
        <f t="shared" ca="1" si="384"/>
        <v>0.57384757890503113</v>
      </c>
      <c r="E3053" s="57">
        <f t="shared" ca="1" si="384"/>
        <v>0.57403588576273867</v>
      </c>
      <c r="F3053" s="57">
        <f t="shared" ca="1" si="379"/>
        <v>0</v>
      </c>
      <c r="G3053" s="57">
        <f t="shared" ca="1" si="380"/>
        <v>0</v>
      </c>
      <c r="H3053" s="17">
        <f t="shared" ca="1" si="381"/>
        <v>0</v>
      </c>
      <c r="I3053" s="17">
        <f t="shared" ca="1" si="382"/>
        <v>0</v>
      </c>
      <c r="K3053" s="17">
        <v>3044</v>
      </c>
      <c r="L3053" s="50">
        <v>1.8736820971056488E-3</v>
      </c>
      <c r="M3053" s="50">
        <v>1.8882908625986491E-3</v>
      </c>
      <c r="N3053" s="50">
        <v>5.3800000000000001E-2</v>
      </c>
      <c r="O3053" s="50">
        <v>5.4399999999999997E-2</v>
      </c>
      <c r="R3053" s="59"/>
    </row>
    <row r="3054" spans="2:18" x14ac:dyDescent="0.2">
      <c r="B3054">
        <v>3045</v>
      </c>
      <c r="C3054" s="57">
        <f ca="1"/>
        <v>1.0624611383272322</v>
      </c>
      <c r="D3054" s="57">
        <f t="shared" ca="1" si="384"/>
        <v>0.74509244026742671</v>
      </c>
      <c r="E3054" s="57">
        <f t="shared" ca="1" si="384"/>
        <v>0.7453369407607392</v>
      </c>
      <c r="F3054" s="57">
        <f t="shared" ca="1" si="379"/>
        <v>0</v>
      </c>
      <c r="G3054" s="57">
        <f t="shared" ca="1" si="380"/>
        <v>0</v>
      </c>
      <c r="H3054" s="17">
        <f t="shared" ca="1" si="381"/>
        <v>0</v>
      </c>
      <c r="I3054" s="17">
        <f t="shared" ca="1" si="382"/>
        <v>0</v>
      </c>
      <c r="K3054" s="17">
        <v>3045</v>
      </c>
      <c r="L3054" s="50">
        <v>1.6227698473899068E-3</v>
      </c>
      <c r="M3054" s="50">
        <v>1.6369957144474715E-3</v>
      </c>
      <c r="N3054" s="50">
        <v>5.28E-2</v>
      </c>
      <c r="O3054" s="50">
        <v>5.2999999999999999E-2</v>
      </c>
      <c r="R3054" s="59"/>
    </row>
    <row r="3055" spans="2:18" x14ac:dyDescent="0.2">
      <c r="B3055">
        <v>3046</v>
      </c>
      <c r="C3055" s="57">
        <f ca="1"/>
        <v>-0.37354538765075712</v>
      </c>
      <c r="D3055" s="57">
        <f t="shared" ca="1" si="384"/>
        <v>0.64673462084387168</v>
      </c>
      <c r="E3055" s="57">
        <f t="shared" ca="1" si="384"/>
        <v>0.64694684542875913</v>
      </c>
      <c r="F3055" s="57">
        <f t="shared" ca="1" si="379"/>
        <v>0</v>
      </c>
      <c r="G3055" s="57">
        <f t="shared" ca="1" si="380"/>
        <v>0</v>
      </c>
      <c r="H3055" s="17">
        <f t="shared" ca="1" si="381"/>
        <v>0</v>
      </c>
      <c r="I3055" s="17">
        <f t="shared" ca="1" si="382"/>
        <v>0</v>
      </c>
      <c r="K3055" s="17">
        <v>3046</v>
      </c>
      <c r="L3055" s="50">
        <v>1.6962773880800721E-3</v>
      </c>
      <c r="M3055" s="50">
        <v>1.7108233493322441E-3</v>
      </c>
      <c r="N3055" s="50">
        <v>5.3800000000000001E-2</v>
      </c>
      <c r="O3055" s="50">
        <v>5.4199999999999998E-2</v>
      </c>
      <c r="R3055" s="59"/>
    </row>
    <row r="3056" spans="2:18" x14ac:dyDescent="0.2">
      <c r="B3056">
        <v>3047</v>
      </c>
      <c r="C3056" s="57">
        <f ca="1"/>
        <v>-1.6040663529553887</v>
      </c>
      <c r="D3056" s="57">
        <f t="shared" ca="1" si="384"/>
        <v>0.57284896364247184</v>
      </c>
      <c r="E3056" s="57">
        <f t="shared" ca="1" si="384"/>
        <v>0.57303694280671325</v>
      </c>
      <c r="F3056" s="57">
        <f t="shared" ca="1" si="379"/>
        <v>0</v>
      </c>
      <c r="G3056" s="57">
        <f t="shared" ca="1" si="380"/>
        <v>0</v>
      </c>
      <c r="H3056" s="17">
        <f t="shared" ca="1" si="381"/>
        <v>0</v>
      </c>
      <c r="I3056" s="17">
        <f t="shared" ca="1" si="382"/>
        <v>0</v>
      </c>
      <c r="K3056" s="17">
        <v>3047</v>
      </c>
      <c r="L3056" s="50">
        <v>1.7477947501084983E-3</v>
      </c>
      <c r="M3056" s="50">
        <v>1.7621282602437944E-3</v>
      </c>
      <c r="N3056" s="50">
        <v>5.3199999999999997E-2</v>
      </c>
      <c r="O3056" s="50">
        <v>5.3199999999999997E-2</v>
      </c>
      <c r="R3056" s="59"/>
    </row>
    <row r="3057" spans="2:18" x14ac:dyDescent="0.2">
      <c r="B3057">
        <v>3048</v>
      </c>
      <c r="C3057" s="57">
        <f ca="1"/>
        <v>0.17379128851692174</v>
      </c>
      <c r="D3057" s="57">
        <f t="shared" ca="1" si="384"/>
        <v>0.68259149702476329</v>
      </c>
      <c r="E3057" s="57">
        <f t="shared" ca="1" si="384"/>
        <v>0.68281548796700597</v>
      </c>
      <c r="F3057" s="57">
        <f t="shared" ca="1" si="379"/>
        <v>0</v>
      </c>
      <c r="G3057" s="57">
        <f t="shared" ca="1" si="380"/>
        <v>0</v>
      </c>
      <c r="H3057" s="17">
        <f t="shared" ca="1" si="381"/>
        <v>0</v>
      </c>
      <c r="I3057" s="17">
        <f t="shared" ca="1" si="382"/>
        <v>0</v>
      </c>
      <c r="K3057" s="17">
        <v>3048</v>
      </c>
      <c r="L3057" s="50">
        <v>1.5820090290338974E-3</v>
      </c>
      <c r="M3057" s="50">
        <v>1.5945094245805151E-3</v>
      </c>
      <c r="N3057" s="50">
        <v>4.5999999999999999E-2</v>
      </c>
      <c r="O3057" s="50">
        <v>4.6600000000000003E-2</v>
      </c>
      <c r="R3057" s="59"/>
    </row>
    <row r="3058" spans="2:18" x14ac:dyDescent="0.2">
      <c r="B3058">
        <v>3049</v>
      </c>
      <c r="C3058" s="57">
        <f ca="1"/>
        <v>-0.30741087248779614</v>
      </c>
      <c r="D3058" s="57">
        <f t="shared" ca="1" si="384"/>
        <v>0.65096512943641038</v>
      </c>
      <c r="E3058" s="57">
        <f t="shared" ca="1" si="384"/>
        <v>0.65117874225365935</v>
      </c>
      <c r="F3058" s="57">
        <f t="shared" ca="1" si="379"/>
        <v>0</v>
      </c>
      <c r="G3058" s="57">
        <f t="shared" ca="1" si="380"/>
        <v>0</v>
      </c>
      <c r="H3058" s="17">
        <f t="shared" ca="1" si="381"/>
        <v>0</v>
      </c>
      <c r="I3058" s="17">
        <f t="shared" ca="1" si="382"/>
        <v>0</v>
      </c>
      <c r="K3058" s="17">
        <v>3049</v>
      </c>
      <c r="L3058" s="50">
        <v>1.7029955954591233E-3</v>
      </c>
      <c r="M3058" s="50">
        <v>1.717055016359096E-3</v>
      </c>
      <c r="N3058" s="50">
        <v>5.1999999999999998E-2</v>
      </c>
      <c r="O3058" s="50">
        <v>5.2200000000000003E-2</v>
      </c>
      <c r="R3058" s="59"/>
    </row>
    <row r="3059" spans="2:18" x14ac:dyDescent="0.2">
      <c r="B3059">
        <v>3050</v>
      </c>
      <c r="C3059" s="57">
        <f ca="1"/>
        <v>-0.95839561581133481</v>
      </c>
      <c r="D3059" s="57">
        <f t="shared" ca="1" si="384"/>
        <v>0.61049929421591731</v>
      </c>
      <c r="E3059" s="57">
        <f t="shared" ca="1" si="384"/>
        <v>0.61069962825574342</v>
      </c>
      <c r="F3059" s="57">
        <f t="shared" ca="1" si="379"/>
        <v>0</v>
      </c>
      <c r="G3059" s="57">
        <f t="shared" ca="1" si="380"/>
        <v>0</v>
      </c>
      <c r="H3059" s="17">
        <f t="shared" ca="1" si="381"/>
        <v>0</v>
      </c>
      <c r="I3059" s="17">
        <f t="shared" ca="1" si="382"/>
        <v>0</v>
      </c>
      <c r="K3059" s="17">
        <v>3050</v>
      </c>
      <c r="L3059" s="50">
        <v>1.6306722270561665E-3</v>
      </c>
      <c r="M3059" s="50">
        <v>1.6439671264808638E-3</v>
      </c>
      <c r="N3059" s="50">
        <v>4.9000000000000002E-2</v>
      </c>
      <c r="O3059" s="50">
        <v>4.9799999999999997E-2</v>
      </c>
      <c r="R3059" s="59"/>
    </row>
    <row r="3060" spans="2:18" x14ac:dyDescent="0.2">
      <c r="B3060">
        <v>3051</v>
      </c>
      <c r="C3060" s="57">
        <f ca="1"/>
        <v>0.20463918656653418</v>
      </c>
      <c r="D3060" s="57">
        <f t="shared" ca="1" si="384"/>
        <v>0.68467056519962755</v>
      </c>
      <c r="E3060" s="57">
        <f t="shared" ca="1" si="384"/>
        <v>0.68489523838365252</v>
      </c>
      <c r="F3060" s="57">
        <f t="shared" ca="1" si="379"/>
        <v>0</v>
      </c>
      <c r="G3060" s="57">
        <f t="shared" ca="1" si="380"/>
        <v>0</v>
      </c>
      <c r="H3060" s="17">
        <f t="shared" ca="1" si="381"/>
        <v>0</v>
      </c>
      <c r="I3060" s="17">
        <f t="shared" ca="1" si="382"/>
        <v>0</v>
      </c>
      <c r="K3060" s="17">
        <v>3051</v>
      </c>
      <c r="L3060" s="50">
        <v>1.4187723528694734E-3</v>
      </c>
      <c r="M3060" s="50">
        <v>1.4309655691543313E-3</v>
      </c>
      <c r="N3060" s="50">
        <v>4.4999999999999998E-2</v>
      </c>
      <c r="O3060" s="50">
        <v>4.5600000000000002E-2</v>
      </c>
      <c r="R3060" s="59"/>
    </row>
    <row r="3061" spans="2:18" x14ac:dyDescent="0.2">
      <c r="B3061">
        <v>3052</v>
      </c>
      <c r="C3061" s="57">
        <f ca="1"/>
        <v>-0.83765540586433829</v>
      </c>
      <c r="D3061" s="57">
        <f t="shared" ca="1" si="384"/>
        <v>0.61780977910078738</v>
      </c>
      <c r="E3061" s="57">
        <f t="shared" ca="1" si="384"/>
        <v>0.61801251206061869</v>
      </c>
      <c r="F3061" s="57">
        <f t="shared" ca="1" si="379"/>
        <v>0</v>
      </c>
      <c r="G3061" s="57">
        <f t="shared" ca="1" si="380"/>
        <v>0</v>
      </c>
      <c r="H3061" s="17">
        <f t="shared" ca="1" si="381"/>
        <v>0</v>
      </c>
      <c r="I3061" s="17">
        <f t="shared" ca="1" si="382"/>
        <v>0</v>
      </c>
      <c r="K3061" s="17">
        <v>3052</v>
      </c>
      <c r="L3061" s="50">
        <v>1.7338785155579012E-3</v>
      </c>
      <c r="M3061" s="50">
        <v>1.7487068520430477E-3</v>
      </c>
      <c r="N3061" s="50">
        <v>5.5E-2</v>
      </c>
      <c r="O3061" s="50">
        <v>5.5199999999999999E-2</v>
      </c>
      <c r="R3061" s="59"/>
    </row>
    <row r="3062" spans="2:18" x14ac:dyDescent="0.2">
      <c r="B3062">
        <v>3053</v>
      </c>
      <c r="C3062" s="57">
        <f ca="1"/>
        <v>-0.479926230000287</v>
      </c>
      <c r="D3062" s="57">
        <f t="shared" ca="1" si="384"/>
        <v>0.63998723034656635</v>
      </c>
      <c r="E3062" s="57">
        <f t="shared" ca="1" si="384"/>
        <v>0.64019724078966944</v>
      </c>
      <c r="F3062" s="57">
        <f t="shared" ca="1" si="379"/>
        <v>0</v>
      </c>
      <c r="G3062" s="57">
        <f t="shared" ca="1" si="380"/>
        <v>0</v>
      </c>
      <c r="H3062" s="17">
        <f t="shared" ca="1" si="381"/>
        <v>0</v>
      </c>
      <c r="I3062" s="17">
        <f t="shared" ca="1" si="382"/>
        <v>0</v>
      </c>
      <c r="K3062" s="17">
        <v>3053</v>
      </c>
      <c r="L3062" s="50">
        <v>1.934765253412218E-3</v>
      </c>
      <c r="M3062" s="50">
        <v>1.9500395144187188E-3</v>
      </c>
      <c r="N3062" s="50">
        <v>5.6599999999999998E-2</v>
      </c>
      <c r="O3062" s="50">
        <v>5.6599999999999998E-2</v>
      </c>
      <c r="R3062" s="59"/>
    </row>
    <row r="3063" spans="2:18" x14ac:dyDescent="0.2">
      <c r="B3063">
        <v>3054</v>
      </c>
      <c r="C3063" s="57">
        <f ca="1"/>
        <v>-1.7492019751109245</v>
      </c>
      <c r="D3063" s="57">
        <f t="shared" ca="1" si="384"/>
        <v>0.56471068579262618</v>
      </c>
      <c r="E3063" s="57">
        <f t="shared" ca="1" si="384"/>
        <v>0.56489599439836835</v>
      </c>
      <c r="F3063" s="57">
        <f t="shared" ca="1" si="379"/>
        <v>0</v>
      </c>
      <c r="G3063" s="57">
        <f t="shared" ca="1" si="380"/>
        <v>0</v>
      </c>
      <c r="H3063" s="17">
        <f t="shared" ca="1" si="381"/>
        <v>0</v>
      </c>
      <c r="I3063" s="17">
        <f t="shared" ca="1" si="382"/>
        <v>0</v>
      </c>
      <c r="K3063" s="17">
        <v>3054</v>
      </c>
      <c r="L3063" s="50">
        <v>1.8505004805318605E-3</v>
      </c>
      <c r="M3063" s="50">
        <v>1.8644884154698279E-3</v>
      </c>
      <c r="N3063" s="50">
        <v>5.16E-2</v>
      </c>
      <c r="O3063" s="50">
        <v>5.1799999999999999E-2</v>
      </c>
      <c r="R3063" s="59"/>
    </row>
    <row r="3064" spans="2:18" x14ac:dyDescent="0.2">
      <c r="B3064">
        <v>3055</v>
      </c>
      <c r="C3064" s="57">
        <f ca="1"/>
        <v>-0.54769935033178141</v>
      </c>
      <c r="D3064" s="57">
        <f t="shared" ca="1" si="384"/>
        <v>0.63572535805668007</v>
      </c>
      <c r="E3064" s="57">
        <f t="shared" ca="1" si="384"/>
        <v>0.63593396997549156</v>
      </c>
      <c r="F3064" s="57">
        <f t="shared" ca="1" si="379"/>
        <v>0</v>
      </c>
      <c r="G3064" s="57">
        <f t="shared" ca="1" si="380"/>
        <v>0</v>
      </c>
      <c r="H3064" s="17">
        <f t="shared" ca="1" si="381"/>
        <v>0</v>
      </c>
      <c r="I3064" s="17">
        <f t="shared" ca="1" si="382"/>
        <v>0</v>
      </c>
      <c r="K3064" s="17">
        <v>3055</v>
      </c>
      <c r="L3064" s="50">
        <v>1.9733351459404213E-3</v>
      </c>
      <c r="M3064" s="50">
        <v>1.9879682670863267E-3</v>
      </c>
      <c r="N3064" s="50">
        <v>5.3800000000000001E-2</v>
      </c>
      <c r="O3064" s="50">
        <v>5.4199999999999998E-2</v>
      </c>
      <c r="R3064" s="59"/>
    </row>
    <row r="3065" spans="2:18" x14ac:dyDescent="0.2">
      <c r="B3065">
        <v>3056</v>
      </c>
      <c r="C3065" s="57">
        <f ca="1"/>
        <v>-0.69339467137151356</v>
      </c>
      <c r="D3065" s="57">
        <f t="shared" ca="1" si="384"/>
        <v>0.62665923626798414</v>
      </c>
      <c r="E3065" s="57">
        <f t="shared" ca="1" si="384"/>
        <v>0.62686487315828909</v>
      </c>
      <c r="F3065" s="57">
        <f t="shared" ca="1" si="379"/>
        <v>0</v>
      </c>
      <c r="G3065" s="57">
        <f t="shared" ca="1" si="380"/>
        <v>0</v>
      </c>
      <c r="H3065" s="17">
        <f t="shared" ca="1" si="381"/>
        <v>0</v>
      </c>
      <c r="I3065" s="17">
        <f t="shared" ca="1" si="382"/>
        <v>0</v>
      </c>
      <c r="K3065" s="17">
        <v>3056</v>
      </c>
      <c r="L3065" s="50">
        <v>1.7047063399419637E-3</v>
      </c>
      <c r="M3065" s="50">
        <v>1.7188866233733492E-3</v>
      </c>
      <c r="N3065" s="50">
        <v>5.2600000000000001E-2</v>
      </c>
      <c r="O3065" s="50">
        <v>5.2999999999999999E-2</v>
      </c>
      <c r="R3065" s="59"/>
    </row>
    <row r="3066" spans="2:18" x14ac:dyDescent="0.2">
      <c r="B3066">
        <v>3057</v>
      </c>
      <c r="C3066" s="57">
        <f ca="1"/>
        <v>-0.1942147506107739</v>
      </c>
      <c r="D3066" s="57">
        <f t="shared" ca="1" si="384"/>
        <v>0.65827040410746018</v>
      </c>
      <c r="E3066" s="57">
        <f t="shared" ca="1" si="384"/>
        <v>0.65848641413499376</v>
      </c>
      <c r="F3066" s="57">
        <f t="shared" ca="1" si="379"/>
        <v>0</v>
      </c>
      <c r="G3066" s="57">
        <f t="shared" ca="1" si="380"/>
        <v>0</v>
      </c>
      <c r="H3066" s="17">
        <f t="shared" ca="1" si="381"/>
        <v>0</v>
      </c>
      <c r="I3066" s="17">
        <f t="shared" ca="1" si="382"/>
        <v>0</v>
      </c>
      <c r="K3066" s="17">
        <v>3057</v>
      </c>
      <c r="L3066" s="50">
        <v>1.7184746919441031E-3</v>
      </c>
      <c r="M3066" s="50">
        <v>1.7318674546357431E-3</v>
      </c>
      <c r="N3066" s="50">
        <v>4.9599999999999998E-2</v>
      </c>
      <c r="O3066" s="50">
        <v>4.9599999999999998E-2</v>
      </c>
      <c r="R3066" s="59"/>
    </row>
    <row r="3067" spans="2:18" x14ac:dyDescent="0.2">
      <c r="B3067">
        <v>3058</v>
      </c>
      <c r="C3067" s="57">
        <f ca="1"/>
        <v>-1.0562926042525773</v>
      </c>
      <c r="D3067" s="57">
        <f t="shared" ca="1" si="384"/>
        <v>0.60463545402372409</v>
      </c>
      <c r="E3067" s="57">
        <f t="shared" ca="1" si="384"/>
        <v>0.60483386385691196</v>
      </c>
      <c r="F3067" s="57">
        <f t="shared" ca="1" si="379"/>
        <v>0</v>
      </c>
      <c r="G3067" s="57">
        <f t="shared" ca="1" si="380"/>
        <v>0</v>
      </c>
      <c r="H3067" s="17">
        <f t="shared" ca="1" si="381"/>
        <v>0</v>
      </c>
      <c r="I3067" s="17">
        <f t="shared" ca="1" si="382"/>
        <v>0</v>
      </c>
      <c r="K3067" s="17">
        <v>3058</v>
      </c>
      <c r="L3067" s="50">
        <v>2.2211797406498598E-3</v>
      </c>
      <c r="M3067" s="50">
        <v>2.2362907167724783E-3</v>
      </c>
      <c r="N3067" s="50">
        <v>5.5399999999999998E-2</v>
      </c>
      <c r="O3067" s="50">
        <v>5.5800000000000002E-2</v>
      </c>
      <c r="R3067" s="59"/>
    </row>
    <row r="3068" spans="2:18" x14ac:dyDescent="0.2">
      <c r="B3068">
        <v>3059</v>
      </c>
      <c r="C3068" s="57">
        <f ca="1"/>
        <v>-0.89782423284107693</v>
      </c>
      <c r="D3068" s="57">
        <f t="shared" ca="1" si="384"/>
        <v>0.61415584604513351</v>
      </c>
      <c r="E3068" s="57">
        <f t="shared" ca="1" si="384"/>
        <v>0.61435737997463469</v>
      </c>
      <c r="F3068" s="57">
        <f t="shared" ca="1" si="379"/>
        <v>0</v>
      </c>
      <c r="G3068" s="57">
        <f t="shared" ca="1" si="380"/>
        <v>0</v>
      </c>
      <c r="H3068" s="17">
        <f t="shared" ca="1" si="381"/>
        <v>0</v>
      </c>
      <c r="I3068" s="17">
        <f t="shared" ca="1" si="382"/>
        <v>0</v>
      </c>
      <c r="K3068" s="17">
        <v>3059</v>
      </c>
      <c r="L3068" s="50">
        <v>1.8314940823857156E-3</v>
      </c>
      <c r="M3068" s="50">
        <v>1.8459672586944645E-3</v>
      </c>
      <c r="N3068" s="50">
        <v>5.3199999999999997E-2</v>
      </c>
      <c r="O3068" s="50">
        <v>5.3800000000000001E-2</v>
      </c>
      <c r="R3068" s="59"/>
    </row>
    <row r="3069" spans="2:18" x14ac:dyDescent="0.2">
      <c r="B3069">
        <v>3060</v>
      </c>
      <c r="C3069" s="57">
        <f ca="1"/>
        <v>0.99768673851842649</v>
      </c>
      <c r="D3069" s="57">
        <f t="shared" ca="1" si="384"/>
        <v>0.740349481786307</v>
      </c>
      <c r="E3069" s="57">
        <f t="shared" ca="1" si="384"/>
        <v>0.74059242588792129</v>
      </c>
      <c r="F3069" s="57">
        <f t="shared" ca="1" si="379"/>
        <v>0</v>
      </c>
      <c r="G3069" s="57">
        <f t="shared" ca="1" si="380"/>
        <v>0</v>
      </c>
      <c r="H3069" s="17">
        <f t="shared" ca="1" si="381"/>
        <v>0</v>
      </c>
      <c r="I3069" s="17">
        <f t="shared" ca="1" si="382"/>
        <v>0</v>
      </c>
      <c r="K3069" s="17">
        <v>3060</v>
      </c>
      <c r="L3069" s="50">
        <v>1.8805689049698491E-3</v>
      </c>
      <c r="M3069" s="50">
        <v>1.8961989873094946E-3</v>
      </c>
      <c r="N3069" s="50">
        <v>5.7599999999999998E-2</v>
      </c>
      <c r="O3069" s="50">
        <v>5.8599999999999999E-2</v>
      </c>
      <c r="R3069" s="59"/>
    </row>
    <row r="3070" spans="2:18" x14ac:dyDescent="0.2">
      <c r="B3070">
        <v>3061</v>
      </c>
      <c r="C3070" s="57">
        <f ca="1"/>
        <v>-0.54205033744951947</v>
      </c>
      <c r="D3070" s="57">
        <f t="shared" ref="D3070:E3089" ca="1" si="385">S0*EXP((D$5+0.5*σ*σ)*T+σ*SQRT(T)*$C3070)</f>
        <v>0.63607950602967822</v>
      </c>
      <c r="E3070" s="57">
        <f t="shared" ca="1" si="385"/>
        <v>0.6362882341613908</v>
      </c>
      <c r="F3070" s="57">
        <f t="shared" ca="1" si="379"/>
        <v>0</v>
      </c>
      <c r="G3070" s="57">
        <f t="shared" ca="1" si="380"/>
        <v>0</v>
      </c>
      <c r="H3070" s="17">
        <f t="shared" ca="1" si="381"/>
        <v>0</v>
      </c>
      <c r="I3070" s="17">
        <f t="shared" ca="1" si="382"/>
        <v>0</v>
      </c>
      <c r="K3070" s="17">
        <v>3061</v>
      </c>
      <c r="L3070" s="50">
        <v>2.0700049222070345E-3</v>
      </c>
      <c r="M3070" s="50">
        <v>2.0856578218902203E-3</v>
      </c>
      <c r="N3070" s="50">
        <v>5.7599999999999998E-2</v>
      </c>
      <c r="O3070" s="50">
        <v>5.8200000000000002E-2</v>
      </c>
      <c r="R3070" s="59"/>
    </row>
    <row r="3071" spans="2:18" x14ac:dyDescent="0.2">
      <c r="B3071">
        <v>3062</v>
      </c>
      <c r="C3071" s="57">
        <f ca="1"/>
        <v>0.36663965524184355</v>
      </c>
      <c r="D3071" s="57">
        <f t="shared" ca="1" si="385"/>
        <v>0.69569337643760243</v>
      </c>
      <c r="E3071" s="57">
        <f t="shared" ca="1" si="385"/>
        <v>0.69592166673359868</v>
      </c>
      <c r="F3071" s="57">
        <f t="shared" ca="1" si="379"/>
        <v>0</v>
      </c>
      <c r="G3071" s="57">
        <f t="shared" ca="1" si="380"/>
        <v>0</v>
      </c>
      <c r="H3071" s="17">
        <f t="shared" ca="1" si="381"/>
        <v>0</v>
      </c>
      <c r="I3071" s="17">
        <f t="shared" ca="1" si="382"/>
        <v>0</v>
      </c>
      <c r="K3071" s="17">
        <v>3062</v>
      </c>
      <c r="L3071" s="50">
        <v>1.7357849170388259E-3</v>
      </c>
      <c r="M3071" s="50">
        <v>1.7494937354202594E-3</v>
      </c>
      <c r="N3071" s="50">
        <v>5.0799999999999998E-2</v>
      </c>
      <c r="O3071" s="50">
        <v>5.0799999999999998E-2</v>
      </c>
      <c r="R3071" s="59"/>
    </row>
    <row r="3072" spans="2:18" x14ac:dyDescent="0.2">
      <c r="B3072">
        <v>3063</v>
      </c>
      <c r="C3072" s="57">
        <f ca="1"/>
        <v>0.67119249938895342</v>
      </c>
      <c r="D3072" s="57">
        <f t="shared" ca="1" si="385"/>
        <v>0.71689838383430904</v>
      </c>
      <c r="E3072" s="57">
        <f t="shared" ca="1" si="385"/>
        <v>0.71713363250820439</v>
      </c>
      <c r="F3072" s="57">
        <f t="shared" ca="1" si="379"/>
        <v>0</v>
      </c>
      <c r="G3072" s="57">
        <f t="shared" ca="1" si="380"/>
        <v>0</v>
      </c>
      <c r="H3072" s="17">
        <f t="shared" ca="1" si="381"/>
        <v>0</v>
      </c>
      <c r="I3072" s="17">
        <f t="shared" ca="1" si="382"/>
        <v>0</v>
      </c>
      <c r="K3072" s="17">
        <v>3063</v>
      </c>
      <c r="L3072" s="50">
        <v>1.9004122749287286E-3</v>
      </c>
      <c r="M3072" s="50">
        <v>1.9144409109343162E-3</v>
      </c>
      <c r="N3072" s="50">
        <v>5.1799999999999999E-2</v>
      </c>
      <c r="O3072" s="50">
        <v>5.1999999999999998E-2</v>
      </c>
      <c r="R3072" s="59"/>
    </row>
    <row r="3073" spans="2:18" x14ac:dyDescent="0.2">
      <c r="B3073">
        <v>3064</v>
      </c>
      <c r="C3073" s="57">
        <f ca="1"/>
        <v>0.12205854297860626</v>
      </c>
      <c r="D3073" s="57">
        <f t="shared" ca="1" si="385"/>
        <v>0.67911900626699151</v>
      </c>
      <c r="E3073" s="57">
        <f t="shared" ca="1" si="385"/>
        <v>0.67934185771880662</v>
      </c>
      <c r="F3073" s="57">
        <f t="shared" ca="1" si="379"/>
        <v>0</v>
      </c>
      <c r="G3073" s="57">
        <f t="shared" ca="1" si="380"/>
        <v>0</v>
      </c>
      <c r="H3073" s="17">
        <f t="shared" ca="1" si="381"/>
        <v>0</v>
      </c>
      <c r="I3073" s="17">
        <f t="shared" ca="1" si="382"/>
        <v>0</v>
      </c>
      <c r="K3073" s="17">
        <v>3064</v>
      </c>
      <c r="L3073" s="50">
        <v>1.7396992176025197E-3</v>
      </c>
      <c r="M3073" s="50">
        <v>1.7542373232638305E-3</v>
      </c>
      <c r="N3073" s="50">
        <v>5.3800000000000001E-2</v>
      </c>
      <c r="O3073" s="50">
        <v>5.4199999999999998E-2</v>
      </c>
      <c r="R3073" s="59"/>
    </row>
    <row r="3074" spans="2:18" x14ac:dyDescent="0.2">
      <c r="B3074">
        <v>3065</v>
      </c>
      <c r="C3074" s="57">
        <f ca="1"/>
        <v>0.10393753071215857</v>
      </c>
      <c r="D3074" s="57">
        <f t="shared" ca="1" si="385"/>
        <v>0.67790684003024348</v>
      </c>
      <c r="E3074" s="57">
        <f t="shared" ca="1" si="385"/>
        <v>0.67812929371229624</v>
      </c>
      <c r="F3074" s="57">
        <f t="shared" ca="1" si="379"/>
        <v>0</v>
      </c>
      <c r="G3074" s="57">
        <f t="shared" ca="1" si="380"/>
        <v>0</v>
      </c>
      <c r="H3074" s="17">
        <f t="shared" ca="1" si="381"/>
        <v>0</v>
      </c>
      <c r="I3074" s="17">
        <f t="shared" ca="1" si="382"/>
        <v>0</v>
      </c>
      <c r="K3074" s="17">
        <v>3065</v>
      </c>
      <c r="L3074" s="50">
        <v>1.7069889293858562E-3</v>
      </c>
      <c r="M3074" s="50">
        <v>1.7203558869977196E-3</v>
      </c>
      <c r="N3074" s="50">
        <v>4.9399999999999999E-2</v>
      </c>
      <c r="O3074" s="50">
        <v>4.9599999999999998E-2</v>
      </c>
      <c r="R3074" s="59"/>
    </row>
    <row r="3075" spans="2:18" x14ac:dyDescent="0.2">
      <c r="B3075">
        <v>3066</v>
      </c>
      <c r="C3075" s="57">
        <f ca="1"/>
        <v>-0.28168746715993043</v>
      </c>
      <c r="D3075" s="57">
        <f t="shared" ca="1" si="385"/>
        <v>0.65261807560315899</v>
      </c>
      <c r="E3075" s="57">
        <f t="shared" ca="1" si="385"/>
        <v>0.65283223083116293</v>
      </c>
      <c r="F3075" s="57">
        <f t="shared" ca="1" si="379"/>
        <v>0</v>
      </c>
      <c r="G3075" s="57">
        <f t="shared" ca="1" si="380"/>
        <v>0</v>
      </c>
      <c r="H3075" s="17">
        <f t="shared" ca="1" si="381"/>
        <v>0</v>
      </c>
      <c r="I3075" s="17">
        <f t="shared" ca="1" si="382"/>
        <v>0</v>
      </c>
      <c r="K3075" s="17">
        <v>3066</v>
      </c>
      <c r="L3075" s="50">
        <v>1.5876183922877072E-3</v>
      </c>
      <c r="M3075" s="50">
        <v>1.6010099140022895E-3</v>
      </c>
      <c r="N3075" s="50">
        <v>4.9599999999999998E-2</v>
      </c>
      <c r="O3075" s="50">
        <v>4.9799999999999997E-2</v>
      </c>
      <c r="R3075" s="59"/>
    </row>
    <row r="3076" spans="2:18" x14ac:dyDescent="0.2">
      <c r="B3076">
        <v>3067</v>
      </c>
      <c r="C3076" s="57">
        <f ca="1"/>
        <v>-7.9731755947820074E-2</v>
      </c>
      <c r="D3076" s="57">
        <f t="shared" ca="1" si="385"/>
        <v>0.66574211721985599</v>
      </c>
      <c r="E3076" s="57">
        <f t="shared" ca="1" si="385"/>
        <v>0.66596057907409323</v>
      </c>
      <c r="F3076" s="57">
        <f t="shared" ca="1" si="379"/>
        <v>0</v>
      </c>
      <c r="G3076" s="57">
        <f t="shared" ca="1" si="380"/>
        <v>0</v>
      </c>
      <c r="H3076" s="17">
        <f t="shared" ca="1" si="381"/>
        <v>0</v>
      </c>
      <c r="I3076" s="17">
        <f t="shared" ca="1" si="382"/>
        <v>0</v>
      </c>
      <c r="K3076" s="17">
        <v>3067</v>
      </c>
      <c r="L3076" s="50">
        <v>1.580519249573503E-3</v>
      </c>
      <c r="M3076" s="50">
        <v>1.5941751095027714E-3</v>
      </c>
      <c r="N3076" s="50">
        <v>5.0599999999999999E-2</v>
      </c>
      <c r="O3076" s="50">
        <v>5.1200000000000002E-2</v>
      </c>
      <c r="R3076" s="59"/>
    </row>
    <row r="3077" spans="2:18" x14ac:dyDescent="0.2">
      <c r="B3077">
        <v>3068</v>
      </c>
      <c r="C3077" s="57">
        <f ca="1"/>
        <v>0.76860317624754149</v>
      </c>
      <c r="D3077" s="57">
        <f t="shared" ca="1" si="385"/>
        <v>0.72381626216146033</v>
      </c>
      <c r="E3077" s="57">
        <f t="shared" ca="1" si="385"/>
        <v>0.72405378092235728</v>
      </c>
      <c r="F3077" s="57">
        <f t="shared" ca="1" si="379"/>
        <v>0</v>
      </c>
      <c r="G3077" s="57">
        <f t="shared" ca="1" si="380"/>
        <v>0</v>
      </c>
      <c r="H3077" s="17">
        <f t="shared" ca="1" si="381"/>
        <v>0</v>
      </c>
      <c r="I3077" s="17">
        <f t="shared" ca="1" si="382"/>
        <v>0</v>
      </c>
      <c r="K3077" s="17">
        <v>3068</v>
      </c>
      <c r="L3077" s="50">
        <v>1.8306897748839007E-3</v>
      </c>
      <c r="M3077" s="50">
        <v>1.8457862633991986E-3</v>
      </c>
      <c r="N3077" s="50">
        <v>5.5800000000000002E-2</v>
      </c>
      <c r="O3077" s="50">
        <v>5.6399999999999999E-2</v>
      </c>
      <c r="R3077" s="59"/>
    </row>
    <row r="3078" spans="2:18" x14ac:dyDescent="0.2">
      <c r="B3078">
        <v>3069</v>
      </c>
      <c r="C3078" s="57">
        <f ca="1"/>
        <v>-0.15394298461300529</v>
      </c>
      <c r="D3078" s="57">
        <f t="shared" ca="1" si="385"/>
        <v>0.66088912460728932</v>
      </c>
      <c r="E3078" s="57">
        <f t="shared" ca="1" si="385"/>
        <v>0.66110599396236325</v>
      </c>
      <c r="F3078" s="57">
        <f t="shared" ca="1" si="379"/>
        <v>0</v>
      </c>
      <c r="G3078" s="57">
        <f t="shared" ca="1" si="380"/>
        <v>0</v>
      </c>
      <c r="H3078" s="17">
        <f t="shared" ca="1" si="381"/>
        <v>0</v>
      </c>
      <c r="I3078" s="17">
        <f t="shared" ca="1" si="382"/>
        <v>0</v>
      </c>
      <c r="K3078" s="17">
        <v>3069</v>
      </c>
      <c r="L3078" s="50">
        <v>1.6345425149801283E-3</v>
      </c>
      <c r="M3078" s="50">
        <v>1.6481116655189222E-3</v>
      </c>
      <c r="N3078" s="50">
        <v>5.0200000000000002E-2</v>
      </c>
      <c r="O3078" s="50">
        <v>5.0599999999999999E-2</v>
      </c>
      <c r="R3078" s="59"/>
    </row>
    <row r="3079" spans="2:18" x14ac:dyDescent="0.2">
      <c r="B3079">
        <v>3070</v>
      </c>
      <c r="C3079" s="57">
        <f ca="1"/>
        <v>0.5172142239622759</v>
      </c>
      <c r="D3079" s="57">
        <f t="shared" ca="1" si="385"/>
        <v>0.70609781630676383</v>
      </c>
      <c r="E3079" s="57">
        <f t="shared" ca="1" si="385"/>
        <v>0.7063295207974869</v>
      </c>
      <c r="F3079" s="57">
        <f t="shared" ca="1" si="379"/>
        <v>0</v>
      </c>
      <c r="G3079" s="57">
        <f t="shared" ca="1" si="380"/>
        <v>0</v>
      </c>
      <c r="H3079" s="17">
        <f t="shared" ca="1" si="381"/>
        <v>0</v>
      </c>
      <c r="I3079" s="17">
        <f t="shared" ca="1" si="382"/>
        <v>0</v>
      </c>
      <c r="K3079" s="17">
        <v>3070</v>
      </c>
      <c r="L3079" s="50">
        <v>1.7597687118385667E-3</v>
      </c>
      <c r="M3079" s="50">
        <v>1.7737957758274454E-3</v>
      </c>
      <c r="N3079" s="50">
        <v>5.1999999999999998E-2</v>
      </c>
      <c r="O3079" s="50">
        <v>5.1999999999999998E-2</v>
      </c>
      <c r="R3079" s="59"/>
    </row>
    <row r="3080" spans="2:18" x14ac:dyDescent="0.2">
      <c r="B3080">
        <v>3071</v>
      </c>
      <c r="C3080" s="57">
        <f ca="1"/>
        <v>0.50014980683057353</v>
      </c>
      <c r="D3080" s="57">
        <f t="shared" ca="1" si="385"/>
        <v>0.70491091998525368</v>
      </c>
      <c r="E3080" s="57">
        <f t="shared" ca="1" si="385"/>
        <v>0.70514223499848327</v>
      </c>
      <c r="F3080" s="57">
        <f t="shared" ca="1" si="379"/>
        <v>0</v>
      </c>
      <c r="G3080" s="57">
        <f t="shared" ca="1" si="380"/>
        <v>0</v>
      </c>
      <c r="H3080" s="17">
        <f t="shared" ca="1" si="381"/>
        <v>0</v>
      </c>
      <c r="I3080" s="17">
        <f t="shared" ca="1" si="382"/>
        <v>0</v>
      </c>
      <c r="K3080" s="17">
        <v>3071</v>
      </c>
      <c r="L3080" s="50">
        <v>1.6003740044957305E-3</v>
      </c>
      <c r="M3080" s="50">
        <v>1.6132207266291406E-3</v>
      </c>
      <c r="N3080" s="50">
        <v>4.7399999999999998E-2</v>
      </c>
      <c r="O3080" s="50">
        <v>4.8000000000000001E-2</v>
      </c>
      <c r="R3080" s="59"/>
    </row>
    <row r="3081" spans="2:18" x14ac:dyDescent="0.2">
      <c r="B3081">
        <v>3072</v>
      </c>
      <c r="C3081" s="57">
        <f ca="1"/>
        <v>0.21168260576799525</v>
      </c>
      <c r="D3081" s="57">
        <f t="shared" ca="1" si="385"/>
        <v>0.68514616066941825</v>
      </c>
      <c r="E3081" s="57">
        <f t="shared" ca="1" si="385"/>
        <v>0.68537098991908108</v>
      </c>
      <c r="F3081" s="57">
        <f t="shared" ca="1" si="379"/>
        <v>0</v>
      </c>
      <c r="G3081" s="57">
        <f t="shared" ca="1" si="380"/>
        <v>0</v>
      </c>
      <c r="H3081" s="17">
        <f t="shared" ca="1" si="381"/>
        <v>0</v>
      </c>
      <c r="I3081" s="17">
        <f t="shared" ca="1" si="382"/>
        <v>0</v>
      </c>
      <c r="K3081" s="17">
        <v>3072</v>
      </c>
      <c r="L3081" s="50">
        <v>1.7390765113084376E-3</v>
      </c>
      <c r="M3081" s="50">
        <v>1.752054656191087E-3</v>
      </c>
      <c r="N3081" s="50">
        <v>4.7399999999999998E-2</v>
      </c>
      <c r="O3081" s="50">
        <v>4.8000000000000001E-2</v>
      </c>
      <c r="R3081" s="59"/>
    </row>
    <row r="3082" spans="2:18" x14ac:dyDescent="0.2">
      <c r="B3082">
        <v>3073</v>
      </c>
      <c r="C3082" s="57">
        <f ca="1"/>
        <v>0.21562318079619527</v>
      </c>
      <c r="D3082" s="57">
        <f t="shared" ca="1" si="385"/>
        <v>0.68541238571641472</v>
      </c>
      <c r="E3082" s="57">
        <f t="shared" ca="1" si="385"/>
        <v>0.68563730232725828</v>
      </c>
      <c r="F3082" s="57">
        <f t="shared" ref="F3082:F3145" ca="1" si="386">MAX(0,CP*(D3082-K))</f>
        <v>0</v>
      </c>
      <c r="G3082" s="57">
        <f t="shared" ref="G3082:G3145" ca="1" si="387">MAX(0,CP*(E3082-K))</f>
        <v>0</v>
      </c>
      <c r="H3082" s="17">
        <f t="shared" ref="H3082:H3145" ca="1" si="388">(CP*(D3082-K)&gt;0)*1</f>
        <v>0</v>
      </c>
      <c r="I3082" s="17">
        <f t="shared" ref="I3082:I3145" ca="1" si="389">(CP*(E3082-K)&gt;0)*1</f>
        <v>0</v>
      </c>
      <c r="K3082" s="17">
        <v>3073</v>
      </c>
      <c r="L3082" s="50">
        <v>1.8733902234667169E-3</v>
      </c>
      <c r="M3082" s="50">
        <v>1.8885926151587951E-3</v>
      </c>
      <c r="N3082" s="50">
        <v>5.6399999999999999E-2</v>
      </c>
      <c r="O3082" s="50">
        <v>5.6399999999999999E-2</v>
      </c>
      <c r="R3082" s="59"/>
    </row>
    <row r="3083" spans="2:18" x14ac:dyDescent="0.2">
      <c r="B3083">
        <v>3074</v>
      </c>
      <c r="C3083" s="57">
        <f ca="1"/>
        <v>-0.83451090576490039</v>
      </c>
      <c r="D3083" s="57">
        <f t="shared" ca="1" si="385"/>
        <v>0.61800133495574472</v>
      </c>
      <c r="E3083" s="57">
        <f t="shared" ca="1" si="385"/>
        <v>0.61820413077422087</v>
      </c>
      <c r="F3083" s="57">
        <f t="shared" ca="1" si="386"/>
        <v>0</v>
      </c>
      <c r="G3083" s="57">
        <f t="shared" ca="1" si="387"/>
        <v>0</v>
      </c>
      <c r="H3083" s="17">
        <f t="shared" ca="1" si="388"/>
        <v>0</v>
      </c>
      <c r="I3083" s="17">
        <f t="shared" ca="1" si="389"/>
        <v>0</v>
      </c>
      <c r="K3083" s="17">
        <v>3074</v>
      </c>
      <c r="L3083" s="50">
        <v>1.3545000241473332E-3</v>
      </c>
      <c r="M3083" s="50">
        <v>1.3667919129020708E-3</v>
      </c>
      <c r="N3083" s="50">
        <v>4.58E-2</v>
      </c>
      <c r="O3083" s="50">
        <v>4.5999999999999999E-2</v>
      </c>
      <c r="R3083" s="59"/>
    </row>
    <row r="3084" spans="2:18" x14ac:dyDescent="0.2">
      <c r="B3084">
        <v>3075</v>
      </c>
      <c r="C3084" s="57">
        <f ca="1"/>
        <v>-1.069609524263387</v>
      </c>
      <c r="D3084" s="57">
        <f t="shared" ca="1" si="385"/>
        <v>0.60384216021725767</v>
      </c>
      <c r="E3084" s="57">
        <f t="shared" ca="1" si="385"/>
        <v>0.60404030973277678</v>
      </c>
      <c r="F3084" s="57">
        <f t="shared" ca="1" si="386"/>
        <v>0</v>
      </c>
      <c r="G3084" s="57">
        <f t="shared" ca="1" si="387"/>
        <v>0</v>
      </c>
      <c r="H3084" s="17">
        <f t="shared" ca="1" si="388"/>
        <v>0</v>
      </c>
      <c r="I3084" s="17">
        <f t="shared" ca="1" si="389"/>
        <v>0</v>
      </c>
      <c r="K3084" s="17">
        <v>3075</v>
      </c>
      <c r="L3084" s="50">
        <v>1.6016419422449279E-3</v>
      </c>
      <c r="M3084" s="50">
        <v>1.6151880149588393E-3</v>
      </c>
      <c r="N3084" s="50">
        <v>5.0200000000000002E-2</v>
      </c>
      <c r="O3084" s="50">
        <v>5.04E-2</v>
      </c>
      <c r="R3084" s="59"/>
    </row>
    <row r="3085" spans="2:18" x14ac:dyDescent="0.2">
      <c r="B3085">
        <v>3076</v>
      </c>
      <c r="C3085" s="57">
        <f ca="1"/>
        <v>-0.53377533037468761</v>
      </c>
      <c r="D3085" s="57">
        <f t="shared" ca="1" si="385"/>
        <v>0.63659863905845293</v>
      </c>
      <c r="E3085" s="57">
        <f t="shared" ca="1" si="385"/>
        <v>0.63680753754256048</v>
      </c>
      <c r="F3085" s="57">
        <f t="shared" ca="1" si="386"/>
        <v>0</v>
      </c>
      <c r="G3085" s="57">
        <f t="shared" ca="1" si="387"/>
        <v>0</v>
      </c>
      <c r="H3085" s="17">
        <f t="shared" ca="1" si="388"/>
        <v>0</v>
      </c>
      <c r="I3085" s="17">
        <f t="shared" ca="1" si="389"/>
        <v>0</v>
      </c>
      <c r="K3085" s="17">
        <v>3076</v>
      </c>
      <c r="L3085" s="50">
        <v>1.8643121420585653E-3</v>
      </c>
      <c r="M3085" s="50">
        <v>1.8786354537975172E-3</v>
      </c>
      <c r="N3085" s="50">
        <v>5.2999999999999999E-2</v>
      </c>
      <c r="O3085" s="50">
        <v>5.3199999999999997E-2</v>
      </c>
      <c r="R3085" s="59"/>
    </row>
    <row r="3086" spans="2:18" x14ac:dyDescent="0.2">
      <c r="B3086">
        <v>3077</v>
      </c>
      <c r="C3086" s="57">
        <f ca="1"/>
        <v>-1.0663049999857366</v>
      </c>
      <c r="D3086" s="57">
        <f t="shared" ca="1" si="385"/>
        <v>0.604038914794639</v>
      </c>
      <c r="E3086" s="57">
        <f t="shared" ca="1" si="385"/>
        <v>0.60423712887475256</v>
      </c>
      <c r="F3086" s="57">
        <f t="shared" ca="1" si="386"/>
        <v>0</v>
      </c>
      <c r="G3086" s="57">
        <f t="shared" ca="1" si="387"/>
        <v>0</v>
      </c>
      <c r="H3086" s="17">
        <f t="shared" ca="1" si="388"/>
        <v>0</v>
      </c>
      <c r="I3086" s="17">
        <f t="shared" ca="1" si="389"/>
        <v>0</v>
      </c>
      <c r="K3086" s="17">
        <v>3077</v>
      </c>
      <c r="L3086" s="50">
        <v>1.5318159572947068E-3</v>
      </c>
      <c r="M3086" s="50">
        <v>1.5454474472568209E-3</v>
      </c>
      <c r="N3086" s="50">
        <v>5.0599999999999999E-2</v>
      </c>
      <c r="O3086" s="50">
        <v>5.0799999999999998E-2</v>
      </c>
      <c r="R3086" s="59"/>
    </row>
    <row r="3087" spans="2:18" x14ac:dyDescent="0.2">
      <c r="B3087">
        <v>3078</v>
      </c>
      <c r="C3087" s="57">
        <f ca="1"/>
        <v>-5.9090723747693488E-3</v>
      </c>
      <c r="D3087" s="57">
        <f t="shared" ca="1" si="385"/>
        <v>0.67060505749923827</v>
      </c>
      <c r="E3087" s="57">
        <f t="shared" ca="1" si="385"/>
        <v>0.67082511511694476</v>
      </c>
      <c r="F3087" s="57">
        <f t="shared" ca="1" si="386"/>
        <v>0</v>
      </c>
      <c r="G3087" s="57">
        <f t="shared" ca="1" si="387"/>
        <v>0</v>
      </c>
      <c r="H3087" s="17">
        <f t="shared" ca="1" si="388"/>
        <v>0</v>
      </c>
      <c r="I3087" s="17">
        <f t="shared" ca="1" si="389"/>
        <v>0</v>
      </c>
      <c r="K3087" s="17">
        <v>3078</v>
      </c>
      <c r="L3087" s="50">
        <v>1.6632910603304088E-3</v>
      </c>
      <c r="M3087" s="50">
        <v>1.6776485699897367E-3</v>
      </c>
      <c r="N3087" s="50">
        <v>5.3400000000000003E-2</v>
      </c>
      <c r="O3087" s="50">
        <v>5.3400000000000003E-2</v>
      </c>
      <c r="R3087" s="59"/>
    </row>
    <row r="3088" spans="2:18" x14ac:dyDescent="0.2">
      <c r="B3088">
        <v>3079</v>
      </c>
      <c r="C3088" s="57">
        <f ca="1"/>
        <v>0.28792755317306279</v>
      </c>
      <c r="D3088" s="57">
        <f t="shared" ca="1" si="385"/>
        <v>0.69031566962705204</v>
      </c>
      <c r="E3088" s="57">
        <f t="shared" ca="1" si="385"/>
        <v>0.69054219524004101</v>
      </c>
      <c r="F3088" s="57">
        <f t="shared" ca="1" si="386"/>
        <v>0</v>
      </c>
      <c r="G3088" s="57">
        <f t="shared" ca="1" si="387"/>
        <v>0</v>
      </c>
      <c r="H3088" s="17">
        <f t="shared" ca="1" si="388"/>
        <v>0</v>
      </c>
      <c r="I3088" s="17">
        <f t="shared" ca="1" si="389"/>
        <v>0</v>
      </c>
      <c r="K3088" s="17">
        <v>3079</v>
      </c>
      <c r="L3088" s="50">
        <v>1.6469333978519874E-3</v>
      </c>
      <c r="M3088" s="50">
        <v>1.6597853921267443E-3</v>
      </c>
      <c r="N3088" s="50">
        <v>4.7600000000000003E-2</v>
      </c>
      <c r="O3088" s="50">
        <v>4.7600000000000003E-2</v>
      </c>
      <c r="R3088" s="59"/>
    </row>
    <row r="3089" spans="2:18" x14ac:dyDescent="0.2">
      <c r="B3089">
        <v>3080</v>
      </c>
      <c r="C3089" s="57">
        <f ca="1"/>
        <v>-2.0722824148149472</v>
      </c>
      <c r="D3089" s="57">
        <f t="shared" ca="1" si="385"/>
        <v>0.54700714056207522</v>
      </c>
      <c r="E3089" s="57">
        <f t="shared" ca="1" si="385"/>
        <v>0.54718663978725168</v>
      </c>
      <c r="F3089" s="57">
        <f t="shared" ca="1" si="386"/>
        <v>0</v>
      </c>
      <c r="G3089" s="57">
        <f t="shared" ca="1" si="387"/>
        <v>0</v>
      </c>
      <c r="H3089" s="17">
        <f t="shared" ca="1" si="388"/>
        <v>0</v>
      </c>
      <c r="I3089" s="17">
        <f t="shared" ca="1" si="389"/>
        <v>0</v>
      </c>
      <c r="K3089" s="17">
        <v>3080</v>
      </c>
      <c r="L3089" s="50">
        <v>1.4884970725458128E-3</v>
      </c>
      <c r="M3089" s="50">
        <v>1.5015039931963151E-3</v>
      </c>
      <c r="N3089" s="50">
        <v>4.8399999999999999E-2</v>
      </c>
      <c r="O3089" s="50">
        <v>4.8399999999999999E-2</v>
      </c>
      <c r="R3089" s="59"/>
    </row>
    <row r="3090" spans="2:18" x14ac:dyDescent="0.2">
      <c r="B3090">
        <v>3081</v>
      </c>
      <c r="C3090" s="57">
        <f ca="1"/>
        <v>-0.54592970370197513</v>
      </c>
      <c r="D3090" s="57">
        <f t="shared" ref="D3090:E3109" ca="1" si="390">S0*EXP((D$5+0.5*σ*σ)*T+σ*SQRT(T)*$C3090)</f>
        <v>0.63583627954650612</v>
      </c>
      <c r="E3090" s="57">
        <f t="shared" ca="1" si="390"/>
        <v>0.6360449278639676</v>
      </c>
      <c r="F3090" s="57">
        <f t="shared" ca="1" si="386"/>
        <v>0</v>
      </c>
      <c r="G3090" s="57">
        <f t="shared" ca="1" si="387"/>
        <v>0</v>
      </c>
      <c r="H3090" s="17">
        <f t="shared" ca="1" si="388"/>
        <v>0</v>
      </c>
      <c r="I3090" s="17">
        <f t="shared" ca="1" si="389"/>
        <v>0</v>
      </c>
      <c r="K3090" s="17">
        <v>3081</v>
      </c>
      <c r="L3090" s="50">
        <v>1.8123334863799122E-3</v>
      </c>
      <c r="M3090" s="50">
        <v>1.826705043818393E-3</v>
      </c>
      <c r="N3090" s="50">
        <v>5.28E-2</v>
      </c>
      <c r="O3090" s="50">
        <v>5.3400000000000003E-2</v>
      </c>
      <c r="R3090" s="59"/>
    </row>
    <row r="3091" spans="2:18" x14ac:dyDescent="0.2">
      <c r="B3091">
        <v>3082</v>
      </c>
      <c r="C3091" s="57">
        <f ca="1"/>
        <v>-0.50406779198475093</v>
      </c>
      <c r="D3091" s="57">
        <f t="shared" ca="1" si="390"/>
        <v>0.63846583643073795</v>
      </c>
      <c r="E3091" s="57">
        <f t="shared" ca="1" si="390"/>
        <v>0.63867534763167622</v>
      </c>
      <c r="F3091" s="57">
        <f t="shared" ca="1" si="386"/>
        <v>0</v>
      </c>
      <c r="G3091" s="57">
        <f t="shared" ca="1" si="387"/>
        <v>0</v>
      </c>
      <c r="H3091" s="17">
        <f t="shared" ca="1" si="388"/>
        <v>0</v>
      </c>
      <c r="I3091" s="17">
        <f t="shared" ca="1" si="389"/>
        <v>0</v>
      </c>
      <c r="K3091" s="17">
        <v>3082</v>
      </c>
      <c r="L3091" s="50">
        <v>1.7327657956680727E-3</v>
      </c>
      <c r="M3091" s="50">
        <v>1.746389425081922E-3</v>
      </c>
      <c r="N3091" s="50">
        <v>5.0200000000000002E-2</v>
      </c>
      <c r="O3091" s="50">
        <v>5.0599999999999999E-2</v>
      </c>
      <c r="R3091" s="59"/>
    </row>
    <row r="3092" spans="2:18" x14ac:dyDescent="0.2">
      <c r="B3092">
        <v>3083</v>
      </c>
      <c r="C3092" s="57">
        <f ca="1"/>
        <v>-0.11238999449969327</v>
      </c>
      <c r="D3092" s="57">
        <f t="shared" ca="1" si="390"/>
        <v>0.66360207889730249</v>
      </c>
      <c r="E3092" s="57">
        <f t="shared" ca="1" si="390"/>
        <v>0.6638198385025339</v>
      </c>
      <c r="F3092" s="57">
        <f t="shared" ca="1" si="386"/>
        <v>0</v>
      </c>
      <c r="G3092" s="57">
        <f t="shared" ca="1" si="387"/>
        <v>0</v>
      </c>
      <c r="H3092" s="17">
        <f t="shared" ca="1" si="388"/>
        <v>0</v>
      </c>
      <c r="I3092" s="17">
        <f t="shared" ca="1" si="389"/>
        <v>0</v>
      </c>
      <c r="K3092" s="17">
        <v>3083</v>
      </c>
      <c r="L3092" s="50">
        <v>1.77552266456094E-3</v>
      </c>
      <c r="M3092" s="50">
        <v>1.7889981778142347E-3</v>
      </c>
      <c r="N3092" s="50">
        <v>4.9799999999999997E-2</v>
      </c>
      <c r="O3092" s="50">
        <v>0.05</v>
      </c>
      <c r="R3092" s="59"/>
    </row>
    <row r="3093" spans="2:18" x14ac:dyDescent="0.2">
      <c r="B3093">
        <v>3084</v>
      </c>
      <c r="C3093" s="57">
        <f ca="1"/>
        <v>1.9956293545462429</v>
      </c>
      <c r="D3093" s="57">
        <f t="shared" ca="1" si="390"/>
        <v>0.81689207325892155</v>
      </c>
      <c r="E3093" s="57">
        <f t="shared" ca="1" si="390"/>
        <v>0.8171601346484898</v>
      </c>
      <c r="F3093" s="57">
        <f t="shared" ca="1" si="386"/>
        <v>2.8692073258921535E-2</v>
      </c>
      <c r="G3093" s="57">
        <f t="shared" ca="1" si="387"/>
        <v>2.8960134648489788E-2</v>
      </c>
      <c r="H3093" s="17">
        <f t="shared" ca="1" si="388"/>
        <v>1</v>
      </c>
      <c r="I3093" s="17">
        <f t="shared" ca="1" si="389"/>
        <v>1</v>
      </c>
      <c r="K3093" s="17">
        <v>3084</v>
      </c>
      <c r="L3093" s="50">
        <v>1.671742357376381E-3</v>
      </c>
      <c r="M3093" s="50">
        <v>1.6853013354652931E-3</v>
      </c>
      <c r="N3093" s="50">
        <v>5.0200000000000002E-2</v>
      </c>
      <c r="O3093" s="50">
        <v>5.04E-2</v>
      </c>
      <c r="R3093" s="59"/>
    </row>
    <row r="3094" spans="2:18" x14ac:dyDescent="0.2">
      <c r="B3094">
        <v>3085</v>
      </c>
      <c r="C3094" s="57">
        <f ca="1"/>
        <v>1.7104690412843868</v>
      </c>
      <c r="D3094" s="57">
        <f t="shared" ca="1" si="390"/>
        <v>0.79424640837338578</v>
      </c>
      <c r="E3094" s="57">
        <f t="shared" ca="1" si="390"/>
        <v>0.79450703863637595</v>
      </c>
      <c r="F3094" s="57">
        <f t="shared" ca="1" si="386"/>
        <v>6.0464083733857699E-3</v>
      </c>
      <c r="G3094" s="57">
        <f t="shared" ca="1" si="387"/>
        <v>6.307038636375939E-3</v>
      </c>
      <c r="H3094" s="17">
        <f t="shared" ca="1" si="388"/>
        <v>1</v>
      </c>
      <c r="I3094" s="17">
        <f t="shared" ca="1" si="389"/>
        <v>1</v>
      </c>
      <c r="K3094" s="17">
        <v>3085</v>
      </c>
      <c r="L3094" s="50">
        <v>1.6097626618068173E-3</v>
      </c>
      <c r="M3094" s="50">
        <v>1.6223035886631309E-3</v>
      </c>
      <c r="N3094" s="50">
        <v>4.6199999999999998E-2</v>
      </c>
      <c r="O3094" s="50">
        <v>4.6800000000000001E-2</v>
      </c>
      <c r="R3094" s="59"/>
    </row>
    <row r="3095" spans="2:18" x14ac:dyDescent="0.2">
      <c r="B3095">
        <v>3086</v>
      </c>
      <c r="C3095" s="57">
        <f ca="1"/>
        <v>-4.0069721821945445E-2</v>
      </c>
      <c r="D3095" s="57">
        <f t="shared" ca="1" si="390"/>
        <v>0.66835038453190954</v>
      </c>
      <c r="E3095" s="57">
        <f t="shared" ca="1" si="390"/>
        <v>0.6685697022834961</v>
      </c>
      <c r="F3095" s="57">
        <f t="shared" ca="1" si="386"/>
        <v>0</v>
      </c>
      <c r="G3095" s="57">
        <f t="shared" ca="1" si="387"/>
        <v>0</v>
      </c>
      <c r="H3095" s="17">
        <f t="shared" ca="1" si="388"/>
        <v>0</v>
      </c>
      <c r="I3095" s="17">
        <f t="shared" ca="1" si="389"/>
        <v>0</v>
      </c>
      <c r="K3095" s="17">
        <v>3086</v>
      </c>
      <c r="L3095" s="50">
        <v>1.8141761120375986E-3</v>
      </c>
      <c r="M3095" s="50">
        <v>1.8285658842545768E-3</v>
      </c>
      <c r="N3095" s="50">
        <v>5.2999999999999999E-2</v>
      </c>
      <c r="O3095" s="50">
        <v>5.3600000000000002E-2</v>
      </c>
      <c r="R3095" s="59"/>
    </row>
    <row r="3096" spans="2:18" x14ac:dyDescent="0.2">
      <c r="B3096">
        <v>3087</v>
      </c>
      <c r="C3096" s="57">
        <f ca="1"/>
        <v>0.81217534419604698</v>
      </c>
      <c r="D3096" s="57">
        <f t="shared" ca="1" si="390"/>
        <v>0.72693222559528003</v>
      </c>
      <c r="E3096" s="57">
        <f t="shared" ca="1" si="390"/>
        <v>0.72717076685292448</v>
      </c>
      <c r="F3096" s="57">
        <f t="shared" ca="1" si="386"/>
        <v>0</v>
      </c>
      <c r="G3096" s="57">
        <f t="shared" ca="1" si="387"/>
        <v>0</v>
      </c>
      <c r="H3096" s="17">
        <f t="shared" ca="1" si="388"/>
        <v>0</v>
      </c>
      <c r="I3096" s="17">
        <f t="shared" ca="1" si="389"/>
        <v>0</v>
      </c>
      <c r="K3096" s="17">
        <v>3087</v>
      </c>
      <c r="L3096" s="50">
        <v>1.6402790390911317E-3</v>
      </c>
      <c r="M3096" s="50">
        <v>1.6538969990605396E-3</v>
      </c>
      <c r="N3096" s="50">
        <v>5.0200000000000002E-2</v>
      </c>
      <c r="O3096" s="50">
        <v>5.0799999999999998E-2</v>
      </c>
      <c r="R3096" s="59"/>
    </row>
    <row r="3097" spans="2:18" x14ac:dyDescent="0.2">
      <c r="B3097">
        <v>3088</v>
      </c>
      <c r="C3097" s="57">
        <f ca="1"/>
        <v>-1.3456191217588487</v>
      </c>
      <c r="D3097" s="57">
        <f t="shared" ca="1" si="390"/>
        <v>0.58763249958486563</v>
      </c>
      <c r="E3097" s="57">
        <f t="shared" ca="1" si="390"/>
        <v>0.58782532993486003</v>
      </c>
      <c r="F3097" s="57">
        <f t="shared" ca="1" si="386"/>
        <v>0</v>
      </c>
      <c r="G3097" s="57">
        <f t="shared" ca="1" si="387"/>
        <v>0</v>
      </c>
      <c r="H3097" s="17">
        <f t="shared" ca="1" si="388"/>
        <v>0</v>
      </c>
      <c r="I3097" s="17">
        <f t="shared" ca="1" si="389"/>
        <v>0</v>
      </c>
      <c r="K3097" s="17">
        <v>3088</v>
      </c>
      <c r="L3097" s="50">
        <v>1.6970491764019013E-3</v>
      </c>
      <c r="M3097" s="50">
        <v>1.7100210745211771E-3</v>
      </c>
      <c r="N3097" s="50">
        <v>4.8000000000000001E-2</v>
      </c>
      <c r="O3097" s="50">
        <v>4.8000000000000001E-2</v>
      </c>
      <c r="R3097" s="59"/>
    </row>
    <row r="3098" spans="2:18" x14ac:dyDescent="0.2">
      <c r="B3098">
        <v>3089</v>
      </c>
      <c r="C3098" s="57">
        <f ca="1"/>
        <v>-0.67775791705618305</v>
      </c>
      <c r="D3098" s="57">
        <f t="shared" ca="1" si="390"/>
        <v>0.62762603166225761</v>
      </c>
      <c r="E3098" s="57">
        <f t="shared" ca="1" si="390"/>
        <v>0.6278319858044068</v>
      </c>
      <c r="F3098" s="57">
        <f t="shared" ca="1" si="386"/>
        <v>0</v>
      </c>
      <c r="G3098" s="57">
        <f t="shared" ca="1" si="387"/>
        <v>0</v>
      </c>
      <c r="H3098" s="17">
        <f t="shared" ca="1" si="388"/>
        <v>0</v>
      </c>
      <c r="I3098" s="17">
        <f t="shared" ca="1" si="389"/>
        <v>0</v>
      </c>
      <c r="K3098" s="17">
        <v>3089</v>
      </c>
      <c r="L3098" s="50">
        <v>1.7084602448202552E-3</v>
      </c>
      <c r="M3098" s="50">
        <v>1.7231175026966052E-3</v>
      </c>
      <c r="N3098" s="50">
        <v>5.4199999999999998E-2</v>
      </c>
      <c r="O3098" s="50">
        <v>5.4600000000000003E-2</v>
      </c>
      <c r="R3098" s="59"/>
    </row>
    <row r="3099" spans="2:18" x14ac:dyDescent="0.2">
      <c r="B3099">
        <v>3090</v>
      </c>
      <c r="C3099" s="57">
        <f ca="1"/>
        <v>0.29681048670982496</v>
      </c>
      <c r="D3099" s="57">
        <f t="shared" ca="1" si="390"/>
        <v>0.69092047556245051</v>
      </c>
      <c r="E3099" s="57">
        <f t="shared" ca="1" si="390"/>
        <v>0.69114719964121585</v>
      </c>
      <c r="F3099" s="57">
        <f t="shared" ca="1" si="386"/>
        <v>0</v>
      </c>
      <c r="G3099" s="57">
        <f t="shared" ca="1" si="387"/>
        <v>0</v>
      </c>
      <c r="H3099" s="17">
        <f t="shared" ca="1" si="388"/>
        <v>0</v>
      </c>
      <c r="I3099" s="17">
        <f t="shared" ca="1" si="389"/>
        <v>0</v>
      </c>
      <c r="K3099" s="17">
        <v>3090</v>
      </c>
      <c r="L3099" s="50">
        <v>1.6667049233622788E-3</v>
      </c>
      <c r="M3099" s="50">
        <v>1.6798335913151537E-3</v>
      </c>
      <c r="N3099" s="50">
        <v>4.8599999999999997E-2</v>
      </c>
      <c r="O3099" s="50">
        <v>4.8800000000000003E-2</v>
      </c>
      <c r="R3099" s="59"/>
    </row>
    <row r="3100" spans="2:18" x14ac:dyDescent="0.2">
      <c r="B3100">
        <v>3091</v>
      </c>
      <c r="C3100" s="57">
        <f ca="1"/>
        <v>-0.40431428422839999</v>
      </c>
      <c r="D3100" s="57">
        <f t="shared" ca="1" si="390"/>
        <v>0.64477577067328851</v>
      </c>
      <c r="E3100" s="57">
        <f t="shared" ca="1" si="390"/>
        <v>0.64498735246567518</v>
      </c>
      <c r="F3100" s="57">
        <f t="shared" ca="1" si="386"/>
        <v>0</v>
      </c>
      <c r="G3100" s="57">
        <f t="shared" ca="1" si="387"/>
        <v>0</v>
      </c>
      <c r="H3100" s="17">
        <f t="shared" ca="1" si="388"/>
        <v>0</v>
      </c>
      <c r="I3100" s="17">
        <f t="shared" ca="1" si="389"/>
        <v>0</v>
      </c>
      <c r="K3100" s="17">
        <v>3091</v>
      </c>
      <c r="L3100" s="50">
        <v>1.5924881589112155E-3</v>
      </c>
      <c r="M3100" s="50">
        <v>1.6060712344187292E-3</v>
      </c>
      <c r="N3100" s="50">
        <v>5.04E-2</v>
      </c>
      <c r="O3100" s="50">
        <v>5.0599999999999999E-2</v>
      </c>
      <c r="R3100" s="59"/>
    </row>
    <row r="3101" spans="2:18" x14ac:dyDescent="0.2">
      <c r="B3101">
        <v>3092</v>
      </c>
      <c r="C3101" s="57">
        <f ca="1"/>
        <v>-0.2288347885483864</v>
      </c>
      <c r="D3101" s="57">
        <f t="shared" ca="1" si="390"/>
        <v>0.65602748993711069</v>
      </c>
      <c r="E3101" s="57">
        <f t="shared" ca="1" si="390"/>
        <v>0.65624276395714842</v>
      </c>
      <c r="F3101" s="57">
        <f t="shared" ca="1" si="386"/>
        <v>0</v>
      </c>
      <c r="G3101" s="57">
        <f t="shared" ca="1" si="387"/>
        <v>0</v>
      </c>
      <c r="H3101" s="17">
        <f t="shared" ca="1" si="388"/>
        <v>0</v>
      </c>
      <c r="I3101" s="17">
        <f t="shared" ca="1" si="389"/>
        <v>0</v>
      </c>
      <c r="K3101" s="17">
        <v>3092</v>
      </c>
      <c r="L3101" s="50">
        <v>1.815102080868055E-3</v>
      </c>
      <c r="M3101" s="50">
        <v>1.8299334298165775E-3</v>
      </c>
      <c r="N3101" s="50">
        <v>5.4800000000000001E-2</v>
      </c>
      <c r="O3101" s="50">
        <v>5.5199999999999999E-2</v>
      </c>
      <c r="R3101" s="59"/>
    </row>
    <row r="3102" spans="2:18" x14ac:dyDescent="0.2">
      <c r="B3102">
        <v>3093</v>
      </c>
      <c r="C3102" s="57">
        <f ca="1"/>
        <v>0.38499559157694374</v>
      </c>
      <c r="D3102" s="57">
        <f t="shared" ca="1" si="390"/>
        <v>0.69695348845954919</v>
      </c>
      <c r="E3102" s="57">
        <f t="shared" ca="1" si="390"/>
        <v>0.69718219225861489</v>
      </c>
      <c r="F3102" s="57">
        <f t="shared" ca="1" si="386"/>
        <v>0</v>
      </c>
      <c r="G3102" s="57">
        <f t="shared" ca="1" si="387"/>
        <v>0</v>
      </c>
      <c r="H3102" s="17">
        <f t="shared" ca="1" si="388"/>
        <v>0</v>
      </c>
      <c r="I3102" s="17">
        <f t="shared" ca="1" si="389"/>
        <v>0</v>
      </c>
      <c r="K3102" s="17">
        <v>3093</v>
      </c>
      <c r="L3102" s="50">
        <v>1.5245665722272764E-3</v>
      </c>
      <c r="M3102" s="50">
        <v>1.5363270188392031E-3</v>
      </c>
      <c r="N3102" s="50">
        <v>4.3200000000000002E-2</v>
      </c>
      <c r="O3102" s="50">
        <v>4.36E-2</v>
      </c>
      <c r="R3102" s="59"/>
    </row>
    <row r="3103" spans="2:18" x14ac:dyDescent="0.2">
      <c r="B3103">
        <v>3094</v>
      </c>
      <c r="C3103" s="57">
        <f ca="1"/>
        <v>-0.99310278429496923</v>
      </c>
      <c r="D3103" s="57">
        <f t="shared" ca="1" si="390"/>
        <v>0.60841392349475676</v>
      </c>
      <c r="E3103" s="57">
        <f t="shared" ca="1" si="390"/>
        <v>0.6086135732246335</v>
      </c>
      <c r="F3103" s="57">
        <f t="shared" ca="1" si="386"/>
        <v>0</v>
      </c>
      <c r="G3103" s="57">
        <f t="shared" ca="1" si="387"/>
        <v>0</v>
      </c>
      <c r="H3103" s="17">
        <f t="shared" ca="1" si="388"/>
        <v>0</v>
      </c>
      <c r="I3103" s="17">
        <f t="shared" ca="1" si="389"/>
        <v>0</v>
      </c>
      <c r="K3103" s="17">
        <v>3094</v>
      </c>
      <c r="L3103" s="50">
        <v>1.6939678356401974E-3</v>
      </c>
      <c r="M3103" s="50">
        <v>1.707921577982654E-3</v>
      </c>
      <c r="N3103" s="50">
        <v>5.1799999999999999E-2</v>
      </c>
      <c r="O3103" s="50">
        <v>5.1799999999999999E-2</v>
      </c>
      <c r="R3103" s="59"/>
    </row>
    <row r="3104" spans="2:18" x14ac:dyDescent="0.2">
      <c r="B3104">
        <v>3095</v>
      </c>
      <c r="C3104" s="57">
        <f ca="1"/>
        <v>1.5975473979274197</v>
      </c>
      <c r="D3104" s="57">
        <f t="shared" ca="1" si="390"/>
        <v>0.78545336963507362</v>
      </c>
      <c r="E3104" s="57">
        <f t="shared" ca="1" si="390"/>
        <v>0.78571111448117725</v>
      </c>
      <c r="F3104" s="57">
        <f t="shared" ca="1" si="386"/>
        <v>0</v>
      </c>
      <c r="G3104" s="57">
        <f t="shared" ca="1" si="387"/>
        <v>0</v>
      </c>
      <c r="H3104" s="17">
        <f t="shared" ca="1" si="388"/>
        <v>0</v>
      </c>
      <c r="I3104" s="17">
        <f t="shared" ca="1" si="389"/>
        <v>0</v>
      </c>
      <c r="K3104" s="17">
        <v>3095</v>
      </c>
      <c r="L3104" s="50">
        <v>1.6401100565613432E-3</v>
      </c>
      <c r="M3104" s="50">
        <v>1.6526494363948328E-3</v>
      </c>
      <c r="N3104" s="50">
        <v>4.6399999999999997E-2</v>
      </c>
      <c r="O3104" s="50">
        <v>4.6399999999999997E-2</v>
      </c>
      <c r="R3104" s="59"/>
    </row>
    <row r="3105" spans="2:18" x14ac:dyDescent="0.2">
      <c r="B3105">
        <v>3096</v>
      </c>
      <c r="C3105" s="57">
        <f ca="1"/>
        <v>-0.42352873833959503</v>
      </c>
      <c r="D3105" s="57">
        <f t="shared" ca="1" si="390"/>
        <v>0.64355552520838166</v>
      </c>
      <c r="E3105" s="57">
        <f t="shared" ca="1" si="390"/>
        <v>0.64376670657982449</v>
      </c>
      <c r="F3105" s="57">
        <f t="shared" ca="1" si="386"/>
        <v>0</v>
      </c>
      <c r="G3105" s="57">
        <f t="shared" ca="1" si="387"/>
        <v>0</v>
      </c>
      <c r="H3105" s="17">
        <f t="shared" ca="1" si="388"/>
        <v>0</v>
      </c>
      <c r="I3105" s="17">
        <f t="shared" ca="1" si="389"/>
        <v>0</v>
      </c>
      <c r="K3105" s="17">
        <v>3096</v>
      </c>
      <c r="L3105" s="50">
        <v>1.7052593770698248E-3</v>
      </c>
      <c r="M3105" s="50">
        <v>1.7196510418926738E-3</v>
      </c>
      <c r="N3105" s="50">
        <v>5.3199999999999997E-2</v>
      </c>
      <c r="O3105" s="50">
        <v>5.3800000000000001E-2</v>
      </c>
      <c r="R3105" s="59"/>
    </row>
    <row r="3106" spans="2:18" x14ac:dyDescent="0.2">
      <c r="B3106">
        <v>3097</v>
      </c>
      <c r="C3106" s="57">
        <f ca="1"/>
        <v>1.9155885740553265</v>
      </c>
      <c r="D3106" s="57">
        <f t="shared" ca="1" si="390"/>
        <v>0.81047132960373025</v>
      </c>
      <c r="E3106" s="57">
        <f t="shared" ca="1" si="390"/>
        <v>0.8107372840399778</v>
      </c>
      <c r="F3106" s="57">
        <f t="shared" ca="1" si="386"/>
        <v>2.2271329603730239E-2</v>
      </c>
      <c r="G3106" s="57">
        <f t="shared" ca="1" si="387"/>
        <v>2.253728403997779E-2</v>
      </c>
      <c r="H3106" s="17">
        <f t="shared" ca="1" si="388"/>
        <v>1</v>
      </c>
      <c r="I3106" s="17">
        <f t="shared" ca="1" si="389"/>
        <v>1</v>
      </c>
      <c r="K3106" s="17">
        <v>3097</v>
      </c>
      <c r="L3106" s="50">
        <v>1.631678382110329E-3</v>
      </c>
      <c r="M3106" s="50">
        <v>1.6454252415175766E-3</v>
      </c>
      <c r="N3106" s="50">
        <v>5.0799999999999998E-2</v>
      </c>
      <c r="O3106" s="50">
        <v>5.1200000000000002E-2</v>
      </c>
      <c r="R3106" s="59"/>
    </row>
    <row r="3107" spans="2:18" x14ac:dyDescent="0.2">
      <c r="B3107">
        <v>3098</v>
      </c>
      <c r="C3107" s="57">
        <f ca="1"/>
        <v>-0.58618906090844436</v>
      </c>
      <c r="D3107" s="57">
        <f t="shared" ca="1" si="390"/>
        <v>0.6333176037186049</v>
      </c>
      <c r="E3107" s="57">
        <f t="shared" ca="1" si="390"/>
        <v>0.63352542553797142</v>
      </c>
      <c r="F3107" s="57">
        <f t="shared" ca="1" si="386"/>
        <v>0</v>
      </c>
      <c r="G3107" s="57">
        <f t="shared" ca="1" si="387"/>
        <v>0</v>
      </c>
      <c r="H3107" s="17">
        <f t="shared" ca="1" si="388"/>
        <v>0</v>
      </c>
      <c r="I3107" s="17">
        <f t="shared" ca="1" si="389"/>
        <v>0</v>
      </c>
      <c r="K3107" s="17">
        <v>3098</v>
      </c>
      <c r="L3107" s="50">
        <v>1.8648489399312037E-3</v>
      </c>
      <c r="M3107" s="50">
        <v>1.8787213799052863E-3</v>
      </c>
      <c r="N3107" s="50">
        <v>5.1200000000000002E-2</v>
      </c>
      <c r="O3107" s="50">
        <v>5.1400000000000001E-2</v>
      </c>
      <c r="R3107" s="59"/>
    </row>
    <row r="3108" spans="2:18" x14ac:dyDescent="0.2">
      <c r="B3108">
        <v>3099</v>
      </c>
      <c r="C3108" s="57">
        <f ca="1"/>
        <v>3.7612514781254838E-2</v>
      </c>
      <c r="D3108" s="57">
        <f t="shared" ca="1" si="390"/>
        <v>0.67348859306932585</v>
      </c>
      <c r="E3108" s="57">
        <f t="shared" ca="1" si="390"/>
        <v>0.67370959691307253</v>
      </c>
      <c r="F3108" s="57">
        <f t="shared" ca="1" si="386"/>
        <v>0</v>
      </c>
      <c r="G3108" s="57">
        <f t="shared" ca="1" si="387"/>
        <v>0</v>
      </c>
      <c r="H3108" s="17">
        <f t="shared" ca="1" si="388"/>
        <v>0</v>
      </c>
      <c r="I3108" s="17">
        <f t="shared" ca="1" si="389"/>
        <v>0</v>
      </c>
      <c r="K3108" s="17">
        <v>3099</v>
      </c>
      <c r="L3108" s="50">
        <v>1.699649682994783E-3</v>
      </c>
      <c r="M3108" s="50">
        <v>1.7121996618140087E-3</v>
      </c>
      <c r="N3108" s="50">
        <v>4.6199999999999998E-2</v>
      </c>
      <c r="O3108" s="50">
        <v>4.6600000000000003E-2</v>
      </c>
      <c r="R3108" s="59"/>
    </row>
    <row r="3109" spans="2:18" x14ac:dyDescent="0.2">
      <c r="B3109">
        <v>3100</v>
      </c>
      <c r="C3109" s="57">
        <f ca="1"/>
        <v>0.73234643099458008</v>
      </c>
      <c r="D3109" s="57">
        <f t="shared" ca="1" si="390"/>
        <v>0.72123362783597722</v>
      </c>
      <c r="E3109" s="57">
        <f t="shared" ca="1" si="390"/>
        <v>0.72147029911093485</v>
      </c>
      <c r="F3109" s="57">
        <f t="shared" ca="1" si="386"/>
        <v>0</v>
      </c>
      <c r="G3109" s="57">
        <f t="shared" ca="1" si="387"/>
        <v>0</v>
      </c>
      <c r="H3109" s="17">
        <f t="shared" ca="1" si="388"/>
        <v>0</v>
      </c>
      <c r="I3109" s="17">
        <f t="shared" ca="1" si="389"/>
        <v>0</v>
      </c>
      <c r="K3109" s="17">
        <v>3100</v>
      </c>
      <c r="L3109" s="50">
        <v>1.7018539746578038E-3</v>
      </c>
      <c r="M3109" s="50">
        <v>1.7167362923937925E-3</v>
      </c>
      <c r="N3109" s="50">
        <v>5.4800000000000001E-2</v>
      </c>
      <c r="O3109" s="50">
        <v>5.5800000000000002E-2</v>
      </c>
      <c r="R3109" s="59"/>
    </row>
    <row r="3110" spans="2:18" x14ac:dyDescent="0.2">
      <c r="B3110">
        <v>3101</v>
      </c>
      <c r="C3110" s="57">
        <f ca="1"/>
        <v>1.8264925984197842</v>
      </c>
      <c r="D3110" s="57">
        <f t="shared" ref="D3110:E3129" ca="1" si="391">S0*EXP((D$5+0.5*σ*σ)*T+σ*SQRT(T)*$C3110)</f>
        <v>0.80338352894830956</v>
      </c>
      <c r="E3110" s="57">
        <f t="shared" ca="1" si="391"/>
        <v>0.80364715753790639</v>
      </c>
      <c r="F3110" s="57">
        <f t="shared" ca="1" si="386"/>
        <v>1.5183528948309544E-2</v>
      </c>
      <c r="G3110" s="57">
        <f t="shared" ca="1" si="387"/>
        <v>1.5447157537906375E-2</v>
      </c>
      <c r="H3110" s="17">
        <f t="shared" ca="1" si="388"/>
        <v>1</v>
      </c>
      <c r="I3110" s="17">
        <f t="shared" ca="1" si="389"/>
        <v>1</v>
      </c>
      <c r="K3110" s="17">
        <v>3101</v>
      </c>
      <c r="L3110" s="50">
        <v>1.8511968105512232E-3</v>
      </c>
      <c r="M3110" s="50">
        <v>1.8656201308376219E-3</v>
      </c>
      <c r="N3110" s="50">
        <v>5.3400000000000003E-2</v>
      </c>
      <c r="O3110" s="50">
        <v>5.3600000000000002E-2</v>
      </c>
      <c r="R3110" s="59"/>
    </row>
    <row r="3111" spans="2:18" x14ac:dyDescent="0.2">
      <c r="B3111">
        <v>3102</v>
      </c>
      <c r="C3111" s="57">
        <f ca="1"/>
        <v>1.2637856198959287</v>
      </c>
      <c r="D3111" s="57">
        <f t="shared" ca="1" si="391"/>
        <v>0.76002882699164054</v>
      </c>
      <c r="E3111" s="57">
        <f t="shared" ca="1" si="391"/>
        <v>0.76027822882836338</v>
      </c>
      <c r="F3111" s="57">
        <f t="shared" ca="1" si="386"/>
        <v>0</v>
      </c>
      <c r="G3111" s="57">
        <f t="shared" ca="1" si="387"/>
        <v>0</v>
      </c>
      <c r="H3111" s="17">
        <f t="shared" ca="1" si="388"/>
        <v>0</v>
      </c>
      <c r="I3111" s="17">
        <f t="shared" ca="1" si="389"/>
        <v>0</v>
      </c>
      <c r="K3111" s="17">
        <v>3102</v>
      </c>
      <c r="L3111" s="50">
        <v>2.0495056006333209E-3</v>
      </c>
      <c r="M3111" s="50">
        <v>2.0653764662310913E-3</v>
      </c>
      <c r="N3111" s="50">
        <v>5.8400000000000001E-2</v>
      </c>
      <c r="O3111" s="50">
        <v>5.8999999999999997E-2</v>
      </c>
      <c r="R3111" s="59"/>
    </row>
    <row r="3112" spans="2:18" x14ac:dyDescent="0.2">
      <c r="B3112">
        <v>3103</v>
      </c>
      <c r="C3112" s="57">
        <f ca="1"/>
        <v>1.0930229410829062</v>
      </c>
      <c r="D3112" s="57">
        <f t="shared" ca="1" si="391"/>
        <v>0.74734079730136926</v>
      </c>
      <c r="E3112" s="57">
        <f t="shared" ca="1" si="391"/>
        <v>0.74758603558824166</v>
      </c>
      <c r="F3112" s="57">
        <f t="shared" ca="1" si="386"/>
        <v>0</v>
      </c>
      <c r="G3112" s="57">
        <f t="shared" ca="1" si="387"/>
        <v>0</v>
      </c>
      <c r="H3112" s="17">
        <f t="shared" ca="1" si="388"/>
        <v>0</v>
      </c>
      <c r="I3112" s="17">
        <f t="shared" ca="1" si="389"/>
        <v>0</v>
      </c>
      <c r="K3112" s="17">
        <v>3103</v>
      </c>
      <c r="L3112" s="50">
        <v>1.4774807337427779E-3</v>
      </c>
      <c r="M3112" s="50">
        <v>1.4904444170382801E-3</v>
      </c>
      <c r="N3112" s="50">
        <v>4.82E-2</v>
      </c>
      <c r="O3112" s="50">
        <v>4.8399999999999999E-2</v>
      </c>
      <c r="R3112" s="59"/>
    </row>
    <row r="3113" spans="2:18" x14ac:dyDescent="0.2">
      <c r="B3113">
        <v>3104</v>
      </c>
      <c r="C3113" s="57">
        <f ca="1"/>
        <v>-1.0634901812842719</v>
      </c>
      <c r="D3113" s="57">
        <f t="shared" ca="1" si="391"/>
        <v>0.60420656238979265</v>
      </c>
      <c r="E3113" s="57">
        <f t="shared" ca="1" si="391"/>
        <v>0.60440483148310653</v>
      </c>
      <c r="F3113" s="57">
        <f t="shared" ca="1" si="386"/>
        <v>0</v>
      </c>
      <c r="G3113" s="57">
        <f t="shared" ca="1" si="387"/>
        <v>0</v>
      </c>
      <c r="H3113" s="17">
        <f t="shared" ca="1" si="388"/>
        <v>0</v>
      </c>
      <c r="I3113" s="17">
        <f t="shared" ca="1" si="389"/>
        <v>0</v>
      </c>
      <c r="K3113" s="17">
        <v>3104</v>
      </c>
      <c r="L3113" s="50">
        <v>1.795736794666907E-3</v>
      </c>
      <c r="M3113" s="50">
        <v>1.8103958239988813E-3</v>
      </c>
      <c r="N3113" s="50">
        <v>5.4199999999999998E-2</v>
      </c>
      <c r="O3113" s="50">
        <v>5.4800000000000001E-2</v>
      </c>
      <c r="R3113" s="59"/>
    </row>
    <row r="3114" spans="2:18" x14ac:dyDescent="0.2">
      <c r="B3114">
        <v>3105</v>
      </c>
      <c r="C3114" s="57">
        <f ca="1"/>
        <v>-9.1366151464316883E-2</v>
      </c>
      <c r="D3114" s="57">
        <f t="shared" ca="1" si="391"/>
        <v>0.66497894503768373</v>
      </c>
      <c r="E3114" s="57">
        <f t="shared" ca="1" si="391"/>
        <v>0.665197156458599</v>
      </c>
      <c r="F3114" s="57">
        <f t="shared" ca="1" si="386"/>
        <v>0</v>
      </c>
      <c r="G3114" s="57">
        <f t="shared" ca="1" si="387"/>
        <v>0</v>
      </c>
      <c r="H3114" s="17">
        <f t="shared" ca="1" si="388"/>
        <v>0</v>
      </c>
      <c r="I3114" s="17">
        <f t="shared" ca="1" si="389"/>
        <v>0</v>
      </c>
      <c r="K3114" s="17">
        <v>3105</v>
      </c>
      <c r="L3114" s="50">
        <v>1.7311721699458968E-3</v>
      </c>
      <c r="M3114" s="50">
        <v>1.7443954695201456E-3</v>
      </c>
      <c r="N3114" s="50">
        <v>4.8800000000000003E-2</v>
      </c>
      <c r="O3114" s="50">
        <v>4.9000000000000002E-2</v>
      </c>
      <c r="R3114" s="59"/>
    </row>
    <row r="3115" spans="2:18" x14ac:dyDescent="0.2">
      <c r="B3115">
        <v>3106</v>
      </c>
      <c r="C3115" s="57">
        <f ca="1"/>
        <v>0.71461231155902649</v>
      </c>
      <c r="D3115" s="57">
        <f t="shared" ca="1" si="391"/>
        <v>0.7199737520747963</v>
      </c>
      <c r="E3115" s="57">
        <f t="shared" ca="1" si="391"/>
        <v>0.72021000992421302</v>
      </c>
      <c r="F3115" s="57">
        <f t="shared" ca="1" si="386"/>
        <v>0</v>
      </c>
      <c r="G3115" s="57">
        <f t="shared" ca="1" si="387"/>
        <v>0</v>
      </c>
      <c r="H3115" s="17">
        <f t="shared" ca="1" si="388"/>
        <v>0</v>
      </c>
      <c r="I3115" s="17">
        <f t="shared" ca="1" si="389"/>
        <v>0</v>
      </c>
      <c r="K3115" s="17">
        <v>3106</v>
      </c>
      <c r="L3115" s="50">
        <v>1.615479992689011E-3</v>
      </c>
      <c r="M3115" s="50">
        <v>1.6287354994312128E-3</v>
      </c>
      <c r="N3115" s="50">
        <v>4.9200000000000001E-2</v>
      </c>
      <c r="O3115" s="50">
        <v>4.9200000000000001E-2</v>
      </c>
      <c r="R3115" s="59"/>
    </row>
    <row r="3116" spans="2:18" x14ac:dyDescent="0.2">
      <c r="B3116">
        <v>3107</v>
      </c>
      <c r="C3116" s="57">
        <f ca="1"/>
        <v>-2.3201154302765978</v>
      </c>
      <c r="D3116" s="57">
        <f t="shared" ca="1" si="391"/>
        <v>0.53380394452820246</v>
      </c>
      <c r="E3116" s="57">
        <f t="shared" ca="1" si="391"/>
        <v>0.53397911115279251</v>
      </c>
      <c r="F3116" s="57">
        <f t="shared" ca="1" si="386"/>
        <v>0</v>
      </c>
      <c r="G3116" s="57">
        <f t="shared" ca="1" si="387"/>
        <v>0</v>
      </c>
      <c r="H3116" s="17">
        <f t="shared" ca="1" si="388"/>
        <v>0</v>
      </c>
      <c r="I3116" s="17">
        <f t="shared" ca="1" si="389"/>
        <v>0</v>
      </c>
      <c r="K3116" s="17">
        <v>3107</v>
      </c>
      <c r="L3116" s="50">
        <v>1.5614356118704945E-3</v>
      </c>
      <c r="M3116" s="50">
        <v>1.5743759147363499E-3</v>
      </c>
      <c r="N3116" s="50">
        <v>4.7800000000000002E-2</v>
      </c>
      <c r="O3116" s="50">
        <v>4.82E-2</v>
      </c>
      <c r="R3116" s="59"/>
    </row>
    <row r="3117" spans="2:18" x14ac:dyDescent="0.2">
      <c r="B3117">
        <v>3108</v>
      </c>
      <c r="C3117" s="57">
        <f ca="1"/>
        <v>-0.70099751133299359</v>
      </c>
      <c r="D3117" s="57">
        <f t="shared" ca="1" si="391"/>
        <v>0.62618970311451738</v>
      </c>
      <c r="E3117" s="57">
        <f t="shared" ca="1" si="391"/>
        <v>0.62639518592852061</v>
      </c>
      <c r="F3117" s="57">
        <f t="shared" ca="1" si="386"/>
        <v>0</v>
      </c>
      <c r="G3117" s="57">
        <f t="shared" ca="1" si="387"/>
        <v>0</v>
      </c>
      <c r="H3117" s="17">
        <f t="shared" ca="1" si="388"/>
        <v>0</v>
      </c>
      <c r="I3117" s="17">
        <f t="shared" ca="1" si="389"/>
        <v>0</v>
      </c>
      <c r="K3117" s="17">
        <v>3108</v>
      </c>
      <c r="L3117" s="50">
        <v>1.7149924752287834E-3</v>
      </c>
      <c r="M3117" s="50">
        <v>1.7282289075502472E-3</v>
      </c>
      <c r="N3117" s="50">
        <v>4.9000000000000002E-2</v>
      </c>
      <c r="O3117" s="50">
        <v>4.9000000000000002E-2</v>
      </c>
      <c r="R3117" s="59"/>
    </row>
    <row r="3118" spans="2:18" x14ac:dyDescent="0.2">
      <c r="B3118">
        <v>3109</v>
      </c>
      <c r="C3118" s="57">
        <f ca="1"/>
        <v>3.7089109926020027E-2</v>
      </c>
      <c r="D3118" s="57">
        <f t="shared" ca="1" si="391"/>
        <v>0.67345384117308216</v>
      </c>
      <c r="E3118" s="57">
        <f t="shared" ca="1" si="391"/>
        <v>0.67367483361306824</v>
      </c>
      <c r="F3118" s="57">
        <f t="shared" ca="1" si="386"/>
        <v>0</v>
      </c>
      <c r="G3118" s="57">
        <f t="shared" ca="1" si="387"/>
        <v>0</v>
      </c>
      <c r="H3118" s="17">
        <f t="shared" ca="1" si="388"/>
        <v>0</v>
      </c>
      <c r="I3118" s="17">
        <f t="shared" ca="1" si="389"/>
        <v>0</v>
      </c>
      <c r="K3118" s="17">
        <v>3109</v>
      </c>
      <c r="L3118" s="50">
        <v>1.3586302830946237E-3</v>
      </c>
      <c r="M3118" s="50">
        <v>1.3697422728633998E-3</v>
      </c>
      <c r="N3118" s="50">
        <v>4.1000000000000002E-2</v>
      </c>
      <c r="O3118" s="50">
        <v>4.1399999999999999E-2</v>
      </c>
      <c r="R3118" s="59"/>
    </row>
    <row r="3119" spans="2:18" x14ac:dyDescent="0.2">
      <c r="B3119">
        <v>3110</v>
      </c>
      <c r="C3119" s="57">
        <f ca="1"/>
        <v>1.6225529529944429</v>
      </c>
      <c r="D3119" s="57">
        <f t="shared" ca="1" si="391"/>
        <v>0.78739208501637126</v>
      </c>
      <c r="E3119" s="57">
        <f t="shared" ca="1" si="391"/>
        <v>0.78765046604778755</v>
      </c>
      <c r="F3119" s="57">
        <f t="shared" ca="1" si="386"/>
        <v>0</v>
      </c>
      <c r="G3119" s="57">
        <f t="shared" ca="1" si="387"/>
        <v>0</v>
      </c>
      <c r="H3119" s="17">
        <f t="shared" ca="1" si="388"/>
        <v>0</v>
      </c>
      <c r="I3119" s="17">
        <f t="shared" ca="1" si="389"/>
        <v>0</v>
      </c>
      <c r="K3119" s="17">
        <v>3110</v>
      </c>
      <c r="L3119" s="50">
        <v>1.8221129636873498E-3</v>
      </c>
      <c r="M3119" s="50">
        <v>1.8370512456096929E-3</v>
      </c>
      <c r="N3119" s="50">
        <v>5.5199999999999999E-2</v>
      </c>
      <c r="O3119" s="50">
        <v>5.5800000000000002E-2</v>
      </c>
      <c r="R3119" s="59"/>
    </row>
    <row r="3120" spans="2:18" x14ac:dyDescent="0.2">
      <c r="B3120">
        <v>3111</v>
      </c>
      <c r="C3120" s="57">
        <f ca="1"/>
        <v>0.44216513171917959</v>
      </c>
      <c r="D3120" s="57">
        <f t="shared" ca="1" si="391"/>
        <v>0.70089274872840823</v>
      </c>
      <c r="E3120" s="57">
        <f t="shared" ca="1" si="391"/>
        <v>0.70112274518731976</v>
      </c>
      <c r="F3120" s="57">
        <f t="shared" ca="1" si="386"/>
        <v>0</v>
      </c>
      <c r="G3120" s="57">
        <f t="shared" ca="1" si="387"/>
        <v>0</v>
      </c>
      <c r="H3120" s="17">
        <f t="shared" ca="1" si="388"/>
        <v>0</v>
      </c>
      <c r="I3120" s="17">
        <f t="shared" ca="1" si="389"/>
        <v>0</v>
      </c>
      <c r="K3120" s="17">
        <v>3111</v>
      </c>
      <c r="L3120" s="50">
        <v>1.4586998073508645E-3</v>
      </c>
      <c r="M3120" s="50">
        <v>1.4716653768275297E-3</v>
      </c>
      <c r="N3120" s="50">
        <v>4.82E-2</v>
      </c>
      <c r="O3120" s="50">
        <v>4.8599999999999997E-2</v>
      </c>
      <c r="R3120" s="59"/>
    </row>
    <row r="3121" spans="2:18" x14ac:dyDescent="0.2">
      <c r="B3121">
        <v>3112</v>
      </c>
      <c r="C3121" s="57">
        <f ca="1"/>
        <v>-0.24411587594695228</v>
      </c>
      <c r="D3121" s="57">
        <f t="shared" ca="1" si="391"/>
        <v>0.65503991303922049</v>
      </c>
      <c r="E3121" s="57">
        <f t="shared" ca="1" si="391"/>
        <v>0.65525486298800806</v>
      </c>
      <c r="F3121" s="57">
        <f t="shared" ca="1" si="386"/>
        <v>0</v>
      </c>
      <c r="G3121" s="57">
        <f t="shared" ca="1" si="387"/>
        <v>0</v>
      </c>
      <c r="H3121" s="17">
        <f t="shared" ca="1" si="388"/>
        <v>0</v>
      </c>
      <c r="I3121" s="17">
        <f t="shared" ca="1" si="389"/>
        <v>0</v>
      </c>
      <c r="K3121" s="17">
        <v>3112</v>
      </c>
      <c r="L3121" s="50">
        <v>1.5759898671403637E-3</v>
      </c>
      <c r="M3121" s="50">
        <v>1.5895427906585794E-3</v>
      </c>
      <c r="N3121" s="50">
        <v>5.04E-2</v>
      </c>
      <c r="O3121" s="50">
        <v>5.04E-2</v>
      </c>
      <c r="R3121" s="59"/>
    </row>
    <row r="3122" spans="2:18" x14ac:dyDescent="0.2">
      <c r="B3122">
        <v>3113</v>
      </c>
      <c r="C3122" s="57">
        <f ca="1"/>
        <v>-0.61578538299091923</v>
      </c>
      <c r="D3122" s="57">
        <f t="shared" ca="1" si="391"/>
        <v>0.63147238614812062</v>
      </c>
      <c r="E3122" s="57">
        <f t="shared" ca="1" si="391"/>
        <v>0.63167960246328136</v>
      </c>
      <c r="F3122" s="57">
        <f t="shared" ca="1" si="386"/>
        <v>0</v>
      </c>
      <c r="G3122" s="57">
        <f t="shared" ca="1" si="387"/>
        <v>0</v>
      </c>
      <c r="H3122" s="17">
        <f t="shared" ca="1" si="388"/>
        <v>0</v>
      </c>
      <c r="I3122" s="17">
        <f t="shared" ca="1" si="389"/>
        <v>0</v>
      </c>
      <c r="K3122" s="17">
        <v>3113</v>
      </c>
      <c r="L3122" s="50">
        <v>1.6920825290896544E-3</v>
      </c>
      <c r="M3122" s="50">
        <v>1.706480429755242E-3</v>
      </c>
      <c r="N3122" s="50">
        <v>5.28E-2</v>
      </c>
      <c r="O3122" s="50">
        <v>5.4199999999999998E-2</v>
      </c>
      <c r="R3122" s="59"/>
    </row>
    <row r="3123" spans="2:18" x14ac:dyDescent="0.2">
      <c r="B3123">
        <v>3114</v>
      </c>
      <c r="C3123" s="57">
        <f ca="1"/>
        <v>0.71309809710221705</v>
      </c>
      <c r="D3123" s="57">
        <f t="shared" ca="1" si="391"/>
        <v>0.7198662805633651</v>
      </c>
      <c r="E3123" s="57">
        <f t="shared" ca="1" si="391"/>
        <v>0.72010250314623492</v>
      </c>
      <c r="F3123" s="57">
        <f t="shared" ca="1" si="386"/>
        <v>0</v>
      </c>
      <c r="G3123" s="57">
        <f t="shared" ca="1" si="387"/>
        <v>0</v>
      </c>
      <c r="H3123" s="17">
        <f t="shared" ca="1" si="388"/>
        <v>0</v>
      </c>
      <c r="I3123" s="17">
        <f t="shared" ca="1" si="389"/>
        <v>0</v>
      </c>
      <c r="K3123" s="17">
        <v>3114</v>
      </c>
      <c r="L3123" s="50">
        <v>1.4897351656109081E-3</v>
      </c>
      <c r="M3123" s="50">
        <v>1.5027942217684053E-3</v>
      </c>
      <c r="N3123" s="50">
        <v>4.8599999999999997E-2</v>
      </c>
      <c r="O3123" s="50">
        <v>4.8599999999999997E-2</v>
      </c>
      <c r="R3123" s="59"/>
    </row>
    <row r="3124" spans="2:18" x14ac:dyDescent="0.2">
      <c r="B3124">
        <v>3115</v>
      </c>
      <c r="C3124" s="57">
        <f ca="1"/>
        <v>-1.2130329012431307</v>
      </c>
      <c r="D3124" s="57">
        <f t="shared" ca="1" si="391"/>
        <v>0.59536406465767133</v>
      </c>
      <c r="E3124" s="57">
        <f t="shared" ca="1" si="391"/>
        <v>0.59555943210423556</v>
      </c>
      <c r="F3124" s="57">
        <f t="shared" ca="1" si="386"/>
        <v>0</v>
      </c>
      <c r="G3124" s="57">
        <f t="shared" ca="1" si="387"/>
        <v>0</v>
      </c>
      <c r="H3124" s="17">
        <f t="shared" ca="1" si="388"/>
        <v>0</v>
      </c>
      <c r="I3124" s="17">
        <f t="shared" ca="1" si="389"/>
        <v>0</v>
      </c>
      <c r="K3124" s="17">
        <v>3115</v>
      </c>
      <c r="L3124" s="50">
        <v>1.6057921306949605E-3</v>
      </c>
      <c r="M3124" s="50">
        <v>1.6201434267908276E-3</v>
      </c>
      <c r="N3124" s="50">
        <v>5.3400000000000003E-2</v>
      </c>
      <c r="O3124" s="50">
        <v>5.3600000000000002E-2</v>
      </c>
      <c r="R3124" s="59"/>
    </row>
    <row r="3125" spans="2:18" x14ac:dyDescent="0.2">
      <c r="B3125">
        <v>3116</v>
      </c>
      <c r="C3125" s="57">
        <f ca="1"/>
        <v>-1.036287469692792</v>
      </c>
      <c r="D3125" s="57">
        <f t="shared" ca="1" si="391"/>
        <v>0.60582912640933617</v>
      </c>
      <c r="E3125" s="57">
        <f t="shared" ca="1" si="391"/>
        <v>0.60602792794356852</v>
      </c>
      <c r="F3125" s="57">
        <f t="shared" ca="1" si="386"/>
        <v>0</v>
      </c>
      <c r="G3125" s="57">
        <f t="shared" ca="1" si="387"/>
        <v>0</v>
      </c>
      <c r="H3125" s="17">
        <f t="shared" ca="1" si="388"/>
        <v>0</v>
      </c>
      <c r="I3125" s="17">
        <f t="shared" ca="1" si="389"/>
        <v>0</v>
      </c>
      <c r="K3125" s="17">
        <v>3116</v>
      </c>
      <c r="L3125" s="50">
        <v>1.7450144705931465E-3</v>
      </c>
      <c r="M3125" s="50">
        <v>1.7586228591740757E-3</v>
      </c>
      <c r="N3125" s="50">
        <v>5.04E-2</v>
      </c>
      <c r="O3125" s="50">
        <v>5.04E-2</v>
      </c>
      <c r="R3125" s="59"/>
    </row>
    <row r="3126" spans="2:18" x14ac:dyDescent="0.2">
      <c r="B3126">
        <v>3117</v>
      </c>
      <c r="C3126" s="57">
        <f ca="1"/>
        <v>-1.0201385672240453</v>
      </c>
      <c r="D3126" s="57">
        <f t="shared" ca="1" si="391"/>
        <v>0.60679442271201867</v>
      </c>
      <c r="E3126" s="57">
        <f t="shared" ca="1" si="391"/>
        <v>0.60699354100617153</v>
      </c>
      <c r="F3126" s="57">
        <f t="shared" ca="1" si="386"/>
        <v>0</v>
      </c>
      <c r="G3126" s="57">
        <f t="shared" ca="1" si="387"/>
        <v>0</v>
      </c>
      <c r="H3126" s="17">
        <f t="shared" ca="1" si="388"/>
        <v>0</v>
      </c>
      <c r="I3126" s="17">
        <f t="shared" ca="1" si="389"/>
        <v>0</v>
      </c>
      <c r="K3126" s="17">
        <v>3117</v>
      </c>
      <c r="L3126" s="50">
        <v>1.6985122549410445E-3</v>
      </c>
      <c r="M3126" s="50">
        <v>1.7119275308986018E-3</v>
      </c>
      <c r="N3126" s="50">
        <v>4.9399999999999999E-2</v>
      </c>
      <c r="O3126" s="50">
        <v>5.0200000000000002E-2</v>
      </c>
      <c r="R3126" s="59"/>
    </row>
    <row r="3127" spans="2:18" x14ac:dyDescent="0.2">
      <c r="B3127">
        <v>3118</v>
      </c>
      <c r="C3127" s="57">
        <f ca="1"/>
        <v>1.487401086719323</v>
      </c>
      <c r="D3127" s="57">
        <f t="shared" ca="1" si="391"/>
        <v>0.7769702379852117</v>
      </c>
      <c r="E3127" s="57">
        <f t="shared" ca="1" si="391"/>
        <v>0.77722519910977805</v>
      </c>
      <c r="F3127" s="57">
        <f t="shared" ca="1" si="386"/>
        <v>0</v>
      </c>
      <c r="G3127" s="57">
        <f t="shared" ca="1" si="387"/>
        <v>0</v>
      </c>
      <c r="H3127" s="17">
        <f t="shared" ca="1" si="388"/>
        <v>0</v>
      </c>
      <c r="I3127" s="17">
        <f t="shared" ca="1" si="389"/>
        <v>0</v>
      </c>
      <c r="K3127" s="17">
        <v>3118</v>
      </c>
      <c r="L3127" s="50">
        <v>1.7994568137625067E-3</v>
      </c>
      <c r="M3127" s="50">
        <v>1.814255546919049E-3</v>
      </c>
      <c r="N3127" s="50">
        <v>5.4800000000000001E-2</v>
      </c>
      <c r="O3127" s="50">
        <v>5.5E-2</v>
      </c>
      <c r="R3127" s="59"/>
    </row>
    <row r="3128" spans="2:18" x14ac:dyDescent="0.2">
      <c r="B3128">
        <v>3119</v>
      </c>
      <c r="C3128" s="57">
        <f ca="1"/>
        <v>-3.3856729656736139E-4</v>
      </c>
      <c r="D3128" s="57">
        <f t="shared" ca="1" si="391"/>
        <v>0.67097344287254523</v>
      </c>
      <c r="E3128" s="57">
        <f t="shared" ca="1" si="391"/>
        <v>0.67119362137512539</v>
      </c>
      <c r="F3128" s="57">
        <f t="shared" ca="1" si="386"/>
        <v>0</v>
      </c>
      <c r="G3128" s="57">
        <f t="shared" ca="1" si="387"/>
        <v>0</v>
      </c>
      <c r="H3128" s="17">
        <f t="shared" ca="1" si="388"/>
        <v>0</v>
      </c>
      <c r="I3128" s="17">
        <f t="shared" ca="1" si="389"/>
        <v>0</v>
      </c>
      <c r="K3128" s="17">
        <v>3119</v>
      </c>
      <c r="L3128" s="50">
        <v>1.7151651026860509E-3</v>
      </c>
      <c r="M3128" s="50">
        <v>1.7293444165777728E-3</v>
      </c>
      <c r="N3128" s="50">
        <v>5.2200000000000003E-2</v>
      </c>
      <c r="O3128" s="50">
        <v>5.2999999999999999E-2</v>
      </c>
      <c r="R3128" s="59"/>
    </row>
    <row r="3129" spans="2:18" x14ac:dyDescent="0.2">
      <c r="B3129">
        <v>3120</v>
      </c>
      <c r="C3129" s="57">
        <f ca="1"/>
        <v>0.69578533220996619</v>
      </c>
      <c r="D3129" s="57">
        <f t="shared" ca="1" si="391"/>
        <v>0.71863864516080889</v>
      </c>
      <c r="E3129" s="57">
        <f t="shared" ca="1" si="391"/>
        <v>0.71887446489774276</v>
      </c>
      <c r="F3129" s="57">
        <f t="shared" ca="1" si="386"/>
        <v>0</v>
      </c>
      <c r="G3129" s="57">
        <f t="shared" ca="1" si="387"/>
        <v>0</v>
      </c>
      <c r="H3129" s="17">
        <f t="shared" ca="1" si="388"/>
        <v>0</v>
      </c>
      <c r="I3129" s="17">
        <f t="shared" ca="1" si="389"/>
        <v>0</v>
      </c>
      <c r="K3129" s="17">
        <v>3120</v>
      </c>
      <c r="L3129" s="50">
        <v>1.5107764327752151E-3</v>
      </c>
      <c r="M3129" s="50">
        <v>1.524104850393275E-3</v>
      </c>
      <c r="N3129" s="50">
        <v>4.9000000000000002E-2</v>
      </c>
      <c r="O3129" s="50">
        <v>4.9799999999999997E-2</v>
      </c>
      <c r="R3129" s="59"/>
    </row>
    <row r="3130" spans="2:18" x14ac:dyDescent="0.2">
      <c r="B3130">
        <v>3121</v>
      </c>
      <c r="C3130" s="57">
        <f ca="1"/>
        <v>1.0646178806962869</v>
      </c>
      <c r="D3130" s="57">
        <f t="shared" ref="D3130:E3149" ca="1" si="392">S0*EXP((D$5+0.5*σ*σ)*T+σ*SQRT(T)*$C3130)</f>
        <v>0.74525088445793974</v>
      </c>
      <c r="E3130" s="57">
        <f t="shared" ca="1" si="392"/>
        <v>0.74549543694437503</v>
      </c>
      <c r="F3130" s="57">
        <f t="shared" ca="1" si="386"/>
        <v>0</v>
      </c>
      <c r="G3130" s="57">
        <f t="shared" ca="1" si="387"/>
        <v>0</v>
      </c>
      <c r="H3130" s="17">
        <f t="shared" ca="1" si="388"/>
        <v>0</v>
      </c>
      <c r="I3130" s="17">
        <f t="shared" ca="1" si="389"/>
        <v>0</v>
      </c>
      <c r="K3130" s="17">
        <v>3121</v>
      </c>
      <c r="L3130" s="50">
        <v>1.6854338968773617E-3</v>
      </c>
      <c r="M3130" s="50">
        <v>1.6986030005789359E-3</v>
      </c>
      <c r="N3130" s="50">
        <v>4.8599999999999997E-2</v>
      </c>
      <c r="O3130" s="50">
        <v>4.8800000000000003E-2</v>
      </c>
      <c r="R3130" s="59"/>
    </row>
    <row r="3131" spans="2:18" x14ac:dyDescent="0.2">
      <c r="B3131">
        <v>3122</v>
      </c>
      <c r="C3131" s="57">
        <f ca="1"/>
        <v>0.11821997940111589</v>
      </c>
      <c r="D3131" s="57">
        <f t="shared" ca="1" si="392"/>
        <v>0.67886205298426727</v>
      </c>
      <c r="E3131" s="57">
        <f t="shared" ca="1" si="392"/>
        <v>0.67908482011741145</v>
      </c>
      <c r="F3131" s="57">
        <f t="shared" ca="1" si="386"/>
        <v>0</v>
      </c>
      <c r="G3131" s="57">
        <f t="shared" ca="1" si="387"/>
        <v>0</v>
      </c>
      <c r="H3131" s="17">
        <f t="shared" ca="1" si="388"/>
        <v>0</v>
      </c>
      <c r="I3131" s="17">
        <f t="shared" ca="1" si="389"/>
        <v>0</v>
      </c>
      <c r="K3131" s="17">
        <v>3122</v>
      </c>
      <c r="L3131" s="50">
        <v>1.7479237775258128E-3</v>
      </c>
      <c r="M3131" s="50">
        <v>1.7619699804482909E-3</v>
      </c>
      <c r="N3131" s="50">
        <v>5.1999999999999998E-2</v>
      </c>
      <c r="O3131" s="50">
        <v>5.2200000000000003E-2</v>
      </c>
      <c r="R3131" s="59"/>
    </row>
    <row r="3132" spans="2:18" x14ac:dyDescent="0.2">
      <c r="B3132">
        <v>3123</v>
      </c>
      <c r="C3132" s="57">
        <f ca="1"/>
        <v>0.55306906190698479</v>
      </c>
      <c r="D3132" s="57">
        <f t="shared" ca="1" si="392"/>
        <v>0.70859817409979742</v>
      </c>
      <c r="E3132" s="57">
        <f t="shared" ca="1" si="392"/>
        <v>0.70883069907759155</v>
      </c>
      <c r="F3132" s="57">
        <f t="shared" ca="1" si="386"/>
        <v>0</v>
      </c>
      <c r="G3132" s="57">
        <f t="shared" ca="1" si="387"/>
        <v>0</v>
      </c>
      <c r="H3132" s="17">
        <f t="shared" ca="1" si="388"/>
        <v>0</v>
      </c>
      <c r="I3132" s="17">
        <f t="shared" ca="1" si="389"/>
        <v>0</v>
      </c>
      <c r="K3132" s="17">
        <v>3123</v>
      </c>
      <c r="L3132" s="50">
        <v>1.5368948313456616E-3</v>
      </c>
      <c r="M3132" s="50">
        <v>1.55083618844498E-3</v>
      </c>
      <c r="N3132" s="50">
        <v>5.1799999999999999E-2</v>
      </c>
      <c r="O3132" s="50">
        <v>5.1999999999999998E-2</v>
      </c>
      <c r="R3132" s="59"/>
    </row>
    <row r="3133" spans="2:18" x14ac:dyDescent="0.2">
      <c r="B3133">
        <v>3124</v>
      </c>
      <c r="C3133" s="57">
        <f ca="1"/>
        <v>-1.376425932418347</v>
      </c>
      <c r="D3133" s="57">
        <f t="shared" ca="1" si="392"/>
        <v>0.58585046995167178</v>
      </c>
      <c r="E3133" s="57">
        <f t="shared" ca="1" si="392"/>
        <v>0.58604271553244702</v>
      </c>
      <c r="F3133" s="57">
        <f t="shared" ca="1" si="386"/>
        <v>0</v>
      </c>
      <c r="G3133" s="57">
        <f t="shared" ca="1" si="387"/>
        <v>0</v>
      </c>
      <c r="H3133" s="17">
        <f t="shared" ca="1" si="388"/>
        <v>0</v>
      </c>
      <c r="I3133" s="17">
        <f t="shared" ca="1" si="389"/>
        <v>0</v>
      </c>
      <c r="K3133" s="17">
        <v>3124</v>
      </c>
      <c r="L3133" s="50">
        <v>1.7319628309637814E-3</v>
      </c>
      <c r="M3133" s="50">
        <v>1.7466039902938896E-3</v>
      </c>
      <c r="N3133" s="50">
        <v>5.4199999999999998E-2</v>
      </c>
      <c r="O3133" s="50">
        <v>5.4800000000000001E-2</v>
      </c>
      <c r="R3133" s="59"/>
    </row>
    <row r="3134" spans="2:18" x14ac:dyDescent="0.2">
      <c r="B3134">
        <v>3125</v>
      </c>
      <c r="C3134" s="57">
        <f ca="1"/>
        <v>2.2363753449921751</v>
      </c>
      <c r="D3134" s="57">
        <f t="shared" ca="1" si="392"/>
        <v>0.8365125496699396</v>
      </c>
      <c r="E3134" s="57">
        <f t="shared" ca="1" si="392"/>
        <v>0.83678704947694738</v>
      </c>
      <c r="F3134" s="57">
        <f t="shared" ca="1" si="386"/>
        <v>4.8312549669939586E-2</v>
      </c>
      <c r="G3134" s="57">
        <f t="shared" ca="1" si="387"/>
        <v>4.8587049476947364E-2</v>
      </c>
      <c r="H3134" s="17">
        <f t="shared" ca="1" si="388"/>
        <v>1</v>
      </c>
      <c r="I3134" s="17">
        <f t="shared" ca="1" si="389"/>
        <v>1</v>
      </c>
      <c r="K3134" s="17">
        <v>3125</v>
      </c>
      <c r="L3134" s="50">
        <v>1.9448868346005305E-3</v>
      </c>
      <c r="M3134" s="50">
        <v>1.9600089183652906E-3</v>
      </c>
      <c r="N3134" s="50">
        <v>5.5800000000000002E-2</v>
      </c>
      <c r="O3134" s="50">
        <v>5.62E-2</v>
      </c>
      <c r="R3134" s="59"/>
    </row>
    <row r="3135" spans="2:18" x14ac:dyDescent="0.2">
      <c r="B3135">
        <v>3126</v>
      </c>
      <c r="C3135" s="57">
        <f ca="1"/>
        <v>-1.9902571705432823</v>
      </c>
      <c r="D3135" s="57">
        <f t="shared" ca="1" si="392"/>
        <v>0.55144853585610598</v>
      </c>
      <c r="E3135" s="57">
        <f t="shared" ca="1" si="392"/>
        <v>0.55162949251566462</v>
      </c>
      <c r="F3135" s="57">
        <f t="shared" ca="1" si="386"/>
        <v>0</v>
      </c>
      <c r="G3135" s="57">
        <f t="shared" ca="1" si="387"/>
        <v>0</v>
      </c>
      <c r="H3135" s="17">
        <f t="shared" ca="1" si="388"/>
        <v>0</v>
      </c>
      <c r="I3135" s="17">
        <f t="shared" ca="1" si="389"/>
        <v>0</v>
      </c>
      <c r="K3135" s="17">
        <v>3126</v>
      </c>
      <c r="L3135" s="50">
        <v>1.9788748680927564E-3</v>
      </c>
      <c r="M3135" s="50">
        <v>1.9934487485396709E-3</v>
      </c>
      <c r="N3135" s="50">
        <v>5.3600000000000002E-2</v>
      </c>
      <c r="O3135" s="50">
        <v>5.3999999999999999E-2</v>
      </c>
      <c r="R3135" s="59"/>
    </row>
    <row r="3136" spans="2:18" x14ac:dyDescent="0.2">
      <c r="B3136">
        <v>3127</v>
      </c>
      <c r="C3136" s="57">
        <f ca="1"/>
        <v>-1.1659672788841773</v>
      </c>
      <c r="D3136" s="57">
        <f t="shared" ca="1" si="392"/>
        <v>0.59813302103845256</v>
      </c>
      <c r="E3136" s="57">
        <f t="shared" ca="1" si="392"/>
        <v>0.59832929711214067</v>
      </c>
      <c r="F3136" s="57">
        <f t="shared" ca="1" si="386"/>
        <v>0</v>
      </c>
      <c r="G3136" s="57">
        <f t="shared" ca="1" si="387"/>
        <v>0</v>
      </c>
      <c r="H3136" s="17">
        <f t="shared" ca="1" si="388"/>
        <v>0</v>
      </c>
      <c r="I3136" s="17">
        <f t="shared" ca="1" si="389"/>
        <v>0</v>
      </c>
      <c r="K3136" s="17">
        <v>3127</v>
      </c>
      <c r="L3136" s="50">
        <v>1.8609534501685698E-3</v>
      </c>
      <c r="M3136" s="50">
        <v>1.8755310100072634E-3</v>
      </c>
      <c r="N3136" s="50">
        <v>5.3999999999999999E-2</v>
      </c>
      <c r="O3136" s="50">
        <v>5.3999999999999999E-2</v>
      </c>
      <c r="R3136" s="59"/>
    </row>
    <row r="3137" spans="2:18" x14ac:dyDescent="0.2">
      <c r="B3137">
        <v>3128</v>
      </c>
      <c r="C3137" s="57">
        <f ca="1"/>
        <v>-3.3105861624023979E-2</v>
      </c>
      <c r="D3137" s="57">
        <f t="shared" ca="1" si="392"/>
        <v>0.6688093976079007</v>
      </c>
      <c r="E3137" s="57">
        <f t="shared" ca="1" si="392"/>
        <v>0.66902886598364786</v>
      </c>
      <c r="F3137" s="57">
        <f t="shared" ca="1" si="386"/>
        <v>0</v>
      </c>
      <c r="G3137" s="57">
        <f t="shared" ca="1" si="387"/>
        <v>0</v>
      </c>
      <c r="H3137" s="17">
        <f t="shared" ca="1" si="388"/>
        <v>0</v>
      </c>
      <c r="I3137" s="17">
        <f t="shared" ca="1" si="389"/>
        <v>0</v>
      </c>
      <c r="K3137" s="17">
        <v>3128</v>
      </c>
      <c r="L3137" s="50">
        <v>1.6505652119547403E-3</v>
      </c>
      <c r="M3137" s="50">
        <v>1.6650737333422949E-3</v>
      </c>
      <c r="N3137" s="50">
        <v>5.3999999999999999E-2</v>
      </c>
      <c r="O3137" s="50">
        <v>5.3999999999999999E-2</v>
      </c>
      <c r="R3137" s="59"/>
    </row>
    <row r="3138" spans="2:18" x14ac:dyDescent="0.2">
      <c r="B3138">
        <v>3129</v>
      </c>
      <c r="C3138" s="57">
        <f ca="1"/>
        <v>0.27237481076430275</v>
      </c>
      <c r="D3138" s="57">
        <f t="shared" ca="1" si="392"/>
        <v>0.68925801585953117</v>
      </c>
      <c r="E3138" s="57">
        <f t="shared" ca="1" si="392"/>
        <v>0.68948419440569475</v>
      </c>
      <c r="F3138" s="57">
        <f t="shared" ca="1" si="386"/>
        <v>0</v>
      </c>
      <c r="G3138" s="57">
        <f t="shared" ca="1" si="387"/>
        <v>0</v>
      </c>
      <c r="H3138" s="17">
        <f t="shared" ca="1" si="388"/>
        <v>0</v>
      </c>
      <c r="I3138" s="17">
        <f t="shared" ca="1" si="389"/>
        <v>0</v>
      </c>
      <c r="K3138" s="17">
        <v>3129</v>
      </c>
      <c r="L3138" s="50">
        <v>1.6267787203784281E-3</v>
      </c>
      <c r="M3138" s="50">
        <v>1.6397852222845479E-3</v>
      </c>
      <c r="N3138" s="50">
        <v>4.82E-2</v>
      </c>
      <c r="O3138" s="50">
        <v>4.8399999999999999E-2</v>
      </c>
      <c r="R3138" s="59"/>
    </row>
    <row r="3139" spans="2:18" x14ac:dyDescent="0.2">
      <c r="B3139">
        <v>3130</v>
      </c>
      <c r="C3139" s="57">
        <f ca="1"/>
        <v>2.082246467479087</v>
      </c>
      <c r="D3139" s="57">
        <f t="shared" ca="1" si="392"/>
        <v>0.8238976795206655</v>
      </c>
      <c r="E3139" s="57">
        <f t="shared" ca="1" si="392"/>
        <v>0.82416803978496977</v>
      </c>
      <c r="F3139" s="57">
        <f t="shared" ca="1" si="386"/>
        <v>3.5697679520665493E-2</v>
      </c>
      <c r="G3139" s="57">
        <f t="shared" ca="1" si="387"/>
        <v>3.5968039784969763E-2</v>
      </c>
      <c r="H3139" s="17">
        <f t="shared" ca="1" si="388"/>
        <v>1</v>
      </c>
      <c r="I3139" s="17">
        <f t="shared" ca="1" si="389"/>
        <v>1</v>
      </c>
      <c r="K3139" s="17">
        <v>3130</v>
      </c>
      <c r="L3139" s="50">
        <v>1.889015187607647E-3</v>
      </c>
      <c r="M3139" s="50">
        <v>1.902532024282242E-3</v>
      </c>
      <c r="N3139" s="50">
        <v>4.9799999999999997E-2</v>
      </c>
      <c r="O3139" s="50">
        <v>0.05</v>
      </c>
      <c r="R3139" s="59"/>
    </row>
    <row r="3140" spans="2:18" x14ac:dyDescent="0.2">
      <c r="B3140">
        <v>3131</v>
      </c>
      <c r="C3140" s="57">
        <f ca="1"/>
        <v>0.4813851780037996</v>
      </c>
      <c r="D3140" s="57">
        <f t="shared" ca="1" si="392"/>
        <v>0.70360807037902495</v>
      </c>
      <c r="E3140" s="57">
        <f t="shared" ca="1" si="392"/>
        <v>0.70383895786493822</v>
      </c>
      <c r="F3140" s="57">
        <f t="shared" ca="1" si="386"/>
        <v>0</v>
      </c>
      <c r="G3140" s="57">
        <f t="shared" ca="1" si="387"/>
        <v>0</v>
      </c>
      <c r="H3140" s="17">
        <f t="shared" ca="1" si="388"/>
        <v>0</v>
      </c>
      <c r="I3140" s="17">
        <f t="shared" ca="1" si="389"/>
        <v>0</v>
      </c>
      <c r="K3140" s="17">
        <v>3131</v>
      </c>
      <c r="L3140" s="50">
        <v>1.7115066540481141E-3</v>
      </c>
      <c r="M3140" s="50">
        <v>1.724586754816605E-3</v>
      </c>
      <c r="N3140" s="50">
        <v>4.8399999999999999E-2</v>
      </c>
      <c r="O3140" s="50">
        <v>4.8399999999999999E-2</v>
      </c>
      <c r="R3140" s="59"/>
    </row>
    <row r="3141" spans="2:18" x14ac:dyDescent="0.2">
      <c r="B3141">
        <v>3132</v>
      </c>
      <c r="C3141" s="57">
        <f ca="1"/>
        <v>0.71749134281095472</v>
      </c>
      <c r="D3141" s="57">
        <f t="shared" ca="1" si="392"/>
        <v>0.72017813584171997</v>
      </c>
      <c r="E3141" s="57">
        <f t="shared" ca="1" si="392"/>
        <v>0.72041446075923343</v>
      </c>
      <c r="F3141" s="57">
        <f t="shared" ca="1" si="386"/>
        <v>0</v>
      </c>
      <c r="G3141" s="57">
        <f t="shared" ca="1" si="387"/>
        <v>0</v>
      </c>
      <c r="H3141" s="17">
        <f t="shared" ca="1" si="388"/>
        <v>0</v>
      </c>
      <c r="I3141" s="17">
        <f t="shared" ca="1" si="389"/>
        <v>0</v>
      </c>
      <c r="K3141" s="17">
        <v>3132</v>
      </c>
      <c r="L3141" s="50">
        <v>1.8146140038383148E-3</v>
      </c>
      <c r="M3141" s="50">
        <v>1.8282969605868647E-3</v>
      </c>
      <c r="N3141" s="50">
        <v>5.0599999999999999E-2</v>
      </c>
      <c r="O3141" s="50">
        <v>5.0599999999999999E-2</v>
      </c>
      <c r="R3141" s="59"/>
    </row>
    <row r="3142" spans="2:18" x14ac:dyDescent="0.2">
      <c r="B3142">
        <v>3133</v>
      </c>
      <c r="C3142" s="57">
        <f ca="1"/>
        <v>0.77997030476028151</v>
      </c>
      <c r="D3142" s="57">
        <f t="shared" ca="1" si="392"/>
        <v>0.72462786619551167</v>
      </c>
      <c r="E3142" s="57">
        <f t="shared" ca="1" si="392"/>
        <v>0.72486565128253944</v>
      </c>
      <c r="F3142" s="57">
        <f t="shared" ca="1" si="386"/>
        <v>0</v>
      </c>
      <c r="G3142" s="57">
        <f t="shared" ca="1" si="387"/>
        <v>0</v>
      </c>
      <c r="H3142" s="17">
        <f t="shared" ca="1" si="388"/>
        <v>0</v>
      </c>
      <c r="I3142" s="17">
        <f t="shared" ca="1" si="389"/>
        <v>0</v>
      </c>
      <c r="K3142" s="17">
        <v>3133</v>
      </c>
      <c r="L3142" s="50">
        <v>1.6476715146918248E-3</v>
      </c>
      <c r="M3142" s="50">
        <v>1.6616403239478885E-3</v>
      </c>
      <c r="N3142" s="50">
        <v>5.1799999999999999E-2</v>
      </c>
      <c r="O3142" s="50">
        <v>5.2200000000000003E-2</v>
      </c>
      <c r="R3142" s="59"/>
    </row>
    <row r="3143" spans="2:18" x14ac:dyDescent="0.2">
      <c r="B3143">
        <v>3134</v>
      </c>
      <c r="C3143" s="57">
        <f ca="1"/>
        <v>-1.7923737585438047</v>
      </c>
      <c r="D3143" s="57">
        <f t="shared" ca="1" si="392"/>
        <v>0.56231227360424341</v>
      </c>
      <c r="E3143" s="57">
        <f t="shared" ca="1" si="392"/>
        <v>0.56249679517614737</v>
      </c>
      <c r="F3143" s="57">
        <f t="shared" ca="1" si="386"/>
        <v>0</v>
      </c>
      <c r="G3143" s="57">
        <f t="shared" ca="1" si="387"/>
        <v>0</v>
      </c>
      <c r="H3143" s="17">
        <f t="shared" ca="1" si="388"/>
        <v>0</v>
      </c>
      <c r="I3143" s="17">
        <f t="shared" ca="1" si="389"/>
        <v>0</v>
      </c>
      <c r="K3143" s="17">
        <v>3134</v>
      </c>
      <c r="L3143" s="50">
        <v>1.8790117618841158E-3</v>
      </c>
      <c r="M3143" s="50">
        <v>1.8938950380787028E-3</v>
      </c>
      <c r="N3143" s="50">
        <v>5.5E-2</v>
      </c>
      <c r="O3143" s="50">
        <v>5.5399999999999998E-2</v>
      </c>
      <c r="R3143" s="59"/>
    </row>
    <row r="3144" spans="2:18" x14ac:dyDescent="0.2">
      <c r="B3144">
        <v>3135</v>
      </c>
      <c r="C3144" s="57">
        <f ca="1"/>
        <v>3.0882052847754915</v>
      </c>
      <c r="D3144" s="57">
        <f t="shared" ca="1" si="392"/>
        <v>0.90979680313856348</v>
      </c>
      <c r="E3144" s="57">
        <f t="shared" ca="1" si="392"/>
        <v>0.91009535101686656</v>
      </c>
      <c r="F3144" s="57">
        <f t="shared" ca="1" si="386"/>
        <v>0.12159680313856347</v>
      </c>
      <c r="G3144" s="57">
        <f t="shared" ca="1" si="387"/>
        <v>0.12189535101686655</v>
      </c>
      <c r="H3144" s="17">
        <f t="shared" ca="1" si="388"/>
        <v>1</v>
      </c>
      <c r="I3144" s="17">
        <f t="shared" ca="1" si="389"/>
        <v>1</v>
      </c>
      <c r="K3144" s="17">
        <v>3135</v>
      </c>
      <c r="L3144" s="50">
        <v>1.7327575722487197E-3</v>
      </c>
      <c r="M3144" s="50">
        <v>1.7467757725898173E-3</v>
      </c>
      <c r="N3144" s="50">
        <v>5.1999999999999998E-2</v>
      </c>
      <c r="O3144" s="50">
        <v>5.1999999999999998E-2</v>
      </c>
      <c r="R3144" s="59"/>
    </row>
    <row r="3145" spans="2:18" x14ac:dyDescent="0.2">
      <c r="B3145">
        <v>3136</v>
      </c>
      <c r="C3145" s="57">
        <f ca="1"/>
        <v>-1.0762591313527525</v>
      </c>
      <c r="D3145" s="57">
        <f t="shared" ca="1" si="392"/>
        <v>0.60344643038564005</v>
      </c>
      <c r="E3145" s="57">
        <f t="shared" ca="1" si="392"/>
        <v>0.60364445004325995</v>
      </c>
      <c r="F3145" s="57">
        <f t="shared" ca="1" si="386"/>
        <v>0</v>
      </c>
      <c r="G3145" s="57">
        <f t="shared" ca="1" si="387"/>
        <v>0</v>
      </c>
      <c r="H3145" s="17">
        <f t="shared" ca="1" si="388"/>
        <v>0</v>
      </c>
      <c r="I3145" s="17">
        <f t="shared" ca="1" si="389"/>
        <v>0</v>
      </c>
      <c r="K3145" s="17">
        <v>3136</v>
      </c>
      <c r="L3145" s="50">
        <v>1.651893330429818E-3</v>
      </c>
      <c r="M3145" s="50">
        <v>1.6654544584104116E-3</v>
      </c>
      <c r="N3145" s="50">
        <v>5.0200000000000002E-2</v>
      </c>
      <c r="O3145" s="50">
        <v>5.04E-2</v>
      </c>
      <c r="R3145" s="59"/>
    </row>
    <row r="3146" spans="2:18" x14ac:dyDescent="0.2">
      <c r="B3146">
        <v>3137</v>
      </c>
      <c r="C3146" s="57">
        <f ca="1"/>
        <v>-1.6422371061468699</v>
      </c>
      <c r="D3146" s="57">
        <f t="shared" ca="1" si="392"/>
        <v>0.57069729357268639</v>
      </c>
      <c r="E3146" s="57">
        <f t="shared" ca="1" si="392"/>
        <v>0.57088456667098886</v>
      </c>
      <c r="F3146" s="57">
        <f t="shared" ref="F3146:F3209" ca="1" si="393">MAX(0,CP*(D3146-K))</f>
        <v>0</v>
      </c>
      <c r="G3146" s="57">
        <f t="shared" ref="G3146:G3209" ca="1" si="394">MAX(0,CP*(E3146-K))</f>
        <v>0</v>
      </c>
      <c r="H3146" s="17">
        <f t="shared" ref="H3146:H3209" ca="1" si="395">(CP*(D3146-K)&gt;0)*1</f>
        <v>0</v>
      </c>
      <c r="I3146" s="17">
        <f t="shared" ref="I3146:I3209" ca="1" si="396">(CP*(E3146-K)&gt;0)*1</f>
        <v>0</v>
      </c>
      <c r="K3146" s="17">
        <v>3137</v>
      </c>
      <c r="L3146" s="50">
        <v>1.6760069749250995E-3</v>
      </c>
      <c r="M3146" s="50">
        <v>1.6895199568818253E-3</v>
      </c>
      <c r="N3146" s="50">
        <v>0.05</v>
      </c>
      <c r="O3146" s="50">
        <v>5.04E-2</v>
      </c>
      <c r="R3146" s="59"/>
    </row>
    <row r="3147" spans="2:18" x14ac:dyDescent="0.2">
      <c r="B3147">
        <v>3138</v>
      </c>
      <c r="C3147" s="57">
        <f ca="1"/>
        <v>0.39418782899864396</v>
      </c>
      <c r="D3147" s="57">
        <f t="shared" ca="1" si="392"/>
        <v>0.69758538147068305</v>
      </c>
      <c r="E3147" s="57">
        <f t="shared" ca="1" si="392"/>
        <v>0.69781429262409089</v>
      </c>
      <c r="F3147" s="57">
        <f t="shared" ca="1" si="393"/>
        <v>0</v>
      </c>
      <c r="G3147" s="57">
        <f t="shared" ca="1" si="394"/>
        <v>0</v>
      </c>
      <c r="H3147" s="17">
        <f t="shared" ca="1" si="395"/>
        <v>0</v>
      </c>
      <c r="I3147" s="17">
        <f t="shared" ca="1" si="396"/>
        <v>0</v>
      </c>
      <c r="K3147" s="17">
        <v>3138</v>
      </c>
      <c r="L3147" s="50">
        <v>1.7840165977583708E-3</v>
      </c>
      <c r="M3147" s="50">
        <v>1.7978559539988921E-3</v>
      </c>
      <c r="N3147" s="50">
        <v>5.1200000000000002E-2</v>
      </c>
      <c r="O3147" s="50">
        <v>5.1400000000000001E-2</v>
      </c>
      <c r="R3147" s="59"/>
    </row>
    <row r="3148" spans="2:18" x14ac:dyDescent="0.2">
      <c r="B3148">
        <v>3139</v>
      </c>
      <c r="C3148" s="57">
        <f ca="1"/>
        <v>-2.0132333301516763</v>
      </c>
      <c r="D3148" s="57">
        <f t="shared" ca="1" si="392"/>
        <v>0.55020082955802063</v>
      </c>
      <c r="E3148" s="57">
        <f t="shared" ca="1" si="392"/>
        <v>0.55038137678542176</v>
      </c>
      <c r="F3148" s="57">
        <f t="shared" ca="1" si="393"/>
        <v>0</v>
      </c>
      <c r="G3148" s="57">
        <f t="shared" ca="1" si="394"/>
        <v>0</v>
      </c>
      <c r="H3148" s="17">
        <f t="shared" ca="1" si="395"/>
        <v>0</v>
      </c>
      <c r="I3148" s="17">
        <f t="shared" ca="1" si="396"/>
        <v>0</v>
      </c>
      <c r="K3148" s="17">
        <v>3139</v>
      </c>
      <c r="L3148" s="50">
        <v>1.7466020570885278E-3</v>
      </c>
      <c r="M3148" s="50">
        <v>1.7607288811965494E-3</v>
      </c>
      <c r="N3148" s="50">
        <v>5.2400000000000002E-2</v>
      </c>
      <c r="O3148" s="50">
        <v>5.2600000000000001E-2</v>
      </c>
      <c r="R3148" s="59"/>
    </row>
    <row r="3149" spans="2:18" x14ac:dyDescent="0.2">
      <c r="B3149">
        <v>3140</v>
      </c>
      <c r="C3149" s="57">
        <f ca="1"/>
        <v>1.0880535670723011</v>
      </c>
      <c r="D3149" s="57">
        <f t="shared" ca="1" si="392"/>
        <v>0.74697475125882529</v>
      </c>
      <c r="E3149" s="57">
        <f t="shared" ca="1" si="392"/>
        <v>0.74721986942847041</v>
      </c>
      <c r="F3149" s="57">
        <f t="shared" ca="1" si="393"/>
        <v>0</v>
      </c>
      <c r="G3149" s="57">
        <f t="shared" ca="1" si="394"/>
        <v>0</v>
      </c>
      <c r="H3149" s="17">
        <f t="shared" ca="1" si="395"/>
        <v>0</v>
      </c>
      <c r="I3149" s="17">
        <f t="shared" ca="1" si="396"/>
        <v>0</v>
      </c>
      <c r="K3149" s="17">
        <v>3140</v>
      </c>
      <c r="L3149" s="50">
        <v>1.774724139479239E-3</v>
      </c>
      <c r="M3149" s="50">
        <v>1.7895118021259567E-3</v>
      </c>
      <c r="N3149" s="50">
        <v>5.4800000000000001E-2</v>
      </c>
      <c r="O3149" s="50">
        <v>5.5E-2</v>
      </c>
      <c r="R3149" s="59"/>
    </row>
    <row r="3150" spans="2:18" x14ac:dyDescent="0.2">
      <c r="B3150">
        <v>3141</v>
      </c>
      <c r="C3150" s="57">
        <f ca="1"/>
        <v>-0.39270283714427806</v>
      </c>
      <c r="D3150" s="57">
        <f t="shared" ref="D3150:E3169" ca="1" si="397">S0*EXP((D$5+0.5*σ*σ)*T+σ*SQRT(T)*$C3150)</f>
        <v>0.6455142959748591</v>
      </c>
      <c r="E3150" s="57">
        <f t="shared" ca="1" si="397"/>
        <v>0.64572612011274644</v>
      </c>
      <c r="F3150" s="57">
        <f t="shared" ca="1" si="393"/>
        <v>0</v>
      </c>
      <c r="G3150" s="57">
        <f t="shared" ca="1" si="394"/>
        <v>0</v>
      </c>
      <c r="H3150" s="17">
        <f t="shared" ca="1" si="395"/>
        <v>0</v>
      </c>
      <c r="I3150" s="17">
        <f t="shared" ca="1" si="396"/>
        <v>0</v>
      </c>
      <c r="K3150" s="17">
        <v>3141</v>
      </c>
      <c r="L3150" s="50">
        <v>1.7093767759965473E-3</v>
      </c>
      <c r="M3150" s="50">
        <v>1.7224208224449439E-3</v>
      </c>
      <c r="N3150" s="50">
        <v>4.82E-2</v>
      </c>
      <c r="O3150" s="50">
        <v>4.8599999999999997E-2</v>
      </c>
      <c r="R3150" s="59"/>
    </row>
    <row r="3151" spans="2:18" x14ac:dyDescent="0.2">
      <c r="B3151">
        <v>3142</v>
      </c>
      <c r="C3151" s="57">
        <f ca="1"/>
        <v>-0.51665232898310065</v>
      </c>
      <c r="D3151" s="57">
        <f t="shared" ca="1" si="397"/>
        <v>0.63767419731648012</v>
      </c>
      <c r="E3151" s="57">
        <f t="shared" ca="1" si="397"/>
        <v>0.63788344874273339</v>
      </c>
      <c r="F3151" s="57">
        <f t="shared" ca="1" si="393"/>
        <v>0</v>
      </c>
      <c r="G3151" s="57">
        <f t="shared" ca="1" si="394"/>
        <v>0</v>
      </c>
      <c r="H3151" s="17">
        <f t="shared" ca="1" si="395"/>
        <v>0</v>
      </c>
      <c r="I3151" s="17">
        <f t="shared" ca="1" si="396"/>
        <v>0</v>
      </c>
      <c r="K3151" s="17">
        <v>3142</v>
      </c>
      <c r="L3151" s="50">
        <v>1.621694750118938E-3</v>
      </c>
      <c r="M3151" s="50">
        <v>1.6346779152457045E-3</v>
      </c>
      <c r="N3151" s="50">
        <v>4.7800000000000002E-2</v>
      </c>
      <c r="O3151" s="50">
        <v>4.8599999999999997E-2</v>
      </c>
      <c r="R3151" s="59"/>
    </row>
    <row r="3152" spans="2:18" x14ac:dyDescent="0.2">
      <c r="B3152">
        <v>3143</v>
      </c>
      <c r="C3152" s="57">
        <f ca="1"/>
        <v>-1.4805302051081182</v>
      </c>
      <c r="D3152" s="57">
        <f t="shared" ca="1" si="397"/>
        <v>0.57986841635620356</v>
      </c>
      <c r="E3152" s="57">
        <f t="shared" ca="1" si="397"/>
        <v>0.58005869893886464</v>
      </c>
      <c r="F3152" s="57">
        <f t="shared" ca="1" si="393"/>
        <v>0</v>
      </c>
      <c r="G3152" s="57">
        <f t="shared" ca="1" si="394"/>
        <v>0</v>
      </c>
      <c r="H3152" s="17">
        <f t="shared" ca="1" si="395"/>
        <v>0</v>
      </c>
      <c r="I3152" s="17">
        <f t="shared" ca="1" si="396"/>
        <v>0</v>
      </c>
      <c r="K3152" s="17">
        <v>3143</v>
      </c>
      <c r="L3152" s="50">
        <v>1.7556447858070787E-3</v>
      </c>
      <c r="M3152" s="50">
        <v>1.7696955939922971E-3</v>
      </c>
      <c r="N3152" s="50">
        <v>5.1999999999999998E-2</v>
      </c>
      <c r="O3152" s="50">
        <v>5.2200000000000003E-2</v>
      </c>
      <c r="R3152" s="59"/>
    </row>
    <row r="3153" spans="2:18" x14ac:dyDescent="0.2">
      <c r="B3153">
        <v>3144</v>
      </c>
      <c r="C3153" s="57">
        <f ca="1"/>
        <v>-0.95571159326826971</v>
      </c>
      <c r="D3153" s="57">
        <f t="shared" ca="1" si="397"/>
        <v>0.61066086041447276</v>
      </c>
      <c r="E3153" s="57">
        <f t="shared" ca="1" si="397"/>
        <v>0.61086124747190196</v>
      </c>
      <c r="F3153" s="57">
        <f t="shared" ca="1" si="393"/>
        <v>0</v>
      </c>
      <c r="G3153" s="57">
        <f t="shared" ca="1" si="394"/>
        <v>0</v>
      </c>
      <c r="H3153" s="17">
        <f t="shared" ca="1" si="395"/>
        <v>0</v>
      </c>
      <c r="I3153" s="17">
        <f t="shared" ca="1" si="396"/>
        <v>0</v>
      </c>
      <c r="K3153" s="17">
        <v>3144</v>
      </c>
      <c r="L3153" s="50">
        <v>1.6801181390551281E-3</v>
      </c>
      <c r="M3153" s="50">
        <v>1.6936343153215383E-3</v>
      </c>
      <c r="N3153" s="50">
        <v>4.9799999999999997E-2</v>
      </c>
      <c r="O3153" s="50">
        <v>5.0599999999999999E-2</v>
      </c>
      <c r="R3153" s="59"/>
    </row>
    <row r="3154" spans="2:18" x14ac:dyDescent="0.2">
      <c r="B3154">
        <v>3145</v>
      </c>
      <c r="C3154" s="57">
        <f ca="1"/>
        <v>1.659813629147286</v>
      </c>
      <c r="D3154" s="57">
        <f t="shared" ca="1" si="397"/>
        <v>0.79028983837346078</v>
      </c>
      <c r="E3154" s="57">
        <f t="shared" ca="1" si="397"/>
        <v>0.79054917029645377</v>
      </c>
      <c r="F3154" s="57">
        <f t="shared" ca="1" si="393"/>
        <v>2.0898383734607728E-3</v>
      </c>
      <c r="G3154" s="57">
        <f t="shared" ca="1" si="394"/>
        <v>2.349170296453762E-3</v>
      </c>
      <c r="H3154" s="17">
        <f t="shared" ca="1" si="395"/>
        <v>1</v>
      </c>
      <c r="I3154" s="17">
        <f t="shared" ca="1" si="396"/>
        <v>1</v>
      </c>
      <c r="K3154" s="17">
        <v>3145</v>
      </c>
      <c r="L3154" s="50">
        <v>1.7985226134987729E-3</v>
      </c>
      <c r="M3154" s="50">
        <v>1.8126409700705221E-3</v>
      </c>
      <c r="N3154" s="50">
        <v>5.2200000000000003E-2</v>
      </c>
      <c r="O3154" s="50">
        <v>5.2400000000000002E-2</v>
      </c>
      <c r="R3154" s="59"/>
    </row>
    <row r="3155" spans="2:18" x14ac:dyDescent="0.2">
      <c r="B3155">
        <v>3146</v>
      </c>
      <c r="C3155" s="57">
        <f ca="1"/>
        <v>-1.1685022597699146</v>
      </c>
      <c r="D3155" s="57">
        <f t="shared" ca="1" si="397"/>
        <v>0.59798355589581098</v>
      </c>
      <c r="E3155" s="57">
        <f t="shared" ca="1" si="397"/>
        <v>0.59817978292283169</v>
      </c>
      <c r="F3155" s="57">
        <f t="shared" ca="1" si="393"/>
        <v>0</v>
      </c>
      <c r="G3155" s="57">
        <f t="shared" ca="1" si="394"/>
        <v>0</v>
      </c>
      <c r="H3155" s="17">
        <f t="shared" ca="1" si="395"/>
        <v>0</v>
      </c>
      <c r="I3155" s="17">
        <f t="shared" ca="1" si="396"/>
        <v>0</v>
      </c>
      <c r="K3155" s="17">
        <v>3146</v>
      </c>
      <c r="L3155" s="50">
        <v>1.9550524115826808E-3</v>
      </c>
      <c r="M3155" s="50">
        <v>1.9710301805596869E-3</v>
      </c>
      <c r="N3155" s="50">
        <v>5.9200000000000003E-2</v>
      </c>
      <c r="O3155" s="50">
        <v>5.9400000000000001E-2</v>
      </c>
      <c r="R3155" s="59"/>
    </row>
    <row r="3156" spans="2:18" x14ac:dyDescent="0.2">
      <c r="B3156">
        <v>3147</v>
      </c>
      <c r="C3156" s="57">
        <f ca="1"/>
        <v>9.6344851806985182E-2</v>
      </c>
      <c r="D3156" s="57">
        <f t="shared" ca="1" si="397"/>
        <v>0.67739958748310236</v>
      </c>
      <c r="E3156" s="57">
        <f t="shared" ca="1" si="397"/>
        <v>0.67762187471131496</v>
      </c>
      <c r="F3156" s="57">
        <f t="shared" ca="1" si="393"/>
        <v>0</v>
      </c>
      <c r="G3156" s="57">
        <f t="shared" ca="1" si="394"/>
        <v>0</v>
      </c>
      <c r="H3156" s="17">
        <f t="shared" ca="1" si="395"/>
        <v>0</v>
      </c>
      <c r="I3156" s="17">
        <f t="shared" ca="1" si="396"/>
        <v>0</v>
      </c>
      <c r="K3156" s="17">
        <v>3147</v>
      </c>
      <c r="L3156" s="50">
        <v>1.6751759040531159E-3</v>
      </c>
      <c r="M3156" s="50">
        <v>1.6892950811712754E-3</v>
      </c>
      <c r="N3156" s="50">
        <v>5.2400000000000002E-2</v>
      </c>
      <c r="O3156" s="50">
        <v>5.28E-2</v>
      </c>
      <c r="R3156" s="59"/>
    </row>
    <row r="3157" spans="2:18" x14ac:dyDescent="0.2">
      <c r="B3157">
        <v>3148</v>
      </c>
      <c r="C3157" s="57">
        <f ca="1"/>
        <v>-0.48697317759082298</v>
      </c>
      <c r="D3157" s="57">
        <f t="shared" ca="1" si="397"/>
        <v>0.6395427595633093</v>
      </c>
      <c r="E3157" s="57">
        <f t="shared" ca="1" si="397"/>
        <v>0.63975262415427403</v>
      </c>
      <c r="F3157" s="57">
        <f t="shared" ca="1" si="393"/>
        <v>0</v>
      </c>
      <c r="G3157" s="57">
        <f t="shared" ca="1" si="394"/>
        <v>0</v>
      </c>
      <c r="H3157" s="17">
        <f t="shared" ca="1" si="395"/>
        <v>0</v>
      </c>
      <c r="I3157" s="17">
        <f t="shared" ca="1" si="396"/>
        <v>0</v>
      </c>
      <c r="K3157" s="17">
        <v>3148</v>
      </c>
      <c r="L3157" s="50">
        <v>1.5907203311634245E-3</v>
      </c>
      <c r="M3157" s="50">
        <v>1.6040975560129762E-3</v>
      </c>
      <c r="N3157" s="50">
        <v>4.9599999999999998E-2</v>
      </c>
      <c r="O3157" s="50">
        <v>4.9799999999999997E-2</v>
      </c>
      <c r="R3157" s="59"/>
    </row>
    <row r="3158" spans="2:18" x14ac:dyDescent="0.2">
      <c r="B3158">
        <v>3149</v>
      </c>
      <c r="C3158" s="57">
        <f ca="1"/>
        <v>-0.42008275536307504</v>
      </c>
      <c r="D3158" s="57">
        <f t="shared" ca="1" si="397"/>
        <v>0.64377419794757995</v>
      </c>
      <c r="E3158" s="57">
        <f t="shared" ca="1" si="397"/>
        <v>0.64398545107601524</v>
      </c>
      <c r="F3158" s="57">
        <f t="shared" ca="1" si="393"/>
        <v>0</v>
      </c>
      <c r="G3158" s="57">
        <f t="shared" ca="1" si="394"/>
        <v>0</v>
      </c>
      <c r="H3158" s="17">
        <f t="shared" ca="1" si="395"/>
        <v>0</v>
      </c>
      <c r="I3158" s="17">
        <f t="shared" ca="1" si="396"/>
        <v>0</v>
      </c>
      <c r="K3158" s="17">
        <v>3149</v>
      </c>
      <c r="L3158" s="50">
        <v>1.803429156838439E-3</v>
      </c>
      <c r="M3158" s="50">
        <v>1.8177884548512694E-3</v>
      </c>
      <c r="N3158" s="50">
        <v>5.28E-2</v>
      </c>
      <c r="O3158" s="50">
        <v>5.3400000000000003E-2</v>
      </c>
      <c r="R3158" s="59"/>
    </row>
    <row r="3159" spans="2:18" x14ac:dyDescent="0.2">
      <c r="B3159">
        <v>3150</v>
      </c>
      <c r="C3159" s="57">
        <f ca="1"/>
        <v>-0.79300726857986337</v>
      </c>
      <c r="D3159" s="57">
        <f t="shared" ca="1" si="397"/>
        <v>0.6205352153102518</v>
      </c>
      <c r="E3159" s="57">
        <f t="shared" ca="1" si="397"/>
        <v>0.62073884261615586</v>
      </c>
      <c r="F3159" s="57">
        <f t="shared" ca="1" si="393"/>
        <v>0</v>
      </c>
      <c r="G3159" s="57">
        <f t="shared" ca="1" si="394"/>
        <v>0</v>
      </c>
      <c r="H3159" s="17">
        <f t="shared" ca="1" si="395"/>
        <v>0</v>
      </c>
      <c r="I3159" s="17">
        <f t="shared" ca="1" si="396"/>
        <v>0</v>
      </c>
      <c r="K3159" s="17">
        <v>3150</v>
      </c>
      <c r="L3159" s="50">
        <v>1.7984606323487248E-3</v>
      </c>
      <c r="M3159" s="50">
        <v>1.8125018160016829E-3</v>
      </c>
      <c r="N3159" s="50">
        <v>5.1999999999999998E-2</v>
      </c>
      <c r="O3159" s="50">
        <v>5.2400000000000002E-2</v>
      </c>
      <c r="R3159" s="59"/>
    </row>
    <row r="3160" spans="2:18" x14ac:dyDescent="0.2">
      <c r="B3160">
        <v>3151</v>
      </c>
      <c r="C3160" s="57">
        <f ca="1"/>
        <v>-0.27633047465714605</v>
      </c>
      <c r="D3160" s="57">
        <f t="shared" ca="1" si="397"/>
        <v>0.65296283534349675</v>
      </c>
      <c r="E3160" s="57">
        <f t="shared" ca="1" si="397"/>
        <v>0.65317710370367343</v>
      </c>
      <c r="F3160" s="57">
        <f t="shared" ca="1" si="393"/>
        <v>0</v>
      </c>
      <c r="G3160" s="57">
        <f t="shared" ca="1" si="394"/>
        <v>0</v>
      </c>
      <c r="H3160" s="17">
        <f t="shared" ca="1" si="395"/>
        <v>0</v>
      </c>
      <c r="I3160" s="17">
        <f t="shared" ca="1" si="396"/>
        <v>0</v>
      </c>
      <c r="K3160" s="17">
        <v>3151</v>
      </c>
      <c r="L3160" s="50">
        <v>1.8809368179204861E-3</v>
      </c>
      <c r="M3160" s="50">
        <v>1.8952207660475394E-3</v>
      </c>
      <c r="N3160" s="50">
        <v>5.28E-2</v>
      </c>
      <c r="O3160" s="50">
        <v>5.2999999999999999E-2</v>
      </c>
      <c r="R3160" s="59"/>
    </row>
    <row r="3161" spans="2:18" x14ac:dyDescent="0.2">
      <c r="B3161">
        <v>3152</v>
      </c>
      <c r="C3161" s="57">
        <f ca="1"/>
        <v>0.6831111652425732</v>
      </c>
      <c r="D3161" s="57">
        <f t="shared" ca="1" si="397"/>
        <v>0.71774125684148649</v>
      </c>
      <c r="E3161" s="57">
        <f t="shared" ca="1" si="397"/>
        <v>0.71797678210235949</v>
      </c>
      <c r="F3161" s="57">
        <f t="shared" ca="1" si="393"/>
        <v>0</v>
      </c>
      <c r="G3161" s="57">
        <f t="shared" ca="1" si="394"/>
        <v>0</v>
      </c>
      <c r="H3161" s="17">
        <f t="shared" ca="1" si="395"/>
        <v>0</v>
      </c>
      <c r="I3161" s="17">
        <f t="shared" ca="1" si="396"/>
        <v>0</v>
      </c>
      <c r="K3161" s="17">
        <v>3152</v>
      </c>
      <c r="L3161" s="50">
        <v>1.5442097007309741E-3</v>
      </c>
      <c r="M3161" s="50">
        <v>1.5570683435314097E-3</v>
      </c>
      <c r="N3161" s="50">
        <v>4.7600000000000003E-2</v>
      </c>
      <c r="O3161" s="50">
        <v>4.8000000000000001E-2</v>
      </c>
      <c r="R3161" s="59"/>
    </row>
    <row r="3162" spans="2:18" x14ac:dyDescent="0.2">
      <c r="B3162">
        <v>3153</v>
      </c>
      <c r="C3162" s="57">
        <f ca="1"/>
        <v>1.2911757416846037</v>
      </c>
      <c r="D3162" s="57">
        <f t="shared" ca="1" si="397"/>
        <v>0.76208392362756106</v>
      </c>
      <c r="E3162" s="57">
        <f t="shared" ca="1" si="397"/>
        <v>0.76233399983985695</v>
      </c>
      <c r="F3162" s="57">
        <f t="shared" ca="1" si="393"/>
        <v>0</v>
      </c>
      <c r="G3162" s="57">
        <f t="shared" ca="1" si="394"/>
        <v>0</v>
      </c>
      <c r="H3162" s="17">
        <f t="shared" ca="1" si="395"/>
        <v>0</v>
      </c>
      <c r="I3162" s="17">
        <f t="shared" ca="1" si="396"/>
        <v>0</v>
      </c>
      <c r="K3162" s="17">
        <v>3153</v>
      </c>
      <c r="L3162" s="50">
        <v>1.6401597622972162E-3</v>
      </c>
      <c r="M3162" s="50">
        <v>1.6537749841381221E-3</v>
      </c>
      <c r="N3162" s="50">
        <v>5.04E-2</v>
      </c>
      <c r="O3162" s="50">
        <v>5.0599999999999999E-2</v>
      </c>
      <c r="R3162" s="59"/>
    </row>
    <row r="3163" spans="2:18" x14ac:dyDescent="0.2">
      <c r="B3163">
        <v>3154</v>
      </c>
      <c r="C3163" s="57">
        <f ca="1"/>
        <v>1.9249045268954941</v>
      </c>
      <c r="D3163" s="57">
        <f t="shared" ca="1" si="397"/>
        <v>0.81121603775822448</v>
      </c>
      <c r="E3163" s="57">
        <f t="shared" ca="1" si="397"/>
        <v>0.81148223656886298</v>
      </c>
      <c r="F3163" s="57">
        <f t="shared" ca="1" si="393"/>
        <v>2.3016037758224472E-2</v>
      </c>
      <c r="G3163" s="57">
        <f t="shared" ca="1" si="394"/>
        <v>2.3282236568862968E-2</v>
      </c>
      <c r="H3163" s="17">
        <f t="shared" ca="1" si="395"/>
        <v>1</v>
      </c>
      <c r="I3163" s="17">
        <f t="shared" ca="1" si="396"/>
        <v>1</v>
      </c>
      <c r="K3163" s="17">
        <v>3154</v>
      </c>
      <c r="L3163" s="50">
        <v>1.8214186648206848E-3</v>
      </c>
      <c r="M3163" s="50">
        <v>1.8354688544859198E-3</v>
      </c>
      <c r="N3163" s="50">
        <v>5.1999999999999998E-2</v>
      </c>
      <c r="O3163" s="50">
        <v>5.2200000000000003E-2</v>
      </c>
      <c r="R3163" s="59"/>
    </row>
    <row r="3164" spans="2:18" x14ac:dyDescent="0.2">
      <c r="B3164">
        <v>3155</v>
      </c>
      <c r="C3164" s="57">
        <f ca="1"/>
        <v>1.8104376631659558</v>
      </c>
      <c r="D3164" s="57">
        <f t="shared" ca="1" si="397"/>
        <v>0.80211292692111336</v>
      </c>
      <c r="E3164" s="57">
        <f t="shared" ca="1" si="397"/>
        <v>0.80237613856536782</v>
      </c>
      <c r="F3164" s="57">
        <f t="shared" ca="1" si="393"/>
        <v>1.3912926921113344E-2</v>
      </c>
      <c r="G3164" s="57">
        <f t="shared" ca="1" si="394"/>
        <v>1.4176138565367813E-2</v>
      </c>
      <c r="H3164" s="17">
        <f t="shared" ca="1" si="395"/>
        <v>1</v>
      </c>
      <c r="I3164" s="17">
        <f t="shared" ca="1" si="396"/>
        <v>1</v>
      </c>
      <c r="K3164" s="17">
        <v>3155</v>
      </c>
      <c r="L3164" s="50">
        <v>1.5612253601106579E-3</v>
      </c>
      <c r="M3164" s="50">
        <v>1.5734252933819446E-3</v>
      </c>
      <c r="N3164" s="50">
        <v>4.4999999999999998E-2</v>
      </c>
      <c r="O3164" s="50">
        <v>4.5400000000000003E-2</v>
      </c>
      <c r="R3164" s="59"/>
    </row>
    <row r="3165" spans="2:18" x14ac:dyDescent="0.2">
      <c r="B3165">
        <v>3156</v>
      </c>
      <c r="C3165" s="57">
        <f ca="1"/>
        <v>1.8108763186950665</v>
      </c>
      <c r="D3165" s="57">
        <f t="shared" ca="1" si="397"/>
        <v>0.80214761579765559</v>
      </c>
      <c r="E3165" s="57">
        <f t="shared" ca="1" si="397"/>
        <v>0.80241083882499087</v>
      </c>
      <c r="F3165" s="57">
        <f t="shared" ca="1" si="393"/>
        <v>1.3947615797655577E-2</v>
      </c>
      <c r="G3165" s="57">
        <f t="shared" ca="1" si="394"/>
        <v>1.4210838824990857E-2</v>
      </c>
      <c r="H3165" s="17">
        <f t="shared" ca="1" si="395"/>
        <v>1</v>
      </c>
      <c r="I3165" s="17">
        <f t="shared" ca="1" si="396"/>
        <v>1</v>
      </c>
      <c r="K3165" s="17">
        <v>3156</v>
      </c>
      <c r="L3165" s="50">
        <v>1.8668555028244014E-3</v>
      </c>
      <c r="M3165" s="50">
        <v>1.8815958262651564E-3</v>
      </c>
      <c r="N3165" s="50">
        <v>5.4600000000000003E-2</v>
      </c>
      <c r="O3165" s="50">
        <v>5.4800000000000001E-2</v>
      </c>
      <c r="R3165" s="59"/>
    </row>
    <row r="3166" spans="2:18" x14ac:dyDescent="0.2">
      <c r="B3166">
        <v>3157</v>
      </c>
      <c r="C3166" s="57">
        <f ca="1"/>
        <v>0.70377648480730781</v>
      </c>
      <c r="D3166" s="57">
        <f t="shared" ca="1" si="397"/>
        <v>0.71920503153682869</v>
      </c>
      <c r="E3166" s="57">
        <f t="shared" ca="1" si="397"/>
        <v>0.71944103713224239</v>
      </c>
      <c r="F3166" s="57">
        <f t="shared" ca="1" si="393"/>
        <v>0</v>
      </c>
      <c r="G3166" s="57">
        <f t="shared" ca="1" si="394"/>
        <v>0</v>
      </c>
      <c r="H3166" s="17">
        <f t="shared" ca="1" si="395"/>
        <v>0</v>
      </c>
      <c r="I3166" s="17">
        <f t="shared" ca="1" si="396"/>
        <v>0</v>
      </c>
      <c r="K3166" s="17">
        <v>3157</v>
      </c>
      <c r="L3166" s="50">
        <v>1.5073607860920956E-3</v>
      </c>
      <c r="M3166" s="50">
        <v>1.5196894557712864E-3</v>
      </c>
      <c r="N3166" s="50">
        <v>4.5600000000000002E-2</v>
      </c>
      <c r="O3166" s="50">
        <v>4.5999999999999999E-2</v>
      </c>
      <c r="R3166" s="59"/>
    </row>
    <row r="3167" spans="2:18" x14ac:dyDescent="0.2">
      <c r="B3167">
        <v>3158</v>
      </c>
      <c r="C3167" s="57">
        <f ca="1"/>
        <v>2.7750217412979263E-2</v>
      </c>
      <c r="D3167" s="57">
        <f t="shared" ca="1" si="397"/>
        <v>0.67283407906509918</v>
      </c>
      <c r="E3167" s="57">
        <f t="shared" ca="1" si="397"/>
        <v>0.67305486813147297</v>
      </c>
      <c r="F3167" s="57">
        <f t="shared" ca="1" si="393"/>
        <v>0</v>
      </c>
      <c r="G3167" s="57">
        <f t="shared" ca="1" si="394"/>
        <v>0</v>
      </c>
      <c r="H3167" s="17">
        <f t="shared" ca="1" si="395"/>
        <v>0</v>
      </c>
      <c r="I3167" s="17">
        <f t="shared" ca="1" si="396"/>
        <v>0</v>
      </c>
      <c r="K3167" s="17">
        <v>3158</v>
      </c>
      <c r="L3167" s="50">
        <v>1.6832786825558717E-3</v>
      </c>
      <c r="M3167" s="50">
        <v>1.6970737295873711E-3</v>
      </c>
      <c r="N3167" s="50">
        <v>5.1200000000000002E-2</v>
      </c>
      <c r="O3167" s="50">
        <v>5.1200000000000002E-2</v>
      </c>
      <c r="R3167" s="59"/>
    </row>
    <row r="3168" spans="2:18" x14ac:dyDescent="0.2">
      <c r="B3168">
        <v>3159</v>
      </c>
      <c r="C3168" s="57">
        <f ca="1"/>
        <v>-0.53675068654872315</v>
      </c>
      <c r="D3168" s="57">
        <f t="shared" ca="1" si="397"/>
        <v>0.63641193115888395</v>
      </c>
      <c r="E3168" s="57">
        <f t="shared" ca="1" si="397"/>
        <v>0.63662076837519288</v>
      </c>
      <c r="F3168" s="57">
        <f t="shared" ca="1" si="393"/>
        <v>0</v>
      </c>
      <c r="G3168" s="57">
        <f t="shared" ca="1" si="394"/>
        <v>0</v>
      </c>
      <c r="H3168" s="17">
        <f t="shared" ca="1" si="395"/>
        <v>0</v>
      </c>
      <c r="I3168" s="17">
        <f t="shared" ca="1" si="396"/>
        <v>0</v>
      </c>
      <c r="K3168" s="17">
        <v>3159</v>
      </c>
      <c r="L3168" s="50">
        <v>1.6243639936004584E-3</v>
      </c>
      <c r="M3168" s="50">
        <v>1.6379845202143795E-3</v>
      </c>
      <c r="N3168" s="50">
        <v>5.0599999999999999E-2</v>
      </c>
      <c r="O3168" s="50">
        <v>5.0599999999999999E-2</v>
      </c>
      <c r="R3168" s="59"/>
    </row>
    <row r="3169" spans="2:18" x14ac:dyDescent="0.2">
      <c r="B3169">
        <v>3160</v>
      </c>
      <c r="C3169" s="57">
        <f ca="1"/>
        <v>0.49370022011873932</v>
      </c>
      <c r="D3169" s="57">
        <f t="shared" ca="1" si="397"/>
        <v>0.70446284594878639</v>
      </c>
      <c r="E3169" s="57">
        <f t="shared" ca="1" si="397"/>
        <v>0.70469401392747755</v>
      </c>
      <c r="F3169" s="57">
        <f t="shared" ca="1" si="393"/>
        <v>0</v>
      </c>
      <c r="G3169" s="57">
        <f t="shared" ca="1" si="394"/>
        <v>0</v>
      </c>
      <c r="H3169" s="17">
        <f t="shared" ca="1" si="395"/>
        <v>0</v>
      </c>
      <c r="I3169" s="17">
        <f t="shared" ca="1" si="396"/>
        <v>0</v>
      </c>
      <c r="K3169" s="17">
        <v>3160</v>
      </c>
      <c r="L3169" s="50">
        <v>1.8486990828629822E-3</v>
      </c>
      <c r="M3169" s="50">
        <v>1.8633701419056151E-3</v>
      </c>
      <c r="N3169" s="50">
        <v>5.4199999999999998E-2</v>
      </c>
      <c r="O3169" s="50">
        <v>5.4600000000000003E-2</v>
      </c>
      <c r="R3169" s="59"/>
    </row>
    <row r="3170" spans="2:18" x14ac:dyDescent="0.2">
      <c r="B3170">
        <v>3161</v>
      </c>
      <c r="C3170" s="57">
        <f ca="1"/>
        <v>-0.40121152062073501</v>
      </c>
      <c r="D3170" s="57">
        <f t="shared" ref="D3170:E3189" ca="1" si="398">S0*EXP((D$5+0.5*σ*σ)*T+σ*SQRT(T)*$C3170)</f>
        <v>0.64497303363274328</v>
      </c>
      <c r="E3170" s="57">
        <f t="shared" ca="1" si="398"/>
        <v>0.64518468015654884</v>
      </c>
      <c r="F3170" s="57">
        <f t="shared" ca="1" si="393"/>
        <v>0</v>
      </c>
      <c r="G3170" s="57">
        <f t="shared" ca="1" si="394"/>
        <v>0</v>
      </c>
      <c r="H3170" s="17">
        <f t="shared" ca="1" si="395"/>
        <v>0</v>
      </c>
      <c r="I3170" s="17">
        <f t="shared" ca="1" si="396"/>
        <v>0</v>
      </c>
      <c r="K3170" s="17">
        <v>3161</v>
      </c>
      <c r="L3170" s="50">
        <v>1.9178104253858607E-3</v>
      </c>
      <c r="M3170" s="50">
        <v>1.9325946936209349E-3</v>
      </c>
      <c r="N3170" s="50">
        <v>5.4399999999999997E-2</v>
      </c>
      <c r="O3170" s="50">
        <v>5.5E-2</v>
      </c>
      <c r="R3170" s="59"/>
    </row>
    <row r="3171" spans="2:18" x14ac:dyDescent="0.2">
      <c r="B3171">
        <v>3162</v>
      </c>
      <c r="C3171" s="57">
        <f ca="1"/>
        <v>1.1352702204022704</v>
      </c>
      <c r="D3171" s="57">
        <f t="shared" ca="1" si="398"/>
        <v>0.75046000217817055</v>
      </c>
      <c r="E3171" s="57">
        <f t="shared" ca="1" si="398"/>
        <v>0.75070626402546292</v>
      </c>
      <c r="F3171" s="57">
        <f t="shared" ca="1" si="393"/>
        <v>0</v>
      </c>
      <c r="G3171" s="57">
        <f t="shared" ca="1" si="394"/>
        <v>0</v>
      </c>
      <c r="H3171" s="17">
        <f t="shared" ca="1" si="395"/>
        <v>0</v>
      </c>
      <c r="I3171" s="17">
        <f t="shared" ca="1" si="396"/>
        <v>0</v>
      </c>
      <c r="K3171" s="17">
        <v>3162</v>
      </c>
      <c r="L3171" s="50">
        <v>1.7588751251183573E-3</v>
      </c>
      <c r="M3171" s="50">
        <v>1.7725915205022702E-3</v>
      </c>
      <c r="N3171" s="50">
        <v>5.0799999999999998E-2</v>
      </c>
      <c r="O3171" s="50">
        <v>5.0799999999999998E-2</v>
      </c>
      <c r="R3171" s="59"/>
    </row>
    <row r="3172" spans="2:18" x14ac:dyDescent="0.2">
      <c r="B3172">
        <v>3163</v>
      </c>
      <c r="C3172" s="57">
        <f ca="1"/>
        <v>0.1025844696097911</v>
      </c>
      <c r="D3172" s="57">
        <f t="shared" ca="1" si="398"/>
        <v>0.67781641676624715</v>
      </c>
      <c r="E3172" s="57">
        <f t="shared" ca="1" si="398"/>
        <v>0.67803884077609899</v>
      </c>
      <c r="F3172" s="57">
        <f t="shared" ca="1" si="393"/>
        <v>0</v>
      </c>
      <c r="G3172" s="57">
        <f t="shared" ca="1" si="394"/>
        <v>0</v>
      </c>
      <c r="H3172" s="17">
        <f t="shared" ca="1" si="395"/>
        <v>0</v>
      </c>
      <c r="I3172" s="17">
        <f t="shared" ca="1" si="396"/>
        <v>0</v>
      </c>
      <c r="K3172" s="17">
        <v>3163</v>
      </c>
      <c r="L3172" s="50">
        <v>1.6861100529182624E-3</v>
      </c>
      <c r="M3172" s="50">
        <v>1.6995706440140887E-3</v>
      </c>
      <c r="N3172" s="50">
        <v>4.9799999999999997E-2</v>
      </c>
      <c r="O3172" s="50">
        <v>0.05</v>
      </c>
      <c r="R3172" s="59"/>
    </row>
    <row r="3173" spans="2:18" x14ac:dyDescent="0.2">
      <c r="B3173">
        <v>3164</v>
      </c>
      <c r="C3173" s="57">
        <f ca="1"/>
        <v>-0.54448176853417729</v>
      </c>
      <c r="D3173" s="57">
        <f t="shared" ca="1" si="398"/>
        <v>0.6359270505504937</v>
      </c>
      <c r="E3173" s="57">
        <f t="shared" ca="1" si="398"/>
        <v>0.63613572865426637</v>
      </c>
      <c r="F3173" s="57">
        <f t="shared" ca="1" si="393"/>
        <v>0</v>
      </c>
      <c r="G3173" s="57">
        <f t="shared" ca="1" si="394"/>
        <v>0</v>
      </c>
      <c r="H3173" s="17">
        <f t="shared" ca="1" si="395"/>
        <v>0</v>
      </c>
      <c r="I3173" s="17">
        <f t="shared" ca="1" si="396"/>
        <v>0</v>
      </c>
      <c r="K3173" s="17">
        <v>3164</v>
      </c>
      <c r="L3173" s="50">
        <v>1.4082066345257737E-3</v>
      </c>
      <c r="M3173" s="50">
        <v>1.421135478811083E-3</v>
      </c>
      <c r="N3173" s="50">
        <v>4.82E-2</v>
      </c>
      <c r="O3173" s="50">
        <v>4.82E-2</v>
      </c>
      <c r="R3173" s="59"/>
    </row>
    <row r="3174" spans="2:18" x14ac:dyDescent="0.2">
      <c r="B3174">
        <v>3165</v>
      </c>
      <c r="C3174" s="57">
        <f ca="1"/>
        <v>0.58772646003034712</v>
      </c>
      <c r="D3174" s="57">
        <f t="shared" ca="1" si="398"/>
        <v>0.71102344279752761</v>
      </c>
      <c r="E3174" s="57">
        <f t="shared" ca="1" si="398"/>
        <v>0.71125676362206613</v>
      </c>
      <c r="F3174" s="57">
        <f t="shared" ca="1" si="393"/>
        <v>0</v>
      </c>
      <c r="G3174" s="57">
        <f t="shared" ca="1" si="394"/>
        <v>0</v>
      </c>
      <c r="H3174" s="17">
        <f t="shared" ca="1" si="395"/>
        <v>0</v>
      </c>
      <c r="I3174" s="17">
        <f t="shared" ca="1" si="396"/>
        <v>0</v>
      </c>
      <c r="K3174" s="17">
        <v>3165</v>
      </c>
      <c r="L3174" s="50">
        <v>1.718309488305929E-3</v>
      </c>
      <c r="M3174" s="50">
        <v>1.7323230706007265E-3</v>
      </c>
      <c r="N3174" s="50">
        <v>5.1799999999999999E-2</v>
      </c>
      <c r="O3174" s="50">
        <v>5.2400000000000002E-2</v>
      </c>
      <c r="R3174" s="59"/>
    </row>
    <row r="3175" spans="2:18" x14ac:dyDescent="0.2">
      <c r="B3175">
        <v>3166</v>
      </c>
      <c r="C3175" s="57">
        <f ca="1"/>
        <v>3.3610067323613158E-2</v>
      </c>
      <c r="D3175" s="57">
        <f t="shared" ca="1" si="398"/>
        <v>0.67322289284393122</v>
      </c>
      <c r="E3175" s="57">
        <f t="shared" ca="1" si="398"/>
        <v>0.67344380949871629</v>
      </c>
      <c r="F3175" s="57">
        <f t="shared" ca="1" si="393"/>
        <v>0</v>
      </c>
      <c r="G3175" s="57">
        <f t="shared" ca="1" si="394"/>
        <v>0</v>
      </c>
      <c r="H3175" s="17">
        <f t="shared" ca="1" si="395"/>
        <v>0</v>
      </c>
      <c r="I3175" s="17">
        <f t="shared" ca="1" si="396"/>
        <v>0</v>
      </c>
      <c r="K3175" s="17">
        <v>3166</v>
      </c>
      <c r="L3175" s="50">
        <v>1.3910196561580216E-3</v>
      </c>
      <c r="M3175" s="50">
        <v>1.4036231177451636E-3</v>
      </c>
      <c r="N3175" s="50">
        <v>4.6800000000000001E-2</v>
      </c>
      <c r="O3175" s="50">
        <v>4.7199999999999999E-2</v>
      </c>
      <c r="R3175" s="59"/>
    </row>
    <row r="3176" spans="2:18" x14ac:dyDescent="0.2">
      <c r="B3176">
        <v>3167</v>
      </c>
      <c r="C3176" s="57">
        <f ca="1"/>
        <v>-0.61222647170751099</v>
      </c>
      <c r="D3176" s="57">
        <f t="shared" ca="1" si="398"/>
        <v>0.63169398598577253</v>
      </c>
      <c r="E3176" s="57">
        <f t="shared" ca="1" si="398"/>
        <v>0.63190127501844695</v>
      </c>
      <c r="F3176" s="57">
        <f t="shared" ca="1" si="393"/>
        <v>0</v>
      </c>
      <c r="G3176" s="57">
        <f t="shared" ca="1" si="394"/>
        <v>0</v>
      </c>
      <c r="H3176" s="17">
        <f t="shared" ca="1" si="395"/>
        <v>0</v>
      </c>
      <c r="I3176" s="17">
        <f t="shared" ca="1" si="396"/>
        <v>0</v>
      </c>
      <c r="K3176" s="17">
        <v>3167</v>
      </c>
      <c r="L3176" s="50">
        <v>1.818761561638766E-3</v>
      </c>
      <c r="M3176" s="50">
        <v>1.8330666301523337E-3</v>
      </c>
      <c r="N3176" s="50">
        <v>5.2999999999999999E-2</v>
      </c>
      <c r="O3176" s="50">
        <v>5.2999999999999999E-2</v>
      </c>
      <c r="R3176" s="59"/>
    </row>
    <row r="3177" spans="2:18" x14ac:dyDescent="0.2">
      <c r="B3177">
        <v>3168</v>
      </c>
      <c r="C3177" s="57">
        <f ca="1"/>
        <v>-2.0226448852434058</v>
      </c>
      <c r="D3177" s="57">
        <f t="shared" ca="1" si="398"/>
        <v>0.54969055621254348</v>
      </c>
      <c r="E3177" s="57">
        <f t="shared" ca="1" si="398"/>
        <v>0.54987093599483583</v>
      </c>
      <c r="F3177" s="57">
        <f t="shared" ca="1" si="393"/>
        <v>0</v>
      </c>
      <c r="G3177" s="57">
        <f t="shared" ca="1" si="394"/>
        <v>0</v>
      </c>
      <c r="H3177" s="17">
        <f t="shared" ca="1" si="395"/>
        <v>0</v>
      </c>
      <c r="I3177" s="17">
        <f t="shared" ca="1" si="396"/>
        <v>0</v>
      </c>
      <c r="K3177" s="17">
        <v>3168</v>
      </c>
      <c r="L3177" s="50">
        <v>1.6901125054248972E-3</v>
      </c>
      <c r="M3177" s="50">
        <v>1.703977822711816E-3</v>
      </c>
      <c r="N3177" s="50">
        <v>5.1400000000000001E-2</v>
      </c>
      <c r="O3177" s="50">
        <v>5.16E-2</v>
      </c>
      <c r="R3177" s="59"/>
    </row>
    <row r="3178" spans="2:18" x14ac:dyDescent="0.2">
      <c r="B3178">
        <v>3169</v>
      </c>
      <c r="C3178" s="57">
        <f ca="1"/>
        <v>4.7790862270940511E-3</v>
      </c>
      <c r="D3178" s="57">
        <f t="shared" ca="1" si="398"/>
        <v>0.67131205888789081</v>
      </c>
      <c r="E3178" s="57">
        <f t="shared" ca="1" si="398"/>
        <v>0.67153234850659338</v>
      </c>
      <c r="F3178" s="57">
        <f t="shared" ca="1" si="393"/>
        <v>0</v>
      </c>
      <c r="G3178" s="57">
        <f t="shared" ca="1" si="394"/>
        <v>0</v>
      </c>
      <c r="H3178" s="17">
        <f t="shared" ca="1" si="395"/>
        <v>0</v>
      </c>
      <c r="I3178" s="17">
        <f t="shared" ca="1" si="396"/>
        <v>0</v>
      </c>
      <c r="K3178" s="17">
        <v>3169</v>
      </c>
      <c r="L3178" s="50">
        <v>1.8861806763124862E-3</v>
      </c>
      <c r="M3178" s="50">
        <v>1.900865729096095E-3</v>
      </c>
      <c r="N3178" s="50">
        <v>5.4199999999999998E-2</v>
      </c>
      <c r="O3178" s="50">
        <v>5.4600000000000003E-2</v>
      </c>
      <c r="R3178" s="59"/>
    </row>
    <row r="3179" spans="2:18" x14ac:dyDescent="0.2">
      <c r="B3179">
        <v>3170</v>
      </c>
      <c r="C3179" s="57">
        <f ca="1"/>
        <v>0.64661461963817357</v>
      </c>
      <c r="D3179" s="57">
        <f t="shared" ca="1" si="398"/>
        <v>0.71516339102174997</v>
      </c>
      <c r="E3179" s="57">
        <f t="shared" ca="1" si="398"/>
        <v>0.71539807036145864</v>
      </c>
      <c r="F3179" s="57">
        <f t="shared" ca="1" si="393"/>
        <v>0</v>
      </c>
      <c r="G3179" s="57">
        <f t="shared" ca="1" si="394"/>
        <v>0</v>
      </c>
      <c r="H3179" s="17">
        <f t="shared" ca="1" si="395"/>
        <v>0</v>
      </c>
      <c r="I3179" s="17">
        <f t="shared" ca="1" si="396"/>
        <v>0</v>
      </c>
      <c r="K3179" s="17">
        <v>3170</v>
      </c>
      <c r="L3179" s="50">
        <v>1.7414857149722835E-3</v>
      </c>
      <c r="M3179" s="50">
        <v>1.7544951888055606E-3</v>
      </c>
      <c r="N3179" s="50">
        <v>4.8000000000000001E-2</v>
      </c>
      <c r="O3179" s="50">
        <v>4.82E-2</v>
      </c>
      <c r="R3179" s="59"/>
    </row>
    <row r="3180" spans="2:18" x14ac:dyDescent="0.2">
      <c r="B3180">
        <v>3171</v>
      </c>
      <c r="C3180" s="57">
        <f ca="1"/>
        <v>0.37937565501701181</v>
      </c>
      <c r="D3180" s="57">
        <f t="shared" ca="1" si="398"/>
        <v>0.69656744462229847</v>
      </c>
      <c r="E3180" s="57">
        <f t="shared" ca="1" si="398"/>
        <v>0.69679602174190314</v>
      </c>
      <c r="F3180" s="57">
        <f t="shared" ca="1" si="393"/>
        <v>0</v>
      </c>
      <c r="G3180" s="57">
        <f t="shared" ca="1" si="394"/>
        <v>0</v>
      </c>
      <c r="H3180" s="17">
        <f t="shared" ca="1" si="395"/>
        <v>0</v>
      </c>
      <c r="I3180" s="17">
        <f t="shared" ca="1" si="396"/>
        <v>0</v>
      </c>
      <c r="K3180" s="17">
        <v>3171</v>
      </c>
      <c r="L3180" s="50">
        <v>1.6405271323381378E-3</v>
      </c>
      <c r="M3180" s="50">
        <v>1.6536593245854447E-3</v>
      </c>
      <c r="N3180" s="50">
        <v>4.8599999999999997E-2</v>
      </c>
      <c r="O3180" s="50">
        <v>4.9000000000000002E-2</v>
      </c>
      <c r="R3180" s="59"/>
    </row>
    <row r="3181" spans="2:18" x14ac:dyDescent="0.2">
      <c r="B3181">
        <v>3172</v>
      </c>
      <c r="C3181" s="57">
        <f ca="1"/>
        <v>-2.1482324521792499E-2</v>
      </c>
      <c r="D3181" s="57">
        <f t="shared" ca="1" si="398"/>
        <v>0.66957624907719915</v>
      </c>
      <c r="E3181" s="57">
        <f t="shared" ca="1" si="398"/>
        <v>0.66979596909361883</v>
      </c>
      <c r="F3181" s="57">
        <f t="shared" ca="1" si="393"/>
        <v>0</v>
      </c>
      <c r="G3181" s="57">
        <f t="shared" ca="1" si="394"/>
        <v>0</v>
      </c>
      <c r="H3181" s="17">
        <f t="shared" ca="1" si="395"/>
        <v>0</v>
      </c>
      <c r="I3181" s="17">
        <f t="shared" ca="1" si="396"/>
        <v>0</v>
      </c>
      <c r="K3181" s="17">
        <v>3172</v>
      </c>
      <c r="L3181" s="50">
        <v>1.6817559253099847E-3</v>
      </c>
      <c r="M3181" s="50">
        <v>1.6963264110929248E-3</v>
      </c>
      <c r="N3181" s="50">
        <v>5.4199999999999998E-2</v>
      </c>
      <c r="O3181" s="50">
        <v>5.4199999999999998E-2</v>
      </c>
      <c r="R3181" s="59"/>
    </row>
    <row r="3182" spans="2:18" x14ac:dyDescent="0.2">
      <c r="B3182">
        <v>3173</v>
      </c>
      <c r="C3182" s="57">
        <f ca="1"/>
        <v>1.6013233028962111</v>
      </c>
      <c r="D3182" s="57">
        <f t="shared" ca="1" si="398"/>
        <v>0.78574581451373082</v>
      </c>
      <c r="E3182" s="57">
        <f t="shared" ca="1" si="398"/>
        <v>0.78600365532499683</v>
      </c>
      <c r="F3182" s="57">
        <f t="shared" ca="1" si="393"/>
        <v>0</v>
      </c>
      <c r="G3182" s="57">
        <f t="shared" ca="1" si="394"/>
        <v>0</v>
      </c>
      <c r="H3182" s="17">
        <f t="shared" ca="1" si="395"/>
        <v>0</v>
      </c>
      <c r="I3182" s="17">
        <f t="shared" ca="1" si="396"/>
        <v>0</v>
      </c>
      <c r="K3182" s="17">
        <v>3173</v>
      </c>
      <c r="L3182" s="50">
        <v>1.679075469609252E-3</v>
      </c>
      <c r="M3182" s="50">
        <v>1.6923416445805972E-3</v>
      </c>
      <c r="N3182" s="50">
        <v>4.8800000000000003E-2</v>
      </c>
      <c r="O3182" s="50">
        <v>4.9599999999999998E-2</v>
      </c>
      <c r="R3182" s="59"/>
    </row>
    <row r="3183" spans="2:18" x14ac:dyDescent="0.2">
      <c r="B3183">
        <v>3174</v>
      </c>
      <c r="C3183" s="57">
        <f ca="1"/>
        <v>0.72918508995819775</v>
      </c>
      <c r="D3183" s="57">
        <f t="shared" ca="1" si="398"/>
        <v>0.72100887697669791</v>
      </c>
      <c r="E3183" s="57">
        <f t="shared" ca="1" si="398"/>
        <v>0.72124547450014109</v>
      </c>
      <c r="F3183" s="57">
        <f t="shared" ca="1" si="393"/>
        <v>0</v>
      </c>
      <c r="G3183" s="57">
        <f t="shared" ca="1" si="394"/>
        <v>0</v>
      </c>
      <c r="H3183" s="17">
        <f t="shared" ca="1" si="395"/>
        <v>0</v>
      </c>
      <c r="I3183" s="17">
        <f t="shared" ca="1" si="396"/>
        <v>0</v>
      </c>
      <c r="K3183" s="17">
        <v>3174</v>
      </c>
      <c r="L3183" s="50">
        <v>1.7579544501004104E-3</v>
      </c>
      <c r="M3183" s="50">
        <v>1.7727855803696666E-3</v>
      </c>
      <c r="N3183" s="50">
        <v>5.5E-2</v>
      </c>
      <c r="O3183" s="50">
        <v>5.5199999999999999E-2</v>
      </c>
      <c r="R3183" s="59"/>
    </row>
    <row r="3184" spans="2:18" x14ac:dyDescent="0.2">
      <c r="B3184">
        <v>3175</v>
      </c>
      <c r="C3184" s="57">
        <f ca="1"/>
        <v>-2.1833394731527811</v>
      </c>
      <c r="D3184" s="57">
        <f t="shared" ca="1" si="398"/>
        <v>0.54105071742439681</v>
      </c>
      <c r="E3184" s="57">
        <f t="shared" ca="1" si="398"/>
        <v>0.54122826206203911</v>
      </c>
      <c r="F3184" s="57">
        <f t="shared" ca="1" si="393"/>
        <v>0</v>
      </c>
      <c r="G3184" s="57">
        <f t="shared" ca="1" si="394"/>
        <v>0</v>
      </c>
      <c r="H3184" s="17">
        <f t="shared" ca="1" si="395"/>
        <v>0</v>
      </c>
      <c r="I3184" s="17">
        <f t="shared" ca="1" si="396"/>
        <v>0</v>
      </c>
      <c r="K3184" s="17">
        <v>3175</v>
      </c>
      <c r="L3184" s="50">
        <v>1.5675568250579307E-3</v>
      </c>
      <c r="M3184" s="50">
        <v>1.5811957402666105E-3</v>
      </c>
      <c r="N3184" s="50">
        <v>5.04E-2</v>
      </c>
      <c r="O3184" s="50">
        <v>5.0999999999999997E-2</v>
      </c>
      <c r="R3184" s="59"/>
    </row>
    <row r="3185" spans="2:18" x14ac:dyDescent="0.2">
      <c r="B3185">
        <v>3176</v>
      </c>
      <c r="C3185" s="57">
        <f ca="1"/>
        <v>1.6678410380220952</v>
      </c>
      <c r="D3185" s="57">
        <f t="shared" ca="1" si="398"/>
        <v>0.79091552282774646</v>
      </c>
      <c r="E3185" s="57">
        <f t="shared" ca="1" si="398"/>
        <v>0.79117506006775717</v>
      </c>
      <c r="F3185" s="57">
        <f t="shared" ca="1" si="393"/>
        <v>2.7155228277464527E-3</v>
      </c>
      <c r="G3185" s="57">
        <f t="shared" ca="1" si="394"/>
        <v>2.9750600677571626E-3</v>
      </c>
      <c r="H3185" s="17">
        <f t="shared" ca="1" si="395"/>
        <v>1</v>
      </c>
      <c r="I3185" s="17">
        <f t="shared" ca="1" si="396"/>
        <v>1</v>
      </c>
      <c r="K3185" s="17">
        <v>3176</v>
      </c>
      <c r="L3185" s="50">
        <v>1.6450163214409056E-3</v>
      </c>
      <c r="M3185" s="50">
        <v>1.6591474689819346E-3</v>
      </c>
      <c r="N3185" s="50">
        <v>5.2400000000000002E-2</v>
      </c>
      <c r="O3185" s="50">
        <v>5.2600000000000001E-2</v>
      </c>
      <c r="R3185" s="59"/>
    </row>
    <row r="3186" spans="2:18" x14ac:dyDescent="0.2">
      <c r="B3186">
        <v>3177</v>
      </c>
      <c r="C3186" s="57">
        <f ca="1"/>
        <v>-0.21858486791333506</v>
      </c>
      <c r="D3186" s="57">
        <f t="shared" ca="1" si="398"/>
        <v>0.65669074978997921</v>
      </c>
      <c r="E3186" s="57">
        <f t="shared" ca="1" si="398"/>
        <v>0.65690624145732146</v>
      </c>
      <c r="F3186" s="57">
        <f t="shared" ca="1" si="393"/>
        <v>0</v>
      </c>
      <c r="G3186" s="57">
        <f t="shared" ca="1" si="394"/>
        <v>0</v>
      </c>
      <c r="H3186" s="17">
        <f t="shared" ca="1" si="395"/>
        <v>0</v>
      </c>
      <c r="I3186" s="17">
        <f t="shared" ca="1" si="396"/>
        <v>0</v>
      </c>
      <c r="K3186" s="17">
        <v>3177</v>
      </c>
      <c r="L3186" s="50">
        <v>1.6313749204992312E-3</v>
      </c>
      <c r="M3186" s="50">
        <v>1.6448425600456482E-3</v>
      </c>
      <c r="N3186" s="50">
        <v>0.05</v>
      </c>
      <c r="O3186" s="50">
        <v>0.05</v>
      </c>
      <c r="R3186" s="59"/>
    </row>
    <row r="3187" spans="2:18" x14ac:dyDescent="0.2">
      <c r="B3187">
        <v>3178</v>
      </c>
      <c r="C3187" s="57">
        <f ca="1"/>
        <v>-0.85028198845500658</v>
      </c>
      <c r="D3187" s="57">
        <f t="shared" ca="1" si="398"/>
        <v>0.61704119385918921</v>
      </c>
      <c r="E3187" s="57">
        <f t="shared" ca="1" si="398"/>
        <v>0.61724367460941454</v>
      </c>
      <c r="F3187" s="57">
        <f t="shared" ca="1" si="393"/>
        <v>0</v>
      </c>
      <c r="G3187" s="57">
        <f t="shared" ca="1" si="394"/>
        <v>0</v>
      </c>
      <c r="H3187" s="17">
        <f t="shared" ca="1" si="395"/>
        <v>0</v>
      </c>
      <c r="I3187" s="17">
        <f t="shared" ca="1" si="396"/>
        <v>0</v>
      </c>
      <c r="K3187" s="17">
        <v>3178</v>
      </c>
      <c r="L3187" s="50">
        <v>1.808115379668756E-3</v>
      </c>
      <c r="M3187" s="50">
        <v>1.8222737190928483E-3</v>
      </c>
      <c r="N3187" s="50">
        <v>5.2400000000000002E-2</v>
      </c>
      <c r="O3187" s="50">
        <v>5.2600000000000001E-2</v>
      </c>
      <c r="R3187" s="59"/>
    </row>
    <row r="3188" spans="2:18" x14ac:dyDescent="0.2">
      <c r="B3188">
        <v>3179</v>
      </c>
      <c r="C3188" s="57">
        <f ca="1"/>
        <v>-0.83849480731595072</v>
      </c>
      <c r="D3188" s="57">
        <f t="shared" ca="1" si="398"/>
        <v>0.61775865469832991</v>
      </c>
      <c r="E3188" s="57">
        <f t="shared" ca="1" si="398"/>
        <v>0.61796137088179781</v>
      </c>
      <c r="F3188" s="57">
        <f t="shared" ca="1" si="393"/>
        <v>0</v>
      </c>
      <c r="G3188" s="57">
        <f t="shared" ca="1" si="394"/>
        <v>0</v>
      </c>
      <c r="H3188" s="17">
        <f t="shared" ca="1" si="395"/>
        <v>0</v>
      </c>
      <c r="I3188" s="17">
        <f t="shared" ca="1" si="396"/>
        <v>0</v>
      </c>
      <c r="K3188" s="17">
        <v>3179</v>
      </c>
      <c r="L3188" s="50">
        <v>1.6567840101662768E-3</v>
      </c>
      <c r="M3188" s="50">
        <v>1.6700818035281309E-3</v>
      </c>
      <c r="N3188" s="50">
        <v>4.9000000000000002E-2</v>
      </c>
      <c r="O3188" s="50">
        <v>4.9799999999999997E-2</v>
      </c>
      <c r="R3188" s="59"/>
    </row>
    <row r="3189" spans="2:18" x14ac:dyDescent="0.2">
      <c r="B3189">
        <v>3180</v>
      </c>
      <c r="C3189" s="57">
        <f ca="1"/>
        <v>-0.42393786936727967</v>
      </c>
      <c r="D3189" s="57">
        <f t="shared" ca="1" si="398"/>
        <v>0.64352956779568882</v>
      </c>
      <c r="E3189" s="57">
        <f t="shared" ca="1" si="398"/>
        <v>0.64374074064926212</v>
      </c>
      <c r="F3189" s="57">
        <f t="shared" ca="1" si="393"/>
        <v>0</v>
      </c>
      <c r="G3189" s="57">
        <f t="shared" ca="1" si="394"/>
        <v>0</v>
      </c>
      <c r="H3189" s="17">
        <f t="shared" ca="1" si="395"/>
        <v>0</v>
      </c>
      <c r="I3189" s="17">
        <f t="shared" ca="1" si="396"/>
        <v>0</v>
      </c>
      <c r="K3189" s="17">
        <v>3180</v>
      </c>
      <c r="L3189" s="50">
        <v>1.9067852035761401E-3</v>
      </c>
      <c r="M3189" s="50">
        <v>1.9215515296203947E-3</v>
      </c>
      <c r="N3189" s="50">
        <v>5.4399999999999997E-2</v>
      </c>
      <c r="O3189" s="50">
        <v>5.4800000000000001E-2</v>
      </c>
      <c r="R3189" s="59"/>
    </row>
    <row r="3190" spans="2:18" x14ac:dyDescent="0.2">
      <c r="B3190">
        <v>3181</v>
      </c>
      <c r="C3190" s="57">
        <f ca="1"/>
        <v>-0.91108160109039471</v>
      </c>
      <c r="D3190" s="57">
        <f t="shared" ref="D3190:E3209" ca="1" si="399">S0*EXP((D$5+0.5*σ*σ)*T+σ*SQRT(T)*$C3190)</f>
        <v>0.61335366231799615</v>
      </c>
      <c r="E3190" s="57">
        <f t="shared" ca="1" si="399"/>
        <v>0.6135549330126201</v>
      </c>
      <c r="F3190" s="57">
        <f t="shared" ca="1" si="393"/>
        <v>0</v>
      </c>
      <c r="G3190" s="57">
        <f t="shared" ca="1" si="394"/>
        <v>0</v>
      </c>
      <c r="H3190" s="17">
        <f t="shared" ca="1" si="395"/>
        <v>0</v>
      </c>
      <c r="I3190" s="17">
        <f t="shared" ca="1" si="396"/>
        <v>0</v>
      </c>
      <c r="K3190" s="17">
        <v>3181</v>
      </c>
      <c r="L3190" s="50">
        <v>1.8000796321168226E-3</v>
      </c>
      <c r="M3190" s="50">
        <v>1.8144969669748466E-3</v>
      </c>
      <c r="N3190" s="50">
        <v>5.3199999999999997E-2</v>
      </c>
      <c r="O3190" s="50">
        <v>5.3999999999999999E-2</v>
      </c>
      <c r="R3190" s="59"/>
    </row>
    <row r="3191" spans="2:18" x14ac:dyDescent="0.2">
      <c r="B3191">
        <v>3182</v>
      </c>
      <c r="C3191" s="57">
        <f ca="1"/>
        <v>-1.4851339765624534</v>
      </c>
      <c r="D3191" s="57">
        <f t="shared" ca="1" si="399"/>
        <v>0.57960528877275141</v>
      </c>
      <c r="E3191" s="57">
        <f t="shared" ca="1" si="399"/>
        <v>0.57979548501065781</v>
      </c>
      <c r="F3191" s="57">
        <f t="shared" ca="1" si="393"/>
        <v>0</v>
      </c>
      <c r="G3191" s="57">
        <f t="shared" ca="1" si="394"/>
        <v>0</v>
      </c>
      <c r="H3191" s="17">
        <f t="shared" ca="1" si="395"/>
        <v>0</v>
      </c>
      <c r="I3191" s="17">
        <f t="shared" ca="1" si="396"/>
        <v>0</v>
      </c>
      <c r="K3191" s="17">
        <v>3182</v>
      </c>
      <c r="L3191" s="50">
        <v>1.6308747136767469E-3</v>
      </c>
      <c r="M3191" s="50">
        <v>1.6444973767695569E-3</v>
      </c>
      <c r="N3191" s="50">
        <v>5.0599999999999999E-2</v>
      </c>
      <c r="O3191" s="50">
        <v>5.0599999999999999E-2</v>
      </c>
      <c r="R3191" s="59"/>
    </row>
    <row r="3192" spans="2:18" x14ac:dyDescent="0.2">
      <c r="B3192">
        <v>3183</v>
      </c>
      <c r="C3192" s="57">
        <f ca="1"/>
        <v>2.3520867447197014</v>
      </c>
      <c r="D3192" s="57">
        <f t="shared" ca="1" si="399"/>
        <v>0.84610986651212627</v>
      </c>
      <c r="E3192" s="57">
        <f t="shared" ca="1" si="399"/>
        <v>0.84638751565816306</v>
      </c>
      <c r="F3192" s="57">
        <f t="shared" ca="1" si="393"/>
        <v>5.7909866512126262E-2</v>
      </c>
      <c r="G3192" s="57">
        <f t="shared" ca="1" si="394"/>
        <v>5.8187515658163047E-2</v>
      </c>
      <c r="H3192" s="17">
        <f t="shared" ca="1" si="395"/>
        <v>1</v>
      </c>
      <c r="I3192" s="17">
        <f t="shared" ca="1" si="396"/>
        <v>1</v>
      </c>
      <c r="K3192" s="17">
        <v>3183</v>
      </c>
      <c r="L3192" s="50">
        <v>1.8266858764276871E-3</v>
      </c>
      <c r="M3192" s="50">
        <v>1.840932434258438E-3</v>
      </c>
      <c r="N3192" s="50">
        <v>5.2600000000000001E-2</v>
      </c>
      <c r="O3192" s="50">
        <v>5.2999999999999999E-2</v>
      </c>
      <c r="R3192" s="59"/>
    </row>
    <row r="3193" spans="2:18" x14ac:dyDescent="0.2">
      <c r="B3193">
        <v>3184</v>
      </c>
      <c r="C3193" s="57">
        <f ca="1"/>
        <v>-0.54878882044462929</v>
      </c>
      <c r="D3193" s="57">
        <f t="shared" ca="1" si="399"/>
        <v>0.6356570796696055</v>
      </c>
      <c r="E3193" s="57">
        <f t="shared" ca="1" si="399"/>
        <v>0.63586566918301002</v>
      </c>
      <c r="F3193" s="57">
        <f t="shared" ca="1" si="393"/>
        <v>0</v>
      </c>
      <c r="G3193" s="57">
        <f t="shared" ca="1" si="394"/>
        <v>0</v>
      </c>
      <c r="H3193" s="17">
        <f t="shared" ca="1" si="395"/>
        <v>0</v>
      </c>
      <c r="I3193" s="17">
        <f t="shared" ca="1" si="396"/>
        <v>0</v>
      </c>
      <c r="K3193" s="17">
        <v>3184</v>
      </c>
      <c r="L3193" s="50">
        <v>1.6475705045434204E-3</v>
      </c>
      <c r="M3193" s="50">
        <v>1.6612796031824327E-3</v>
      </c>
      <c r="N3193" s="50">
        <v>5.04E-2</v>
      </c>
      <c r="O3193" s="50">
        <v>5.1200000000000002E-2</v>
      </c>
      <c r="R3193" s="59"/>
    </row>
    <row r="3194" spans="2:18" x14ac:dyDescent="0.2">
      <c r="B3194">
        <v>3185</v>
      </c>
      <c r="C3194" s="57">
        <f ca="1"/>
        <v>-0.79084437796717533</v>
      </c>
      <c r="D3194" s="57">
        <f t="shared" ca="1" si="399"/>
        <v>0.62066754857073281</v>
      </c>
      <c r="E3194" s="57">
        <f t="shared" ca="1" si="399"/>
        <v>0.62087121930151368</v>
      </c>
      <c r="F3194" s="57">
        <f t="shared" ca="1" si="393"/>
        <v>0</v>
      </c>
      <c r="G3194" s="57">
        <f t="shared" ca="1" si="394"/>
        <v>0</v>
      </c>
      <c r="H3194" s="17">
        <f t="shared" ca="1" si="395"/>
        <v>0</v>
      </c>
      <c r="I3194" s="17">
        <f t="shared" ca="1" si="396"/>
        <v>0</v>
      </c>
      <c r="K3194" s="17">
        <v>3185</v>
      </c>
      <c r="L3194" s="50">
        <v>1.6359908696218315E-3</v>
      </c>
      <c r="M3194" s="50">
        <v>1.6490256764315103E-3</v>
      </c>
      <c r="N3194" s="50">
        <v>4.82E-2</v>
      </c>
      <c r="O3194" s="50">
        <v>4.8399999999999999E-2</v>
      </c>
      <c r="R3194" s="59"/>
    </row>
    <row r="3195" spans="2:18" x14ac:dyDescent="0.2">
      <c r="B3195">
        <v>3186</v>
      </c>
      <c r="C3195" s="57">
        <f ca="1"/>
        <v>1.3344553573882341</v>
      </c>
      <c r="D3195" s="57">
        <f t="shared" ca="1" si="399"/>
        <v>0.76534255155992348</v>
      </c>
      <c r="E3195" s="57">
        <f t="shared" ca="1" si="399"/>
        <v>0.76559369708401748</v>
      </c>
      <c r="F3195" s="57">
        <f t="shared" ca="1" si="393"/>
        <v>0</v>
      </c>
      <c r="G3195" s="57">
        <f t="shared" ca="1" si="394"/>
        <v>0</v>
      </c>
      <c r="H3195" s="17">
        <f t="shared" ca="1" si="395"/>
        <v>0</v>
      </c>
      <c r="I3195" s="17">
        <f t="shared" ca="1" si="396"/>
        <v>0</v>
      </c>
      <c r="K3195" s="17">
        <v>3186</v>
      </c>
      <c r="L3195" s="50">
        <v>1.7988023029112212E-3</v>
      </c>
      <c r="M3195" s="50">
        <v>1.8127002412785518E-3</v>
      </c>
      <c r="N3195" s="50">
        <v>5.1200000000000002E-2</v>
      </c>
      <c r="O3195" s="50">
        <v>5.16E-2</v>
      </c>
      <c r="R3195" s="59"/>
    </row>
    <row r="3196" spans="2:18" x14ac:dyDescent="0.2">
      <c r="B3196">
        <v>3187</v>
      </c>
      <c r="C3196" s="57">
        <f ca="1"/>
        <v>-0.47015211124599265</v>
      </c>
      <c r="D3196" s="57">
        <f t="shared" ca="1" si="399"/>
        <v>0.64060422287030128</v>
      </c>
      <c r="E3196" s="57">
        <f t="shared" ca="1" si="399"/>
        <v>0.64081443577818376</v>
      </c>
      <c r="F3196" s="57">
        <f t="shared" ca="1" si="393"/>
        <v>0</v>
      </c>
      <c r="G3196" s="57">
        <f t="shared" ca="1" si="394"/>
        <v>0</v>
      </c>
      <c r="H3196" s="17">
        <f t="shared" ca="1" si="395"/>
        <v>0</v>
      </c>
      <c r="I3196" s="17">
        <f t="shared" ca="1" si="396"/>
        <v>0</v>
      </c>
      <c r="K3196" s="17">
        <v>3187</v>
      </c>
      <c r="L3196" s="50">
        <v>1.7768840764896751E-3</v>
      </c>
      <c r="M3196" s="50">
        <v>1.790668471611339E-3</v>
      </c>
      <c r="N3196" s="50">
        <v>5.0999999999999997E-2</v>
      </c>
      <c r="O3196" s="50">
        <v>5.1200000000000002E-2</v>
      </c>
      <c r="R3196" s="59"/>
    </row>
    <row r="3197" spans="2:18" x14ac:dyDescent="0.2">
      <c r="B3197">
        <v>3188</v>
      </c>
      <c r="C3197" s="57">
        <f ca="1"/>
        <v>0.74376111336382311</v>
      </c>
      <c r="D3197" s="57">
        <f t="shared" ca="1" si="399"/>
        <v>0.72204572109911458</v>
      </c>
      <c r="E3197" s="57">
        <f t="shared" ca="1" si="399"/>
        <v>0.7222826588607425</v>
      </c>
      <c r="F3197" s="57">
        <f t="shared" ca="1" si="393"/>
        <v>0</v>
      </c>
      <c r="G3197" s="57">
        <f t="shared" ca="1" si="394"/>
        <v>0</v>
      </c>
      <c r="H3197" s="17">
        <f t="shared" ca="1" si="395"/>
        <v>0</v>
      </c>
      <c r="I3197" s="17">
        <f t="shared" ca="1" si="396"/>
        <v>0</v>
      </c>
      <c r="K3197" s="17">
        <v>3188</v>
      </c>
      <c r="L3197" s="50">
        <v>1.7374586678556103E-3</v>
      </c>
      <c r="M3197" s="50">
        <v>1.7516143155365193E-3</v>
      </c>
      <c r="N3197" s="50">
        <v>5.2400000000000002E-2</v>
      </c>
      <c r="O3197" s="50">
        <v>5.2600000000000001E-2</v>
      </c>
      <c r="R3197" s="59"/>
    </row>
    <row r="3198" spans="2:18" x14ac:dyDescent="0.2">
      <c r="B3198">
        <v>3189</v>
      </c>
      <c r="C3198" s="57">
        <f ca="1"/>
        <v>0.26405484448077887</v>
      </c>
      <c r="D3198" s="57">
        <f t="shared" ca="1" si="399"/>
        <v>0.68869288761848946</v>
      </c>
      <c r="E3198" s="57">
        <f t="shared" ca="1" si="399"/>
        <v>0.68891888071902752</v>
      </c>
      <c r="F3198" s="57">
        <f t="shared" ca="1" si="393"/>
        <v>0</v>
      </c>
      <c r="G3198" s="57">
        <f t="shared" ca="1" si="394"/>
        <v>0</v>
      </c>
      <c r="H3198" s="17">
        <f t="shared" ca="1" si="395"/>
        <v>0</v>
      </c>
      <c r="I3198" s="17">
        <f t="shared" ca="1" si="396"/>
        <v>0</v>
      </c>
      <c r="K3198" s="17">
        <v>3189</v>
      </c>
      <c r="L3198" s="50">
        <v>1.796969265924383E-3</v>
      </c>
      <c r="M3198" s="50">
        <v>1.8111710666614243E-3</v>
      </c>
      <c r="N3198" s="50">
        <v>5.2400000000000002E-2</v>
      </c>
      <c r="O3198" s="50">
        <v>5.2999999999999999E-2</v>
      </c>
      <c r="R3198" s="59"/>
    </row>
    <row r="3199" spans="2:18" x14ac:dyDescent="0.2">
      <c r="B3199">
        <v>3190</v>
      </c>
      <c r="C3199" s="57">
        <f ca="1"/>
        <v>0.50057500056708648</v>
      </c>
      <c r="D3199" s="57">
        <f t="shared" ca="1" si="399"/>
        <v>0.70494046960658285</v>
      </c>
      <c r="E3199" s="57">
        <f t="shared" ca="1" si="399"/>
        <v>0.70517179431645749</v>
      </c>
      <c r="F3199" s="57">
        <f t="shared" ca="1" si="393"/>
        <v>0</v>
      </c>
      <c r="G3199" s="57">
        <f t="shared" ca="1" si="394"/>
        <v>0</v>
      </c>
      <c r="H3199" s="17">
        <f t="shared" ca="1" si="395"/>
        <v>0</v>
      </c>
      <c r="I3199" s="17">
        <f t="shared" ca="1" si="396"/>
        <v>0</v>
      </c>
      <c r="K3199" s="17">
        <v>3190</v>
      </c>
      <c r="L3199" s="50">
        <v>1.8166663080076064E-3</v>
      </c>
      <c r="M3199" s="50">
        <v>1.8304533966741847E-3</v>
      </c>
      <c r="N3199" s="50">
        <v>5.0999999999999997E-2</v>
      </c>
      <c r="O3199" s="50">
        <v>5.0999999999999997E-2</v>
      </c>
      <c r="R3199" s="59"/>
    </row>
    <row r="3200" spans="2:18" x14ac:dyDescent="0.2">
      <c r="B3200">
        <v>3191</v>
      </c>
      <c r="C3200" s="57">
        <f ca="1"/>
        <v>-0.63918624156254733</v>
      </c>
      <c r="D3200" s="57">
        <f t="shared" ca="1" si="399"/>
        <v>0.63001723868294435</v>
      </c>
      <c r="E3200" s="57">
        <f t="shared" ca="1" si="399"/>
        <v>0.6302239774945716</v>
      </c>
      <c r="F3200" s="57">
        <f t="shared" ca="1" si="393"/>
        <v>0</v>
      </c>
      <c r="G3200" s="57">
        <f t="shared" ca="1" si="394"/>
        <v>0</v>
      </c>
      <c r="H3200" s="17">
        <f t="shared" ca="1" si="395"/>
        <v>0</v>
      </c>
      <c r="I3200" s="17">
        <f t="shared" ca="1" si="396"/>
        <v>0</v>
      </c>
      <c r="K3200" s="17">
        <v>3191</v>
      </c>
      <c r="L3200" s="50">
        <v>1.6738550736579345E-3</v>
      </c>
      <c r="M3200" s="50">
        <v>1.6876470283522967E-3</v>
      </c>
      <c r="N3200" s="50">
        <v>5.1200000000000002E-2</v>
      </c>
      <c r="O3200" s="50">
        <v>5.1200000000000002E-2</v>
      </c>
      <c r="R3200" s="59"/>
    </row>
    <row r="3201" spans="2:18" x14ac:dyDescent="0.2">
      <c r="B3201">
        <v>3192</v>
      </c>
      <c r="C3201" s="57">
        <f ca="1"/>
        <v>0.13932545044271311</v>
      </c>
      <c r="D3201" s="57">
        <f t="shared" ca="1" si="399"/>
        <v>0.68027605558193316</v>
      </c>
      <c r="E3201" s="57">
        <f t="shared" ca="1" si="399"/>
        <v>0.68049928671701043</v>
      </c>
      <c r="F3201" s="57">
        <f t="shared" ca="1" si="393"/>
        <v>0</v>
      </c>
      <c r="G3201" s="57">
        <f t="shared" ca="1" si="394"/>
        <v>0</v>
      </c>
      <c r="H3201" s="17">
        <f t="shared" ca="1" si="395"/>
        <v>0</v>
      </c>
      <c r="I3201" s="17">
        <f t="shared" ca="1" si="396"/>
        <v>0</v>
      </c>
      <c r="K3201" s="17">
        <v>3192</v>
      </c>
      <c r="L3201" s="50">
        <v>1.8458575840821184E-3</v>
      </c>
      <c r="M3201" s="50">
        <v>1.8607922948503781E-3</v>
      </c>
      <c r="N3201" s="50">
        <v>5.5399999999999998E-2</v>
      </c>
      <c r="O3201" s="50">
        <v>5.5399999999999998E-2</v>
      </c>
      <c r="R3201" s="59"/>
    </row>
    <row r="3202" spans="2:18" x14ac:dyDescent="0.2">
      <c r="B3202">
        <v>3193</v>
      </c>
      <c r="C3202" s="57">
        <f ca="1"/>
        <v>9.2556998877016211E-2</v>
      </c>
      <c r="D3202" s="57">
        <f t="shared" ca="1" si="399"/>
        <v>0.67714667010617902</v>
      </c>
      <c r="E3202" s="57">
        <f t="shared" ca="1" si="399"/>
        <v>0.67736887434009452</v>
      </c>
      <c r="F3202" s="57">
        <f t="shared" ca="1" si="393"/>
        <v>0</v>
      </c>
      <c r="G3202" s="57">
        <f t="shared" ca="1" si="394"/>
        <v>0</v>
      </c>
      <c r="H3202" s="17">
        <f t="shared" ca="1" si="395"/>
        <v>0</v>
      </c>
      <c r="I3202" s="17">
        <f t="shared" ca="1" si="396"/>
        <v>0</v>
      </c>
      <c r="K3202" s="17">
        <v>3193</v>
      </c>
      <c r="L3202" s="50">
        <v>1.7899982732437606E-3</v>
      </c>
      <c r="M3202" s="50">
        <v>1.8039261637689851E-3</v>
      </c>
      <c r="N3202" s="50">
        <v>5.1200000000000002E-2</v>
      </c>
      <c r="O3202" s="50">
        <v>5.1999999999999998E-2</v>
      </c>
      <c r="R3202" s="59"/>
    </row>
    <row r="3203" spans="2:18" x14ac:dyDescent="0.2">
      <c r="B3203">
        <v>3194</v>
      </c>
      <c r="C3203" s="57">
        <f ca="1"/>
        <v>-1.3628602308659981</v>
      </c>
      <c r="D3203" s="57">
        <f t="shared" ca="1" si="399"/>
        <v>0.58663451534658284</v>
      </c>
      <c r="E3203" s="57">
        <f t="shared" ca="1" si="399"/>
        <v>0.58682701821018024</v>
      </c>
      <c r="F3203" s="57">
        <f t="shared" ca="1" si="393"/>
        <v>0</v>
      </c>
      <c r="G3203" s="57">
        <f t="shared" ca="1" si="394"/>
        <v>0</v>
      </c>
      <c r="H3203" s="17">
        <f t="shared" ca="1" si="395"/>
        <v>0</v>
      </c>
      <c r="I3203" s="17">
        <f t="shared" ca="1" si="396"/>
        <v>0</v>
      </c>
      <c r="K3203" s="17">
        <v>3194</v>
      </c>
      <c r="L3203" s="50">
        <v>1.6492024706919834E-3</v>
      </c>
      <c r="M3203" s="50">
        <v>1.6624015240782114E-3</v>
      </c>
      <c r="N3203" s="50">
        <v>4.8800000000000003E-2</v>
      </c>
      <c r="O3203" s="50">
        <v>4.9200000000000001E-2</v>
      </c>
      <c r="R3203" s="59"/>
    </row>
    <row r="3204" spans="2:18" x14ac:dyDescent="0.2">
      <c r="B3204">
        <v>3195</v>
      </c>
      <c r="C3204" s="57">
        <f ca="1"/>
        <v>-0.33852669228755211</v>
      </c>
      <c r="D3204" s="57">
        <f t="shared" ca="1" si="399"/>
        <v>0.64897126908990765</v>
      </c>
      <c r="E3204" s="57">
        <f t="shared" ca="1" si="399"/>
        <v>0.64918422762614125</v>
      </c>
      <c r="F3204" s="57">
        <f t="shared" ca="1" si="393"/>
        <v>0</v>
      </c>
      <c r="G3204" s="57">
        <f t="shared" ca="1" si="394"/>
        <v>0</v>
      </c>
      <c r="H3204" s="17">
        <f t="shared" ca="1" si="395"/>
        <v>0</v>
      </c>
      <c r="I3204" s="17">
        <f t="shared" ca="1" si="396"/>
        <v>0</v>
      </c>
      <c r="K3204" s="17">
        <v>3195</v>
      </c>
      <c r="L3204" s="50">
        <v>1.8189502373070464E-3</v>
      </c>
      <c r="M3204" s="50">
        <v>1.8319104077697689E-3</v>
      </c>
      <c r="N3204" s="50">
        <v>4.7800000000000002E-2</v>
      </c>
      <c r="O3204" s="50">
        <v>4.7800000000000002E-2</v>
      </c>
      <c r="R3204" s="59"/>
    </row>
    <row r="3205" spans="2:18" x14ac:dyDescent="0.2">
      <c r="B3205">
        <v>3196</v>
      </c>
      <c r="C3205" s="57">
        <f ca="1"/>
        <v>1.3612145627584034</v>
      </c>
      <c r="D3205" s="57">
        <f t="shared" ca="1" si="399"/>
        <v>0.76736428446726013</v>
      </c>
      <c r="E3205" s="57">
        <f t="shared" ca="1" si="399"/>
        <v>0.76761609341869064</v>
      </c>
      <c r="F3205" s="57">
        <f t="shared" ca="1" si="393"/>
        <v>0</v>
      </c>
      <c r="G3205" s="57">
        <f t="shared" ca="1" si="394"/>
        <v>0</v>
      </c>
      <c r="H3205" s="17">
        <f t="shared" ca="1" si="395"/>
        <v>0</v>
      </c>
      <c r="I3205" s="17">
        <f t="shared" ca="1" si="396"/>
        <v>0</v>
      </c>
      <c r="K3205" s="17">
        <v>3196</v>
      </c>
      <c r="L3205" s="50">
        <v>1.7618917776057799E-3</v>
      </c>
      <c r="M3205" s="50">
        <v>1.7764368305681405E-3</v>
      </c>
      <c r="N3205" s="50">
        <v>5.3999999999999999E-2</v>
      </c>
      <c r="O3205" s="50">
        <v>5.3999999999999999E-2</v>
      </c>
      <c r="R3205" s="59"/>
    </row>
    <row r="3206" spans="2:18" x14ac:dyDescent="0.2">
      <c r="B3206">
        <v>3197</v>
      </c>
      <c r="C3206" s="57">
        <f ca="1"/>
        <v>2.5635633355360246</v>
      </c>
      <c r="D3206" s="57">
        <f t="shared" ca="1" si="399"/>
        <v>0.86393553955682711</v>
      </c>
      <c r="E3206" s="57">
        <f t="shared" ca="1" si="399"/>
        <v>0.86421903815941126</v>
      </c>
      <c r="F3206" s="57">
        <f t="shared" ca="1" si="393"/>
        <v>7.5735539556827103E-2</v>
      </c>
      <c r="G3206" s="57">
        <f t="shared" ca="1" si="394"/>
        <v>7.6019038159411245E-2</v>
      </c>
      <c r="H3206" s="17">
        <f t="shared" ca="1" si="395"/>
        <v>1</v>
      </c>
      <c r="I3206" s="17">
        <f t="shared" ca="1" si="396"/>
        <v>1</v>
      </c>
      <c r="K3206" s="17">
        <v>3197</v>
      </c>
      <c r="L3206" s="50">
        <v>1.7910374093874771E-3</v>
      </c>
      <c r="M3206" s="50">
        <v>1.8044599807404702E-3</v>
      </c>
      <c r="N3206" s="50">
        <v>4.9599999999999998E-2</v>
      </c>
      <c r="O3206" s="50">
        <v>4.9799999999999997E-2</v>
      </c>
      <c r="R3206" s="59"/>
    </row>
    <row r="3207" spans="2:18" x14ac:dyDescent="0.2">
      <c r="B3207">
        <v>3198</v>
      </c>
      <c r="C3207" s="57">
        <f ca="1"/>
        <v>-0.47943812889311227</v>
      </c>
      <c r="D3207" s="57">
        <f t="shared" ca="1" si="399"/>
        <v>0.64001802769107696</v>
      </c>
      <c r="E3207" s="57">
        <f t="shared" ca="1" si="399"/>
        <v>0.64022804824026291</v>
      </c>
      <c r="F3207" s="57">
        <f t="shared" ca="1" si="393"/>
        <v>0</v>
      </c>
      <c r="G3207" s="57">
        <f t="shared" ca="1" si="394"/>
        <v>0</v>
      </c>
      <c r="H3207" s="17">
        <f t="shared" ca="1" si="395"/>
        <v>0</v>
      </c>
      <c r="I3207" s="17">
        <f t="shared" ca="1" si="396"/>
        <v>0</v>
      </c>
      <c r="K3207" s="17">
        <v>3198</v>
      </c>
      <c r="L3207" s="50">
        <v>1.705511560882745E-3</v>
      </c>
      <c r="M3207" s="50">
        <v>1.7187448820624104E-3</v>
      </c>
      <c r="N3207" s="50">
        <v>4.9000000000000002E-2</v>
      </c>
      <c r="O3207" s="50">
        <v>4.9000000000000002E-2</v>
      </c>
      <c r="R3207" s="59"/>
    </row>
    <row r="3208" spans="2:18" x14ac:dyDescent="0.2">
      <c r="B3208">
        <v>3199</v>
      </c>
      <c r="C3208" s="57">
        <f ca="1"/>
        <v>-6.5742870645608034E-2</v>
      </c>
      <c r="D3208" s="57">
        <f t="shared" ca="1" si="399"/>
        <v>0.66666089476205526</v>
      </c>
      <c r="E3208" s="57">
        <f t="shared" ca="1" si="399"/>
        <v>0.66687965811118122</v>
      </c>
      <c r="F3208" s="57">
        <f t="shared" ca="1" si="393"/>
        <v>0</v>
      </c>
      <c r="G3208" s="57">
        <f t="shared" ca="1" si="394"/>
        <v>0</v>
      </c>
      <c r="H3208" s="17">
        <f t="shared" ca="1" si="395"/>
        <v>0</v>
      </c>
      <c r="I3208" s="17">
        <f t="shared" ca="1" si="396"/>
        <v>0</v>
      </c>
      <c r="K3208" s="17">
        <v>3199</v>
      </c>
      <c r="L3208" s="50">
        <v>1.4884248377957535E-3</v>
      </c>
      <c r="M3208" s="50">
        <v>1.5010735117854913E-3</v>
      </c>
      <c r="N3208" s="50">
        <v>4.7E-2</v>
      </c>
      <c r="O3208" s="50">
        <v>4.7199999999999999E-2</v>
      </c>
      <c r="R3208" s="59"/>
    </row>
    <row r="3209" spans="2:18" x14ac:dyDescent="0.2">
      <c r="B3209">
        <v>3200</v>
      </c>
      <c r="C3209" s="57">
        <f ca="1"/>
        <v>0.39922279201121402</v>
      </c>
      <c r="D3209" s="57">
        <f t="shared" ca="1" si="399"/>
        <v>0.69793173783241524</v>
      </c>
      <c r="E3209" s="57">
        <f t="shared" ca="1" si="399"/>
        <v>0.69816076264192373</v>
      </c>
      <c r="F3209" s="57">
        <f t="shared" ca="1" si="393"/>
        <v>0</v>
      </c>
      <c r="G3209" s="57">
        <f t="shared" ca="1" si="394"/>
        <v>0</v>
      </c>
      <c r="H3209" s="17">
        <f t="shared" ca="1" si="395"/>
        <v>0</v>
      </c>
      <c r="I3209" s="17">
        <f t="shared" ca="1" si="396"/>
        <v>0</v>
      </c>
      <c r="K3209" s="17">
        <v>3200</v>
      </c>
      <c r="L3209" s="50">
        <v>1.8239061903313918E-3</v>
      </c>
      <c r="M3209" s="50">
        <v>1.8375921962910978E-3</v>
      </c>
      <c r="N3209" s="50">
        <v>5.0599999999999999E-2</v>
      </c>
      <c r="O3209" s="50">
        <v>5.0599999999999999E-2</v>
      </c>
      <c r="R3209" s="59"/>
    </row>
    <row r="3210" spans="2:18" x14ac:dyDescent="0.2">
      <c r="B3210">
        <v>3201</v>
      </c>
      <c r="C3210" s="57">
        <f ca="1"/>
        <v>0.92298011467552676</v>
      </c>
      <c r="D3210" s="57">
        <f t="shared" ref="D3210:E3229" ca="1" si="400">S0*EXP((D$5+0.5*σ*σ)*T+σ*SQRT(T)*$C3210)</f>
        <v>0.7349167374236244</v>
      </c>
      <c r="E3210" s="57">
        <f t="shared" ca="1" si="400"/>
        <v>0.73515789878177629</v>
      </c>
      <c r="F3210" s="57">
        <f t="shared" ref="F3210:F3273" ca="1" si="401">MAX(0,CP*(D3210-K))</f>
        <v>0</v>
      </c>
      <c r="G3210" s="57">
        <f t="shared" ref="G3210:G3273" ca="1" si="402">MAX(0,CP*(E3210-K))</f>
        <v>0</v>
      </c>
      <c r="H3210" s="17">
        <f t="shared" ref="H3210:H3273" ca="1" si="403">(CP*(D3210-K)&gt;0)*1</f>
        <v>0</v>
      </c>
      <c r="I3210" s="17">
        <f t="shared" ref="I3210:I3273" ca="1" si="404">(CP*(E3210-K)&gt;0)*1</f>
        <v>0</v>
      </c>
      <c r="K3210" s="17">
        <v>3201</v>
      </c>
      <c r="L3210" s="50">
        <v>1.7385344624567768E-3</v>
      </c>
      <c r="M3210" s="50">
        <v>1.7526273134040682E-3</v>
      </c>
      <c r="N3210" s="50">
        <v>5.2200000000000003E-2</v>
      </c>
      <c r="O3210" s="50">
        <v>5.2400000000000002E-2</v>
      </c>
      <c r="R3210" s="59"/>
    </row>
    <row r="3211" spans="2:18" x14ac:dyDescent="0.2">
      <c r="B3211">
        <v>3202</v>
      </c>
      <c r="C3211" s="57">
        <f ca="1"/>
        <v>0.69337022223217804</v>
      </c>
      <c r="D3211" s="57">
        <f t="shared" ca="1" si="400"/>
        <v>0.71846755796858974</v>
      </c>
      <c r="E3211" s="57">
        <f t="shared" ca="1" si="400"/>
        <v>0.7187033215636266</v>
      </c>
      <c r="F3211" s="57">
        <f t="shared" ca="1" si="401"/>
        <v>0</v>
      </c>
      <c r="G3211" s="57">
        <f t="shared" ca="1" si="402"/>
        <v>0</v>
      </c>
      <c r="H3211" s="17">
        <f t="shared" ca="1" si="403"/>
        <v>0</v>
      </c>
      <c r="I3211" s="17">
        <f t="shared" ca="1" si="404"/>
        <v>0</v>
      </c>
      <c r="K3211" s="17">
        <v>3202</v>
      </c>
      <c r="L3211" s="50">
        <v>1.841021953148631E-3</v>
      </c>
      <c r="M3211" s="50">
        <v>1.8555515575808925E-3</v>
      </c>
      <c r="N3211" s="50">
        <v>5.3800000000000001E-2</v>
      </c>
      <c r="O3211" s="50">
        <v>5.3999999999999999E-2</v>
      </c>
      <c r="R3211" s="59"/>
    </row>
    <row r="3212" spans="2:18" x14ac:dyDescent="0.2">
      <c r="B3212">
        <v>3203</v>
      </c>
      <c r="C3212" s="57">
        <f ca="1"/>
        <v>1.8454806811090609</v>
      </c>
      <c r="D3212" s="57">
        <f t="shared" ca="1" si="400"/>
        <v>0.80488886103416191</v>
      </c>
      <c r="E3212" s="57">
        <f t="shared" ca="1" si="400"/>
        <v>0.80515298359526843</v>
      </c>
      <c r="F3212" s="57">
        <f t="shared" ca="1" si="401"/>
        <v>1.6688861034161895E-2</v>
      </c>
      <c r="G3212" s="57">
        <f t="shared" ca="1" si="402"/>
        <v>1.6952983595268423E-2</v>
      </c>
      <c r="H3212" s="17">
        <f t="shared" ca="1" si="403"/>
        <v>1</v>
      </c>
      <c r="I3212" s="17">
        <f t="shared" ca="1" si="404"/>
        <v>1</v>
      </c>
      <c r="K3212" s="17">
        <v>3203</v>
      </c>
      <c r="L3212" s="50">
        <v>1.8317300471069999E-3</v>
      </c>
      <c r="M3212" s="50">
        <v>1.8469253308986541E-3</v>
      </c>
      <c r="N3212" s="50">
        <v>5.62E-2</v>
      </c>
      <c r="O3212" s="50">
        <v>5.6800000000000003E-2</v>
      </c>
      <c r="R3212" s="59"/>
    </row>
    <row r="3213" spans="2:18" x14ac:dyDescent="0.2">
      <c r="B3213">
        <v>3204</v>
      </c>
      <c r="C3213" s="57">
        <f ca="1"/>
        <v>0.65773052681692923</v>
      </c>
      <c r="D3213" s="57">
        <f t="shared" ca="1" si="400"/>
        <v>0.71594756043439545</v>
      </c>
      <c r="E3213" s="57">
        <f t="shared" ca="1" si="400"/>
        <v>0.71618249709762227</v>
      </c>
      <c r="F3213" s="57">
        <f t="shared" ca="1" si="401"/>
        <v>0</v>
      </c>
      <c r="G3213" s="57">
        <f t="shared" ca="1" si="402"/>
        <v>0</v>
      </c>
      <c r="H3213" s="17">
        <f t="shared" ca="1" si="403"/>
        <v>0</v>
      </c>
      <c r="I3213" s="17">
        <f t="shared" ca="1" si="404"/>
        <v>0</v>
      </c>
      <c r="K3213" s="17">
        <v>3204</v>
      </c>
      <c r="L3213" s="50">
        <v>1.7570978438721195E-3</v>
      </c>
      <c r="M3213" s="50">
        <v>1.7715572355318056E-3</v>
      </c>
      <c r="N3213" s="50">
        <v>5.3400000000000003E-2</v>
      </c>
      <c r="O3213" s="50">
        <v>5.3800000000000001E-2</v>
      </c>
      <c r="R3213" s="59"/>
    </row>
    <row r="3214" spans="2:18" x14ac:dyDescent="0.2">
      <c r="B3214">
        <v>3205</v>
      </c>
      <c r="C3214" s="57">
        <f ca="1"/>
        <v>0.97268237673968927</v>
      </c>
      <c r="D3214" s="57">
        <f t="shared" ca="1" si="400"/>
        <v>0.73852668150110734</v>
      </c>
      <c r="E3214" s="57">
        <f t="shared" ca="1" si="400"/>
        <v>0.73876902745470019</v>
      </c>
      <c r="F3214" s="57">
        <f t="shared" ca="1" si="401"/>
        <v>0</v>
      </c>
      <c r="G3214" s="57">
        <f t="shared" ca="1" si="402"/>
        <v>0</v>
      </c>
      <c r="H3214" s="17">
        <f t="shared" ca="1" si="403"/>
        <v>0</v>
      </c>
      <c r="I3214" s="17">
        <f t="shared" ca="1" si="404"/>
        <v>0</v>
      </c>
      <c r="K3214" s="17">
        <v>3205</v>
      </c>
      <c r="L3214" s="50">
        <v>1.8054917894738481E-3</v>
      </c>
      <c r="M3214" s="50">
        <v>1.8193283513567955E-3</v>
      </c>
      <c r="N3214" s="50">
        <v>5.1200000000000002E-2</v>
      </c>
      <c r="O3214" s="50">
        <v>5.1400000000000001E-2</v>
      </c>
      <c r="R3214" s="59"/>
    </row>
    <row r="3215" spans="2:18" x14ac:dyDescent="0.2">
      <c r="B3215">
        <v>3206</v>
      </c>
      <c r="C3215" s="57">
        <f ca="1"/>
        <v>-0.893564292812701</v>
      </c>
      <c r="D3215" s="57">
        <f t="shared" ca="1" si="400"/>
        <v>0.6144138313660773</v>
      </c>
      <c r="E3215" s="57">
        <f t="shared" ca="1" si="400"/>
        <v>0.61461544995291073</v>
      </c>
      <c r="F3215" s="57">
        <f t="shared" ca="1" si="401"/>
        <v>0</v>
      </c>
      <c r="G3215" s="57">
        <f t="shared" ca="1" si="402"/>
        <v>0</v>
      </c>
      <c r="H3215" s="17">
        <f t="shared" ca="1" si="403"/>
        <v>0</v>
      </c>
      <c r="I3215" s="17">
        <f t="shared" ca="1" si="404"/>
        <v>0</v>
      </c>
      <c r="K3215" s="17">
        <v>3206</v>
      </c>
      <c r="L3215" s="50">
        <v>1.8047015986214327E-3</v>
      </c>
      <c r="M3215" s="50">
        <v>1.8186377541849329E-3</v>
      </c>
      <c r="N3215" s="50">
        <v>5.1400000000000001E-2</v>
      </c>
      <c r="O3215" s="50">
        <v>5.1799999999999999E-2</v>
      </c>
      <c r="R3215" s="59"/>
    </row>
    <row r="3216" spans="2:18" x14ac:dyDescent="0.2">
      <c r="B3216">
        <v>3207</v>
      </c>
      <c r="C3216" s="57">
        <f ca="1"/>
        <v>1.3418515170985545</v>
      </c>
      <c r="D3216" s="57">
        <f t="shared" ca="1" si="400"/>
        <v>0.76590081888239125</v>
      </c>
      <c r="E3216" s="57">
        <f t="shared" ca="1" si="400"/>
        <v>0.76615214760071515</v>
      </c>
      <c r="F3216" s="57">
        <f t="shared" ca="1" si="401"/>
        <v>0</v>
      </c>
      <c r="G3216" s="57">
        <f t="shared" ca="1" si="402"/>
        <v>0</v>
      </c>
      <c r="H3216" s="17">
        <f t="shared" ca="1" si="403"/>
        <v>0</v>
      </c>
      <c r="I3216" s="17">
        <f t="shared" ca="1" si="404"/>
        <v>0</v>
      </c>
      <c r="K3216" s="17">
        <v>3207</v>
      </c>
      <c r="L3216" s="50">
        <v>1.7298576475547008E-3</v>
      </c>
      <c r="M3216" s="50">
        <v>1.7430979965875491E-3</v>
      </c>
      <c r="N3216" s="50">
        <v>4.8800000000000003E-2</v>
      </c>
      <c r="O3216" s="50">
        <v>4.9200000000000001E-2</v>
      </c>
      <c r="R3216" s="59"/>
    </row>
    <row r="3217" spans="2:18" x14ac:dyDescent="0.2">
      <c r="B3217">
        <v>3208</v>
      </c>
      <c r="C3217" s="57">
        <f ca="1"/>
        <v>1.1226266312213846</v>
      </c>
      <c r="D3217" s="57">
        <f t="shared" ca="1" si="400"/>
        <v>0.7495251369618845</v>
      </c>
      <c r="E3217" s="57">
        <f t="shared" ca="1" si="400"/>
        <v>0.74977109203515235</v>
      </c>
      <c r="F3217" s="57">
        <f t="shared" ca="1" si="401"/>
        <v>0</v>
      </c>
      <c r="G3217" s="57">
        <f t="shared" ca="1" si="402"/>
        <v>0</v>
      </c>
      <c r="H3217" s="17">
        <f t="shared" ca="1" si="403"/>
        <v>0</v>
      </c>
      <c r="I3217" s="17">
        <f t="shared" ca="1" si="404"/>
        <v>0</v>
      </c>
      <c r="K3217" s="17">
        <v>3208</v>
      </c>
      <c r="L3217" s="50">
        <v>1.7700836820774117E-3</v>
      </c>
      <c r="M3217" s="50">
        <v>1.7838385968775555E-3</v>
      </c>
      <c r="N3217" s="50">
        <v>5.0599999999999999E-2</v>
      </c>
      <c r="O3217" s="50">
        <v>5.16E-2</v>
      </c>
      <c r="R3217" s="59"/>
    </row>
    <row r="3218" spans="2:18" x14ac:dyDescent="0.2">
      <c r="B3218">
        <v>3209</v>
      </c>
      <c r="C3218" s="57">
        <f ca="1"/>
        <v>0.94685254340208203</v>
      </c>
      <c r="D3218" s="57">
        <f t="shared" ca="1" si="400"/>
        <v>0.73664841736108511</v>
      </c>
      <c r="E3218" s="57">
        <f t="shared" ca="1" si="400"/>
        <v>0.73689014696631094</v>
      </c>
      <c r="F3218" s="57">
        <f t="shared" ca="1" si="401"/>
        <v>0</v>
      </c>
      <c r="G3218" s="57">
        <f t="shared" ca="1" si="402"/>
        <v>0</v>
      </c>
      <c r="H3218" s="17">
        <f t="shared" ca="1" si="403"/>
        <v>0</v>
      </c>
      <c r="I3218" s="17">
        <f t="shared" ca="1" si="404"/>
        <v>0</v>
      </c>
      <c r="K3218" s="17">
        <v>3209</v>
      </c>
      <c r="L3218" s="50">
        <v>1.4842965435655402E-3</v>
      </c>
      <c r="M3218" s="50">
        <v>1.4962205848786801E-3</v>
      </c>
      <c r="N3218" s="50">
        <v>4.4200000000000003E-2</v>
      </c>
      <c r="O3218" s="50">
        <v>4.4400000000000002E-2</v>
      </c>
      <c r="R3218" s="59"/>
    </row>
    <row r="3219" spans="2:18" x14ac:dyDescent="0.2">
      <c r="B3219">
        <v>3210</v>
      </c>
      <c r="C3219" s="57">
        <f ca="1"/>
        <v>3.0388861591126628</v>
      </c>
      <c r="D3219" s="57">
        <f t="shared" ca="1" si="400"/>
        <v>0.90538388267624803</v>
      </c>
      <c r="E3219" s="57">
        <f t="shared" ca="1" si="400"/>
        <v>0.9056809824641241</v>
      </c>
      <c r="F3219" s="57">
        <f t="shared" ca="1" si="401"/>
        <v>0.11718388267624802</v>
      </c>
      <c r="G3219" s="57">
        <f t="shared" ca="1" si="402"/>
        <v>0.11748098246412408</v>
      </c>
      <c r="H3219" s="17">
        <f t="shared" ca="1" si="403"/>
        <v>1</v>
      </c>
      <c r="I3219" s="17">
        <f t="shared" ca="1" si="404"/>
        <v>1</v>
      </c>
      <c r="K3219" s="17">
        <v>3210</v>
      </c>
      <c r="L3219" s="50">
        <v>1.7163526951059129E-3</v>
      </c>
      <c r="M3219" s="50">
        <v>1.7303844498933795E-3</v>
      </c>
      <c r="N3219" s="50">
        <v>5.1999999999999998E-2</v>
      </c>
      <c r="O3219" s="50">
        <v>5.2200000000000003E-2</v>
      </c>
      <c r="R3219" s="59"/>
    </row>
    <row r="3220" spans="2:18" x14ac:dyDescent="0.2">
      <c r="B3220">
        <v>3211</v>
      </c>
      <c r="C3220" s="57">
        <f ca="1"/>
        <v>0.57769115621732992</v>
      </c>
      <c r="D3220" s="57">
        <f t="shared" ca="1" si="400"/>
        <v>0.71032033591781274</v>
      </c>
      <c r="E3220" s="57">
        <f t="shared" ca="1" si="400"/>
        <v>0.71055342601933003</v>
      </c>
      <c r="F3220" s="57">
        <f t="shared" ca="1" si="401"/>
        <v>0</v>
      </c>
      <c r="G3220" s="57">
        <f t="shared" ca="1" si="402"/>
        <v>0</v>
      </c>
      <c r="H3220" s="17">
        <f t="shared" ca="1" si="403"/>
        <v>0</v>
      </c>
      <c r="I3220" s="17">
        <f t="shared" ca="1" si="404"/>
        <v>0</v>
      </c>
      <c r="K3220" s="17">
        <v>3211</v>
      </c>
      <c r="L3220" s="50">
        <v>1.7467320099692515E-3</v>
      </c>
      <c r="M3220" s="50">
        <v>1.7608132551262254E-3</v>
      </c>
      <c r="N3220" s="50">
        <v>5.1999999999999998E-2</v>
      </c>
      <c r="O3220" s="50">
        <v>5.2400000000000002E-2</v>
      </c>
      <c r="R3220" s="59"/>
    </row>
    <row r="3221" spans="2:18" x14ac:dyDescent="0.2">
      <c r="B3221">
        <v>3212</v>
      </c>
      <c r="C3221" s="57">
        <f ca="1"/>
        <v>0.89606451669039344</v>
      </c>
      <c r="D3221" s="57">
        <f t="shared" ca="1" si="400"/>
        <v>0.73296919103787983</v>
      </c>
      <c r="E3221" s="57">
        <f t="shared" ca="1" si="400"/>
        <v>0.7332097133128439</v>
      </c>
      <c r="F3221" s="57">
        <f t="shared" ca="1" si="401"/>
        <v>0</v>
      </c>
      <c r="G3221" s="57">
        <f t="shared" ca="1" si="402"/>
        <v>0</v>
      </c>
      <c r="H3221" s="17">
        <f t="shared" ca="1" si="403"/>
        <v>0</v>
      </c>
      <c r="I3221" s="17">
        <f t="shared" ca="1" si="404"/>
        <v>0</v>
      </c>
      <c r="K3221" s="17">
        <v>3212</v>
      </c>
      <c r="L3221" s="50">
        <v>1.5882907500618419E-3</v>
      </c>
      <c r="M3221" s="50">
        <v>1.6019185971692565E-3</v>
      </c>
      <c r="N3221" s="50">
        <v>5.0599999999999999E-2</v>
      </c>
      <c r="O3221" s="50">
        <v>5.0999999999999997E-2</v>
      </c>
      <c r="R3221" s="59"/>
    </row>
    <row r="3222" spans="2:18" x14ac:dyDescent="0.2">
      <c r="B3222">
        <v>3213</v>
      </c>
      <c r="C3222" s="57">
        <f ca="1"/>
        <v>-1.1381396532059012</v>
      </c>
      <c r="D3222" s="57">
        <f t="shared" ca="1" si="400"/>
        <v>0.59977622518589613</v>
      </c>
      <c r="E3222" s="57">
        <f t="shared" ca="1" si="400"/>
        <v>0.59997304047351652</v>
      </c>
      <c r="F3222" s="57">
        <f t="shared" ca="1" si="401"/>
        <v>0</v>
      </c>
      <c r="G3222" s="57">
        <f t="shared" ca="1" si="402"/>
        <v>0</v>
      </c>
      <c r="H3222" s="17">
        <f t="shared" ca="1" si="403"/>
        <v>0</v>
      </c>
      <c r="I3222" s="17">
        <f t="shared" ca="1" si="404"/>
        <v>0</v>
      </c>
      <c r="K3222" s="17">
        <v>3213</v>
      </c>
      <c r="L3222" s="50">
        <v>1.8359903524511757E-3</v>
      </c>
      <c r="M3222" s="50">
        <v>1.8508764826809067E-3</v>
      </c>
      <c r="N3222" s="50">
        <v>5.5199999999999999E-2</v>
      </c>
      <c r="O3222" s="50">
        <v>5.5399999999999998E-2</v>
      </c>
      <c r="R3222" s="59"/>
    </row>
    <row r="3223" spans="2:18" x14ac:dyDescent="0.2">
      <c r="B3223">
        <v>3214</v>
      </c>
      <c r="C3223" s="57">
        <f ca="1"/>
        <v>1.0022197687307046</v>
      </c>
      <c r="D3223" s="57">
        <f t="shared" ca="1" si="400"/>
        <v>0.74068041789625605</v>
      </c>
      <c r="E3223" s="57">
        <f t="shared" ca="1" si="400"/>
        <v>0.74092347059384811</v>
      </c>
      <c r="F3223" s="57">
        <f t="shared" ca="1" si="401"/>
        <v>0</v>
      </c>
      <c r="G3223" s="57">
        <f t="shared" ca="1" si="402"/>
        <v>0</v>
      </c>
      <c r="H3223" s="17">
        <f t="shared" ca="1" si="403"/>
        <v>0</v>
      </c>
      <c r="I3223" s="17">
        <f t="shared" ca="1" si="404"/>
        <v>0</v>
      </c>
      <c r="K3223" s="17">
        <v>3214</v>
      </c>
      <c r="L3223" s="50">
        <v>1.7496885434151125E-3</v>
      </c>
      <c r="M3223" s="50">
        <v>1.7633353828126225E-3</v>
      </c>
      <c r="N3223" s="50">
        <v>5.04E-2</v>
      </c>
      <c r="O3223" s="50">
        <v>5.0599999999999999E-2</v>
      </c>
      <c r="R3223" s="59"/>
    </row>
    <row r="3224" spans="2:18" x14ac:dyDescent="0.2">
      <c r="B3224">
        <v>3215</v>
      </c>
      <c r="C3224" s="57">
        <f ca="1"/>
        <v>-0.54464522339440335</v>
      </c>
      <c r="D3224" s="57">
        <f t="shared" ca="1" si="400"/>
        <v>0.63591680292232222</v>
      </c>
      <c r="E3224" s="57">
        <f t="shared" ca="1" si="400"/>
        <v>0.63612547766335747</v>
      </c>
      <c r="F3224" s="57">
        <f t="shared" ca="1" si="401"/>
        <v>0</v>
      </c>
      <c r="G3224" s="57">
        <f t="shared" ca="1" si="402"/>
        <v>0</v>
      </c>
      <c r="H3224" s="17">
        <f t="shared" ca="1" si="403"/>
        <v>0</v>
      </c>
      <c r="I3224" s="17">
        <f t="shared" ca="1" si="404"/>
        <v>0</v>
      </c>
      <c r="K3224" s="17">
        <v>3215</v>
      </c>
      <c r="L3224" s="50">
        <v>1.6326958382783566E-3</v>
      </c>
      <c r="M3224" s="50">
        <v>1.647522867043416E-3</v>
      </c>
      <c r="N3224" s="50">
        <v>5.4600000000000003E-2</v>
      </c>
      <c r="O3224" s="50">
        <v>5.5399999999999998E-2</v>
      </c>
      <c r="R3224" s="59"/>
    </row>
    <row r="3225" spans="2:18" x14ac:dyDescent="0.2">
      <c r="B3225">
        <v>3216</v>
      </c>
      <c r="C3225" s="57">
        <f ca="1"/>
        <v>-1.1041565536880049</v>
      </c>
      <c r="D3225" s="57">
        <f t="shared" ca="1" si="400"/>
        <v>0.60178903002381923</v>
      </c>
      <c r="E3225" s="57">
        <f t="shared" ca="1" si="400"/>
        <v>0.60198650580904922</v>
      </c>
      <c r="F3225" s="57">
        <f t="shared" ca="1" si="401"/>
        <v>0</v>
      </c>
      <c r="G3225" s="57">
        <f t="shared" ca="1" si="402"/>
        <v>0</v>
      </c>
      <c r="H3225" s="17">
        <f t="shared" ca="1" si="403"/>
        <v>0</v>
      </c>
      <c r="I3225" s="17">
        <f t="shared" ca="1" si="404"/>
        <v>0</v>
      </c>
      <c r="K3225" s="17">
        <v>3216</v>
      </c>
      <c r="L3225" s="50">
        <v>1.8817496051064826E-3</v>
      </c>
      <c r="M3225" s="50">
        <v>1.8967034395253862E-3</v>
      </c>
      <c r="N3225" s="50">
        <v>5.5E-2</v>
      </c>
      <c r="O3225" s="50">
        <v>5.5800000000000002E-2</v>
      </c>
      <c r="R3225" s="59"/>
    </row>
    <row r="3226" spans="2:18" x14ac:dyDescent="0.2">
      <c r="B3226">
        <v>3217</v>
      </c>
      <c r="C3226" s="57">
        <f ca="1"/>
        <v>-0.95356753737647504</v>
      </c>
      <c r="D3226" s="57">
        <f t="shared" ca="1" si="400"/>
        <v>0.6107899537460667</v>
      </c>
      <c r="E3226" s="57">
        <f t="shared" ca="1" si="400"/>
        <v>0.61099038316519694</v>
      </c>
      <c r="F3226" s="57">
        <f t="shared" ca="1" si="401"/>
        <v>0</v>
      </c>
      <c r="G3226" s="57">
        <f t="shared" ca="1" si="402"/>
        <v>0</v>
      </c>
      <c r="H3226" s="17">
        <f t="shared" ca="1" si="403"/>
        <v>0</v>
      </c>
      <c r="I3226" s="17">
        <f t="shared" ca="1" si="404"/>
        <v>0</v>
      </c>
      <c r="K3226" s="17">
        <v>3217</v>
      </c>
      <c r="L3226" s="50">
        <v>1.6277517315109612E-3</v>
      </c>
      <c r="M3226" s="50">
        <v>1.6417227808644206E-3</v>
      </c>
      <c r="N3226" s="50">
        <v>5.16E-2</v>
      </c>
      <c r="O3226" s="50">
        <v>5.2200000000000003E-2</v>
      </c>
      <c r="R3226" s="59"/>
    </row>
    <row r="3227" spans="2:18" x14ac:dyDescent="0.2">
      <c r="B3227">
        <v>3218</v>
      </c>
      <c r="C3227" s="57">
        <f ca="1"/>
        <v>0.65691707971354818</v>
      </c>
      <c r="D3227" s="57">
        <f t="shared" ca="1" si="400"/>
        <v>0.71589014682676388</v>
      </c>
      <c r="E3227" s="57">
        <f t="shared" ca="1" si="400"/>
        <v>0.71612506464983805</v>
      </c>
      <c r="F3227" s="57">
        <f t="shared" ca="1" si="401"/>
        <v>0</v>
      </c>
      <c r="G3227" s="57">
        <f t="shared" ca="1" si="402"/>
        <v>0</v>
      </c>
      <c r="H3227" s="17">
        <f t="shared" ca="1" si="403"/>
        <v>0</v>
      </c>
      <c r="I3227" s="17">
        <f t="shared" ca="1" si="404"/>
        <v>0</v>
      </c>
      <c r="K3227" s="17">
        <v>3218</v>
      </c>
      <c r="L3227" s="50">
        <v>1.6867737115073098E-3</v>
      </c>
      <c r="M3227" s="50">
        <v>1.7008329316907217E-3</v>
      </c>
      <c r="N3227" s="50">
        <v>5.1999999999999998E-2</v>
      </c>
      <c r="O3227" s="50">
        <v>5.2600000000000001E-2</v>
      </c>
      <c r="R3227" s="59"/>
    </row>
    <row r="3228" spans="2:18" x14ac:dyDescent="0.2">
      <c r="B3228">
        <v>3219</v>
      </c>
      <c r="C3228" s="57">
        <f ca="1"/>
        <v>-1.0528318455047081</v>
      </c>
      <c r="D3228" s="57">
        <f t="shared" ca="1" si="400"/>
        <v>0.60484178324792948</v>
      </c>
      <c r="E3228" s="57">
        <f t="shared" ca="1" si="400"/>
        <v>0.60504026078761164</v>
      </c>
      <c r="F3228" s="57">
        <f t="shared" ca="1" si="401"/>
        <v>0</v>
      </c>
      <c r="G3228" s="57">
        <f t="shared" ca="1" si="402"/>
        <v>0</v>
      </c>
      <c r="H3228" s="17">
        <f t="shared" ca="1" si="403"/>
        <v>0</v>
      </c>
      <c r="I3228" s="17">
        <f t="shared" ca="1" si="404"/>
        <v>0</v>
      </c>
      <c r="K3228" s="17">
        <v>3219</v>
      </c>
      <c r="L3228" s="50">
        <v>1.6290935135648867E-3</v>
      </c>
      <c r="M3228" s="50">
        <v>1.6423411321448589E-3</v>
      </c>
      <c r="N3228" s="50">
        <v>4.8800000000000003E-2</v>
      </c>
      <c r="O3228" s="50">
        <v>4.9599999999999998E-2</v>
      </c>
      <c r="R3228" s="59"/>
    </row>
    <row r="3229" spans="2:18" x14ac:dyDescent="0.2">
      <c r="B3229">
        <v>3220</v>
      </c>
      <c r="C3229" s="57">
        <f ca="1"/>
        <v>-0.71614203738758342</v>
      </c>
      <c r="D3229" s="57">
        <f t="shared" ca="1" si="400"/>
        <v>0.62525546161377044</v>
      </c>
      <c r="E3229" s="57">
        <f t="shared" ca="1" si="400"/>
        <v>0.6254606378584201</v>
      </c>
      <c r="F3229" s="57">
        <f t="shared" ca="1" si="401"/>
        <v>0</v>
      </c>
      <c r="G3229" s="57">
        <f t="shared" ca="1" si="402"/>
        <v>0</v>
      </c>
      <c r="H3229" s="17">
        <f t="shared" ca="1" si="403"/>
        <v>0</v>
      </c>
      <c r="I3229" s="17">
        <f t="shared" ca="1" si="404"/>
        <v>0</v>
      </c>
      <c r="K3229" s="17">
        <v>3220</v>
      </c>
      <c r="L3229" s="50">
        <v>1.6624710434909719E-3</v>
      </c>
      <c r="M3229" s="50">
        <v>1.6757757148077295E-3</v>
      </c>
      <c r="N3229" s="50">
        <v>4.9200000000000001E-2</v>
      </c>
      <c r="O3229" s="50">
        <v>4.9399999999999999E-2</v>
      </c>
      <c r="R3229" s="59"/>
    </row>
    <row r="3230" spans="2:18" x14ac:dyDescent="0.2">
      <c r="B3230">
        <v>3221</v>
      </c>
      <c r="C3230" s="57">
        <f ca="1"/>
        <v>1.75891040726405</v>
      </c>
      <c r="D3230" s="57">
        <f t="shared" ref="D3230:E3249" ca="1" si="405">S0*EXP((D$5+0.5*σ*σ)*T+σ*SQRT(T)*$C3230)</f>
        <v>0.79804857203306501</v>
      </c>
      <c r="E3230" s="57">
        <f t="shared" ca="1" si="405"/>
        <v>0.79831044996794154</v>
      </c>
      <c r="F3230" s="57">
        <f t="shared" ca="1" si="401"/>
        <v>9.8485720330649951E-3</v>
      </c>
      <c r="G3230" s="57">
        <f t="shared" ca="1" si="402"/>
        <v>1.0110449967941526E-2</v>
      </c>
      <c r="H3230" s="17">
        <f t="shared" ca="1" si="403"/>
        <v>1</v>
      </c>
      <c r="I3230" s="17">
        <f t="shared" ca="1" si="404"/>
        <v>1</v>
      </c>
      <c r="K3230" s="17">
        <v>3221</v>
      </c>
      <c r="L3230" s="50">
        <v>1.8798654401643398E-3</v>
      </c>
      <c r="M3230" s="50">
        <v>1.8947113307466381E-3</v>
      </c>
      <c r="N3230" s="50">
        <v>5.4800000000000001E-2</v>
      </c>
      <c r="O3230" s="50">
        <v>5.5399999999999998E-2</v>
      </c>
      <c r="R3230" s="59"/>
    </row>
    <row r="3231" spans="2:18" x14ac:dyDescent="0.2">
      <c r="B3231">
        <v>3222</v>
      </c>
      <c r="C3231" s="57">
        <f ca="1"/>
        <v>7.4087838453667967E-2</v>
      </c>
      <c r="D3231" s="57">
        <f t="shared" ca="1" si="405"/>
        <v>0.6759148244580917</v>
      </c>
      <c r="E3231" s="57">
        <f t="shared" ca="1" si="405"/>
        <v>0.67613662446448808</v>
      </c>
      <c r="F3231" s="57">
        <f t="shared" ca="1" si="401"/>
        <v>0</v>
      </c>
      <c r="G3231" s="57">
        <f t="shared" ca="1" si="402"/>
        <v>0</v>
      </c>
      <c r="H3231" s="17">
        <f t="shared" ca="1" si="403"/>
        <v>0</v>
      </c>
      <c r="I3231" s="17">
        <f t="shared" ca="1" si="404"/>
        <v>0</v>
      </c>
      <c r="K3231" s="17">
        <v>3222</v>
      </c>
      <c r="L3231" s="50">
        <v>1.7866787151269669E-3</v>
      </c>
      <c r="M3231" s="50">
        <v>1.8015011239187228E-3</v>
      </c>
      <c r="N3231" s="50">
        <v>5.5E-2</v>
      </c>
      <c r="O3231" s="50">
        <v>5.5399999999999998E-2</v>
      </c>
      <c r="R3231" s="59"/>
    </row>
    <row r="3232" spans="2:18" x14ac:dyDescent="0.2">
      <c r="B3232">
        <v>3223</v>
      </c>
      <c r="C3232" s="57">
        <f ca="1"/>
        <v>-1.0123233588072502</v>
      </c>
      <c r="D3232" s="57">
        <f t="shared" ca="1" si="405"/>
        <v>0.60726212681942715</v>
      </c>
      <c r="E3232" s="57">
        <f t="shared" ca="1" si="405"/>
        <v>0.60746139858968429</v>
      </c>
      <c r="F3232" s="57">
        <f t="shared" ca="1" si="401"/>
        <v>0</v>
      </c>
      <c r="G3232" s="57">
        <f t="shared" ca="1" si="402"/>
        <v>0</v>
      </c>
      <c r="H3232" s="17">
        <f t="shared" ca="1" si="403"/>
        <v>0</v>
      </c>
      <c r="I3232" s="17">
        <f t="shared" ca="1" si="404"/>
        <v>0</v>
      </c>
      <c r="K3232" s="17">
        <v>3223</v>
      </c>
      <c r="L3232" s="50">
        <v>1.718945079886079E-3</v>
      </c>
      <c r="M3232" s="50">
        <v>1.7336992338297201E-3</v>
      </c>
      <c r="N3232" s="50">
        <v>5.4600000000000003E-2</v>
      </c>
      <c r="O3232" s="50">
        <v>5.5E-2</v>
      </c>
      <c r="R3232" s="59"/>
    </row>
    <row r="3233" spans="2:18" x14ac:dyDescent="0.2">
      <c r="B3233">
        <v>3224</v>
      </c>
      <c r="C3233" s="57">
        <f ca="1"/>
        <v>-0.36034799922624083</v>
      </c>
      <c r="D3233" s="57">
        <f t="shared" ca="1" si="405"/>
        <v>0.64757663305526181</v>
      </c>
      <c r="E3233" s="57">
        <f t="shared" ca="1" si="405"/>
        <v>0.64778913394465854</v>
      </c>
      <c r="F3233" s="57">
        <f t="shared" ca="1" si="401"/>
        <v>0</v>
      </c>
      <c r="G3233" s="57">
        <f t="shared" ca="1" si="402"/>
        <v>0</v>
      </c>
      <c r="H3233" s="17">
        <f t="shared" ca="1" si="403"/>
        <v>0</v>
      </c>
      <c r="I3233" s="17">
        <f t="shared" ca="1" si="404"/>
        <v>0</v>
      </c>
      <c r="K3233" s="17">
        <v>3224</v>
      </c>
      <c r="L3233" s="50">
        <v>1.6630875369307986E-3</v>
      </c>
      <c r="M3233" s="50">
        <v>1.6757437780768527E-3</v>
      </c>
      <c r="N3233" s="50">
        <v>4.6800000000000001E-2</v>
      </c>
      <c r="O3233" s="50">
        <v>4.7E-2</v>
      </c>
      <c r="R3233" s="59"/>
    </row>
    <row r="3234" spans="2:18" x14ac:dyDescent="0.2">
      <c r="B3234">
        <v>3225</v>
      </c>
      <c r="C3234" s="57">
        <f ca="1"/>
        <v>1.5170739207177308</v>
      </c>
      <c r="D3234" s="57">
        <f t="shared" ca="1" si="405"/>
        <v>0.77924649093548093</v>
      </c>
      <c r="E3234" s="57">
        <f t="shared" ca="1" si="405"/>
        <v>0.77950219900759254</v>
      </c>
      <c r="F3234" s="57">
        <f t="shared" ca="1" si="401"/>
        <v>0</v>
      </c>
      <c r="G3234" s="57">
        <f t="shared" ca="1" si="402"/>
        <v>0</v>
      </c>
      <c r="H3234" s="17">
        <f t="shared" ca="1" si="403"/>
        <v>0</v>
      </c>
      <c r="I3234" s="17">
        <f t="shared" ca="1" si="404"/>
        <v>0</v>
      </c>
      <c r="K3234" s="17">
        <v>3225</v>
      </c>
      <c r="L3234" s="50">
        <v>1.765155358361521E-3</v>
      </c>
      <c r="M3234" s="50">
        <v>1.7782013346083808E-3</v>
      </c>
      <c r="N3234" s="50">
        <v>4.82E-2</v>
      </c>
      <c r="O3234" s="50">
        <v>4.82E-2</v>
      </c>
      <c r="R3234" s="59"/>
    </row>
    <row r="3235" spans="2:18" x14ac:dyDescent="0.2">
      <c r="B3235">
        <v>3226</v>
      </c>
      <c r="C3235" s="57">
        <f ca="1"/>
        <v>1.2117606525705564</v>
      </c>
      <c r="D3235" s="57">
        <f t="shared" ca="1" si="405"/>
        <v>0.75614061149147893</v>
      </c>
      <c r="E3235" s="57">
        <f t="shared" ca="1" si="405"/>
        <v>0.75638873741858781</v>
      </c>
      <c r="F3235" s="57">
        <f t="shared" ca="1" si="401"/>
        <v>0</v>
      </c>
      <c r="G3235" s="57">
        <f t="shared" ca="1" si="402"/>
        <v>0</v>
      </c>
      <c r="H3235" s="17">
        <f t="shared" ca="1" si="403"/>
        <v>0</v>
      </c>
      <c r="I3235" s="17">
        <f t="shared" ca="1" si="404"/>
        <v>0</v>
      </c>
      <c r="K3235" s="17">
        <v>3226</v>
      </c>
      <c r="L3235" s="50">
        <v>1.8312132675688431E-3</v>
      </c>
      <c r="M3235" s="50">
        <v>1.8462983605241046E-3</v>
      </c>
      <c r="N3235" s="50">
        <v>5.6000000000000001E-2</v>
      </c>
      <c r="O3235" s="50">
        <v>5.6000000000000001E-2</v>
      </c>
      <c r="R3235" s="59"/>
    </row>
    <row r="3236" spans="2:18" x14ac:dyDescent="0.2">
      <c r="B3236">
        <v>3227</v>
      </c>
      <c r="C3236" s="57">
        <f ca="1"/>
        <v>0.44955997321437402</v>
      </c>
      <c r="D3236" s="57">
        <f t="shared" ca="1" si="405"/>
        <v>0.70140391298192883</v>
      </c>
      <c r="E3236" s="57">
        <f t="shared" ca="1" si="405"/>
        <v>0.70163407717829851</v>
      </c>
      <c r="F3236" s="57">
        <f t="shared" ca="1" si="401"/>
        <v>0</v>
      </c>
      <c r="G3236" s="57">
        <f t="shared" ca="1" si="402"/>
        <v>0</v>
      </c>
      <c r="H3236" s="17">
        <f t="shared" ca="1" si="403"/>
        <v>0</v>
      </c>
      <c r="I3236" s="17">
        <f t="shared" ca="1" si="404"/>
        <v>0</v>
      </c>
      <c r="K3236" s="17">
        <v>3227</v>
      </c>
      <c r="L3236" s="50">
        <v>1.7311267240537412E-3</v>
      </c>
      <c r="M3236" s="50">
        <v>1.7457837055952382E-3</v>
      </c>
      <c r="N3236" s="50">
        <v>5.4399999999999997E-2</v>
      </c>
      <c r="O3236" s="50">
        <v>5.4600000000000003E-2</v>
      </c>
      <c r="R3236" s="59"/>
    </row>
    <row r="3237" spans="2:18" x14ac:dyDescent="0.2">
      <c r="B3237">
        <v>3228</v>
      </c>
      <c r="C3237" s="57">
        <f ca="1"/>
        <v>6.0708097679886282E-2</v>
      </c>
      <c r="D3237" s="57">
        <f t="shared" ca="1" si="405"/>
        <v>0.67502383002717459</v>
      </c>
      <c r="E3237" s="57">
        <f t="shared" ca="1" si="405"/>
        <v>0.67524533765565087</v>
      </c>
      <c r="F3237" s="57">
        <f t="shared" ca="1" si="401"/>
        <v>0</v>
      </c>
      <c r="G3237" s="57">
        <f t="shared" ca="1" si="402"/>
        <v>0</v>
      </c>
      <c r="H3237" s="17">
        <f t="shared" ca="1" si="403"/>
        <v>0</v>
      </c>
      <c r="I3237" s="17">
        <f t="shared" ca="1" si="404"/>
        <v>0</v>
      </c>
      <c r="K3237" s="17">
        <v>3228</v>
      </c>
      <c r="L3237" s="50">
        <v>1.8419517741026308E-3</v>
      </c>
      <c r="M3237" s="50">
        <v>1.8562424962492595E-3</v>
      </c>
      <c r="N3237" s="50">
        <v>5.2600000000000001E-2</v>
      </c>
      <c r="O3237" s="50">
        <v>5.2999999999999999E-2</v>
      </c>
      <c r="R3237" s="59"/>
    </row>
    <row r="3238" spans="2:18" x14ac:dyDescent="0.2">
      <c r="B3238">
        <v>3229</v>
      </c>
      <c r="C3238" s="57">
        <f ca="1"/>
        <v>-2.1885100182671242</v>
      </c>
      <c r="D3238" s="57">
        <f t="shared" ca="1" si="405"/>
        <v>0.54077498658477374</v>
      </c>
      <c r="E3238" s="57">
        <f t="shared" ca="1" si="405"/>
        <v>0.54095244074192972</v>
      </c>
      <c r="F3238" s="57">
        <f t="shared" ca="1" si="401"/>
        <v>0</v>
      </c>
      <c r="G3238" s="57">
        <f t="shared" ca="1" si="402"/>
        <v>0</v>
      </c>
      <c r="H3238" s="17">
        <f t="shared" ca="1" si="403"/>
        <v>0</v>
      </c>
      <c r="I3238" s="17">
        <f t="shared" ca="1" si="404"/>
        <v>0</v>
      </c>
      <c r="K3238" s="17">
        <v>3229</v>
      </c>
      <c r="L3238" s="50">
        <v>1.4373630743724577E-3</v>
      </c>
      <c r="M3238" s="50">
        <v>1.4495570733201698E-3</v>
      </c>
      <c r="N3238" s="50">
        <v>4.5199999999999997E-2</v>
      </c>
      <c r="O3238" s="50">
        <v>4.5400000000000003E-2</v>
      </c>
      <c r="R3238" s="59"/>
    </row>
    <row r="3239" spans="2:18" x14ac:dyDescent="0.2">
      <c r="B3239">
        <v>3230</v>
      </c>
      <c r="C3239" s="57">
        <f ca="1"/>
        <v>1.2831921392282764</v>
      </c>
      <c r="D3239" s="57">
        <f t="shared" ca="1" si="405"/>
        <v>0.76148433619403855</v>
      </c>
      <c r="E3239" s="57">
        <f t="shared" ca="1" si="405"/>
        <v>0.76173421565299848</v>
      </c>
      <c r="F3239" s="57">
        <f t="shared" ca="1" si="401"/>
        <v>0</v>
      </c>
      <c r="G3239" s="57">
        <f t="shared" ca="1" si="402"/>
        <v>0</v>
      </c>
      <c r="H3239" s="17">
        <f t="shared" ca="1" si="403"/>
        <v>0</v>
      </c>
      <c r="I3239" s="17">
        <f t="shared" ca="1" si="404"/>
        <v>0</v>
      </c>
      <c r="K3239" s="17">
        <v>3230</v>
      </c>
      <c r="L3239" s="50">
        <v>1.8089627980000039E-3</v>
      </c>
      <c r="M3239" s="50">
        <v>1.8237960535583647E-3</v>
      </c>
      <c r="N3239" s="50">
        <v>5.4600000000000003E-2</v>
      </c>
      <c r="O3239" s="50">
        <v>5.5399999999999998E-2</v>
      </c>
      <c r="R3239" s="59"/>
    </row>
    <row r="3240" spans="2:18" x14ac:dyDescent="0.2">
      <c r="B3240">
        <v>3231</v>
      </c>
      <c r="C3240" s="57">
        <f ca="1"/>
        <v>-1.6909858659799346</v>
      </c>
      <c r="D3240" s="57">
        <f t="shared" ca="1" si="405"/>
        <v>0.56796109312298793</v>
      </c>
      <c r="E3240" s="57">
        <f t="shared" ca="1" si="405"/>
        <v>0.56814746834295526</v>
      </c>
      <c r="F3240" s="57">
        <f t="shared" ca="1" si="401"/>
        <v>0</v>
      </c>
      <c r="G3240" s="57">
        <f t="shared" ca="1" si="402"/>
        <v>0</v>
      </c>
      <c r="H3240" s="17">
        <f t="shared" ca="1" si="403"/>
        <v>0</v>
      </c>
      <c r="I3240" s="17">
        <f t="shared" ca="1" si="404"/>
        <v>0</v>
      </c>
      <c r="K3240" s="17">
        <v>3231</v>
      </c>
      <c r="L3240" s="50">
        <v>1.5837783444590961E-3</v>
      </c>
      <c r="M3240" s="50">
        <v>1.5965777579558412E-3</v>
      </c>
      <c r="N3240" s="50">
        <v>4.7399999999999998E-2</v>
      </c>
      <c r="O3240" s="50">
        <v>4.7600000000000003E-2</v>
      </c>
      <c r="R3240" s="59"/>
    </row>
    <row r="3241" spans="2:18" x14ac:dyDescent="0.2">
      <c r="B3241">
        <v>3232</v>
      </c>
      <c r="C3241" s="57">
        <f ca="1"/>
        <v>7.8122916355023289E-2</v>
      </c>
      <c r="D3241" s="57">
        <f t="shared" ca="1" si="405"/>
        <v>0.676183762353327</v>
      </c>
      <c r="E3241" s="57">
        <f t="shared" ca="1" si="405"/>
        <v>0.67640565061111946</v>
      </c>
      <c r="F3241" s="57">
        <f t="shared" ca="1" si="401"/>
        <v>0</v>
      </c>
      <c r="G3241" s="57">
        <f t="shared" ca="1" si="402"/>
        <v>0</v>
      </c>
      <c r="H3241" s="17">
        <f t="shared" ca="1" si="403"/>
        <v>0</v>
      </c>
      <c r="I3241" s="17">
        <f t="shared" ca="1" si="404"/>
        <v>0</v>
      </c>
      <c r="K3241" s="17">
        <v>3232</v>
      </c>
      <c r="L3241" s="50">
        <v>1.7694696541366796E-3</v>
      </c>
      <c r="M3241" s="50">
        <v>1.782734489080272E-3</v>
      </c>
      <c r="N3241" s="50">
        <v>4.8800000000000003E-2</v>
      </c>
      <c r="O3241" s="50">
        <v>4.9200000000000001E-2</v>
      </c>
      <c r="R3241" s="59"/>
    </row>
    <row r="3242" spans="2:18" x14ac:dyDescent="0.2">
      <c r="B3242">
        <v>3233</v>
      </c>
      <c r="C3242" s="57">
        <f ca="1"/>
        <v>-0.82855946130851843</v>
      </c>
      <c r="D3242" s="57">
        <f t="shared" ca="1" si="405"/>
        <v>0.61836404612826201</v>
      </c>
      <c r="E3242" s="57">
        <f t="shared" ca="1" si="405"/>
        <v>0.61856696096963493</v>
      </c>
      <c r="F3242" s="57">
        <f t="shared" ca="1" si="401"/>
        <v>0</v>
      </c>
      <c r="G3242" s="57">
        <f t="shared" ca="1" si="402"/>
        <v>0</v>
      </c>
      <c r="H3242" s="17">
        <f t="shared" ca="1" si="403"/>
        <v>0</v>
      </c>
      <c r="I3242" s="17">
        <f t="shared" ca="1" si="404"/>
        <v>0</v>
      </c>
      <c r="K3242" s="17">
        <v>3233</v>
      </c>
      <c r="L3242" s="50">
        <v>1.787244369940199E-3</v>
      </c>
      <c r="M3242" s="50">
        <v>1.8019683167395466E-3</v>
      </c>
      <c r="N3242" s="50">
        <v>5.4600000000000003E-2</v>
      </c>
      <c r="O3242" s="50">
        <v>5.4800000000000001E-2</v>
      </c>
      <c r="R3242" s="59"/>
    </row>
    <row r="3243" spans="2:18" x14ac:dyDescent="0.2">
      <c r="B3243">
        <v>3234</v>
      </c>
      <c r="C3243" s="57">
        <f ca="1"/>
        <v>2.4384310561872855</v>
      </c>
      <c r="D3243" s="57">
        <f t="shared" ca="1" si="405"/>
        <v>0.85334309161141841</v>
      </c>
      <c r="E3243" s="57">
        <f t="shared" ca="1" si="405"/>
        <v>0.85362311432482674</v>
      </c>
      <c r="F3243" s="57">
        <f t="shared" ca="1" si="401"/>
        <v>6.5143091611418402E-2</v>
      </c>
      <c r="G3243" s="57">
        <f t="shared" ca="1" si="402"/>
        <v>6.5423114324826726E-2</v>
      </c>
      <c r="H3243" s="17">
        <f t="shared" ca="1" si="403"/>
        <v>1</v>
      </c>
      <c r="I3243" s="17">
        <f t="shared" ca="1" si="404"/>
        <v>1</v>
      </c>
      <c r="K3243" s="17">
        <v>3234</v>
      </c>
      <c r="L3243" s="50">
        <v>1.7954951073511328E-3</v>
      </c>
      <c r="M3243" s="50">
        <v>1.8097925410274066E-3</v>
      </c>
      <c r="N3243" s="50">
        <v>5.2999999999999999E-2</v>
      </c>
      <c r="O3243" s="50">
        <v>5.2999999999999999E-2</v>
      </c>
      <c r="R3243" s="59"/>
    </row>
    <row r="3244" spans="2:18" x14ac:dyDescent="0.2">
      <c r="B3244">
        <v>3235</v>
      </c>
      <c r="C3244" s="57">
        <f ca="1"/>
        <v>-0.68708684154850763</v>
      </c>
      <c r="D3244" s="57">
        <f t="shared" ca="1" si="405"/>
        <v>0.62704905991366022</v>
      </c>
      <c r="E3244" s="57">
        <f t="shared" ca="1" si="405"/>
        <v>0.62725482472376215</v>
      </c>
      <c r="F3244" s="57">
        <f t="shared" ca="1" si="401"/>
        <v>0</v>
      </c>
      <c r="G3244" s="57">
        <f t="shared" ca="1" si="402"/>
        <v>0</v>
      </c>
      <c r="H3244" s="17">
        <f t="shared" ca="1" si="403"/>
        <v>0</v>
      </c>
      <c r="I3244" s="17">
        <f t="shared" ca="1" si="404"/>
        <v>0</v>
      </c>
      <c r="K3244" s="17">
        <v>3235</v>
      </c>
      <c r="L3244" s="50">
        <v>1.6595832712531693E-3</v>
      </c>
      <c r="M3244" s="50">
        <v>1.6733277731370596E-3</v>
      </c>
      <c r="N3244" s="50">
        <v>5.0999999999999997E-2</v>
      </c>
      <c r="O3244" s="50">
        <v>5.1400000000000001E-2</v>
      </c>
      <c r="R3244" s="59"/>
    </row>
    <row r="3245" spans="2:18" x14ac:dyDescent="0.2">
      <c r="B3245">
        <v>3236</v>
      </c>
      <c r="C3245" s="57">
        <f ca="1"/>
        <v>-0.1868791957372892</v>
      </c>
      <c r="D3245" s="57">
        <f t="shared" ca="1" si="405"/>
        <v>0.65874663336083916</v>
      </c>
      <c r="E3245" s="57">
        <f t="shared" ca="1" si="405"/>
        <v>0.65896279966198534</v>
      </c>
      <c r="F3245" s="57">
        <f t="shared" ca="1" si="401"/>
        <v>0</v>
      </c>
      <c r="G3245" s="57">
        <f t="shared" ca="1" si="402"/>
        <v>0</v>
      </c>
      <c r="H3245" s="17">
        <f t="shared" ca="1" si="403"/>
        <v>0</v>
      </c>
      <c r="I3245" s="17">
        <f t="shared" ca="1" si="404"/>
        <v>0</v>
      </c>
      <c r="K3245" s="17">
        <v>3236</v>
      </c>
      <c r="L3245" s="50">
        <v>1.6912343181968846E-3</v>
      </c>
      <c r="M3245" s="50">
        <v>1.7050738385018722E-3</v>
      </c>
      <c r="N3245" s="50">
        <v>5.1200000000000002E-2</v>
      </c>
      <c r="O3245" s="50">
        <v>5.1400000000000001E-2</v>
      </c>
      <c r="R3245" s="59"/>
    </row>
    <row r="3246" spans="2:18" x14ac:dyDescent="0.2">
      <c r="B3246">
        <v>3237</v>
      </c>
      <c r="C3246" s="57">
        <f ca="1"/>
        <v>0.31675069129990402</v>
      </c>
      <c r="D3246" s="57">
        <f t="shared" ca="1" si="405"/>
        <v>0.69228006049692981</v>
      </c>
      <c r="E3246" s="57">
        <f t="shared" ca="1" si="405"/>
        <v>0.69250723072058828</v>
      </c>
      <c r="F3246" s="57">
        <f t="shared" ca="1" si="401"/>
        <v>0</v>
      </c>
      <c r="G3246" s="57">
        <f t="shared" ca="1" si="402"/>
        <v>0</v>
      </c>
      <c r="H3246" s="17">
        <f t="shared" ca="1" si="403"/>
        <v>0</v>
      </c>
      <c r="I3246" s="17">
        <f t="shared" ca="1" si="404"/>
        <v>0</v>
      </c>
      <c r="K3246" s="17">
        <v>3237</v>
      </c>
      <c r="L3246" s="50">
        <v>1.7142966726986369E-3</v>
      </c>
      <c r="M3246" s="50">
        <v>1.727711707404448E-3</v>
      </c>
      <c r="N3246" s="50">
        <v>4.9599999999999998E-2</v>
      </c>
      <c r="O3246" s="50">
        <v>0.05</v>
      </c>
      <c r="R3246" s="59"/>
    </row>
    <row r="3247" spans="2:18" x14ac:dyDescent="0.2">
      <c r="B3247">
        <v>3238</v>
      </c>
      <c r="C3247" s="57">
        <f ca="1"/>
        <v>-1.4921893275399594</v>
      </c>
      <c r="D3247" s="57">
        <f t="shared" ca="1" si="405"/>
        <v>0.57920227336393415</v>
      </c>
      <c r="E3247" s="57">
        <f t="shared" ca="1" si="405"/>
        <v>0.57939233735319473</v>
      </c>
      <c r="F3247" s="57">
        <f t="shared" ca="1" si="401"/>
        <v>0</v>
      </c>
      <c r="G3247" s="57">
        <f t="shared" ca="1" si="402"/>
        <v>0</v>
      </c>
      <c r="H3247" s="17">
        <f t="shared" ca="1" si="403"/>
        <v>0</v>
      </c>
      <c r="I3247" s="17">
        <f t="shared" ca="1" si="404"/>
        <v>0</v>
      </c>
      <c r="K3247" s="17">
        <v>3238</v>
      </c>
      <c r="L3247" s="50">
        <v>1.6524891040961478E-3</v>
      </c>
      <c r="M3247" s="50">
        <v>1.6669936166544452E-3</v>
      </c>
      <c r="N3247" s="50">
        <v>5.3600000000000002E-2</v>
      </c>
      <c r="O3247" s="50">
        <v>5.4199999999999998E-2</v>
      </c>
      <c r="R3247" s="59"/>
    </row>
    <row r="3248" spans="2:18" x14ac:dyDescent="0.2">
      <c r="B3248">
        <v>3239</v>
      </c>
      <c r="C3248" s="57">
        <f ca="1"/>
        <v>5.4650650736054372E-2</v>
      </c>
      <c r="D3248" s="57">
        <f t="shared" ca="1" si="405"/>
        <v>0.67462083399248463</v>
      </c>
      <c r="E3248" s="57">
        <f t="shared" ca="1" si="405"/>
        <v>0.67484220937867267</v>
      </c>
      <c r="F3248" s="57">
        <f t="shared" ca="1" si="401"/>
        <v>0</v>
      </c>
      <c r="G3248" s="57">
        <f t="shared" ca="1" si="402"/>
        <v>0</v>
      </c>
      <c r="H3248" s="17">
        <f t="shared" ca="1" si="403"/>
        <v>0</v>
      </c>
      <c r="I3248" s="17">
        <f t="shared" ca="1" si="404"/>
        <v>0</v>
      </c>
      <c r="K3248" s="17">
        <v>3239</v>
      </c>
      <c r="L3248" s="50">
        <v>1.8349540927123393E-3</v>
      </c>
      <c r="M3248" s="50">
        <v>1.8484967892643184E-3</v>
      </c>
      <c r="N3248" s="50">
        <v>4.9799999999999997E-2</v>
      </c>
      <c r="O3248" s="50">
        <v>5.0200000000000002E-2</v>
      </c>
      <c r="R3248" s="59"/>
    </row>
    <row r="3249" spans="2:18" x14ac:dyDescent="0.2">
      <c r="B3249">
        <v>3240</v>
      </c>
      <c r="C3249" s="57">
        <f ca="1"/>
        <v>0.84737608327273928</v>
      </c>
      <c r="D3249" s="57">
        <f t="shared" ca="1" si="405"/>
        <v>0.72945931856647184</v>
      </c>
      <c r="E3249" s="57">
        <f t="shared" ca="1" si="405"/>
        <v>0.72969868908427882</v>
      </c>
      <c r="F3249" s="57">
        <f t="shared" ca="1" si="401"/>
        <v>0</v>
      </c>
      <c r="G3249" s="57">
        <f t="shared" ca="1" si="402"/>
        <v>0</v>
      </c>
      <c r="H3249" s="17">
        <f t="shared" ca="1" si="403"/>
        <v>0</v>
      </c>
      <c r="I3249" s="17">
        <f t="shared" ca="1" si="404"/>
        <v>0</v>
      </c>
      <c r="K3249" s="17">
        <v>3240</v>
      </c>
      <c r="L3249" s="50">
        <v>2.0209476926032928E-3</v>
      </c>
      <c r="M3249" s="50">
        <v>2.0354742957522146E-3</v>
      </c>
      <c r="N3249" s="50">
        <v>5.3600000000000002E-2</v>
      </c>
      <c r="O3249" s="50">
        <v>5.3600000000000002E-2</v>
      </c>
      <c r="R3249" s="59"/>
    </row>
    <row r="3250" spans="2:18" x14ac:dyDescent="0.2">
      <c r="B3250">
        <v>3241</v>
      </c>
      <c r="C3250" s="57">
        <f ca="1"/>
        <v>-0.48569329980707243</v>
      </c>
      <c r="D3250" s="57">
        <f t="shared" ref="D3250:E3269" ca="1" si="406">S0*EXP((D$5+0.5*σ*σ)*T+σ*SQRT(T)*$C3250)</f>
        <v>0.6396234621040231</v>
      </c>
      <c r="E3250" s="57">
        <f t="shared" ca="1" si="406"/>
        <v>0.63983335317735424</v>
      </c>
      <c r="F3250" s="57">
        <f t="shared" ca="1" si="401"/>
        <v>0</v>
      </c>
      <c r="G3250" s="57">
        <f t="shared" ca="1" si="402"/>
        <v>0</v>
      </c>
      <c r="H3250" s="17">
        <f t="shared" ca="1" si="403"/>
        <v>0</v>
      </c>
      <c r="I3250" s="17">
        <f t="shared" ca="1" si="404"/>
        <v>0</v>
      </c>
      <c r="K3250" s="17">
        <v>3241</v>
      </c>
      <c r="L3250" s="50">
        <v>1.823458826877033E-3</v>
      </c>
      <c r="M3250" s="50">
        <v>1.83720783850973E-3</v>
      </c>
      <c r="N3250" s="50">
        <v>5.0799999999999998E-2</v>
      </c>
      <c r="O3250" s="50">
        <v>5.0999999999999997E-2</v>
      </c>
      <c r="R3250" s="59"/>
    </row>
    <row r="3251" spans="2:18" x14ac:dyDescent="0.2">
      <c r="B3251">
        <v>3242</v>
      </c>
      <c r="C3251" s="57">
        <f ca="1"/>
        <v>0.15271411185082567</v>
      </c>
      <c r="D3251" s="57">
        <f t="shared" ca="1" si="406"/>
        <v>0.68117458172991985</v>
      </c>
      <c r="E3251" s="57">
        <f t="shared" ca="1" si="406"/>
        <v>0.68139810771443399</v>
      </c>
      <c r="F3251" s="57">
        <f t="shared" ca="1" si="401"/>
        <v>0</v>
      </c>
      <c r="G3251" s="57">
        <f t="shared" ca="1" si="402"/>
        <v>0</v>
      </c>
      <c r="H3251" s="17">
        <f t="shared" ca="1" si="403"/>
        <v>0</v>
      </c>
      <c r="I3251" s="17">
        <f t="shared" ca="1" si="404"/>
        <v>0</v>
      </c>
      <c r="K3251" s="17">
        <v>3242</v>
      </c>
      <c r="L3251" s="50">
        <v>1.669825600131304E-3</v>
      </c>
      <c r="M3251" s="50">
        <v>1.6835508216598921E-3</v>
      </c>
      <c r="N3251" s="50">
        <v>5.0799999999999998E-2</v>
      </c>
      <c r="O3251" s="50">
        <v>5.1200000000000002E-2</v>
      </c>
      <c r="R3251" s="59"/>
    </row>
    <row r="3252" spans="2:18" x14ac:dyDescent="0.2">
      <c r="B3252">
        <v>3243</v>
      </c>
      <c r="C3252" s="57">
        <f ca="1"/>
        <v>2.0872381327681975</v>
      </c>
      <c r="D3252" s="57">
        <f t="shared" ca="1" si="406"/>
        <v>0.82430323224453428</v>
      </c>
      <c r="E3252" s="57">
        <f t="shared" ca="1" si="406"/>
        <v>0.82457372559009889</v>
      </c>
      <c r="F3252" s="57">
        <f t="shared" ca="1" si="401"/>
        <v>3.6103232244534267E-2</v>
      </c>
      <c r="G3252" s="57">
        <f t="shared" ca="1" si="402"/>
        <v>3.6373725590098882E-2</v>
      </c>
      <c r="H3252" s="17">
        <f t="shared" ca="1" si="403"/>
        <v>1</v>
      </c>
      <c r="I3252" s="17">
        <f t="shared" ca="1" si="404"/>
        <v>1</v>
      </c>
      <c r="K3252" s="17">
        <v>3243</v>
      </c>
      <c r="L3252" s="50">
        <v>1.6993956413399122E-3</v>
      </c>
      <c r="M3252" s="50">
        <v>1.7127550838891856E-3</v>
      </c>
      <c r="N3252" s="50">
        <v>4.9200000000000001E-2</v>
      </c>
      <c r="O3252" s="50">
        <v>4.9799999999999997E-2</v>
      </c>
      <c r="R3252" s="59"/>
    </row>
    <row r="3253" spans="2:18" x14ac:dyDescent="0.2">
      <c r="B3253">
        <v>3244</v>
      </c>
      <c r="C3253" s="57">
        <f ca="1"/>
        <v>-1.1141172938938879</v>
      </c>
      <c r="D3253" s="57">
        <f t="shared" ca="1" si="406"/>
        <v>0.60119836075198207</v>
      </c>
      <c r="E3253" s="57">
        <f t="shared" ca="1" si="406"/>
        <v>0.60139564271035184</v>
      </c>
      <c r="F3253" s="57">
        <f t="shared" ca="1" si="401"/>
        <v>0</v>
      </c>
      <c r="G3253" s="57">
        <f t="shared" ca="1" si="402"/>
        <v>0</v>
      </c>
      <c r="H3253" s="17">
        <f t="shared" ca="1" si="403"/>
        <v>0</v>
      </c>
      <c r="I3253" s="17">
        <f t="shared" ca="1" si="404"/>
        <v>0</v>
      </c>
      <c r="K3253" s="17">
        <v>3244</v>
      </c>
      <c r="L3253" s="50">
        <v>1.923818399882397E-3</v>
      </c>
      <c r="M3253" s="50">
        <v>1.9379276983481333E-3</v>
      </c>
      <c r="N3253" s="50">
        <v>5.1999999999999998E-2</v>
      </c>
      <c r="O3253" s="50">
        <v>5.2400000000000002E-2</v>
      </c>
      <c r="R3253" s="59"/>
    </row>
    <row r="3254" spans="2:18" x14ac:dyDescent="0.2">
      <c r="B3254">
        <v>3245</v>
      </c>
      <c r="C3254" s="57">
        <f ca="1"/>
        <v>0.80361443810540278</v>
      </c>
      <c r="D3254" s="57">
        <f t="shared" ca="1" si="406"/>
        <v>0.7263189550357122</v>
      </c>
      <c r="E3254" s="57">
        <f t="shared" ca="1" si="406"/>
        <v>0.72655729504993205</v>
      </c>
      <c r="F3254" s="57">
        <f t="shared" ca="1" si="401"/>
        <v>0</v>
      </c>
      <c r="G3254" s="57">
        <f t="shared" ca="1" si="402"/>
        <v>0</v>
      </c>
      <c r="H3254" s="17">
        <f t="shared" ca="1" si="403"/>
        <v>0</v>
      </c>
      <c r="I3254" s="17">
        <f t="shared" ca="1" si="404"/>
        <v>0</v>
      </c>
      <c r="K3254" s="17">
        <v>3245</v>
      </c>
      <c r="L3254" s="50">
        <v>1.7981959183355088E-3</v>
      </c>
      <c r="M3254" s="50">
        <v>1.8118734875243571E-3</v>
      </c>
      <c r="N3254" s="50">
        <v>5.0599999999999999E-2</v>
      </c>
      <c r="O3254" s="50">
        <v>5.0599999999999999E-2</v>
      </c>
      <c r="R3254" s="59"/>
    </row>
    <row r="3255" spans="2:18" x14ac:dyDescent="0.2">
      <c r="B3255">
        <v>3246</v>
      </c>
      <c r="C3255" s="57">
        <f ca="1"/>
        <v>0.744781885278476</v>
      </c>
      <c r="D3255" s="57">
        <f t="shared" ca="1" si="406"/>
        <v>0.72211838805786277</v>
      </c>
      <c r="E3255" s="57">
        <f t="shared" ca="1" si="406"/>
        <v>0.72235534966499793</v>
      </c>
      <c r="F3255" s="57">
        <f t="shared" ca="1" si="401"/>
        <v>0</v>
      </c>
      <c r="G3255" s="57">
        <f t="shared" ca="1" si="402"/>
        <v>0</v>
      </c>
      <c r="H3255" s="17">
        <f t="shared" ca="1" si="403"/>
        <v>0</v>
      </c>
      <c r="I3255" s="17">
        <f t="shared" ca="1" si="404"/>
        <v>0</v>
      </c>
      <c r="K3255" s="17">
        <v>3246</v>
      </c>
      <c r="L3255" s="50">
        <v>1.6145004554682905E-3</v>
      </c>
      <c r="M3255" s="50">
        <v>1.6282927309520222E-3</v>
      </c>
      <c r="N3255" s="50">
        <v>5.0999999999999997E-2</v>
      </c>
      <c r="O3255" s="50">
        <v>5.16E-2</v>
      </c>
      <c r="R3255" s="59"/>
    </row>
    <row r="3256" spans="2:18" x14ac:dyDescent="0.2">
      <c r="B3256">
        <v>3247</v>
      </c>
      <c r="C3256" s="57">
        <f ca="1"/>
        <v>-1.0412420782964338</v>
      </c>
      <c r="D3256" s="57">
        <f t="shared" ca="1" si="406"/>
        <v>0.60553327396748147</v>
      </c>
      <c r="E3256" s="57">
        <f t="shared" ca="1" si="406"/>
        <v>0.60573197841836679</v>
      </c>
      <c r="F3256" s="57">
        <f t="shared" ca="1" si="401"/>
        <v>0</v>
      </c>
      <c r="G3256" s="57">
        <f t="shared" ca="1" si="402"/>
        <v>0</v>
      </c>
      <c r="H3256" s="17">
        <f t="shared" ca="1" si="403"/>
        <v>0</v>
      </c>
      <c r="I3256" s="17">
        <f t="shared" ca="1" si="404"/>
        <v>0</v>
      </c>
      <c r="K3256" s="17">
        <v>3247</v>
      </c>
      <c r="L3256" s="50">
        <v>1.6835572747445975E-3</v>
      </c>
      <c r="M3256" s="50">
        <v>1.696382823452457E-3</v>
      </c>
      <c r="N3256" s="50">
        <v>4.7E-2</v>
      </c>
      <c r="O3256" s="50">
        <v>4.7800000000000002E-2</v>
      </c>
      <c r="R3256" s="59"/>
    </row>
    <row r="3257" spans="2:18" x14ac:dyDescent="0.2">
      <c r="B3257">
        <v>3248</v>
      </c>
      <c r="C3257" s="57">
        <f ca="1"/>
        <v>-0.69593579864494748</v>
      </c>
      <c r="D3257" s="57">
        <f t="shared" ca="1" si="406"/>
        <v>0.62650226318654001</v>
      </c>
      <c r="E3257" s="57">
        <f t="shared" ca="1" si="406"/>
        <v>0.62670784856646344</v>
      </c>
      <c r="F3257" s="57">
        <f t="shared" ca="1" si="401"/>
        <v>0</v>
      </c>
      <c r="G3257" s="57">
        <f t="shared" ca="1" si="402"/>
        <v>0</v>
      </c>
      <c r="H3257" s="17">
        <f t="shared" ca="1" si="403"/>
        <v>0</v>
      </c>
      <c r="I3257" s="17">
        <f t="shared" ca="1" si="404"/>
        <v>0</v>
      </c>
      <c r="K3257" s="17">
        <v>3248</v>
      </c>
      <c r="L3257" s="50">
        <v>1.4936586037221642E-3</v>
      </c>
      <c r="M3257" s="50">
        <v>1.5063077225339928E-3</v>
      </c>
      <c r="N3257" s="50">
        <v>4.6800000000000001E-2</v>
      </c>
      <c r="O3257" s="50">
        <v>4.7399999999999998E-2</v>
      </c>
      <c r="R3257" s="59"/>
    </row>
    <row r="3258" spans="2:18" x14ac:dyDescent="0.2">
      <c r="B3258">
        <v>3249</v>
      </c>
      <c r="C3258" s="57">
        <f ca="1"/>
        <v>-0.93077524170990689</v>
      </c>
      <c r="D3258" s="57">
        <f t="shared" ca="1" si="406"/>
        <v>0.61216396314813604</v>
      </c>
      <c r="E3258" s="57">
        <f t="shared" ca="1" si="406"/>
        <v>0.61236484344551767</v>
      </c>
      <c r="F3258" s="57">
        <f t="shared" ca="1" si="401"/>
        <v>0</v>
      </c>
      <c r="G3258" s="57">
        <f t="shared" ca="1" si="402"/>
        <v>0</v>
      </c>
      <c r="H3258" s="17">
        <f t="shared" ca="1" si="403"/>
        <v>0</v>
      </c>
      <c r="I3258" s="17">
        <f t="shared" ca="1" si="404"/>
        <v>0</v>
      </c>
      <c r="K3258" s="17">
        <v>3249</v>
      </c>
      <c r="L3258" s="50">
        <v>1.894895206024223E-3</v>
      </c>
      <c r="M3258" s="50">
        <v>1.9091779220417034E-3</v>
      </c>
      <c r="N3258" s="50">
        <v>5.28E-2</v>
      </c>
      <c r="O3258" s="50">
        <v>5.2999999999999999E-2</v>
      </c>
      <c r="R3258" s="59"/>
    </row>
    <row r="3259" spans="2:18" x14ac:dyDescent="0.2">
      <c r="B3259">
        <v>3250</v>
      </c>
      <c r="C3259" s="57">
        <f ca="1"/>
        <v>-1.2189278181956729</v>
      </c>
      <c r="D3259" s="57">
        <f t="shared" ca="1" si="406"/>
        <v>0.59501816045620426</v>
      </c>
      <c r="E3259" s="57">
        <f t="shared" ca="1" si="406"/>
        <v>0.59521341439504327</v>
      </c>
      <c r="F3259" s="57">
        <f t="shared" ca="1" si="401"/>
        <v>0</v>
      </c>
      <c r="G3259" s="57">
        <f t="shared" ca="1" si="402"/>
        <v>0</v>
      </c>
      <c r="H3259" s="17">
        <f t="shared" ca="1" si="403"/>
        <v>0</v>
      </c>
      <c r="I3259" s="17">
        <f t="shared" ca="1" si="404"/>
        <v>0</v>
      </c>
      <c r="K3259" s="17">
        <v>3250</v>
      </c>
      <c r="L3259" s="50">
        <v>1.7941325973559337E-3</v>
      </c>
      <c r="M3259" s="50">
        <v>1.8077651917228878E-3</v>
      </c>
      <c r="N3259" s="50">
        <v>5.04E-2</v>
      </c>
      <c r="O3259" s="50">
        <v>5.0599999999999999E-2</v>
      </c>
      <c r="R3259" s="59"/>
    </row>
    <row r="3260" spans="2:18" x14ac:dyDescent="0.2">
      <c r="B3260">
        <v>3251</v>
      </c>
      <c r="C3260" s="57">
        <f ca="1"/>
        <v>0.30980485841221395</v>
      </c>
      <c r="D3260" s="57">
        <f t="shared" ca="1" si="406"/>
        <v>0.69180616870573086</v>
      </c>
      <c r="E3260" s="57">
        <f t="shared" ca="1" si="406"/>
        <v>0.69203318342281017</v>
      </c>
      <c r="F3260" s="57">
        <f t="shared" ca="1" si="401"/>
        <v>0</v>
      </c>
      <c r="G3260" s="57">
        <f t="shared" ca="1" si="402"/>
        <v>0</v>
      </c>
      <c r="H3260" s="17">
        <f t="shared" ca="1" si="403"/>
        <v>0</v>
      </c>
      <c r="I3260" s="17">
        <f t="shared" ca="1" si="404"/>
        <v>0</v>
      </c>
      <c r="K3260" s="17">
        <v>3251</v>
      </c>
      <c r="L3260" s="50">
        <v>1.5225758927074314E-3</v>
      </c>
      <c r="M3260" s="50">
        <v>1.5351326229407088E-3</v>
      </c>
      <c r="N3260" s="50">
        <v>4.6399999999999997E-2</v>
      </c>
      <c r="O3260" s="50">
        <v>4.7E-2</v>
      </c>
      <c r="R3260" s="59"/>
    </row>
    <row r="3261" spans="2:18" x14ac:dyDescent="0.2">
      <c r="B3261">
        <v>3252</v>
      </c>
      <c r="C3261" s="57">
        <f ca="1"/>
        <v>0.87758044964548465</v>
      </c>
      <c r="D3261" s="57">
        <f t="shared" ca="1" si="406"/>
        <v>0.73163471945772796</v>
      </c>
      <c r="E3261" s="57">
        <f t="shared" ca="1" si="406"/>
        <v>0.73187480382869241</v>
      </c>
      <c r="F3261" s="57">
        <f t="shared" ca="1" si="401"/>
        <v>0</v>
      </c>
      <c r="G3261" s="57">
        <f t="shared" ca="1" si="402"/>
        <v>0</v>
      </c>
      <c r="H3261" s="17">
        <f t="shared" ca="1" si="403"/>
        <v>0</v>
      </c>
      <c r="I3261" s="17">
        <f t="shared" ca="1" si="404"/>
        <v>0</v>
      </c>
      <c r="K3261" s="17">
        <v>3252</v>
      </c>
      <c r="L3261" s="50">
        <v>1.6808875111323659E-3</v>
      </c>
      <c r="M3261" s="50">
        <v>1.6936217511366997E-3</v>
      </c>
      <c r="N3261" s="50">
        <v>4.7E-2</v>
      </c>
      <c r="O3261" s="50">
        <v>4.7199999999999999E-2</v>
      </c>
      <c r="R3261" s="59"/>
    </row>
    <row r="3262" spans="2:18" x14ac:dyDescent="0.2">
      <c r="B3262">
        <v>3253</v>
      </c>
      <c r="C3262" s="57">
        <f ca="1"/>
        <v>0.11693977111020266</v>
      </c>
      <c r="D3262" s="57">
        <f t="shared" ca="1" si="406"/>
        <v>0.67877637751679309</v>
      </c>
      <c r="E3262" s="57">
        <f t="shared" ca="1" si="406"/>
        <v>0.67899911653571554</v>
      </c>
      <c r="F3262" s="57">
        <f t="shared" ca="1" si="401"/>
        <v>0</v>
      </c>
      <c r="G3262" s="57">
        <f t="shared" ca="1" si="402"/>
        <v>0</v>
      </c>
      <c r="H3262" s="17">
        <f t="shared" ca="1" si="403"/>
        <v>0</v>
      </c>
      <c r="I3262" s="17">
        <f t="shared" ca="1" si="404"/>
        <v>0</v>
      </c>
      <c r="K3262" s="17">
        <v>3253</v>
      </c>
      <c r="L3262" s="50">
        <v>1.6116927266308725E-3</v>
      </c>
      <c r="M3262" s="50">
        <v>1.6246292706695305E-3</v>
      </c>
      <c r="N3262" s="50">
        <v>4.7399999999999998E-2</v>
      </c>
      <c r="O3262" s="50">
        <v>4.8000000000000001E-2</v>
      </c>
      <c r="R3262" s="59"/>
    </row>
    <row r="3263" spans="2:18" x14ac:dyDescent="0.2">
      <c r="B3263">
        <v>3254</v>
      </c>
      <c r="C3263" s="57">
        <f ca="1"/>
        <v>0.33911838795373234</v>
      </c>
      <c r="D3263" s="57">
        <f t="shared" ca="1" si="406"/>
        <v>0.69380834336022534</v>
      </c>
      <c r="E3263" s="57">
        <f t="shared" ca="1" si="406"/>
        <v>0.69403601508664237</v>
      </c>
      <c r="F3263" s="57">
        <f t="shared" ca="1" si="401"/>
        <v>0</v>
      </c>
      <c r="G3263" s="57">
        <f t="shared" ca="1" si="402"/>
        <v>0</v>
      </c>
      <c r="H3263" s="17">
        <f t="shared" ca="1" si="403"/>
        <v>0</v>
      </c>
      <c r="I3263" s="17">
        <f t="shared" ca="1" si="404"/>
        <v>0</v>
      </c>
      <c r="K3263" s="17">
        <v>3254</v>
      </c>
      <c r="L3263" s="50">
        <v>1.9073143791272823E-3</v>
      </c>
      <c r="M3263" s="50">
        <v>1.9221497748802224E-3</v>
      </c>
      <c r="N3263" s="50">
        <v>5.4800000000000001E-2</v>
      </c>
      <c r="O3263" s="50">
        <v>5.5399999999999998E-2</v>
      </c>
      <c r="R3263" s="59"/>
    </row>
    <row r="3264" spans="2:18" x14ac:dyDescent="0.2">
      <c r="B3264">
        <v>3255</v>
      </c>
      <c r="C3264" s="57">
        <f ca="1"/>
        <v>0.21725509369878615</v>
      </c>
      <c r="D3264" s="57">
        <f t="shared" ca="1" si="406"/>
        <v>0.68552266795705274</v>
      </c>
      <c r="E3264" s="57">
        <f t="shared" ca="1" si="406"/>
        <v>0.68574762075677798</v>
      </c>
      <c r="F3264" s="57">
        <f t="shared" ca="1" si="401"/>
        <v>0</v>
      </c>
      <c r="G3264" s="57">
        <f t="shared" ca="1" si="402"/>
        <v>0</v>
      </c>
      <c r="H3264" s="17">
        <f t="shared" ca="1" si="403"/>
        <v>0</v>
      </c>
      <c r="I3264" s="17">
        <f t="shared" ca="1" si="404"/>
        <v>0</v>
      </c>
      <c r="K3264" s="17">
        <v>3255</v>
      </c>
      <c r="L3264" s="50">
        <v>1.7192026220377943E-3</v>
      </c>
      <c r="M3264" s="50">
        <v>1.7339293343632419E-3</v>
      </c>
      <c r="N3264" s="50">
        <v>5.4399999999999997E-2</v>
      </c>
      <c r="O3264" s="50">
        <v>5.5E-2</v>
      </c>
      <c r="R3264" s="59"/>
    </row>
    <row r="3265" spans="2:18" x14ac:dyDescent="0.2">
      <c r="B3265">
        <v>3256</v>
      </c>
      <c r="C3265" s="57">
        <f ca="1"/>
        <v>1.3445653938840971</v>
      </c>
      <c r="D3265" s="57">
        <f t="shared" ca="1" si="406"/>
        <v>0.76610576631415561</v>
      </c>
      <c r="E3265" s="57">
        <f t="shared" ca="1" si="406"/>
        <v>0.76635716228554152</v>
      </c>
      <c r="F3265" s="57">
        <f t="shared" ca="1" si="401"/>
        <v>0</v>
      </c>
      <c r="G3265" s="57">
        <f t="shared" ca="1" si="402"/>
        <v>0</v>
      </c>
      <c r="H3265" s="17">
        <f t="shared" ca="1" si="403"/>
        <v>0</v>
      </c>
      <c r="I3265" s="17">
        <f t="shared" ca="1" si="404"/>
        <v>0</v>
      </c>
      <c r="K3265" s="17">
        <v>3256</v>
      </c>
      <c r="L3265" s="50">
        <v>1.5089166378467191E-3</v>
      </c>
      <c r="M3265" s="50">
        <v>1.5217316307918904E-3</v>
      </c>
      <c r="N3265" s="50">
        <v>4.7399999999999998E-2</v>
      </c>
      <c r="O3265" s="50">
        <v>4.7800000000000002E-2</v>
      </c>
      <c r="R3265" s="59"/>
    </row>
    <row r="3266" spans="2:18" x14ac:dyDescent="0.2">
      <c r="B3266">
        <v>3257</v>
      </c>
      <c r="C3266" s="57">
        <f ca="1"/>
        <v>-1.1047585989486781</v>
      </c>
      <c r="D3266" s="57">
        <f t="shared" ca="1" si="406"/>
        <v>0.60175331242616981</v>
      </c>
      <c r="E3266" s="57">
        <f t="shared" ca="1" si="406"/>
        <v>0.60195077649074646</v>
      </c>
      <c r="F3266" s="57">
        <f t="shared" ca="1" si="401"/>
        <v>0</v>
      </c>
      <c r="G3266" s="57">
        <f t="shared" ca="1" si="402"/>
        <v>0</v>
      </c>
      <c r="H3266" s="17">
        <f t="shared" ca="1" si="403"/>
        <v>0</v>
      </c>
      <c r="I3266" s="17">
        <f t="shared" ca="1" si="404"/>
        <v>0</v>
      </c>
      <c r="K3266" s="17">
        <v>3257</v>
      </c>
      <c r="L3266" s="50">
        <v>1.8981273559794123E-3</v>
      </c>
      <c r="M3266" s="50">
        <v>1.9124207827911758E-3</v>
      </c>
      <c r="N3266" s="50">
        <v>5.2600000000000001E-2</v>
      </c>
      <c r="O3266" s="50">
        <v>5.2999999999999999E-2</v>
      </c>
      <c r="R3266" s="59"/>
    </row>
    <row r="3267" spans="2:18" x14ac:dyDescent="0.2">
      <c r="B3267">
        <v>3258</v>
      </c>
      <c r="C3267" s="57">
        <f ca="1"/>
        <v>1.3117706408766883</v>
      </c>
      <c r="D3267" s="57">
        <f t="shared" ca="1" si="406"/>
        <v>0.76363282998158133</v>
      </c>
      <c r="E3267" s="57">
        <f t="shared" ca="1" si="406"/>
        <v>0.76388341446419006</v>
      </c>
      <c r="F3267" s="57">
        <f t="shared" ca="1" si="401"/>
        <v>0</v>
      </c>
      <c r="G3267" s="57">
        <f t="shared" ca="1" si="402"/>
        <v>0</v>
      </c>
      <c r="H3267" s="17">
        <f t="shared" ca="1" si="403"/>
        <v>0</v>
      </c>
      <c r="I3267" s="17">
        <f t="shared" ca="1" si="404"/>
        <v>0</v>
      </c>
      <c r="K3267" s="17">
        <v>3258</v>
      </c>
      <c r="L3267" s="50">
        <v>1.7173267093013394E-3</v>
      </c>
      <c r="M3267" s="50">
        <v>1.730667366055527E-3</v>
      </c>
      <c r="N3267" s="50">
        <v>4.9399999999999999E-2</v>
      </c>
      <c r="O3267" s="50">
        <v>4.9399999999999999E-2</v>
      </c>
      <c r="R3267" s="59"/>
    </row>
    <row r="3268" spans="2:18" x14ac:dyDescent="0.2">
      <c r="B3268">
        <v>3259</v>
      </c>
      <c r="C3268" s="57">
        <f ca="1"/>
        <v>0.10823141206715348</v>
      </c>
      <c r="D3268" s="57">
        <f t="shared" ca="1" si="406"/>
        <v>0.6781938742682474</v>
      </c>
      <c r="E3268" s="57">
        <f t="shared" ca="1" si="406"/>
        <v>0.67841642213997255</v>
      </c>
      <c r="F3268" s="57">
        <f t="shared" ca="1" si="401"/>
        <v>0</v>
      </c>
      <c r="G3268" s="57">
        <f t="shared" ca="1" si="402"/>
        <v>0</v>
      </c>
      <c r="H3268" s="17">
        <f t="shared" ca="1" si="403"/>
        <v>0</v>
      </c>
      <c r="I3268" s="17">
        <f t="shared" ca="1" si="404"/>
        <v>0</v>
      </c>
      <c r="K3268" s="17">
        <v>3259</v>
      </c>
      <c r="L3268" s="50">
        <v>1.8707407216336613E-3</v>
      </c>
      <c r="M3268" s="50">
        <v>1.8848004855586045E-3</v>
      </c>
      <c r="N3268" s="50">
        <v>5.16E-2</v>
      </c>
      <c r="O3268" s="50">
        <v>5.1999999999999998E-2</v>
      </c>
      <c r="R3268" s="59"/>
    </row>
    <row r="3269" spans="2:18" x14ac:dyDescent="0.2">
      <c r="B3269">
        <v>3260</v>
      </c>
      <c r="C3269" s="57">
        <f ca="1"/>
        <v>1.4729927016839508</v>
      </c>
      <c r="D3269" s="57">
        <f t="shared" ca="1" si="406"/>
        <v>0.77586734597281837</v>
      </c>
      <c r="E3269" s="57">
        <f t="shared" ca="1" si="406"/>
        <v>0.77612194518572564</v>
      </c>
      <c r="F3269" s="57">
        <f t="shared" ca="1" si="401"/>
        <v>0</v>
      </c>
      <c r="G3269" s="57">
        <f t="shared" ca="1" si="402"/>
        <v>0</v>
      </c>
      <c r="H3269" s="17">
        <f t="shared" ca="1" si="403"/>
        <v>0</v>
      </c>
      <c r="I3269" s="17">
        <f t="shared" ca="1" si="404"/>
        <v>0</v>
      </c>
      <c r="K3269" s="17">
        <v>3260</v>
      </c>
      <c r="L3269" s="50">
        <v>1.6611041528402154E-3</v>
      </c>
      <c r="M3269" s="50">
        <v>1.6735748316379134E-3</v>
      </c>
      <c r="N3269" s="50">
        <v>4.58E-2</v>
      </c>
      <c r="O3269" s="50">
        <v>4.6399999999999997E-2</v>
      </c>
      <c r="R3269" s="59"/>
    </row>
    <row r="3270" spans="2:18" x14ac:dyDescent="0.2">
      <c r="B3270">
        <v>3261</v>
      </c>
      <c r="C3270" s="57">
        <f ca="1"/>
        <v>-1.4637747456711392</v>
      </c>
      <c r="D3270" s="57">
        <f t="shared" ref="D3270:E3289" ca="1" si="407">S0*EXP((D$5+0.5*σ*σ)*T+σ*SQRT(T)*$C3270)</f>
        <v>0.58082708001907157</v>
      </c>
      <c r="E3270" s="57">
        <f t="shared" ca="1" si="407"/>
        <v>0.58101767718516673</v>
      </c>
      <c r="F3270" s="57">
        <f t="shared" ca="1" si="401"/>
        <v>0</v>
      </c>
      <c r="G3270" s="57">
        <f t="shared" ca="1" si="402"/>
        <v>0</v>
      </c>
      <c r="H3270" s="17">
        <f t="shared" ca="1" si="403"/>
        <v>0</v>
      </c>
      <c r="I3270" s="17">
        <f t="shared" ca="1" si="404"/>
        <v>0</v>
      </c>
      <c r="K3270" s="17">
        <v>3261</v>
      </c>
      <c r="L3270" s="50">
        <v>2.0006195203138254E-3</v>
      </c>
      <c r="M3270" s="50">
        <v>2.0153654021155295E-3</v>
      </c>
      <c r="N3270" s="50">
        <v>5.3999999999999999E-2</v>
      </c>
      <c r="O3270" s="50">
        <v>5.4800000000000001E-2</v>
      </c>
      <c r="R3270" s="59"/>
    </row>
    <row r="3271" spans="2:18" x14ac:dyDescent="0.2">
      <c r="B3271">
        <v>3262</v>
      </c>
      <c r="C3271" s="57">
        <f ca="1"/>
        <v>-2.5111288564108391E-2</v>
      </c>
      <c r="D3271" s="57">
        <f t="shared" ca="1" si="407"/>
        <v>0.66933673737395827</v>
      </c>
      <c r="E3271" s="57">
        <f t="shared" ca="1" si="407"/>
        <v>0.66955637879512397</v>
      </c>
      <c r="F3271" s="57">
        <f t="shared" ca="1" si="401"/>
        <v>0</v>
      </c>
      <c r="G3271" s="57">
        <f t="shared" ca="1" si="402"/>
        <v>0</v>
      </c>
      <c r="H3271" s="17">
        <f t="shared" ca="1" si="403"/>
        <v>0</v>
      </c>
      <c r="I3271" s="17">
        <f t="shared" ca="1" si="404"/>
        <v>0</v>
      </c>
      <c r="K3271" s="17">
        <v>3262</v>
      </c>
      <c r="L3271" s="50">
        <v>1.677259091667271E-3</v>
      </c>
      <c r="M3271" s="50">
        <v>1.6895494692423479E-3</v>
      </c>
      <c r="N3271" s="50">
        <v>4.5199999999999997E-2</v>
      </c>
      <c r="O3271" s="50">
        <v>4.58E-2</v>
      </c>
      <c r="R3271" s="59"/>
    </row>
    <row r="3272" spans="2:18" x14ac:dyDescent="0.2">
      <c r="B3272">
        <v>3263</v>
      </c>
      <c r="C3272" s="57">
        <f ca="1"/>
        <v>0.37277770500124841</v>
      </c>
      <c r="D3272" s="57">
        <f t="shared" ca="1" si="407"/>
        <v>0.69611449210931353</v>
      </c>
      <c r="E3272" s="57">
        <f t="shared" ca="1" si="407"/>
        <v>0.69634292059351821</v>
      </c>
      <c r="F3272" s="57">
        <f t="shared" ca="1" si="401"/>
        <v>0</v>
      </c>
      <c r="G3272" s="57">
        <f t="shared" ca="1" si="402"/>
        <v>0</v>
      </c>
      <c r="H3272" s="17">
        <f t="shared" ca="1" si="403"/>
        <v>0</v>
      </c>
      <c r="I3272" s="17">
        <f t="shared" ca="1" si="404"/>
        <v>0</v>
      </c>
      <c r="K3272" s="17">
        <v>3263</v>
      </c>
      <c r="L3272" s="50">
        <v>1.9554439862305728E-3</v>
      </c>
      <c r="M3272" s="50">
        <v>1.9701582355995131E-3</v>
      </c>
      <c r="N3272" s="50">
        <v>5.4399999999999997E-2</v>
      </c>
      <c r="O3272" s="50">
        <v>5.4600000000000003E-2</v>
      </c>
      <c r="R3272" s="59"/>
    </row>
    <row r="3273" spans="2:18" x14ac:dyDescent="0.2">
      <c r="B3273">
        <v>3264</v>
      </c>
      <c r="C3273" s="57">
        <f ca="1"/>
        <v>-0.56823777875902981</v>
      </c>
      <c r="D3273" s="57">
        <f t="shared" ca="1" si="407"/>
        <v>0.63443942354465765</v>
      </c>
      <c r="E3273" s="57">
        <f t="shared" ca="1" si="407"/>
        <v>0.63464761348680476</v>
      </c>
      <c r="F3273" s="57">
        <f t="shared" ca="1" si="401"/>
        <v>0</v>
      </c>
      <c r="G3273" s="57">
        <f t="shared" ca="1" si="402"/>
        <v>0</v>
      </c>
      <c r="H3273" s="17">
        <f t="shared" ca="1" si="403"/>
        <v>0</v>
      </c>
      <c r="I3273" s="17">
        <f t="shared" ca="1" si="404"/>
        <v>0</v>
      </c>
      <c r="K3273" s="17">
        <v>3264</v>
      </c>
      <c r="L3273" s="50">
        <v>1.5982486342430143E-3</v>
      </c>
      <c r="M3273" s="50">
        <v>1.6119783920150344E-3</v>
      </c>
      <c r="N3273" s="50">
        <v>5.0799999999999998E-2</v>
      </c>
      <c r="O3273" s="50">
        <v>5.1200000000000002E-2</v>
      </c>
      <c r="R3273" s="59"/>
    </row>
    <row r="3274" spans="2:18" x14ac:dyDescent="0.2">
      <c r="B3274">
        <v>3265</v>
      </c>
      <c r="C3274" s="57">
        <f ca="1"/>
        <v>1.0992640723703559</v>
      </c>
      <c r="D3274" s="57">
        <f t="shared" ca="1" si="407"/>
        <v>0.74780077560469116</v>
      </c>
      <c r="E3274" s="57">
        <f t="shared" ca="1" si="407"/>
        <v>0.74804616483246145</v>
      </c>
      <c r="F3274" s="57">
        <f t="shared" ref="F3274:F3337" ca="1" si="408">MAX(0,CP*(D3274-K))</f>
        <v>0</v>
      </c>
      <c r="G3274" s="57">
        <f t="shared" ref="G3274:G3337" ca="1" si="409">MAX(0,CP*(E3274-K))</f>
        <v>0</v>
      </c>
      <c r="H3274" s="17">
        <f t="shared" ref="H3274:H3337" ca="1" si="410">(CP*(D3274-K)&gt;0)*1</f>
        <v>0</v>
      </c>
      <c r="I3274" s="17">
        <f t="shared" ref="I3274:I3337" ca="1" si="411">(CP*(E3274-K)&gt;0)*1</f>
        <v>0</v>
      </c>
      <c r="K3274" s="17">
        <v>3265</v>
      </c>
      <c r="L3274" s="50">
        <v>1.5710870954877456E-3</v>
      </c>
      <c r="M3274" s="50">
        <v>1.5858690262796245E-3</v>
      </c>
      <c r="N3274" s="50">
        <v>5.5E-2</v>
      </c>
      <c r="O3274" s="50">
        <v>5.5399999999999998E-2</v>
      </c>
      <c r="R3274" s="59"/>
    </row>
    <row r="3275" spans="2:18" x14ac:dyDescent="0.2">
      <c r="B3275">
        <v>3266</v>
      </c>
      <c r="C3275" s="57">
        <f ca="1"/>
        <v>-1.318669442597455</v>
      </c>
      <c r="D3275" s="57">
        <f t="shared" ca="1" si="407"/>
        <v>0.58919585669458219</v>
      </c>
      <c r="E3275" s="57">
        <f t="shared" ca="1" si="407"/>
        <v>0.58938920005687401</v>
      </c>
      <c r="F3275" s="57">
        <f t="shared" ca="1" si="408"/>
        <v>0</v>
      </c>
      <c r="G3275" s="57">
        <f t="shared" ca="1" si="409"/>
        <v>0</v>
      </c>
      <c r="H3275" s="17">
        <f t="shared" ca="1" si="410"/>
        <v>0</v>
      </c>
      <c r="I3275" s="17">
        <f t="shared" ca="1" si="411"/>
        <v>0</v>
      </c>
      <c r="K3275" s="17">
        <v>3266</v>
      </c>
      <c r="L3275" s="50">
        <v>1.7467885507482723E-3</v>
      </c>
      <c r="M3275" s="50">
        <v>1.7609148137838013E-3</v>
      </c>
      <c r="N3275" s="50">
        <v>5.2400000000000002E-2</v>
      </c>
      <c r="O3275" s="50">
        <v>5.2400000000000002E-2</v>
      </c>
      <c r="R3275" s="59"/>
    </row>
    <row r="3276" spans="2:18" x14ac:dyDescent="0.2">
      <c r="B3276">
        <v>3267</v>
      </c>
      <c r="C3276" s="57">
        <f ca="1"/>
        <v>-0.92988897808416027</v>
      </c>
      <c r="D3276" s="57">
        <f t="shared" ca="1" si="407"/>
        <v>0.61221745299801544</v>
      </c>
      <c r="E3276" s="57">
        <f t="shared" ca="1" si="407"/>
        <v>0.61241835084797724</v>
      </c>
      <c r="F3276" s="57">
        <f t="shared" ca="1" si="408"/>
        <v>0</v>
      </c>
      <c r="G3276" s="57">
        <f t="shared" ca="1" si="409"/>
        <v>0</v>
      </c>
      <c r="H3276" s="17">
        <f t="shared" ca="1" si="410"/>
        <v>0</v>
      </c>
      <c r="I3276" s="17">
        <f t="shared" ca="1" si="411"/>
        <v>0</v>
      </c>
      <c r="K3276" s="17">
        <v>3267</v>
      </c>
      <c r="L3276" s="50">
        <v>1.7953427019353214E-3</v>
      </c>
      <c r="M3276" s="50">
        <v>1.8091459276066693E-3</v>
      </c>
      <c r="N3276" s="50">
        <v>5.0999999999999997E-2</v>
      </c>
      <c r="O3276" s="50">
        <v>5.1200000000000002E-2</v>
      </c>
      <c r="R3276" s="59"/>
    </row>
    <row r="3277" spans="2:18" x14ac:dyDescent="0.2">
      <c r="B3277">
        <v>3268</v>
      </c>
      <c r="C3277" s="57">
        <f ca="1"/>
        <v>0.36690228440378764</v>
      </c>
      <c r="D3277" s="57">
        <f t="shared" ca="1" si="407"/>
        <v>0.69571138952512968</v>
      </c>
      <c r="E3277" s="57">
        <f t="shared" ca="1" si="407"/>
        <v>0.69593968573208198</v>
      </c>
      <c r="F3277" s="57">
        <f t="shared" ca="1" si="408"/>
        <v>0</v>
      </c>
      <c r="G3277" s="57">
        <f t="shared" ca="1" si="409"/>
        <v>0</v>
      </c>
      <c r="H3277" s="17">
        <f t="shared" ca="1" si="410"/>
        <v>0</v>
      </c>
      <c r="I3277" s="17">
        <f t="shared" ca="1" si="411"/>
        <v>0</v>
      </c>
      <c r="K3277" s="17">
        <v>3268</v>
      </c>
      <c r="L3277" s="50">
        <v>1.4475025131103524E-3</v>
      </c>
      <c r="M3277" s="50">
        <v>1.4593739324807961E-3</v>
      </c>
      <c r="N3277" s="50">
        <v>4.3999999999999997E-2</v>
      </c>
      <c r="O3277" s="50">
        <v>4.4200000000000003E-2</v>
      </c>
      <c r="R3277" s="59"/>
    </row>
    <row r="3278" spans="2:18" x14ac:dyDescent="0.2">
      <c r="B3278">
        <v>3269</v>
      </c>
      <c r="C3278" s="57">
        <f ca="1"/>
        <v>1.5062926732467379</v>
      </c>
      <c r="D3278" s="57">
        <f t="shared" ca="1" si="407"/>
        <v>0.77841867304834778</v>
      </c>
      <c r="E3278" s="57">
        <f t="shared" ca="1" si="407"/>
        <v>0.77867410947378735</v>
      </c>
      <c r="F3278" s="57">
        <f t="shared" ca="1" si="408"/>
        <v>0</v>
      </c>
      <c r="G3278" s="57">
        <f t="shared" ca="1" si="409"/>
        <v>0</v>
      </c>
      <c r="H3278" s="17">
        <f t="shared" ca="1" si="410"/>
        <v>0</v>
      </c>
      <c r="I3278" s="17">
        <f t="shared" ca="1" si="411"/>
        <v>0</v>
      </c>
      <c r="K3278" s="17">
        <v>3269</v>
      </c>
      <c r="L3278" s="50">
        <v>1.4646589037869283E-3</v>
      </c>
      <c r="M3278" s="50">
        <v>1.4772441681580625E-3</v>
      </c>
      <c r="N3278" s="50">
        <v>4.6800000000000001E-2</v>
      </c>
      <c r="O3278" s="50">
        <v>4.6800000000000001E-2</v>
      </c>
      <c r="R3278" s="59"/>
    </row>
    <row r="3279" spans="2:18" x14ac:dyDescent="0.2">
      <c r="B3279">
        <v>3270</v>
      </c>
      <c r="C3279" s="57">
        <f ca="1"/>
        <v>-0.18223155619314438</v>
      </c>
      <c r="D3279" s="57">
        <f t="shared" ca="1" si="407"/>
        <v>0.65904853958589316</v>
      </c>
      <c r="E3279" s="57">
        <f t="shared" ca="1" si="407"/>
        <v>0.65926480495692241</v>
      </c>
      <c r="F3279" s="57">
        <f t="shared" ca="1" si="408"/>
        <v>0</v>
      </c>
      <c r="G3279" s="57">
        <f t="shared" ca="1" si="409"/>
        <v>0</v>
      </c>
      <c r="H3279" s="17">
        <f t="shared" ca="1" si="410"/>
        <v>0</v>
      </c>
      <c r="I3279" s="17">
        <f t="shared" ca="1" si="411"/>
        <v>0</v>
      </c>
      <c r="K3279" s="17">
        <v>3270</v>
      </c>
      <c r="L3279" s="50">
        <v>1.5875571370952051E-3</v>
      </c>
      <c r="M3279" s="50">
        <v>1.5998206256533918E-3</v>
      </c>
      <c r="N3279" s="50">
        <v>4.5400000000000003E-2</v>
      </c>
      <c r="O3279" s="50">
        <v>4.5400000000000003E-2</v>
      </c>
      <c r="R3279" s="59"/>
    </row>
    <row r="3280" spans="2:18" x14ac:dyDescent="0.2">
      <c r="B3280">
        <v>3271</v>
      </c>
      <c r="C3280" s="57">
        <f ca="1"/>
        <v>-0.83788284949373504</v>
      </c>
      <c r="D3280" s="57">
        <f t="shared" ca="1" si="407"/>
        <v>0.61779592605062916</v>
      </c>
      <c r="E3280" s="57">
        <f t="shared" ca="1" si="407"/>
        <v>0.61799865446461166</v>
      </c>
      <c r="F3280" s="57">
        <f t="shared" ca="1" si="408"/>
        <v>0</v>
      </c>
      <c r="G3280" s="57">
        <f t="shared" ca="1" si="409"/>
        <v>0</v>
      </c>
      <c r="H3280" s="17">
        <f t="shared" ca="1" si="410"/>
        <v>0</v>
      </c>
      <c r="I3280" s="17">
        <f t="shared" ca="1" si="411"/>
        <v>0</v>
      </c>
      <c r="K3280" s="17">
        <v>3271</v>
      </c>
      <c r="L3280" s="50">
        <v>1.567298499604844E-3</v>
      </c>
      <c r="M3280" s="50">
        <v>1.580845336028006E-3</v>
      </c>
      <c r="N3280" s="50">
        <v>4.9799999999999997E-2</v>
      </c>
      <c r="O3280" s="50">
        <v>5.0599999999999999E-2</v>
      </c>
      <c r="R3280" s="59"/>
    </row>
    <row r="3281" spans="2:18" x14ac:dyDescent="0.2">
      <c r="B3281">
        <v>3272</v>
      </c>
      <c r="C3281" s="57">
        <f ca="1"/>
        <v>-0.22208445117619294</v>
      </c>
      <c r="D3281" s="57">
        <f t="shared" ca="1" si="407"/>
        <v>0.65646422067239496</v>
      </c>
      <c r="E3281" s="57">
        <f t="shared" ca="1" si="407"/>
        <v>0.65667963800469098</v>
      </c>
      <c r="F3281" s="57">
        <f t="shared" ca="1" si="408"/>
        <v>0</v>
      </c>
      <c r="G3281" s="57">
        <f t="shared" ca="1" si="409"/>
        <v>0</v>
      </c>
      <c r="H3281" s="17">
        <f t="shared" ca="1" si="410"/>
        <v>0</v>
      </c>
      <c r="I3281" s="17">
        <f t="shared" ca="1" si="411"/>
        <v>0</v>
      </c>
      <c r="K3281" s="17">
        <v>3272</v>
      </c>
      <c r="L3281" s="50">
        <v>1.7498891240419522E-3</v>
      </c>
      <c r="M3281" s="50">
        <v>1.7646334632610045E-3</v>
      </c>
      <c r="N3281" s="50">
        <v>5.4600000000000003E-2</v>
      </c>
      <c r="O3281" s="50">
        <v>5.4800000000000001E-2</v>
      </c>
      <c r="R3281" s="59"/>
    </row>
    <row r="3282" spans="2:18" x14ac:dyDescent="0.2">
      <c r="B3282">
        <v>3273</v>
      </c>
      <c r="C3282" s="57">
        <f ca="1"/>
        <v>-1.3407594118749984</v>
      </c>
      <c r="D3282" s="57">
        <f t="shared" ca="1" si="407"/>
        <v>0.58791410558994128</v>
      </c>
      <c r="E3282" s="57">
        <f t="shared" ca="1" si="407"/>
        <v>0.58810702834834494</v>
      </c>
      <c r="F3282" s="57">
        <f t="shared" ca="1" si="408"/>
        <v>0</v>
      </c>
      <c r="G3282" s="57">
        <f t="shared" ca="1" si="409"/>
        <v>0</v>
      </c>
      <c r="H3282" s="17">
        <f t="shared" ca="1" si="410"/>
        <v>0</v>
      </c>
      <c r="I3282" s="17">
        <f t="shared" ca="1" si="411"/>
        <v>0</v>
      </c>
      <c r="K3282" s="17">
        <v>3273</v>
      </c>
      <c r="L3282" s="50">
        <v>1.4261100052522966E-3</v>
      </c>
      <c r="M3282" s="50">
        <v>1.4395341641339585E-3</v>
      </c>
      <c r="N3282" s="50">
        <v>4.9799999999999997E-2</v>
      </c>
      <c r="O3282" s="50">
        <v>5.04E-2</v>
      </c>
      <c r="R3282" s="59"/>
    </row>
    <row r="3283" spans="2:18" x14ac:dyDescent="0.2">
      <c r="B3283">
        <v>3274</v>
      </c>
      <c r="C3283" s="57">
        <f ca="1"/>
        <v>-0.4154400820719118</v>
      </c>
      <c r="D3283" s="57">
        <f t="shared" ca="1" si="407"/>
        <v>0.64406892690254469</v>
      </c>
      <c r="E3283" s="57">
        <f t="shared" ca="1" si="407"/>
        <v>0.64428027674565724</v>
      </c>
      <c r="F3283" s="57">
        <f t="shared" ca="1" si="408"/>
        <v>0</v>
      </c>
      <c r="G3283" s="57">
        <f t="shared" ca="1" si="409"/>
        <v>0</v>
      </c>
      <c r="H3283" s="17">
        <f t="shared" ca="1" si="410"/>
        <v>0</v>
      </c>
      <c r="I3283" s="17">
        <f t="shared" ca="1" si="411"/>
        <v>0</v>
      </c>
      <c r="K3283" s="17">
        <v>3274</v>
      </c>
      <c r="L3283" s="50">
        <v>1.5882393026016442E-3</v>
      </c>
      <c r="M3283" s="50">
        <v>1.6013988864070129E-3</v>
      </c>
      <c r="N3283" s="50">
        <v>4.8599999999999997E-2</v>
      </c>
      <c r="O3283" s="50">
        <v>4.9000000000000002E-2</v>
      </c>
      <c r="R3283" s="59"/>
    </row>
    <row r="3284" spans="2:18" x14ac:dyDescent="0.2">
      <c r="B3284">
        <v>3275</v>
      </c>
      <c r="C3284" s="57">
        <f ca="1"/>
        <v>-0.16425521207528451</v>
      </c>
      <c r="D3284" s="57">
        <f t="shared" ca="1" si="407"/>
        <v>0.66021756886909511</v>
      </c>
      <c r="E3284" s="57">
        <f t="shared" ca="1" si="407"/>
        <v>0.66043421785458767</v>
      </c>
      <c r="F3284" s="57">
        <f t="shared" ca="1" si="408"/>
        <v>0</v>
      </c>
      <c r="G3284" s="57">
        <f t="shared" ca="1" si="409"/>
        <v>0</v>
      </c>
      <c r="H3284" s="17">
        <f t="shared" ca="1" si="410"/>
        <v>0</v>
      </c>
      <c r="I3284" s="17">
        <f t="shared" ca="1" si="411"/>
        <v>0</v>
      </c>
      <c r="K3284" s="17">
        <v>3275</v>
      </c>
      <c r="L3284" s="50">
        <v>1.8216367685774547E-3</v>
      </c>
      <c r="M3284" s="50">
        <v>1.8364062363358795E-3</v>
      </c>
      <c r="N3284" s="50">
        <v>5.4600000000000003E-2</v>
      </c>
      <c r="O3284" s="50">
        <v>5.5E-2</v>
      </c>
      <c r="R3284" s="59"/>
    </row>
    <row r="3285" spans="2:18" x14ac:dyDescent="0.2">
      <c r="B3285">
        <v>3276</v>
      </c>
      <c r="C3285" s="57">
        <f ca="1"/>
        <v>-0.46451060174707814</v>
      </c>
      <c r="D3285" s="57">
        <f t="shared" ca="1" si="407"/>
        <v>0.64096061460254528</v>
      </c>
      <c r="E3285" s="57">
        <f t="shared" ca="1" si="407"/>
        <v>0.64117094445961365</v>
      </c>
      <c r="F3285" s="57">
        <f t="shared" ca="1" si="408"/>
        <v>0</v>
      </c>
      <c r="G3285" s="57">
        <f t="shared" ca="1" si="409"/>
        <v>0</v>
      </c>
      <c r="H3285" s="17">
        <f t="shared" ca="1" si="410"/>
        <v>0</v>
      </c>
      <c r="I3285" s="17">
        <f t="shared" ca="1" si="411"/>
        <v>0</v>
      </c>
      <c r="K3285" s="17">
        <v>3276</v>
      </c>
      <c r="L3285" s="50">
        <v>1.8457679851841299E-3</v>
      </c>
      <c r="M3285" s="50">
        <v>1.8601359583894205E-3</v>
      </c>
      <c r="N3285" s="50">
        <v>5.3199999999999997E-2</v>
      </c>
      <c r="O3285" s="50">
        <v>5.3400000000000003E-2</v>
      </c>
      <c r="R3285" s="59"/>
    </row>
    <row r="3286" spans="2:18" x14ac:dyDescent="0.2">
      <c r="B3286">
        <v>3277</v>
      </c>
      <c r="C3286" s="57">
        <f ca="1"/>
        <v>1.2024276622858106</v>
      </c>
      <c r="D3286" s="57">
        <f t="shared" ca="1" si="407"/>
        <v>0.75544519447543346</v>
      </c>
      <c r="E3286" s="57">
        <f t="shared" ca="1" si="407"/>
        <v>0.75569309220293335</v>
      </c>
      <c r="F3286" s="57">
        <f t="shared" ca="1" si="408"/>
        <v>0</v>
      </c>
      <c r="G3286" s="57">
        <f t="shared" ca="1" si="409"/>
        <v>0</v>
      </c>
      <c r="H3286" s="17">
        <f t="shared" ca="1" si="410"/>
        <v>0</v>
      </c>
      <c r="I3286" s="17">
        <f t="shared" ca="1" si="411"/>
        <v>0</v>
      </c>
      <c r="K3286" s="17">
        <v>3277</v>
      </c>
      <c r="L3286" s="50">
        <v>1.8744057007398414E-3</v>
      </c>
      <c r="M3286" s="50">
        <v>1.8889364013209857E-3</v>
      </c>
      <c r="N3286" s="50">
        <v>5.3800000000000001E-2</v>
      </c>
      <c r="O3286" s="50">
        <v>5.3999999999999999E-2</v>
      </c>
      <c r="R3286" s="59"/>
    </row>
    <row r="3287" spans="2:18" x14ac:dyDescent="0.2">
      <c r="B3287">
        <v>3278</v>
      </c>
      <c r="C3287" s="57">
        <f ca="1"/>
        <v>0.77100673968594047</v>
      </c>
      <c r="D3287" s="57">
        <f t="shared" ca="1" si="407"/>
        <v>0.72398779888182596</v>
      </c>
      <c r="E3287" s="57">
        <f t="shared" ca="1" si="407"/>
        <v>0.72422537393213138</v>
      </c>
      <c r="F3287" s="57">
        <f t="shared" ca="1" si="408"/>
        <v>0</v>
      </c>
      <c r="G3287" s="57">
        <f t="shared" ca="1" si="409"/>
        <v>0</v>
      </c>
      <c r="H3287" s="17">
        <f t="shared" ca="1" si="410"/>
        <v>0</v>
      </c>
      <c r="I3287" s="17">
        <f t="shared" ca="1" si="411"/>
        <v>0</v>
      </c>
      <c r="K3287" s="17">
        <v>3278</v>
      </c>
      <c r="L3287" s="50">
        <v>1.6840393722477327E-3</v>
      </c>
      <c r="M3287" s="50">
        <v>1.6984487371728065E-3</v>
      </c>
      <c r="N3287" s="50">
        <v>5.3400000000000003E-2</v>
      </c>
      <c r="O3287" s="50">
        <v>5.3600000000000002E-2</v>
      </c>
      <c r="R3287" s="59"/>
    </row>
    <row r="3288" spans="2:18" x14ac:dyDescent="0.2">
      <c r="B3288">
        <v>3279</v>
      </c>
      <c r="C3288" s="57">
        <f ca="1"/>
        <v>0.59699075594375184</v>
      </c>
      <c r="D3288" s="57">
        <f t="shared" ca="1" si="407"/>
        <v>0.71167314808929949</v>
      </c>
      <c r="E3288" s="57">
        <f t="shared" ca="1" si="407"/>
        <v>0.71190668211324237</v>
      </c>
      <c r="F3288" s="57">
        <f t="shared" ca="1" si="408"/>
        <v>0</v>
      </c>
      <c r="G3288" s="57">
        <f t="shared" ca="1" si="409"/>
        <v>0</v>
      </c>
      <c r="H3288" s="17">
        <f t="shared" ca="1" si="410"/>
        <v>0</v>
      </c>
      <c r="I3288" s="17">
        <f t="shared" ca="1" si="411"/>
        <v>0</v>
      </c>
      <c r="K3288" s="17">
        <v>3279</v>
      </c>
      <c r="L3288" s="50">
        <v>1.5133334162297459E-3</v>
      </c>
      <c r="M3288" s="50">
        <v>1.5256246453857016E-3</v>
      </c>
      <c r="N3288" s="50">
        <v>4.5600000000000002E-2</v>
      </c>
      <c r="O3288" s="50">
        <v>4.58E-2</v>
      </c>
      <c r="R3288" s="59"/>
    </row>
    <row r="3289" spans="2:18" x14ac:dyDescent="0.2">
      <c r="B3289">
        <v>3280</v>
      </c>
      <c r="C3289" s="57">
        <f ca="1"/>
        <v>0.31815141069638325</v>
      </c>
      <c r="D3289" s="57">
        <f t="shared" ca="1" si="407"/>
        <v>0.69237566639228354</v>
      </c>
      <c r="E3289" s="57">
        <f t="shared" ca="1" si="407"/>
        <v>0.69260286798881265</v>
      </c>
      <c r="F3289" s="57">
        <f t="shared" ca="1" si="408"/>
        <v>0</v>
      </c>
      <c r="G3289" s="57">
        <f t="shared" ca="1" si="409"/>
        <v>0</v>
      </c>
      <c r="H3289" s="17">
        <f t="shared" ca="1" si="410"/>
        <v>0</v>
      </c>
      <c r="I3289" s="17">
        <f t="shared" ca="1" si="411"/>
        <v>0</v>
      </c>
      <c r="K3289" s="17">
        <v>3280</v>
      </c>
      <c r="L3289" s="50">
        <v>1.9008202156764423E-3</v>
      </c>
      <c r="M3289" s="50">
        <v>1.9157729623149012E-3</v>
      </c>
      <c r="N3289" s="50">
        <v>5.5399999999999998E-2</v>
      </c>
      <c r="O3289" s="50">
        <v>5.5399999999999998E-2</v>
      </c>
      <c r="R3289" s="59"/>
    </row>
    <row r="3290" spans="2:18" x14ac:dyDescent="0.2">
      <c r="B3290">
        <v>3281</v>
      </c>
      <c r="C3290" s="57">
        <f ca="1"/>
        <v>1.6526549302329774</v>
      </c>
      <c r="D3290" s="57">
        <f t="shared" ref="D3290:E3309" ca="1" si="412">S0*EXP((D$5+0.5*σ*σ)*T+σ*SQRT(T)*$C3290)</f>
        <v>0.78973228176090826</v>
      </c>
      <c r="E3290" s="57">
        <f t="shared" ca="1" si="412"/>
        <v>0.78999143072288946</v>
      </c>
      <c r="F3290" s="57">
        <f t="shared" ca="1" si="408"/>
        <v>1.5322817609082495E-3</v>
      </c>
      <c r="G3290" s="57">
        <f t="shared" ca="1" si="409"/>
        <v>1.7914307228894533E-3</v>
      </c>
      <c r="H3290" s="17">
        <f t="shared" ca="1" si="410"/>
        <v>1</v>
      </c>
      <c r="I3290" s="17">
        <f t="shared" ca="1" si="411"/>
        <v>1</v>
      </c>
      <c r="K3290" s="17">
        <v>3281</v>
      </c>
      <c r="L3290" s="50">
        <v>1.5477409539129056E-3</v>
      </c>
      <c r="M3290" s="50">
        <v>1.5608189129290811E-3</v>
      </c>
      <c r="N3290" s="50">
        <v>4.8399999999999999E-2</v>
      </c>
      <c r="O3290" s="50">
        <v>4.8599999999999997E-2</v>
      </c>
      <c r="R3290" s="59"/>
    </row>
    <row r="3291" spans="2:18" x14ac:dyDescent="0.2">
      <c r="B3291">
        <v>3282</v>
      </c>
      <c r="C3291" s="57">
        <f ca="1"/>
        <v>-1.5054027479564325</v>
      </c>
      <c r="D3291" s="57">
        <f t="shared" ca="1" si="412"/>
        <v>0.57844825071789363</v>
      </c>
      <c r="E3291" s="57">
        <f t="shared" ca="1" si="412"/>
        <v>0.57863806727623301</v>
      </c>
      <c r="F3291" s="57">
        <f t="shared" ca="1" si="408"/>
        <v>0</v>
      </c>
      <c r="G3291" s="57">
        <f t="shared" ca="1" si="409"/>
        <v>0</v>
      </c>
      <c r="H3291" s="17">
        <f t="shared" ca="1" si="410"/>
        <v>0</v>
      </c>
      <c r="I3291" s="17">
        <f t="shared" ca="1" si="411"/>
        <v>0</v>
      </c>
      <c r="K3291" s="17">
        <v>3282</v>
      </c>
      <c r="L3291" s="50">
        <v>1.714317805787902E-3</v>
      </c>
      <c r="M3291" s="50">
        <v>1.7276878169126284E-3</v>
      </c>
      <c r="N3291" s="50">
        <v>4.9399999999999999E-2</v>
      </c>
      <c r="O3291" s="50">
        <v>4.9799999999999997E-2</v>
      </c>
      <c r="R3291" s="59"/>
    </row>
    <row r="3292" spans="2:18" x14ac:dyDescent="0.2">
      <c r="B3292">
        <v>3283</v>
      </c>
      <c r="C3292" s="57">
        <f ca="1"/>
        <v>-0.36817279100828837</v>
      </c>
      <c r="D3292" s="57">
        <f t="shared" ca="1" si="412"/>
        <v>0.64707726796604503</v>
      </c>
      <c r="E3292" s="57">
        <f t="shared" ca="1" si="412"/>
        <v>0.64728960498985399</v>
      </c>
      <c r="F3292" s="57">
        <f t="shared" ca="1" si="408"/>
        <v>0</v>
      </c>
      <c r="G3292" s="57">
        <f t="shared" ca="1" si="409"/>
        <v>0</v>
      </c>
      <c r="H3292" s="17">
        <f t="shared" ca="1" si="410"/>
        <v>0</v>
      </c>
      <c r="I3292" s="17">
        <f t="shared" ca="1" si="411"/>
        <v>0</v>
      </c>
      <c r="K3292" s="17">
        <v>3283</v>
      </c>
      <c r="L3292" s="50">
        <v>1.6705035058153079E-3</v>
      </c>
      <c r="M3292" s="50">
        <v>1.6832132835438503E-3</v>
      </c>
      <c r="N3292" s="50">
        <v>4.7E-2</v>
      </c>
      <c r="O3292" s="50">
        <v>4.7199999999999999E-2</v>
      </c>
      <c r="R3292" s="59"/>
    </row>
    <row r="3293" spans="2:18" x14ac:dyDescent="0.2">
      <c r="B3293">
        <v>3284</v>
      </c>
      <c r="C3293" s="57">
        <f ca="1"/>
        <v>0.46185414837760047</v>
      </c>
      <c r="D3293" s="57">
        <f t="shared" ca="1" si="412"/>
        <v>0.70225456614591331</v>
      </c>
      <c r="E3293" s="57">
        <f t="shared" ca="1" si="412"/>
        <v>0.70248500948230241</v>
      </c>
      <c r="F3293" s="57">
        <f t="shared" ca="1" si="408"/>
        <v>0</v>
      </c>
      <c r="G3293" s="57">
        <f t="shared" ca="1" si="409"/>
        <v>0</v>
      </c>
      <c r="H3293" s="17">
        <f t="shared" ca="1" si="410"/>
        <v>0</v>
      </c>
      <c r="I3293" s="17">
        <f t="shared" ca="1" si="411"/>
        <v>0</v>
      </c>
      <c r="K3293" s="17">
        <v>3284</v>
      </c>
      <c r="L3293" s="50">
        <v>1.5703345484769666E-3</v>
      </c>
      <c r="M3293" s="50">
        <v>1.5844981030293747E-3</v>
      </c>
      <c r="N3293" s="50">
        <v>5.2600000000000001E-2</v>
      </c>
      <c r="O3293" s="50">
        <v>5.28E-2</v>
      </c>
      <c r="R3293" s="59"/>
    </row>
    <row r="3294" spans="2:18" x14ac:dyDescent="0.2">
      <c r="B3294">
        <v>3285</v>
      </c>
      <c r="C3294" s="57">
        <f ca="1"/>
        <v>-0.10083415583074812</v>
      </c>
      <c r="D3294" s="57">
        <f t="shared" ca="1" si="412"/>
        <v>0.66435852560897835</v>
      </c>
      <c r="E3294" s="57">
        <f t="shared" ca="1" si="412"/>
        <v>0.66457653344058298</v>
      </c>
      <c r="F3294" s="57">
        <f t="shared" ca="1" si="408"/>
        <v>0</v>
      </c>
      <c r="G3294" s="57">
        <f t="shared" ca="1" si="409"/>
        <v>0</v>
      </c>
      <c r="H3294" s="17">
        <f t="shared" ca="1" si="410"/>
        <v>0</v>
      </c>
      <c r="I3294" s="17">
        <f t="shared" ca="1" si="411"/>
        <v>0</v>
      </c>
      <c r="K3294" s="17">
        <v>3285</v>
      </c>
      <c r="L3294" s="50">
        <v>1.5909369375918716E-3</v>
      </c>
      <c r="M3294" s="50">
        <v>1.6044625662411131E-3</v>
      </c>
      <c r="N3294" s="50">
        <v>0.05</v>
      </c>
      <c r="O3294" s="50">
        <v>5.04E-2</v>
      </c>
      <c r="R3294" s="59"/>
    </row>
    <row r="3295" spans="2:18" x14ac:dyDescent="0.2">
      <c r="B3295">
        <v>3286</v>
      </c>
      <c r="C3295" s="57">
        <f ca="1"/>
        <v>0.174304484992093</v>
      </c>
      <c r="D3295" s="57">
        <f t="shared" ca="1" si="412"/>
        <v>0.68262603343909811</v>
      </c>
      <c r="E3295" s="57">
        <f t="shared" ca="1" si="412"/>
        <v>0.6828500357143914</v>
      </c>
      <c r="F3295" s="57">
        <f t="shared" ca="1" si="408"/>
        <v>0</v>
      </c>
      <c r="G3295" s="57">
        <f t="shared" ca="1" si="409"/>
        <v>0</v>
      </c>
      <c r="H3295" s="17">
        <f t="shared" ca="1" si="410"/>
        <v>0</v>
      </c>
      <c r="I3295" s="17">
        <f t="shared" ca="1" si="411"/>
        <v>0</v>
      </c>
      <c r="K3295" s="17">
        <v>3286</v>
      </c>
      <c r="L3295" s="50">
        <v>1.9075429156461641E-3</v>
      </c>
      <c r="M3295" s="50">
        <v>1.9229024345303334E-3</v>
      </c>
      <c r="N3295" s="50">
        <v>5.6800000000000003E-2</v>
      </c>
      <c r="O3295" s="50">
        <v>5.7000000000000002E-2</v>
      </c>
      <c r="R3295" s="59"/>
    </row>
    <row r="3296" spans="2:18" x14ac:dyDescent="0.2">
      <c r="B3296">
        <v>3287</v>
      </c>
      <c r="C3296" s="57">
        <f ca="1"/>
        <v>3.6880041032361165E-2</v>
      </c>
      <c r="D3296" s="57">
        <f t="shared" ca="1" si="412"/>
        <v>0.67343996037297227</v>
      </c>
      <c r="E3296" s="57">
        <f t="shared" ca="1" si="412"/>
        <v>0.67366094825800349</v>
      </c>
      <c r="F3296" s="57">
        <f t="shared" ca="1" si="408"/>
        <v>0</v>
      </c>
      <c r="G3296" s="57">
        <f t="shared" ca="1" si="409"/>
        <v>0</v>
      </c>
      <c r="H3296" s="17">
        <f t="shared" ca="1" si="410"/>
        <v>0</v>
      </c>
      <c r="I3296" s="17">
        <f t="shared" ca="1" si="411"/>
        <v>0</v>
      </c>
      <c r="K3296" s="17">
        <v>3287</v>
      </c>
      <c r="L3296" s="50">
        <v>2.0170364169192806E-3</v>
      </c>
      <c r="M3296" s="50">
        <v>2.0318188919895975E-3</v>
      </c>
      <c r="N3296" s="50">
        <v>5.4199999999999998E-2</v>
      </c>
      <c r="O3296" s="50">
        <v>5.5E-2</v>
      </c>
      <c r="R3296" s="59"/>
    </row>
    <row r="3297" spans="2:18" x14ac:dyDescent="0.2">
      <c r="B3297">
        <v>3288</v>
      </c>
      <c r="C3297" s="57">
        <f ca="1"/>
        <v>-0.56807759560212268</v>
      </c>
      <c r="D3297" s="57">
        <f t="shared" ca="1" si="412"/>
        <v>0.63444944272422221</v>
      </c>
      <c r="E3297" s="57">
        <f t="shared" ca="1" si="412"/>
        <v>0.63465763595414171</v>
      </c>
      <c r="F3297" s="57">
        <f t="shared" ca="1" si="408"/>
        <v>0</v>
      </c>
      <c r="G3297" s="57">
        <f t="shared" ca="1" si="409"/>
        <v>0</v>
      </c>
      <c r="H3297" s="17">
        <f t="shared" ca="1" si="410"/>
        <v>0</v>
      </c>
      <c r="I3297" s="17">
        <f t="shared" ca="1" si="411"/>
        <v>0</v>
      </c>
      <c r="K3297" s="17">
        <v>3288</v>
      </c>
      <c r="L3297" s="50">
        <v>1.843330264666437E-3</v>
      </c>
      <c r="M3297" s="50">
        <v>1.8582822720813422E-3</v>
      </c>
      <c r="N3297" s="50">
        <v>5.5199999999999999E-2</v>
      </c>
      <c r="O3297" s="50">
        <v>5.5800000000000002E-2</v>
      </c>
      <c r="R3297" s="59"/>
    </row>
    <row r="3298" spans="2:18" x14ac:dyDescent="0.2">
      <c r="B3298">
        <v>3289</v>
      </c>
      <c r="C3298" s="57">
        <f ca="1"/>
        <v>-0.72946564229029631</v>
      </c>
      <c r="D3298" s="57">
        <f t="shared" ca="1" si="412"/>
        <v>0.62443470241332177</v>
      </c>
      <c r="E3298" s="57">
        <f t="shared" ca="1" si="412"/>
        <v>0.62463960932759222</v>
      </c>
      <c r="F3298" s="57">
        <f t="shared" ca="1" si="408"/>
        <v>0</v>
      </c>
      <c r="G3298" s="57">
        <f t="shared" ca="1" si="409"/>
        <v>0</v>
      </c>
      <c r="H3298" s="17">
        <f t="shared" ca="1" si="410"/>
        <v>0</v>
      </c>
      <c r="I3298" s="17">
        <f t="shared" ca="1" si="411"/>
        <v>0</v>
      </c>
      <c r="K3298" s="17">
        <v>3289</v>
      </c>
      <c r="L3298" s="50">
        <v>1.5070793360554588E-3</v>
      </c>
      <c r="M3298" s="50">
        <v>1.5200751536982803E-3</v>
      </c>
      <c r="N3298" s="50">
        <v>4.82E-2</v>
      </c>
      <c r="O3298" s="50">
        <v>4.8599999999999997E-2</v>
      </c>
      <c r="R3298" s="59"/>
    </row>
    <row r="3299" spans="2:18" x14ac:dyDescent="0.2">
      <c r="B3299">
        <v>3290</v>
      </c>
      <c r="C3299" s="57">
        <f ca="1"/>
        <v>2.3529640841620201</v>
      </c>
      <c r="D3299" s="57">
        <f t="shared" ca="1" si="412"/>
        <v>0.84618305367576141</v>
      </c>
      <c r="E3299" s="57">
        <f t="shared" ca="1" si="412"/>
        <v>0.84646072683800966</v>
      </c>
      <c r="F3299" s="57">
        <f t="shared" ca="1" si="408"/>
        <v>5.7983053675761398E-2</v>
      </c>
      <c r="G3299" s="57">
        <f t="shared" ca="1" si="409"/>
        <v>5.8260726838009647E-2</v>
      </c>
      <c r="H3299" s="17">
        <f t="shared" ca="1" si="410"/>
        <v>1</v>
      </c>
      <c r="I3299" s="17">
        <f t="shared" ca="1" si="411"/>
        <v>1</v>
      </c>
      <c r="K3299" s="17">
        <v>3290</v>
      </c>
      <c r="L3299" s="50">
        <v>1.4796195088728596E-3</v>
      </c>
      <c r="M3299" s="50">
        <v>1.4917897423162006E-3</v>
      </c>
      <c r="N3299" s="50">
        <v>4.48E-2</v>
      </c>
      <c r="O3299" s="50">
        <v>4.5600000000000002E-2</v>
      </c>
      <c r="R3299" s="59"/>
    </row>
    <row r="3300" spans="2:18" x14ac:dyDescent="0.2">
      <c r="B3300">
        <v>3291</v>
      </c>
      <c r="C3300" s="57">
        <f ca="1"/>
        <v>1.0847988996671667</v>
      </c>
      <c r="D3300" s="57">
        <f t="shared" ca="1" si="412"/>
        <v>0.74673510834949941</v>
      </c>
      <c r="E3300" s="57">
        <f t="shared" ca="1" si="412"/>
        <v>0.74698014788083544</v>
      </c>
      <c r="F3300" s="57">
        <f t="shared" ca="1" si="408"/>
        <v>0</v>
      </c>
      <c r="G3300" s="57">
        <f t="shared" ca="1" si="409"/>
        <v>0</v>
      </c>
      <c r="H3300" s="17">
        <f t="shared" ca="1" si="410"/>
        <v>0</v>
      </c>
      <c r="I3300" s="17">
        <f t="shared" ca="1" si="411"/>
        <v>0</v>
      </c>
      <c r="K3300" s="17">
        <v>3291</v>
      </c>
      <c r="L3300" s="50">
        <v>1.9113120038585635E-3</v>
      </c>
      <c r="M3300" s="50">
        <v>1.926367301707148E-3</v>
      </c>
      <c r="N3300" s="50">
        <v>5.5599999999999997E-2</v>
      </c>
      <c r="O3300" s="50">
        <v>5.6000000000000001E-2</v>
      </c>
      <c r="R3300" s="59"/>
    </row>
    <row r="3301" spans="2:18" x14ac:dyDescent="0.2">
      <c r="B3301">
        <v>3292</v>
      </c>
      <c r="C3301" s="57">
        <f ca="1"/>
        <v>0.93126405980108629</v>
      </c>
      <c r="D3301" s="57">
        <f t="shared" ca="1" si="412"/>
        <v>0.73551718407483879</v>
      </c>
      <c r="E3301" s="57">
        <f t="shared" ca="1" si="412"/>
        <v>0.73575854246827721</v>
      </c>
      <c r="F3301" s="57">
        <f t="shared" ca="1" si="408"/>
        <v>0</v>
      </c>
      <c r="G3301" s="57">
        <f t="shared" ca="1" si="409"/>
        <v>0</v>
      </c>
      <c r="H3301" s="17">
        <f t="shared" ca="1" si="410"/>
        <v>0</v>
      </c>
      <c r="I3301" s="17">
        <f t="shared" ca="1" si="411"/>
        <v>0</v>
      </c>
      <c r="K3301" s="17">
        <v>3292</v>
      </c>
      <c r="L3301" s="50">
        <v>1.7315163244291519E-3</v>
      </c>
      <c r="M3301" s="50">
        <v>1.7455451504819898E-3</v>
      </c>
      <c r="N3301" s="50">
        <v>5.1999999999999998E-2</v>
      </c>
      <c r="O3301" s="50">
        <v>5.2200000000000003E-2</v>
      </c>
      <c r="R3301" s="59"/>
    </row>
    <row r="3302" spans="2:18" x14ac:dyDescent="0.2">
      <c r="B3302">
        <v>3293</v>
      </c>
      <c r="C3302" s="57">
        <f ca="1"/>
        <v>-1.6848028895556246</v>
      </c>
      <c r="D3302" s="57">
        <f t="shared" ca="1" si="412"/>
        <v>0.5683074072990153</v>
      </c>
      <c r="E3302" s="57">
        <f t="shared" ca="1" si="412"/>
        <v>0.56849389616124002</v>
      </c>
      <c r="F3302" s="57">
        <f t="shared" ca="1" si="408"/>
        <v>0</v>
      </c>
      <c r="G3302" s="57">
        <f t="shared" ca="1" si="409"/>
        <v>0</v>
      </c>
      <c r="H3302" s="17">
        <f t="shared" ca="1" si="410"/>
        <v>0</v>
      </c>
      <c r="I3302" s="17">
        <f t="shared" ca="1" si="411"/>
        <v>0</v>
      </c>
      <c r="K3302" s="17">
        <v>3293</v>
      </c>
      <c r="L3302" s="50">
        <v>1.6745698030090888E-3</v>
      </c>
      <c r="M3302" s="50">
        <v>1.6878976073592309E-3</v>
      </c>
      <c r="N3302" s="50">
        <v>4.9200000000000001E-2</v>
      </c>
      <c r="O3302" s="50">
        <v>4.9599999999999998E-2</v>
      </c>
      <c r="R3302" s="59"/>
    </row>
    <row r="3303" spans="2:18" x14ac:dyDescent="0.2">
      <c r="B3303">
        <v>3294</v>
      </c>
      <c r="C3303" s="57">
        <f ca="1"/>
        <v>-1.2801417949580964</v>
      </c>
      <c r="D3303" s="57">
        <f t="shared" ca="1" si="412"/>
        <v>0.59143808049892466</v>
      </c>
      <c r="E3303" s="57">
        <f t="shared" ca="1" si="412"/>
        <v>0.59163215964217009</v>
      </c>
      <c r="F3303" s="57">
        <f t="shared" ca="1" si="408"/>
        <v>0</v>
      </c>
      <c r="G3303" s="57">
        <f t="shared" ca="1" si="409"/>
        <v>0</v>
      </c>
      <c r="H3303" s="17">
        <f t="shared" ca="1" si="410"/>
        <v>0</v>
      </c>
      <c r="I3303" s="17">
        <f t="shared" ca="1" si="411"/>
        <v>0</v>
      </c>
      <c r="K3303" s="17">
        <v>3294</v>
      </c>
      <c r="L3303" s="50">
        <v>1.8170362730276753E-3</v>
      </c>
      <c r="M3303" s="50">
        <v>1.8313042573683638E-3</v>
      </c>
      <c r="N3303" s="50">
        <v>5.28E-2</v>
      </c>
      <c r="O3303" s="50">
        <v>5.3199999999999997E-2</v>
      </c>
      <c r="R3303" s="59"/>
    </row>
    <row r="3304" spans="2:18" x14ac:dyDescent="0.2">
      <c r="B3304">
        <v>3295</v>
      </c>
      <c r="C3304" s="57">
        <f ca="1"/>
        <v>-1.3779289934303167</v>
      </c>
      <c r="D3304" s="57">
        <f t="shared" ca="1" si="412"/>
        <v>0.58576366331379726</v>
      </c>
      <c r="E3304" s="57">
        <f t="shared" ca="1" si="412"/>
        <v>0.58595588040915969</v>
      </c>
      <c r="F3304" s="57">
        <f t="shared" ca="1" si="408"/>
        <v>0</v>
      </c>
      <c r="G3304" s="57">
        <f t="shared" ca="1" si="409"/>
        <v>0</v>
      </c>
      <c r="H3304" s="17">
        <f t="shared" ca="1" si="410"/>
        <v>0</v>
      </c>
      <c r="I3304" s="17">
        <f t="shared" ca="1" si="411"/>
        <v>0</v>
      </c>
      <c r="K3304" s="17">
        <v>3295</v>
      </c>
      <c r="L3304" s="50">
        <v>1.7812059269718336E-3</v>
      </c>
      <c r="M3304" s="50">
        <v>1.7947962332659031E-3</v>
      </c>
      <c r="N3304" s="50">
        <v>0.05</v>
      </c>
      <c r="O3304" s="50">
        <v>5.0599999999999999E-2</v>
      </c>
      <c r="R3304" s="59"/>
    </row>
    <row r="3305" spans="2:18" x14ac:dyDescent="0.2">
      <c r="B3305">
        <v>3296</v>
      </c>
      <c r="C3305" s="57">
        <f ca="1"/>
        <v>-0.7533523911963439</v>
      </c>
      <c r="D3305" s="57">
        <f t="shared" ca="1" si="412"/>
        <v>0.62296592992752453</v>
      </c>
      <c r="E3305" s="57">
        <f t="shared" ca="1" si="412"/>
        <v>0.62317035486724004</v>
      </c>
      <c r="F3305" s="57">
        <f t="shared" ca="1" si="408"/>
        <v>0</v>
      </c>
      <c r="G3305" s="57">
        <f t="shared" ca="1" si="409"/>
        <v>0</v>
      </c>
      <c r="H3305" s="17">
        <f t="shared" ca="1" si="410"/>
        <v>0</v>
      </c>
      <c r="I3305" s="17">
        <f t="shared" ca="1" si="411"/>
        <v>0</v>
      </c>
      <c r="K3305" s="17">
        <v>3296</v>
      </c>
      <c r="L3305" s="50">
        <v>1.6738283324886818E-3</v>
      </c>
      <c r="M3305" s="50">
        <v>1.6873910193600902E-3</v>
      </c>
      <c r="N3305" s="50">
        <v>5.0200000000000002E-2</v>
      </c>
      <c r="O3305" s="50">
        <v>5.0599999999999999E-2</v>
      </c>
      <c r="R3305" s="59"/>
    </row>
    <row r="3306" spans="2:18" x14ac:dyDescent="0.2">
      <c r="B3306">
        <v>3297</v>
      </c>
      <c r="C3306" s="57">
        <f ca="1"/>
        <v>2.0146201434433375</v>
      </c>
      <c r="D3306" s="57">
        <f t="shared" ca="1" si="412"/>
        <v>0.81842293520221854</v>
      </c>
      <c r="E3306" s="57">
        <f t="shared" ca="1" si="412"/>
        <v>0.81869149894086457</v>
      </c>
      <c r="F3306" s="57">
        <f t="shared" ca="1" si="408"/>
        <v>3.0222935202218526E-2</v>
      </c>
      <c r="G3306" s="57">
        <f t="shared" ca="1" si="409"/>
        <v>3.0491498940864559E-2</v>
      </c>
      <c r="H3306" s="17">
        <f t="shared" ca="1" si="410"/>
        <v>1</v>
      </c>
      <c r="I3306" s="17">
        <f t="shared" ca="1" si="411"/>
        <v>1</v>
      </c>
      <c r="K3306" s="17">
        <v>3297</v>
      </c>
      <c r="L3306" s="50">
        <v>1.9405271867937606E-3</v>
      </c>
      <c r="M3306" s="50">
        <v>1.9547947614074941E-3</v>
      </c>
      <c r="N3306" s="50">
        <v>5.2600000000000001E-2</v>
      </c>
      <c r="O3306" s="50">
        <v>5.28E-2</v>
      </c>
      <c r="R3306" s="59"/>
    </row>
    <row r="3307" spans="2:18" x14ac:dyDescent="0.2">
      <c r="B3307">
        <v>3298</v>
      </c>
      <c r="C3307" s="57">
        <f ca="1"/>
        <v>0.99660583980772888</v>
      </c>
      <c r="D3307" s="57">
        <f t="shared" ca="1" si="412"/>
        <v>0.74027059207688206</v>
      </c>
      <c r="E3307" s="57">
        <f t="shared" ca="1" si="412"/>
        <v>0.74051351029100676</v>
      </c>
      <c r="F3307" s="57">
        <f t="shared" ca="1" si="408"/>
        <v>0</v>
      </c>
      <c r="G3307" s="57">
        <f t="shared" ca="1" si="409"/>
        <v>0</v>
      </c>
      <c r="H3307" s="17">
        <f t="shared" ca="1" si="410"/>
        <v>0</v>
      </c>
      <c r="I3307" s="17">
        <f t="shared" ca="1" si="411"/>
        <v>0</v>
      </c>
      <c r="K3307" s="17">
        <v>3298</v>
      </c>
      <c r="L3307" s="50">
        <v>1.6972367783006312E-3</v>
      </c>
      <c r="M3307" s="50">
        <v>1.7113471898307793E-3</v>
      </c>
      <c r="N3307" s="50">
        <v>5.1999999999999998E-2</v>
      </c>
      <c r="O3307" s="50">
        <v>5.28E-2</v>
      </c>
      <c r="R3307" s="59"/>
    </row>
    <row r="3308" spans="2:18" x14ac:dyDescent="0.2">
      <c r="B3308">
        <v>3299</v>
      </c>
      <c r="C3308" s="57">
        <f ca="1"/>
        <v>-1.2380456313499304</v>
      </c>
      <c r="D3308" s="57">
        <f t="shared" ca="1" si="412"/>
        <v>0.59389774021911823</v>
      </c>
      <c r="E3308" s="57">
        <f t="shared" ca="1" si="412"/>
        <v>0.59409262649444883</v>
      </c>
      <c r="F3308" s="57">
        <f t="shared" ca="1" si="408"/>
        <v>0</v>
      </c>
      <c r="G3308" s="57">
        <f t="shared" ca="1" si="409"/>
        <v>0</v>
      </c>
      <c r="H3308" s="17">
        <f t="shared" ca="1" si="410"/>
        <v>0</v>
      </c>
      <c r="I3308" s="17">
        <f t="shared" ca="1" si="411"/>
        <v>0</v>
      </c>
      <c r="K3308" s="17">
        <v>3299</v>
      </c>
      <c r="L3308" s="50">
        <v>1.6339401079033063E-3</v>
      </c>
      <c r="M3308" s="50">
        <v>1.6478165487542654E-3</v>
      </c>
      <c r="N3308" s="50">
        <v>5.1400000000000001E-2</v>
      </c>
      <c r="O3308" s="50">
        <v>5.16E-2</v>
      </c>
      <c r="R3308" s="59"/>
    </row>
    <row r="3309" spans="2:18" x14ac:dyDescent="0.2">
      <c r="B3309">
        <v>3300</v>
      </c>
      <c r="C3309" s="57">
        <f ca="1"/>
        <v>0.91710161181689587</v>
      </c>
      <c r="D3309" s="57">
        <f t="shared" ca="1" si="412"/>
        <v>0.73449094223300793</v>
      </c>
      <c r="E3309" s="57">
        <f t="shared" ca="1" si="412"/>
        <v>0.73473196386737727</v>
      </c>
      <c r="F3309" s="57">
        <f t="shared" ca="1" si="408"/>
        <v>0</v>
      </c>
      <c r="G3309" s="57">
        <f t="shared" ca="1" si="409"/>
        <v>0</v>
      </c>
      <c r="H3309" s="17">
        <f t="shared" ca="1" si="410"/>
        <v>0</v>
      </c>
      <c r="I3309" s="17">
        <f t="shared" ca="1" si="411"/>
        <v>0</v>
      </c>
      <c r="K3309" s="17">
        <v>3300</v>
      </c>
      <c r="L3309" s="50">
        <v>2.0107819458178378E-3</v>
      </c>
      <c r="M3309" s="50">
        <v>2.025584561598542E-3</v>
      </c>
      <c r="N3309" s="50">
        <v>5.4600000000000003E-2</v>
      </c>
      <c r="O3309" s="50">
        <v>5.4800000000000001E-2</v>
      </c>
      <c r="R3309" s="59"/>
    </row>
    <row r="3310" spans="2:18" x14ac:dyDescent="0.2">
      <c r="B3310">
        <v>3301</v>
      </c>
      <c r="C3310" s="57">
        <f ca="1"/>
        <v>0.24529723785060792</v>
      </c>
      <c r="D3310" s="57">
        <f t="shared" ref="D3310:E3329" ca="1" si="413">S0*EXP((D$5+0.5*σ*σ)*T+σ*SQRT(T)*$C3310)</f>
        <v>0.68742048884597939</v>
      </c>
      <c r="E3310" s="57">
        <f t="shared" ca="1" si="413"/>
        <v>0.68764606441157716</v>
      </c>
      <c r="F3310" s="57">
        <f t="shared" ca="1" si="408"/>
        <v>0</v>
      </c>
      <c r="G3310" s="57">
        <f t="shared" ca="1" si="409"/>
        <v>0</v>
      </c>
      <c r="H3310" s="17">
        <f t="shared" ca="1" si="410"/>
        <v>0</v>
      </c>
      <c r="I3310" s="17">
        <f t="shared" ca="1" si="411"/>
        <v>0</v>
      </c>
      <c r="K3310" s="17">
        <v>3301</v>
      </c>
      <c r="L3310" s="50">
        <v>1.7813651205685066E-3</v>
      </c>
      <c r="M3310" s="50">
        <v>1.7954974788822789E-3</v>
      </c>
      <c r="N3310" s="50">
        <v>5.2200000000000003E-2</v>
      </c>
      <c r="O3310" s="50">
        <v>5.2600000000000001E-2</v>
      </c>
      <c r="R3310" s="59"/>
    </row>
    <row r="3311" spans="2:18" x14ac:dyDescent="0.2">
      <c r="B3311">
        <v>3302</v>
      </c>
      <c r="C3311" s="57">
        <f ca="1"/>
        <v>-0.41218710971362582</v>
      </c>
      <c r="D3311" s="57">
        <f t="shared" ca="1" si="413"/>
        <v>0.64427551442252096</v>
      </c>
      <c r="E3311" s="57">
        <f t="shared" ca="1" si="413"/>
        <v>0.64448693205688712</v>
      </c>
      <c r="F3311" s="57">
        <f t="shared" ca="1" si="408"/>
        <v>0</v>
      </c>
      <c r="G3311" s="57">
        <f t="shared" ca="1" si="409"/>
        <v>0</v>
      </c>
      <c r="H3311" s="17">
        <f t="shared" ca="1" si="410"/>
        <v>0</v>
      </c>
      <c r="I3311" s="17">
        <f t="shared" ca="1" si="411"/>
        <v>0</v>
      </c>
      <c r="K3311" s="17">
        <v>3302</v>
      </c>
      <c r="L3311" s="50">
        <v>2.0753858380133149E-3</v>
      </c>
      <c r="M3311" s="50">
        <v>2.0905854104884352E-3</v>
      </c>
      <c r="N3311" s="50">
        <v>5.5599999999999997E-2</v>
      </c>
      <c r="O3311" s="50">
        <v>5.62E-2</v>
      </c>
      <c r="R3311" s="59"/>
    </row>
    <row r="3312" spans="2:18" x14ac:dyDescent="0.2">
      <c r="B3312">
        <v>3303</v>
      </c>
      <c r="C3312" s="57">
        <f ca="1"/>
        <v>0.21109389160923417</v>
      </c>
      <c r="D3312" s="57">
        <f t="shared" ca="1" si="413"/>
        <v>0.68510639605032353</v>
      </c>
      <c r="E3312" s="57">
        <f t="shared" ca="1" si="413"/>
        <v>0.68533121225131144</v>
      </c>
      <c r="F3312" s="57">
        <f t="shared" ca="1" si="408"/>
        <v>0</v>
      </c>
      <c r="G3312" s="57">
        <f t="shared" ca="1" si="409"/>
        <v>0</v>
      </c>
      <c r="H3312" s="17">
        <f t="shared" ca="1" si="410"/>
        <v>0</v>
      </c>
      <c r="I3312" s="17">
        <f t="shared" ca="1" si="411"/>
        <v>0</v>
      </c>
      <c r="K3312" s="17">
        <v>3303</v>
      </c>
      <c r="L3312" s="50">
        <v>1.7577711187065201E-3</v>
      </c>
      <c r="M3312" s="50">
        <v>1.7710604554381079E-3</v>
      </c>
      <c r="N3312" s="50">
        <v>4.9000000000000002E-2</v>
      </c>
      <c r="O3312" s="50">
        <v>4.9200000000000001E-2</v>
      </c>
      <c r="R3312" s="59"/>
    </row>
    <row r="3313" spans="2:18" x14ac:dyDescent="0.2">
      <c r="B3313">
        <v>3304</v>
      </c>
      <c r="C3313" s="57">
        <f ca="1"/>
        <v>-1.4073012540743008</v>
      </c>
      <c r="D3313" s="57">
        <f t="shared" ca="1" si="413"/>
        <v>0.58406989941497689</v>
      </c>
      <c r="E3313" s="57">
        <f t="shared" ca="1" si="413"/>
        <v>0.58426156070533253</v>
      </c>
      <c r="F3313" s="57">
        <f t="shared" ca="1" si="408"/>
        <v>0</v>
      </c>
      <c r="G3313" s="57">
        <f t="shared" ca="1" si="409"/>
        <v>0</v>
      </c>
      <c r="H3313" s="17">
        <f t="shared" ca="1" si="410"/>
        <v>0</v>
      </c>
      <c r="I3313" s="17">
        <f t="shared" ca="1" si="411"/>
        <v>0</v>
      </c>
      <c r="K3313" s="17">
        <v>3304</v>
      </c>
      <c r="L3313" s="50">
        <v>1.7119455485233334E-3</v>
      </c>
      <c r="M3313" s="50">
        <v>1.7256119732678504E-3</v>
      </c>
      <c r="N3313" s="50">
        <v>5.0599999999999999E-2</v>
      </c>
      <c r="O3313" s="50">
        <v>5.0799999999999998E-2</v>
      </c>
      <c r="R3313" s="59"/>
    </row>
    <row r="3314" spans="2:18" x14ac:dyDescent="0.2">
      <c r="B3314">
        <v>3305</v>
      </c>
      <c r="C3314" s="57">
        <f ca="1"/>
        <v>6.8530806352679927E-2</v>
      </c>
      <c r="D3314" s="57">
        <f t="shared" ca="1" si="413"/>
        <v>0.67554462341483901</v>
      </c>
      <c r="E3314" s="57">
        <f t="shared" ca="1" si="413"/>
        <v>0.67576630194055354</v>
      </c>
      <c r="F3314" s="57">
        <f t="shared" ca="1" si="408"/>
        <v>0</v>
      </c>
      <c r="G3314" s="57">
        <f t="shared" ca="1" si="409"/>
        <v>0</v>
      </c>
      <c r="H3314" s="17">
        <f t="shared" ca="1" si="410"/>
        <v>0</v>
      </c>
      <c r="I3314" s="17">
        <f t="shared" ca="1" si="411"/>
        <v>0</v>
      </c>
      <c r="K3314" s="17">
        <v>3305</v>
      </c>
      <c r="L3314" s="50">
        <v>1.7401004451243626E-3</v>
      </c>
      <c r="M3314" s="50">
        <v>1.7533968458019356E-3</v>
      </c>
      <c r="N3314" s="50">
        <v>4.9200000000000001E-2</v>
      </c>
      <c r="O3314" s="50">
        <v>4.9200000000000001E-2</v>
      </c>
      <c r="R3314" s="59"/>
    </row>
    <row r="3315" spans="2:18" x14ac:dyDescent="0.2">
      <c r="B3315">
        <v>3306</v>
      </c>
      <c r="C3315" s="57">
        <f ca="1"/>
        <v>-1.3986014516120842</v>
      </c>
      <c r="D3315" s="57">
        <f t="shared" ca="1" si="413"/>
        <v>0.58457106610261167</v>
      </c>
      <c r="E3315" s="57">
        <f t="shared" ca="1" si="413"/>
        <v>0.58476289184974573</v>
      </c>
      <c r="F3315" s="57">
        <f t="shared" ca="1" si="408"/>
        <v>0</v>
      </c>
      <c r="G3315" s="57">
        <f t="shared" ca="1" si="409"/>
        <v>0</v>
      </c>
      <c r="H3315" s="17">
        <f t="shared" ca="1" si="410"/>
        <v>0</v>
      </c>
      <c r="I3315" s="17">
        <f t="shared" ca="1" si="411"/>
        <v>0</v>
      </c>
      <c r="K3315" s="17">
        <v>3306</v>
      </c>
      <c r="L3315" s="50">
        <v>1.4952419417654883E-3</v>
      </c>
      <c r="M3315" s="50">
        <v>1.5077787533524485E-3</v>
      </c>
      <c r="N3315" s="50">
        <v>4.6399999999999997E-2</v>
      </c>
      <c r="O3315" s="50">
        <v>4.6600000000000003E-2</v>
      </c>
      <c r="R3315" s="59"/>
    </row>
    <row r="3316" spans="2:18" x14ac:dyDescent="0.2">
      <c r="B3316">
        <v>3307</v>
      </c>
      <c r="C3316" s="57">
        <f ca="1"/>
        <v>-1.4255241699239467</v>
      </c>
      <c r="D3316" s="57">
        <f t="shared" ca="1" si="413"/>
        <v>0.58302152996342371</v>
      </c>
      <c r="E3316" s="57">
        <f t="shared" ca="1" si="413"/>
        <v>0.58321284723358235</v>
      </c>
      <c r="F3316" s="57">
        <f t="shared" ca="1" si="408"/>
        <v>0</v>
      </c>
      <c r="G3316" s="57">
        <f t="shared" ca="1" si="409"/>
        <v>0</v>
      </c>
      <c r="H3316" s="17">
        <f t="shared" ca="1" si="410"/>
        <v>0</v>
      </c>
      <c r="I3316" s="17">
        <f t="shared" ca="1" si="411"/>
        <v>0</v>
      </c>
      <c r="K3316" s="17">
        <v>3307</v>
      </c>
      <c r="L3316" s="50">
        <v>1.8414141732495195E-3</v>
      </c>
      <c r="M3316" s="50">
        <v>1.8557575243794457E-3</v>
      </c>
      <c r="N3316" s="50">
        <v>5.2999999999999999E-2</v>
      </c>
      <c r="O3316" s="50">
        <v>5.3199999999999997E-2</v>
      </c>
      <c r="R3316" s="59"/>
    </row>
    <row r="3317" spans="2:18" x14ac:dyDescent="0.2">
      <c r="B3317">
        <v>3308</v>
      </c>
      <c r="C3317" s="57">
        <f ca="1"/>
        <v>-0.34590253036202934</v>
      </c>
      <c r="D3317" s="57">
        <f t="shared" ca="1" si="413"/>
        <v>0.64849953129523497</v>
      </c>
      <c r="E3317" s="57">
        <f t="shared" ca="1" si="413"/>
        <v>0.64871233503171866</v>
      </c>
      <c r="F3317" s="57">
        <f t="shared" ca="1" si="408"/>
        <v>0</v>
      </c>
      <c r="G3317" s="57">
        <f t="shared" ca="1" si="409"/>
        <v>0</v>
      </c>
      <c r="H3317" s="17">
        <f t="shared" ca="1" si="410"/>
        <v>0</v>
      </c>
      <c r="I3317" s="17">
        <f t="shared" ca="1" si="411"/>
        <v>0</v>
      </c>
      <c r="K3317" s="17">
        <v>3308</v>
      </c>
      <c r="L3317" s="50">
        <v>1.530852630685927E-3</v>
      </c>
      <c r="M3317" s="50">
        <v>1.5447653713496305E-3</v>
      </c>
      <c r="N3317" s="50">
        <v>5.1799999999999999E-2</v>
      </c>
      <c r="O3317" s="50">
        <v>5.1999999999999998E-2</v>
      </c>
      <c r="R3317" s="59"/>
    </row>
    <row r="3318" spans="2:18" x14ac:dyDescent="0.2">
      <c r="B3318">
        <v>3309</v>
      </c>
      <c r="C3318" s="57">
        <f ca="1"/>
        <v>-1.4004608049925791</v>
      </c>
      <c r="D3318" s="57">
        <f t="shared" ca="1" si="413"/>
        <v>0.58446391881795234</v>
      </c>
      <c r="E3318" s="57">
        <f t="shared" ca="1" si="413"/>
        <v>0.58465570940493372</v>
      </c>
      <c r="F3318" s="57">
        <f t="shared" ca="1" si="408"/>
        <v>0</v>
      </c>
      <c r="G3318" s="57">
        <f t="shared" ca="1" si="409"/>
        <v>0</v>
      </c>
      <c r="H3318" s="17">
        <f t="shared" ca="1" si="410"/>
        <v>0</v>
      </c>
      <c r="I3318" s="17">
        <f t="shared" ca="1" si="411"/>
        <v>0</v>
      </c>
      <c r="K3318" s="17">
        <v>3309</v>
      </c>
      <c r="L3318" s="50">
        <v>1.9789751887222648E-3</v>
      </c>
      <c r="M3318" s="50">
        <v>1.994325414359691E-3</v>
      </c>
      <c r="N3318" s="50">
        <v>5.6599999999999998E-2</v>
      </c>
      <c r="O3318" s="50">
        <v>5.7000000000000002E-2</v>
      </c>
      <c r="R3318" s="59"/>
    </row>
    <row r="3319" spans="2:18" x14ac:dyDescent="0.2">
      <c r="B3319">
        <v>3310</v>
      </c>
      <c r="C3319" s="57">
        <f ca="1"/>
        <v>0.85265471577212693</v>
      </c>
      <c r="D3319" s="57">
        <f t="shared" ca="1" si="413"/>
        <v>0.72983903311247234</v>
      </c>
      <c r="E3319" s="57">
        <f t="shared" ca="1" si="413"/>
        <v>0.73007852823279684</v>
      </c>
      <c r="F3319" s="57">
        <f t="shared" ca="1" si="408"/>
        <v>0</v>
      </c>
      <c r="G3319" s="57">
        <f t="shared" ca="1" si="409"/>
        <v>0</v>
      </c>
      <c r="H3319" s="17">
        <f t="shared" ca="1" si="410"/>
        <v>0</v>
      </c>
      <c r="I3319" s="17">
        <f t="shared" ca="1" si="411"/>
        <v>0</v>
      </c>
      <c r="K3319" s="17">
        <v>3310</v>
      </c>
      <c r="L3319" s="50">
        <v>1.4607657931068716E-3</v>
      </c>
      <c r="M3319" s="50">
        <v>1.4730835476959609E-3</v>
      </c>
      <c r="N3319" s="50">
        <v>4.5600000000000002E-2</v>
      </c>
      <c r="O3319" s="50">
        <v>4.58E-2</v>
      </c>
      <c r="R3319" s="59"/>
    </row>
    <row r="3320" spans="2:18" x14ac:dyDescent="0.2">
      <c r="B3320">
        <v>3311</v>
      </c>
      <c r="C3320" s="57">
        <f ca="1"/>
        <v>-0.5951203304035857</v>
      </c>
      <c r="D3320" s="57">
        <f t="shared" ca="1" si="413"/>
        <v>0.63276020587022008</v>
      </c>
      <c r="E3320" s="57">
        <f t="shared" ca="1" si="413"/>
        <v>0.63296784478067281</v>
      </c>
      <c r="F3320" s="57">
        <f t="shared" ca="1" si="408"/>
        <v>0</v>
      </c>
      <c r="G3320" s="57">
        <f t="shared" ca="1" si="409"/>
        <v>0</v>
      </c>
      <c r="H3320" s="17">
        <f t="shared" ca="1" si="410"/>
        <v>0</v>
      </c>
      <c r="I3320" s="17">
        <f t="shared" ca="1" si="411"/>
        <v>0</v>
      </c>
      <c r="K3320" s="17">
        <v>3311</v>
      </c>
      <c r="L3320" s="50">
        <v>1.716433141559754E-3</v>
      </c>
      <c r="M3320" s="50">
        <v>1.7293803182370337E-3</v>
      </c>
      <c r="N3320" s="50">
        <v>4.7399999999999998E-2</v>
      </c>
      <c r="O3320" s="50">
        <v>4.8599999999999997E-2</v>
      </c>
      <c r="R3320" s="59"/>
    </row>
    <row r="3321" spans="2:18" x14ac:dyDescent="0.2">
      <c r="B3321">
        <v>3312</v>
      </c>
      <c r="C3321" s="57">
        <f ca="1"/>
        <v>9.8638261511254016E-2</v>
      </c>
      <c r="D3321" s="57">
        <f t="shared" ca="1" si="413"/>
        <v>0.67755276583499102</v>
      </c>
      <c r="E3321" s="57">
        <f t="shared" ca="1" si="413"/>
        <v>0.67777510332835278</v>
      </c>
      <c r="F3321" s="57">
        <f t="shared" ca="1" si="408"/>
        <v>0</v>
      </c>
      <c r="G3321" s="57">
        <f t="shared" ca="1" si="409"/>
        <v>0</v>
      </c>
      <c r="H3321" s="17">
        <f t="shared" ca="1" si="410"/>
        <v>0</v>
      </c>
      <c r="I3321" s="17">
        <f t="shared" ca="1" si="411"/>
        <v>0</v>
      </c>
      <c r="K3321" s="17">
        <v>3312</v>
      </c>
      <c r="L3321" s="50">
        <v>1.8026329058553148E-3</v>
      </c>
      <c r="M3321" s="50">
        <v>1.81716885822911E-3</v>
      </c>
      <c r="N3321" s="50">
        <v>5.3800000000000001E-2</v>
      </c>
      <c r="O3321" s="50">
        <v>5.4199999999999998E-2</v>
      </c>
      <c r="R3321" s="59"/>
    </row>
    <row r="3322" spans="2:18" x14ac:dyDescent="0.2">
      <c r="B3322">
        <v>3313</v>
      </c>
      <c r="C3322" s="57">
        <f ca="1"/>
        <v>-7.0702210519591191E-2</v>
      </c>
      <c r="D3322" s="57">
        <f t="shared" ca="1" si="413"/>
        <v>0.66633502474103057</v>
      </c>
      <c r="E3322" s="57">
        <f t="shared" ca="1" si="413"/>
        <v>0.66655368115660496</v>
      </c>
      <c r="F3322" s="57">
        <f t="shared" ca="1" si="408"/>
        <v>0</v>
      </c>
      <c r="G3322" s="57">
        <f t="shared" ca="1" si="409"/>
        <v>0</v>
      </c>
      <c r="H3322" s="17">
        <f t="shared" ca="1" si="410"/>
        <v>0</v>
      </c>
      <c r="I3322" s="17">
        <f t="shared" ca="1" si="411"/>
        <v>0</v>
      </c>
      <c r="K3322" s="17">
        <v>3313</v>
      </c>
      <c r="L3322" s="50">
        <v>1.792268514954625E-3</v>
      </c>
      <c r="M3322" s="50">
        <v>1.8063350883345329E-3</v>
      </c>
      <c r="N3322" s="50">
        <v>5.1999999999999998E-2</v>
      </c>
      <c r="O3322" s="50">
        <v>5.2200000000000003E-2</v>
      </c>
      <c r="R3322" s="59"/>
    </row>
    <row r="3323" spans="2:18" x14ac:dyDescent="0.2">
      <c r="B3323">
        <v>3314</v>
      </c>
      <c r="C3323" s="57">
        <f ca="1"/>
        <v>-0.58913704139775169</v>
      </c>
      <c r="D3323" s="57">
        <f t="shared" ca="1" si="413"/>
        <v>0.63313356687485134</v>
      </c>
      <c r="E3323" s="57">
        <f t="shared" ca="1" si="413"/>
        <v>0.63334132830292056</v>
      </c>
      <c r="F3323" s="57">
        <f t="shared" ca="1" si="408"/>
        <v>0</v>
      </c>
      <c r="G3323" s="57">
        <f t="shared" ca="1" si="409"/>
        <v>0</v>
      </c>
      <c r="H3323" s="17">
        <f t="shared" ca="1" si="410"/>
        <v>0</v>
      </c>
      <c r="I3323" s="17">
        <f t="shared" ca="1" si="411"/>
        <v>0</v>
      </c>
      <c r="K3323" s="17">
        <v>3314</v>
      </c>
      <c r="L3323" s="50">
        <v>1.7162068015096437E-3</v>
      </c>
      <c r="M3323" s="50">
        <v>1.7289622888991283E-3</v>
      </c>
      <c r="N3323" s="50">
        <v>4.7E-2</v>
      </c>
      <c r="O3323" s="50">
        <v>4.7399999999999998E-2</v>
      </c>
      <c r="R3323" s="59"/>
    </row>
    <row r="3324" spans="2:18" x14ac:dyDescent="0.2">
      <c r="B3324">
        <v>3315</v>
      </c>
      <c r="C3324" s="57">
        <f ca="1"/>
        <v>1.2465652594116858</v>
      </c>
      <c r="D3324" s="57">
        <f t="shared" ca="1" si="413"/>
        <v>0.75873961177545635</v>
      </c>
      <c r="E3324" s="57">
        <f t="shared" ca="1" si="413"/>
        <v>0.75898859055895895</v>
      </c>
      <c r="F3324" s="57">
        <f t="shared" ca="1" si="408"/>
        <v>0</v>
      </c>
      <c r="G3324" s="57">
        <f t="shared" ca="1" si="409"/>
        <v>0</v>
      </c>
      <c r="H3324" s="17">
        <f t="shared" ca="1" si="410"/>
        <v>0</v>
      </c>
      <c r="I3324" s="17">
        <f t="shared" ca="1" si="411"/>
        <v>0</v>
      </c>
      <c r="K3324" s="17">
        <v>3315</v>
      </c>
      <c r="L3324" s="50">
        <v>1.5565708671821795E-3</v>
      </c>
      <c r="M3324" s="50">
        <v>1.5697949748854326E-3</v>
      </c>
      <c r="N3324" s="50">
        <v>4.9000000000000002E-2</v>
      </c>
      <c r="O3324" s="50">
        <v>4.9200000000000001E-2</v>
      </c>
      <c r="R3324" s="59"/>
    </row>
    <row r="3325" spans="2:18" x14ac:dyDescent="0.2">
      <c r="B3325">
        <v>3316</v>
      </c>
      <c r="C3325" s="57">
        <f ca="1"/>
        <v>-0.67923263026998382</v>
      </c>
      <c r="D3325" s="57">
        <f t="shared" ca="1" si="413"/>
        <v>0.62753478884838598</v>
      </c>
      <c r="E3325" s="57">
        <f t="shared" ca="1" si="413"/>
        <v>0.6277407130494006</v>
      </c>
      <c r="F3325" s="57">
        <f t="shared" ca="1" si="408"/>
        <v>0</v>
      </c>
      <c r="G3325" s="57">
        <f t="shared" ca="1" si="409"/>
        <v>0</v>
      </c>
      <c r="H3325" s="17">
        <f t="shared" ca="1" si="410"/>
        <v>0</v>
      </c>
      <c r="I3325" s="17">
        <f t="shared" ca="1" si="411"/>
        <v>0</v>
      </c>
      <c r="K3325" s="17">
        <v>3316</v>
      </c>
      <c r="L3325" s="50">
        <v>1.5860031730808152E-3</v>
      </c>
      <c r="M3325" s="50">
        <v>1.5993434340014891E-3</v>
      </c>
      <c r="N3325" s="50">
        <v>4.9200000000000001E-2</v>
      </c>
      <c r="O3325" s="50">
        <v>0.05</v>
      </c>
      <c r="R3325" s="59"/>
    </row>
    <row r="3326" spans="2:18" x14ac:dyDescent="0.2">
      <c r="B3326">
        <v>3317</v>
      </c>
      <c r="C3326" s="57">
        <f ca="1"/>
        <v>1.2123683900000992</v>
      </c>
      <c r="D3326" s="57">
        <f t="shared" ca="1" si="413"/>
        <v>0.75618591723685569</v>
      </c>
      <c r="E3326" s="57">
        <f t="shared" ca="1" si="413"/>
        <v>0.75643405803094821</v>
      </c>
      <c r="F3326" s="57">
        <f t="shared" ca="1" si="408"/>
        <v>0</v>
      </c>
      <c r="G3326" s="57">
        <f t="shared" ca="1" si="409"/>
        <v>0</v>
      </c>
      <c r="H3326" s="17">
        <f t="shared" ca="1" si="410"/>
        <v>0</v>
      </c>
      <c r="I3326" s="17">
        <f t="shared" ca="1" si="411"/>
        <v>0</v>
      </c>
      <c r="K3326" s="17">
        <v>3317</v>
      </c>
      <c r="L3326" s="50">
        <v>1.7522802693757311E-3</v>
      </c>
      <c r="M3326" s="50">
        <v>1.7660693573987398E-3</v>
      </c>
      <c r="N3326" s="50">
        <v>5.0799999999999998E-2</v>
      </c>
      <c r="O3326" s="50">
        <v>5.1200000000000002E-2</v>
      </c>
      <c r="R3326" s="59"/>
    </row>
    <row r="3327" spans="2:18" x14ac:dyDescent="0.2">
      <c r="B3327">
        <v>3318</v>
      </c>
      <c r="C3327" s="57">
        <f ca="1"/>
        <v>2.6054763096177216</v>
      </c>
      <c r="D3327" s="57">
        <f t="shared" ca="1" si="413"/>
        <v>0.86751278814555088</v>
      </c>
      <c r="E3327" s="57">
        <f t="shared" ca="1" si="413"/>
        <v>0.86779746061462104</v>
      </c>
      <c r="F3327" s="57">
        <f t="shared" ca="1" si="408"/>
        <v>7.9312788145550872E-2</v>
      </c>
      <c r="G3327" s="57">
        <f t="shared" ca="1" si="409"/>
        <v>7.959746061462103E-2</v>
      </c>
      <c r="H3327" s="17">
        <f t="shared" ca="1" si="410"/>
        <v>1</v>
      </c>
      <c r="I3327" s="17">
        <f t="shared" ca="1" si="411"/>
        <v>1</v>
      </c>
      <c r="K3327" s="17">
        <v>3318</v>
      </c>
      <c r="L3327" s="50">
        <v>1.6847801049034278E-3</v>
      </c>
      <c r="M3327" s="50">
        <v>1.6984299530336784E-3</v>
      </c>
      <c r="N3327" s="50">
        <v>5.0599999999999999E-2</v>
      </c>
      <c r="O3327" s="50">
        <v>5.0799999999999998E-2</v>
      </c>
      <c r="R3327" s="59"/>
    </row>
    <row r="3328" spans="2:18" x14ac:dyDescent="0.2">
      <c r="B3328">
        <v>3319</v>
      </c>
      <c r="C3328" s="57">
        <f ca="1"/>
        <v>0.76330446889609072</v>
      </c>
      <c r="D3328" s="57">
        <f t="shared" ca="1" si="413"/>
        <v>0.72343824931339917</v>
      </c>
      <c r="E3328" s="57">
        <f t="shared" ca="1" si="413"/>
        <v>0.72367564403018725</v>
      </c>
      <c r="F3328" s="57">
        <f t="shared" ca="1" si="408"/>
        <v>0</v>
      </c>
      <c r="G3328" s="57">
        <f t="shared" ca="1" si="409"/>
        <v>0</v>
      </c>
      <c r="H3328" s="17">
        <f t="shared" ca="1" si="410"/>
        <v>0</v>
      </c>
      <c r="I3328" s="17">
        <f t="shared" ca="1" si="411"/>
        <v>0</v>
      </c>
      <c r="K3328" s="17">
        <v>3319</v>
      </c>
      <c r="L3328" s="50">
        <v>1.5747235579825049E-3</v>
      </c>
      <c r="M3328" s="50">
        <v>1.5879230362467042E-3</v>
      </c>
      <c r="N3328" s="50">
        <v>4.9000000000000002E-2</v>
      </c>
      <c r="O3328" s="50">
        <v>4.9200000000000001E-2</v>
      </c>
      <c r="R3328" s="59"/>
    </row>
    <row r="3329" spans="2:18" x14ac:dyDescent="0.2">
      <c r="B3329">
        <v>3320</v>
      </c>
      <c r="C3329" s="57">
        <f ca="1"/>
        <v>2.653701520545197</v>
      </c>
      <c r="D3329" s="57">
        <f t="shared" ca="1" si="413"/>
        <v>0.8716471125983063</v>
      </c>
      <c r="E3329" s="57">
        <f t="shared" ca="1" si="413"/>
        <v>0.87193314173711789</v>
      </c>
      <c r="F3329" s="57">
        <f t="shared" ca="1" si="408"/>
        <v>8.3447112598306283E-2</v>
      </c>
      <c r="G3329" s="57">
        <f t="shared" ca="1" si="409"/>
        <v>8.3733141737117878E-2</v>
      </c>
      <c r="H3329" s="17">
        <f t="shared" ca="1" si="410"/>
        <v>1</v>
      </c>
      <c r="I3329" s="17">
        <f t="shared" ca="1" si="411"/>
        <v>1</v>
      </c>
      <c r="K3329" s="17">
        <v>3320</v>
      </c>
      <c r="L3329" s="50">
        <v>1.7138499750148253E-3</v>
      </c>
      <c r="M3329" s="50">
        <v>1.7274913869852184E-3</v>
      </c>
      <c r="N3329" s="50">
        <v>5.04E-2</v>
      </c>
      <c r="O3329" s="50">
        <v>5.0799999999999998E-2</v>
      </c>
      <c r="R3329" s="59"/>
    </row>
    <row r="3330" spans="2:18" x14ac:dyDescent="0.2">
      <c r="B3330">
        <v>3321</v>
      </c>
      <c r="C3330" s="57">
        <f ca="1"/>
        <v>-0.83212918004497127</v>
      </c>
      <c r="D3330" s="57">
        <f t="shared" ref="D3330:E3349" ca="1" si="414">S0*EXP((D$5+0.5*σ*σ)*T+σ*SQRT(T)*$C3330)</f>
        <v>0.61814646384430327</v>
      </c>
      <c r="E3330" s="57">
        <f t="shared" ca="1" si="414"/>
        <v>0.61834930728651427</v>
      </c>
      <c r="F3330" s="57">
        <f t="shared" ca="1" si="408"/>
        <v>0</v>
      </c>
      <c r="G3330" s="57">
        <f t="shared" ca="1" si="409"/>
        <v>0</v>
      </c>
      <c r="H3330" s="17">
        <f t="shared" ca="1" si="410"/>
        <v>0</v>
      </c>
      <c r="I3330" s="17">
        <f t="shared" ca="1" si="411"/>
        <v>0</v>
      </c>
      <c r="K3330" s="17">
        <v>3321</v>
      </c>
      <c r="L3330" s="50">
        <v>1.9382292943538929E-3</v>
      </c>
      <c r="M3330" s="50">
        <v>1.9530371441006974E-3</v>
      </c>
      <c r="N3330" s="50">
        <v>5.4600000000000003E-2</v>
      </c>
      <c r="O3330" s="50">
        <v>5.4800000000000001E-2</v>
      </c>
      <c r="R3330" s="59"/>
    </row>
    <row r="3331" spans="2:18" x14ac:dyDescent="0.2">
      <c r="B3331">
        <v>3322</v>
      </c>
      <c r="C3331" s="57">
        <f ca="1"/>
        <v>1.0259157621212081</v>
      </c>
      <c r="D3331" s="57">
        <f t="shared" ca="1" si="414"/>
        <v>0.74241276488715024</v>
      </c>
      <c r="E3331" s="57">
        <f t="shared" ca="1" si="414"/>
        <v>0.74265638605070838</v>
      </c>
      <c r="F3331" s="57">
        <f t="shared" ca="1" si="408"/>
        <v>0</v>
      </c>
      <c r="G3331" s="57">
        <f t="shared" ca="1" si="409"/>
        <v>0</v>
      </c>
      <c r="H3331" s="17">
        <f t="shared" ca="1" si="410"/>
        <v>0</v>
      </c>
      <c r="I3331" s="17">
        <f t="shared" ca="1" si="411"/>
        <v>0</v>
      </c>
      <c r="K3331" s="17">
        <v>3322</v>
      </c>
      <c r="L3331" s="50">
        <v>2.0287026440489763E-3</v>
      </c>
      <c r="M3331" s="50">
        <v>2.043277533501235E-3</v>
      </c>
      <c r="N3331" s="50">
        <v>5.3600000000000002E-2</v>
      </c>
      <c r="O3331" s="50">
        <v>5.3999999999999999E-2</v>
      </c>
      <c r="R3331" s="59"/>
    </row>
    <row r="3332" spans="2:18" x14ac:dyDescent="0.2">
      <c r="B3332">
        <v>3323</v>
      </c>
      <c r="C3332" s="57">
        <f ca="1"/>
        <v>0.1100215950605809</v>
      </c>
      <c r="D3332" s="57">
        <f t="shared" ca="1" si="414"/>
        <v>0.67831357900478406</v>
      </c>
      <c r="E3332" s="57">
        <f t="shared" ca="1" si="414"/>
        <v>0.6785361661573629</v>
      </c>
      <c r="F3332" s="57">
        <f t="shared" ca="1" si="408"/>
        <v>0</v>
      </c>
      <c r="G3332" s="57">
        <f t="shared" ca="1" si="409"/>
        <v>0</v>
      </c>
      <c r="H3332" s="17">
        <f t="shared" ca="1" si="410"/>
        <v>0</v>
      </c>
      <c r="I3332" s="17">
        <f t="shared" ca="1" si="411"/>
        <v>0</v>
      </c>
      <c r="K3332" s="17">
        <v>3323</v>
      </c>
      <c r="L3332" s="50">
        <v>1.7880677023408658E-3</v>
      </c>
      <c r="M3332" s="50">
        <v>1.8026954179340305E-3</v>
      </c>
      <c r="N3332" s="50">
        <v>5.3999999999999999E-2</v>
      </c>
      <c r="O3332" s="50">
        <v>5.4399999999999997E-2</v>
      </c>
      <c r="R3332" s="59"/>
    </row>
    <row r="3333" spans="2:18" x14ac:dyDescent="0.2">
      <c r="B3333">
        <v>3324</v>
      </c>
      <c r="C3333" s="57">
        <f ca="1"/>
        <v>-0.65264580146307372</v>
      </c>
      <c r="D3333" s="57">
        <f t="shared" ca="1" si="414"/>
        <v>0.62918179553258191</v>
      </c>
      <c r="E3333" s="57">
        <f t="shared" ca="1" si="414"/>
        <v>0.62938826019532323</v>
      </c>
      <c r="F3333" s="57">
        <f t="shared" ca="1" si="408"/>
        <v>0</v>
      </c>
      <c r="G3333" s="57">
        <f t="shared" ca="1" si="409"/>
        <v>0</v>
      </c>
      <c r="H3333" s="17">
        <f t="shared" ca="1" si="410"/>
        <v>0</v>
      </c>
      <c r="I3333" s="17">
        <f t="shared" ca="1" si="411"/>
        <v>0</v>
      </c>
      <c r="K3333" s="17">
        <v>3324</v>
      </c>
      <c r="L3333" s="50">
        <v>1.8190074303138508E-3</v>
      </c>
      <c r="M3333" s="50">
        <v>1.8336154988527352E-3</v>
      </c>
      <c r="N3333" s="50">
        <v>5.3999999999999999E-2</v>
      </c>
      <c r="O3333" s="50">
        <v>5.4199999999999998E-2</v>
      </c>
      <c r="R3333" s="59"/>
    </row>
    <row r="3334" spans="2:18" x14ac:dyDescent="0.2">
      <c r="B3334">
        <v>3325</v>
      </c>
      <c r="C3334" s="57">
        <f ca="1"/>
        <v>0.9468718139309249</v>
      </c>
      <c r="D3334" s="57">
        <f t="shared" ca="1" si="414"/>
        <v>0.73664981687115083</v>
      </c>
      <c r="E3334" s="57">
        <f t="shared" ca="1" si="414"/>
        <v>0.73689154693562298</v>
      </c>
      <c r="F3334" s="57">
        <f t="shared" ca="1" si="408"/>
        <v>0</v>
      </c>
      <c r="G3334" s="57">
        <f t="shared" ca="1" si="409"/>
        <v>0</v>
      </c>
      <c r="H3334" s="17">
        <f t="shared" ca="1" si="410"/>
        <v>0</v>
      </c>
      <c r="I3334" s="17">
        <f t="shared" ca="1" si="411"/>
        <v>0</v>
      </c>
      <c r="K3334" s="17">
        <v>3325</v>
      </c>
      <c r="L3334" s="50">
        <v>1.9327530286759806E-3</v>
      </c>
      <c r="M3334" s="50">
        <v>1.946907525175866E-3</v>
      </c>
      <c r="N3334" s="50">
        <v>5.2200000000000003E-2</v>
      </c>
      <c r="O3334" s="50">
        <v>5.2400000000000002E-2</v>
      </c>
      <c r="R3334" s="59"/>
    </row>
    <row r="3335" spans="2:18" x14ac:dyDescent="0.2">
      <c r="B3335">
        <v>3326</v>
      </c>
      <c r="C3335" s="57">
        <f ca="1"/>
        <v>0.12355664294053567</v>
      </c>
      <c r="D3335" s="57">
        <f t="shared" ca="1" si="414"/>
        <v>0.67921931539851965</v>
      </c>
      <c r="E3335" s="57">
        <f t="shared" ca="1" si="414"/>
        <v>0.67944219976656217</v>
      </c>
      <c r="F3335" s="57">
        <f t="shared" ca="1" si="408"/>
        <v>0</v>
      </c>
      <c r="G3335" s="57">
        <f t="shared" ca="1" si="409"/>
        <v>0</v>
      </c>
      <c r="H3335" s="17">
        <f t="shared" ca="1" si="410"/>
        <v>0</v>
      </c>
      <c r="I3335" s="17">
        <f t="shared" ca="1" si="411"/>
        <v>0</v>
      </c>
      <c r="K3335" s="17">
        <v>3326</v>
      </c>
      <c r="L3335" s="50">
        <v>1.8041593689248688E-3</v>
      </c>
      <c r="M3335" s="50">
        <v>1.8185743794204171E-3</v>
      </c>
      <c r="N3335" s="50">
        <v>5.3199999999999997E-2</v>
      </c>
      <c r="O3335" s="50">
        <v>5.3600000000000002E-2</v>
      </c>
      <c r="R3335" s="59"/>
    </row>
    <row r="3336" spans="2:18" x14ac:dyDescent="0.2">
      <c r="B3336">
        <v>3327</v>
      </c>
      <c r="C3336" s="57">
        <f ca="1"/>
        <v>0.37384742749330679</v>
      </c>
      <c r="D3336" s="57">
        <f t="shared" ca="1" si="414"/>
        <v>0.69618790907378458</v>
      </c>
      <c r="E3336" s="57">
        <f t="shared" ca="1" si="414"/>
        <v>0.69641636164960941</v>
      </c>
      <c r="F3336" s="57">
        <f t="shared" ca="1" si="408"/>
        <v>0</v>
      </c>
      <c r="G3336" s="57">
        <f t="shared" ca="1" si="409"/>
        <v>0</v>
      </c>
      <c r="H3336" s="17">
        <f t="shared" ca="1" si="410"/>
        <v>0</v>
      </c>
      <c r="I3336" s="17">
        <f t="shared" ca="1" si="411"/>
        <v>0</v>
      </c>
      <c r="K3336" s="17">
        <v>3327</v>
      </c>
      <c r="L3336" s="50">
        <v>1.8831691523582491E-3</v>
      </c>
      <c r="M3336" s="50">
        <v>1.8970104561165583E-3</v>
      </c>
      <c r="N3336" s="50">
        <v>5.0799999999999998E-2</v>
      </c>
      <c r="O3336" s="50">
        <v>5.1799999999999999E-2</v>
      </c>
      <c r="R3336" s="59"/>
    </row>
    <row r="3337" spans="2:18" x14ac:dyDescent="0.2">
      <c r="B3337">
        <v>3328</v>
      </c>
      <c r="C3337" s="57">
        <f ca="1"/>
        <v>0.48888346270548749</v>
      </c>
      <c r="D3337" s="57">
        <f t="shared" ca="1" si="414"/>
        <v>0.70412839573731267</v>
      </c>
      <c r="E3337" s="57">
        <f t="shared" ca="1" si="414"/>
        <v>0.70435945396688127</v>
      </c>
      <c r="F3337" s="57">
        <f t="shared" ca="1" si="408"/>
        <v>0</v>
      </c>
      <c r="G3337" s="57">
        <f t="shared" ca="1" si="409"/>
        <v>0</v>
      </c>
      <c r="H3337" s="17">
        <f t="shared" ca="1" si="410"/>
        <v>0</v>
      </c>
      <c r="I3337" s="17">
        <f t="shared" ca="1" si="411"/>
        <v>0</v>
      </c>
      <c r="K3337" s="17">
        <v>3328</v>
      </c>
      <c r="L3337" s="50">
        <v>1.6356790445808404E-3</v>
      </c>
      <c r="M3337" s="50">
        <v>1.6487659679820979E-3</v>
      </c>
      <c r="N3337" s="50">
        <v>4.8399999999999999E-2</v>
      </c>
      <c r="O3337" s="50">
        <v>4.8599999999999997E-2</v>
      </c>
      <c r="R3337" s="59"/>
    </row>
    <row r="3338" spans="2:18" x14ac:dyDescent="0.2">
      <c r="B3338">
        <v>3329</v>
      </c>
      <c r="C3338" s="57">
        <f ca="1"/>
        <v>-0.41904369114503903</v>
      </c>
      <c r="D3338" s="57">
        <f t="shared" ca="1" si="414"/>
        <v>0.64384014872523598</v>
      </c>
      <c r="E3338" s="57">
        <f t="shared" ca="1" si="414"/>
        <v>0.64405142349527822</v>
      </c>
      <c r="F3338" s="57">
        <f t="shared" ref="F3338:F3401" ca="1" si="415">MAX(0,CP*(D3338-K))</f>
        <v>0</v>
      </c>
      <c r="G3338" s="57">
        <f t="shared" ref="G3338:G3401" ca="1" si="416">MAX(0,CP*(E3338-K))</f>
        <v>0</v>
      </c>
      <c r="H3338" s="17">
        <f t="shared" ref="H3338:H3401" ca="1" si="417">(CP*(D3338-K)&gt;0)*1</f>
        <v>0</v>
      </c>
      <c r="I3338" s="17">
        <f t="shared" ref="I3338:I3401" ca="1" si="418">(CP*(E3338-K)&gt;0)*1</f>
        <v>0</v>
      </c>
      <c r="K3338" s="17">
        <v>3329</v>
      </c>
      <c r="L3338" s="50">
        <v>1.7512695454671347E-3</v>
      </c>
      <c r="M3338" s="50">
        <v>1.7650403783229275E-3</v>
      </c>
      <c r="N3338" s="50">
        <v>5.0799999999999998E-2</v>
      </c>
      <c r="O3338" s="50">
        <v>5.1400000000000001E-2</v>
      </c>
      <c r="R3338" s="59"/>
    </row>
    <row r="3339" spans="2:18" x14ac:dyDescent="0.2">
      <c r="B3339">
        <v>3330</v>
      </c>
      <c r="C3339" s="57">
        <f ca="1"/>
        <v>1.0672201857490127E-2</v>
      </c>
      <c r="D3339" s="57">
        <f t="shared" ca="1" si="414"/>
        <v>0.67170219602938364</v>
      </c>
      <c r="E3339" s="57">
        <f t="shared" ca="1" si="414"/>
        <v>0.67192261367075612</v>
      </c>
      <c r="F3339" s="57">
        <f t="shared" ca="1" si="415"/>
        <v>0</v>
      </c>
      <c r="G3339" s="57">
        <f t="shared" ca="1" si="416"/>
        <v>0</v>
      </c>
      <c r="H3339" s="17">
        <f t="shared" ca="1" si="417"/>
        <v>0</v>
      </c>
      <c r="I3339" s="17">
        <f t="shared" ca="1" si="418"/>
        <v>0</v>
      </c>
      <c r="K3339" s="17">
        <v>3330</v>
      </c>
      <c r="L3339" s="50">
        <v>1.6519919559273256E-3</v>
      </c>
      <c r="M3339" s="50">
        <v>1.6657888847675122E-3</v>
      </c>
      <c r="N3339" s="50">
        <v>5.0999999999999997E-2</v>
      </c>
      <c r="O3339" s="50">
        <v>5.16E-2</v>
      </c>
      <c r="R3339" s="59"/>
    </row>
    <row r="3340" spans="2:18" x14ac:dyDescent="0.2">
      <c r="B3340">
        <v>3331</v>
      </c>
      <c r="C3340" s="57">
        <f ca="1"/>
        <v>1.5044822687759583</v>
      </c>
      <c r="D3340" s="57">
        <f t="shared" ca="1" si="414"/>
        <v>0.77827975079378031</v>
      </c>
      <c r="E3340" s="57">
        <f t="shared" ca="1" si="414"/>
        <v>0.77853514163217841</v>
      </c>
      <c r="F3340" s="57">
        <f t="shared" ca="1" si="415"/>
        <v>0</v>
      </c>
      <c r="G3340" s="57">
        <f t="shared" ca="1" si="416"/>
        <v>0</v>
      </c>
      <c r="H3340" s="17">
        <f t="shared" ca="1" si="417"/>
        <v>0</v>
      </c>
      <c r="I3340" s="17">
        <f t="shared" ca="1" si="418"/>
        <v>0</v>
      </c>
      <c r="K3340" s="17">
        <v>3331</v>
      </c>
      <c r="L3340" s="50">
        <v>1.8652912948159315E-3</v>
      </c>
      <c r="M3340" s="50">
        <v>1.8803443429807767E-3</v>
      </c>
      <c r="N3340" s="50">
        <v>5.5800000000000002E-2</v>
      </c>
      <c r="O3340" s="50">
        <v>5.6000000000000001E-2</v>
      </c>
      <c r="R3340" s="59"/>
    </row>
    <row r="3341" spans="2:18" x14ac:dyDescent="0.2">
      <c r="B3341">
        <v>3332</v>
      </c>
      <c r="C3341" s="57">
        <f ca="1"/>
        <v>-0.10536520248111066</v>
      </c>
      <c r="D3341" s="57">
        <f t="shared" ca="1" si="414"/>
        <v>0.66406181999089375</v>
      </c>
      <c r="E3341" s="57">
        <f t="shared" ca="1" si="414"/>
        <v>0.66427973045918332</v>
      </c>
      <c r="F3341" s="57">
        <f t="shared" ca="1" si="415"/>
        <v>0</v>
      </c>
      <c r="G3341" s="57">
        <f t="shared" ca="1" si="416"/>
        <v>0</v>
      </c>
      <c r="H3341" s="17">
        <f t="shared" ca="1" si="417"/>
        <v>0</v>
      </c>
      <c r="I3341" s="17">
        <f t="shared" ca="1" si="418"/>
        <v>0</v>
      </c>
      <c r="K3341" s="17">
        <v>3332</v>
      </c>
      <c r="L3341" s="50">
        <v>1.7967391147312953E-3</v>
      </c>
      <c r="M3341" s="50">
        <v>1.8112249568266168E-3</v>
      </c>
      <c r="N3341" s="50">
        <v>5.3600000000000002E-2</v>
      </c>
      <c r="O3341" s="50">
        <v>5.3800000000000001E-2</v>
      </c>
      <c r="R3341" s="59"/>
    </row>
    <row r="3342" spans="2:18" x14ac:dyDescent="0.2">
      <c r="B3342">
        <v>3333</v>
      </c>
      <c r="C3342" s="57">
        <f ca="1"/>
        <v>0.30739712277392928</v>
      </c>
      <c r="D3342" s="57">
        <f t="shared" ca="1" si="414"/>
        <v>0.69164197239002678</v>
      </c>
      <c r="E3342" s="57">
        <f t="shared" ca="1" si="414"/>
        <v>0.6918689332264355</v>
      </c>
      <c r="F3342" s="57">
        <f t="shared" ca="1" si="415"/>
        <v>0</v>
      </c>
      <c r="G3342" s="57">
        <f t="shared" ca="1" si="416"/>
        <v>0</v>
      </c>
      <c r="H3342" s="17">
        <f t="shared" ca="1" si="417"/>
        <v>0</v>
      </c>
      <c r="I3342" s="17">
        <f t="shared" ca="1" si="418"/>
        <v>0</v>
      </c>
      <c r="K3342" s="17">
        <v>3333</v>
      </c>
      <c r="L3342" s="50">
        <v>1.5456673525226121E-3</v>
      </c>
      <c r="M3342" s="50">
        <v>1.559434382956399E-3</v>
      </c>
      <c r="N3342" s="50">
        <v>5.0999999999999997E-2</v>
      </c>
      <c r="O3342" s="50">
        <v>5.1400000000000001E-2</v>
      </c>
      <c r="R3342" s="59"/>
    </row>
    <row r="3343" spans="2:18" x14ac:dyDescent="0.2">
      <c r="B3343">
        <v>3334</v>
      </c>
      <c r="C3343" s="57">
        <f ca="1"/>
        <v>-8.7219096626731857E-2</v>
      </c>
      <c r="D3343" s="57">
        <f t="shared" ca="1" si="414"/>
        <v>0.66525087569753827</v>
      </c>
      <c r="E3343" s="57">
        <f t="shared" ca="1" si="414"/>
        <v>0.66546917635191905</v>
      </c>
      <c r="F3343" s="57">
        <f t="shared" ca="1" si="415"/>
        <v>0</v>
      </c>
      <c r="G3343" s="57">
        <f t="shared" ca="1" si="416"/>
        <v>0</v>
      </c>
      <c r="H3343" s="17">
        <f t="shared" ca="1" si="417"/>
        <v>0</v>
      </c>
      <c r="I3343" s="17">
        <f t="shared" ca="1" si="418"/>
        <v>0</v>
      </c>
      <c r="K3343" s="17">
        <v>3334</v>
      </c>
      <c r="L3343" s="50">
        <v>1.7045901896073517E-3</v>
      </c>
      <c r="M3343" s="50">
        <v>1.7175558514407933E-3</v>
      </c>
      <c r="N3343" s="50">
        <v>4.7800000000000002E-2</v>
      </c>
      <c r="O3343" s="50">
        <v>4.8000000000000001E-2</v>
      </c>
      <c r="R3343" s="59"/>
    </row>
    <row r="3344" spans="2:18" x14ac:dyDescent="0.2">
      <c r="B3344">
        <v>3335</v>
      </c>
      <c r="C3344" s="57">
        <f ca="1"/>
        <v>1.0667058224694721E-3</v>
      </c>
      <c r="D3344" s="57">
        <f t="shared" ca="1" si="414"/>
        <v>0.67106640753034075</v>
      </c>
      <c r="E3344" s="57">
        <f t="shared" ca="1" si="414"/>
        <v>0.67128661653907484</v>
      </c>
      <c r="F3344" s="57">
        <f t="shared" ca="1" si="415"/>
        <v>0</v>
      </c>
      <c r="G3344" s="57">
        <f t="shared" ca="1" si="416"/>
        <v>0</v>
      </c>
      <c r="H3344" s="17">
        <f t="shared" ca="1" si="417"/>
        <v>0</v>
      </c>
      <c r="I3344" s="17">
        <f t="shared" ca="1" si="418"/>
        <v>0</v>
      </c>
      <c r="K3344" s="17">
        <v>3335</v>
      </c>
      <c r="L3344" s="50">
        <v>1.8482629371543535E-3</v>
      </c>
      <c r="M3344" s="50">
        <v>1.862740651479655E-3</v>
      </c>
      <c r="N3344" s="50">
        <v>5.3600000000000002E-2</v>
      </c>
      <c r="O3344" s="50">
        <v>5.3800000000000001E-2</v>
      </c>
      <c r="R3344" s="59"/>
    </row>
    <row r="3345" spans="2:18" x14ac:dyDescent="0.2">
      <c r="B3345">
        <v>3336</v>
      </c>
      <c r="C3345" s="57">
        <f ca="1"/>
        <v>-2.2045762527358703</v>
      </c>
      <c r="D3345" s="57">
        <f t="shared" ca="1" si="414"/>
        <v>0.53991911518114377</v>
      </c>
      <c r="E3345" s="57">
        <f t="shared" ca="1" si="414"/>
        <v>0.54009628848592628</v>
      </c>
      <c r="F3345" s="57">
        <f t="shared" ca="1" si="415"/>
        <v>0</v>
      </c>
      <c r="G3345" s="57">
        <f t="shared" ca="1" si="416"/>
        <v>0</v>
      </c>
      <c r="H3345" s="17">
        <f t="shared" ca="1" si="417"/>
        <v>0</v>
      </c>
      <c r="I3345" s="17">
        <f t="shared" ca="1" si="418"/>
        <v>0</v>
      </c>
      <c r="K3345" s="17">
        <v>3336</v>
      </c>
      <c r="L3345" s="50">
        <v>1.5696016164892474E-3</v>
      </c>
      <c r="M3345" s="50">
        <v>1.5830758469528765E-3</v>
      </c>
      <c r="N3345" s="50">
        <v>4.9799999999999997E-2</v>
      </c>
      <c r="O3345" s="50">
        <v>5.0599999999999999E-2</v>
      </c>
      <c r="R3345" s="59"/>
    </row>
    <row r="3346" spans="2:18" x14ac:dyDescent="0.2">
      <c r="B3346">
        <v>3337</v>
      </c>
      <c r="C3346" s="57">
        <f ca="1"/>
        <v>-0.81397566598838644</v>
      </c>
      <c r="D3346" s="57">
        <f t="shared" ca="1" si="414"/>
        <v>0.61925375671541316</v>
      </c>
      <c r="E3346" s="57">
        <f t="shared" ca="1" si="414"/>
        <v>0.6194569635134155</v>
      </c>
      <c r="F3346" s="57">
        <f t="shared" ca="1" si="415"/>
        <v>0</v>
      </c>
      <c r="G3346" s="57">
        <f t="shared" ca="1" si="416"/>
        <v>0</v>
      </c>
      <c r="H3346" s="17">
        <f t="shared" ca="1" si="417"/>
        <v>0</v>
      </c>
      <c r="I3346" s="17">
        <f t="shared" ca="1" si="418"/>
        <v>0</v>
      </c>
      <c r="K3346" s="17">
        <v>3337</v>
      </c>
      <c r="L3346" s="50">
        <v>1.5265411082040826E-3</v>
      </c>
      <c r="M3346" s="50">
        <v>1.5396158809058537E-3</v>
      </c>
      <c r="N3346" s="50">
        <v>4.8399999999999999E-2</v>
      </c>
      <c r="O3346" s="50">
        <v>4.9000000000000002E-2</v>
      </c>
      <c r="R3346" s="59"/>
    </row>
    <row r="3347" spans="2:18" x14ac:dyDescent="0.2">
      <c r="B3347">
        <v>3338</v>
      </c>
      <c r="C3347" s="57">
        <f ca="1"/>
        <v>-0.80484981289922586</v>
      </c>
      <c r="D3347" s="57">
        <f t="shared" ca="1" si="414"/>
        <v>0.61981114678159022</v>
      </c>
      <c r="E3347" s="57">
        <f t="shared" ca="1" si="414"/>
        <v>0.62001453648595262</v>
      </c>
      <c r="F3347" s="57">
        <f t="shared" ca="1" si="415"/>
        <v>0</v>
      </c>
      <c r="G3347" s="57">
        <f t="shared" ca="1" si="416"/>
        <v>0</v>
      </c>
      <c r="H3347" s="17">
        <f t="shared" ca="1" si="417"/>
        <v>0</v>
      </c>
      <c r="I3347" s="17">
        <f t="shared" ca="1" si="418"/>
        <v>0</v>
      </c>
      <c r="K3347" s="17">
        <v>3338</v>
      </c>
      <c r="L3347" s="50">
        <v>1.5659313771853492E-3</v>
      </c>
      <c r="M3347" s="50">
        <v>1.57874371091145E-3</v>
      </c>
      <c r="N3347" s="50">
        <v>4.7399999999999998E-2</v>
      </c>
      <c r="O3347" s="50">
        <v>4.7800000000000002E-2</v>
      </c>
      <c r="R3347" s="59"/>
    </row>
    <row r="3348" spans="2:18" x14ac:dyDescent="0.2">
      <c r="B3348">
        <v>3339</v>
      </c>
      <c r="C3348" s="57">
        <f ca="1"/>
        <v>2.146031337007976</v>
      </c>
      <c r="D3348" s="57">
        <f t="shared" ca="1" si="414"/>
        <v>0.82909499277564269</v>
      </c>
      <c r="E3348" s="57">
        <f t="shared" ca="1" si="414"/>
        <v>0.82936705852719395</v>
      </c>
      <c r="F3348" s="57">
        <f t="shared" ca="1" si="415"/>
        <v>4.089499277564268E-2</v>
      </c>
      <c r="G3348" s="57">
        <f t="shared" ca="1" si="416"/>
        <v>4.1167058527193934E-2</v>
      </c>
      <c r="H3348" s="17">
        <f t="shared" ca="1" si="417"/>
        <v>1</v>
      </c>
      <c r="I3348" s="17">
        <f t="shared" ca="1" si="418"/>
        <v>1</v>
      </c>
      <c r="K3348" s="17">
        <v>3339</v>
      </c>
      <c r="L3348" s="50">
        <v>2.014113736641425E-3</v>
      </c>
      <c r="M3348" s="50">
        <v>2.0291579056513796E-3</v>
      </c>
      <c r="N3348" s="50">
        <v>5.5399999999999998E-2</v>
      </c>
      <c r="O3348" s="50">
        <v>5.6000000000000001E-2</v>
      </c>
      <c r="R3348" s="59"/>
    </row>
    <row r="3349" spans="2:18" x14ac:dyDescent="0.2">
      <c r="B3349">
        <v>3340</v>
      </c>
      <c r="C3349" s="57">
        <f ca="1"/>
        <v>-1.1097078658640409</v>
      </c>
      <c r="D3349" s="57">
        <f t="shared" ca="1" si="414"/>
        <v>0.60145976712252003</v>
      </c>
      <c r="E3349" s="57">
        <f t="shared" ca="1" si="414"/>
        <v>0.60165713486083205</v>
      </c>
      <c r="F3349" s="57">
        <f t="shared" ca="1" si="415"/>
        <v>0</v>
      </c>
      <c r="G3349" s="57">
        <f t="shared" ca="1" si="416"/>
        <v>0</v>
      </c>
      <c r="H3349" s="17">
        <f t="shared" ca="1" si="417"/>
        <v>0</v>
      </c>
      <c r="I3349" s="17">
        <f t="shared" ca="1" si="418"/>
        <v>0</v>
      </c>
      <c r="K3349" s="17">
        <v>3340</v>
      </c>
      <c r="L3349" s="50">
        <v>1.5104775762875972E-3</v>
      </c>
      <c r="M3349" s="50">
        <v>1.5233705818716535E-3</v>
      </c>
      <c r="N3349" s="50">
        <v>4.7800000000000002E-2</v>
      </c>
      <c r="O3349" s="50">
        <v>4.82E-2</v>
      </c>
      <c r="R3349" s="59"/>
    </row>
    <row r="3350" spans="2:18" x14ac:dyDescent="0.2">
      <c r="B3350">
        <v>3341</v>
      </c>
      <c r="C3350" s="57">
        <f ca="1"/>
        <v>-0.62806701701929246</v>
      </c>
      <c r="D3350" s="57">
        <f t="shared" ref="D3350:E3369" ca="1" si="419">S0*EXP((D$5+0.5*σ*σ)*T+σ*SQRT(T)*$C3350)</f>
        <v>0.63070825247566142</v>
      </c>
      <c r="E3350" s="57">
        <f t="shared" ca="1" si="419"/>
        <v>0.63091521804198925</v>
      </c>
      <c r="F3350" s="57">
        <f t="shared" ca="1" si="415"/>
        <v>0</v>
      </c>
      <c r="G3350" s="57">
        <f t="shared" ca="1" si="416"/>
        <v>0</v>
      </c>
      <c r="H3350" s="17">
        <f t="shared" ca="1" si="417"/>
        <v>0</v>
      </c>
      <c r="I3350" s="17">
        <f t="shared" ca="1" si="418"/>
        <v>0</v>
      </c>
      <c r="K3350" s="17">
        <v>3341</v>
      </c>
      <c r="L3350" s="50">
        <v>1.8640734547951982E-3</v>
      </c>
      <c r="M3350" s="50">
        <v>1.8788078351627384E-3</v>
      </c>
      <c r="N3350" s="50">
        <v>5.4399999999999997E-2</v>
      </c>
      <c r="O3350" s="50">
        <v>5.5E-2</v>
      </c>
      <c r="R3350" s="59"/>
    </row>
    <row r="3351" spans="2:18" x14ac:dyDescent="0.2">
      <c r="B3351">
        <v>3342</v>
      </c>
      <c r="C3351" s="57">
        <f ca="1"/>
        <v>-0.36674180481705565</v>
      </c>
      <c r="D3351" s="57">
        <f t="shared" ca="1" si="419"/>
        <v>0.64716856232459785</v>
      </c>
      <c r="E3351" s="57">
        <f t="shared" ca="1" si="419"/>
        <v>0.64738092930645563</v>
      </c>
      <c r="F3351" s="57">
        <f t="shared" ca="1" si="415"/>
        <v>0</v>
      </c>
      <c r="G3351" s="57">
        <f t="shared" ca="1" si="416"/>
        <v>0</v>
      </c>
      <c r="H3351" s="17">
        <f t="shared" ca="1" si="417"/>
        <v>0</v>
      </c>
      <c r="I3351" s="17">
        <f t="shared" ca="1" si="418"/>
        <v>0</v>
      </c>
      <c r="K3351" s="17">
        <v>3342</v>
      </c>
      <c r="L3351" s="50">
        <v>1.7145133306097004E-3</v>
      </c>
      <c r="M3351" s="50">
        <v>1.7292874900664773E-3</v>
      </c>
      <c r="N3351" s="50">
        <v>5.4800000000000001E-2</v>
      </c>
      <c r="O3351" s="50">
        <v>5.5E-2</v>
      </c>
      <c r="R3351" s="59"/>
    </row>
    <row r="3352" spans="2:18" x14ac:dyDescent="0.2">
      <c r="B3352">
        <v>3343</v>
      </c>
      <c r="C3352" s="57">
        <f ca="1"/>
        <v>-4.3453963538786486E-2</v>
      </c>
      <c r="D3352" s="57">
        <f t="shared" ca="1" si="419"/>
        <v>0.66812743074690673</v>
      </c>
      <c r="E3352" s="57">
        <f t="shared" ca="1" si="419"/>
        <v>0.6683466753366849</v>
      </c>
      <c r="F3352" s="57">
        <f t="shared" ca="1" si="415"/>
        <v>0</v>
      </c>
      <c r="G3352" s="57">
        <f t="shared" ca="1" si="416"/>
        <v>0</v>
      </c>
      <c r="H3352" s="17">
        <f t="shared" ca="1" si="417"/>
        <v>0</v>
      </c>
      <c r="I3352" s="17">
        <f t="shared" ca="1" si="418"/>
        <v>0</v>
      </c>
      <c r="K3352" s="17">
        <v>3343</v>
      </c>
      <c r="L3352" s="50">
        <v>1.8757394480951163E-3</v>
      </c>
      <c r="M3352" s="50">
        <v>1.8909172593146145E-3</v>
      </c>
      <c r="N3352" s="50">
        <v>5.62E-2</v>
      </c>
      <c r="O3352" s="50">
        <v>5.6599999999999998E-2</v>
      </c>
      <c r="R3352" s="59"/>
    </row>
    <row r="3353" spans="2:18" x14ac:dyDescent="0.2">
      <c r="B3353">
        <v>3344</v>
      </c>
      <c r="C3353" s="57">
        <f ca="1"/>
        <v>-0.1212045520081096</v>
      </c>
      <c r="D3353" s="57">
        <f t="shared" ca="1" si="419"/>
        <v>0.66302565591819584</v>
      </c>
      <c r="E3353" s="57">
        <f t="shared" ca="1" si="419"/>
        <v>0.66324322637145738</v>
      </c>
      <c r="F3353" s="57">
        <f t="shared" ca="1" si="415"/>
        <v>0</v>
      </c>
      <c r="G3353" s="57">
        <f t="shared" ca="1" si="416"/>
        <v>0</v>
      </c>
      <c r="H3353" s="17">
        <f t="shared" ca="1" si="417"/>
        <v>0</v>
      </c>
      <c r="I3353" s="17">
        <f t="shared" ca="1" si="418"/>
        <v>0</v>
      </c>
      <c r="K3353" s="17">
        <v>3344</v>
      </c>
      <c r="L3353" s="50">
        <v>1.7820191090331375E-3</v>
      </c>
      <c r="M3353" s="50">
        <v>1.7962020528265749E-3</v>
      </c>
      <c r="N3353" s="50">
        <v>5.2400000000000002E-2</v>
      </c>
      <c r="O3353" s="50">
        <v>5.2600000000000001E-2</v>
      </c>
      <c r="R3353" s="59"/>
    </row>
    <row r="3354" spans="2:18" x14ac:dyDescent="0.2">
      <c r="B3354">
        <v>3345</v>
      </c>
      <c r="C3354" s="57">
        <f ca="1"/>
        <v>0.64920362473208948</v>
      </c>
      <c r="D3354" s="57">
        <f t="shared" ca="1" si="419"/>
        <v>0.71534595509926535</v>
      </c>
      <c r="E3354" s="57">
        <f t="shared" ca="1" si="419"/>
        <v>0.71558069434698612</v>
      </c>
      <c r="F3354" s="57">
        <f t="shared" ca="1" si="415"/>
        <v>0</v>
      </c>
      <c r="G3354" s="57">
        <f t="shared" ca="1" si="416"/>
        <v>0</v>
      </c>
      <c r="H3354" s="17">
        <f t="shared" ca="1" si="417"/>
        <v>0</v>
      </c>
      <c r="I3354" s="17">
        <f t="shared" ca="1" si="418"/>
        <v>0</v>
      </c>
      <c r="K3354" s="17">
        <v>3345</v>
      </c>
      <c r="L3354" s="50">
        <v>1.7886764002450989E-3</v>
      </c>
      <c r="M3354" s="50">
        <v>1.80310415515808E-3</v>
      </c>
      <c r="N3354" s="50">
        <v>5.3199999999999997E-2</v>
      </c>
      <c r="O3354" s="50">
        <v>5.3999999999999999E-2</v>
      </c>
      <c r="R3354" s="59"/>
    </row>
    <row r="3355" spans="2:18" x14ac:dyDescent="0.2">
      <c r="B3355">
        <v>3346</v>
      </c>
      <c r="C3355" s="57">
        <f ca="1"/>
        <v>-0.3339042450272981</v>
      </c>
      <c r="D3355" s="57">
        <f t="shared" ca="1" si="419"/>
        <v>0.64926708267630706</v>
      </c>
      <c r="E3355" s="57">
        <f t="shared" ca="1" si="419"/>
        <v>0.64948013828313744</v>
      </c>
      <c r="F3355" s="57">
        <f t="shared" ca="1" si="415"/>
        <v>0</v>
      </c>
      <c r="G3355" s="57">
        <f t="shared" ca="1" si="416"/>
        <v>0</v>
      </c>
      <c r="H3355" s="17">
        <f t="shared" ca="1" si="417"/>
        <v>0</v>
      </c>
      <c r="I3355" s="17">
        <f t="shared" ca="1" si="418"/>
        <v>0</v>
      </c>
      <c r="K3355" s="17">
        <v>3346</v>
      </c>
      <c r="L3355" s="50">
        <v>1.7349564398028367E-3</v>
      </c>
      <c r="M3355" s="50">
        <v>1.748344257354805E-3</v>
      </c>
      <c r="N3355" s="50">
        <v>4.9399999999999999E-2</v>
      </c>
      <c r="O3355" s="50">
        <v>4.9799999999999997E-2</v>
      </c>
      <c r="R3355" s="59"/>
    </row>
    <row r="3356" spans="2:18" x14ac:dyDescent="0.2">
      <c r="B3356">
        <v>3347</v>
      </c>
      <c r="C3356" s="57">
        <f ca="1"/>
        <v>-0.46536681393558726</v>
      </c>
      <c r="D3356" s="57">
        <f t="shared" ca="1" si="419"/>
        <v>0.64090651225114836</v>
      </c>
      <c r="E3356" s="57">
        <f t="shared" ca="1" si="419"/>
        <v>0.64111682435464568</v>
      </c>
      <c r="F3356" s="57">
        <f t="shared" ca="1" si="415"/>
        <v>0</v>
      </c>
      <c r="G3356" s="57">
        <f t="shared" ca="1" si="416"/>
        <v>0</v>
      </c>
      <c r="H3356" s="17">
        <f t="shared" ca="1" si="417"/>
        <v>0</v>
      </c>
      <c r="I3356" s="17">
        <f t="shared" ca="1" si="418"/>
        <v>0</v>
      </c>
      <c r="K3356" s="17">
        <v>3347</v>
      </c>
      <c r="L3356" s="50">
        <v>1.7830388881411171E-3</v>
      </c>
      <c r="M3356" s="50">
        <v>1.7960156968772005E-3</v>
      </c>
      <c r="N3356" s="50">
        <v>4.7800000000000002E-2</v>
      </c>
      <c r="O3356" s="50">
        <v>4.82E-2</v>
      </c>
      <c r="R3356" s="59"/>
    </row>
    <row r="3357" spans="2:18" x14ac:dyDescent="0.2">
      <c r="B3357">
        <v>3348</v>
      </c>
      <c r="C3357" s="57">
        <f ca="1"/>
        <v>0.47626853203908048</v>
      </c>
      <c r="D3357" s="57">
        <f t="shared" ca="1" si="419"/>
        <v>0.70325323381262073</v>
      </c>
      <c r="E3357" s="57">
        <f t="shared" ca="1" si="419"/>
        <v>0.70348400485967233</v>
      </c>
      <c r="F3357" s="57">
        <f t="shared" ca="1" si="415"/>
        <v>0</v>
      </c>
      <c r="G3357" s="57">
        <f t="shared" ca="1" si="416"/>
        <v>0</v>
      </c>
      <c r="H3357" s="17">
        <f t="shared" ca="1" si="417"/>
        <v>0</v>
      </c>
      <c r="I3357" s="17">
        <f t="shared" ca="1" si="418"/>
        <v>0</v>
      </c>
      <c r="K3357" s="17">
        <v>3348</v>
      </c>
      <c r="L3357" s="50">
        <v>1.6035488017444709E-3</v>
      </c>
      <c r="M3357" s="50">
        <v>1.6163259021137622E-3</v>
      </c>
      <c r="N3357" s="50">
        <v>4.7E-2</v>
      </c>
      <c r="O3357" s="50">
        <v>4.7600000000000003E-2</v>
      </c>
      <c r="R3357" s="59"/>
    </row>
    <row r="3358" spans="2:18" x14ac:dyDescent="0.2">
      <c r="B3358">
        <v>3349</v>
      </c>
      <c r="C3358" s="57">
        <f ca="1"/>
        <v>-0.9908126597578758</v>
      </c>
      <c r="D3358" s="57">
        <f t="shared" ca="1" si="419"/>
        <v>0.60855130522845047</v>
      </c>
      <c r="E3358" s="57">
        <f t="shared" ca="1" si="419"/>
        <v>0.60875100003984972</v>
      </c>
      <c r="F3358" s="57">
        <f t="shared" ca="1" si="415"/>
        <v>0</v>
      </c>
      <c r="G3358" s="57">
        <f t="shared" ca="1" si="416"/>
        <v>0</v>
      </c>
      <c r="H3358" s="17">
        <f t="shared" ca="1" si="417"/>
        <v>0</v>
      </c>
      <c r="I3358" s="17">
        <f t="shared" ca="1" si="418"/>
        <v>0</v>
      </c>
      <c r="K3358" s="17">
        <v>3349</v>
      </c>
      <c r="L3358" s="50">
        <v>1.6940358766060187E-3</v>
      </c>
      <c r="M3358" s="50">
        <v>1.7081730651538765E-3</v>
      </c>
      <c r="N3358" s="50">
        <v>5.2400000000000002E-2</v>
      </c>
      <c r="O3358" s="50">
        <v>5.2600000000000001E-2</v>
      </c>
      <c r="R3358" s="59"/>
    </row>
    <row r="3359" spans="2:18" x14ac:dyDescent="0.2">
      <c r="B3359">
        <v>3350</v>
      </c>
      <c r="C3359" s="57">
        <f ca="1"/>
        <v>-0.63738706560779235</v>
      </c>
      <c r="D3359" s="57">
        <f t="shared" ca="1" si="419"/>
        <v>0.63012899866131489</v>
      </c>
      <c r="E3359" s="57">
        <f t="shared" ca="1" si="419"/>
        <v>0.63033577414674036</v>
      </c>
      <c r="F3359" s="57">
        <f t="shared" ca="1" si="415"/>
        <v>0</v>
      </c>
      <c r="G3359" s="57">
        <f t="shared" ca="1" si="416"/>
        <v>0</v>
      </c>
      <c r="H3359" s="17">
        <f t="shared" ca="1" si="417"/>
        <v>0</v>
      </c>
      <c r="I3359" s="17">
        <f t="shared" ca="1" si="418"/>
        <v>0</v>
      </c>
      <c r="K3359" s="17">
        <v>3350</v>
      </c>
      <c r="L3359" s="50">
        <v>1.5331590979930014E-3</v>
      </c>
      <c r="M3359" s="50">
        <v>1.5450426313450205E-3</v>
      </c>
      <c r="N3359" s="50">
        <v>4.3999999999999997E-2</v>
      </c>
      <c r="O3359" s="50">
        <v>4.3999999999999997E-2</v>
      </c>
      <c r="R3359" s="59"/>
    </row>
    <row r="3360" spans="2:18" x14ac:dyDescent="0.2">
      <c r="B3360">
        <v>3351</v>
      </c>
      <c r="C3360" s="57">
        <f ca="1"/>
        <v>-0.35647456795814564</v>
      </c>
      <c r="D3360" s="57">
        <f t="shared" ca="1" si="419"/>
        <v>0.64782397152474391</v>
      </c>
      <c r="E3360" s="57">
        <f t="shared" ca="1" si="419"/>
        <v>0.64803655357773116</v>
      </c>
      <c r="F3360" s="57">
        <f t="shared" ca="1" si="415"/>
        <v>0</v>
      </c>
      <c r="G3360" s="57">
        <f t="shared" ca="1" si="416"/>
        <v>0</v>
      </c>
      <c r="H3360" s="17">
        <f t="shared" ca="1" si="417"/>
        <v>0</v>
      </c>
      <c r="I3360" s="17">
        <f t="shared" ca="1" si="418"/>
        <v>0</v>
      </c>
      <c r="K3360" s="17">
        <v>3351</v>
      </c>
      <c r="L3360" s="50">
        <v>1.8123408816547529E-3</v>
      </c>
      <c r="M3360" s="50">
        <v>1.8262453770597116E-3</v>
      </c>
      <c r="N3360" s="50">
        <v>5.1400000000000001E-2</v>
      </c>
      <c r="O3360" s="50">
        <v>5.16E-2</v>
      </c>
      <c r="R3360" s="59"/>
    </row>
    <row r="3361" spans="2:18" x14ac:dyDescent="0.2">
      <c r="B3361">
        <v>3352</v>
      </c>
      <c r="C3361" s="57">
        <f ca="1"/>
        <v>-1.2038075479056107</v>
      </c>
      <c r="D3361" s="57">
        <f t="shared" ca="1" si="419"/>
        <v>0.59590579711726743</v>
      </c>
      <c r="E3361" s="57">
        <f t="shared" ca="1" si="419"/>
        <v>0.59610134233218148</v>
      </c>
      <c r="F3361" s="57">
        <f t="shared" ca="1" si="415"/>
        <v>0</v>
      </c>
      <c r="G3361" s="57">
        <f t="shared" ca="1" si="416"/>
        <v>0</v>
      </c>
      <c r="H3361" s="17">
        <f t="shared" ca="1" si="417"/>
        <v>0</v>
      </c>
      <c r="I3361" s="17">
        <f t="shared" ca="1" si="418"/>
        <v>0</v>
      </c>
      <c r="K3361" s="17">
        <v>3352</v>
      </c>
      <c r="L3361" s="50">
        <v>1.7966827174559022E-3</v>
      </c>
      <c r="M3361" s="50">
        <v>1.8114461039084829E-3</v>
      </c>
      <c r="N3361" s="50">
        <v>5.4800000000000001E-2</v>
      </c>
      <c r="O3361" s="50">
        <v>5.4800000000000001E-2</v>
      </c>
      <c r="R3361" s="59"/>
    </row>
    <row r="3362" spans="2:18" x14ac:dyDescent="0.2">
      <c r="B3362">
        <v>3353</v>
      </c>
      <c r="C3362" s="57">
        <f ca="1"/>
        <v>0.56301391874085716</v>
      </c>
      <c r="D3362" s="57">
        <f t="shared" ca="1" si="419"/>
        <v>0.70929325155389089</v>
      </c>
      <c r="E3362" s="57">
        <f t="shared" ca="1" si="419"/>
        <v>0.70952600461986726</v>
      </c>
      <c r="F3362" s="57">
        <f t="shared" ca="1" si="415"/>
        <v>0</v>
      </c>
      <c r="G3362" s="57">
        <f t="shared" ca="1" si="416"/>
        <v>0</v>
      </c>
      <c r="H3362" s="17">
        <f t="shared" ca="1" si="417"/>
        <v>0</v>
      </c>
      <c r="I3362" s="17">
        <f t="shared" ca="1" si="418"/>
        <v>0</v>
      </c>
      <c r="K3362" s="17">
        <v>3353</v>
      </c>
      <c r="L3362" s="50">
        <v>1.6895796446247402E-3</v>
      </c>
      <c r="M3362" s="50">
        <v>1.7041973832424187E-3</v>
      </c>
      <c r="N3362" s="50">
        <v>5.4199999999999998E-2</v>
      </c>
      <c r="O3362" s="50">
        <v>5.4399999999999997E-2</v>
      </c>
      <c r="R3362" s="59"/>
    </row>
    <row r="3363" spans="2:18" x14ac:dyDescent="0.2">
      <c r="B3363">
        <v>3354</v>
      </c>
      <c r="C3363" s="57">
        <f ca="1"/>
        <v>6.4807580265363929E-2</v>
      </c>
      <c r="D3363" s="57">
        <f t="shared" ca="1" si="419"/>
        <v>0.67529670118639207</v>
      </c>
      <c r="E3363" s="57">
        <f t="shared" ca="1" si="419"/>
        <v>0.67551829835695654</v>
      </c>
      <c r="F3363" s="57">
        <f t="shared" ca="1" si="415"/>
        <v>0</v>
      </c>
      <c r="G3363" s="57">
        <f t="shared" ca="1" si="416"/>
        <v>0</v>
      </c>
      <c r="H3363" s="17">
        <f t="shared" ca="1" si="417"/>
        <v>0</v>
      </c>
      <c r="I3363" s="17">
        <f t="shared" ca="1" si="418"/>
        <v>0</v>
      </c>
      <c r="K3363" s="17">
        <v>3354</v>
      </c>
      <c r="L3363" s="50">
        <v>1.8279842866320657E-3</v>
      </c>
      <c r="M3363" s="50">
        <v>1.8419659662737076E-3</v>
      </c>
      <c r="N3363" s="50">
        <v>5.1400000000000001E-2</v>
      </c>
      <c r="O3363" s="50">
        <v>5.1799999999999999E-2</v>
      </c>
      <c r="R3363" s="59"/>
    </row>
    <row r="3364" spans="2:18" x14ac:dyDescent="0.2">
      <c r="B3364">
        <v>3355</v>
      </c>
      <c r="C3364" s="57">
        <f ca="1"/>
        <v>-2.4113619353097464</v>
      </c>
      <c r="D3364" s="57">
        <f t="shared" ca="1" si="419"/>
        <v>0.52902350534393205</v>
      </c>
      <c r="E3364" s="57">
        <f t="shared" ca="1" si="419"/>
        <v>0.52919710327761127</v>
      </c>
      <c r="F3364" s="57">
        <f t="shared" ca="1" si="415"/>
        <v>0</v>
      </c>
      <c r="G3364" s="57">
        <f t="shared" ca="1" si="416"/>
        <v>0</v>
      </c>
      <c r="H3364" s="17">
        <f t="shared" ca="1" si="417"/>
        <v>0</v>
      </c>
      <c r="I3364" s="17">
        <f t="shared" ca="1" si="418"/>
        <v>0</v>
      </c>
      <c r="K3364" s="17">
        <v>3355</v>
      </c>
      <c r="L3364" s="50">
        <v>1.6629643935617262E-3</v>
      </c>
      <c r="M3364" s="50">
        <v>1.6755949352168524E-3</v>
      </c>
      <c r="N3364" s="50">
        <v>4.6399999999999997E-2</v>
      </c>
      <c r="O3364" s="50">
        <v>4.6800000000000001E-2</v>
      </c>
      <c r="R3364" s="59"/>
    </row>
    <row r="3365" spans="2:18" x14ac:dyDescent="0.2">
      <c r="B3365">
        <v>3356</v>
      </c>
      <c r="C3365" s="57">
        <f ca="1"/>
        <v>-0.8276381408970257</v>
      </c>
      <c r="D3365" s="57">
        <f t="shared" ca="1" si="419"/>
        <v>0.61842021508628298</v>
      </c>
      <c r="E3365" s="57">
        <f t="shared" ca="1" si="419"/>
        <v>0.61862314835937959</v>
      </c>
      <c r="F3365" s="57">
        <f t="shared" ca="1" si="415"/>
        <v>0</v>
      </c>
      <c r="G3365" s="57">
        <f t="shared" ca="1" si="416"/>
        <v>0</v>
      </c>
      <c r="H3365" s="17">
        <f t="shared" ca="1" si="417"/>
        <v>0</v>
      </c>
      <c r="I3365" s="17">
        <f t="shared" ca="1" si="418"/>
        <v>0</v>
      </c>
      <c r="K3365" s="17">
        <v>3356</v>
      </c>
      <c r="L3365" s="50">
        <v>1.6505408554191746E-3</v>
      </c>
      <c r="M3365" s="50">
        <v>1.66288675852966E-3</v>
      </c>
      <c r="N3365" s="50">
        <v>4.5600000000000002E-2</v>
      </c>
      <c r="O3365" s="50">
        <v>4.58E-2</v>
      </c>
      <c r="R3365" s="59"/>
    </row>
    <row r="3366" spans="2:18" x14ac:dyDescent="0.2">
      <c r="B3366">
        <v>3357</v>
      </c>
      <c r="C3366" s="57">
        <f ca="1"/>
        <v>-0.67525953225886659</v>
      </c>
      <c r="D3366" s="57">
        <f t="shared" ca="1" si="419"/>
        <v>0.62778064091596886</v>
      </c>
      <c r="E3366" s="57">
        <f t="shared" ca="1" si="419"/>
        <v>0.6279866457928146</v>
      </c>
      <c r="F3366" s="57">
        <f t="shared" ca="1" si="415"/>
        <v>0</v>
      </c>
      <c r="G3366" s="57">
        <f t="shared" ca="1" si="416"/>
        <v>0</v>
      </c>
      <c r="H3366" s="17">
        <f t="shared" ca="1" si="417"/>
        <v>0</v>
      </c>
      <c r="I3366" s="17">
        <f t="shared" ca="1" si="418"/>
        <v>0</v>
      </c>
      <c r="K3366" s="17">
        <v>3357</v>
      </c>
      <c r="L3366" s="50">
        <v>1.7042445120251997E-3</v>
      </c>
      <c r="M3366" s="50">
        <v>1.7187691738820422E-3</v>
      </c>
      <c r="N3366" s="50">
        <v>5.3800000000000001E-2</v>
      </c>
      <c r="O3366" s="50">
        <v>5.4199999999999998E-2</v>
      </c>
      <c r="R3366" s="59"/>
    </row>
    <row r="3367" spans="2:18" x14ac:dyDescent="0.2">
      <c r="B3367">
        <v>3358</v>
      </c>
      <c r="C3367" s="57">
        <f ca="1"/>
        <v>-1.0354045612725615</v>
      </c>
      <c r="D3367" s="57">
        <f t="shared" ca="1" si="419"/>
        <v>0.60588186231753871</v>
      </c>
      <c r="E3367" s="57">
        <f t="shared" ca="1" si="419"/>
        <v>0.6060806811569468</v>
      </c>
      <c r="F3367" s="57">
        <f t="shared" ca="1" si="415"/>
        <v>0</v>
      </c>
      <c r="G3367" s="57">
        <f t="shared" ca="1" si="416"/>
        <v>0</v>
      </c>
      <c r="H3367" s="17">
        <f t="shared" ca="1" si="417"/>
        <v>0</v>
      </c>
      <c r="I3367" s="17">
        <f t="shared" ca="1" si="418"/>
        <v>0</v>
      </c>
      <c r="K3367" s="17">
        <v>3358</v>
      </c>
      <c r="L3367" s="50">
        <v>1.8716930622987508E-3</v>
      </c>
      <c r="M3367" s="50">
        <v>1.8865963545500214E-3</v>
      </c>
      <c r="N3367" s="50">
        <v>5.4800000000000001E-2</v>
      </c>
      <c r="O3367" s="50">
        <v>5.5399999999999998E-2</v>
      </c>
      <c r="R3367" s="59"/>
    </row>
    <row r="3368" spans="2:18" x14ac:dyDescent="0.2">
      <c r="B3368">
        <v>3359</v>
      </c>
      <c r="C3368" s="57">
        <f ca="1"/>
        <v>-1.7527236350049173</v>
      </c>
      <c r="D3368" s="57">
        <f t="shared" ca="1" si="419"/>
        <v>0.56451465705269199</v>
      </c>
      <c r="E3368" s="57">
        <f t="shared" ca="1" si="419"/>
        <v>0.56469990133202186</v>
      </c>
      <c r="F3368" s="57">
        <f t="shared" ca="1" si="415"/>
        <v>0</v>
      </c>
      <c r="G3368" s="57">
        <f t="shared" ca="1" si="416"/>
        <v>0</v>
      </c>
      <c r="H3368" s="17">
        <f t="shared" ca="1" si="417"/>
        <v>0</v>
      </c>
      <c r="I3368" s="17">
        <f t="shared" ca="1" si="418"/>
        <v>0</v>
      </c>
      <c r="K3368" s="17">
        <v>3359</v>
      </c>
      <c r="L3368" s="50">
        <v>1.7550096348531539E-3</v>
      </c>
      <c r="M3368" s="50">
        <v>1.769400830576653E-3</v>
      </c>
      <c r="N3368" s="50">
        <v>5.3400000000000003E-2</v>
      </c>
      <c r="O3368" s="50">
        <v>5.3600000000000002E-2</v>
      </c>
      <c r="R3368" s="59"/>
    </row>
    <row r="3369" spans="2:18" x14ac:dyDescent="0.2">
      <c r="B3369">
        <v>3360</v>
      </c>
      <c r="C3369" s="57">
        <f ca="1"/>
        <v>-0.29244870352910846</v>
      </c>
      <c r="D3369" s="57">
        <f t="shared" ca="1" si="419"/>
        <v>0.65192606518396845</v>
      </c>
      <c r="E3369" s="57">
        <f t="shared" ca="1" si="419"/>
        <v>0.65213999333023109</v>
      </c>
      <c r="F3369" s="57">
        <f t="shared" ca="1" si="415"/>
        <v>0</v>
      </c>
      <c r="G3369" s="57">
        <f t="shared" ca="1" si="416"/>
        <v>0</v>
      </c>
      <c r="H3369" s="17">
        <f t="shared" ca="1" si="417"/>
        <v>0</v>
      </c>
      <c r="I3369" s="17">
        <f t="shared" ca="1" si="418"/>
        <v>0</v>
      </c>
      <c r="K3369" s="17">
        <v>3360</v>
      </c>
      <c r="L3369" s="50">
        <v>1.8270396663986465E-3</v>
      </c>
      <c r="M3369" s="50">
        <v>1.8413156506676632E-3</v>
      </c>
      <c r="N3369" s="50">
        <v>5.28E-2</v>
      </c>
      <c r="O3369" s="50">
        <v>5.2999999999999999E-2</v>
      </c>
      <c r="R3369" s="59"/>
    </row>
    <row r="3370" spans="2:18" x14ac:dyDescent="0.2">
      <c r="B3370">
        <v>3361</v>
      </c>
      <c r="C3370" s="57">
        <f ca="1"/>
        <v>1.2166808355283563</v>
      </c>
      <c r="D3370" s="57">
        <f t="shared" ref="D3370:E3389" ca="1" si="420">S0*EXP((D$5+0.5*σ*σ)*T+σ*SQRT(T)*$C3370)</f>
        <v>0.75650748037041526</v>
      </c>
      <c r="E3370" s="57">
        <f t="shared" ca="1" si="420"/>
        <v>0.75675572668476332</v>
      </c>
      <c r="F3370" s="57">
        <f t="shared" ca="1" si="415"/>
        <v>0</v>
      </c>
      <c r="G3370" s="57">
        <f t="shared" ca="1" si="416"/>
        <v>0</v>
      </c>
      <c r="H3370" s="17">
        <f t="shared" ca="1" si="417"/>
        <v>0</v>
      </c>
      <c r="I3370" s="17">
        <f t="shared" ca="1" si="418"/>
        <v>0</v>
      </c>
      <c r="K3370" s="17">
        <v>3361</v>
      </c>
      <c r="L3370" s="50">
        <v>1.3919404771270438E-3</v>
      </c>
      <c r="M3370" s="50">
        <v>1.4038618814160757E-3</v>
      </c>
      <c r="N3370" s="50">
        <v>4.36E-2</v>
      </c>
      <c r="O3370" s="50">
        <v>4.48E-2</v>
      </c>
      <c r="R3370" s="59"/>
    </row>
    <row r="3371" spans="2:18" x14ac:dyDescent="0.2">
      <c r="B3371">
        <v>3362</v>
      </c>
      <c r="C3371" s="57">
        <f ca="1"/>
        <v>-4.0356266664913529E-2</v>
      </c>
      <c r="D3371" s="57">
        <f t="shared" ca="1" si="420"/>
        <v>0.66833150407999375</v>
      </c>
      <c r="E3371" s="57">
        <f t="shared" ca="1" si="420"/>
        <v>0.66855081563600038</v>
      </c>
      <c r="F3371" s="57">
        <f t="shared" ca="1" si="415"/>
        <v>0</v>
      </c>
      <c r="G3371" s="57">
        <f t="shared" ca="1" si="416"/>
        <v>0</v>
      </c>
      <c r="H3371" s="17">
        <f t="shared" ca="1" si="417"/>
        <v>0</v>
      </c>
      <c r="I3371" s="17">
        <f t="shared" ca="1" si="418"/>
        <v>0</v>
      </c>
      <c r="K3371" s="17">
        <v>3362</v>
      </c>
      <c r="L3371" s="50">
        <v>1.6211460211712429E-3</v>
      </c>
      <c r="M3371" s="50">
        <v>1.6335085333105174E-3</v>
      </c>
      <c r="N3371" s="50">
        <v>4.5600000000000002E-2</v>
      </c>
      <c r="O3371" s="50">
        <v>4.6199999999999998E-2</v>
      </c>
      <c r="R3371" s="59"/>
    </row>
    <row r="3372" spans="2:18" x14ac:dyDescent="0.2">
      <c r="B3372">
        <v>3363</v>
      </c>
      <c r="C3372" s="57">
        <f ca="1"/>
        <v>0.39809536634734011</v>
      </c>
      <c r="D3372" s="57">
        <f t="shared" ca="1" si="420"/>
        <v>0.69785416700045855</v>
      </c>
      <c r="E3372" s="57">
        <f t="shared" ca="1" si="420"/>
        <v>0.69808316635526424</v>
      </c>
      <c r="F3372" s="57">
        <f t="shared" ca="1" si="415"/>
        <v>0</v>
      </c>
      <c r="G3372" s="57">
        <f t="shared" ca="1" si="416"/>
        <v>0</v>
      </c>
      <c r="H3372" s="17">
        <f t="shared" ca="1" si="417"/>
        <v>0</v>
      </c>
      <c r="I3372" s="17">
        <f t="shared" ca="1" si="418"/>
        <v>0</v>
      </c>
      <c r="K3372" s="17">
        <v>3363</v>
      </c>
      <c r="L3372" s="50">
        <v>1.6848232634766394E-3</v>
      </c>
      <c r="M3372" s="50">
        <v>1.697850669332362E-3</v>
      </c>
      <c r="N3372" s="50">
        <v>4.82E-2</v>
      </c>
      <c r="O3372" s="50">
        <v>4.8399999999999999E-2</v>
      </c>
      <c r="R3372" s="59"/>
    </row>
    <row r="3373" spans="2:18" x14ac:dyDescent="0.2">
      <c r="B3373">
        <v>3364</v>
      </c>
      <c r="C3373" s="57">
        <f ca="1"/>
        <v>-0.22946540056387346</v>
      </c>
      <c r="D3373" s="57">
        <f t="shared" ca="1" si="420"/>
        <v>0.65598670568524409</v>
      </c>
      <c r="E3373" s="57">
        <f t="shared" ca="1" si="420"/>
        <v>0.65620196632201677</v>
      </c>
      <c r="F3373" s="57">
        <f t="shared" ca="1" si="415"/>
        <v>0</v>
      </c>
      <c r="G3373" s="57">
        <f t="shared" ca="1" si="416"/>
        <v>0</v>
      </c>
      <c r="H3373" s="17">
        <f t="shared" ca="1" si="417"/>
        <v>0</v>
      </c>
      <c r="I3373" s="17">
        <f t="shared" ca="1" si="418"/>
        <v>0</v>
      </c>
      <c r="K3373" s="17">
        <v>3364</v>
      </c>
      <c r="L3373" s="50">
        <v>1.7634606888634985E-3</v>
      </c>
      <c r="M3373" s="50">
        <v>1.7782095313609993E-3</v>
      </c>
      <c r="N3373" s="50">
        <v>5.4399999999999997E-2</v>
      </c>
      <c r="O3373" s="50">
        <v>5.5199999999999999E-2</v>
      </c>
      <c r="R3373" s="59"/>
    </row>
    <row r="3374" spans="2:18" x14ac:dyDescent="0.2">
      <c r="B3374">
        <v>3365</v>
      </c>
      <c r="C3374" s="57">
        <f ca="1"/>
        <v>1.8218251707841391</v>
      </c>
      <c r="D3374" s="57">
        <f t="shared" ca="1" si="420"/>
        <v>0.80301393715355363</v>
      </c>
      <c r="E3374" s="57">
        <f t="shared" ca="1" si="420"/>
        <v>0.80327744446239224</v>
      </c>
      <c r="F3374" s="57">
        <f t="shared" ca="1" si="415"/>
        <v>1.4813937153553614E-2</v>
      </c>
      <c r="G3374" s="57">
        <f t="shared" ca="1" si="416"/>
        <v>1.5077444462392231E-2</v>
      </c>
      <c r="H3374" s="17">
        <f t="shared" ca="1" si="417"/>
        <v>1</v>
      </c>
      <c r="I3374" s="17">
        <f t="shared" ca="1" si="418"/>
        <v>1</v>
      </c>
      <c r="K3374" s="17">
        <v>3365</v>
      </c>
      <c r="L3374" s="50">
        <v>1.6761526969151746E-3</v>
      </c>
      <c r="M3374" s="50">
        <v>1.6897902178815052E-3</v>
      </c>
      <c r="N3374" s="50">
        <v>5.0599999999999999E-2</v>
      </c>
      <c r="O3374" s="50">
        <v>5.0599999999999999E-2</v>
      </c>
      <c r="R3374" s="59"/>
    </row>
    <row r="3375" spans="2:18" x14ac:dyDescent="0.2">
      <c r="B3375">
        <v>3366</v>
      </c>
      <c r="C3375" s="57">
        <f ca="1"/>
        <v>0.73740800170262166</v>
      </c>
      <c r="D3375" s="57">
        <f t="shared" ca="1" si="420"/>
        <v>0.72159361860032523</v>
      </c>
      <c r="E3375" s="57">
        <f t="shared" ca="1" si="420"/>
        <v>0.72183040800548359</v>
      </c>
      <c r="F3375" s="57">
        <f t="shared" ca="1" si="415"/>
        <v>0</v>
      </c>
      <c r="G3375" s="57">
        <f t="shared" ca="1" si="416"/>
        <v>0</v>
      </c>
      <c r="H3375" s="17">
        <f t="shared" ca="1" si="417"/>
        <v>0</v>
      </c>
      <c r="I3375" s="17">
        <f t="shared" ca="1" si="418"/>
        <v>0</v>
      </c>
      <c r="K3375" s="17">
        <v>3366</v>
      </c>
      <c r="L3375" s="50">
        <v>1.8998356890195466E-3</v>
      </c>
      <c r="M3375" s="50">
        <v>1.9147223253016842E-3</v>
      </c>
      <c r="N3375" s="50">
        <v>5.5E-2</v>
      </c>
      <c r="O3375" s="50">
        <v>5.5199999999999999E-2</v>
      </c>
      <c r="R3375" s="59"/>
    </row>
    <row r="3376" spans="2:18" x14ac:dyDescent="0.2">
      <c r="B3376">
        <v>3367</v>
      </c>
      <c r="C3376" s="57">
        <f ca="1"/>
        <v>0.87813350855322891</v>
      </c>
      <c r="D3376" s="57">
        <f t="shared" ca="1" si="420"/>
        <v>0.73167461269303702</v>
      </c>
      <c r="E3376" s="57">
        <f t="shared" ca="1" si="420"/>
        <v>0.7319147101548813</v>
      </c>
      <c r="F3376" s="57">
        <f t="shared" ca="1" si="415"/>
        <v>0</v>
      </c>
      <c r="G3376" s="57">
        <f t="shared" ca="1" si="416"/>
        <v>0</v>
      </c>
      <c r="H3376" s="17">
        <f t="shared" ca="1" si="417"/>
        <v>0</v>
      </c>
      <c r="I3376" s="17">
        <f t="shared" ca="1" si="418"/>
        <v>0</v>
      </c>
      <c r="K3376" s="17">
        <v>3367</v>
      </c>
      <c r="L3376" s="50">
        <v>1.7837756607265113E-3</v>
      </c>
      <c r="M3376" s="50">
        <v>1.7984613299679736E-3</v>
      </c>
      <c r="N3376" s="50">
        <v>5.4399999999999997E-2</v>
      </c>
      <c r="O3376" s="50">
        <v>5.4600000000000003E-2</v>
      </c>
      <c r="R3376" s="59"/>
    </row>
    <row r="3377" spans="2:18" x14ac:dyDescent="0.2">
      <c r="B3377">
        <v>3368</v>
      </c>
      <c r="C3377" s="57">
        <f ca="1"/>
        <v>-1.2844681411485115</v>
      </c>
      <c r="D3377" s="57">
        <f t="shared" ca="1" si="420"/>
        <v>0.59118587203476169</v>
      </c>
      <c r="E3377" s="57">
        <f t="shared" ca="1" si="420"/>
        <v>0.59137986841633816</v>
      </c>
      <c r="F3377" s="57">
        <f t="shared" ca="1" si="415"/>
        <v>0</v>
      </c>
      <c r="G3377" s="57">
        <f t="shared" ca="1" si="416"/>
        <v>0</v>
      </c>
      <c r="H3377" s="17">
        <f t="shared" ca="1" si="417"/>
        <v>0</v>
      </c>
      <c r="I3377" s="17">
        <f t="shared" ca="1" si="418"/>
        <v>0</v>
      </c>
      <c r="K3377" s="17">
        <v>3368</v>
      </c>
      <c r="L3377" s="50">
        <v>1.5192038149106336E-3</v>
      </c>
      <c r="M3377" s="50">
        <v>1.5331897408010179E-3</v>
      </c>
      <c r="N3377" s="50">
        <v>5.1999999999999998E-2</v>
      </c>
      <c r="O3377" s="50">
        <v>5.2400000000000002E-2</v>
      </c>
      <c r="R3377" s="59"/>
    </row>
    <row r="3378" spans="2:18" x14ac:dyDescent="0.2">
      <c r="B3378">
        <v>3369</v>
      </c>
      <c r="C3378" s="57">
        <f ca="1"/>
        <v>0.18192499377608243</v>
      </c>
      <c r="D3378" s="57">
        <f t="shared" ca="1" si="420"/>
        <v>0.68313907398100471</v>
      </c>
      <c r="E3378" s="57">
        <f t="shared" ca="1" si="420"/>
        <v>0.68336324460945641</v>
      </c>
      <c r="F3378" s="57">
        <f t="shared" ca="1" si="415"/>
        <v>0</v>
      </c>
      <c r="G3378" s="57">
        <f t="shared" ca="1" si="416"/>
        <v>0</v>
      </c>
      <c r="H3378" s="17">
        <f t="shared" ca="1" si="417"/>
        <v>0</v>
      </c>
      <c r="I3378" s="17">
        <f t="shared" ca="1" si="418"/>
        <v>0</v>
      </c>
      <c r="K3378" s="17">
        <v>3369</v>
      </c>
      <c r="L3378" s="50">
        <v>1.7394757983424209E-3</v>
      </c>
      <c r="M3378" s="50">
        <v>1.7538969976701787E-3</v>
      </c>
      <c r="N3378" s="50">
        <v>5.3400000000000003E-2</v>
      </c>
      <c r="O3378" s="50">
        <v>5.3600000000000002E-2</v>
      </c>
      <c r="R3378" s="59"/>
    </row>
    <row r="3379" spans="2:18" x14ac:dyDescent="0.2">
      <c r="B3379">
        <v>3370</v>
      </c>
      <c r="C3379" s="57">
        <f ca="1"/>
        <v>-0.25312696997369644</v>
      </c>
      <c r="D3379" s="57">
        <f t="shared" ca="1" si="420"/>
        <v>0.65445824646163642</v>
      </c>
      <c r="E3379" s="57">
        <f t="shared" ca="1" si="420"/>
        <v>0.65467300553777841</v>
      </c>
      <c r="F3379" s="57">
        <f t="shared" ca="1" si="415"/>
        <v>0</v>
      </c>
      <c r="G3379" s="57">
        <f t="shared" ca="1" si="416"/>
        <v>0</v>
      </c>
      <c r="H3379" s="17">
        <f t="shared" ca="1" si="417"/>
        <v>0</v>
      </c>
      <c r="I3379" s="17">
        <f t="shared" ca="1" si="418"/>
        <v>0</v>
      </c>
      <c r="K3379" s="17">
        <v>3370</v>
      </c>
      <c r="L3379" s="50">
        <v>2.0327894348243325E-3</v>
      </c>
      <c r="M3379" s="50">
        <v>2.0476425988385683E-3</v>
      </c>
      <c r="N3379" s="50">
        <v>5.4600000000000003E-2</v>
      </c>
      <c r="O3379" s="50">
        <v>5.5E-2</v>
      </c>
      <c r="R3379" s="59"/>
    </row>
    <row r="3380" spans="2:18" x14ac:dyDescent="0.2">
      <c r="B3380">
        <v>3371</v>
      </c>
      <c r="C3380" s="57">
        <f ca="1"/>
        <v>-4.8917687194222799E-2</v>
      </c>
      <c r="D3380" s="57">
        <f t="shared" ca="1" si="420"/>
        <v>0.66776763768325065</v>
      </c>
      <c r="E3380" s="57">
        <f t="shared" ca="1" si="420"/>
        <v>0.66798676420770309</v>
      </c>
      <c r="F3380" s="57">
        <f t="shared" ca="1" si="415"/>
        <v>0</v>
      </c>
      <c r="G3380" s="57">
        <f t="shared" ca="1" si="416"/>
        <v>0</v>
      </c>
      <c r="H3380" s="17">
        <f t="shared" ca="1" si="417"/>
        <v>0</v>
      </c>
      <c r="I3380" s="17">
        <f t="shared" ca="1" si="418"/>
        <v>0</v>
      </c>
      <c r="K3380" s="17">
        <v>3371</v>
      </c>
      <c r="L3380" s="50">
        <v>1.6252910147532326E-3</v>
      </c>
      <c r="M3380" s="50">
        <v>1.6386826187582094E-3</v>
      </c>
      <c r="N3380" s="50">
        <v>4.9599999999999998E-2</v>
      </c>
      <c r="O3380" s="50">
        <v>0.05</v>
      </c>
      <c r="R3380" s="59"/>
    </row>
    <row r="3381" spans="2:18" x14ac:dyDescent="0.2">
      <c r="B3381">
        <v>3372</v>
      </c>
      <c r="C3381" s="57">
        <f ca="1"/>
        <v>-1.2289115460664388</v>
      </c>
      <c r="D3381" s="57">
        <f t="shared" ca="1" si="420"/>
        <v>0.59443278978091496</v>
      </c>
      <c r="E3381" s="57">
        <f t="shared" ca="1" si="420"/>
        <v>0.5946278516316168</v>
      </c>
      <c r="F3381" s="57">
        <f t="shared" ca="1" si="415"/>
        <v>0</v>
      </c>
      <c r="G3381" s="57">
        <f t="shared" ca="1" si="416"/>
        <v>0</v>
      </c>
      <c r="H3381" s="17">
        <f t="shared" ca="1" si="417"/>
        <v>0</v>
      </c>
      <c r="I3381" s="17">
        <f t="shared" ca="1" si="418"/>
        <v>0</v>
      </c>
      <c r="K3381" s="17">
        <v>3372</v>
      </c>
      <c r="L3381" s="50">
        <v>1.8270703817615714E-3</v>
      </c>
      <c r="M3381" s="50">
        <v>1.8416458391323819E-3</v>
      </c>
      <c r="N3381" s="50">
        <v>5.3999999999999999E-2</v>
      </c>
      <c r="O3381" s="50">
        <v>5.4199999999999998E-2</v>
      </c>
      <c r="R3381" s="59"/>
    </row>
    <row r="3382" spans="2:18" x14ac:dyDescent="0.2">
      <c r="B3382">
        <v>3373</v>
      </c>
      <c r="C3382" s="57">
        <f ca="1"/>
        <v>-0.5518872129091551</v>
      </c>
      <c r="D3382" s="57">
        <f t="shared" ca="1" si="420"/>
        <v>0.63546293981146651</v>
      </c>
      <c r="E3382" s="57">
        <f t="shared" ca="1" si="420"/>
        <v>0.63567146561829113</v>
      </c>
      <c r="F3382" s="57">
        <f t="shared" ca="1" si="415"/>
        <v>0</v>
      </c>
      <c r="G3382" s="57">
        <f t="shared" ca="1" si="416"/>
        <v>0</v>
      </c>
      <c r="H3382" s="17">
        <f t="shared" ca="1" si="417"/>
        <v>0</v>
      </c>
      <c r="I3382" s="17">
        <f t="shared" ca="1" si="418"/>
        <v>0</v>
      </c>
      <c r="K3382" s="17">
        <v>3373</v>
      </c>
      <c r="L3382" s="50">
        <v>1.5522923708112715E-3</v>
      </c>
      <c r="M3382" s="50">
        <v>1.5645064949130788E-3</v>
      </c>
      <c r="N3382" s="50">
        <v>4.4999999999999998E-2</v>
      </c>
      <c r="O3382" s="50">
        <v>4.5400000000000003E-2</v>
      </c>
      <c r="R3382" s="59"/>
    </row>
    <row r="3383" spans="2:18" x14ac:dyDescent="0.2">
      <c r="B3383">
        <v>3374</v>
      </c>
      <c r="C3383" s="57">
        <f ca="1"/>
        <v>0.68237171205749791</v>
      </c>
      <c r="D3383" s="57">
        <f t="shared" ca="1" si="420"/>
        <v>0.71768893482356666</v>
      </c>
      <c r="E3383" s="57">
        <f t="shared" ca="1" si="420"/>
        <v>0.71792444291508106</v>
      </c>
      <c r="F3383" s="57">
        <f t="shared" ca="1" si="415"/>
        <v>0</v>
      </c>
      <c r="G3383" s="57">
        <f t="shared" ca="1" si="416"/>
        <v>0</v>
      </c>
      <c r="H3383" s="17">
        <f t="shared" ca="1" si="417"/>
        <v>0</v>
      </c>
      <c r="I3383" s="17">
        <f t="shared" ca="1" si="418"/>
        <v>0</v>
      </c>
      <c r="K3383" s="17">
        <v>3374</v>
      </c>
      <c r="L3383" s="50">
        <v>1.7645397276056822E-3</v>
      </c>
      <c r="M3383" s="50">
        <v>1.7784482137091419E-3</v>
      </c>
      <c r="N3383" s="50">
        <v>5.0999999999999997E-2</v>
      </c>
      <c r="O3383" s="50">
        <v>5.1799999999999999E-2</v>
      </c>
      <c r="R3383" s="59"/>
    </row>
    <row r="3384" spans="2:18" x14ac:dyDescent="0.2">
      <c r="B3384">
        <v>3375</v>
      </c>
      <c r="C3384" s="57">
        <f ca="1"/>
        <v>0.38598870235371391</v>
      </c>
      <c r="D3384" s="57">
        <f t="shared" ca="1" si="420"/>
        <v>0.69702172931652562</v>
      </c>
      <c r="E3384" s="57">
        <f t="shared" ca="1" si="420"/>
        <v>0.69725045550868281</v>
      </c>
      <c r="F3384" s="57">
        <f t="shared" ca="1" si="415"/>
        <v>0</v>
      </c>
      <c r="G3384" s="57">
        <f t="shared" ca="1" si="416"/>
        <v>0</v>
      </c>
      <c r="H3384" s="17">
        <f t="shared" ca="1" si="417"/>
        <v>0</v>
      </c>
      <c r="I3384" s="17">
        <f t="shared" ca="1" si="418"/>
        <v>0</v>
      </c>
      <c r="K3384" s="17">
        <v>3375</v>
      </c>
      <c r="L3384" s="50">
        <v>1.7922999349956929E-3</v>
      </c>
      <c r="M3384" s="50">
        <v>1.8059401846230365E-3</v>
      </c>
      <c r="N3384" s="50">
        <v>5.04E-2</v>
      </c>
      <c r="O3384" s="50">
        <v>5.0599999999999999E-2</v>
      </c>
      <c r="R3384" s="59"/>
    </row>
    <row r="3385" spans="2:18" x14ac:dyDescent="0.2">
      <c r="B3385">
        <v>3376</v>
      </c>
      <c r="C3385" s="57">
        <f ca="1"/>
        <v>0.41284129056044538</v>
      </c>
      <c r="D3385" s="57">
        <f t="shared" ca="1" si="420"/>
        <v>0.69886941960682047</v>
      </c>
      <c r="E3385" s="57">
        <f t="shared" ca="1" si="420"/>
        <v>0.69909875211460082</v>
      </c>
      <c r="F3385" s="57">
        <f t="shared" ca="1" si="415"/>
        <v>0</v>
      </c>
      <c r="G3385" s="57">
        <f t="shared" ca="1" si="416"/>
        <v>0</v>
      </c>
      <c r="H3385" s="17">
        <f t="shared" ca="1" si="417"/>
        <v>0</v>
      </c>
      <c r="I3385" s="17">
        <f t="shared" ca="1" si="418"/>
        <v>0</v>
      </c>
      <c r="K3385" s="17">
        <v>3376</v>
      </c>
      <c r="L3385" s="50">
        <v>1.5966828067154291E-3</v>
      </c>
      <c r="M3385" s="50">
        <v>1.6106434877984565E-3</v>
      </c>
      <c r="N3385" s="50">
        <v>5.1799999999999999E-2</v>
      </c>
      <c r="O3385" s="50">
        <v>5.2400000000000002E-2</v>
      </c>
      <c r="R3385" s="59"/>
    </row>
    <row r="3386" spans="2:18" x14ac:dyDescent="0.2">
      <c r="B3386">
        <v>3377</v>
      </c>
      <c r="C3386" s="57">
        <f ca="1"/>
        <v>1.0157320004708845</v>
      </c>
      <c r="D3386" s="57">
        <f t="shared" ca="1" si="420"/>
        <v>0.7416677629852596</v>
      </c>
      <c r="E3386" s="57">
        <f t="shared" ca="1" si="420"/>
        <v>0.74191113967803446</v>
      </c>
      <c r="F3386" s="57">
        <f t="shared" ca="1" si="415"/>
        <v>0</v>
      </c>
      <c r="G3386" s="57">
        <f t="shared" ca="1" si="416"/>
        <v>0</v>
      </c>
      <c r="H3386" s="17">
        <f t="shared" ca="1" si="417"/>
        <v>0</v>
      </c>
      <c r="I3386" s="17">
        <f t="shared" ca="1" si="418"/>
        <v>0</v>
      </c>
      <c r="K3386" s="17">
        <v>3377</v>
      </c>
      <c r="L3386" s="50">
        <v>1.5733893386192647E-3</v>
      </c>
      <c r="M3386" s="50">
        <v>1.5863206580268162E-3</v>
      </c>
      <c r="N3386" s="50">
        <v>4.8000000000000001E-2</v>
      </c>
      <c r="O3386" s="50">
        <v>4.8000000000000001E-2</v>
      </c>
      <c r="R3386" s="59"/>
    </row>
    <row r="3387" spans="2:18" x14ac:dyDescent="0.2">
      <c r="B3387">
        <v>3378</v>
      </c>
      <c r="C3387" s="57">
        <f ca="1"/>
        <v>1.5442530413299389</v>
      </c>
      <c r="D3387" s="57">
        <f t="shared" ca="1" si="420"/>
        <v>0.78133729799195428</v>
      </c>
      <c r="E3387" s="57">
        <f t="shared" ca="1" si="420"/>
        <v>0.78159369215793695</v>
      </c>
      <c r="F3387" s="57">
        <f t="shared" ca="1" si="415"/>
        <v>0</v>
      </c>
      <c r="G3387" s="57">
        <f t="shared" ca="1" si="416"/>
        <v>0</v>
      </c>
      <c r="H3387" s="17">
        <f t="shared" ca="1" si="417"/>
        <v>0</v>
      </c>
      <c r="I3387" s="17">
        <f t="shared" ca="1" si="418"/>
        <v>0</v>
      </c>
      <c r="K3387" s="17">
        <v>3378</v>
      </c>
      <c r="L3387" s="50">
        <v>1.5825932925060207E-3</v>
      </c>
      <c r="M3387" s="50">
        <v>1.5952593937603779E-3</v>
      </c>
      <c r="N3387" s="50">
        <v>4.6600000000000003E-2</v>
      </c>
      <c r="O3387" s="50">
        <v>4.7399999999999998E-2</v>
      </c>
      <c r="R3387" s="59"/>
    </row>
    <row r="3388" spans="2:18" x14ac:dyDescent="0.2">
      <c r="B3388">
        <v>3379</v>
      </c>
      <c r="C3388" s="57">
        <f ca="1"/>
        <v>0.34887436519525139</v>
      </c>
      <c r="D3388" s="57">
        <f t="shared" ca="1" si="420"/>
        <v>0.69447598111794162</v>
      </c>
      <c r="E3388" s="57">
        <f t="shared" ca="1" si="420"/>
        <v>0.69470387192826322</v>
      </c>
      <c r="F3388" s="57">
        <f t="shared" ca="1" si="415"/>
        <v>0</v>
      </c>
      <c r="G3388" s="57">
        <f t="shared" ca="1" si="416"/>
        <v>0</v>
      </c>
      <c r="H3388" s="17">
        <f t="shared" ca="1" si="417"/>
        <v>0</v>
      </c>
      <c r="I3388" s="17">
        <f t="shared" ca="1" si="418"/>
        <v>0</v>
      </c>
      <c r="K3388" s="17">
        <v>3379</v>
      </c>
      <c r="L3388" s="50">
        <v>1.7403114349763716E-3</v>
      </c>
      <c r="M3388" s="50">
        <v>1.7551589458253342E-3</v>
      </c>
      <c r="N3388" s="50">
        <v>5.5E-2</v>
      </c>
      <c r="O3388" s="50">
        <v>5.5399999999999998E-2</v>
      </c>
      <c r="R3388" s="59"/>
    </row>
    <row r="3389" spans="2:18" x14ac:dyDescent="0.2">
      <c r="B3389">
        <v>3380</v>
      </c>
      <c r="C3389" s="57">
        <f ca="1"/>
        <v>-1.4149177903484238</v>
      </c>
      <c r="D3389" s="57">
        <f t="shared" ca="1" si="420"/>
        <v>0.58363148884556237</v>
      </c>
      <c r="E3389" s="57">
        <f t="shared" ca="1" si="420"/>
        <v>0.58382300627242578</v>
      </c>
      <c r="F3389" s="57">
        <f t="shared" ca="1" si="415"/>
        <v>0</v>
      </c>
      <c r="G3389" s="57">
        <f t="shared" ca="1" si="416"/>
        <v>0</v>
      </c>
      <c r="H3389" s="17">
        <f t="shared" ca="1" si="417"/>
        <v>0</v>
      </c>
      <c r="I3389" s="17">
        <f t="shared" ca="1" si="418"/>
        <v>0</v>
      </c>
      <c r="K3389" s="17">
        <v>3380</v>
      </c>
      <c r="L3389" s="50">
        <v>1.906321878082337E-3</v>
      </c>
      <c r="M3389" s="50">
        <v>1.9212262347767532E-3</v>
      </c>
      <c r="N3389" s="50">
        <v>5.5E-2</v>
      </c>
      <c r="O3389" s="50">
        <v>5.5399999999999998E-2</v>
      </c>
      <c r="R3389" s="59"/>
    </row>
    <row r="3390" spans="2:18" x14ac:dyDescent="0.2">
      <c r="B3390">
        <v>3381</v>
      </c>
      <c r="C3390" s="57">
        <f ca="1"/>
        <v>1.7523761227043442</v>
      </c>
      <c r="D3390" s="57">
        <f t="shared" ref="D3390:E3409" ca="1" si="421">S0*EXP((D$5+0.5*σ*σ)*T+σ*SQRT(T)*$C3390)</f>
        <v>0.79753463583139483</v>
      </c>
      <c r="E3390" s="57">
        <f t="shared" ca="1" si="421"/>
        <v>0.79779634511920416</v>
      </c>
      <c r="F3390" s="57">
        <f t="shared" ca="1" si="415"/>
        <v>9.3346358313948219E-3</v>
      </c>
      <c r="G3390" s="57">
        <f t="shared" ca="1" si="416"/>
        <v>9.5963451192041527E-3</v>
      </c>
      <c r="H3390" s="17">
        <f t="shared" ca="1" si="417"/>
        <v>1</v>
      </c>
      <c r="I3390" s="17">
        <f t="shared" ca="1" si="418"/>
        <v>1</v>
      </c>
      <c r="K3390" s="17">
        <v>3381</v>
      </c>
      <c r="L3390" s="50">
        <v>1.6598788466506047E-3</v>
      </c>
      <c r="M3390" s="50">
        <v>1.6740133599585909E-3</v>
      </c>
      <c r="N3390" s="50">
        <v>5.2400000000000002E-2</v>
      </c>
      <c r="O3390" s="50">
        <v>5.28E-2</v>
      </c>
      <c r="R3390" s="59"/>
    </row>
    <row r="3391" spans="2:18" x14ac:dyDescent="0.2">
      <c r="B3391">
        <v>3382</v>
      </c>
      <c r="C3391" s="57">
        <f ca="1"/>
        <v>0.33606457628361297</v>
      </c>
      <c r="D3391" s="57">
        <f t="shared" ca="1" si="421"/>
        <v>0.69359949161209855</v>
      </c>
      <c r="E3391" s="57">
        <f t="shared" ca="1" si="421"/>
        <v>0.69382709480426008</v>
      </c>
      <c r="F3391" s="57">
        <f t="shared" ca="1" si="415"/>
        <v>0</v>
      </c>
      <c r="G3391" s="57">
        <f t="shared" ca="1" si="416"/>
        <v>0</v>
      </c>
      <c r="H3391" s="17">
        <f t="shared" ca="1" si="417"/>
        <v>0</v>
      </c>
      <c r="I3391" s="17">
        <f t="shared" ca="1" si="418"/>
        <v>0</v>
      </c>
      <c r="K3391" s="17">
        <v>3382</v>
      </c>
      <c r="L3391" s="50">
        <v>1.6736245270906516E-3</v>
      </c>
      <c r="M3391" s="50">
        <v>1.6880666925675814E-3</v>
      </c>
      <c r="N3391" s="50">
        <v>5.3600000000000002E-2</v>
      </c>
      <c r="O3391" s="50">
        <v>5.3800000000000001E-2</v>
      </c>
      <c r="R3391" s="59"/>
    </row>
    <row r="3392" spans="2:18" x14ac:dyDescent="0.2">
      <c r="B3392">
        <v>3383</v>
      </c>
      <c r="C3392" s="57">
        <f ca="1"/>
        <v>0.10024185578086343</v>
      </c>
      <c r="D3392" s="57">
        <f t="shared" ca="1" si="421"/>
        <v>0.67765989153401696</v>
      </c>
      <c r="E3392" s="57">
        <f t="shared" ca="1" si="421"/>
        <v>0.67788226418044817</v>
      </c>
      <c r="F3392" s="57">
        <f t="shared" ca="1" si="415"/>
        <v>0</v>
      </c>
      <c r="G3392" s="57">
        <f t="shared" ca="1" si="416"/>
        <v>0</v>
      </c>
      <c r="H3392" s="17">
        <f t="shared" ca="1" si="417"/>
        <v>0</v>
      </c>
      <c r="I3392" s="17">
        <f t="shared" ca="1" si="418"/>
        <v>0</v>
      </c>
      <c r="K3392" s="17">
        <v>3383</v>
      </c>
      <c r="L3392" s="50">
        <v>1.7757850079155421E-3</v>
      </c>
      <c r="M3392" s="50">
        <v>1.789506952241387E-3</v>
      </c>
      <c r="N3392" s="50">
        <v>5.0799999999999998E-2</v>
      </c>
      <c r="O3392" s="50">
        <v>5.0799999999999998E-2</v>
      </c>
      <c r="R3392" s="59"/>
    </row>
    <row r="3393" spans="2:18" x14ac:dyDescent="0.2">
      <c r="B3393">
        <v>3384</v>
      </c>
      <c r="C3393" s="57">
        <f ca="1"/>
        <v>-0.83423072312031366</v>
      </c>
      <c r="D3393" s="57">
        <f t="shared" ca="1" si="421"/>
        <v>0.61801840593215129</v>
      </c>
      <c r="E3393" s="57">
        <f t="shared" ca="1" si="421"/>
        <v>0.61822120735243191</v>
      </c>
      <c r="F3393" s="57">
        <f t="shared" ca="1" si="415"/>
        <v>0</v>
      </c>
      <c r="G3393" s="57">
        <f t="shared" ca="1" si="416"/>
        <v>0</v>
      </c>
      <c r="H3393" s="17">
        <f t="shared" ca="1" si="417"/>
        <v>0</v>
      </c>
      <c r="I3393" s="17">
        <f t="shared" ca="1" si="418"/>
        <v>0</v>
      </c>
      <c r="K3393" s="17">
        <v>3384</v>
      </c>
      <c r="L3393" s="50">
        <v>2.0623387053875083E-3</v>
      </c>
      <c r="M3393" s="50">
        <v>2.0768121046964793E-3</v>
      </c>
      <c r="N3393" s="50">
        <v>5.3199999999999997E-2</v>
      </c>
      <c r="O3393" s="50">
        <v>5.3400000000000003E-2</v>
      </c>
      <c r="R3393" s="59"/>
    </row>
    <row r="3394" spans="2:18" x14ac:dyDescent="0.2">
      <c r="B3394">
        <v>3385</v>
      </c>
      <c r="C3394" s="57">
        <f ca="1"/>
        <v>-0.84130567704892567</v>
      </c>
      <c r="D3394" s="57">
        <f t="shared" ca="1" si="421"/>
        <v>0.61758748727838408</v>
      </c>
      <c r="E3394" s="57">
        <f t="shared" ca="1" si="421"/>
        <v>0.61779014729362858</v>
      </c>
      <c r="F3394" s="57">
        <f t="shared" ca="1" si="415"/>
        <v>0</v>
      </c>
      <c r="G3394" s="57">
        <f t="shared" ca="1" si="416"/>
        <v>0</v>
      </c>
      <c r="H3394" s="17">
        <f t="shared" ca="1" si="417"/>
        <v>0</v>
      </c>
      <c r="I3394" s="17">
        <f t="shared" ca="1" si="418"/>
        <v>0</v>
      </c>
      <c r="K3394" s="17">
        <v>3385</v>
      </c>
      <c r="L3394" s="50">
        <v>1.825226392122277E-3</v>
      </c>
      <c r="M3394" s="50">
        <v>1.8391714774503743E-3</v>
      </c>
      <c r="N3394" s="50">
        <v>5.16E-2</v>
      </c>
      <c r="O3394" s="50">
        <v>5.16E-2</v>
      </c>
      <c r="R3394" s="59"/>
    </row>
    <row r="3395" spans="2:18" x14ac:dyDescent="0.2">
      <c r="B3395">
        <v>3386</v>
      </c>
      <c r="C3395" s="57">
        <f ca="1"/>
        <v>-0.14737489945903504</v>
      </c>
      <c r="D3395" s="57">
        <f t="shared" ca="1" si="421"/>
        <v>0.66131720931863869</v>
      </c>
      <c r="E3395" s="57">
        <f t="shared" ca="1" si="421"/>
        <v>0.66153421914879662</v>
      </c>
      <c r="F3395" s="57">
        <f t="shared" ca="1" si="415"/>
        <v>0</v>
      </c>
      <c r="G3395" s="57">
        <f t="shared" ca="1" si="416"/>
        <v>0</v>
      </c>
      <c r="H3395" s="17">
        <f t="shared" ca="1" si="417"/>
        <v>0</v>
      </c>
      <c r="I3395" s="17">
        <f t="shared" ca="1" si="418"/>
        <v>0</v>
      </c>
      <c r="K3395" s="17">
        <v>3386</v>
      </c>
      <c r="L3395" s="50">
        <v>1.7375228575684603E-3</v>
      </c>
      <c r="M3395" s="50">
        <v>1.7513695122717153E-3</v>
      </c>
      <c r="N3395" s="50">
        <v>5.0999999999999997E-2</v>
      </c>
      <c r="O3395" s="50">
        <v>5.16E-2</v>
      </c>
      <c r="R3395" s="59"/>
    </row>
    <row r="3396" spans="2:18" x14ac:dyDescent="0.2">
      <c r="B3396">
        <v>3387</v>
      </c>
      <c r="C3396" s="57">
        <f ca="1"/>
        <v>0.74477090621537811</v>
      </c>
      <c r="D3396" s="57">
        <f t="shared" ca="1" si="421"/>
        <v>0.72211760643874989</v>
      </c>
      <c r="E3396" s="57">
        <f t="shared" ca="1" si="421"/>
        <v>0.72235456778939855</v>
      </c>
      <c r="F3396" s="57">
        <f t="shared" ca="1" si="415"/>
        <v>0</v>
      </c>
      <c r="G3396" s="57">
        <f t="shared" ca="1" si="416"/>
        <v>0</v>
      </c>
      <c r="H3396" s="17">
        <f t="shared" ca="1" si="417"/>
        <v>0</v>
      </c>
      <c r="I3396" s="17">
        <f t="shared" ca="1" si="418"/>
        <v>0</v>
      </c>
      <c r="K3396" s="17">
        <v>3387</v>
      </c>
      <c r="L3396" s="50">
        <v>1.8211438511366903E-3</v>
      </c>
      <c r="M3396" s="50">
        <v>1.8359204454826748E-3</v>
      </c>
      <c r="N3396" s="50">
        <v>5.4600000000000003E-2</v>
      </c>
      <c r="O3396" s="50">
        <v>5.5E-2</v>
      </c>
      <c r="R3396" s="59"/>
    </row>
    <row r="3397" spans="2:18" x14ac:dyDescent="0.2">
      <c r="B3397">
        <v>3388</v>
      </c>
      <c r="C3397" s="57">
        <f ca="1"/>
        <v>0.53141273381506837</v>
      </c>
      <c r="D3397" s="57">
        <f t="shared" ca="1" si="421"/>
        <v>0.70708690070915103</v>
      </c>
      <c r="E3397" s="57">
        <f t="shared" ca="1" si="421"/>
        <v>0.70731892976580901</v>
      </c>
      <c r="F3397" s="57">
        <f t="shared" ca="1" si="415"/>
        <v>0</v>
      </c>
      <c r="G3397" s="57">
        <f t="shared" ca="1" si="416"/>
        <v>0</v>
      </c>
      <c r="H3397" s="17">
        <f t="shared" ca="1" si="417"/>
        <v>0</v>
      </c>
      <c r="I3397" s="17">
        <f t="shared" ca="1" si="418"/>
        <v>0</v>
      </c>
      <c r="K3397" s="17">
        <v>3388</v>
      </c>
      <c r="L3397" s="50">
        <v>1.9533501394783576E-3</v>
      </c>
      <c r="M3397" s="50">
        <v>1.9696059521053144E-3</v>
      </c>
      <c r="N3397" s="50">
        <v>6.0199999999999997E-2</v>
      </c>
      <c r="O3397" s="50">
        <v>6.0400000000000002E-2</v>
      </c>
      <c r="R3397" s="59"/>
    </row>
    <row r="3398" spans="2:18" x14ac:dyDescent="0.2">
      <c r="B3398">
        <v>3389</v>
      </c>
      <c r="C3398" s="57">
        <f ca="1"/>
        <v>-1.2165385320004161</v>
      </c>
      <c r="D3398" s="57">
        <f t="shared" ca="1" si="421"/>
        <v>0.59515833568260046</v>
      </c>
      <c r="E3398" s="57">
        <f t="shared" ca="1" si="421"/>
        <v>0.59535363561964072</v>
      </c>
      <c r="F3398" s="57">
        <f t="shared" ca="1" si="415"/>
        <v>0</v>
      </c>
      <c r="G3398" s="57">
        <f t="shared" ca="1" si="416"/>
        <v>0</v>
      </c>
      <c r="H3398" s="17">
        <f t="shared" ca="1" si="417"/>
        <v>0</v>
      </c>
      <c r="I3398" s="17">
        <f t="shared" ca="1" si="418"/>
        <v>0</v>
      </c>
      <c r="K3398" s="17">
        <v>3389</v>
      </c>
      <c r="L3398" s="50">
        <v>1.731653012794424E-3</v>
      </c>
      <c r="M3398" s="50">
        <v>1.746291601429479E-3</v>
      </c>
      <c r="N3398" s="50">
        <v>5.4399999999999997E-2</v>
      </c>
      <c r="O3398" s="50">
        <v>5.4399999999999997E-2</v>
      </c>
      <c r="R3398" s="59"/>
    </row>
    <row r="3399" spans="2:18" x14ac:dyDescent="0.2">
      <c r="B3399">
        <v>3390</v>
      </c>
      <c r="C3399" s="57">
        <f ca="1"/>
        <v>1.5262557306900506</v>
      </c>
      <c r="D3399" s="57">
        <f t="shared" ca="1" si="421"/>
        <v>0.77995219310912733</v>
      </c>
      <c r="E3399" s="57">
        <f t="shared" ca="1" si="421"/>
        <v>0.78020813275590029</v>
      </c>
      <c r="F3399" s="57">
        <f t="shared" ca="1" si="415"/>
        <v>0</v>
      </c>
      <c r="G3399" s="57">
        <f t="shared" ca="1" si="416"/>
        <v>0</v>
      </c>
      <c r="H3399" s="17">
        <f t="shared" ca="1" si="417"/>
        <v>0</v>
      </c>
      <c r="I3399" s="17">
        <f t="shared" ca="1" si="418"/>
        <v>0</v>
      </c>
      <c r="K3399" s="17">
        <v>3390</v>
      </c>
      <c r="L3399" s="50">
        <v>1.7429832668547085E-3</v>
      </c>
      <c r="M3399" s="50">
        <v>1.7572101242680066E-3</v>
      </c>
      <c r="N3399" s="50">
        <v>5.2600000000000001E-2</v>
      </c>
      <c r="O3399" s="50">
        <v>5.2999999999999999E-2</v>
      </c>
      <c r="R3399" s="59"/>
    </row>
    <row r="3400" spans="2:18" x14ac:dyDescent="0.2">
      <c r="B3400">
        <v>3391</v>
      </c>
      <c r="C3400" s="57">
        <f ca="1"/>
        <v>1.3869556650868702</v>
      </c>
      <c r="D3400" s="57">
        <f t="shared" ca="1" si="421"/>
        <v>0.76931413636495771</v>
      </c>
      <c r="E3400" s="57">
        <f t="shared" ca="1" si="421"/>
        <v>0.76956658515612497</v>
      </c>
      <c r="F3400" s="57">
        <f t="shared" ca="1" si="415"/>
        <v>0</v>
      </c>
      <c r="G3400" s="57">
        <f t="shared" ca="1" si="416"/>
        <v>0</v>
      </c>
      <c r="H3400" s="17">
        <f t="shared" ca="1" si="417"/>
        <v>0</v>
      </c>
      <c r="I3400" s="17">
        <f t="shared" ca="1" si="418"/>
        <v>0</v>
      </c>
      <c r="K3400" s="17">
        <v>3391</v>
      </c>
      <c r="L3400" s="50">
        <v>1.7933175380312643E-3</v>
      </c>
      <c r="M3400" s="50">
        <v>1.8079500711895456E-3</v>
      </c>
      <c r="N3400" s="50">
        <v>5.4199999999999998E-2</v>
      </c>
      <c r="O3400" s="50">
        <v>5.4600000000000003E-2</v>
      </c>
      <c r="R3400" s="59"/>
    </row>
    <row r="3401" spans="2:18" x14ac:dyDescent="0.2">
      <c r="B3401">
        <v>3392</v>
      </c>
      <c r="C3401" s="57">
        <f ca="1"/>
        <v>-1.6356326991039423</v>
      </c>
      <c r="D3401" s="57">
        <f t="shared" ca="1" si="421"/>
        <v>0.57106900230190272</v>
      </c>
      <c r="E3401" s="57">
        <f t="shared" ca="1" si="421"/>
        <v>0.57125639737563094</v>
      </c>
      <c r="F3401" s="57">
        <f t="shared" ca="1" si="415"/>
        <v>0</v>
      </c>
      <c r="G3401" s="57">
        <f t="shared" ca="1" si="416"/>
        <v>0</v>
      </c>
      <c r="H3401" s="17">
        <f t="shared" ca="1" si="417"/>
        <v>0</v>
      </c>
      <c r="I3401" s="17">
        <f t="shared" ca="1" si="418"/>
        <v>0</v>
      </c>
      <c r="K3401" s="17">
        <v>3392</v>
      </c>
      <c r="L3401" s="50">
        <v>1.7156566659092369E-3</v>
      </c>
      <c r="M3401" s="50">
        <v>1.7299748808548038E-3</v>
      </c>
      <c r="N3401" s="50">
        <v>5.2600000000000001E-2</v>
      </c>
      <c r="O3401" s="50">
        <v>5.3400000000000003E-2</v>
      </c>
      <c r="R3401" s="59"/>
    </row>
    <row r="3402" spans="2:18" x14ac:dyDescent="0.2">
      <c r="B3402">
        <v>3393</v>
      </c>
      <c r="C3402" s="57">
        <f ca="1"/>
        <v>0.70815631334667895</v>
      </c>
      <c r="D3402" s="57">
        <f t="shared" ca="1" si="421"/>
        <v>0.71951564860306194</v>
      </c>
      <c r="E3402" s="57">
        <f t="shared" ca="1" si="421"/>
        <v>0.71975175612680276</v>
      </c>
      <c r="F3402" s="57">
        <f t="shared" ref="F3402:F3465" ca="1" si="422">MAX(0,CP*(D3402-K))</f>
        <v>0</v>
      </c>
      <c r="G3402" s="57">
        <f t="shared" ref="G3402:G3465" ca="1" si="423">MAX(0,CP*(E3402-K))</f>
        <v>0</v>
      </c>
      <c r="H3402" s="17">
        <f t="shared" ref="H3402:H3465" ca="1" si="424">(CP*(D3402-K)&gt;0)*1</f>
        <v>0</v>
      </c>
      <c r="I3402" s="17">
        <f t="shared" ref="I3402:I3465" ca="1" si="425">(CP*(E3402-K)&gt;0)*1</f>
        <v>0</v>
      </c>
      <c r="K3402" s="17">
        <v>3393</v>
      </c>
      <c r="L3402" s="50">
        <v>1.6555202085203867E-3</v>
      </c>
      <c r="M3402" s="50">
        <v>1.6693814361142347E-3</v>
      </c>
      <c r="N3402" s="50">
        <v>5.1200000000000002E-2</v>
      </c>
      <c r="O3402" s="50">
        <v>5.2200000000000003E-2</v>
      </c>
      <c r="R3402" s="59"/>
    </row>
    <row r="3403" spans="2:18" x14ac:dyDescent="0.2">
      <c r="B3403">
        <v>3394</v>
      </c>
      <c r="C3403" s="57">
        <f ca="1"/>
        <v>1.1535840784283662</v>
      </c>
      <c r="D3403" s="57">
        <f t="shared" ca="1" si="421"/>
        <v>0.75181619435845337</v>
      </c>
      <c r="E3403" s="57">
        <f t="shared" ca="1" si="421"/>
        <v>0.7520629012373139</v>
      </c>
      <c r="F3403" s="57">
        <f t="shared" ca="1" si="422"/>
        <v>0</v>
      </c>
      <c r="G3403" s="57">
        <f t="shared" ca="1" si="423"/>
        <v>0</v>
      </c>
      <c r="H3403" s="17">
        <f t="shared" ca="1" si="424"/>
        <v>0</v>
      </c>
      <c r="I3403" s="17">
        <f t="shared" ca="1" si="425"/>
        <v>0</v>
      </c>
      <c r="K3403" s="17">
        <v>3394</v>
      </c>
      <c r="L3403" s="50">
        <v>1.956358533474381E-3</v>
      </c>
      <c r="M3403" s="50">
        <v>1.9722089017930131E-3</v>
      </c>
      <c r="N3403" s="50">
        <v>5.8799999999999998E-2</v>
      </c>
      <c r="O3403" s="50">
        <v>5.8799999999999998E-2</v>
      </c>
      <c r="R3403" s="59"/>
    </row>
    <row r="3404" spans="2:18" x14ac:dyDescent="0.2">
      <c r="B3404">
        <v>3395</v>
      </c>
      <c r="C3404" s="57">
        <f ca="1"/>
        <v>-1.6737686888918835</v>
      </c>
      <c r="D3404" s="57">
        <f t="shared" ca="1" si="421"/>
        <v>0.5689259677605053</v>
      </c>
      <c r="E3404" s="57">
        <f t="shared" ca="1" si="421"/>
        <v>0.56911265960202473</v>
      </c>
      <c r="F3404" s="57">
        <f t="shared" ca="1" si="422"/>
        <v>0</v>
      </c>
      <c r="G3404" s="57">
        <f t="shared" ca="1" si="423"/>
        <v>0</v>
      </c>
      <c r="H3404" s="17">
        <f t="shared" ca="1" si="424"/>
        <v>0</v>
      </c>
      <c r="I3404" s="17">
        <f t="shared" ca="1" si="425"/>
        <v>0</v>
      </c>
      <c r="K3404" s="17">
        <v>3395</v>
      </c>
      <c r="L3404" s="50">
        <v>1.588047105918326E-3</v>
      </c>
      <c r="M3404" s="50">
        <v>1.6012377344921537E-3</v>
      </c>
      <c r="N3404" s="50">
        <v>4.8800000000000003E-2</v>
      </c>
      <c r="O3404" s="50">
        <v>4.9000000000000002E-2</v>
      </c>
      <c r="R3404" s="59"/>
    </row>
    <row r="3405" spans="2:18" x14ac:dyDescent="0.2">
      <c r="B3405">
        <v>3396</v>
      </c>
      <c r="C3405" s="57">
        <f ca="1"/>
        <v>0.19958214164724009</v>
      </c>
      <c r="D3405" s="57">
        <f t="shared" ca="1" si="421"/>
        <v>0.68432930005578307</v>
      </c>
      <c r="E3405" s="57">
        <f t="shared" ca="1" si="421"/>
        <v>0.68455386125437978</v>
      </c>
      <c r="F3405" s="57">
        <f t="shared" ca="1" si="422"/>
        <v>0</v>
      </c>
      <c r="G3405" s="57">
        <f t="shared" ca="1" si="423"/>
        <v>0</v>
      </c>
      <c r="H3405" s="17">
        <f t="shared" ca="1" si="424"/>
        <v>0</v>
      </c>
      <c r="I3405" s="17">
        <f t="shared" ca="1" si="425"/>
        <v>0</v>
      </c>
      <c r="K3405" s="17">
        <v>3396</v>
      </c>
      <c r="L3405" s="50">
        <v>1.847007347346905E-3</v>
      </c>
      <c r="M3405" s="50">
        <v>1.8604422877549652E-3</v>
      </c>
      <c r="N3405" s="50">
        <v>4.9599999999999998E-2</v>
      </c>
      <c r="O3405" s="50">
        <v>4.9599999999999998E-2</v>
      </c>
      <c r="R3405" s="59"/>
    </row>
    <row r="3406" spans="2:18" x14ac:dyDescent="0.2">
      <c r="B3406">
        <v>3397</v>
      </c>
      <c r="C3406" s="57">
        <f ca="1"/>
        <v>-2.229961397315174</v>
      </c>
      <c r="D3406" s="57">
        <f t="shared" ca="1" si="421"/>
        <v>0.53856957216076673</v>
      </c>
      <c r="E3406" s="57">
        <f t="shared" ca="1" si="421"/>
        <v>0.53874630261588863</v>
      </c>
      <c r="F3406" s="57">
        <f t="shared" ca="1" si="422"/>
        <v>0</v>
      </c>
      <c r="G3406" s="57">
        <f t="shared" ca="1" si="423"/>
        <v>0</v>
      </c>
      <c r="H3406" s="17">
        <f t="shared" ca="1" si="424"/>
        <v>0</v>
      </c>
      <c r="I3406" s="17">
        <f t="shared" ca="1" si="425"/>
        <v>0</v>
      </c>
      <c r="K3406" s="17">
        <v>3397</v>
      </c>
      <c r="L3406" s="50">
        <v>1.71760793365245E-3</v>
      </c>
      <c r="M3406" s="50">
        <v>1.7310880520250858E-3</v>
      </c>
      <c r="N3406" s="50">
        <v>4.9599999999999998E-2</v>
      </c>
      <c r="O3406" s="50">
        <v>0.05</v>
      </c>
      <c r="R3406" s="59"/>
    </row>
    <row r="3407" spans="2:18" x14ac:dyDescent="0.2">
      <c r="B3407">
        <v>3398</v>
      </c>
      <c r="C3407" s="57">
        <f ca="1"/>
        <v>1.422257176722598</v>
      </c>
      <c r="D3407" s="57">
        <f t="shared" ca="1" si="421"/>
        <v>0.77199623465807266</v>
      </c>
      <c r="E3407" s="57">
        <f t="shared" ca="1" si="421"/>
        <v>0.77224956357406793</v>
      </c>
      <c r="F3407" s="57">
        <f t="shared" ca="1" si="422"/>
        <v>0</v>
      </c>
      <c r="G3407" s="57">
        <f t="shared" ca="1" si="423"/>
        <v>0</v>
      </c>
      <c r="H3407" s="17">
        <f t="shared" ca="1" si="424"/>
        <v>0</v>
      </c>
      <c r="I3407" s="17">
        <f t="shared" ca="1" si="425"/>
        <v>0</v>
      </c>
      <c r="K3407" s="17">
        <v>3398</v>
      </c>
      <c r="L3407" s="50">
        <v>1.6402921903367247E-3</v>
      </c>
      <c r="M3407" s="50">
        <v>1.6539696729837938E-3</v>
      </c>
      <c r="N3407" s="50">
        <v>5.0799999999999998E-2</v>
      </c>
      <c r="O3407" s="50">
        <v>5.0799999999999998E-2</v>
      </c>
      <c r="R3407" s="59"/>
    </row>
    <row r="3408" spans="2:18" x14ac:dyDescent="0.2">
      <c r="B3408">
        <v>3399</v>
      </c>
      <c r="C3408" s="57">
        <f ca="1"/>
        <v>-1.1017095244204254</v>
      </c>
      <c r="D3408" s="57">
        <f t="shared" ca="1" si="421"/>
        <v>0.60193422698866117</v>
      </c>
      <c r="E3408" s="57">
        <f t="shared" ca="1" si="421"/>
        <v>0.60213175041996525</v>
      </c>
      <c r="F3408" s="57">
        <f t="shared" ca="1" si="422"/>
        <v>0</v>
      </c>
      <c r="G3408" s="57">
        <f t="shared" ca="1" si="423"/>
        <v>0</v>
      </c>
      <c r="H3408" s="17">
        <f t="shared" ca="1" si="424"/>
        <v>0</v>
      </c>
      <c r="I3408" s="17">
        <f t="shared" ca="1" si="425"/>
        <v>0</v>
      </c>
      <c r="K3408" s="17">
        <v>3399</v>
      </c>
      <c r="L3408" s="50">
        <v>1.6289834586813044E-3</v>
      </c>
      <c r="M3408" s="50">
        <v>1.6432614747118376E-3</v>
      </c>
      <c r="N3408" s="50">
        <v>5.28E-2</v>
      </c>
      <c r="O3408" s="50">
        <v>5.3400000000000003E-2</v>
      </c>
      <c r="R3408" s="59"/>
    </row>
    <row r="3409" spans="2:18" x14ac:dyDescent="0.2">
      <c r="B3409">
        <v>3400</v>
      </c>
      <c r="C3409" s="57">
        <f ca="1"/>
        <v>0.69587960043275021</v>
      </c>
      <c r="D3409" s="57">
        <f t="shared" ca="1" si="421"/>
        <v>0.71864532397907188</v>
      </c>
      <c r="E3409" s="57">
        <f t="shared" ca="1" si="421"/>
        <v>0.71888114590764551</v>
      </c>
      <c r="F3409" s="57">
        <f t="shared" ca="1" si="422"/>
        <v>0</v>
      </c>
      <c r="G3409" s="57">
        <f t="shared" ca="1" si="423"/>
        <v>0</v>
      </c>
      <c r="H3409" s="17">
        <f t="shared" ca="1" si="424"/>
        <v>0</v>
      </c>
      <c r="I3409" s="17">
        <f t="shared" ca="1" si="425"/>
        <v>0</v>
      </c>
      <c r="K3409" s="17">
        <v>3400</v>
      </c>
      <c r="L3409" s="50">
        <v>1.7774707647205503E-3</v>
      </c>
      <c r="M3409" s="50">
        <v>1.7923656580867081E-3</v>
      </c>
      <c r="N3409" s="50">
        <v>5.5E-2</v>
      </c>
      <c r="O3409" s="50">
        <v>5.5599999999999997E-2</v>
      </c>
      <c r="R3409" s="59"/>
    </row>
    <row r="3410" spans="2:18" x14ac:dyDescent="0.2">
      <c r="B3410">
        <v>3401</v>
      </c>
      <c r="C3410" s="57">
        <f ca="1"/>
        <v>0.46852831139574924</v>
      </c>
      <c r="D3410" s="57">
        <f t="shared" ref="D3410:E3429" ca="1" si="426">S0*EXP((D$5+0.5*σ*σ)*T+σ*SQRT(T)*$C3410)</f>
        <v>0.70271679387018082</v>
      </c>
      <c r="E3410" s="57">
        <f t="shared" ca="1" si="426"/>
        <v>0.70294738888561081</v>
      </c>
      <c r="F3410" s="57">
        <f t="shared" ca="1" si="422"/>
        <v>0</v>
      </c>
      <c r="G3410" s="57">
        <f t="shared" ca="1" si="423"/>
        <v>0</v>
      </c>
      <c r="H3410" s="17">
        <f t="shared" ca="1" si="424"/>
        <v>0</v>
      </c>
      <c r="I3410" s="17">
        <f t="shared" ca="1" si="425"/>
        <v>0</v>
      </c>
      <c r="K3410" s="17">
        <v>3401</v>
      </c>
      <c r="L3410" s="50">
        <v>1.5180532725751193E-3</v>
      </c>
      <c r="M3410" s="50">
        <v>1.5327153835536921E-3</v>
      </c>
      <c r="N3410" s="50">
        <v>5.4600000000000003E-2</v>
      </c>
      <c r="O3410" s="50">
        <v>5.4800000000000001E-2</v>
      </c>
      <c r="R3410" s="59"/>
    </row>
    <row r="3411" spans="2:18" x14ac:dyDescent="0.2">
      <c r="B3411">
        <v>3402</v>
      </c>
      <c r="C3411" s="57">
        <f ca="1"/>
        <v>-0.65178126160238048</v>
      </c>
      <c r="D3411" s="57">
        <f t="shared" ca="1" si="426"/>
        <v>0.62923542474251293</v>
      </c>
      <c r="E3411" s="57">
        <f t="shared" ca="1" si="426"/>
        <v>0.62944190700356495</v>
      </c>
      <c r="F3411" s="57">
        <f t="shared" ca="1" si="422"/>
        <v>0</v>
      </c>
      <c r="G3411" s="57">
        <f t="shared" ca="1" si="423"/>
        <v>0</v>
      </c>
      <c r="H3411" s="17">
        <f t="shared" ca="1" si="424"/>
        <v>0</v>
      </c>
      <c r="I3411" s="17">
        <f t="shared" ca="1" si="425"/>
        <v>0</v>
      </c>
      <c r="K3411" s="17">
        <v>3402</v>
      </c>
      <c r="L3411" s="50">
        <v>1.7142459645521164E-3</v>
      </c>
      <c r="M3411" s="50">
        <v>1.7282063611192757E-3</v>
      </c>
      <c r="N3411" s="50">
        <v>5.1799999999999999E-2</v>
      </c>
      <c r="O3411" s="50">
        <v>5.1799999999999999E-2</v>
      </c>
      <c r="R3411" s="59"/>
    </row>
    <row r="3412" spans="2:18" x14ac:dyDescent="0.2">
      <c r="B3412">
        <v>3403</v>
      </c>
      <c r="C3412" s="57">
        <f ca="1"/>
        <v>-4.2886533728354839E-2</v>
      </c>
      <c r="D3412" s="57">
        <f t="shared" ca="1" si="426"/>
        <v>0.66816480782249499</v>
      </c>
      <c r="E3412" s="57">
        <f t="shared" ca="1" si="426"/>
        <v>0.66838406467748057</v>
      </c>
      <c r="F3412" s="57">
        <f t="shared" ca="1" si="422"/>
        <v>0</v>
      </c>
      <c r="G3412" s="57">
        <f t="shared" ca="1" si="423"/>
        <v>0</v>
      </c>
      <c r="H3412" s="17">
        <f t="shared" ca="1" si="424"/>
        <v>0</v>
      </c>
      <c r="I3412" s="17">
        <f t="shared" ca="1" si="425"/>
        <v>0</v>
      </c>
      <c r="K3412" s="17">
        <v>3403</v>
      </c>
      <c r="L3412" s="50">
        <v>1.726521718519146E-3</v>
      </c>
      <c r="M3412" s="50">
        <v>1.7413582101253738E-3</v>
      </c>
      <c r="N3412" s="50">
        <v>5.5E-2</v>
      </c>
      <c r="O3412" s="50">
        <v>5.5599999999999997E-2</v>
      </c>
      <c r="R3412" s="59"/>
    </row>
    <row r="3413" spans="2:18" x14ac:dyDescent="0.2">
      <c r="B3413">
        <v>3404</v>
      </c>
      <c r="C3413" s="57">
        <f ca="1"/>
        <v>-0.41850370762162792</v>
      </c>
      <c r="D3413" s="57">
        <f t="shared" ca="1" si="426"/>
        <v>0.6438744248601771</v>
      </c>
      <c r="E3413" s="57">
        <f t="shared" ca="1" si="426"/>
        <v>0.64408571087785982</v>
      </c>
      <c r="F3413" s="57">
        <f t="shared" ca="1" si="422"/>
        <v>0</v>
      </c>
      <c r="G3413" s="57">
        <f t="shared" ca="1" si="423"/>
        <v>0</v>
      </c>
      <c r="H3413" s="17">
        <f t="shared" ca="1" si="424"/>
        <v>0</v>
      </c>
      <c r="I3413" s="17">
        <f t="shared" ca="1" si="425"/>
        <v>0</v>
      </c>
      <c r="K3413" s="17">
        <v>3404</v>
      </c>
      <c r="L3413" s="50">
        <v>1.7371779471258366E-3</v>
      </c>
      <c r="M3413" s="50">
        <v>1.7515560915960908E-3</v>
      </c>
      <c r="N3413" s="50">
        <v>5.28E-2</v>
      </c>
      <c r="O3413" s="50">
        <v>5.3600000000000002E-2</v>
      </c>
      <c r="R3413" s="59"/>
    </row>
    <row r="3414" spans="2:18" x14ac:dyDescent="0.2">
      <c r="B3414">
        <v>3405</v>
      </c>
      <c r="C3414" s="57">
        <f ca="1"/>
        <v>-0.36082356367201263</v>
      </c>
      <c r="D3414" s="57">
        <f t="shared" ca="1" si="426"/>
        <v>0.64754627233379958</v>
      </c>
      <c r="E3414" s="57">
        <f t="shared" ca="1" si="426"/>
        <v>0.64775876326039039</v>
      </c>
      <c r="F3414" s="57">
        <f t="shared" ca="1" si="422"/>
        <v>0</v>
      </c>
      <c r="G3414" s="57">
        <f t="shared" ca="1" si="423"/>
        <v>0</v>
      </c>
      <c r="H3414" s="17">
        <f t="shared" ca="1" si="424"/>
        <v>0</v>
      </c>
      <c r="I3414" s="17">
        <f t="shared" ca="1" si="425"/>
        <v>0</v>
      </c>
      <c r="K3414" s="17">
        <v>3405</v>
      </c>
      <c r="L3414" s="50">
        <v>1.8034920661048641E-3</v>
      </c>
      <c r="M3414" s="50">
        <v>1.8173929351232815E-3</v>
      </c>
      <c r="N3414" s="50">
        <v>5.1400000000000001E-2</v>
      </c>
      <c r="O3414" s="50">
        <v>5.1799999999999999E-2</v>
      </c>
      <c r="R3414" s="59"/>
    </row>
    <row r="3415" spans="2:18" x14ac:dyDescent="0.2">
      <c r="B3415">
        <v>3406</v>
      </c>
      <c r="C3415" s="57">
        <f ca="1"/>
        <v>0.85653367733945907</v>
      </c>
      <c r="D3415" s="57">
        <f t="shared" ca="1" si="426"/>
        <v>0.73011818934413231</v>
      </c>
      <c r="E3415" s="57">
        <f t="shared" ca="1" si="426"/>
        <v>0.730357776068978</v>
      </c>
      <c r="F3415" s="57">
        <f t="shared" ca="1" si="422"/>
        <v>0</v>
      </c>
      <c r="G3415" s="57">
        <f t="shared" ca="1" si="423"/>
        <v>0</v>
      </c>
      <c r="H3415" s="17">
        <f t="shared" ca="1" si="424"/>
        <v>0</v>
      </c>
      <c r="I3415" s="17">
        <f t="shared" ca="1" si="425"/>
        <v>0</v>
      </c>
      <c r="K3415" s="17">
        <v>3406</v>
      </c>
      <c r="L3415" s="50">
        <v>1.515425663535735E-3</v>
      </c>
      <c r="M3415" s="50">
        <v>1.5287293492015524E-3</v>
      </c>
      <c r="N3415" s="50">
        <v>4.9200000000000001E-2</v>
      </c>
      <c r="O3415" s="50">
        <v>5.0200000000000002E-2</v>
      </c>
      <c r="R3415" s="59"/>
    </row>
    <row r="3416" spans="2:18" x14ac:dyDescent="0.2">
      <c r="B3416">
        <v>3407</v>
      </c>
      <c r="C3416" s="57">
        <f ca="1"/>
        <v>-0.63999467264528964</v>
      </c>
      <c r="D3416" s="57">
        <f t="shared" ca="1" si="426"/>
        <v>0.62996702756977718</v>
      </c>
      <c r="E3416" s="57">
        <f t="shared" ca="1" si="426"/>
        <v>0.63017374990473496</v>
      </c>
      <c r="F3416" s="57">
        <f t="shared" ca="1" si="422"/>
        <v>0</v>
      </c>
      <c r="G3416" s="57">
        <f t="shared" ca="1" si="423"/>
        <v>0</v>
      </c>
      <c r="H3416" s="17">
        <f t="shared" ca="1" si="424"/>
        <v>0</v>
      </c>
      <c r="I3416" s="17">
        <f t="shared" ca="1" si="425"/>
        <v>0</v>
      </c>
      <c r="K3416" s="17">
        <v>3407</v>
      </c>
      <c r="L3416" s="50">
        <v>1.9536122329007893E-3</v>
      </c>
      <c r="M3416" s="50">
        <v>1.9671338847038152E-3</v>
      </c>
      <c r="N3416" s="50">
        <v>4.9799999999999997E-2</v>
      </c>
      <c r="O3416" s="50">
        <v>4.9799999999999997E-2</v>
      </c>
      <c r="R3416" s="59"/>
    </row>
    <row r="3417" spans="2:18" x14ac:dyDescent="0.2">
      <c r="B3417">
        <v>3408</v>
      </c>
      <c r="C3417" s="57">
        <f ca="1"/>
        <v>-0.80746485126502432</v>
      </c>
      <c r="D3417" s="57">
        <f t="shared" ca="1" si="426"/>
        <v>0.61965137385648239</v>
      </c>
      <c r="E3417" s="57">
        <f t="shared" ca="1" si="426"/>
        <v>0.61985471113170054</v>
      </c>
      <c r="F3417" s="57">
        <f t="shared" ca="1" si="422"/>
        <v>0</v>
      </c>
      <c r="G3417" s="57">
        <f t="shared" ca="1" si="423"/>
        <v>0</v>
      </c>
      <c r="H3417" s="17">
        <f t="shared" ca="1" si="424"/>
        <v>0</v>
      </c>
      <c r="I3417" s="17">
        <f t="shared" ca="1" si="425"/>
        <v>0</v>
      </c>
      <c r="K3417" s="17">
        <v>3408</v>
      </c>
      <c r="L3417" s="50">
        <v>1.775489536949619E-3</v>
      </c>
      <c r="M3417" s="50">
        <v>1.7903494273640674E-3</v>
      </c>
      <c r="N3417" s="50">
        <v>5.5199999999999999E-2</v>
      </c>
      <c r="O3417" s="50">
        <v>5.5199999999999999E-2</v>
      </c>
      <c r="R3417" s="59"/>
    </row>
    <row r="3418" spans="2:18" x14ac:dyDescent="0.2">
      <c r="B3418">
        <v>3409</v>
      </c>
      <c r="C3418" s="57">
        <f ca="1"/>
        <v>1.1346770044518064</v>
      </c>
      <c r="D3418" s="57">
        <f t="shared" ca="1" si="426"/>
        <v>0.75041611381427276</v>
      </c>
      <c r="E3418" s="57">
        <f t="shared" ca="1" si="426"/>
        <v>0.75066236125969221</v>
      </c>
      <c r="F3418" s="57">
        <f t="shared" ca="1" si="422"/>
        <v>0</v>
      </c>
      <c r="G3418" s="57">
        <f t="shared" ca="1" si="423"/>
        <v>0</v>
      </c>
      <c r="H3418" s="17">
        <f t="shared" ca="1" si="424"/>
        <v>0</v>
      </c>
      <c r="I3418" s="17">
        <f t="shared" ca="1" si="425"/>
        <v>0</v>
      </c>
      <c r="K3418" s="17">
        <v>3409</v>
      </c>
      <c r="L3418" s="50">
        <v>1.7032905333986658E-3</v>
      </c>
      <c r="M3418" s="50">
        <v>1.7169336414221412E-3</v>
      </c>
      <c r="N3418" s="50">
        <v>5.04E-2</v>
      </c>
      <c r="O3418" s="50">
        <v>5.0999999999999997E-2</v>
      </c>
      <c r="R3418" s="59"/>
    </row>
    <row r="3419" spans="2:18" x14ac:dyDescent="0.2">
      <c r="B3419">
        <v>3410</v>
      </c>
      <c r="C3419" s="57">
        <f ca="1"/>
        <v>-1.4304286082996527</v>
      </c>
      <c r="D3419" s="57">
        <f t="shared" ca="1" si="426"/>
        <v>0.58273969776694801</v>
      </c>
      <c r="E3419" s="57">
        <f t="shared" ca="1" si="426"/>
        <v>0.58293092255447321</v>
      </c>
      <c r="F3419" s="57">
        <f t="shared" ca="1" si="422"/>
        <v>0</v>
      </c>
      <c r="G3419" s="57">
        <f t="shared" ca="1" si="423"/>
        <v>0</v>
      </c>
      <c r="H3419" s="17">
        <f t="shared" ca="1" si="424"/>
        <v>0</v>
      </c>
      <c r="I3419" s="17">
        <f t="shared" ca="1" si="425"/>
        <v>0</v>
      </c>
      <c r="K3419" s="17">
        <v>3410</v>
      </c>
      <c r="L3419" s="50">
        <v>1.7623374298309706E-3</v>
      </c>
      <c r="M3419" s="50">
        <v>1.7766080452052656E-3</v>
      </c>
      <c r="N3419" s="50">
        <v>5.2600000000000001E-2</v>
      </c>
      <c r="O3419" s="50">
        <v>5.3199999999999997E-2</v>
      </c>
      <c r="R3419" s="59"/>
    </row>
    <row r="3420" spans="2:18" x14ac:dyDescent="0.2">
      <c r="B3420">
        <v>3411</v>
      </c>
      <c r="C3420" s="57">
        <f ca="1"/>
        <v>-0.14875197685890376</v>
      </c>
      <c r="D3420" s="57">
        <f t="shared" ca="1" si="426"/>
        <v>0.66122743328467293</v>
      </c>
      <c r="E3420" s="57">
        <f t="shared" ca="1" si="426"/>
        <v>0.66144441365501705</v>
      </c>
      <c r="F3420" s="57">
        <f t="shared" ca="1" si="422"/>
        <v>0</v>
      </c>
      <c r="G3420" s="57">
        <f t="shared" ca="1" si="423"/>
        <v>0</v>
      </c>
      <c r="H3420" s="17">
        <f t="shared" ca="1" si="424"/>
        <v>0</v>
      </c>
      <c r="I3420" s="17">
        <f t="shared" ca="1" si="425"/>
        <v>0</v>
      </c>
      <c r="K3420" s="17">
        <v>3411</v>
      </c>
      <c r="L3420" s="50">
        <v>1.548036815527498E-3</v>
      </c>
      <c r="M3420" s="50">
        <v>1.561820448161651E-3</v>
      </c>
      <c r="N3420" s="50">
        <v>5.1200000000000002E-2</v>
      </c>
      <c r="O3420" s="50">
        <v>5.1400000000000001E-2</v>
      </c>
      <c r="R3420" s="59"/>
    </row>
    <row r="3421" spans="2:18" x14ac:dyDescent="0.2">
      <c r="B3421">
        <v>3412</v>
      </c>
      <c r="C3421" s="57">
        <f ca="1"/>
        <v>-0.97509769689132864</v>
      </c>
      <c r="D3421" s="57">
        <f t="shared" ca="1" si="426"/>
        <v>0.60949486354582305</v>
      </c>
      <c r="E3421" s="57">
        <f t="shared" ca="1" si="426"/>
        <v>0.60969486798386952</v>
      </c>
      <c r="F3421" s="57">
        <f t="shared" ca="1" si="422"/>
        <v>0</v>
      </c>
      <c r="G3421" s="57">
        <f t="shared" ca="1" si="423"/>
        <v>0</v>
      </c>
      <c r="H3421" s="17">
        <f t="shared" ca="1" si="424"/>
        <v>0</v>
      </c>
      <c r="I3421" s="17">
        <f t="shared" ca="1" si="425"/>
        <v>0</v>
      </c>
      <c r="K3421" s="17">
        <v>3412</v>
      </c>
      <c r="L3421" s="50">
        <v>2.1736845608749523E-3</v>
      </c>
      <c r="M3421" s="50">
        <v>2.1891604400077129E-3</v>
      </c>
      <c r="N3421" s="50">
        <v>5.6800000000000003E-2</v>
      </c>
      <c r="O3421" s="50">
        <v>5.74E-2</v>
      </c>
      <c r="R3421" s="59"/>
    </row>
    <row r="3422" spans="2:18" x14ac:dyDescent="0.2">
      <c r="B3422">
        <v>3413</v>
      </c>
      <c r="C3422" s="57">
        <f ca="1"/>
        <v>0.27693919614748408</v>
      </c>
      <c r="D3422" s="57">
        <f t="shared" ca="1" si="426"/>
        <v>0.68956824570035113</v>
      </c>
      <c r="E3422" s="57">
        <f t="shared" ca="1" si="426"/>
        <v>0.68979452604777469</v>
      </c>
      <c r="F3422" s="57">
        <f t="shared" ca="1" si="422"/>
        <v>0</v>
      </c>
      <c r="G3422" s="57">
        <f t="shared" ca="1" si="423"/>
        <v>0</v>
      </c>
      <c r="H3422" s="17">
        <f t="shared" ca="1" si="424"/>
        <v>0</v>
      </c>
      <c r="I3422" s="17">
        <f t="shared" ca="1" si="425"/>
        <v>0</v>
      </c>
      <c r="K3422" s="17">
        <v>3413</v>
      </c>
      <c r="L3422" s="50">
        <v>2.0234713581385394E-3</v>
      </c>
      <c r="M3422" s="50">
        <v>2.0376884140465247E-3</v>
      </c>
      <c r="N3422" s="50">
        <v>5.2400000000000002E-2</v>
      </c>
      <c r="O3422" s="50">
        <v>5.2400000000000002E-2</v>
      </c>
      <c r="R3422" s="59"/>
    </row>
    <row r="3423" spans="2:18" x14ac:dyDescent="0.2">
      <c r="B3423">
        <v>3414</v>
      </c>
      <c r="C3423" s="57">
        <f ca="1"/>
        <v>0.36893072507431285</v>
      </c>
      <c r="D3423" s="57">
        <f t="shared" ca="1" si="426"/>
        <v>0.69585053098928229</v>
      </c>
      <c r="E3423" s="57">
        <f t="shared" ca="1" si="426"/>
        <v>0.6960788728552092</v>
      </c>
      <c r="F3423" s="57">
        <f t="shared" ca="1" si="422"/>
        <v>0</v>
      </c>
      <c r="G3423" s="57">
        <f t="shared" ca="1" si="423"/>
        <v>0</v>
      </c>
      <c r="H3423" s="17">
        <f t="shared" ca="1" si="424"/>
        <v>0</v>
      </c>
      <c r="I3423" s="17">
        <f t="shared" ca="1" si="425"/>
        <v>0</v>
      </c>
      <c r="K3423" s="17">
        <v>3414</v>
      </c>
      <c r="L3423" s="50">
        <v>1.5478811945387166E-3</v>
      </c>
      <c r="M3423" s="50">
        <v>1.5604924829810715E-3</v>
      </c>
      <c r="N3423" s="50">
        <v>4.6600000000000003E-2</v>
      </c>
      <c r="O3423" s="50">
        <v>4.6800000000000001E-2</v>
      </c>
      <c r="R3423" s="59"/>
    </row>
    <row r="3424" spans="2:18" x14ac:dyDescent="0.2">
      <c r="B3424">
        <v>3415</v>
      </c>
      <c r="C3424" s="57">
        <f ca="1"/>
        <v>1.3525742371699612</v>
      </c>
      <c r="D3424" s="57">
        <f t="shared" ca="1" si="426"/>
        <v>0.76671090053305291</v>
      </c>
      <c r="E3424" s="57">
        <f t="shared" ca="1" si="426"/>
        <v>0.76696249507794068</v>
      </c>
      <c r="F3424" s="57">
        <f t="shared" ca="1" si="422"/>
        <v>0</v>
      </c>
      <c r="G3424" s="57">
        <f t="shared" ca="1" si="423"/>
        <v>0</v>
      </c>
      <c r="H3424" s="17">
        <f t="shared" ca="1" si="424"/>
        <v>0</v>
      </c>
      <c r="I3424" s="17">
        <f t="shared" ca="1" si="425"/>
        <v>0</v>
      </c>
      <c r="K3424" s="17">
        <v>3415</v>
      </c>
      <c r="L3424" s="50">
        <v>1.9716967250396258E-3</v>
      </c>
      <c r="M3424" s="50">
        <v>1.9857391915801353E-3</v>
      </c>
      <c r="N3424" s="50">
        <v>5.16E-2</v>
      </c>
      <c r="O3424" s="50">
        <v>5.2200000000000003E-2</v>
      </c>
      <c r="R3424" s="59"/>
    </row>
    <row r="3425" spans="2:18" x14ac:dyDescent="0.2">
      <c r="B3425">
        <v>3416</v>
      </c>
      <c r="C3425" s="57">
        <f ca="1"/>
        <v>-2.3652523245837243</v>
      </c>
      <c r="D3425" s="57">
        <f t="shared" ca="1" si="426"/>
        <v>0.53143383050043047</v>
      </c>
      <c r="E3425" s="57">
        <f t="shared" ca="1" si="426"/>
        <v>0.53160821937716318</v>
      </c>
      <c r="F3425" s="57">
        <f t="shared" ca="1" si="422"/>
        <v>0</v>
      </c>
      <c r="G3425" s="57">
        <f t="shared" ca="1" si="423"/>
        <v>0</v>
      </c>
      <c r="H3425" s="17">
        <f t="shared" ca="1" si="424"/>
        <v>0</v>
      </c>
      <c r="I3425" s="17">
        <f t="shared" ca="1" si="425"/>
        <v>0</v>
      </c>
      <c r="K3425" s="17">
        <v>3416</v>
      </c>
      <c r="L3425" s="50">
        <v>1.7831891619664319E-3</v>
      </c>
      <c r="M3425" s="50">
        <v>1.7979956440399827E-3</v>
      </c>
      <c r="N3425" s="50">
        <v>5.4800000000000001E-2</v>
      </c>
      <c r="O3425" s="50">
        <v>5.5199999999999999E-2</v>
      </c>
      <c r="R3425" s="59"/>
    </row>
    <row r="3426" spans="2:18" x14ac:dyDescent="0.2">
      <c r="B3426">
        <v>3417</v>
      </c>
      <c r="C3426" s="57">
        <f ca="1"/>
        <v>1.3786182713196333</v>
      </c>
      <c r="D3426" s="57">
        <f t="shared" ca="1" si="426"/>
        <v>0.76868204876300517</v>
      </c>
      <c r="E3426" s="57">
        <f t="shared" ca="1" si="426"/>
        <v>0.76893429013597558</v>
      </c>
      <c r="F3426" s="57">
        <f t="shared" ca="1" si="422"/>
        <v>0</v>
      </c>
      <c r="G3426" s="57">
        <f t="shared" ca="1" si="423"/>
        <v>0</v>
      </c>
      <c r="H3426" s="17">
        <f t="shared" ca="1" si="424"/>
        <v>0</v>
      </c>
      <c r="I3426" s="17">
        <f t="shared" ca="1" si="425"/>
        <v>0</v>
      </c>
      <c r="K3426" s="17">
        <v>3417</v>
      </c>
      <c r="L3426" s="50">
        <v>2.0246600888984547E-3</v>
      </c>
      <c r="M3426" s="50">
        <v>2.0387944275358427E-3</v>
      </c>
      <c r="N3426" s="50">
        <v>5.1999999999999998E-2</v>
      </c>
      <c r="O3426" s="50">
        <v>5.2400000000000002E-2</v>
      </c>
      <c r="R3426" s="59"/>
    </row>
    <row r="3427" spans="2:18" x14ac:dyDescent="0.2">
      <c r="B3427">
        <v>3418</v>
      </c>
      <c r="C3427" s="57">
        <f ca="1"/>
        <v>-0.4190353262364197</v>
      </c>
      <c r="D3427" s="57">
        <f t="shared" ca="1" si="426"/>
        <v>0.64384067968444259</v>
      </c>
      <c r="E3427" s="57">
        <f t="shared" ca="1" si="426"/>
        <v>0.64405195462871778</v>
      </c>
      <c r="F3427" s="57">
        <f t="shared" ca="1" si="422"/>
        <v>0</v>
      </c>
      <c r="G3427" s="57">
        <f t="shared" ca="1" si="423"/>
        <v>0</v>
      </c>
      <c r="H3427" s="17">
        <f t="shared" ca="1" si="424"/>
        <v>0</v>
      </c>
      <c r="I3427" s="17">
        <f t="shared" ca="1" si="425"/>
        <v>0</v>
      </c>
      <c r="K3427" s="17">
        <v>3418</v>
      </c>
      <c r="L3427" s="50">
        <v>1.7553489376608098E-3</v>
      </c>
      <c r="M3427" s="50">
        <v>1.7688055297868438E-3</v>
      </c>
      <c r="N3427" s="50">
        <v>4.9799999999999997E-2</v>
      </c>
      <c r="O3427" s="50">
        <v>4.9799999999999997E-2</v>
      </c>
      <c r="R3427" s="59"/>
    </row>
    <row r="3428" spans="2:18" x14ac:dyDescent="0.2">
      <c r="B3428">
        <v>3419</v>
      </c>
      <c r="C3428" s="57">
        <f ca="1"/>
        <v>1.3359586862619603</v>
      </c>
      <c r="D3428" s="57">
        <f t="shared" ca="1" si="426"/>
        <v>0.76545599091869965</v>
      </c>
      <c r="E3428" s="57">
        <f t="shared" ca="1" si="426"/>
        <v>0.76570717366767682</v>
      </c>
      <c r="F3428" s="57">
        <f t="shared" ca="1" si="422"/>
        <v>0</v>
      </c>
      <c r="G3428" s="57">
        <f t="shared" ca="1" si="423"/>
        <v>0</v>
      </c>
      <c r="H3428" s="17">
        <f t="shared" ca="1" si="424"/>
        <v>0</v>
      </c>
      <c r="I3428" s="17">
        <f t="shared" ca="1" si="425"/>
        <v>0</v>
      </c>
      <c r="K3428" s="17">
        <v>3419</v>
      </c>
      <c r="L3428" s="50">
        <v>1.7126656829103315E-3</v>
      </c>
      <c r="M3428" s="50">
        <v>1.7269453505506828E-3</v>
      </c>
      <c r="N3428" s="50">
        <v>5.2999999999999999E-2</v>
      </c>
      <c r="O3428" s="50">
        <v>5.3199999999999997E-2</v>
      </c>
      <c r="R3428" s="59"/>
    </row>
    <row r="3429" spans="2:18" x14ac:dyDescent="0.2">
      <c r="B3429">
        <v>3420</v>
      </c>
      <c r="C3429" s="57">
        <f ca="1"/>
        <v>2.4297863760160938</v>
      </c>
      <c r="D3429" s="57">
        <f t="shared" ca="1" si="426"/>
        <v>0.85261613368615896</v>
      </c>
      <c r="E3429" s="57">
        <f t="shared" ca="1" si="426"/>
        <v>0.85289591784987639</v>
      </c>
      <c r="F3429" s="57">
        <f t="shared" ca="1" si="422"/>
        <v>6.441613368615895E-2</v>
      </c>
      <c r="G3429" s="57">
        <f t="shared" ca="1" si="423"/>
        <v>6.4695917849876383E-2</v>
      </c>
      <c r="H3429" s="17">
        <f t="shared" ca="1" si="424"/>
        <v>1</v>
      </c>
      <c r="I3429" s="17">
        <f t="shared" ca="1" si="425"/>
        <v>1</v>
      </c>
      <c r="K3429" s="17">
        <v>3420</v>
      </c>
      <c r="L3429" s="50">
        <v>1.5401667496819905E-3</v>
      </c>
      <c r="M3429" s="50">
        <v>1.5527308113849295E-3</v>
      </c>
      <c r="N3429" s="50">
        <v>4.6399999999999997E-2</v>
      </c>
      <c r="O3429" s="50">
        <v>4.7E-2</v>
      </c>
      <c r="R3429" s="59"/>
    </row>
    <row r="3430" spans="2:18" x14ac:dyDescent="0.2">
      <c r="B3430">
        <v>3421</v>
      </c>
      <c r="C3430" s="57">
        <f ca="1"/>
        <v>1.4535983732485751</v>
      </c>
      <c r="D3430" s="57">
        <f t="shared" ref="D3430:E3449" ca="1" si="427">S0*EXP((D$5+0.5*σ*σ)*T+σ*SQRT(T)*$C3430)</f>
        <v>0.77438527564325599</v>
      </c>
      <c r="E3430" s="57">
        <f t="shared" ca="1" si="427"/>
        <v>0.77463938851794945</v>
      </c>
      <c r="F3430" s="57">
        <f t="shared" ca="1" si="422"/>
        <v>0</v>
      </c>
      <c r="G3430" s="57">
        <f t="shared" ca="1" si="423"/>
        <v>0</v>
      </c>
      <c r="H3430" s="17">
        <f t="shared" ca="1" si="424"/>
        <v>0</v>
      </c>
      <c r="I3430" s="17">
        <f t="shared" ca="1" si="425"/>
        <v>0</v>
      </c>
      <c r="K3430" s="17">
        <v>3421</v>
      </c>
      <c r="L3430" s="50">
        <v>1.74560244725232E-3</v>
      </c>
      <c r="M3430" s="50">
        <v>1.7588533709724579E-3</v>
      </c>
      <c r="N3430" s="50">
        <v>4.8800000000000003E-2</v>
      </c>
      <c r="O3430" s="50">
        <v>4.9200000000000001E-2</v>
      </c>
      <c r="R3430" s="59"/>
    </row>
    <row r="3431" spans="2:18" x14ac:dyDescent="0.2">
      <c r="B3431">
        <v>3422</v>
      </c>
      <c r="C3431" s="57">
        <f ca="1"/>
        <v>-0.53270150024479246</v>
      </c>
      <c r="D3431" s="57">
        <f t="shared" ca="1" si="427"/>
        <v>0.63666603690190615</v>
      </c>
      <c r="E3431" s="57">
        <f t="shared" ca="1" si="427"/>
        <v>0.63687495750247203</v>
      </c>
      <c r="F3431" s="57">
        <f t="shared" ca="1" si="422"/>
        <v>0</v>
      </c>
      <c r="G3431" s="57">
        <f t="shared" ca="1" si="423"/>
        <v>0</v>
      </c>
      <c r="H3431" s="17">
        <f t="shared" ca="1" si="424"/>
        <v>0</v>
      </c>
      <c r="I3431" s="17">
        <f t="shared" ca="1" si="425"/>
        <v>0</v>
      </c>
      <c r="K3431" s="17">
        <v>3422</v>
      </c>
      <c r="L3431" s="50">
        <v>1.7286815729736572E-3</v>
      </c>
      <c r="M3431" s="50">
        <v>1.7426493151034748E-3</v>
      </c>
      <c r="N3431" s="50">
        <v>5.16E-2</v>
      </c>
      <c r="O3431" s="50">
        <v>5.1999999999999998E-2</v>
      </c>
      <c r="R3431" s="59"/>
    </row>
    <row r="3432" spans="2:18" x14ac:dyDescent="0.2">
      <c r="B3432">
        <v>3423</v>
      </c>
      <c r="C3432" s="57">
        <f ca="1"/>
        <v>-1.1733576422941727</v>
      </c>
      <c r="D3432" s="57">
        <f t="shared" ca="1" si="427"/>
        <v>0.59769738169878706</v>
      </c>
      <c r="E3432" s="57">
        <f t="shared" ca="1" si="427"/>
        <v>0.59789351481835595</v>
      </c>
      <c r="F3432" s="57">
        <f t="shared" ca="1" si="422"/>
        <v>0</v>
      </c>
      <c r="G3432" s="57">
        <f t="shared" ca="1" si="423"/>
        <v>0</v>
      </c>
      <c r="H3432" s="17">
        <f t="shared" ca="1" si="424"/>
        <v>0</v>
      </c>
      <c r="I3432" s="17">
        <f t="shared" ca="1" si="425"/>
        <v>0</v>
      </c>
      <c r="K3432" s="17">
        <v>3423</v>
      </c>
      <c r="L3432" s="50">
        <v>1.7726144634203848E-3</v>
      </c>
      <c r="M3432" s="50">
        <v>1.7868571581650852E-3</v>
      </c>
      <c r="N3432" s="50">
        <v>5.2600000000000001E-2</v>
      </c>
      <c r="O3432" s="50">
        <v>5.2999999999999999E-2</v>
      </c>
      <c r="R3432" s="59"/>
    </row>
    <row r="3433" spans="2:18" x14ac:dyDescent="0.2">
      <c r="B3433">
        <v>3424</v>
      </c>
      <c r="C3433" s="57">
        <f ca="1"/>
        <v>0.4032639090722015</v>
      </c>
      <c r="D3433" s="57">
        <f t="shared" ca="1" si="427"/>
        <v>0.69820985168078831</v>
      </c>
      <c r="E3433" s="57">
        <f t="shared" ca="1" si="427"/>
        <v>0.69843896775276226</v>
      </c>
      <c r="F3433" s="57">
        <f t="shared" ca="1" si="422"/>
        <v>0</v>
      </c>
      <c r="G3433" s="57">
        <f t="shared" ca="1" si="423"/>
        <v>0</v>
      </c>
      <c r="H3433" s="17">
        <f t="shared" ca="1" si="424"/>
        <v>0</v>
      </c>
      <c r="I3433" s="17">
        <f t="shared" ca="1" si="425"/>
        <v>0</v>
      </c>
      <c r="K3433" s="17">
        <v>3424</v>
      </c>
      <c r="L3433" s="50">
        <v>1.7579034484046492E-3</v>
      </c>
      <c r="M3433" s="50">
        <v>1.7715040337617398E-3</v>
      </c>
      <c r="N3433" s="50">
        <v>5.0200000000000002E-2</v>
      </c>
      <c r="O3433" s="50">
        <v>5.04E-2</v>
      </c>
      <c r="R3433" s="59"/>
    </row>
    <row r="3434" spans="2:18" x14ac:dyDescent="0.2">
      <c r="B3434">
        <v>3425</v>
      </c>
      <c r="C3434" s="57">
        <f ca="1"/>
        <v>1.6604478302687804</v>
      </c>
      <c r="D3434" s="57">
        <f t="shared" ca="1" si="427"/>
        <v>0.79033925222442647</v>
      </c>
      <c r="E3434" s="57">
        <f t="shared" ca="1" si="427"/>
        <v>0.79059860036246909</v>
      </c>
      <c r="F3434" s="57">
        <f t="shared" ca="1" si="422"/>
        <v>2.1392522244264578E-3</v>
      </c>
      <c r="G3434" s="57">
        <f t="shared" ca="1" si="423"/>
        <v>2.3986003624690833E-3</v>
      </c>
      <c r="H3434" s="17">
        <f t="shared" ca="1" si="424"/>
        <v>1</v>
      </c>
      <c r="I3434" s="17">
        <f t="shared" ca="1" si="425"/>
        <v>1</v>
      </c>
      <c r="K3434" s="17">
        <v>3425</v>
      </c>
      <c r="L3434" s="50">
        <v>1.7062263812925341E-3</v>
      </c>
      <c r="M3434" s="50">
        <v>1.7202135055101883E-3</v>
      </c>
      <c r="N3434" s="50">
        <v>5.1799999999999999E-2</v>
      </c>
      <c r="O3434" s="50">
        <v>5.1999999999999998E-2</v>
      </c>
      <c r="R3434" s="59"/>
    </row>
    <row r="3435" spans="2:18" x14ac:dyDescent="0.2">
      <c r="B3435">
        <v>3426</v>
      </c>
      <c r="C3435" s="57">
        <f ca="1"/>
        <v>-0.32484198499503852</v>
      </c>
      <c r="D3435" s="57">
        <f t="shared" ca="1" si="427"/>
        <v>0.64984741350833131</v>
      </c>
      <c r="E3435" s="57">
        <f t="shared" ca="1" si="427"/>
        <v>0.65006065954948511</v>
      </c>
      <c r="F3435" s="57">
        <f t="shared" ca="1" si="422"/>
        <v>0</v>
      </c>
      <c r="G3435" s="57">
        <f t="shared" ca="1" si="423"/>
        <v>0</v>
      </c>
      <c r="H3435" s="17">
        <f t="shared" ca="1" si="424"/>
        <v>0</v>
      </c>
      <c r="I3435" s="17">
        <f t="shared" ca="1" si="425"/>
        <v>0</v>
      </c>
      <c r="K3435" s="17">
        <v>3426</v>
      </c>
      <c r="L3435" s="50">
        <v>1.7712953461955542E-3</v>
      </c>
      <c r="M3435" s="50">
        <v>1.7852227341660868E-3</v>
      </c>
      <c r="N3435" s="50">
        <v>5.16E-2</v>
      </c>
      <c r="O3435" s="50">
        <v>5.16E-2</v>
      </c>
      <c r="R3435" s="59"/>
    </row>
    <row r="3436" spans="2:18" x14ac:dyDescent="0.2">
      <c r="B3436">
        <v>3427</v>
      </c>
      <c r="C3436" s="57">
        <f ca="1"/>
        <v>0.2841067788939598</v>
      </c>
      <c r="D3436" s="57">
        <f t="shared" ca="1" si="427"/>
        <v>0.69005569016477719</v>
      </c>
      <c r="E3436" s="57">
        <f t="shared" ca="1" si="427"/>
        <v>0.69028213046606079</v>
      </c>
      <c r="F3436" s="57">
        <f t="shared" ca="1" si="422"/>
        <v>0</v>
      </c>
      <c r="G3436" s="57">
        <f t="shared" ca="1" si="423"/>
        <v>0</v>
      </c>
      <c r="H3436" s="17">
        <f t="shared" ca="1" si="424"/>
        <v>0</v>
      </c>
      <c r="I3436" s="17">
        <f t="shared" ca="1" si="425"/>
        <v>0</v>
      </c>
      <c r="K3436" s="17">
        <v>3427</v>
      </c>
      <c r="L3436" s="50">
        <v>1.6302526209226369E-3</v>
      </c>
      <c r="M3436" s="50">
        <v>1.6428922245184669E-3</v>
      </c>
      <c r="N3436" s="50">
        <v>4.6800000000000001E-2</v>
      </c>
      <c r="O3436" s="50">
        <v>4.6800000000000001E-2</v>
      </c>
      <c r="R3436" s="59"/>
    </row>
    <row r="3437" spans="2:18" x14ac:dyDescent="0.2">
      <c r="B3437">
        <v>3428</v>
      </c>
      <c r="C3437" s="57">
        <f ca="1"/>
        <v>-1.3738739683929222</v>
      </c>
      <c r="D3437" s="57">
        <f t="shared" ca="1" si="427"/>
        <v>0.58599788359662075</v>
      </c>
      <c r="E3437" s="57">
        <f t="shared" ca="1" si="427"/>
        <v>0.58619017755086877</v>
      </c>
      <c r="F3437" s="57">
        <f t="shared" ca="1" si="422"/>
        <v>0</v>
      </c>
      <c r="G3437" s="57">
        <f t="shared" ca="1" si="423"/>
        <v>0</v>
      </c>
      <c r="H3437" s="17">
        <f t="shared" ca="1" si="424"/>
        <v>0</v>
      </c>
      <c r="I3437" s="17">
        <f t="shared" ca="1" si="425"/>
        <v>0</v>
      </c>
      <c r="K3437" s="17">
        <v>3428</v>
      </c>
      <c r="L3437" s="50">
        <v>1.8146770911944381E-3</v>
      </c>
      <c r="M3437" s="50">
        <v>1.8288212069388187E-3</v>
      </c>
      <c r="N3437" s="50">
        <v>5.2200000000000003E-2</v>
      </c>
      <c r="O3437" s="50">
        <v>5.2400000000000002E-2</v>
      </c>
      <c r="R3437" s="59"/>
    </row>
    <row r="3438" spans="2:18" x14ac:dyDescent="0.2">
      <c r="B3438">
        <v>3429</v>
      </c>
      <c r="C3438" s="57">
        <f ca="1"/>
        <v>-0.21807012264366366</v>
      </c>
      <c r="D3438" s="57">
        <f t="shared" ca="1" si="427"/>
        <v>0.6567240760058678</v>
      </c>
      <c r="E3438" s="57">
        <f t="shared" ca="1" si="427"/>
        <v>0.65693957860913665</v>
      </c>
      <c r="F3438" s="57">
        <f t="shared" ca="1" si="422"/>
        <v>0</v>
      </c>
      <c r="G3438" s="57">
        <f t="shared" ca="1" si="423"/>
        <v>0</v>
      </c>
      <c r="H3438" s="17">
        <f t="shared" ca="1" si="424"/>
        <v>0</v>
      </c>
      <c r="I3438" s="17">
        <f t="shared" ca="1" si="425"/>
        <v>0</v>
      </c>
      <c r="K3438" s="17">
        <v>3429</v>
      </c>
      <c r="L3438" s="50">
        <v>1.5573399524365717E-3</v>
      </c>
      <c r="M3438" s="50">
        <v>1.5690245037667506E-3</v>
      </c>
      <c r="N3438" s="50">
        <v>4.3200000000000002E-2</v>
      </c>
      <c r="O3438" s="50">
        <v>4.3200000000000002E-2</v>
      </c>
      <c r="R3438" s="59"/>
    </row>
    <row r="3439" spans="2:18" x14ac:dyDescent="0.2">
      <c r="B3439">
        <v>3430</v>
      </c>
      <c r="C3439" s="57">
        <f ca="1"/>
        <v>-4.5316093469801734E-2</v>
      </c>
      <c r="D3439" s="57">
        <f t="shared" ca="1" si="427"/>
        <v>0.66800478538189711</v>
      </c>
      <c r="E3439" s="57">
        <f t="shared" ca="1" si="427"/>
        <v>0.66822398972586061</v>
      </c>
      <c r="F3439" s="57">
        <f t="shared" ca="1" si="422"/>
        <v>0</v>
      </c>
      <c r="G3439" s="57">
        <f t="shared" ca="1" si="423"/>
        <v>0</v>
      </c>
      <c r="H3439" s="17">
        <f t="shared" ca="1" si="424"/>
        <v>0</v>
      </c>
      <c r="I3439" s="17">
        <f t="shared" ca="1" si="425"/>
        <v>0</v>
      </c>
      <c r="K3439" s="17">
        <v>3430</v>
      </c>
      <c r="L3439" s="50">
        <v>1.7641909157317685E-3</v>
      </c>
      <c r="M3439" s="50">
        <v>1.7786922355518126E-3</v>
      </c>
      <c r="N3439" s="50">
        <v>5.3600000000000002E-2</v>
      </c>
      <c r="O3439" s="50">
        <v>5.4199999999999998E-2</v>
      </c>
      <c r="R3439" s="59"/>
    </row>
    <row r="3440" spans="2:18" x14ac:dyDescent="0.2">
      <c r="B3440">
        <v>3431</v>
      </c>
      <c r="C3440" s="57">
        <f ca="1"/>
        <v>-0.17911452977752532</v>
      </c>
      <c r="D3440" s="57">
        <f t="shared" ca="1" si="427"/>
        <v>0.65925109615685462</v>
      </c>
      <c r="E3440" s="57">
        <f t="shared" ca="1" si="427"/>
        <v>0.65946742799639024</v>
      </c>
      <c r="F3440" s="57">
        <f t="shared" ca="1" si="422"/>
        <v>0</v>
      </c>
      <c r="G3440" s="57">
        <f t="shared" ca="1" si="423"/>
        <v>0</v>
      </c>
      <c r="H3440" s="17">
        <f t="shared" ca="1" si="424"/>
        <v>0</v>
      </c>
      <c r="I3440" s="17">
        <f t="shared" ca="1" si="425"/>
        <v>0</v>
      </c>
      <c r="K3440" s="17">
        <v>3431</v>
      </c>
      <c r="L3440" s="50">
        <v>1.6255281538885254E-3</v>
      </c>
      <c r="M3440" s="50">
        <v>1.6391068944561829E-3</v>
      </c>
      <c r="N3440" s="50">
        <v>5.0200000000000002E-2</v>
      </c>
      <c r="O3440" s="50">
        <v>5.0999999999999997E-2</v>
      </c>
      <c r="R3440" s="59"/>
    </row>
    <row r="3441" spans="2:18" x14ac:dyDescent="0.2">
      <c r="B3441">
        <v>3432</v>
      </c>
      <c r="C3441" s="57">
        <f ca="1"/>
        <v>-1.0679649105460693</v>
      </c>
      <c r="D3441" s="57">
        <f t="shared" ca="1" si="427"/>
        <v>0.60394007409924111</v>
      </c>
      <c r="E3441" s="57">
        <f t="shared" ca="1" si="427"/>
        <v>0.60413825574499147</v>
      </c>
      <c r="F3441" s="57">
        <f t="shared" ca="1" si="422"/>
        <v>0</v>
      </c>
      <c r="G3441" s="57">
        <f t="shared" ca="1" si="423"/>
        <v>0</v>
      </c>
      <c r="H3441" s="17">
        <f t="shared" ca="1" si="424"/>
        <v>0</v>
      </c>
      <c r="I3441" s="17">
        <f t="shared" ca="1" si="425"/>
        <v>0</v>
      </c>
      <c r="K3441" s="17">
        <v>3432</v>
      </c>
      <c r="L3441" s="50">
        <v>1.6058297123613926E-3</v>
      </c>
      <c r="M3441" s="50">
        <v>1.6193830890436985E-3</v>
      </c>
      <c r="N3441" s="50">
        <v>5.0200000000000002E-2</v>
      </c>
      <c r="O3441" s="50">
        <v>5.04E-2</v>
      </c>
      <c r="R3441" s="59"/>
    </row>
    <row r="3442" spans="2:18" x14ac:dyDescent="0.2">
      <c r="B3442">
        <v>3433</v>
      </c>
      <c r="C3442" s="57">
        <f ca="1"/>
        <v>0.52498810425780884</v>
      </c>
      <c r="D3442" s="57">
        <f t="shared" ca="1" si="427"/>
        <v>0.7066391821757575</v>
      </c>
      <c r="E3442" s="57">
        <f t="shared" ca="1" si="427"/>
        <v>0.7068710643145345</v>
      </c>
      <c r="F3442" s="57">
        <f t="shared" ca="1" si="422"/>
        <v>0</v>
      </c>
      <c r="G3442" s="57">
        <f t="shared" ca="1" si="423"/>
        <v>0</v>
      </c>
      <c r="H3442" s="17">
        <f t="shared" ca="1" si="424"/>
        <v>0</v>
      </c>
      <c r="I3442" s="17">
        <f t="shared" ca="1" si="425"/>
        <v>0</v>
      </c>
      <c r="K3442" s="17">
        <v>3433</v>
      </c>
      <c r="L3442" s="50">
        <v>1.2618166689948487E-3</v>
      </c>
      <c r="M3442" s="50">
        <v>1.2732261406958845E-3</v>
      </c>
      <c r="N3442" s="50">
        <v>4.24E-2</v>
      </c>
      <c r="O3442" s="50">
        <v>4.2799999999999998E-2</v>
      </c>
      <c r="R3442" s="59"/>
    </row>
    <row r="3443" spans="2:18" x14ac:dyDescent="0.2">
      <c r="B3443">
        <v>3434</v>
      </c>
      <c r="C3443" s="57">
        <f ca="1"/>
        <v>1.4287473445937426</v>
      </c>
      <c r="D3443" s="57">
        <f t="shared" ca="1" si="427"/>
        <v>0.77249035391737397</v>
      </c>
      <c r="E3443" s="57">
        <f t="shared" ca="1" si="427"/>
        <v>0.77274384497754922</v>
      </c>
      <c r="F3443" s="57">
        <f t="shared" ca="1" si="422"/>
        <v>0</v>
      </c>
      <c r="G3443" s="57">
        <f t="shared" ca="1" si="423"/>
        <v>0</v>
      </c>
      <c r="H3443" s="17">
        <f t="shared" ca="1" si="424"/>
        <v>0</v>
      </c>
      <c r="I3443" s="17">
        <f t="shared" ca="1" si="425"/>
        <v>0</v>
      </c>
      <c r="K3443" s="17">
        <v>3434</v>
      </c>
      <c r="L3443" s="50">
        <v>1.6692704101719045E-3</v>
      </c>
      <c r="M3443" s="50">
        <v>1.6829427542301889E-3</v>
      </c>
      <c r="N3443" s="50">
        <v>5.0599999999999999E-2</v>
      </c>
      <c r="O3443" s="50">
        <v>5.0799999999999998E-2</v>
      </c>
      <c r="R3443" s="59"/>
    </row>
    <row r="3444" spans="2:18" x14ac:dyDescent="0.2">
      <c r="B3444">
        <v>3435</v>
      </c>
      <c r="C3444" s="57">
        <f ca="1"/>
        <v>-0.6276040401828803</v>
      </c>
      <c r="D3444" s="57">
        <f t="shared" ca="1" si="427"/>
        <v>0.63073704100029448</v>
      </c>
      <c r="E3444" s="57">
        <f t="shared" ca="1" si="427"/>
        <v>0.63094401601351524</v>
      </c>
      <c r="F3444" s="57">
        <f t="shared" ca="1" si="422"/>
        <v>0</v>
      </c>
      <c r="G3444" s="57">
        <f t="shared" ca="1" si="423"/>
        <v>0</v>
      </c>
      <c r="H3444" s="17">
        <f t="shared" ca="1" si="424"/>
        <v>0</v>
      </c>
      <c r="I3444" s="17">
        <f t="shared" ca="1" si="425"/>
        <v>0</v>
      </c>
      <c r="K3444" s="17">
        <v>3435</v>
      </c>
      <c r="L3444" s="50">
        <v>1.8215067509112081E-3</v>
      </c>
      <c r="M3444" s="50">
        <v>1.8366138893307455E-3</v>
      </c>
      <c r="N3444" s="50">
        <v>5.6000000000000001E-2</v>
      </c>
      <c r="O3444" s="50">
        <v>5.62E-2</v>
      </c>
      <c r="R3444" s="59"/>
    </row>
    <row r="3445" spans="2:18" x14ac:dyDescent="0.2">
      <c r="B3445">
        <v>3436</v>
      </c>
      <c r="C3445" s="57">
        <f ca="1"/>
        <v>0.27560027031584716</v>
      </c>
      <c r="D3445" s="57">
        <f t="shared" ca="1" si="427"/>
        <v>0.68947722779601672</v>
      </c>
      <c r="E3445" s="57">
        <f t="shared" ca="1" si="427"/>
        <v>0.68970347827610934</v>
      </c>
      <c r="F3445" s="57">
        <f t="shared" ca="1" si="422"/>
        <v>0</v>
      </c>
      <c r="G3445" s="57">
        <f t="shared" ca="1" si="423"/>
        <v>0</v>
      </c>
      <c r="H3445" s="17">
        <f t="shared" ca="1" si="424"/>
        <v>0</v>
      </c>
      <c r="I3445" s="17">
        <f t="shared" ca="1" si="425"/>
        <v>0</v>
      </c>
      <c r="K3445" s="17">
        <v>3436</v>
      </c>
      <c r="L3445" s="50">
        <v>1.6333545738988541E-3</v>
      </c>
      <c r="M3445" s="50">
        <v>1.6472932471833601E-3</v>
      </c>
      <c r="N3445" s="50">
        <v>5.1400000000000001E-2</v>
      </c>
      <c r="O3445" s="50">
        <v>5.1999999999999998E-2</v>
      </c>
      <c r="R3445" s="59"/>
    </row>
    <row r="3446" spans="2:18" x14ac:dyDescent="0.2">
      <c r="B3446">
        <v>3437</v>
      </c>
      <c r="C3446" s="57">
        <f ca="1"/>
        <v>0.14829473814975352</v>
      </c>
      <c r="D3446" s="57">
        <f t="shared" ca="1" si="427"/>
        <v>0.68087786210268286</v>
      </c>
      <c r="E3446" s="57">
        <f t="shared" ca="1" si="427"/>
        <v>0.68110129071928494</v>
      </c>
      <c r="F3446" s="57">
        <f t="shared" ca="1" si="422"/>
        <v>0</v>
      </c>
      <c r="G3446" s="57">
        <f t="shared" ca="1" si="423"/>
        <v>0</v>
      </c>
      <c r="H3446" s="17">
        <f t="shared" ca="1" si="424"/>
        <v>0</v>
      </c>
      <c r="I3446" s="17">
        <f t="shared" ca="1" si="425"/>
        <v>0</v>
      </c>
      <c r="K3446" s="17">
        <v>3437</v>
      </c>
      <c r="L3446" s="50">
        <v>2.0605824031308699E-3</v>
      </c>
      <c r="M3446" s="50">
        <v>2.0744114082038617E-3</v>
      </c>
      <c r="N3446" s="50">
        <v>5.0799999999999998E-2</v>
      </c>
      <c r="O3446" s="50">
        <v>5.0999999999999997E-2</v>
      </c>
      <c r="R3446" s="59"/>
    </row>
    <row r="3447" spans="2:18" x14ac:dyDescent="0.2">
      <c r="B3447">
        <v>3438</v>
      </c>
      <c r="C3447" s="57">
        <f ca="1"/>
        <v>0.61013791378022664</v>
      </c>
      <c r="D3447" s="57">
        <f t="shared" ca="1" si="427"/>
        <v>0.71259617776084772</v>
      </c>
      <c r="E3447" s="57">
        <f t="shared" ca="1" si="427"/>
        <v>0.71283001467500628</v>
      </c>
      <c r="F3447" s="57">
        <f t="shared" ca="1" si="422"/>
        <v>0</v>
      </c>
      <c r="G3447" s="57">
        <f t="shared" ca="1" si="423"/>
        <v>0</v>
      </c>
      <c r="H3447" s="17">
        <f t="shared" ca="1" si="424"/>
        <v>0</v>
      </c>
      <c r="I3447" s="17">
        <f t="shared" ca="1" si="425"/>
        <v>0</v>
      </c>
      <c r="K3447" s="17">
        <v>3438</v>
      </c>
      <c r="L3447" s="50">
        <v>1.6307008247125672E-3</v>
      </c>
      <c r="M3447" s="50">
        <v>1.6435263137257934E-3</v>
      </c>
      <c r="N3447" s="50">
        <v>4.7399999999999998E-2</v>
      </c>
      <c r="O3447" s="50">
        <v>4.7600000000000003E-2</v>
      </c>
      <c r="R3447" s="59"/>
    </row>
    <row r="3448" spans="2:18" x14ac:dyDescent="0.2">
      <c r="B3448">
        <v>3439</v>
      </c>
      <c r="C3448" s="57">
        <f ca="1"/>
        <v>-3.6372141141374423</v>
      </c>
      <c r="D3448" s="57">
        <f t="shared" ca="1" si="427"/>
        <v>0.46880138838198482</v>
      </c>
      <c r="E3448" s="57">
        <f t="shared" ca="1" si="427"/>
        <v>0.46895522455657246</v>
      </c>
      <c r="F3448" s="57">
        <f t="shared" ca="1" si="422"/>
        <v>0</v>
      </c>
      <c r="G3448" s="57">
        <f t="shared" ca="1" si="423"/>
        <v>0</v>
      </c>
      <c r="H3448" s="17">
        <f t="shared" ca="1" si="424"/>
        <v>0</v>
      </c>
      <c r="I3448" s="17">
        <f t="shared" ca="1" si="425"/>
        <v>0</v>
      </c>
      <c r="K3448" s="17">
        <v>3439</v>
      </c>
      <c r="L3448" s="50">
        <v>1.7826649699119847E-3</v>
      </c>
      <c r="M3448" s="50">
        <v>1.7964472214858592E-3</v>
      </c>
      <c r="N3448" s="50">
        <v>5.0599999999999999E-2</v>
      </c>
      <c r="O3448" s="50">
        <v>5.1400000000000001E-2</v>
      </c>
      <c r="R3448" s="59"/>
    </row>
    <row r="3449" spans="2:18" x14ac:dyDescent="0.2">
      <c r="B3449">
        <v>3440</v>
      </c>
      <c r="C3449" s="57">
        <f ca="1"/>
        <v>4.37211184524193E-2</v>
      </c>
      <c r="D3449" s="57">
        <f t="shared" ca="1" si="427"/>
        <v>0.67389431145926371</v>
      </c>
      <c r="E3449" s="57">
        <f t="shared" ca="1" si="427"/>
        <v>0.67411544843863369</v>
      </c>
      <c r="F3449" s="57">
        <f t="shared" ca="1" si="422"/>
        <v>0</v>
      </c>
      <c r="G3449" s="57">
        <f t="shared" ca="1" si="423"/>
        <v>0</v>
      </c>
      <c r="H3449" s="17">
        <f t="shared" ca="1" si="424"/>
        <v>0</v>
      </c>
      <c r="I3449" s="17">
        <f t="shared" ca="1" si="425"/>
        <v>0</v>
      </c>
      <c r="K3449" s="17">
        <v>3440</v>
      </c>
      <c r="L3449" s="50">
        <v>1.7794044685081091E-3</v>
      </c>
      <c r="M3449" s="50">
        <v>1.7935444699293378E-3</v>
      </c>
      <c r="N3449" s="50">
        <v>5.1999999999999998E-2</v>
      </c>
      <c r="O3449" s="50">
        <v>5.2999999999999999E-2</v>
      </c>
      <c r="R3449" s="59"/>
    </row>
    <row r="3450" spans="2:18" x14ac:dyDescent="0.2">
      <c r="B3450">
        <v>3441</v>
      </c>
      <c r="C3450" s="57">
        <f ca="1"/>
        <v>0.2236214280736378</v>
      </c>
      <c r="D3450" s="57">
        <f t="shared" ref="D3450:E3469" ca="1" si="428">S0*EXP((D$5+0.5*σ*σ)*T+σ*SQRT(T)*$C3450)</f>
        <v>0.68595306500435471</v>
      </c>
      <c r="E3450" s="57">
        <f t="shared" ca="1" si="428"/>
        <v>0.6861781590379521</v>
      </c>
      <c r="F3450" s="57">
        <f t="shared" ca="1" si="422"/>
        <v>0</v>
      </c>
      <c r="G3450" s="57">
        <f t="shared" ca="1" si="423"/>
        <v>0</v>
      </c>
      <c r="H3450" s="17">
        <f t="shared" ca="1" si="424"/>
        <v>0</v>
      </c>
      <c r="I3450" s="17">
        <f t="shared" ca="1" si="425"/>
        <v>0</v>
      </c>
      <c r="K3450" s="17">
        <v>3441</v>
      </c>
      <c r="L3450" s="50">
        <v>1.5962316919818705E-3</v>
      </c>
      <c r="M3450" s="50">
        <v>1.6102582819321938E-3</v>
      </c>
      <c r="N3450" s="50">
        <v>5.2200000000000003E-2</v>
      </c>
      <c r="O3450" s="50">
        <v>5.2400000000000002E-2</v>
      </c>
      <c r="R3450" s="59"/>
    </row>
    <row r="3451" spans="2:18" x14ac:dyDescent="0.2">
      <c r="B3451">
        <v>3442</v>
      </c>
      <c r="C3451" s="57">
        <f ca="1"/>
        <v>0.23011500284469646</v>
      </c>
      <c r="D3451" s="57">
        <f t="shared" ca="1" si="428"/>
        <v>0.68639234253463088</v>
      </c>
      <c r="E3451" s="57">
        <f t="shared" ca="1" si="428"/>
        <v>0.68661758071621193</v>
      </c>
      <c r="F3451" s="57">
        <f t="shared" ca="1" si="422"/>
        <v>0</v>
      </c>
      <c r="G3451" s="57">
        <f t="shared" ca="1" si="423"/>
        <v>0</v>
      </c>
      <c r="H3451" s="17">
        <f t="shared" ca="1" si="424"/>
        <v>0</v>
      </c>
      <c r="I3451" s="17">
        <f t="shared" ca="1" si="425"/>
        <v>0</v>
      </c>
      <c r="K3451" s="17">
        <v>3442</v>
      </c>
      <c r="L3451" s="50">
        <v>1.5787921169375537E-3</v>
      </c>
      <c r="M3451" s="50">
        <v>1.5924287932215118E-3</v>
      </c>
      <c r="N3451" s="50">
        <v>5.0599999999999999E-2</v>
      </c>
      <c r="O3451" s="50">
        <v>5.0799999999999998E-2</v>
      </c>
      <c r="R3451" s="59"/>
    </row>
    <row r="3452" spans="2:18" x14ac:dyDescent="0.2">
      <c r="B3452">
        <v>3443</v>
      </c>
      <c r="C3452" s="57">
        <f ca="1"/>
        <v>-1.0006943703396851</v>
      </c>
      <c r="D3452" s="57">
        <f t="shared" ca="1" si="428"/>
        <v>0.60795873542270151</v>
      </c>
      <c r="E3452" s="57">
        <f t="shared" ca="1" si="428"/>
        <v>0.60815823578358441</v>
      </c>
      <c r="F3452" s="57">
        <f t="shared" ca="1" si="422"/>
        <v>0</v>
      </c>
      <c r="G3452" s="57">
        <f t="shared" ca="1" si="423"/>
        <v>0</v>
      </c>
      <c r="H3452" s="17">
        <f t="shared" ca="1" si="424"/>
        <v>0</v>
      </c>
      <c r="I3452" s="17">
        <f t="shared" ca="1" si="425"/>
        <v>0</v>
      </c>
      <c r="K3452" s="17">
        <v>3443</v>
      </c>
      <c r="L3452" s="50">
        <v>1.801423088233867E-3</v>
      </c>
      <c r="M3452" s="50">
        <v>1.8160901107333143E-3</v>
      </c>
      <c r="N3452" s="50">
        <v>5.4399999999999997E-2</v>
      </c>
      <c r="O3452" s="50">
        <v>5.4600000000000003E-2</v>
      </c>
      <c r="R3452" s="59"/>
    </row>
    <row r="3453" spans="2:18" x14ac:dyDescent="0.2">
      <c r="B3453">
        <v>3444</v>
      </c>
      <c r="C3453" s="57">
        <f ca="1"/>
        <v>1.4212980654396372</v>
      </c>
      <c r="D3453" s="57">
        <f t="shared" ca="1" si="428"/>
        <v>0.77192324095943032</v>
      </c>
      <c r="E3453" s="57">
        <f t="shared" ca="1" si="428"/>
        <v>0.77217654592269935</v>
      </c>
      <c r="F3453" s="57">
        <f t="shared" ca="1" si="422"/>
        <v>0</v>
      </c>
      <c r="G3453" s="57">
        <f t="shared" ca="1" si="423"/>
        <v>0</v>
      </c>
      <c r="H3453" s="17">
        <f t="shared" ca="1" si="424"/>
        <v>0</v>
      </c>
      <c r="I3453" s="17">
        <f t="shared" ca="1" si="425"/>
        <v>0</v>
      </c>
      <c r="K3453" s="17">
        <v>3444</v>
      </c>
      <c r="L3453" s="50">
        <v>1.9012718752339701E-3</v>
      </c>
      <c r="M3453" s="50">
        <v>1.9158561415761085E-3</v>
      </c>
      <c r="N3453" s="50">
        <v>5.3800000000000001E-2</v>
      </c>
      <c r="O3453" s="50">
        <v>5.4199999999999998E-2</v>
      </c>
      <c r="R3453" s="59"/>
    </row>
    <row r="3454" spans="2:18" x14ac:dyDescent="0.2">
      <c r="B3454">
        <v>3445</v>
      </c>
      <c r="C3454" s="57">
        <f ca="1"/>
        <v>2.2122393928621307</v>
      </c>
      <c r="D3454" s="57">
        <f t="shared" ca="1" si="428"/>
        <v>0.83452443231139017</v>
      </c>
      <c r="E3454" s="57">
        <f t="shared" ca="1" si="428"/>
        <v>0.83479827972193188</v>
      </c>
      <c r="F3454" s="57">
        <f t="shared" ca="1" si="422"/>
        <v>4.6324432311390162E-2</v>
      </c>
      <c r="G3454" s="57">
        <f t="shared" ca="1" si="423"/>
        <v>4.6598279721931868E-2</v>
      </c>
      <c r="H3454" s="17">
        <f t="shared" ca="1" si="424"/>
        <v>1</v>
      </c>
      <c r="I3454" s="17">
        <f t="shared" ca="1" si="425"/>
        <v>1</v>
      </c>
      <c r="K3454" s="17">
        <v>3445</v>
      </c>
      <c r="L3454" s="50">
        <v>1.7724477763188392E-3</v>
      </c>
      <c r="M3454" s="50">
        <v>1.7858027869128567E-3</v>
      </c>
      <c r="N3454" s="50">
        <v>4.9200000000000001E-2</v>
      </c>
      <c r="O3454" s="50">
        <v>4.9399999999999999E-2</v>
      </c>
      <c r="R3454" s="59"/>
    </row>
    <row r="3455" spans="2:18" x14ac:dyDescent="0.2">
      <c r="B3455">
        <v>3446</v>
      </c>
      <c r="C3455" s="57">
        <f ca="1"/>
        <v>-0.19537547575206257</v>
      </c>
      <c r="D3455" s="57">
        <f t="shared" ca="1" si="428"/>
        <v>0.65819508058992438</v>
      </c>
      <c r="E3455" s="57">
        <f t="shared" ca="1" si="428"/>
        <v>0.65841106590020659</v>
      </c>
      <c r="F3455" s="57">
        <f t="shared" ca="1" si="422"/>
        <v>0</v>
      </c>
      <c r="G3455" s="57">
        <f t="shared" ca="1" si="423"/>
        <v>0</v>
      </c>
      <c r="H3455" s="17">
        <f t="shared" ca="1" si="424"/>
        <v>0</v>
      </c>
      <c r="I3455" s="17">
        <f t="shared" ca="1" si="425"/>
        <v>0</v>
      </c>
      <c r="K3455" s="17">
        <v>3446</v>
      </c>
      <c r="L3455" s="50">
        <v>1.649865332028687E-3</v>
      </c>
      <c r="M3455" s="50">
        <v>1.6633210717466567E-3</v>
      </c>
      <c r="N3455" s="50">
        <v>4.9799999999999997E-2</v>
      </c>
      <c r="O3455" s="50">
        <v>0.05</v>
      </c>
      <c r="R3455" s="59"/>
    </row>
    <row r="3456" spans="2:18" x14ac:dyDescent="0.2">
      <c r="B3456">
        <v>3447</v>
      </c>
      <c r="C3456" s="57">
        <f ca="1"/>
        <v>0.63959966699023185</v>
      </c>
      <c r="D3456" s="57">
        <f t="shared" ca="1" si="428"/>
        <v>0.71466896471287866</v>
      </c>
      <c r="E3456" s="57">
        <f t="shared" ca="1" si="428"/>
        <v>0.71490348180764962</v>
      </c>
      <c r="F3456" s="57">
        <f t="shared" ca="1" si="422"/>
        <v>0</v>
      </c>
      <c r="G3456" s="57">
        <f t="shared" ca="1" si="423"/>
        <v>0</v>
      </c>
      <c r="H3456" s="17">
        <f t="shared" ca="1" si="424"/>
        <v>0</v>
      </c>
      <c r="I3456" s="17">
        <f t="shared" ca="1" si="425"/>
        <v>0</v>
      </c>
      <c r="K3456" s="17">
        <v>3447</v>
      </c>
      <c r="L3456" s="50">
        <v>1.773995993396242E-3</v>
      </c>
      <c r="M3456" s="50">
        <v>1.7886726517502662E-3</v>
      </c>
      <c r="N3456" s="50">
        <v>5.4399999999999997E-2</v>
      </c>
      <c r="O3456" s="50">
        <v>5.5E-2</v>
      </c>
      <c r="R3456" s="59"/>
    </row>
    <row r="3457" spans="2:18" x14ac:dyDescent="0.2">
      <c r="B3457">
        <v>3448</v>
      </c>
      <c r="C3457" s="57">
        <f ca="1"/>
        <v>-0.7556147715352306</v>
      </c>
      <c r="D3457" s="57">
        <f t="shared" ca="1" si="428"/>
        <v>0.62282699763501448</v>
      </c>
      <c r="E3457" s="57">
        <f t="shared" ca="1" si="428"/>
        <v>0.62303137698439481</v>
      </c>
      <c r="F3457" s="57">
        <f t="shared" ca="1" si="422"/>
        <v>0</v>
      </c>
      <c r="G3457" s="57">
        <f t="shared" ca="1" si="423"/>
        <v>0</v>
      </c>
      <c r="H3457" s="17">
        <f t="shared" ca="1" si="424"/>
        <v>0</v>
      </c>
      <c r="I3457" s="17">
        <f t="shared" ca="1" si="425"/>
        <v>0</v>
      </c>
      <c r="K3457" s="17">
        <v>3448</v>
      </c>
      <c r="L3457" s="50">
        <v>2.0357957300402838E-3</v>
      </c>
      <c r="M3457" s="50">
        <v>2.0501832817956286E-3</v>
      </c>
      <c r="N3457" s="50">
        <v>5.2999999999999999E-2</v>
      </c>
      <c r="O3457" s="50">
        <v>5.3400000000000003E-2</v>
      </c>
      <c r="R3457" s="59"/>
    </row>
    <row r="3458" spans="2:18" x14ac:dyDescent="0.2">
      <c r="B3458">
        <v>3449</v>
      </c>
      <c r="C3458" s="57">
        <f ca="1"/>
        <v>0.47242147794866413</v>
      </c>
      <c r="D3458" s="57">
        <f t="shared" ca="1" si="428"/>
        <v>0.70298656059814191</v>
      </c>
      <c r="E3458" s="57">
        <f t="shared" ca="1" si="428"/>
        <v>0.70321724413694764</v>
      </c>
      <c r="F3458" s="57">
        <f t="shared" ca="1" si="422"/>
        <v>0</v>
      </c>
      <c r="G3458" s="57">
        <f t="shared" ca="1" si="423"/>
        <v>0</v>
      </c>
      <c r="H3458" s="17">
        <f t="shared" ca="1" si="424"/>
        <v>0</v>
      </c>
      <c r="I3458" s="17">
        <f t="shared" ca="1" si="425"/>
        <v>0</v>
      </c>
      <c r="K3458" s="17">
        <v>3449</v>
      </c>
      <c r="L3458" s="50">
        <v>1.9076282695374871E-3</v>
      </c>
      <c r="M3458" s="50">
        <v>1.9224740091717425E-3</v>
      </c>
      <c r="N3458" s="50">
        <v>5.4600000000000003E-2</v>
      </c>
      <c r="O3458" s="50">
        <v>5.5399999999999998E-2</v>
      </c>
      <c r="R3458" s="59"/>
    </row>
    <row r="3459" spans="2:18" x14ac:dyDescent="0.2">
      <c r="B3459">
        <v>3450</v>
      </c>
      <c r="C3459" s="57">
        <f ca="1"/>
        <v>4.1019170316059492E-2</v>
      </c>
      <c r="D3459" s="57">
        <f t="shared" ca="1" si="428"/>
        <v>0.6737148245920338</v>
      </c>
      <c r="E3459" s="57">
        <f t="shared" ca="1" si="428"/>
        <v>0.67393590267317172</v>
      </c>
      <c r="F3459" s="57">
        <f t="shared" ca="1" si="422"/>
        <v>0</v>
      </c>
      <c r="G3459" s="57">
        <f t="shared" ca="1" si="423"/>
        <v>0</v>
      </c>
      <c r="H3459" s="17">
        <f t="shared" ca="1" si="424"/>
        <v>0</v>
      </c>
      <c r="I3459" s="17">
        <f t="shared" ca="1" si="425"/>
        <v>0</v>
      </c>
      <c r="K3459" s="17">
        <v>3450</v>
      </c>
      <c r="L3459" s="50">
        <v>1.5604449398552032E-3</v>
      </c>
      <c r="M3459" s="50">
        <v>1.573592266196323E-3</v>
      </c>
      <c r="N3459" s="50">
        <v>4.8399999999999999E-2</v>
      </c>
      <c r="O3459" s="50">
        <v>4.9000000000000002E-2</v>
      </c>
      <c r="R3459" s="59"/>
    </row>
    <row r="3460" spans="2:18" x14ac:dyDescent="0.2">
      <c r="B3460">
        <v>3451</v>
      </c>
      <c r="C3460" s="57">
        <f ca="1"/>
        <v>1.6179233283393268</v>
      </c>
      <c r="D3460" s="57">
        <f t="shared" ca="1" si="428"/>
        <v>0.78703278317706726</v>
      </c>
      <c r="E3460" s="57">
        <f t="shared" ca="1" si="428"/>
        <v>0.78729104630435209</v>
      </c>
      <c r="F3460" s="57">
        <f t="shared" ca="1" si="422"/>
        <v>0</v>
      </c>
      <c r="G3460" s="57">
        <f t="shared" ca="1" si="423"/>
        <v>0</v>
      </c>
      <c r="H3460" s="17">
        <f t="shared" ca="1" si="424"/>
        <v>0</v>
      </c>
      <c r="I3460" s="17">
        <f t="shared" ca="1" si="425"/>
        <v>0</v>
      </c>
      <c r="K3460" s="17">
        <v>3451</v>
      </c>
      <c r="L3460" s="50">
        <v>1.7745172203526352E-3</v>
      </c>
      <c r="M3460" s="50">
        <v>1.7884863279662995E-3</v>
      </c>
      <c r="N3460" s="50">
        <v>5.1400000000000001E-2</v>
      </c>
      <c r="O3460" s="50">
        <v>5.1999999999999998E-2</v>
      </c>
      <c r="R3460" s="59"/>
    </row>
    <row r="3461" spans="2:18" x14ac:dyDescent="0.2">
      <c r="B3461">
        <v>3452</v>
      </c>
      <c r="C3461" s="57">
        <f ca="1"/>
        <v>-1.7594150756535645</v>
      </c>
      <c r="D3461" s="57">
        <f t="shared" ca="1" si="428"/>
        <v>0.56414237394487876</v>
      </c>
      <c r="E3461" s="57">
        <f t="shared" ca="1" si="428"/>
        <v>0.56432749606030175</v>
      </c>
      <c r="F3461" s="57">
        <f t="shared" ca="1" si="422"/>
        <v>0</v>
      </c>
      <c r="G3461" s="57">
        <f t="shared" ca="1" si="423"/>
        <v>0</v>
      </c>
      <c r="H3461" s="17">
        <f t="shared" ca="1" si="424"/>
        <v>0</v>
      </c>
      <c r="I3461" s="17">
        <f t="shared" ca="1" si="425"/>
        <v>0</v>
      </c>
      <c r="K3461" s="17">
        <v>3452</v>
      </c>
      <c r="L3461" s="50">
        <v>1.5751355524788488E-3</v>
      </c>
      <c r="M3461" s="50">
        <v>1.5878605279851532E-3</v>
      </c>
      <c r="N3461" s="50">
        <v>4.7199999999999999E-2</v>
      </c>
      <c r="O3461" s="50">
        <v>4.7199999999999999E-2</v>
      </c>
      <c r="R3461" s="59"/>
    </row>
    <row r="3462" spans="2:18" x14ac:dyDescent="0.2">
      <c r="B3462">
        <v>3453</v>
      </c>
      <c r="C3462" s="57">
        <f ca="1"/>
        <v>-1.4556300270653484</v>
      </c>
      <c r="D3462" s="57">
        <f t="shared" ca="1" si="428"/>
        <v>0.58129365240877717</v>
      </c>
      <c r="E3462" s="57">
        <f t="shared" ca="1" si="428"/>
        <v>0.58148440267960566</v>
      </c>
      <c r="F3462" s="57">
        <f t="shared" ca="1" si="422"/>
        <v>0</v>
      </c>
      <c r="G3462" s="57">
        <f t="shared" ca="1" si="423"/>
        <v>0</v>
      </c>
      <c r="H3462" s="17">
        <f t="shared" ca="1" si="424"/>
        <v>0</v>
      </c>
      <c r="I3462" s="17">
        <f t="shared" ca="1" si="425"/>
        <v>0</v>
      </c>
      <c r="K3462" s="17">
        <v>3453</v>
      </c>
      <c r="L3462" s="50">
        <v>1.862580893542313E-3</v>
      </c>
      <c r="M3462" s="50">
        <v>1.876669396429055E-3</v>
      </c>
      <c r="N3462" s="50">
        <v>5.16E-2</v>
      </c>
      <c r="O3462" s="50">
        <v>5.2400000000000002E-2</v>
      </c>
      <c r="R3462" s="59"/>
    </row>
    <row r="3463" spans="2:18" x14ac:dyDescent="0.2">
      <c r="B3463">
        <v>3454</v>
      </c>
      <c r="C3463" s="57">
        <f ca="1"/>
        <v>-0.28199322506118568</v>
      </c>
      <c r="D3463" s="57">
        <f t="shared" ca="1" si="428"/>
        <v>0.65259840344705944</v>
      </c>
      <c r="E3463" s="57">
        <f t="shared" ca="1" si="428"/>
        <v>0.65281255221968759</v>
      </c>
      <c r="F3463" s="57">
        <f t="shared" ca="1" si="422"/>
        <v>0</v>
      </c>
      <c r="G3463" s="57">
        <f t="shared" ca="1" si="423"/>
        <v>0</v>
      </c>
      <c r="H3463" s="17">
        <f t="shared" ca="1" si="424"/>
        <v>0</v>
      </c>
      <c r="I3463" s="17">
        <f t="shared" ca="1" si="425"/>
        <v>0</v>
      </c>
      <c r="K3463" s="17">
        <v>3454</v>
      </c>
      <c r="L3463" s="50">
        <v>1.9113433466858051E-3</v>
      </c>
      <c r="M3463" s="50">
        <v>1.9257790787369699E-3</v>
      </c>
      <c r="N3463" s="50">
        <v>5.2999999999999999E-2</v>
      </c>
      <c r="O3463" s="50">
        <v>5.3600000000000002E-2</v>
      </c>
      <c r="R3463" s="59"/>
    </row>
    <row r="3464" spans="2:18" x14ac:dyDescent="0.2">
      <c r="B3464">
        <v>3455</v>
      </c>
      <c r="C3464" s="57">
        <f ca="1"/>
        <v>3.621735403859784E-2</v>
      </c>
      <c r="D3464" s="57">
        <f t="shared" ca="1" si="428"/>
        <v>0.67339596420376457</v>
      </c>
      <c r="E3464" s="57">
        <f t="shared" ca="1" si="428"/>
        <v>0.67361693765154684</v>
      </c>
      <c r="F3464" s="57">
        <f t="shared" ca="1" si="422"/>
        <v>0</v>
      </c>
      <c r="G3464" s="57">
        <f t="shared" ca="1" si="423"/>
        <v>0</v>
      </c>
      <c r="H3464" s="17">
        <f t="shared" ca="1" si="424"/>
        <v>0</v>
      </c>
      <c r="I3464" s="17">
        <f t="shared" ca="1" si="425"/>
        <v>0</v>
      </c>
      <c r="K3464" s="17">
        <v>3455</v>
      </c>
      <c r="L3464" s="50">
        <v>1.8343528519510887E-3</v>
      </c>
      <c r="M3464" s="50">
        <v>1.8479249761354009E-3</v>
      </c>
      <c r="N3464" s="50">
        <v>0.05</v>
      </c>
      <c r="O3464" s="50">
        <v>5.0200000000000002E-2</v>
      </c>
      <c r="R3464" s="59"/>
    </row>
    <row r="3465" spans="2:18" x14ac:dyDescent="0.2">
      <c r="B3465">
        <v>3456</v>
      </c>
      <c r="C3465" s="57">
        <f ca="1"/>
        <v>1.0058199856874914</v>
      </c>
      <c r="D3465" s="57">
        <f t="shared" ca="1" si="428"/>
        <v>0.74094335890956364</v>
      </c>
      <c r="E3465" s="57">
        <f t="shared" ca="1" si="428"/>
        <v>0.74118649789068791</v>
      </c>
      <c r="F3465" s="57">
        <f t="shared" ca="1" si="422"/>
        <v>0</v>
      </c>
      <c r="G3465" s="57">
        <f t="shared" ca="1" si="423"/>
        <v>0</v>
      </c>
      <c r="H3465" s="17">
        <f t="shared" ca="1" si="424"/>
        <v>0</v>
      </c>
      <c r="I3465" s="17">
        <f t="shared" ca="1" si="425"/>
        <v>0</v>
      </c>
      <c r="K3465" s="17">
        <v>3456</v>
      </c>
      <c r="L3465" s="50">
        <v>1.5960954957498206E-3</v>
      </c>
      <c r="M3465" s="50">
        <v>1.6088908261115687E-3</v>
      </c>
      <c r="N3465" s="50">
        <v>4.7E-2</v>
      </c>
      <c r="O3465" s="50">
        <v>4.7800000000000002E-2</v>
      </c>
      <c r="R3465" s="59"/>
    </row>
    <row r="3466" spans="2:18" x14ac:dyDescent="0.2">
      <c r="B3466">
        <v>3457</v>
      </c>
      <c r="C3466" s="57">
        <f ca="1"/>
        <v>0.36197030578300998</v>
      </c>
      <c r="D3466" s="57">
        <f t="shared" ca="1" si="428"/>
        <v>0.6953731951036306</v>
      </c>
      <c r="E3466" s="57">
        <f t="shared" ca="1" si="428"/>
        <v>0.69560138033280572</v>
      </c>
      <c r="F3466" s="57">
        <f t="shared" ref="F3466:F3529" ca="1" si="429">MAX(0,CP*(D3466-K))</f>
        <v>0</v>
      </c>
      <c r="G3466" s="57">
        <f t="shared" ref="G3466:G3529" ca="1" si="430">MAX(0,CP*(E3466-K))</f>
        <v>0</v>
      </c>
      <c r="H3466" s="17">
        <f t="shared" ref="H3466:H3529" ca="1" si="431">(CP*(D3466-K)&gt;0)*1</f>
        <v>0</v>
      </c>
      <c r="I3466" s="17">
        <f t="shared" ref="I3466:I3529" ca="1" si="432">(CP*(E3466-K)&gt;0)*1</f>
        <v>0</v>
      </c>
      <c r="K3466" s="17">
        <v>3457</v>
      </c>
      <c r="L3466" s="50">
        <v>1.7974896790431522E-3</v>
      </c>
      <c r="M3466" s="50">
        <v>1.8115739983474313E-3</v>
      </c>
      <c r="N3466" s="50">
        <v>5.1799999999999999E-2</v>
      </c>
      <c r="O3466" s="50">
        <v>5.2200000000000003E-2</v>
      </c>
      <c r="R3466" s="59"/>
    </row>
    <row r="3467" spans="2:18" x14ac:dyDescent="0.2">
      <c r="B3467">
        <v>3458</v>
      </c>
      <c r="C3467" s="57">
        <f ca="1"/>
        <v>1.531934127823366</v>
      </c>
      <c r="D3467" s="57">
        <f t="shared" ca="1" si="428"/>
        <v>0.78038894725446006</v>
      </c>
      <c r="E3467" s="57">
        <f t="shared" ca="1" si="428"/>
        <v>0.78064503022117326</v>
      </c>
      <c r="F3467" s="57">
        <f t="shared" ca="1" si="429"/>
        <v>0</v>
      </c>
      <c r="G3467" s="57">
        <f t="shared" ca="1" si="430"/>
        <v>0</v>
      </c>
      <c r="H3467" s="17">
        <f t="shared" ca="1" si="431"/>
        <v>0</v>
      </c>
      <c r="I3467" s="17">
        <f t="shared" ca="1" si="432"/>
        <v>0</v>
      </c>
      <c r="K3467" s="17">
        <v>3458</v>
      </c>
      <c r="L3467" s="50">
        <v>1.5709293158934683E-3</v>
      </c>
      <c r="M3467" s="50">
        <v>1.5844207751516978E-3</v>
      </c>
      <c r="N3467" s="50">
        <v>0.05</v>
      </c>
      <c r="O3467" s="50">
        <v>5.0200000000000002E-2</v>
      </c>
      <c r="R3467" s="59"/>
    </row>
    <row r="3468" spans="2:18" x14ac:dyDescent="0.2">
      <c r="B3468">
        <v>3459</v>
      </c>
      <c r="C3468" s="57">
        <f ca="1"/>
        <v>0.85041002310276248</v>
      </c>
      <c r="D3468" s="57">
        <f t="shared" ca="1" si="428"/>
        <v>0.72967753864756579</v>
      </c>
      <c r="E3468" s="57">
        <f t="shared" ca="1" si="428"/>
        <v>0.72991698077382638</v>
      </c>
      <c r="F3468" s="57">
        <f t="shared" ca="1" si="429"/>
        <v>0</v>
      </c>
      <c r="G3468" s="57">
        <f t="shared" ca="1" si="430"/>
        <v>0</v>
      </c>
      <c r="H3468" s="17">
        <f t="shared" ca="1" si="431"/>
        <v>0</v>
      </c>
      <c r="I3468" s="17">
        <f t="shared" ca="1" si="432"/>
        <v>0</v>
      </c>
      <c r="K3468" s="17">
        <v>3459</v>
      </c>
      <c r="L3468" s="50">
        <v>1.6720852503051675E-3</v>
      </c>
      <c r="M3468" s="50">
        <v>1.6859595263154959E-3</v>
      </c>
      <c r="N3468" s="50">
        <v>5.1400000000000001E-2</v>
      </c>
      <c r="O3468" s="50">
        <v>5.16E-2</v>
      </c>
      <c r="R3468" s="59"/>
    </row>
    <row r="3469" spans="2:18" x14ac:dyDescent="0.2">
      <c r="B3469">
        <v>3460</v>
      </c>
      <c r="C3469" s="57">
        <f ca="1"/>
        <v>-0.25698332647239891</v>
      </c>
      <c r="D3469" s="57">
        <f t="shared" ca="1" si="428"/>
        <v>0.65420947630141812</v>
      </c>
      <c r="E3469" s="57">
        <f t="shared" ca="1" si="428"/>
        <v>0.65442415374416318</v>
      </c>
      <c r="F3469" s="57">
        <f t="shared" ca="1" si="429"/>
        <v>0</v>
      </c>
      <c r="G3469" s="57">
        <f t="shared" ca="1" si="430"/>
        <v>0</v>
      </c>
      <c r="H3469" s="17">
        <f t="shared" ca="1" si="431"/>
        <v>0</v>
      </c>
      <c r="I3469" s="17">
        <f t="shared" ca="1" si="432"/>
        <v>0</v>
      </c>
      <c r="K3469" s="17">
        <v>3460</v>
      </c>
      <c r="L3469" s="50">
        <v>1.6874374758769242E-3</v>
      </c>
      <c r="M3469" s="50">
        <v>1.7012021092077062E-3</v>
      </c>
      <c r="N3469" s="50">
        <v>5.0799999999999998E-2</v>
      </c>
      <c r="O3469" s="50">
        <v>5.1400000000000001E-2</v>
      </c>
      <c r="R3469" s="59"/>
    </row>
    <row r="3470" spans="2:18" x14ac:dyDescent="0.2">
      <c r="B3470">
        <v>3461</v>
      </c>
      <c r="C3470" s="57">
        <f ca="1"/>
        <v>1.2500844247587395</v>
      </c>
      <c r="D3470" s="57">
        <f t="shared" ref="D3470:E3489" ca="1" si="433">S0*EXP((D$5+0.5*σ*σ)*T+σ*SQRT(T)*$C3470)</f>
        <v>0.75900289882125094</v>
      </c>
      <c r="E3470" s="57">
        <f t="shared" ca="1" si="433"/>
        <v>0.75925196400183537</v>
      </c>
      <c r="F3470" s="57">
        <f t="shared" ca="1" si="429"/>
        <v>0</v>
      </c>
      <c r="G3470" s="57">
        <f t="shared" ca="1" si="430"/>
        <v>0</v>
      </c>
      <c r="H3470" s="17">
        <f t="shared" ca="1" si="431"/>
        <v>0</v>
      </c>
      <c r="I3470" s="17">
        <f t="shared" ca="1" si="432"/>
        <v>0</v>
      </c>
      <c r="K3470" s="17">
        <v>3461</v>
      </c>
      <c r="L3470" s="50">
        <v>1.6111948071974864E-3</v>
      </c>
      <c r="M3470" s="50">
        <v>1.6252248462061988E-3</v>
      </c>
      <c r="N3470" s="50">
        <v>5.2200000000000003E-2</v>
      </c>
      <c r="O3470" s="50">
        <v>5.2200000000000003E-2</v>
      </c>
      <c r="R3470" s="59"/>
    </row>
    <row r="3471" spans="2:18" x14ac:dyDescent="0.2">
      <c r="B3471">
        <v>3462</v>
      </c>
      <c r="C3471" s="57">
        <f ca="1"/>
        <v>2.0389732229357493</v>
      </c>
      <c r="D3471" s="57">
        <f t="shared" ca="1" si="433"/>
        <v>0.82039025450557468</v>
      </c>
      <c r="E3471" s="57">
        <f t="shared" ca="1" si="433"/>
        <v>0.82065946381584953</v>
      </c>
      <c r="F3471" s="57">
        <f t="shared" ca="1" si="429"/>
        <v>3.2190254505574667E-2</v>
      </c>
      <c r="G3471" s="57">
        <f t="shared" ca="1" si="430"/>
        <v>3.2459463815849521E-2</v>
      </c>
      <c r="H3471" s="17">
        <f t="shared" ca="1" si="431"/>
        <v>1</v>
      </c>
      <c r="I3471" s="17">
        <f t="shared" ca="1" si="432"/>
        <v>1</v>
      </c>
      <c r="K3471" s="17">
        <v>3462</v>
      </c>
      <c r="L3471" s="50">
        <v>1.8636573868116013E-3</v>
      </c>
      <c r="M3471" s="50">
        <v>1.8785550766508975E-3</v>
      </c>
      <c r="N3471" s="50">
        <v>5.5199999999999999E-2</v>
      </c>
      <c r="O3471" s="50">
        <v>5.5399999999999998E-2</v>
      </c>
      <c r="R3471" s="59"/>
    </row>
    <row r="3472" spans="2:18" x14ac:dyDescent="0.2">
      <c r="B3472">
        <v>3463</v>
      </c>
      <c r="C3472" s="57">
        <f ca="1"/>
        <v>1.0820239710390487</v>
      </c>
      <c r="D3472" s="57">
        <f t="shared" ca="1" si="433"/>
        <v>0.74653084958334304</v>
      </c>
      <c r="E3472" s="57">
        <f t="shared" ca="1" si="433"/>
        <v>0.74677582208760118</v>
      </c>
      <c r="F3472" s="57">
        <f t="shared" ca="1" si="429"/>
        <v>0</v>
      </c>
      <c r="G3472" s="57">
        <f t="shared" ca="1" si="430"/>
        <v>0</v>
      </c>
      <c r="H3472" s="17">
        <f t="shared" ca="1" si="431"/>
        <v>0</v>
      </c>
      <c r="I3472" s="17">
        <f t="shared" ca="1" si="432"/>
        <v>0</v>
      </c>
      <c r="K3472" s="17">
        <v>3463</v>
      </c>
      <c r="L3472" s="50">
        <v>1.8133350096218698E-3</v>
      </c>
      <c r="M3472" s="50">
        <v>1.8275283486791857E-3</v>
      </c>
      <c r="N3472" s="50">
        <v>5.2400000000000002E-2</v>
      </c>
      <c r="O3472" s="50">
        <v>5.2600000000000001E-2</v>
      </c>
      <c r="R3472" s="59"/>
    </row>
    <row r="3473" spans="2:18" x14ac:dyDescent="0.2">
      <c r="B3473">
        <v>3464</v>
      </c>
      <c r="C3473" s="57">
        <f ca="1"/>
        <v>0.10672922976079074</v>
      </c>
      <c r="D3473" s="57">
        <f t="shared" ca="1" si="433"/>
        <v>0.67809344366594693</v>
      </c>
      <c r="E3473" s="57">
        <f t="shared" ca="1" si="433"/>
        <v>0.67831595858158455</v>
      </c>
      <c r="F3473" s="57">
        <f t="shared" ca="1" si="429"/>
        <v>0</v>
      </c>
      <c r="G3473" s="57">
        <f t="shared" ca="1" si="430"/>
        <v>0</v>
      </c>
      <c r="H3473" s="17">
        <f t="shared" ca="1" si="431"/>
        <v>0</v>
      </c>
      <c r="I3473" s="17">
        <f t="shared" ca="1" si="432"/>
        <v>0</v>
      </c>
      <c r="K3473" s="17">
        <v>3464</v>
      </c>
      <c r="L3473" s="50">
        <v>1.980066152144497E-3</v>
      </c>
      <c r="M3473" s="50">
        <v>1.9944800622775354E-3</v>
      </c>
      <c r="N3473" s="50">
        <v>5.3199999999999997E-2</v>
      </c>
      <c r="O3473" s="50">
        <v>5.3400000000000003E-2</v>
      </c>
      <c r="R3473" s="59"/>
    </row>
    <row r="3474" spans="2:18" x14ac:dyDescent="0.2">
      <c r="B3474">
        <v>3465</v>
      </c>
      <c r="C3474" s="57">
        <f ca="1"/>
        <v>-1.2383090912163777</v>
      </c>
      <c r="D3474" s="57">
        <f t="shared" ca="1" si="433"/>
        <v>0.59388231461361207</v>
      </c>
      <c r="E3474" s="57">
        <f t="shared" ca="1" si="433"/>
        <v>0.5940771958270632</v>
      </c>
      <c r="F3474" s="57">
        <f t="shared" ca="1" si="429"/>
        <v>0</v>
      </c>
      <c r="G3474" s="57">
        <f t="shared" ca="1" si="430"/>
        <v>0</v>
      </c>
      <c r="H3474" s="17">
        <f t="shared" ca="1" si="431"/>
        <v>0</v>
      </c>
      <c r="I3474" s="17">
        <f t="shared" ca="1" si="432"/>
        <v>0</v>
      </c>
      <c r="K3474" s="17">
        <v>3465</v>
      </c>
      <c r="L3474" s="50">
        <v>1.7273807152513386E-3</v>
      </c>
      <c r="M3474" s="50">
        <v>1.7419144434822804E-3</v>
      </c>
      <c r="N3474" s="50">
        <v>5.3999999999999999E-2</v>
      </c>
      <c r="O3474" s="50">
        <v>5.3999999999999999E-2</v>
      </c>
      <c r="R3474" s="59"/>
    </row>
    <row r="3475" spans="2:18" x14ac:dyDescent="0.2">
      <c r="B3475">
        <v>3466</v>
      </c>
      <c r="C3475" s="57">
        <f ca="1"/>
        <v>0.75187433119769398</v>
      </c>
      <c r="D3475" s="57">
        <f t="shared" ca="1" si="433"/>
        <v>0.72262348879395466</v>
      </c>
      <c r="E3475" s="57">
        <f t="shared" ca="1" si="433"/>
        <v>0.72286061614881802</v>
      </c>
      <c r="F3475" s="57">
        <f t="shared" ca="1" si="429"/>
        <v>0</v>
      </c>
      <c r="G3475" s="57">
        <f t="shared" ca="1" si="430"/>
        <v>0</v>
      </c>
      <c r="H3475" s="17">
        <f t="shared" ca="1" si="431"/>
        <v>0</v>
      </c>
      <c r="I3475" s="17">
        <f t="shared" ca="1" si="432"/>
        <v>0</v>
      </c>
      <c r="K3475" s="17">
        <v>3466</v>
      </c>
      <c r="L3475" s="50">
        <v>1.8032505753390769E-3</v>
      </c>
      <c r="M3475" s="50">
        <v>1.8183078835972157E-3</v>
      </c>
      <c r="N3475" s="50">
        <v>5.5599999999999997E-2</v>
      </c>
      <c r="O3475" s="50">
        <v>5.6000000000000001E-2</v>
      </c>
      <c r="R3475" s="59"/>
    </row>
    <row r="3476" spans="2:18" x14ac:dyDescent="0.2">
      <c r="B3476">
        <v>3467</v>
      </c>
      <c r="C3476" s="57">
        <f ca="1"/>
        <v>-0.35958847482875766</v>
      </c>
      <c r="D3476" s="57">
        <f t="shared" ca="1" si="433"/>
        <v>0.6476251251426145</v>
      </c>
      <c r="E3476" s="57">
        <f t="shared" ca="1" si="433"/>
        <v>0.64783764194458615</v>
      </c>
      <c r="F3476" s="57">
        <f t="shared" ca="1" si="429"/>
        <v>0</v>
      </c>
      <c r="G3476" s="57">
        <f t="shared" ca="1" si="430"/>
        <v>0</v>
      </c>
      <c r="H3476" s="17">
        <f t="shared" ca="1" si="431"/>
        <v>0</v>
      </c>
      <c r="I3476" s="17">
        <f t="shared" ca="1" si="432"/>
        <v>0</v>
      </c>
      <c r="K3476" s="17">
        <v>3467</v>
      </c>
      <c r="L3476" s="50">
        <v>1.7226251984193482E-3</v>
      </c>
      <c r="M3476" s="50">
        <v>1.7364424365473865E-3</v>
      </c>
      <c r="N3476" s="50">
        <v>5.0999999999999997E-2</v>
      </c>
      <c r="O3476" s="50">
        <v>5.16E-2</v>
      </c>
      <c r="R3476" s="59"/>
    </row>
    <row r="3477" spans="2:18" x14ac:dyDescent="0.2">
      <c r="B3477">
        <v>3468</v>
      </c>
      <c r="C3477" s="57">
        <f ca="1"/>
        <v>-0.48508494206939157</v>
      </c>
      <c r="D3477" s="57">
        <f t="shared" ca="1" si="433"/>
        <v>0.63966182559909457</v>
      </c>
      <c r="E3477" s="57">
        <f t="shared" ca="1" si="433"/>
        <v>0.63987172926132463</v>
      </c>
      <c r="F3477" s="57">
        <f t="shared" ca="1" si="429"/>
        <v>0</v>
      </c>
      <c r="G3477" s="57">
        <f t="shared" ca="1" si="430"/>
        <v>0</v>
      </c>
      <c r="H3477" s="17">
        <f t="shared" ca="1" si="431"/>
        <v>0</v>
      </c>
      <c r="I3477" s="17">
        <f t="shared" ca="1" si="432"/>
        <v>0</v>
      </c>
      <c r="K3477" s="17">
        <v>3468</v>
      </c>
      <c r="L3477" s="50">
        <v>1.920574523175532E-3</v>
      </c>
      <c r="M3477" s="50">
        <v>1.9346376874402314E-3</v>
      </c>
      <c r="N3477" s="50">
        <v>5.1799999999999999E-2</v>
      </c>
      <c r="O3477" s="50">
        <v>5.2200000000000003E-2</v>
      </c>
      <c r="R3477" s="59"/>
    </row>
    <row r="3478" spans="2:18" x14ac:dyDescent="0.2">
      <c r="B3478">
        <v>3469</v>
      </c>
      <c r="C3478" s="57">
        <f ca="1"/>
        <v>0.3985954965796219</v>
      </c>
      <c r="D3478" s="57">
        <f t="shared" ca="1" si="433"/>
        <v>0.69788857664698845</v>
      </c>
      <c r="E3478" s="57">
        <f t="shared" ca="1" si="433"/>
        <v>0.69811758729324602</v>
      </c>
      <c r="F3478" s="57">
        <f t="shared" ca="1" si="429"/>
        <v>0</v>
      </c>
      <c r="G3478" s="57">
        <f t="shared" ca="1" si="430"/>
        <v>0</v>
      </c>
      <c r="H3478" s="17">
        <f t="shared" ca="1" si="431"/>
        <v>0</v>
      </c>
      <c r="I3478" s="17">
        <f t="shared" ca="1" si="432"/>
        <v>0</v>
      </c>
      <c r="K3478" s="17">
        <v>3469</v>
      </c>
      <c r="L3478" s="50">
        <v>1.7448970621503509E-3</v>
      </c>
      <c r="M3478" s="50">
        <v>1.7589721431526292E-3</v>
      </c>
      <c r="N3478" s="50">
        <v>5.2200000000000003E-2</v>
      </c>
      <c r="O3478" s="50">
        <v>5.2400000000000002E-2</v>
      </c>
      <c r="R3478" s="59"/>
    </row>
    <row r="3479" spans="2:18" x14ac:dyDescent="0.2">
      <c r="B3479">
        <v>3470</v>
      </c>
      <c r="C3479" s="57">
        <f ca="1"/>
        <v>0.21996097660485048</v>
      </c>
      <c r="D3479" s="57">
        <f t="shared" ca="1" si="433"/>
        <v>0.68570556659382254</v>
      </c>
      <c r="E3479" s="57">
        <f t="shared" ca="1" si="433"/>
        <v>0.68593057941134483</v>
      </c>
      <c r="F3479" s="57">
        <f t="shared" ca="1" si="429"/>
        <v>0</v>
      </c>
      <c r="G3479" s="57">
        <f t="shared" ca="1" si="430"/>
        <v>0</v>
      </c>
      <c r="H3479" s="17">
        <f t="shared" ca="1" si="431"/>
        <v>0</v>
      </c>
      <c r="I3479" s="17">
        <f t="shared" ca="1" si="432"/>
        <v>0</v>
      </c>
      <c r="K3479" s="17">
        <v>3470</v>
      </c>
      <c r="L3479" s="50">
        <v>1.671756467391727E-3</v>
      </c>
      <c r="M3479" s="50">
        <v>1.6849145916835362E-3</v>
      </c>
      <c r="N3479" s="50">
        <v>4.8399999999999999E-2</v>
      </c>
      <c r="O3479" s="50">
        <v>4.9000000000000002E-2</v>
      </c>
      <c r="R3479" s="59"/>
    </row>
    <row r="3480" spans="2:18" x14ac:dyDescent="0.2">
      <c r="B3480">
        <v>3471</v>
      </c>
      <c r="C3480" s="57">
        <f ca="1"/>
        <v>2.093095125286037</v>
      </c>
      <c r="D3480" s="57">
        <f t="shared" ca="1" si="433"/>
        <v>0.82477934386899521</v>
      </c>
      <c r="E3480" s="57">
        <f t="shared" ca="1" si="433"/>
        <v>0.82504999344957275</v>
      </c>
      <c r="F3480" s="57">
        <f t="shared" ca="1" si="429"/>
        <v>3.6579343868995196E-2</v>
      </c>
      <c r="G3480" s="57">
        <f t="shared" ca="1" si="430"/>
        <v>3.6849993449572738E-2</v>
      </c>
      <c r="H3480" s="17">
        <f t="shared" ca="1" si="431"/>
        <v>1</v>
      </c>
      <c r="I3480" s="17">
        <f t="shared" ca="1" si="432"/>
        <v>1</v>
      </c>
      <c r="K3480" s="17">
        <v>3471</v>
      </c>
      <c r="L3480" s="50">
        <v>1.9058036958560468E-3</v>
      </c>
      <c r="M3480" s="50">
        <v>1.9200044690851049E-3</v>
      </c>
      <c r="N3480" s="50">
        <v>5.2400000000000002E-2</v>
      </c>
      <c r="O3480" s="50">
        <v>5.2600000000000001E-2</v>
      </c>
      <c r="R3480" s="59"/>
    </row>
    <row r="3481" spans="2:18" x14ac:dyDescent="0.2">
      <c r="B3481">
        <v>3472</v>
      </c>
      <c r="C3481" s="57">
        <f ca="1"/>
        <v>-1.6961998471978021</v>
      </c>
      <c r="D3481" s="57">
        <f t="shared" ca="1" si="433"/>
        <v>0.56766921727934494</v>
      </c>
      <c r="E3481" s="57">
        <f t="shared" ca="1" si="433"/>
        <v>0.56785549672087743</v>
      </c>
      <c r="F3481" s="57">
        <f t="shared" ca="1" si="429"/>
        <v>0</v>
      </c>
      <c r="G3481" s="57">
        <f t="shared" ca="1" si="430"/>
        <v>0</v>
      </c>
      <c r="H3481" s="17">
        <f t="shared" ca="1" si="431"/>
        <v>0</v>
      </c>
      <c r="I3481" s="17">
        <f t="shared" ca="1" si="432"/>
        <v>0</v>
      </c>
      <c r="K3481" s="17">
        <v>3472</v>
      </c>
      <c r="L3481" s="50">
        <v>1.6071611431477347E-3</v>
      </c>
      <c r="M3481" s="50">
        <v>1.6194608034732823E-3</v>
      </c>
      <c r="N3481" s="50">
        <v>4.5199999999999997E-2</v>
      </c>
      <c r="O3481" s="50">
        <v>4.58E-2</v>
      </c>
      <c r="R3481" s="59"/>
    </row>
    <row r="3482" spans="2:18" x14ac:dyDescent="0.2">
      <c r="B3482">
        <v>3473</v>
      </c>
      <c r="C3482" s="57">
        <f ca="1"/>
        <v>-0.84414943885982929</v>
      </c>
      <c r="D3482" s="57">
        <f t="shared" ca="1" si="433"/>
        <v>0.61741436516352421</v>
      </c>
      <c r="E3482" s="57">
        <f t="shared" ca="1" si="433"/>
        <v>0.61761696836911628</v>
      </c>
      <c r="F3482" s="57">
        <f t="shared" ca="1" si="429"/>
        <v>0</v>
      </c>
      <c r="G3482" s="57">
        <f t="shared" ca="1" si="430"/>
        <v>0</v>
      </c>
      <c r="H3482" s="17">
        <f t="shared" ca="1" si="431"/>
        <v>0</v>
      </c>
      <c r="I3482" s="17">
        <f t="shared" ca="1" si="432"/>
        <v>0</v>
      </c>
      <c r="K3482" s="17">
        <v>3473</v>
      </c>
      <c r="L3482" s="50">
        <v>1.8430858569890762E-3</v>
      </c>
      <c r="M3482" s="50">
        <v>1.8573852056977429E-3</v>
      </c>
      <c r="N3482" s="50">
        <v>5.28E-2</v>
      </c>
      <c r="O3482" s="50">
        <v>5.3199999999999997E-2</v>
      </c>
      <c r="R3482" s="59"/>
    </row>
    <row r="3483" spans="2:18" x14ac:dyDescent="0.2">
      <c r="B3483">
        <v>3474</v>
      </c>
      <c r="C3483" s="57">
        <f ca="1"/>
        <v>-4.4193252661579717E-2</v>
      </c>
      <c r="D3483" s="57">
        <f t="shared" ca="1" si="433"/>
        <v>0.66807873629151426</v>
      </c>
      <c r="E3483" s="57">
        <f t="shared" ca="1" si="433"/>
        <v>0.66829796490231086</v>
      </c>
      <c r="F3483" s="57">
        <f t="shared" ca="1" si="429"/>
        <v>0</v>
      </c>
      <c r="G3483" s="57">
        <f t="shared" ca="1" si="430"/>
        <v>0</v>
      </c>
      <c r="H3483" s="17">
        <f t="shared" ca="1" si="431"/>
        <v>0</v>
      </c>
      <c r="I3483" s="17">
        <f t="shared" ca="1" si="432"/>
        <v>0</v>
      </c>
      <c r="K3483" s="17">
        <v>3474</v>
      </c>
      <c r="L3483" s="50">
        <v>1.8245612285549733E-3</v>
      </c>
      <c r="M3483" s="50">
        <v>1.838274295227238E-3</v>
      </c>
      <c r="N3483" s="50">
        <v>5.04E-2</v>
      </c>
      <c r="O3483" s="50">
        <v>5.0999999999999997E-2</v>
      </c>
      <c r="R3483" s="59"/>
    </row>
    <row r="3484" spans="2:18" x14ac:dyDescent="0.2">
      <c r="B3484">
        <v>3475</v>
      </c>
      <c r="C3484" s="57">
        <f ca="1"/>
        <v>0.25181841682257011</v>
      </c>
      <c r="D3484" s="57">
        <f t="shared" ca="1" si="433"/>
        <v>0.6878625780660641</v>
      </c>
      <c r="E3484" s="57">
        <f t="shared" ca="1" si="433"/>
        <v>0.68808829870229549</v>
      </c>
      <c r="F3484" s="57">
        <f t="shared" ca="1" si="429"/>
        <v>0</v>
      </c>
      <c r="G3484" s="57">
        <f t="shared" ca="1" si="430"/>
        <v>0</v>
      </c>
      <c r="H3484" s="17">
        <f t="shared" ca="1" si="431"/>
        <v>0</v>
      </c>
      <c r="I3484" s="17">
        <f t="shared" ca="1" si="432"/>
        <v>0</v>
      </c>
      <c r="K3484" s="17">
        <v>3475</v>
      </c>
      <c r="L3484" s="50">
        <v>1.6983914239120147E-3</v>
      </c>
      <c r="M3484" s="50">
        <v>1.7123304595576031E-3</v>
      </c>
      <c r="N3484" s="50">
        <v>5.1400000000000001E-2</v>
      </c>
      <c r="O3484" s="50">
        <v>5.1999999999999998E-2</v>
      </c>
      <c r="R3484" s="59"/>
    </row>
    <row r="3485" spans="2:18" x14ac:dyDescent="0.2">
      <c r="B3485">
        <v>3476</v>
      </c>
      <c r="C3485" s="57">
        <f ca="1"/>
        <v>7.4394350475967527E-2</v>
      </c>
      <c r="D3485" s="57">
        <f t="shared" ca="1" si="433"/>
        <v>0.67593524972627628</v>
      </c>
      <c r="E3485" s="57">
        <f t="shared" ca="1" si="433"/>
        <v>0.67615705643518087</v>
      </c>
      <c r="F3485" s="57">
        <f t="shared" ca="1" si="429"/>
        <v>0</v>
      </c>
      <c r="G3485" s="57">
        <f t="shared" ca="1" si="430"/>
        <v>0</v>
      </c>
      <c r="H3485" s="17">
        <f t="shared" ca="1" si="431"/>
        <v>0</v>
      </c>
      <c r="I3485" s="17">
        <f t="shared" ca="1" si="432"/>
        <v>0</v>
      </c>
      <c r="K3485" s="17">
        <v>3476</v>
      </c>
      <c r="L3485" s="50">
        <v>1.6784164138726784E-3</v>
      </c>
      <c r="M3485" s="50">
        <v>1.6916408438377086E-3</v>
      </c>
      <c r="N3485" s="50">
        <v>4.9000000000000002E-2</v>
      </c>
      <c r="O3485" s="50">
        <v>4.9000000000000002E-2</v>
      </c>
      <c r="R3485" s="59"/>
    </row>
    <row r="3486" spans="2:18" x14ac:dyDescent="0.2">
      <c r="B3486">
        <v>3477</v>
      </c>
      <c r="C3486" s="57">
        <f ca="1"/>
        <v>-0.36453371864260553</v>
      </c>
      <c r="D3486" s="57">
        <f t="shared" ca="1" si="433"/>
        <v>0.64730945954414998</v>
      </c>
      <c r="E3486" s="57">
        <f t="shared" ca="1" si="433"/>
        <v>0.6475218727611296</v>
      </c>
      <c r="F3486" s="57">
        <f t="shared" ca="1" si="429"/>
        <v>0</v>
      </c>
      <c r="G3486" s="57">
        <f t="shared" ca="1" si="430"/>
        <v>0</v>
      </c>
      <c r="H3486" s="17">
        <f t="shared" ca="1" si="431"/>
        <v>0</v>
      </c>
      <c r="I3486" s="17">
        <f t="shared" ca="1" si="432"/>
        <v>0</v>
      </c>
      <c r="K3486" s="17">
        <v>3477</v>
      </c>
      <c r="L3486" s="50">
        <v>1.7218233066633008E-3</v>
      </c>
      <c r="M3486" s="50">
        <v>1.7357861897190944E-3</v>
      </c>
      <c r="N3486" s="50">
        <v>5.1799999999999999E-2</v>
      </c>
      <c r="O3486" s="50">
        <v>5.1799999999999999E-2</v>
      </c>
      <c r="R3486" s="59"/>
    </row>
    <row r="3487" spans="2:18" x14ac:dyDescent="0.2">
      <c r="B3487">
        <v>3478</v>
      </c>
      <c r="C3487" s="57">
        <f ca="1"/>
        <v>-0.43469382496087278</v>
      </c>
      <c r="D3487" s="57">
        <f t="shared" ca="1" si="433"/>
        <v>0.64284752914914811</v>
      </c>
      <c r="E3487" s="57">
        <f t="shared" ca="1" si="433"/>
        <v>0.64305847819319584</v>
      </c>
      <c r="F3487" s="57">
        <f t="shared" ca="1" si="429"/>
        <v>0</v>
      </c>
      <c r="G3487" s="57">
        <f t="shared" ca="1" si="430"/>
        <v>0</v>
      </c>
      <c r="H3487" s="17">
        <f t="shared" ca="1" si="431"/>
        <v>0</v>
      </c>
      <c r="I3487" s="17">
        <f t="shared" ca="1" si="432"/>
        <v>0</v>
      </c>
      <c r="K3487" s="17">
        <v>3478</v>
      </c>
      <c r="L3487" s="50">
        <v>1.7372888563606307E-3</v>
      </c>
      <c r="M3487" s="50">
        <v>1.7521558049575659E-3</v>
      </c>
      <c r="N3487" s="50">
        <v>5.5199999999999999E-2</v>
      </c>
      <c r="O3487" s="50">
        <v>5.5399999999999998E-2</v>
      </c>
      <c r="R3487" s="59"/>
    </row>
    <row r="3488" spans="2:18" x14ac:dyDescent="0.2">
      <c r="B3488">
        <v>3479</v>
      </c>
      <c r="C3488" s="57">
        <f ca="1"/>
        <v>1.9372323107696636</v>
      </c>
      <c r="D3488" s="57">
        <f t="shared" ca="1" si="433"/>
        <v>0.81220256072524788</v>
      </c>
      <c r="E3488" s="57">
        <f t="shared" ca="1" si="433"/>
        <v>0.81246908326129152</v>
      </c>
      <c r="F3488" s="57">
        <f t="shared" ca="1" si="429"/>
        <v>2.4002560725247868E-2</v>
      </c>
      <c r="G3488" s="57">
        <f t="shared" ca="1" si="430"/>
        <v>2.4269083261291513E-2</v>
      </c>
      <c r="H3488" s="17">
        <f t="shared" ca="1" si="431"/>
        <v>1</v>
      </c>
      <c r="I3488" s="17">
        <f t="shared" ca="1" si="432"/>
        <v>1</v>
      </c>
      <c r="K3488" s="17">
        <v>3479</v>
      </c>
      <c r="L3488" s="50">
        <v>1.8742036018603685E-3</v>
      </c>
      <c r="M3488" s="50">
        <v>1.8878065445961511E-3</v>
      </c>
      <c r="N3488" s="50">
        <v>5.0200000000000002E-2</v>
      </c>
      <c r="O3488" s="50">
        <v>5.04E-2</v>
      </c>
      <c r="R3488" s="59"/>
    </row>
    <row r="3489" spans="2:18" x14ac:dyDescent="0.2">
      <c r="B3489">
        <v>3480</v>
      </c>
      <c r="C3489" s="57">
        <f ca="1"/>
        <v>-0.14257265624533078</v>
      </c>
      <c r="D3489" s="57">
        <f t="shared" ca="1" si="433"/>
        <v>0.66163037813214454</v>
      </c>
      <c r="E3489" s="57">
        <f t="shared" ca="1" si="433"/>
        <v>0.66184749072797988</v>
      </c>
      <c r="F3489" s="57">
        <f t="shared" ca="1" si="429"/>
        <v>0</v>
      </c>
      <c r="G3489" s="57">
        <f t="shared" ca="1" si="430"/>
        <v>0</v>
      </c>
      <c r="H3489" s="17">
        <f t="shared" ca="1" si="431"/>
        <v>0</v>
      </c>
      <c r="I3489" s="17">
        <f t="shared" ca="1" si="432"/>
        <v>0</v>
      </c>
      <c r="K3489" s="17">
        <v>3480</v>
      </c>
      <c r="L3489" s="50">
        <v>1.6474757758305064E-3</v>
      </c>
      <c r="M3489" s="50">
        <v>1.6605996489216348E-3</v>
      </c>
      <c r="N3489" s="50">
        <v>4.82E-2</v>
      </c>
      <c r="O3489" s="50">
        <v>4.9000000000000002E-2</v>
      </c>
      <c r="R3489" s="59"/>
    </row>
    <row r="3490" spans="2:18" x14ac:dyDescent="0.2">
      <c r="B3490">
        <v>3481</v>
      </c>
      <c r="C3490" s="57">
        <f ca="1"/>
        <v>0.92959837426940994</v>
      </c>
      <c r="D3490" s="57">
        <f t="shared" ref="D3490:E3509" ca="1" si="434">S0*EXP((D$5+0.5*σ*σ)*T+σ*SQRT(T)*$C3490)</f>
        <v>0.73539641050617621</v>
      </c>
      <c r="E3490" s="57">
        <f t="shared" ca="1" si="434"/>
        <v>0.73563772926802595</v>
      </c>
      <c r="F3490" s="57">
        <f t="shared" ca="1" si="429"/>
        <v>0</v>
      </c>
      <c r="G3490" s="57">
        <f t="shared" ca="1" si="430"/>
        <v>0</v>
      </c>
      <c r="H3490" s="17">
        <f t="shared" ca="1" si="431"/>
        <v>0</v>
      </c>
      <c r="I3490" s="17">
        <f t="shared" ca="1" si="432"/>
        <v>0</v>
      </c>
      <c r="K3490" s="17">
        <v>3481</v>
      </c>
      <c r="L3490" s="50">
        <v>1.3818458881245646E-3</v>
      </c>
      <c r="M3490" s="50">
        <v>1.3936610051674557E-3</v>
      </c>
      <c r="N3490" s="50">
        <v>4.36E-2</v>
      </c>
      <c r="O3490" s="50">
        <v>4.3999999999999997E-2</v>
      </c>
      <c r="R3490" s="59"/>
    </row>
    <row r="3491" spans="2:18" x14ac:dyDescent="0.2">
      <c r="B3491">
        <v>3482</v>
      </c>
      <c r="C3491" s="57">
        <f ca="1"/>
        <v>0.55008859914337183</v>
      </c>
      <c r="D3491" s="57">
        <f t="shared" ca="1" si="434"/>
        <v>0.70838999283361659</v>
      </c>
      <c r="E3491" s="57">
        <f t="shared" ca="1" si="434"/>
        <v>0.70862244949717268</v>
      </c>
      <c r="F3491" s="57">
        <f t="shared" ca="1" si="429"/>
        <v>0</v>
      </c>
      <c r="G3491" s="57">
        <f t="shared" ca="1" si="430"/>
        <v>0</v>
      </c>
      <c r="H3491" s="17">
        <f t="shared" ca="1" si="431"/>
        <v>0</v>
      </c>
      <c r="I3491" s="17">
        <f t="shared" ca="1" si="432"/>
        <v>0</v>
      </c>
      <c r="K3491" s="17">
        <v>3482</v>
      </c>
      <c r="L3491" s="50">
        <v>1.6763415434452643E-3</v>
      </c>
      <c r="M3491" s="50">
        <v>1.6892419904748902E-3</v>
      </c>
      <c r="N3491" s="50">
        <v>4.7600000000000003E-2</v>
      </c>
      <c r="O3491" s="50">
        <v>4.8000000000000001E-2</v>
      </c>
      <c r="R3491" s="59"/>
    </row>
    <row r="3492" spans="2:18" x14ac:dyDescent="0.2">
      <c r="B3492">
        <v>3483</v>
      </c>
      <c r="C3492" s="57">
        <f ca="1"/>
        <v>-1.0003085418156914</v>
      </c>
      <c r="D3492" s="57">
        <f t="shared" ca="1" si="434"/>
        <v>0.60798186131053678</v>
      </c>
      <c r="E3492" s="57">
        <f t="shared" ca="1" si="434"/>
        <v>0.60818136926013033</v>
      </c>
      <c r="F3492" s="57">
        <f t="shared" ca="1" si="429"/>
        <v>0</v>
      </c>
      <c r="G3492" s="57">
        <f t="shared" ca="1" si="430"/>
        <v>0</v>
      </c>
      <c r="H3492" s="17">
        <f t="shared" ca="1" si="431"/>
        <v>0</v>
      </c>
      <c r="I3492" s="17">
        <f t="shared" ca="1" si="432"/>
        <v>0</v>
      </c>
      <c r="K3492" s="17">
        <v>3483</v>
      </c>
      <c r="L3492" s="50">
        <v>1.5067522313956349E-3</v>
      </c>
      <c r="M3492" s="50">
        <v>1.5194756161168083E-3</v>
      </c>
      <c r="N3492" s="50">
        <v>4.7E-2</v>
      </c>
      <c r="O3492" s="50">
        <v>4.7399999999999998E-2</v>
      </c>
      <c r="R3492" s="59"/>
    </row>
    <row r="3493" spans="2:18" x14ac:dyDescent="0.2">
      <c r="B3493">
        <v>3484</v>
      </c>
      <c r="C3493" s="57">
        <f ca="1"/>
        <v>-0.27469418079277841</v>
      </c>
      <c r="D3493" s="57">
        <f t="shared" ca="1" si="434"/>
        <v>0.65306817854573274</v>
      </c>
      <c r="E3493" s="57">
        <f t="shared" ca="1" si="434"/>
        <v>0.65328248147405632</v>
      </c>
      <c r="F3493" s="57">
        <f t="shared" ca="1" si="429"/>
        <v>0</v>
      </c>
      <c r="G3493" s="57">
        <f t="shared" ca="1" si="430"/>
        <v>0</v>
      </c>
      <c r="H3493" s="17">
        <f t="shared" ca="1" si="431"/>
        <v>0</v>
      </c>
      <c r="I3493" s="17">
        <f t="shared" ca="1" si="432"/>
        <v>0</v>
      </c>
      <c r="K3493" s="17">
        <v>3484</v>
      </c>
      <c r="L3493" s="50">
        <v>1.9731824565942841E-3</v>
      </c>
      <c r="M3493" s="50">
        <v>1.9878954044013045E-3</v>
      </c>
      <c r="N3493" s="50">
        <v>5.4199999999999998E-2</v>
      </c>
      <c r="O3493" s="50">
        <v>5.4600000000000003E-2</v>
      </c>
      <c r="R3493" s="59"/>
    </row>
    <row r="3494" spans="2:18" x14ac:dyDescent="0.2">
      <c r="B3494">
        <v>3485</v>
      </c>
      <c r="C3494" s="57">
        <f ca="1"/>
        <v>-1.021898131121787</v>
      </c>
      <c r="D3494" s="57">
        <f t="shared" ca="1" si="434"/>
        <v>0.60668917063487415</v>
      </c>
      <c r="E3494" s="57">
        <f t="shared" ca="1" si="434"/>
        <v>0.60688825439078287</v>
      </c>
      <c r="F3494" s="57">
        <f t="shared" ca="1" si="429"/>
        <v>0</v>
      </c>
      <c r="G3494" s="57">
        <f t="shared" ca="1" si="430"/>
        <v>0</v>
      </c>
      <c r="H3494" s="17">
        <f t="shared" ca="1" si="431"/>
        <v>0</v>
      </c>
      <c r="I3494" s="17">
        <f t="shared" ca="1" si="432"/>
        <v>0</v>
      </c>
      <c r="K3494" s="17">
        <v>3485</v>
      </c>
      <c r="L3494" s="50">
        <v>1.8557302362888115E-3</v>
      </c>
      <c r="M3494" s="50">
        <v>1.8697887898470355E-3</v>
      </c>
      <c r="N3494" s="50">
        <v>5.1999999999999998E-2</v>
      </c>
      <c r="O3494" s="50">
        <v>5.1999999999999998E-2</v>
      </c>
      <c r="R3494" s="59"/>
    </row>
    <row r="3495" spans="2:18" x14ac:dyDescent="0.2">
      <c r="B3495">
        <v>3486</v>
      </c>
      <c r="C3495" s="57">
        <f ca="1"/>
        <v>0.39933203689358759</v>
      </c>
      <c r="D3495" s="57">
        <f t="shared" ca="1" si="434"/>
        <v>0.69793925472092055</v>
      </c>
      <c r="E3495" s="57">
        <f t="shared" ca="1" si="434"/>
        <v>0.69816828199707992</v>
      </c>
      <c r="F3495" s="57">
        <f t="shared" ca="1" si="429"/>
        <v>0</v>
      </c>
      <c r="G3495" s="57">
        <f t="shared" ca="1" si="430"/>
        <v>0</v>
      </c>
      <c r="H3495" s="17">
        <f t="shared" ca="1" si="431"/>
        <v>0</v>
      </c>
      <c r="I3495" s="17">
        <f t="shared" ca="1" si="432"/>
        <v>0</v>
      </c>
      <c r="K3495" s="17">
        <v>3486</v>
      </c>
      <c r="L3495" s="50">
        <v>1.6211368138686478E-3</v>
      </c>
      <c r="M3495" s="50">
        <v>1.6347740472547681E-3</v>
      </c>
      <c r="N3495" s="50">
        <v>5.0599999999999999E-2</v>
      </c>
      <c r="O3495" s="50">
        <v>5.0799999999999998E-2</v>
      </c>
      <c r="R3495" s="59"/>
    </row>
    <row r="3496" spans="2:18" x14ac:dyDescent="0.2">
      <c r="B3496">
        <v>3487</v>
      </c>
      <c r="C3496" s="57">
        <f ca="1"/>
        <v>-0.49127777660411259</v>
      </c>
      <c r="D3496" s="57">
        <f t="shared" ca="1" si="434"/>
        <v>0.6392714082928368</v>
      </c>
      <c r="E3496" s="57">
        <f t="shared" ca="1" si="434"/>
        <v>0.63948118384046138</v>
      </c>
      <c r="F3496" s="57">
        <f t="shared" ca="1" si="429"/>
        <v>0</v>
      </c>
      <c r="G3496" s="57">
        <f t="shared" ca="1" si="430"/>
        <v>0</v>
      </c>
      <c r="H3496" s="17">
        <f t="shared" ca="1" si="431"/>
        <v>0</v>
      </c>
      <c r="I3496" s="17">
        <f t="shared" ca="1" si="432"/>
        <v>0</v>
      </c>
      <c r="K3496" s="17">
        <v>3487</v>
      </c>
      <c r="L3496" s="50">
        <v>1.7028786214188418E-3</v>
      </c>
      <c r="M3496" s="50">
        <v>1.7162626178433579E-3</v>
      </c>
      <c r="N3496" s="50">
        <v>4.9000000000000002E-2</v>
      </c>
      <c r="O3496" s="50">
        <v>4.9799999999999997E-2</v>
      </c>
      <c r="R3496" s="59"/>
    </row>
    <row r="3497" spans="2:18" x14ac:dyDescent="0.2">
      <c r="B3497">
        <v>3488</v>
      </c>
      <c r="C3497" s="57">
        <f ca="1"/>
        <v>-0.58766081754911415</v>
      </c>
      <c r="D3497" s="57">
        <f t="shared" ca="1" si="434"/>
        <v>0.63322571805049421</v>
      </c>
      <c r="E3497" s="57">
        <f t="shared" ca="1" si="434"/>
        <v>0.63343350971777501</v>
      </c>
      <c r="F3497" s="57">
        <f t="shared" ca="1" si="429"/>
        <v>0</v>
      </c>
      <c r="G3497" s="57">
        <f t="shared" ca="1" si="430"/>
        <v>0</v>
      </c>
      <c r="H3497" s="17">
        <f t="shared" ca="1" si="431"/>
        <v>0</v>
      </c>
      <c r="I3497" s="17">
        <f t="shared" ca="1" si="432"/>
        <v>0</v>
      </c>
      <c r="K3497" s="17">
        <v>3488</v>
      </c>
      <c r="L3497" s="50">
        <v>1.8111424204030047E-3</v>
      </c>
      <c r="M3497" s="50">
        <v>1.8260657394644293E-3</v>
      </c>
      <c r="N3497" s="50">
        <v>5.5399999999999998E-2</v>
      </c>
      <c r="O3497" s="50">
        <v>5.5399999999999998E-2</v>
      </c>
      <c r="R3497" s="59"/>
    </row>
    <row r="3498" spans="2:18" x14ac:dyDescent="0.2">
      <c r="B3498">
        <v>3489</v>
      </c>
      <c r="C3498" s="57">
        <f ca="1"/>
        <v>1.1790282338053957</v>
      </c>
      <c r="D3498" s="57">
        <f t="shared" ca="1" si="434"/>
        <v>0.75370447377078309</v>
      </c>
      <c r="E3498" s="57">
        <f t="shared" ca="1" si="434"/>
        <v>0.75395180028450071</v>
      </c>
      <c r="F3498" s="57">
        <f t="shared" ca="1" si="429"/>
        <v>0</v>
      </c>
      <c r="G3498" s="57">
        <f t="shared" ca="1" si="430"/>
        <v>0</v>
      </c>
      <c r="H3498" s="17">
        <f t="shared" ca="1" si="431"/>
        <v>0</v>
      </c>
      <c r="I3498" s="17">
        <f t="shared" ca="1" si="432"/>
        <v>0</v>
      </c>
      <c r="K3498" s="17">
        <v>3489</v>
      </c>
      <c r="L3498" s="50">
        <v>1.6808965062492546E-3</v>
      </c>
      <c r="M3498" s="50">
        <v>1.6947820692758096E-3</v>
      </c>
      <c r="N3498" s="50">
        <v>5.1400000000000001E-2</v>
      </c>
      <c r="O3498" s="50">
        <v>5.16E-2</v>
      </c>
      <c r="R3498" s="59"/>
    </row>
    <row r="3499" spans="2:18" x14ac:dyDescent="0.2">
      <c r="B3499">
        <v>3490</v>
      </c>
      <c r="C3499" s="57">
        <f ca="1"/>
        <v>0.97067505711185698</v>
      </c>
      <c r="D3499" s="57">
        <f t="shared" ca="1" si="434"/>
        <v>0.73838054406962494</v>
      </c>
      <c r="E3499" s="57">
        <f t="shared" ca="1" si="434"/>
        <v>0.73862284206853168</v>
      </c>
      <c r="F3499" s="57">
        <f t="shared" ca="1" si="429"/>
        <v>0</v>
      </c>
      <c r="G3499" s="57">
        <f t="shared" ca="1" si="430"/>
        <v>0</v>
      </c>
      <c r="H3499" s="17">
        <f t="shared" ca="1" si="431"/>
        <v>0</v>
      </c>
      <c r="I3499" s="17">
        <f t="shared" ca="1" si="432"/>
        <v>0</v>
      </c>
      <c r="K3499" s="17">
        <v>3490</v>
      </c>
      <c r="L3499" s="50">
        <v>1.5170473718322168E-3</v>
      </c>
      <c r="M3499" s="50">
        <v>1.5301742924546883E-3</v>
      </c>
      <c r="N3499" s="50">
        <v>4.8599999999999997E-2</v>
      </c>
      <c r="O3499" s="50">
        <v>4.9000000000000002E-2</v>
      </c>
      <c r="R3499" s="59"/>
    </row>
    <row r="3500" spans="2:18" x14ac:dyDescent="0.2">
      <c r="B3500">
        <v>3491</v>
      </c>
      <c r="C3500" s="57">
        <f ca="1"/>
        <v>-8.1540252705097793E-2</v>
      </c>
      <c r="D3500" s="57">
        <f t="shared" ca="1" si="434"/>
        <v>0.66562342923067663</v>
      </c>
      <c r="E3500" s="57">
        <f t="shared" ca="1" si="434"/>
        <v>0.66584185213770386</v>
      </c>
      <c r="F3500" s="57">
        <f t="shared" ca="1" si="429"/>
        <v>0</v>
      </c>
      <c r="G3500" s="57">
        <f t="shared" ca="1" si="430"/>
        <v>0</v>
      </c>
      <c r="H3500" s="17">
        <f t="shared" ca="1" si="431"/>
        <v>0</v>
      </c>
      <c r="I3500" s="17">
        <f t="shared" ca="1" si="432"/>
        <v>0</v>
      </c>
      <c r="K3500" s="17">
        <v>3491</v>
      </c>
      <c r="L3500" s="50">
        <v>1.8510944447181817E-3</v>
      </c>
      <c r="M3500" s="50">
        <v>1.8661319759327125E-3</v>
      </c>
      <c r="N3500" s="50">
        <v>5.5599999999999997E-2</v>
      </c>
      <c r="O3500" s="50">
        <v>5.6000000000000001E-2</v>
      </c>
      <c r="R3500" s="59"/>
    </row>
    <row r="3501" spans="2:18" x14ac:dyDescent="0.2">
      <c r="B3501">
        <v>3492</v>
      </c>
      <c r="C3501" s="57">
        <f ca="1"/>
        <v>-0.73552923023842098</v>
      </c>
      <c r="D3501" s="57">
        <f t="shared" ca="1" si="434"/>
        <v>0.6240615307748123</v>
      </c>
      <c r="E3501" s="57">
        <f t="shared" ca="1" si="434"/>
        <v>0.62426631523360643</v>
      </c>
      <c r="F3501" s="57">
        <f t="shared" ca="1" si="429"/>
        <v>0</v>
      </c>
      <c r="G3501" s="57">
        <f t="shared" ca="1" si="430"/>
        <v>0</v>
      </c>
      <c r="H3501" s="17">
        <f t="shared" ca="1" si="431"/>
        <v>0</v>
      </c>
      <c r="I3501" s="17">
        <f t="shared" ca="1" si="432"/>
        <v>0</v>
      </c>
      <c r="K3501" s="17">
        <v>3492</v>
      </c>
      <c r="L3501" s="50">
        <v>1.3836673592458552E-3</v>
      </c>
      <c r="M3501" s="50">
        <v>1.3953744043740653E-3</v>
      </c>
      <c r="N3501" s="50">
        <v>4.3400000000000001E-2</v>
      </c>
      <c r="O3501" s="50">
        <v>4.36E-2</v>
      </c>
      <c r="R3501" s="59"/>
    </row>
    <row r="3502" spans="2:18" x14ac:dyDescent="0.2">
      <c r="B3502">
        <v>3493</v>
      </c>
      <c r="C3502" s="57">
        <f ca="1"/>
        <v>0.75193167440963449</v>
      </c>
      <c r="D3502" s="57">
        <f t="shared" ca="1" si="434"/>
        <v>0.72262757402889344</v>
      </c>
      <c r="E3502" s="57">
        <f t="shared" ca="1" si="434"/>
        <v>0.72286470272431802</v>
      </c>
      <c r="F3502" s="57">
        <f t="shared" ca="1" si="429"/>
        <v>0</v>
      </c>
      <c r="G3502" s="57">
        <f t="shared" ca="1" si="430"/>
        <v>0</v>
      </c>
      <c r="H3502" s="17">
        <f t="shared" ca="1" si="431"/>
        <v>0</v>
      </c>
      <c r="I3502" s="17">
        <f t="shared" ca="1" si="432"/>
        <v>0</v>
      </c>
      <c r="K3502" s="17">
        <v>3493</v>
      </c>
      <c r="L3502" s="50">
        <v>1.5667239075054622E-3</v>
      </c>
      <c r="M3502" s="50">
        <v>1.5801186027306123E-3</v>
      </c>
      <c r="N3502" s="50">
        <v>4.9799999999999997E-2</v>
      </c>
      <c r="O3502" s="50">
        <v>4.9799999999999997E-2</v>
      </c>
      <c r="R3502" s="59"/>
    </row>
    <row r="3503" spans="2:18" x14ac:dyDescent="0.2">
      <c r="B3503">
        <v>3494</v>
      </c>
      <c r="C3503" s="57">
        <f ca="1"/>
        <v>1.1720232876451111</v>
      </c>
      <c r="D3503" s="57">
        <f t="shared" ca="1" si="434"/>
        <v>0.7531841452133905</v>
      </c>
      <c r="E3503" s="57">
        <f t="shared" ca="1" si="434"/>
        <v>0.75343130098240318</v>
      </c>
      <c r="F3503" s="57">
        <f t="shared" ca="1" si="429"/>
        <v>0</v>
      </c>
      <c r="G3503" s="57">
        <f t="shared" ca="1" si="430"/>
        <v>0</v>
      </c>
      <c r="H3503" s="17">
        <f t="shared" ca="1" si="431"/>
        <v>0</v>
      </c>
      <c r="I3503" s="17">
        <f t="shared" ca="1" si="432"/>
        <v>0</v>
      </c>
      <c r="K3503" s="17">
        <v>3494</v>
      </c>
      <c r="L3503" s="50">
        <v>1.6434854083136991E-3</v>
      </c>
      <c r="M3503" s="50">
        <v>1.6566286707092289E-3</v>
      </c>
      <c r="N3503" s="50">
        <v>4.8599999999999997E-2</v>
      </c>
      <c r="O3503" s="50">
        <v>4.9200000000000001E-2</v>
      </c>
      <c r="R3503" s="59"/>
    </row>
    <row r="3504" spans="2:18" x14ac:dyDescent="0.2">
      <c r="B3504">
        <v>3495</v>
      </c>
      <c r="C3504" s="57">
        <f ca="1"/>
        <v>0.7311659989405439</v>
      </c>
      <c r="D3504" s="57">
        <f t="shared" ca="1" si="434"/>
        <v>0.7211496985725262</v>
      </c>
      <c r="E3504" s="57">
        <f t="shared" ca="1" si="434"/>
        <v>0.72138634230627519</v>
      </c>
      <c r="F3504" s="57">
        <f t="shared" ca="1" si="429"/>
        <v>0</v>
      </c>
      <c r="G3504" s="57">
        <f t="shared" ca="1" si="430"/>
        <v>0</v>
      </c>
      <c r="H3504" s="17">
        <f t="shared" ca="1" si="431"/>
        <v>0</v>
      </c>
      <c r="I3504" s="17">
        <f t="shared" ca="1" si="432"/>
        <v>0</v>
      </c>
      <c r="K3504" s="17">
        <v>3495</v>
      </c>
      <c r="L3504" s="50">
        <v>1.5965648104488749E-3</v>
      </c>
      <c r="M3504" s="50">
        <v>1.610152584106038E-3</v>
      </c>
      <c r="N3504" s="50">
        <v>5.0200000000000002E-2</v>
      </c>
      <c r="O3504" s="50">
        <v>5.0599999999999999E-2</v>
      </c>
      <c r="R3504" s="59"/>
    </row>
    <row r="3505" spans="2:18" x14ac:dyDescent="0.2">
      <c r="B3505">
        <v>3496</v>
      </c>
      <c r="C3505" s="57">
        <f ca="1"/>
        <v>-0.28010967126458186</v>
      </c>
      <c r="D3505" s="57">
        <f t="shared" ca="1" si="434"/>
        <v>0.65271959883130948</v>
      </c>
      <c r="E3505" s="57">
        <f t="shared" ca="1" si="434"/>
        <v>0.65293378737394403</v>
      </c>
      <c r="F3505" s="57">
        <f t="shared" ca="1" si="429"/>
        <v>0</v>
      </c>
      <c r="G3505" s="57">
        <f t="shared" ca="1" si="430"/>
        <v>0</v>
      </c>
      <c r="H3505" s="17">
        <f t="shared" ca="1" si="431"/>
        <v>0</v>
      </c>
      <c r="I3505" s="17">
        <f t="shared" ca="1" si="432"/>
        <v>0</v>
      </c>
      <c r="K3505" s="17">
        <v>3496</v>
      </c>
      <c r="L3505" s="50">
        <v>1.8120326359134626E-3</v>
      </c>
      <c r="M3505" s="50">
        <v>1.8260313040003829E-3</v>
      </c>
      <c r="N3505" s="50">
        <v>5.1400000000000001E-2</v>
      </c>
      <c r="O3505" s="50">
        <v>5.2200000000000003E-2</v>
      </c>
      <c r="R3505" s="59"/>
    </row>
    <row r="3506" spans="2:18" x14ac:dyDescent="0.2">
      <c r="B3506">
        <v>3497</v>
      </c>
      <c r="C3506" s="57">
        <f ca="1"/>
        <v>1.2063576756354577</v>
      </c>
      <c r="D3506" s="57">
        <f t="shared" ca="1" si="434"/>
        <v>0.7557379484806922</v>
      </c>
      <c r="E3506" s="57">
        <f t="shared" ca="1" si="434"/>
        <v>0.75598594227479399</v>
      </c>
      <c r="F3506" s="57">
        <f t="shared" ca="1" si="429"/>
        <v>0</v>
      </c>
      <c r="G3506" s="57">
        <f t="shared" ca="1" si="430"/>
        <v>0</v>
      </c>
      <c r="H3506" s="17">
        <f t="shared" ca="1" si="431"/>
        <v>0</v>
      </c>
      <c r="I3506" s="17">
        <f t="shared" ca="1" si="432"/>
        <v>0</v>
      </c>
      <c r="K3506" s="17">
        <v>3497</v>
      </c>
      <c r="L3506" s="50">
        <v>1.8697068167441821E-3</v>
      </c>
      <c r="M3506" s="50">
        <v>1.8841684436867695E-3</v>
      </c>
      <c r="N3506" s="50">
        <v>5.3400000000000003E-2</v>
      </c>
      <c r="O3506" s="50">
        <v>5.3600000000000002E-2</v>
      </c>
      <c r="R3506" s="59"/>
    </row>
    <row r="3507" spans="2:18" x14ac:dyDescent="0.2">
      <c r="B3507">
        <v>3498</v>
      </c>
      <c r="C3507" s="57">
        <f ca="1"/>
        <v>-1.2249649135366294</v>
      </c>
      <c r="D3507" s="57">
        <f t="shared" ca="1" si="434"/>
        <v>0.59466412175381733</v>
      </c>
      <c r="E3507" s="57">
        <f t="shared" ca="1" si="434"/>
        <v>0.59485925951561214</v>
      </c>
      <c r="F3507" s="57">
        <f t="shared" ca="1" si="429"/>
        <v>0</v>
      </c>
      <c r="G3507" s="57">
        <f t="shared" ca="1" si="430"/>
        <v>0</v>
      </c>
      <c r="H3507" s="17">
        <f t="shared" ca="1" si="431"/>
        <v>0</v>
      </c>
      <c r="I3507" s="17">
        <f t="shared" ca="1" si="432"/>
        <v>0</v>
      </c>
      <c r="K3507" s="17">
        <v>3498</v>
      </c>
      <c r="L3507" s="50">
        <v>1.76190099203843E-3</v>
      </c>
      <c r="M3507" s="50">
        <v>1.7756596286486927E-3</v>
      </c>
      <c r="N3507" s="50">
        <v>5.0599999999999999E-2</v>
      </c>
      <c r="O3507" s="50">
        <v>5.16E-2</v>
      </c>
      <c r="R3507" s="59"/>
    </row>
    <row r="3508" spans="2:18" x14ac:dyDescent="0.2">
      <c r="B3508">
        <v>3499</v>
      </c>
      <c r="C3508" s="57">
        <f ca="1"/>
        <v>-1.005795063623951</v>
      </c>
      <c r="D3508" s="57">
        <f t="shared" ca="1" si="434"/>
        <v>0.60765309144591839</v>
      </c>
      <c r="E3508" s="57">
        <f t="shared" ca="1" si="434"/>
        <v>0.6078524915103829</v>
      </c>
      <c r="F3508" s="57">
        <f t="shared" ca="1" si="429"/>
        <v>0</v>
      </c>
      <c r="G3508" s="57">
        <f t="shared" ca="1" si="430"/>
        <v>0</v>
      </c>
      <c r="H3508" s="17">
        <f t="shared" ca="1" si="431"/>
        <v>0</v>
      </c>
      <c r="I3508" s="17">
        <f t="shared" ca="1" si="432"/>
        <v>0</v>
      </c>
      <c r="K3508" s="17">
        <v>3499</v>
      </c>
      <c r="L3508" s="50">
        <v>1.814805063707589E-3</v>
      </c>
      <c r="M3508" s="50">
        <v>1.828373264263234E-3</v>
      </c>
      <c r="N3508" s="50">
        <v>0.05</v>
      </c>
      <c r="O3508" s="50">
        <v>5.0200000000000002E-2</v>
      </c>
      <c r="R3508" s="59"/>
    </row>
    <row r="3509" spans="2:18" x14ac:dyDescent="0.2">
      <c r="B3509">
        <v>3500</v>
      </c>
      <c r="C3509" s="57">
        <f ca="1"/>
        <v>0.89594516604447361</v>
      </c>
      <c r="D3509" s="57">
        <f t="shared" ca="1" si="434"/>
        <v>0.73296056662261666</v>
      </c>
      <c r="E3509" s="57">
        <f t="shared" ca="1" si="434"/>
        <v>0.73320108606749712</v>
      </c>
      <c r="F3509" s="57">
        <f t="shared" ca="1" si="429"/>
        <v>0</v>
      </c>
      <c r="G3509" s="57">
        <f t="shared" ca="1" si="430"/>
        <v>0</v>
      </c>
      <c r="H3509" s="17">
        <f t="shared" ca="1" si="431"/>
        <v>0</v>
      </c>
      <c r="I3509" s="17">
        <f t="shared" ca="1" si="432"/>
        <v>0</v>
      </c>
      <c r="K3509" s="17">
        <v>3500</v>
      </c>
      <c r="L3509" s="50">
        <v>1.5718655356879573E-3</v>
      </c>
      <c r="M3509" s="50">
        <v>1.5844349156088143E-3</v>
      </c>
      <c r="N3509" s="50">
        <v>4.6399999999999997E-2</v>
      </c>
      <c r="O3509" s="50">
        <v>4.6800000000000001E-2</v>
      </c>
      <c r="R3509" s="59"/>
    </row>
    <row r="3510" spans="2:18" x14ac:dyDescent="0.2">
      <c r="B3510">
        <v>3501</v>
      </c>
      <c r="C3510" s="57">
        <f ca="1"/>
        <v>0.30299478087789278</v>
      </c>
      <c r="D3510" s="57">
        <f t="shared" ref="D3510:E3529" ca="1" si="435">S0*EXP((D$5+0.5*σ*σ)*T+σ*SQRT(T)*$C3510)</f>
        <v>0.69134185401446613</v>
      </c>
      <c r="E3510" s="57">
        <f t="shared" ca="1" si="435"/>
        <v>0.6915687163676707</v>
      </c>
      <c r="F3510" s="57">
        <f t="shared" ca="1" si="429"/>
        <v>0</v>
      </c>
      <c r="G3510" s="57">
        <f t="shared" ca="1" si="430"/>
        <v>0</v>
      </c>
      <c r="H3510" s="17">
        <f t="shared" ca="1" si="431"/>
        <v>0</v>
      </c>
      <c r="I3510" s="17">
        <f t="shared" ca="1" si="432"/>
        <v>0</v>
      </c>
      <c r="K3510" s="17">
        <v>3501</v>
      </c>
      <c r="L3510" s="50">
        <v>1.7395663641488728E-3</v>
      </c>
      <c r="M3510" s="50">
        <v>1.753558451897299E-3</v>
      </c>
      <c r="N3510" s="50">
        <v>5.1799999999999999E-2</v>
      </c>
      <c r="O3510" s="50">
        <v>5.1999999999999998E-2</v>
      </c>
      <c r="R3510" s="59"/>
    </row>
    <row r="3511" spans="2:18" x14ac:dyDescent="0.2">
      <c r="B3511">
        <v>3502</v>
      </c>
      <c r="C3511" s="57">
        <f ca="1"/>
        <v>1.2907842276478403</v>
      </c>
      <c r="D3511" s="57">
        <f t="shared" ca="1" si="435"/>
        <v>0.76205450899169835</v>
      </c>
      <c r="E3511" s="57">
        <f t="shared" ca="1" si="435"/>
        <v>0.76230457555164433</v>
      </c>
      <c r="F3511" s="57">
        <f t="shared" ca="1" si="429"/>
        <v>0</v>
      </c>
      <c r="G3511" s="57">
        <f t="shared" ca="1" si="430"/>
        <v>0</v>
      </c>
      <c r="H3511" s="17">
        <f t="shared" ca="1" si="431"/>
        <v>0</v>
      </c>
      <c r="I3511" s="17">
        <f t="shared" ca="1" si="432"/>
        <v>0</v>
      </c>
      <c r="K3511" s="17">
        <v>3502</v>
      </c>
      <c r="L3511" s="50">
        <v>1.7426135315138744E-3</v>
      </c>
      <c r="M3511" s="50">
        <v>1.7556428582358209E-3</v>
      </c>
      <c r="N3511" s="50">
        <v>4.7800000000000002E-2</v>
      </c>
      <c r="O3511" s="50">
        <v>4.8599999999999997E-2</v>
      </c>
      <c r="R3511" s="59"/>
    </row>
    <row r="3512" spans="2:18" x14ac:dyDescent="0.2">
      <c r="B3512">
        <v>3503</v>
      </c>
      <c r="C3512" s="57">
        <f ca="1"/>
        <v>1.2848299290713407</v>
      </c>
      <c r="D3512" s="57">
        <f t="shared" ca="1" si="435"/>
        <v>0.76160729961313445</v>
      </c>
      <c r="E3512" s="57">
        <f t="shared" ca="1" si="435"/>
        <v>0.76185721942227769</v>
      </c>
      <c r="F3512" s="57">
        <f t="shared" ca="1" si="429"/>
        <v>0</v>
      </c>
      <c r="G3512" s="57">
        <f t="shared" ca="1" si="430"/>
        <v>0</v>
      </c>
      <c r="H3512" s="17">
        <f t="shared" ca="1" si="431"/>
        <v>0</v>
      </c>
      <c r="I3512" s="17">
        <f t="shared" ca="1" si="432"/>
        <v>0</v>
      </c>
      <c r="K3512" s="17">
        <v>3503</v>
      </c>
      <c r="L3512" s="50">
        <v>1.6906730584890092E-3</v>
      </c>
      <c r="M3512" s="50">
        <v>1.7042869443039269E-3</v>
      </c>
      <c r="N3512" s="50">
        <v>5.04E-2</v>
      </c>
      <c r="O3512" s="50">
        <v>5.0799999999999998E-2</v>
      </c>
      <c r="R3512" s="59"/>
    </row>
    <row r="3513" spans="2:18" x14ac:dyDescent="0.2">
      <c r="B3513">
        <v>3504</v>
      </c>
      <c r="C3513" s="57">
        <f ca="1"/>
        <v>-0.28182193011662954</v>
      </c>
      <c r="D3513" s="57">
        <f t="shared" ca="1" si="435"/>
        <v>0.6526094243186028</v>
      </c>
      <c r="E3513" s="57">
        <f t="shared" ca="1" si="435"/>
        <v>0.6528235767077063</v>
      </c>
      <c r="F3513" s="57">
        <f t="shared" ca="1" si="429"/>
        <v>0</v>
      </c>
      <c r="G3513" s="57">
        <f t="shared" ca="1" si="430"/>
        <v>0</v>
      </c>
      <c r="H3513" s="17">
        <f t="shared" ca="1" si="431"/>
        <v>0</v>
      </c>
      <c r="I3513" s="17">
        <f t="shared" ca="1" si="432"/>
        <v>0</v>
      </c>
      <c r="K3513" s="17">
        <v>3504</v>
      </c>
      <c r="L3513" s="50">
        <v>1.7345724416577279E-3</v>
      </c>
      <c r="M3513" s="50">
        <v>1.7484568369309135E-3</v>
      </c>
      <c r="N3513" s="50">
        <v>5.1400000000000001E-2</v>
      </c>
      <c r="O3513" s="50">
        <v>5.1799999999999999E-2</v>
      </c>
      <c r="R3513" s="59"/>
    </row>
    <row r="3514" spans="2:18" x14ac:dyDescent="0.2">
      <c r="B3514">
        <v>3505</v>
      </c>
      <c r="C3514" s="57">
        <f ca="1"/>
        <v>-4.5558498219017904E-2</v>
      </c>
      <c r="D3514" s="57">
        <f t="shared" ca="1" si="435"/>
        <v>0.66798882154694184</v>
      </c>
      <c r="E3514" s="57">
        <f t="shared" ca="1" si="435"/>
        <v>0.66820802065240692</v>
      </c>
      <c r="F3514" s="57">
        <f t="shared" ca="1" si="429"/>
        <v>0</v>
      </c>
      <c r="G3514" s="57">
        <f t="shared" ca="1" si="430"/>
        <v>0</v>
      </c>
      <c r="H3514" s="17">
        <f t="shared" ca="1" si="431"/>
        <v>0</v>
      </c>
      <c r="I3514" s="17">
        <f t="shared" ca="1" si="432"/>
        <v>0</v>
      </c>
      <c r="K3514" s="17">
        <v>3505</v>
      </c>
      <c r="L3514" s="50">
        <v>1.8976424345876794E-3</v>
      </c>
      <c r="M3514" s="50">
        <v>1.9111457200208942E-3</v>
      </c>
      <c r="N3514" s="50">
        <v>4.9799999999999997E-2</v>
      </c>
      <c r="O3514" s="50">
        <v>4.9799999999999997E-2</v>
      </c>
      <c r="R3514" s="59"/>
    </row>
    <row r="3515" spans="2:18" x14ac:dyDescent="0.2">
      <c r="B3515">
        <v>3506</v>
      </c>
      <c r="C3515" s="57">
        <f ca="1"/>
        <v>0.36232203708154859</v>
      </c>
      <c r="D3515" s="57">
        <f t="shared" ca="1" si="435"/>
        <v>0.69539730849036752</v>
      </c>
      <c r="E3515" s="57">
        <f t="shared" ca="1" si="435"/>
        <v>0.69562550163229897</v>
      </c>
      <c r="F3515" s="57">
        <f t="shared" ca="1" si="429"/>
        <v>0</v>
      </c>
      <c r="G3515" s="57">
        <f t="shared" ca="1" si="430"/>
        <v>0</v>
      </c>
      <c r="H3515" s="17">
        <f t="shared" ca="1" si="431"/>
        <v>0</v>
      </c>
      <c r="I3515" s="17">
        <f t="shared" ca="1" si="432"/>
        <v>0</v>
      </c>
      <c r="K3515" s="17">
        <v>3506</v>
      </c>
      <c r="L3515" s="50">
        <v>1.6961318890925065E-3</v>
      </c>
      <c r="M3515" s="50">
        <v>1.7101380707938802E-3</v>
      </c>
      <c r="N3515" s="50">
        <v>5.1999999999999998E-2</v>
      </c>
      <c r="O3515" s="50">
        <v>5.1999999999999998E-2</v>
      </c>
      <c r="R3515" s="59"/>
    </row>
    <row r="3516" spans="2:18" x14ac:dyDescent="0.2">
      <c r="B3516">
        <v>3507</v>
      </c>
      <c r="C3516" s="57">
        <f ca="1"/>
        <v>-0.71143072135960927</v>
      </c>
      <c r="D3516" s="57">
        <f t="shared" ca="1" si="435"/>
        <v>0.62554594568003952</v>
      </c>
      <c r="E3516" s="57">
        <f t="shared" ca="1" si="435"/>
        <v>0.62575121724641525</v>
      </c>
      <c r="F3516" s="57">
        <f t="shared" ca="1" si="429"/>
        <v>0</v>
      </c>
      <c r="G3516" s="57">
        <f t="shared" ca="1" si="430"/>
        <v>0</v>
      </c>
      <c r="H3516" s="17">
        <f t="shared" ca="1" si="431"/>
        <v>0</v>
      </c>
      <c r="I3516" s="17">
        <f t="shared" ca="1" si="432"/>
        <v>0</v>
      </c>
      <c r="K3516" s="17">
        <v>3507</v>
      </c>
      <c r="L3516" s="50">
        <v>1.8601296208688599E-3</v>
      </c>
      <c r="M3516" s="50">
        <v>1.8739937225338604E-3</v>
      </c>
      <c r="N3516" s="50">
        <v>5.0799999999999998E-2</v>
      </c>
      <c r="O3516" s="50">
        <v>5.16E-2</v>
      </c>
      <c r="R3516" s="59"/>
    </row>
    <row r="3517" spans="2:18" x14ac:dyDescent="0.2">
      <c r="B3517">
        <v>3508</v>
      </c>
      <c r="C3517" s="57">
        <f ca="1"/>
        <v>-1.5122202897158681</v>
      </c>
      <c r="D3517" s="57">
        <f t="shared" ca="1" si="435"/>
        <v>0.57805959228280657</v>
      </c>
      <c r="E3517" s="57">
        <f t="shared" ca="1" si="435"/>
        <v>0.57824928130371023</v>
      </c>
      <c r="F3517" s="57">
        <f t="shared" ca="1" si="429"/>
        <v>0</v>
      </c>
      <c r="G3517" s="57">
        <f t="shared" ca="1" si="430"/>
        <v>0</v>
      </c>
      <c r="H3517" s="17">
        <f t="shared" ca="1" si="431"/>
        <v>0</v>
      </c>
      <c r="I3517" s="17">
        <f t="shared" ca="1" si="432"/>
        <v>0</v>
      </c>
      <c r="K3517" s="17">
        <v>3508</v>
      </c>
      <c r="L3517" s="50">
        <v>2.1578862080514965E-3</v>
      </c>
      <c r="M3517" s="50">
        <v>2.1737214428636099E-3</v>
      </c>
      <c r="N3517" s="50">
        <v>5.8400000000000001E-2</v>
      </c>
      <c r="O3517" s="50">
        <v>5.8599999999999999E-2</v>
      </c>
      <c r="R3517" s="59"/>
    </row>
    <row r="3518" spans="2:18" x14ac:dyDescent="0.2">
      <c r="B3518">
        <v>3509</v>
      </c>
      <c r="C3518" s="57">
        <f ca="1"/>
        <v>0.84082213060280164</v>
      </c>
      <c r="D3518" s="57">
        <f t="shared" ca="1" si="435"/>
        <v>0.72898813970496901</v>
      </c>
      <c r="E3518" s="57">
        <f t="shared" ca="1" si="435"/>
        <v>0.72922735560643848</v>
      </c>
      <c r="F3518" s="57">
        <f t="shared" ca="1" si="429"/>
        <v>0</v>
      </c>
      <c r="G3518" s="57">
        <f t="shared" ca="1" si="430"/>
        <v>0</v>
      </c>
      <c r="H3518" s="17">
        <f t="shared" ca="1" si="431"/>
        <v>0</v>
      </c>
      <c r="I3518" s="17">
        <f t="shared" ca="1" si="432"/>
        <v>0</v>
      </c>
      <c r="K3518" s="17">
        <v>3509</v>
      </c>
      <c r="L3518" s="50">
        <v>1.8625593027922641E-3</v>
      </c>
      <c r="M3518" s="50">
        <v>1.8772054246238025E-3</v>
      </c>
      <c r="N3518" s="50">
        <v>5.4199999999999998E-2</v>
      </c>
      <c r="O3518" s="50">
        <v>5.4399999999999997E-2</v>
      </c>
      <c r="R3518" s="59"/>
    </row>
    <row r="3519" spans="2:18" x14ac:dyDescent="0.2">
      <c r="B3519">
        <v>3510</v>
      </c>
      <c r="C3519" s="57">
        <f ca="1"/>
        <v>-0.90996046769661731</v>
      </c>
      <c r="D3519" s="57">
        <f t="shared" ca="1" si="435"/>
        <v>0.61342145986382102</v>
      </c>
      <c r="E3519" s="57">
        <f t="shared" ca="1" si="435"/>
        <v>0.61362275280606493</v>
      </c>
      <c r="F3519" s="57">
        <f t="shared" ca="1" si="429"/>
        <v>0</v>
      </c>
      <c r="G3519" s="57">
        <f t="shared" ca="1" si="430"/>
        <v>0</v>
      </c>
      <c r="H3519" s="17">
        <f t="shared" ca="1" si="431"/>
        <v>0</v>
      </c>
      <c r="I3519" s="17">
        <f t="shared" ca="1" si="432"/>
        <v>0</v>
      </c>
      <c r="K3519" s="17">
        <v>3510</v>
      </c>
      <c r="L3519" s="50">
        <v>1.8863375407657203E-3</v>
      </c>
      <c r="M3519" s="50">
        <v>1.9007165134219451E-3</v>
      </c>
      <c r="N3519" s="50">
        <v>5.3199999999999997E-2</v>
      </c>
      <c r="O3519" s="50">
        <v>5.3199999999999997E-2</v>
      </c>
      <c r="R3519" s="59"/>
    </row>
    <row r="3520" spans="2:18" x14ac:dyDescent="0.2">
      <c r="B3520">
        <v>3511</v>
      </c>
      <c r="C3520" s="57">
        <f ca="1"/>
        <v>-0.51693968269901458</v>
      </c>
      <c r="D3520" s="57">
        <f t="shared" ca="1" si="435"/>
        <v>0.63765613259663934</v>
      </c>
      <c r="E3520" s="57">
        <f t="shared" ca="1" si="435"/>
        <v>0.63786537809499333</v>
      </c>
      <c r="F3520" s="57">
        <f t="shared" ca="1" si="429"/>
        <v>0</v>
      </c>
      <c r="G3520" s="57">
        <f t="shared" ca="1" si="430"/>
        <v>0</v>
      </c>
      <c r="H3520" s="17">
        <f t="shared" ca="1" si="431"/>
        <v>0</v>
      </c>
      <c r="I3520" s="17">
        <f t="shared" ca="1" si="432"/>
        <v>0</v>
      </c>
      <c r="K3520" s="17">
        <v>3511</v>
      </c>
      <c r="L3520" s="50">
        <v>1.7374485483804005E-3</v>
      </c>
      <c r="M3520" s="50">
        <v>1.7509434362023295E-3</v>
      </c>
      <c r="N3520" s="50">
        <v>4.9799999999999997E-2</v>
      </c>
      <c r="O3520" s="50">
        <v>0.05</v>
      </c>
      <c r="R3520" s="59"/>
    </row>
    <row r="3521" spans="2:18" x14ac:dyDescent="0.2">
      <c r="B3521">
        <v>3512</v>
      </c>
      <c r="C3521" s="57">
        <f ca="1"/>
        <v>0.33218294676493421</v>
      </c>
      <c r="D3521" s="57">
        <f t="shared" ca="1" si="435"/>
        <v>0.6933341157162165</v>
      </c>
      <c r="E3521" s="57">
        <f t="shared" ca="1" si="435"/>
        <v>0.69356163182584452</v>
      </c>
      <c r="F3521" s="57">
        <f t="shared" ca="1" si="429"/>
        <v>0</v>
      </c>
      <c r="G3521" s="57">
        <f t="shared" ca="1" si="430"/>
        <v>0</v>
      </c>
      <c r="H3521" s="17">
        <f t="shared" ca="1" si="431"/>
        <v>0</v>
      </c>
      <c r="I3521" s="17">
        <f t="shared" ca="1" si="432"/>
        <v>0</v>
      </c>
      <c r="K3521" s="17">
        <v>3512</v>
      </c>
      <c r="L3521" s="50">
        <v>1.7095801450572187E-3</v>
      </c>
      <c r="M3521" s="50">
        <v>1.7234872813162759E-3</v>
      </c>
      <c r="N3521" s="50">
        <v>5.16E-2</v>
      </c>
      <c r="O3521" s="50">
        <v>5.16E-2</v>
      </c>
      <c r="R3521" s="59"/>
    </row>
    <row r="3522" spans="2:18" x14ac:dyDescent="0.2">
      <c r="B3522">
        <v>3513</v>
      </c>
      <c r="C3522" s="57">
        <f ca="1"/>
        <v>-0.23625625190395258</v>
      </c>
      <c r="D3522" s="57">
        <f t="shared" ca="1" si="435"/>
        <v>0.65554767425602467</v>
      </c>
      <c r="E3522" s="57">
        <f t="shared" ca="1" si="435"/>
        <v>0.65576279082557121</v>
      </c>
      <c r="F3522" s="57">
        <f t="shared" ca="1" si="429"/>
        <v>0</v>
      </c>
      <c r="G3522" s="57">
        <f t="shared" ca="1" si="430"/>
        <v>0</v>
      </c>
      <c r="H3522" s="17">
        <f t="shared" ca="1" si="431"/>
        <v>0</v>
      </c>
      <c r="I3522" s="17">
        <f t="shared" ca="1" si="432"/>
        <v>0</v>
      </c>
      <c r="K3522" s="17">
        <v>3513</v>
      </c>
      <c r="L3522" s="50">
        <v>1.8072980571773875E-3</v>
      </c>
      <c r="M3522" s="50">
        <v>1.8203578624608762E-3</v>
      </c>
      <c r="N3522" s="50">
        <v>4.82E-2</v>
      </c>
      <c r="O3522" s="50">
        <v>4.82E-2</v>
      </c>
      <c r="R3522" s="59"/>
    </row>
    <row r="3523" spans="2:18" x14ac:dyDescent="0.2">
      <c r="B3523">
        <v>3514</v>
      </c>
      <c r="C3523" s="57">
        <f ca="1"/>
        <v>0.85752353669334436</v>
      </c>
      <c r="D3523" s="57">
        <f t="shared" ca="1" si="435"/>
        <v>0.73018944339690961</v>
      </c>
      <c r="E3523" s="57">
        <f t="shared" ca="1" si="435"/>
        <v>0.73042905350362075</v>
      </c>
      <c r="F3523" s="57">
        <f t="shared" ca="1" si="429"/>
        <v>0</v>
      </c>
      <c r="G3523" s="57">
        <f t="shared" ca="1" si="430"/>
        <v>0</v>
      </c>
      <c r="H3523" s="17">
        <f t="shared" ca="1" si="431"/>
        <v>0</v>
      </c>
      <c r="I3523" s="17">
        <f t="shared" ca="1" si="432"/>
        <v>0</v>
      </c>
      <c r="K3523" s="17">
        <v>3514</v>
      </c>
      <c r="L3523" s="50">
        <v>1.8355120521804686E-3</v>
      </c>
      <c r="M3523" s="50">
        <v>1.8493252402190443E-3</v>
      </c>
      <c r="N3523" s="50">
        <v>5.0999999999999997E-2</v>
      </c>
      <c r="O3523" s="50">
        <v>5.1400000000000001E-2</v>
      </c>
      <c r="R3523" s="59"/>
    </row>
    <row r="3524" spans="2:18" x14ac:dyDescent="0.2">
      <c r="B3524">
        <v>3515</v>
      </c>
      <c r="C3524" s="57">
        <f ca="1"/>
        <v>-1.0557982688692231</v>
      </c>
      <c r="D3524" s="57">
        <f t="shared" ca="1" si="435"/>
        <v>0.60466492181669329</v>
      </c>
      <c r="E3524" s="57">
        <f t="shared" ca="1" si="435"/>
        <v>0.60486334131967445</v>
      </c>
      <c r="F3524" s="57">
        <f t="shared" ca="1" si="429"/>
        <v>0</v>
      </c>
      <c r="G3524" s="57">
        <f t="shared" ca="1" si="430"/>
        <v>0</v>
      </c>
      <c r="H3524" s="17">
        <f t="shared" ca="1" si="431"/>
        <v>0</v>
      </c>
      <c r="I3524" s="17">
        <f t="shared" ca="1" si="432"/>
        <v>0</v>
      </c>
      <c r="K3524" s="17">
        <v>3515</v>
      </c>
      <c r="L3524" s="50">
        <v>1.7453641306777463E-3</v>
      </c>
      <c r="M3524" s="50">
        <v>1.7596938510736099E-3</v>
      </c>
      <c r="N3524" s="50">
        <v>5.28E-2</v>
      </c>
      <c r="O3524" s="50">
        <v>5.3600000000000002E-2</v>
      </c>
      <c r="R3524" s="59"/>
    </row>
    <row r="3525" spans="2:18" x14ac:dyDescent="0.2">
      <c r="B3525">
        <v>3516</v>
      </c>
      <c r="C3525" s="57">
        <f ca="1"/>
        <v>-0.64568485680353582</v>
      </c>
      <c r="D3525" s="57">
        <f t="shared" ca="1" si="435"/>
        <v>0.62961372723243236</v>
      </c>
      <c r="E3525" s="57">
        <f t="shared" ca="1" si="435"/>
        <v>0.62982033363263867</v>
      </c>
      <c r="F3525" s="57">
        <f t="shared" ca="1" si="429"/>
        <v>0</v>
      </c>
      <c r="G3525" s="57">
        <f t="shared" ca="1" si="430"/>
        <v>0</v>
      </c>
      <c r="H3525" s="17">
        <f t="shared" ca="1" si="431"/>
        <v>0</v>
      </c>
      <c r="I3525" s="17">
        <f t="shared" ca="1" si="432"/>
        <v>0</v>
      </c>
      <c r="K3525" s="17">
        <v>3516</v>
      </c>
      <c r="L3525" s="50">
        <v>1.8832253191124813E-3</v>
      </c>
      <c r="M3525" s="50">
        <v>1.8972367903906395E-3</v>
      </c>
      <c r="N3525" s="50">
        <v>5.16E-2</v>
      </c>
      <c r="O3525" s="50">
        <v>5.1999999999999998E-2</v>
      </c>
      <c r="R3525" s="59"/>
    </row>
    <row r="3526" spans="2:18" x14ac:dyDescent="0.2">
      <c r="B3526">
        <v>3517</v>
      </c>
      <c r="C3526" s="57">
        <f ca="1"/>
        <v>-0.65639413451670658</v>
      </c>
      <c r="D3526" s="57">
        <f t="shared" ca="1" si="435"/>
        <v>0.62894933148259513</v>
      </c>
      <c r="E3526" s="57">
        <f t="shared" ca="1" si="435"/>
        <v>0.62915571986275476</v>
      </c>
      <c r="F3526" s="57">
        <f t="shared" ca="1" si="429"/>
        <v>0</v>
      </c>
      <c r="G3526" s="57">
        <f t="shared" ca="1" si="430"/>
        <v>0</v>
      </c>
      <c r="H3526" s="17">
        <f t="shared" ca="1" si="431"/>
        <v>0</v>
      </c>
      <c r="I3526" s="17">
        <f t="shared" ca="1" si="432"/>
        <v>0</v>
      </c>
      <c r="K3526" s="17">
        <v>3517</v>
      </c>
      <c r="L3526" s="50">
        <v>1.5050988487457684E-3</v>
      </c>
      <c r="M3526" s="50">
        <v>1.5182011672440342E-3</v>
      </c>
      <c r="N3526" s="50">
        <v>4.8399999999999999E-2</v>
      </c>
      <c r="O3526" s="50">
        <v>4.9000000000000002E-2</v>
      </c>
      <c r="R3526" s="59"/>
    </row>
    <row r="3527" spans="2:18" x14ac:dyDescent="0.2">
      <c r="B3527">
        <v>3518</v>
      </c>
      <c r="C3527" s="57">
        <f ca="1"/>
        <v>-0.9669994767438358</v>
      </c>
      <c r="D3527" s="57">
        <f t="shared" ca="1" si="435"/>
        <v>0.60998166820647637</v>
      </c>
      <c r="E3527" s="57">
        <f t="shared" ca="1" si="435"/>
        <v>0.61018183238843271</v>
      </c>
      <c r="F3527" s="57">
        <f t="shared" ca="1" si="429"/>
        <v>0</v>
      </c>
      <c r="G3527" s="57">
        <f t="shared" ca="1" si="430"/>
        <v>0</v>
      </c>
      <c r="H3527" s="17">
        <f t="shared" ca="1" si="431"/>
        <v>0</v>
      </c>
      <c r="I3527" s="17">
        <f t="shared" ca="1" si="432"/>
        <v>0</v>
      </c>
      <c r="K3527" s="17">
        <v>3518</v>
      </c>
      <c r="L3527" s="50">
        <v>1.9420858967573438E-3</v>
      </c>
      <c r="M3527" s="50">
        <v>1.9566331824689333E-3</v>
      </c>
      <c r="N3527" s="50">
        <v>5.3600000000000002E-2</v>
      </c>
      <c r="O3527" s="50">
        <v>5.3800000000000001E-2</v>
      </c>
      <c r="R3527" s="59"/>
    </row>
    <row r="3528" spans="2:18" x14ac:dyDescent="0.2">
      <c r="B3528">
        <v>3519</v>
      </c>
      <c r="C3528" s="57">
        <f ca="1"/>
        <v>-0.47333314216882194</v>
      </c>
      <c r="D3528" s="57">
        <f t="shared" ca="1" si="435"/>
        <v>0.64040335461335851</v>
      </c>
      <c r="E3528" s="57">
        <f t="shared" ca="1" si="435"/>
        <v>0.64061350160675123</v>
      </c>
      <c r="F3528" s="57">
        <f t="shared" ca="1" si="429"/>
        <v>0</v>
      </c>
      <c r="G3528" s="57">
        <f t="shared" ca="1" si="430"/>
        <v>0</v>
      </c>
      <c r="H3528" s="17">
        <f t="shared" ca="1" si="431"/>
        <v>0</v>
      </c>
      <c r="I3528" s="17">
        <f t="shared" ca="1" si="432"/>
        <v>0</v>
      </c>
      <c r="K3528" s="17">
        <v>3519</v>
      </c>
      <c r="L3528" s="50">
        <v>1.6071327951366293E-3</v>
      </c>
      <c r="M3528" s="50">
        <v>1.6205924796813722E-3</v>
      </c>
      <c r="N3528" s="50">
        <v>0.05</v>
      </c>
      <c r="O3528" s="50">
        <v>0.05</v>
      </c>
      <c r="R3528" s="59"/>
    </row>
    <row r="3529" spans="2:18" x14ac:dyDescent="0.2">
      <c r="B3529">
        <v>3520</v>
      </c>
      <c r="C3529" s="57">
        <f ca="1"/>
        <v>-0.20543335410815614</v>
      </c>
      <c r="D3529" s="57">
        <f t="shared" ca="1" si="435"/>
        <v>0.65754275047221744</v>
      </c>
      <c r="E3529" s="57">
        <f t="shared" ca="1" si="435"/>
        <v>0.6577585217217643</v>
      </c>
      <c r="F3529" s="57">
        <f t="shared" ca="1" si="429"/>
        <v>0</v>
      </c>
      <c r="G3529" s="57">
        <f t="shared" ca="1" si="430"/>
        <v>0</v>
      </c>
      <c r="H3529" s="17">
        <f t="shared" ca="1" si="431"/>
        <v>0</v>
      </c>
      <c r="I3529" s="17">
        <f t="shared" ca="1" si="432"/>
        <v>0</v>
      </c>
      <c r="K3529" s="17">
        <v>3520</v>
      </c>
      <c r="L3529" s="50">
        <v>1.5892259502905302E-3</v>
      </c>
      <c r="M3529" s="50">
        <v>1.602494831743347E-3</v>
      </c>
      <c r="N3529" s="50">
        <v>4.9000000000000002E-2</v>
      </c>
      <c r="O3529" s="50">
        <v>4.9399999999999999E-2</v>
      </c>
      <c r="R3529" s="59"/>
    </row>
    <row r="3530" spans="2:18" x14ac:dyDescent="0.2">
      <c r="B3530">
        <v>3521</v>
      </c>
      <c r="C3530" s="57">
        <f ca="1"/>
        <v>1.0585943860072078</v>
      </c>
      <c r="D3530" s="57">
        <f t="shared" ref="D3530:E3549" ca="1" si="436">S0*EXP((D$5+0.5*σ*σ)*T+σ*SQRT(T)*$C3530)</f>
        <v>0.74480845523196548</v>
      </c>
      <c r="E3530" s="57">
        <f t="shared" ca="1" si="436"/>
        <v>0.74505286253619496</v>
      </c>
      <c r="F3530" s="57">
        <f t="shared" ref="F3530:F3593" ca="1" si="437">MAX(0,CP*(D3530-K))</f>
        <v>0</v>
      </c>
      <c r="G3530" s="57">
        <f t="shared" ref="G3530:G3593" ca="1" si="438">MAX(0,CP*(E3530-K))</f>
        <v>0</v>
      </c>
      <c r="H3530" s="17">
        <f t="shared" ref="H3530:H3593" ca="1" si="439">(CP*(D3530-K)&gt;0)*1</f>
        <v>0</v>
      </c>
      <c r="I3530" s="17">
        <f t="shared" ref="I3530:I3593" ca="1" si="440">(CP*(E3530-K)&gt;0)*1</f>
        <v>0</v>
      </c>
      <c r="K3530" s="17">
        <v>3521</v>
      </c>
      <c r="L3530" s="50">
        <v>1.562712660071523E-3</v>
      </c>
      <c r="M3530" s="50">
        <v>1.5766036768586867E-3</v>
      </c>
      <c r="N3530" s="50">
        <v>5.1400000000000001E-2</v>
      </c>
      <c r="O3530" s="50">
        <v>5.1799999999999999E-2</v>
      </c>
      <c r="R3530" s="59"/>
    </row>
    <row r="3531" spans="2:18" x14ac:dyDescent="0.2">
      <c r="B3531">
        <v>3522</v>
      </c>
      <c r="C3531" s="57">
        <f ca="1"/>
        <v>0.43568976493608735</v>
      </c>
      <c r="D3531" s="57">
        <f t="shared" ca="1" si="436"/>
        <v>0.70044544857893032</v>
      </c>
      <c r="E3531" s="57">
        <f t="shared" ca="1" si="436"/>
        <v>0.70067529825725272</v>
      </c>
      <c r="F3531" s="57">
        <f t="shared" ca="1" si="437"/>
        <v>0</v>
      </c>
      <c r="G3531" s="57">
        <f t="shared" ca="1" si="438"/>
        <v>0</v>
      </c>
      <c r="H3531" s="17">
        <f t="shared" ca="1" si="439"/>
        <v>0</v>
      </c>
      <c r="I3531" s="17">
        <f t="shared" ca="1" si="440"/>
        <v>0</v>
      </c>
      <c r="K3531" s="17">
        <v>3522</v>
      </c>
      <c r="L3531" s="50">
        <v>1.7557558408799793E-3</v>
      </c>
      <c r="M3531" s="50">
        <v>1.7696264003656268E-3</v>
      </c>
      <c r="N3531" s="50">
        <v>5.1400000000000001E-2</v>
      </c>
      <c r="O3531" s="50">
        <v>5.1400000000000001E-2</v>
      </c>
      <c r="R3531" s="59"/>
    </row>
    <row r="3532" spans="2:18" x14ac:dyDescent="0.2">
      <c r="B3532">
        <v>3523</v>
      </c>
      <c r="C3532" s="57">
        <f ca="1"/>
        <v>1.3547125796356678</v>
      </c>
      <c r="D3532" s="57">
        <f t="shared" ca="1" si="436"/>
        <v>0.76687255078935179</v>
      </c>
      <c r="E3532" s="57">
        <f t="shared" ca="1" si="436"/>
        <v>0.76712419837942591</v>
      </c>
      <c r="F3532" s="57">
        <f t="shared" ca="1" si="437"/>
        <v>0</v>
      </c>
      <c r="G3532" s="57">
        <f t="shared" ca="1" si="438"/>
        <v>0</v>
      </c>
      <c r="H3532" s="17">
        <f t="shared" ca="1" si="439"/>
        <v>0</v>
      </c>
      <c r="I3532" s="17">
        <f t="shared" ca="1" si="440"/>
        <v>0</v>
      </c>
      <c r="K3532" s="17">
        <v>3523</v>
      </c>
      <c r="L3532" s="50">
        <v>1.5737930187178723E-3</v>
      </c>
      <c r="M3532" s="50">
        <v>1.5869196216738541E-3</v>
      </c>
      <c r="N3532" s="50">
        <v>4.8399999999999999E-2</v>
      </c>
      <c r="O3532" s="50">
        <v>4.9200000000000001E-2</v>
      </c>
      <c r="R3532" s="59"/>
    </row>
    <row r="3533" spans="2:18" x14ac:dyDescent="0.2">
      <c r="B3533">
        <v>3524</v>
      </c>
      <c r="C3533" s="57">
        <f ca="1"/>
        <v>-0.57273425273321366</v>
      </c>
      <c r="D3533" s="57">
        <f t="shared" ca="1" si="436"/>
        <v>0.6341582414191691</v>
      </c>
      <c r="E3533" s="57">
        <f t="shared" ca="1" si="436"/>
        <v>0.63436633909200213</v>
      </c>
      <c r="F3533" s="57">
        <f t="shared" ca="1" si="437"/>
        <v>0</v>
      </c>
      <c r="G3533" s="57">
        <f t="shared" ca="1" si="438"/>
        <v>0</v>
      </c>
      <c r="H3533" s="17">
        <f t="shared" ca="1" si="439"/>
        <v>0</v>
      </c>
      <c r="I3533" s="17">
        <f t="shared" ca="1" si="440"/>
        <v>0</v>
      </c>
      <c r="K3533" s="17">
        <v>3524</v>
      </c>
      <c r="L3533" s="50">
        <v>1.9264127453300208E-3</v>
      </c>
      <c r="M3533" s="50">
        <v>1.9412078544315224E-3</v>
      </c>
      <c r="N3533" s="50">
        <v>5.4600000000000003E-2</v>
      </c>
      <c r="O3533" s="50">
        <v>5.4800000000000001E-2</v>
      </c>
      <c r="R3533" s="59"/>
    </row>
    <row r="3534" spans="2:18" x14ac:dyDescent="0.2">
      <c r="B3534">
        <v>3525</v>
      </c>
      <c r="C3534" s="57">
        <f ca="1"/>
        <v>-0.47163975507632439</v>
      </c>
      <c r="D3534" s="57">
        <f t="shared" ca="1" si="436"/>
        <v>0.64051027679620343</v>
      </c>
      <c r="E3534" s="57">
        <f t="shared" ca="1" si="436"/>
        <v>0.64072045887588225</v>
      </c>
      <c r="F3534" s="57">
        <f t="shared" ca="1" si="437"/>
        <v>0</v>
      </c>
      <c r="G3534" s="57">
        <f t="shared" ca="1" si="438"/>
        <v>0</v>
      </c>
      <c r="H3534" s="17">
        <f t="shared" ca="1" si="439"/>
        <v>0</v>
      </c>
      <c r="I3534" s="17">
        <f t="shared" ca="1" si="440"/>
        <v>0</v>
      </c>
      <c r="K3534" s="17">
        <v>3525</v>
      </c>
      <c r="L3534" s="50">
        <v>1.8848009143177548E-3</v>
      </c>
      <c r="M3534" s="50">
        <v>1.8999919829645834E-3</v>
      </c>
      <c r="N3534" s="50">
        <v>5.62E-2</v>
      </c>
      <c r="O3534" s="50">
        <v>5.6599999999999998E-2</v>
      </c>
      <c r="R3534" s="59"/>
    </row>
    <row r="3535" spans="2:18" x14ac:dyDescent="0.2">
      <c r="B3535">
        <v>3526</v>
      </c>
      <c r="C3535" s="57">
        <f ca="1"/>
        <v>-0.75738639001493968</v>
      </c>
      <c r="D3535" s="57">
        <f t="shared" ca="1" si="436"/>
        <v>0.62271822455512316</v>
      </c>
      <c r="E3535" s="57">
        <f t="shared" ca="1" si="436"/>
        <v>0.62292256821084957</v>
      </c>
      <c r="F3535" s="57">
        <f t="shared" ca="1" si="437"/>
        <v>0</v>
      </c>
      <c r="G3535" s="57">
        <f t="shared" ca="1" si="438"/>
        <v>0</v>
      </c>
      <c r="H3535" s="17">
        <f t="shared" ca="1" si="439"/>
        <v>0</v>
      </c>
      <c r="I3535" s="17">
        <f t="shared" ca="1" si="440"/>
        <v>0</v>
      </c>
      <c r="K3535" s="17">
        <v>3526</v>
      </c>
      <c r="L3535" s="50">
        <v>1.7769111137379634E-3</v>
      </c>
      <c r="M3535" s="50">
        <v>1.7905055452294739E-3</v>
      </c>
      <c r="N3535" s="50">
        <v>5.0200000000000002E-2</v>
      </c>
      <c r="O3535" s="50">
        <v>5.04E-2</v>
      </c>
      <c r="R3535" s="59"/>
    </row>
    <row r="3536" spans="2:18" x14ac:dyDescent="0.2">
      <c r="B3536">
        <v>3527</v>
      </c>
      <c r="C3536" s="57">
        <f ca="1"/>
        <v>1.3632906162912239</v>
      </c>
      <c r="D3536" s="57">
        <f t="shared" ca="1" si="436"/>
        <v>0.76752135918766506</v>
      </c>
      <c r="E3536" s="57">
        <f t="shared" ca="1" si="436"/>
        <v>0.76777321968282963</v>
      </c>
      <c r="F3536" s="57">
        <f t="shared" ca="1" si="437"/>
        <v>0</v>
      </c>
      <c r="G3536" s="57">
        <f t="shared" ca="1" si="438"/>
        <v>0</v>
      </c>
      <c r="H3536" s="17">
        <f t="shared" ca="1" si="439"/>
        <v>0</v>
      </c>
      <c r="I3536" s="17">
        <f t="shared" ca="1" si="440"/>
        <v>0</v>
      </c>
      <c r="K3536" s="17">
        <v>3527</v>
      </c>
      <c r="L3536" s="50">
        <v>1.6632041670611227E-3</v>
      </c>
      <c r="M3536" s="50">
        <v>1.6775162772656898E-3</v>
      </c>
      <c r="N3536" s="50">
        <v>5.3199999999999997E-2</v>
      </c>
      <c r="O3536" s="50">
        <v>5.3400000000000003E-2</v>
      </c>
      <c r="R3536" s="59"/>
    </row>
    <row r="3537" spans="2:18" x14ac:dyDescent="0.2">
      <c r="B3537">
        <v>3528</v>
      </c>
      <c r="C3537" s="57">
        <f ca="1"/>
        <v>1.2257586174722934</v>
      </c>
      <c r="D3537" s="57">
        <f t="shared" ca="1" si="436"/>
        <v>0.75718482399166298</v>
      </c>
      <c r="E3537" s="57">
        <f t="shared" ca="1" si="436"/>
        <v>0.75743329257487424</v>
      </c>
      <c r="F3537" s="57">
        <f t="shared" ca="1" si="437"/>
        <v>0</v>
      </c>
      <c r="G3537" s="57">
        <f t="shared" ca="1" si="438"/>
        <v>0</v>
      </c>
      <c r="H3537" s="17">
        <f t="shared" ca="1" si="439"/>
        <v>0</v>
      </c>
      <c r="I3537" s="17">
        <f t="shared" ca="1" si="440"/>
        <v>0</v>
      </c>
      <c r="K3537" s="17">
        <v>3528</v>
      </c>
      <c r="L3537" s="50">
        <v>1.6472313925016599E-3</v>
      </c>
      <c r="M3537" s="50">
        <v>1.6610663399212974E-3</v>
      </c>
      <c r="N3537" s="50">
        <v>5.1400000000000001E-2</v>
      </c>
      <c r="O3537" s="50">
        <v>5.1400000000000001E-2</v>
      </c>
      <c r="R3537" s="59"/>
    </row>
    <row r="3538" spans="2:18" x14ac:dyDescent="0.2">
      <c r="B3538">
        <v>3529</v>
      </c>
      <c r="C3538" s="57">
        <f ca="1"/>
        <v>-1.0797663087159868</v>
      </c>
      <c r="D3538" s="57">
        <f t="shared" ca="1" si="436"/>
        <v>0.60323781655729158</v>
      </c>
      <c r="E3538" s="57">
        <f t="shared" ca="1" si="436"/>
        <v>0.60343576775872909</v>
      </c>
      <c r="F3538" s="57">
        <f t="shared" ca="1" si="437"/>
        <v>0</v>
      </c>
      <c r="G3538" s="57">
        <f t="shared" ca="1" si="438"/>
        <v>0</v>
      </c>
      <c r="H3538" s="17">
        <f t="shared" ca="1" si="439"/>
        <v>0</v>
      </c>
      <c r="I3538" s="17">
        <f t="shared" ca="1" si="440"/>
        <v>0</v>
      </c>
      <c r="K3538" s="17">
        <v>3529</v>
      </c>
      <c r="L3538" s="50">
        <v>1.7499878625898487E-3</v>
      </c>
      <c r="M3538" s="50">
        <v>1.7638770109562976E-3</v>
      </c>
      <c r="N3538" s="50">
        <v>5.0999999999999997E-2</v>
      </c>
      <c r="O3538" s="50">
        <v>5.2200000000000003E-2</v>
      </c>
      <c r="R3538" s="59"/>
    </row>
    <row r="3539" spans="2:18" x14ac:dyDescent="0.2">
      <c r="B3539">
        <v>3530</v>
      </c>
      <c r="C3539" s="57">
        <f ca="1"/>
        <v>1.1069415401726299</v>
      </c>
      <c r="D3539" s="57">
        <f t="shared" ca="1" si="436"/>
        <v>0.74836700186246419</v>
      </c>
      <c r="E3539" s="57">
        <f t="shared" ca="1" si="436"/>
        <v>0.748612576896172</v>
      </c>
      <c r="F3539" s="57">
        <f t="shared" ca="1" si="437"/>
        <v>0</v>
      </c>
      <c r="G3539" s="57">
        <f t="shared" ca="1" si="438"/>
        <v>0</v>
      </c>
      <c r="H3539" s="17">
        <f t="shared" ca="1" si="439"/>
        <v>0</v>
      </c>
      <c r="I3539" s="17">
        <f t="shared" ca="1" si="440"/>
        <v>0</v>
      </c>
      <c r="K3539" s="17">
        <v>3530</v>
      </c>
      <c r="L3539" s="50">
        <v>1.3935511283159228E-3</v>
      </c>
      <c r="M3539" s="50">
        <v>1.4056136334693163E-3</v>
      </c>
      <c r="N3539" s="50">
        <v>4.48E-2</v>
      </c>
      <c r="O3539" s="50">
        <v>4.5400000000000003E-2</v>
      </c>
      <c r="R3539" s="59"/>
    </row>
    <row r="3540" spans="2:18" x14ac:dyDescent="0.2">
      <c r="B3540">
        <v>3531</v>
      </c>
      <c r="C3540" s="57">
        <f ca="1"/>
        <v>-0.10026958099417441</v>
      </c>
      <c r="D3540" s="57">
        <f t="shared" ca="1" si="436"/>
        <v>0.6643955048367044</v>
      </c>
      <c r="E3540" s="57">
        <f t="shared" ca="1" si="436"/>
        <v>0.66461352480296365</v>
      </c>
      <c r="F3540" s="57">
        <f t="shared" ca="1" si="437"/>
        <v>0</v>
      </c>
      <c r="G3540" s="57">
        <f t="shared" ca="1" si="438"/>
        <v>0</v>
      </c>
      <c r="H3540" s="17">
        <f t="shared" ca="1" si="439"/>
        <v>0</v>
      </c>
      <c r="I3540" s="17">
        <f t="shared" ca="1" si="440"/>
        <v>0</v>
      </c>
      <c r="K3540" s="17">
        <v>3531</v>
      </c>
      <c r="L3540" s="50">
        <v>1.6377841502144843E-3</v>
      </c>
      <c r="M3540" s="50">
        <v>1.6514438506547891E-3</v>
      </c>
      <c r="N3540" s="50">
        <v>5.04E-2</v>
      </c>
      <c r="O3540" s="50">
        <v>5.0799999999999998E-2</v>
      </c>
      <c r="R3540" s="59"/>
    </row>
    <row r="3541" spans="2:18" x14ac:dyDescent="0.2">
      <c r="B3541">
        <v>3532</v>
      </c>
      <c r="C3541" s="57">
        <f ca="1"/>
        <v>-0.9134967557032786</v>
      </c>
      <c r="D3541" s="57">
        <f t="shared" ca="1" si="436"/>
        <v>0.6132076377536313</v>
      </c>
      <c r="E3541" s="57">
        <f t="shared" ca="1" si="436"/>
        <v>0.61340886053060628</v>
      </c>
      <c r="F3541" s="57">
        <f t="shared" ca="1" si="437"/>
        <v>0</v>
      </c>
      <c r="G3541" s="57">
        <f t="shared" ca="1" si="438"/>
        <v>0</v>
      </c>
      <c r="H3541" s="17">
        <f t="shared" ca="1" si="439"/>
        <v>0</v>
      </c>
      <c r="I3541" s="17">
        <f t="shared" ca="1" si="440"/>
        <v>0</v>
      </c>
      <c r="K3541" s="17">
        <v>3532</v>
      </c>
      <c r="L3541" s="50">
        <v>1.7723991948206546E-3</v>
      </c>
      <c r="M3541" s="50">
        <v>1.7868689106377172E-3</v>
      </c>
      <c r="N3541" s="50">
        <v>5.3600000000000002E-2</v>
      </c>
      <c r="O3541" s="50">
        <v>5.3800000000000001E-2</v>
      </c>
      <c r="R3541" s="59"/>
    </row>
    <row r="3542" spans="2:18" x14ac:dyDescent="0.2">
      <c r="B3542">
        <v>3533</v>
      </c>
      <c r="C3542" s="57">
        <f ca="1"/>
        <v>0.37240970660591349</v>
      </c>
      <c r="D3542" s="57">
        <f t="shared" ca="1" si="436"/>
        <v>0.69608923751231466</v>
      </c>
      <c r="E3542" s="57">
        <f t="shared" ca="1" si="436"/>
        <v>0.69631765770927723</v>
      </c>
      <c r="F3542" s="57">
        <f t="shared" ca="1" si="437"/>
        <v>0</v>
      </c>
      <c r="G3542" s="57">
        <f t="shared" ca="1" si="438"/>
        <v>0</v>
      </c>
      <c r="H3542" s="17">
        <f t="shared" ca="1" si="439"/>
        <v>0</v>
      </c>
      <c r="I3542" s="17">
        <f t="shared" ca="1" si="440"/>
        <v>0</v>
      </c>
      <c r="K3542" s="17">
        <v>3533</v>
      </c>
      <c r="L3542" s="50">
        <v>1.8940326014307959E-3</v>
      </c>
      <c r="M3542" s="50">
        <v>1.9087244745811397E-3</v>
      </c>
      <c r="N3542" s="50">
        <v>5.4399999999999997E-2</v>
      </c>
      <c r="O3542" s="50">
        <v>5.4399999999999997E-2</v>
      </c>
      <c r="R3542" s="59"/>
    </row>
    <row r="3543" spans="2:18" x14ac:dyDescent="0.2">
      <c r="B3543">
        <v>3534</v>
      </c>
      <c r="C3543" s="57">
        <f ca="1"/>
        <v>0.37075018564004453</v>
      </c>
      <c r="D3543" s="57">
        <f t="shared" ca="1" si="436"/>
        <v>0.69597536107893121</v>
      </c>
      <c r="E3543" s="57">
        <f t="shared" ca="1" si="436"/>
        <v>0.69620374390758522</v>
      </c>
      <c r="F3543" s="57">
        <f t="shared" ca="1" si="437"/>
        <v>0</v>
      </c>
      <c r="G3543" s="57">
        <f t="shared" ca="1" si="438"/>
        <v>0</v>
      </c>
      <c r="H3543" s="17">
        <f t="shared" ca="1" si="439"/>
        <v>0</v>
      </c>
      <c r="I3543" s="17">
        <f t="shared" ca="1" si="440"/>
        <v>0</v>
      </c>
      <c r="K3543" s="17">
        <v>3534</v>
      </c>
      <c r="L3543" s="50">
        <v>1.5897580898410935E-3</v>
      </c>
      <c r="M3543" s="50">
        <v>1.6027469890989778E-3</v>
      </c>
      <c r="N3543" s="50">
        <v>4.82E-2</v>
      </c>
      <c r="O3543" s="50">
        <v>4.8399999999999999E-2</v>
      </c>
      <c r="R3543" s="59"/>
    </row>
    <row r="3544" spans="2:18" x14ac:dyDescent="0.2">
      <c r="B3544">
        <v>3535</v>
      </c>
      <c r="C3544" s="57">
        <f ca="1"/>
        <v>-0.35794408858589055</v>
      </c>
      <c r="D3544" s="57">
        <f t="shared" ca="1" si="436"/>
        <v>0.64773012396977492</v>
      </c>
      <c r="E3544" s="57">
        <f t="shared" ca="1" si="436"/>
        <v>0.64794267522688753</v>
      </c>
      <c r="F3544" s="57">
        <f t="shared" ca="1" si="437"/>
        <v>0</v>
      </c>
      <c r="G3544" s="57">
        <f t="shared" ca="1" si="438"/>
        <v>0</v>
      </c>
      <c r="H3544" s="17">
        <f t="shared" ca="1" si="439"/>
        <v>0</v>
      </c>
      <c r="I3544" s="17">
        <f t="shared" ca="1" si="440"/>
        <v>0</v>
      </c>
      <c r="K3544" s="17">
        <v>3535</v>
      </c>
      <c r="L3544" s="50">
        <v>1.5334949462445296E-3</v>
      </c>
      <c r="M3544" s="50">
        <v>1.5469530475945663E-3</v>
      </c>
      <c r="N3544" s="50">
        <v>0.05</v>
      </c>
      <c r="O3544" s="50">
        <v>5.0200000000000002E-2</v>
      </c>
      <c r="R3544" s="59"/>
    </row>
    <row r="3545" spans="2:18" x14ac:dyDescent="0.2">
      <c r="B3545">
        <v>3536</v>
      </c>
      <c r="C3545" s="57">
        <f ca="1"/>
        <v>1.2655467053967999</v>
      </c>
      <c r="D3545" s="57">
        <f t="shared" ca="1" si="436"/>
        <v>0.76016079538480297</v>
      </c>
      <c r="E3545" s="57">
        <f t="shared" ca="1" si="436"/>
        <v>0.7604102405266725</v>
      </c>
      <c r="F3545" s="57">
        <f t="shared" ca="1" si="437"/>
        <v>0</v>
      </c>
      <c r="G3545" s="57">
        <f t="shared" ca="1" si="438"/>
        <v>0</v>
      </c>
      <c r="H3545" s="17">
        <f t="shared" ca="1" si="439"/>
        <v>0</v>
      </c>
      <c r="I3545" s="17">
        <f t="shared" ca="1" si="440"/>
        <v>0</v>
      </c>
      <c r="K3545" s="17">
        <v>3536</v>
      </c>
      <c r="L3545" s="50">
        <v>1.5125694679658111E-3</v>
      </c>
      <c r="M3545" s="50">
        <v>1.5255001591123691E-3</v>
      </c>
      <c r="N3545" s="50">
        <v>4.8000000000000001E-2</v>
      </c>
      <c r="O3545" s="50">
        <v>4.8399999999999999E-2</v>
      </c>
      <c r="R3545" s="59"/>
    </row>
    <row r="3546" spans="2:18" x14ac:dyDescent="0.2">
      <c r="B3546">
        <v>3537</v>
      </c>
      <c r="C3546" s="57">
        <f ca="1"/>
        <v>0.18093351816117814</v>
      </c>
      <c r="D3546" s="57">
        <f t="shared" ca="1" si="436"/>
        <v>0.68307230240004413</v>
      </c>
      <c r="E3546" s="57">
        <f t="shared" ca="1" si="436"/>
        <v>0.68329645111754422</v>
      </c>
      <c r="F3546" s="57">
        <f t="shared" ca="1" si="437"/>
        <v>0</v>
      </c>
      <c r="G3546" s="57">
        <f t="shared" ca="1" si="438"/>
        <v>0</v>
      </c>
      <c r="H3546" s="17">
        <f t="shared" ca="1" si="439"/>
        <v>0</v>
      </c>
      <c r="I3546" s="17">
        <f t="shared" ca="1" si="440"/>
        <v>0</v>
      </c>
      <c r="K3546" s="17">
        <v>3537</v>
      </c>
      <c r="L3546" s="50">
        <v>1.9251218985725561E-3</v>
      </c>
      <c r="M3546" s="50">
        <v>1.9400996616324466E-3</v>
      </c>
      <c r="N3546" s="50">
        <v>5.5399999999999998E-2</v>
      </c>
      <c r="O3546" s="50">
        <v>5.5599999999999997E-2</v>
      </c>
      <c r="R3546" s="59"/>
    </row>
    <row r="3547" spans="2:18" x14ac:dyDescent="0.2">
      <c r="B3547">
        <v>3538</v>
      </c>
      <c r="C3547" s="57">
        <f ca="1"/>
        <v>1.7601278603544088</v>
      </c>
      <c r="D3547" s="57">
        <f t="shared" ca="1" si="436"/>
        <v>0.79814436405611489</v>
      </c>
      <c r="E3547" s="57">
        <f t="shared" ca="1" si="436"/>
        <v>0.79840627342493919</v>
      </c>
      <c r="F3547" s="57">
        <f t="shared" ca="1" si="437"/>
        <v>9.9443640561148738E-3</v>
      </c>
      <c r="G3547" s="57">
        <f t="shared" ca="1" si="438"/>
        <v>1.0206273424939183E-2</v>
      </c>
      <c r="H3547" s="17">
        <f t="shared" ca="1" si="439"/>
        <v>1</v>
      </c>
      <c r="I3547" s="17">
        <f t="shared" ca="1" si="440"/>
        <v>1</v>
      </c>
      <c r="K3547" s="17">
        <v>3538</v>
      </c>
      <c r="L3547" s="50">
        <v>2.0462741113329228E-3</v>
      </c>
      <c r="M3547" s="50">
        <v>2.061962440112581E-3</v>
      </c>
      <c r="N3547" s="50">
        <v>5.7799999999999997E-2</v>
      </c>
      <c r="O3547" s="50">
        <v>5.8200000000000002E-2</v>
      </c>
      <c r="R3547" s="59"/>
    </row>
    <row r="3548" spans="2:18" x14ac:dyDescent="0.2">
      <c r="B3548">
        <v>3539</v>
      </c>
      <c r="C3548" s="57">
        <f ca="1"/>
        <v>0.25696713662329246</v>
      </c>
      <c r="D3548" s="57">
        <f t="shared" ca="1" si="436"/>
        <v>0.68821182523130175</v>
      </c>
      <c r="E3548" s="57">
        <f t="shared" ca="1" si="436"/>
        <v>0.68843766047224453</v>
      </c>
      <c r="F3548" s="57">
        <f t="shared" ca="1" si="437"/>
        <v>0</v>
      </c>
      <c r="G3548" s="57">
        <f t="shared" ca="1" si="438"/>
        <v>0</v>
      </c>
      <c r="H3548" s="17">
        <f t="shared" ca="1" si="439"/>
        <v>0</v>
      </c>
      <c r="I3548" s="17">
        <f t="shared" ca="1" si="440"/>
        <v>0</v>
      </c>
      <c r="K3548" s="17">
        <v>3539</v>
      </c>
      <c r="L3548" s="50">
        <v>1.7835790070831561E-3</v>
      </c>
      <c r="M3548" s="50">
        <v>1.7981591542110351E-3</v>
      </c>
      <c r="N3548" s="50">
        <v>5.3800000000000001E-2</v>
      </c>
      <c r="O3548" s="50">
        <v>5.4199999999999998E-2</v>
      </c>
      <c r="R3548" s="59"/>
    </row>
    <row r="3549" spans="2:18" x14ac:dyDescent="0.2">
      <c r="B3549">
        <v>3540</v>
      </c>
      <c r="C3549" s="57">
        <f ca="1"/>
        <v>-1.6453964748281658</v>
      </c>
      <c r="D3549" s="57">
        <f t="shared" ca="1" si="436"/>
        <v>0.57051956379067192</v>
      </c>
      <c r="E3549" s="57">
        <f t="shared" ca="1" si="436"/>
        <v>0.57070677856732588</v>
      </c>
      <c r="F3549" s="57">
        <f t="shared" ca="1" si="437"/>
        <v>0</v>
      </c>
      <c r="G3549" s="57">
        <f t="shared" ca="1" si="438"/>
        <v>0</v>
      </c>
      <c r="H3549" s="17">
        <f t="shared" ca="1" si="439"/>
        <v>0</v>
      </c>
      <c r="I3549" s="17">
        <f t="shared" ca="1" si="440"/>
        <v>0</v>
      </c>
      <c r="K3549" s="17">
        <v>3540</v>
      </c>
      <c r="L3549" s="50">
        <v>1.6725934480133447E-3</v>
      </c>
      <c r="M3549" s="50">
        <v>1.686008665141457E-3</v>
      </c>
      <c r="N3549" s="50">
        <v>4.9599999999999998E-2</v>
      </c>
      <c r="O3549" s="50">
        <v>4.9799999999999997E-2</v>
      </c>
      <c r="R3549" s="59"/>
    </row>
    <row r="3550" spans="2:18" x14ac:dyDescent="0.2">
      <c r="B3550">
        <v>3541</v>
      </c>
      <c r="C3550" s="57">
        <f ca="1"/>
        <v>1.022951364282247</v>
      </c>
      <c r="D3550" s="57">
        <f t="shared" ref="D3550:E3569" ca="1" si="441">S0*EXP((D$5+0.5*σ*σ)*T+σ*SQRT(T)*$C3550)</f>
        <v>0.74219582461596489</v>
      </c>
      <c r="E3550" s="57">
        <f t="shared" ca="1" si="441"/>
        <v>0.74243937459103637</v>
      </c>
      <c r="F3550" s="57">
        <f t="shared" ca="1" si="437"/>
        <v>0</v>
      </c>
      <c r="G3550" s="57">
        <f t="shared" ca="1" si="438"/>
        <v>0</v>
      </c>
      <c r="H3550" s="17">
        <f t="shared" ca="1" si="439"/>
        <v>0</v>
      </c>
      <c r="I3550" s="17">
        <f t="shared" ca="1" si="440"/>
        <v>0</v>
      </c>
      <c r="K3550" s="17">
        <v>3541</v>
      </c>
      <c r="L3550" s="50">
        <v>1.6052557097785802E-3</v>
      </c>
      <c r="M3550" s="50">
        <v>1.6178737976403124E-3</v>
      </c>
      <c r="N3550" s="50">
        <v>4.6399999999999997E-2</v>
      </c>
      <c r="O3550" s="50">
        <v>4.7E-2</v>
      </c>
      <c r="R3550" s="59"/>
    </row>
    <row r="3551" spans="2:18" x14ac:dyDescent="0.2">
      <c r="B3551">
        <v>3542</v>
      </c>
      <c r="C3551" s="57">
        <f ca="1"/>
        <v>0.64589017063670684</v>
      </c>
      <c r="D3551" s="57">
        <f t="shared" ca="1" si="441"/>
        <v>0.71511231473638059</v>
      </c>
      <c r="E3551" s="57">
        <f t="shared" ca="1" si="441"/>
        <v>0.71534697731551511</v>
      </c>
      <c r="F3551" s="57">
        <f t="shared" ca="1" si="437"/>
        <v>0</v>
      </c>
      <c r="G3551" s="57">
        <f t="shared" ca="1" si="438"/>
        <v>0</v>
      </c>
      <c r="H3551" s="17">
        <f t="shared" ca="1" si="439"/>
        <v>0</v>
      </c>
      <c r="I3551" s="17">
        <f t="shared" ca="1" si="440"/>
        <v>0</v>
      </c>
      <c r="K3551" s="17">
        <v>3542</v>
      </c>
      <c r="L3551" s="50">
        <v>1.9043995895707078E-3</v>
      </c>
      <c r="M3551" s="50">
        <v>1.9189914061672774E-3</v>
      </c>
      <c r="N3551" s="50">
        <v>5.3999999999999999E-2</v>
      </c>
      <c r="O3551" s="50">
        <v>5.3999999999999999E-2</v>
      </c>
      <c r="R3551" s="59"/>
    </row>
    <row r="3552" spans="2:18" x14ac:dyDescent="0.2">
      <c r="B3552">
        <v>3543</v>
      </c>
      <c r="C3552" s="57">
        <f ca="1"/>
        <v>1.1595281060329643</v>
      </c>
      <c r="D3552" s="57">
        <f t="shared" ca="1" si="441"/>
        <v>0.75225689275510677</v>
      </c>
      <c r="E3552" s="57">
        <f t="shared" ca="1" si="441"/>
        <v>0.75250374424820499</v>
      </c>
      <c r="F3552" s="57">
        <f t="shared" ca="1" si="437"/>
        <v>0</v>
      </c>
      <c r="G3552" s="57">
        <f t="shared" ca="1" si="438"/>
        <v>0</v>
      </c>
      <c r="H3552" s="17">
        <f t="shared" ca="1" si="439"/>
        <v>0</v>
      </c>
      <c r="I3552" s="17">
        <f t="shared" ca="1" si="440"/>
        <v>0</v>
      </c>
      <c r="K3552" s="17">
        <v>3543</v>
      </c>
      <c r="L3552" s="50">
        <v>1.5448290911417957E-3</v>
      </c>
      <c r="M3552" s="50">
        <v>1.5563876988270435E-3</v>
      </c>
      <c r="N3552" s="50">
        <v>4.2599999999999999E-2</v>
      </c>
      <c r="O3552" s="50">
        <v>4.2799999999999998E-2</v>
      </c>
      <c r="R3552" s="59"/>
    </row>
    <row r="3553" spans="2:18" x14ac:dyDescent="0.2">
      <c r="B3553">
        <v>3544</v>
      </c>
      <c r="C3553" s="57">
        <f ca="1"/>
        <v>-8.9588031187998365E-2</v>
      </c>
      <c r="D3553" s="57">
        <f t="shared" ca="1" si="441"/>
        <v>0.66509552631680902</v>
      </c>
      <c r="E3553" s="57">
        <f t="shared" ca="1" si="441"/>
        <v>0.66531377599362229</v>
      </c>
      <c r="F3553" s="57">
        <f t="shared" ca="1" si="437"/>
        <v>0</v>
      </c>
      <c r="G3553" s="57">
        <f t="shared" ca="1" si="438"/>
        <v>0</v>
      </c>
      <c r="H3553" s="17">
        <f t="shared" ca="1" si="439"/>
        <v>0</v>
      </c>
      <c r="I3553" s="17">
        <f t="shared" ca="1" si="440"/>
        <v>0</v>
      </c>
      <c r="K3553" s="17">
        <v>3544</v>
      </c>
      <c r="L3553" s="50">
        <v>1.6979024284742707E-3</v>
      </c>
      <c r="M3553" s="50">
        <v>1.7113918988803753E-3</v>
      </c>
      <c r="N3553" s="50">
        <v>0.05</v>
      </c>
      <c r="O3553" s="50">
        <v>0.05</v>
      </c>
      <c r="R3553" s="59"/>
    </row>
    <row r="3554" spans="2:18" x14ac:dyDescent="0.2">
      <c r="B3554">
        <v>3545</v>
      </c>
      <c r="C3554" s="57">
        <f ca="1"/>
        <v>0.11788327557612399</v>
      </c>
      <c r="D3554" s="57">
        <f t="shared" ca="1" si="441"/>
        <v>0.67883951868303072</v>
      </c>
      <c r="E3554" s="57">
        <f t="shared" ca="1" si="441"/>
        <v>0.67906227842159206</v>
      </c>
      <c r="F3554" s="57">
        <f t="shared" ca="1" si="437"/>
        <v>0</v>
      </c>
      <c r="G3554" s="57">
        <f t="shared" ca="1" si="438"/>
        <v>0</v>
      </c>
      <c r="H3554" s="17">
        <f t="shared" ca="1" si="439"/>
        <v>0</v>
      </c>
      <c r="I3554" s="17">
        <f t="shared" ca="1" si="440"/>
        <v>0</v>
      </c>
      <c r="K3554" s="17">
        <v>3545</v>
      </c>
      <c r="L3554" s="50">
        <v>1.6486138464658008E-3</v>
      </c>
      <c r="M3554" s="50">
        <v>1.6619440080854453E-3</v>
      </c>
      <c r="N3554" s="50">
        <v>4.9200000000000001E-2</v>
      </c>
      <c r="O3554" s="50">
        <v>4.9599999999999998E-2</v>
      </c>
      <c r="R3554" s="59"/>
    </row>
    <row r="3555" spans="2:18" x14ac:dyDescent="0.2">
      <c r="B3555">
        <v>3546</v>
      </c>
      <c r="C3555" s="57">
        <f ca="1"/>
        <v>1.1179316268019728</v>
      </c>
      <c r="D3555" s="57">
        <f t="shared" ca="1" si="441"/>
        <v>0.74917828558596999</v>
      </c>
      <c r="E3555" s="57">
        <f t="shared" ca="1" si="441"/>
        <v>0.74942412684069937</v>
      </c>
      <c r="F3555" s="57">
        <f t="shared" ca="1" si="437"/>
        <v>0</v>
      </c>
      <c r="G3555" s="57">
        <f t="shared" ca="1" si="438"/>
        <v>0</v>
      </c>
      <c r="H3555" s="17">
        <f t="shared" ca="1" si="439"/>
        <v>0</v>
      </c>
      <c r="I3555" s="17">
        <f t="shared" ca="1" si="440"/>
        <v>0</v>
      </c>
      <c r="K3555" s="17">
        <v>3546</v>
      </c>
      <c r="L3555" s="50">
        <v>1.7798857720867116E-3</v>
      </c>
      <c r="M3555" s="50">
        <v>1.7948077752587516E-3</v>
      </c>
      <c r="N3555" s="50">
        <v>5.5199999999999999E-2</v>
      </c>
      <c r="O3555" s="50">
        <v>5.5599999999999997E-2</v>
      </c>
      <c r="R3555" s="59"/>
    </row>
    <row r="3556" spans="2:18" x14ac:dyDescent="0.2">
      <c r="B3556">
        <v>3547</v>
      </c>
      <c r="C3556" s="57">
        <f ca="1"/>
        <v>-9.4905888909003408E-2</v>
      </c>
      <c r="D3556" s="57">
        <f t="shared" ca="1" si="441"/>
        <v>0.6647469253228433</v>
      </c>
      <c r="E3556" s="57">
        <f t="shared" ca="1" si="441"/>
        <v>0.66496506060698479</v>
      </c>
      <c r="F3556" s="57">
        <f t="shared" ca="1" si="437"/>
        <v>0</v>
      </c>
      <c r="G3556" s="57">
        <f t="shared" ca="1" si="438"/>
        <v>0</v>
      </c>
      <c r="H3556" s="17">
        <f t="shared" ca="1" si="439"/>
        <v>0</v>
      </c>
      <c r="I3556" s="17">
        <f t="shared" ca="1" si="440"/>
        <v>0</v>
      </c>
      <c r="K3556" s="17">
        <v>3547</v>
      </c>
      <c r="L3556" s="50">
        <v>1.7205230314507609E-3</v>
      </c>
      <c r="M3556" s="50">
        <v>1.7345304080795113E-3</v>
      </c>
      <c r="N3556" s="50">
        <v>5.1799999999999999E-2</v>
      </c>
      <c r="O3556" s="50">
        <v>5.2200000000000003E-2</v>
      </c>
      <c r="R3556" s="59"/>
    </row>
    <row r="3557" spans="2:18" x14ac:dyDescent="0.2">
      <c r="B3557">
        <v>3548</v>
      </c>
      <c r="C3557" s="57">
        <f ca="1"/>
        <v>-0.92929950308900311</v>
      </c>
      <c r="D3557" s="57">
        <f t="shared" ca="1" si="441"/>
        <v>0.61225303295624389</v>
      </c>
      <c r="E3557" s="57">
        <f t="shared" ca="1" si="441"/>
        <v>0.61245394248169294</v>
      </c>
      <c r="F3557" s="57">
        <f t="shared" ca="1" si="437"/>
        <v>0</v>
      </c>
      <c r="G3557" s="57">
        <f t="shared" ca="1" si="438"/>
        <v>0</v>
      </c>
      <c r="H3557" s="17">
        <f t="shared" ca="1" si="439"/>
        <v>0</v>
      </c>
      <c r="I3557" s="17">
        <f t="shared" ca="1" si="440"/>
        <v>0</v>
      </c>
      <c r="K3557" s="17">
        <v>3548</v>
      </c>
      <c r="L3557" s="50">
        <v>1.4508665743799152E-3</v>
      </c>
      <c r="M3557" s="50">
        <v>1.4633436615657264E-3</v>
      </c>
      <c r="N3557" s="50">
        <v>4.6199999999999998E-2</v>
      </c>
      <c r="O3557" s="50">
        <v>4.6399999999999997E-2</v>
      </c>
      <c r="R3557" s="59"/>
    </row>
    <row r="3558" spans="2:18" x14ac:dyDescent="0.2">
      <c r="B3558">
        <v>3549</v>
      </c>
      <c r="C3558" s="57">
        <f ca="1"/>
        <v>0.94638710487253996</v>
      </c>
      <c r="D3558" s="57">
        <f t="shared" ca="1" si="441"/>
        <v>0.73661461598754585</v>
      </c>
      <c r="E3558" s="57">
        <f t="shared" ca="1" si="441"/>
        <v>0.73685633450092314</v>
      </c>
      <c r="F3558" s="57">
        <f t="shared" ca="1" si="437"/>
        <v>0</v>
      </c>
      <c r="G3558" s="57">
        <f t="shared" ca="1" si="438"/>
        <v>0</v>
      </c>
      <c r="H3558" s="17">
        <f t="shared" ca="1" si="439"/>
        <v>0</v>
      </c>
      <c r="I3558" s="17">
        <f t="shared" ca="1" si="440"/>
        <v>0</v>
      </c>
      <c r="K3558" s="17">
        <v>3549</v>
      </c>
      <c r="L3558" s="50">
        <v>1.6585700048725744E-3</v>
      </c>
      <c r="M3558" s="50">
        <v>1.6725573310599597E-3</v>
      </c>
      <c r="N3558" s="50">
        <v>5.1799999999999999E-2</v>
      </c>
      <c r="O3558" s="50">
        <v>5.2200000000000003E-2</v>
      </c>
      <c r="R3558" s="59"/>
    </row>
    <row r="3559" spans="2:18" x14ac:dyDescent="0.2">
      <c r="B3559">
        <v>3550</v>
      </c>
      <c r="C3559" s="57">
        <f ca="1"/>
        <v>0.93880426983475962</v>
      </c>
      <c r="D3559" s="57">
        <f t="shared" ca="1" si="441"/>
        <v>0.73606414892557237</v>
      </c>
      <c r="E3559" s="57">
        <f t="shared" ca="1" si="441"/>
        <v>0.73630568680435871</v>
      </c>
      <c r="F3559" s="57">
        <f t="shared" ca="1" si="437"/>
        <v>0</v>
      </c>
      <c r="G3559" s="57">
        <f t="shared" ca="1" si="438"/>
        <v>0</v>
      </c>
      <c r="H3559" s="17">
        <f t="shared" ca="1" si="439"/>
        <v>0</v>
      </c>
      <c r="I3559" s="17">
        <f t="shared" ca="1" si="440"/>
        <v>0</v>
      </c>
      <c r="K3559" s="17">
        <v>3550</v>
      </c>
      <c r="L3559" s="50">
        <v>1.7283946217542354E-3</v>
      </c>
      <c r="M3559" s="50">
        <v>1.7420631438526757E-3</v>
      </c>
      <c r="N3559" s="50">
        <v>5.0200000000000002E-2</v>
      </c>
      <c r="O3559" s="50">
        <v>5.0799999999999998E-2</v>
      </c>
      <c r="R3559" s="59"/>
    </row>
    <row r="3560" spans="2:18" x14ac:dyDescent="0.2">
      <c r="B3560">
        <v>3551</v>
      </c>
      <c r="C3560" s="57">
        <f ca="1"/>
        <v>1.238411618761819</v>
      </c>
      <c r="D3560" s="57">
        <f t="shared" ca="1" si="441"/>
        <v>0.75812994643743692</v>
      </c>
      <c r="E3560" s="57">
        <f t="shared" ca="1" si="441"/>
        <v>0.75837872516056071</v>
      </c>
      <c r="F3560" s="57">
        <f t="shared" ca="1" si="437"/>
        <v>0</v>
      </c>
      <c r="G3560" s="57">
        <f t="shared" ca="1" si="438"/>
        <v>0</v>
      </c>
      <c r="H3560" s="17">
        <f t="shared" ca="1" si="439"/>
        <v>0</v>
      </c>
      <c r="I3560" s="17">
        <f t="shared" ca="1" si="440"/>
        <v>0</v>
      </c>
      <c r="K3560" s="17">
        <v>3551</v>
      </c>
      <c r="L3560" s="50">
        <v>1.5578718079769292E-3</v>
      </c>
      <c r="M3560" s="50">
        <v>1.5703830910976026E-3</v>
      </c>
      <c r="N3560" s="50">
        <v>4.5999999999999999E-2</v>
      </c>
      <c r="O3560" s="50">
        <v>4.6600000000000003E-2</v>
      </c>
      <c r="R3560" s="59"/>
    </row>
    <row r="3561" spans="2:18" x14ac:dyDescent="0.2">
      <c r="B3561">
        <v>3552</v>
      </c>
      <c r="C3561" s="57">
        <f ca="1"/>
        <v>0.68568023581400317</v>
      </c>
      <c r="D3561" s="57">
        <f t="shared" ca="1" si="441"/>
        <v>0.71792306805499706</v>
      </c>
      <c r="E3561" s="57">
        <f t="shared" ca="1" si="441"/>
        <v>0.71815865297683146</v>
      </c>
      <c r="F3561" s="57">
        <f t="shared" ca="1" si="437"/>
        <v>0</v>
      </c>
      <c r="G3561" s="57">
        <f t="shared" ca="1" si="438"/>
        <v>0</v>
      </c>
      <c r="H3561" s="17">
        <f t="shared" ca="1" si="439"/>
        <v>0</v>
      </c>
      <c r="I3561" s="17">
        <f t="shared" ca="1" si="440"/>
        <v>0</v>
      </c>
      <c r="K3561" s="17">
        <v>3552</v>
      </c>
      <c r="L3561" s="50">
        <v>1.8225993060854372E-3</v>
      </c>
      <c r="M3561" s="50">
        <v>1.8359544908736879E-3</v>
      </c>
      <c r="N3561" s="50">
        <v>4.9000000000000002E-2</v>
      </c>
      <c r="O3561" s="50">
        <v>4.9599999999999998E-2</v>
      </c>
      <c r="R3561" s="59"/>
    </row>
    <row r="3562" spans="2:18" x14ac:dyDescent="0.2">
      <c r="B3562">
        <v>3553</v>
      </c>
      <c r="C3562" s="57">
        <f ca="1"/>
        <v>0.65073488651055977</v>
      </c>
      <c r="D3562" s="57">
        <f t="shared" ca="1" si="441"/>
        <v>0.71545395418284363</v>
      </c>
      <c r="E3562" s="57">
        <f t="shared" ca="1" si="441"/>
        <v>0.71568872887023305</v>
      </c>
      <c r="F3562" s="57">
        <f t="shared" ca="1" si="437"/>
        <v>0</v>
      </c>
      <c r="G3562" s="57">
        <f t="shared" ca="1" si="438"/>
        <v>0</v>
      </c>
      <c r="H3562" s="17">
        <f t="shared" ca="1" si="439"/>
        <v>0</v>
      </c>
      <c r="I3562" s="17">
        <f t="shared" ca="1" si="440"/>
        <v>0</v>
      </c>
      <c r="K3562" s="17">
        <v>3553</v>
      </c>
      <c r="L3562" s="50">
        <v>1.5629337956000894E-3</v>
      </c>
      <c r="M3562" s="50">
        <v>1.5768433572888464E-3</v>
      </c>
      <c r="N3562" s="50">
        <v>5.16E-2</v>
      </c>
      <c r="O3562" s="50">
        <v>5.1799999999999999E-2</v>
      </c>
      <c r="R3562" s="59"/>
    </row>
    <row r="3563" spans="2:18" x14ac:dyDescent="0.2">
      <c r="B3563">
        <v>3554</v>
      </c>
      <c r="C3563" s="57">
        <f ca="1"/>
        <v>-1.1617672139128175</v>
      </c>
      <c r="D3563" s="57">
        <f t="shared" ca="1" si="441"/>
        <v>0.59838074352254234</v>
      </c>
      <c r="E3563" s="57">
        <f t="shared" ca="1" si="441"/>
        <v>0.5985771008858346</v>
      </c>
      <c r="F3563" s="57">
        <f t="shared" ca="1" si="437"/>
        <v>0</v>
      </c>
      <c r="G3563" s="57">
        <f t="shared" ca="1" si="438"/>
        <v>0</v>
      </c>
      <c r="H3563" s="17">
        <f t="shared" ca="1" si="439"/>
        <v>0</v>
      </c>
      <c r="I3563" s="17">
        <f t="shared" ca="1" si="440"/>
        <v>0</v>
      </c>
      <c r="K3563" s="17">
        <v>3554</v>
      </c>
      <c r="L3563" s="50">
        <v>1.6785577383705203E-3</v>
      </c>
      <c r="M3563" s="50">
        <v>1.6926148852559751E-3</v>
      </c>
      <c r="N3563" s="50">
        <v>5.2200000000000003E-2</v>
      </c>
      <c r="O3563" s="50">
        <v>5.2400000000000002E-2</v>
      </c>
      <c r="R3563" s="59"/>
    </row>
    <row r="3564" spans="2:18" x14ac:dyDescent="0.2">
      <c r="B3564">
        <v>3555</v>
      </c>
      <c r="C3564" s="57">
        <f ca="1"/>
        <v>-4.8633575194358895E-2</v>
      </c>
      <c r="D3564" s="57">
        <f t="shared" ca="1" si="441"/>
        <v>0.66778634203873244</v>
      </c>
      <c r="E3564" s="57">
        <f t="shared" ca="1" si="441"/>
        <v>0.66800547470097937</v>
      </c>
      <c r="F3564" s="57">
        <f t="shared" ca="1" si="437"/>
        <v>0</v>
      </c>
      <c r="G3564" s="57">
        <f t="shared" ca="1" si="438"/>
        <v>0</v>
      </c>
      <c r="H3564" s="17">
        <f t="shared" ca="1" si="439"/>
        <v>0</v>
      </c>
      <c r="I3564" s="17">
        <f t="shared" ca="1" si="440"/>
        <v>0</v>
      </c>
      <c r="K3564" s="17">
        <v>3555</v>
      </c>
      <c r="L3564" s="50">
        <v>1.5016428879542846E-3</v>
      </c>
      <c r="M3564" s="50">
        <v>1.5143979982087357E-3</v>
      </c>
      <c r="N3564" s="50">
        <v>4.7199999999999999E-2</v>
      </c>
      <c r="O3564" s="50">
        <v>4.7600000000000003E-2</v>
      </c>
      <c r="R3564" s="59"/>
    </row>
    <row r="3565" spans="2:18" x14ac:dyDescent="0.2">
      <c r="B3565">
        <v>3556</v>
      </c>
      <c r="C3565" s="57">
        <f ca="1"/>
        <v>-1.1787739798628301</v>
      </c>
      <c r="D3565" s="57">
        <f t="shared" ca="1" si="441"/>
        <v>0.59737830664606328</v>
      </c>
      <c r="E3565" s="57">
        <f t="shared" ca="1" si="441"/>
        <v>0.59757433506183499</v>
      </c>
      <c r="F3565" s="57">
        <f t="shared" ca="1" si="437"/>
        <v>0</v>
      </c>
      <c r="G3565" s="57">
        <f t="shared" ca="1" si="438"/>
        <v>0</v>
      </c>
      <c r="H3565" s="17">
        <f t="shared" ca="1" si="439"/>
        <v>0</v>
      </c>
      <c r="I3565" s="17">
        <f t="shared" ca="1" si="440"/>
        <v>0</v>
      </c>
      <c r="K3565" s="17">
        <v>3556</v>
      </c>
      <c r="L3565" s="50">
        <v>1.705488034075979E-3</v>
      </c>
      <c r="M3565" s="50">
        <v>1.7192675208561087E-3</v>
      </c>
      <c r="N3565" s="50">
        <v>5.0999999999999997E-2</v>
      </c>
      <c r="O3565" s="50">
        <v>5.1400000000000001E-2</v>
      </c>
      <c r="R3565" s="59"/>
    </row>
    <row r="3566" spans="2:18" x14ac:dyDescent="0.2">
      <c r="B3566">
        <v>3557</v>
      </c>
      <c r="C3566" s="57">
        <f ca="1"/>
        <v>-0.81063480001303057</v>
      </c>
      <c r="D3566" s="57">
        <f t="shared" ca="1" si="441"/>
        <v>0.61945775238446232</v>
      </c>
      <c r="E3566" s="57">
        <f t="shared" ca="1" si="441"/>
        <v>0.61966102612320784</v>
      </c>
      <c r="F3566" s="57">
        <f t="shared" ca="1" si="437"/>
        <v>0</v>
      </c>
      <c r="G3566" s="57">
        <f t="shared" ca="1" si="438"/>
        <v>0</v>
      </c>
      <c r="H3566" s="17">
        <f t="shared" ca="1" si="439"/>
        <v>0</v>
      </c>
      <c r="I3566" s="17">
        <f t="shared" ca="1" si="440"/>
        <v>0</v>
      </c>
      <c r="K3566" s="17">
        <v>3557</v>
      </c>
      <c r="L3566" s="50">
        <v>1.5478755243666159E-3</v>
      </c>
      <c r="M3566" s="50">
        <v>1.560532918263677E-3</v>
      </c>
      <c r="N3566" s="50">
        <v>4.6800000000000001E-2</v>
      </c>
      <c r="O3566" s="50">
        <v>4.7199999999999999E-2</v>
      </c>
      <c r="R3566" s="59"/>
    </row>
    <row r="3567" spans="2:18" x14ac:dyDescent="0.2">
      <c r="B3567">
        <v>3558</v>
      </c>
      <c r="C3567" s="57">
        <f ca="1"/>
        <v>-0.52948565035927531</v>
      </c>
      <c r="D3567" s="57">
        <f t="shared" ca="1" si="441"/>
        <v>0.63686791909692997</v>
      </c>
      <c r="E3567" s="57">
        <f t="shared" ca="1" si="441"/>
        <v>0.63707690594470712</v>
      </c>
      <c r="F3567" s="57">
        <f t="shared" ca="1" si="437"/>
        <v>0</v>
      </c>
      <c r="G3567" s="57">
        <f t="shared" ca="1" si="438"/>
        <v>0</v>
      </c>
      <c r="H3567" s="17">
        <f t="shared" ca="1" si="439"/>
        <v>0</v>
      </c>
      <c r="I3567" s="17">
        <f t="shared" ca="1" si="440"/>
        <v>0</v>
      </c>
      <c r="K3567" s="17">
        <v>3558</v>
      </c>
      <c r="L3567" s="50">
        <v>1.3583308749215771E-3</v>
      </c>
      <c r="M3567" s="50">
        <v>1.3711916233534703E-3</v>
      </c>
      <c r="N3567" s="50">
        <v>4.8000000000000001E-2</v>
      </c>
      <c r="O3567" s="50">
        <v>4.8000000000000001E-2</v>
      </c>
      <c r="R3567" s="59"/>
    </row>
    <row r="3568" spans="2:18" x14ac:dyDescent="0.2">
      <c r="B3568">
        <v>3559</v>
      </c>
      <c r="C3568" s="57">
        <f ca="1"/>
        <v>0.86417591442922403</v>
      </c>
      <c r="D3568" s="57">
        <f t="shared" ca="1" si="441"/>
        <v>0.73066848870809253</v>
      </c>
      <c r="E3568" s="57">
        <f t="shared" ca="1" si="441"/>
        <v>0.73090825601249954</v>
      </c>
      <c r="F3568" s="57">
        <f t="shared" ca="1" si="437"/>
        <v>0</v>
      </c>
      <c r="G3568" s="57">
        <f t="shared" ca="1" si="438"/>
        <v>0</v>
      </c>
      <c r="H3568" s="17">
        <f t="shared" ca="1" si="439"/>
        <v>0</v>
      </c>
      <c r="I3568" s="17">
        <f t="shared" ca="1" si="440"/>
        <v>0</v>
      </c>
      <c r="K3568" s="17">
        <v>3559</v>
      </c>
      <c r="L3568" s="50">
        <v>2.1477280326913021E-3</v>
      </c>
      <c r="M3568" s="50">
        <v>2.1631354986415704E-3</v>
      </c>
      <c r="N3568" s="50">
        <v>5.6599999999999998E-2</v>
      </c>
      <c r="O3568" s="50">
        <v>5.7200000000000001E-2</v>
      </c>
      <c r="R3568" s="59"/>
    </row>
    <row r="3569" spans="2:18" x14ac:dyDescent="0.2">
      <c r="B3569">
        <v>3560</v>
      </c>
      <c r="C3569" s="57">
        <f ca="1"/>
        <v>-0.3286045431411822</v>
      </c>
      <c r="D3569" s="57">
        <f t="shared" ca="1" si="441"/>
        <v>0.64960640310522166</v>
      </c>
      <c r="E3569" s="57">
        <f t="shared" ca="1" si="441"/>
        <v>0.64981957005932622</v>
      </c>
      <c r="F3569" s="57">
        <f t="shared" ca="1" si="437"/>
        <v>0</v>
      </c>
      <c r="G3569" s="57">
        <f t="shared" ca="1" si="438"/>
        <v>0</v>
      </c>
      <c r="H3569" s="17">
        <f t="shared" ca="1" si="439"/>
        <v>0</v>
      </c>
      <c r="I3569" s="17">
        <f t="shared" ca="1" si="440"/>
        <v>0</v>
      </c>
      <c r="K3569" s="17">
        <v>3560</v>
      </c>
      <c r="L3569" s="50">
        <v>1.7324445802739355E-3</v>
      </c>
      <c r="M3569" s="50">
        <v>1.7459971148427972E-3</v>
      </c>
      <c r="N3569" s="50">
        <v>5.0200000000000002E-2</v>
      </c>
      <c r="O3569" s="50">
        <v>5.0200000000000002E-2</v>
      </c>
      <c r="R3569" s="59"/>
    </row>
    <row r="3570" spans="2:18" x14ac:dyDescent="0.2">
      <c r="B3570">
        <v>3561</v>
      </c>
      <c r="C3570" s="57">
        <f ca="1"/>
        <v>1.0403237951218132</v>
      </c>
      <c r="D3570" s="57">
        <f t="shared" ref="D3570:E3589" ca="1" si="442">S0*EXP((D$5+0.5*σ*σ)*T+σ*SQRT(T)*$C3570)</f>
        <v>0.74346807555702832</v>
      </c>
      <c r="E3570" s="57">
        <f t="shared" ca="1" si="442"/>
        <v>0.74371204301852945</v>
      </c>
      <c r="F3570" s="57">
        <f t="shared" ca="1" si="437"/>
        <v>0</v>
      </c>
      <c r="G3570" s="57">
        <f t="shared" ca="1" si="438"/>
        <v>0</v>
      </c>
      <c r="H3570" s="17">
        <f t="shared" ca="1" si="439"/>
        <v>0</v>
      </c>
      <c r="I3570" s="17">
        <f t="shared" ca="1" si="440"/>
        <v>0</v>
      </c>
      <c r="K3570" s="17">
        <v>3561</v>
      </c>
      <c r="L3570" s="50">
        <v>1.8109088231203674E-3</v>
      </c>
      <c r="M3570" s="50">
        <v>1.8249807711230761E-3</v>
      </c>
      <c r="N3570" s="50">
        <v>5.1999999999999998E-2</v>
      </c>
      <c r="O3570" s="50">
        <v>5.2200000000000003E-2</v>
      </c>
      <c r="R3570" s="59"/>
    </row>
    <row r="3571" spans="2:18" x14ac:dyDescent="0.2">
      <c r="B3571">
        <v>3562</v>
      </c>
      <c r="C3571" s="57">
        <f ca="1"/>
        <v>-1.4585645328859258</v>
      </c>
      <c r="D3571" s="57">
        <f t="shared" ca="1" si="442"/>
        <v>0.5811255052799309</v>
      </c>
      <c r="E3571" s="57">
        <f t="shared" ca="1" si="442"/>
        <v>0.58131620037363818</v>
      </c>
      <c r="F3571" s="57">
        <f t="shared" ca="1" si="437"/>
        <v>0</v>
      </c>
      <c r="G3571" s="57">
        <f t="shared" ca="1" si="438"/>
        <v>0</v>
      </c>
      <c r="H3571" s="17">
        <f t="shared" ca="1" si="439"/>
        <v>0</v>
      </c>
      <c r="I3571" s="17">
        <f t="shared" ca="1" si="440"/>
        <v>0</v>
      </c>
      <c r="K3571" s="17">
        <v>3562</v>
      </c>
      <c r="L3571" s="50">
        <v>1.6739715332983903E-3</v>
      </c>
      <c r="M3571" s="50">
        <v>1.6879116107559025E-3</v>
      </c>
      <c r="N3571" s="50">
        <v>5.16E-2</v>
      </c>
      <c r="O3571" s="50">
        <v>5.1999999999999998E-2</v>
      </c>
      <c r="R3571" s="59"/>
    </row>
    <row r="3572" spans="2:18" x14ac:dyDescent="0.2">
      <c r="B3572">
        <v>3563</v>
      </c>
      <c r="C3572" s="57">
        <f ca="1"/>
        <v>0.17113335161472337</v>
      </c>
      <c r="D3572" s="57">
        <f t="shared" ca="1" si="442"/>
        <v>0.68241265467737899</v>
      </c>
      <c r="E3572" s="57">
        <f t="shared" ca="1" si="442"/>
        <v>0.6826365869328872</v>
      </c>
      <c r="F3572" s="57">
        <f t="shared" ca="1" si="437"/>
        <v>0</v>
      </c>
      <c r="G3572" s="57">
        <f t="shared" ca="1" si="438"/>
        <v>0</v>
      </c>
      <c r="H3572" s="17">
        <f t="shared" ca="1" si="439"/>
        <v>0</v>
      </c>
      <c r="I3572" s="17">
        <f t="shared" ca="1" si="440"/>
        <v>0</v>
      </c>
      <c r="K3572" s="17">
        <v>3563</v>
      </c>
      <c r="L3572" s="50">
        <v>1.7242512843244373E-3</v>
      </c>
      <c r="M3572" s="50">
        <v>1.7375695815793459E-3</v>
      </c>
      <c r="N3572" s="50">
        <v>4.9200000000000001E-2</v>
      </c>
      <c r="O3572" s="50">
        <v>4.9399999999999999E-2</v>
      </c>
      <c r="R3572" s="59"/>
    </row>
    <row r="3573" spans="2:18" x14ac:dyDescent="0.2">
      <c r="B3573">
        <v>3564</v>
      </c>
      <c r="C3573" s="57">
        <f ca="1"/>
        <v>-0.15737889368920513</v>
      </c>
      <c r="D3573" s="57">
        <f t="shared" ca="1" si="442"/>
        <v>0.66066529453515965</v>
      </c>
      <c r="E3573" s="57">
        <f t="shared" ca="1" si="442"/>
        <v>0.66088209044087343</v>
      </c>
      <c r="F3573" s="57">
        <f t="shared" ca="1" si="437"/>
        <v>0</v>
      </c>
      <c r="G3573" s="57">
        <f t="shared" ca="1" si="438"/>
        <v>0</v>
      </c>
      <c r="H3573" s="17">
        <f t="shared" ca="1" si="439"/>
        <v>0</v>
      </c>
      <c r="I3573" s="17">
        <f t="shared" ca="1" si="440"/>
        <v>0</v>
      </c>
      <c r="K3573" s="17">
        <v>3564</v>
      </c>
      <c r="L3573" s="50">
        <v>1.5204793501886306E-3</v>
      </c>
      <c r="M3573" s="50">
        <v>1.5345789317351259E-3</v>
      </c>
      <c r="N3573" s="50">
        <v>5.2400000000000002E-2</v>
      </c>
      <c r="O3573" s="50">
        <v>5.2999999999999999E-2</v>
      </c>
      <c r="R3573" s="59"/>
    </row>
    <row r="3574" spans="2:18" x14ac:dyDescent="0.2">
      <c r="B3574">
        <v>3565</v>
      </c>
      <c r="C3574" s="57">
        <f ca="1"/>
        <v>1.3579867073486227</v>
      </c>
      <c r="D3574" s="57">
        <f t="shared" ca="1" si="442"/>
        <v>0.7671201279761618</v>
      </c>
      <c r="E3574" s="57">
        <f t="shared" ca="1" si="442"/>
        <v>0.76737185680816111</v>
      </c>
      <c r="F3574" s="57">
        <f t="shared" ca="1" si="437"/>
        <v>0</v>
      </c>
      <c r="G3574" s="57">
        <f t="shared" ca="1" si="438"/>
        <v>0</v>
      </c>
      <c r="H3574" s="17">
        <f t="shared" ca="1" si="439"/>
        <v>0</v>
      </c>
      <c r="I3574" s="17">
        <f t="shared" ca="1" si="440"/>
        <v>0</v>
      </c>
      <c r="K3574" s="17">
        <v>3565</v>
      </c>
      <c r="L3574" s="50">
        <v>1.8002281341089085E-3</v>
      </c>
      <c r="M3574" s="50">
        <v>1.8153441429504713E-3</v>
      </c>
      <c r="N3574" s="50">
        <v>5.6000000000000001E-2</v>
      </c>
      <c r="O3574" s="50">
        <v>5.62E-2</v>
      </c>
      <c r="R3574" s="59"/>
    </row>
    <row r="3575" spans="2:18" x14ac:dyDescent="0.2">
      <c r="B3575">
        <v>3566</v>
      </c>
      <c r="C3575" s="57">
        <f ca="1"/>
        <v>1.0432497370192106</v>
      </c>
      <c r="D3575" s="57">
        <f t="shared" ca="1" si="442"/>
        <v>0.74368256819133549</v>
      </c>
      <c r="E3575" s="57">
        <f t="shared" ca="1" si="442"/>
        <v>0.74392660603813654</v>
      </c>
      <c r="F3575" s="57">
        <f t="shared" ca="1" si="437"/>
        <v>0</v>
      </c>
      <c r="G3575" s="57">
        <f t="shared" ca="1" si="438"/>
        <v>0</v>
      </c>
      <c r="H3575" s="17">
        <f t="shared" ca="1" si="439"/>
        <v>0</v>
      </c>
      <c r="I3575" s="17">
        <f t="shared" ca="1" si="440"/>
        <v>0</v>
      </c>
      <c r="K3575" s="17">
        <v>3566</v>
      </c>
      <c r="L3575" s="50">
        <v>1.6760637380032659E-3</v>
      </c>
      <c r="M3575" s="50">
        <v>1.6889770205663411E-3</v>
      </c>
      <c r="N3575" s="50">
        <v>4.7800000000000002E-2</v>
      </c>
      <c r="O3575" s="50">
        <v>4.7800000000000002E-2</v>
      </c>
      <c r="R3575" s="59"/>
    </row>
    <row r="3576" spans="2:18" x14ac:dyDescent="0.2">
      <c r="B3576">
        <v>3567</v>
      </c>
      <c r="C3576" s="57">
        <f ca="1"/>
        <v>0.1456780583234786</v>
      </c>
      <c r="D3576" s="57">
        <f t="shared" ca="1" si="442"/>
        <v>0.68070223743968528</v>
      </c>
      <c r="E3576" s="57">
        <f t="shared" ca="1" si="442"/>
        <v>0.68092560842542915</v>
      </c>
      <c r="F3576" s="57">
        <f t="shared" ca="1" si="437"/>
        <v>0</v>
      </c>
      <c r="G3576" s="57">
        <f t="shared" ca="1" si="438"/>
        <v>0</v>
      </c>
      <c r="H3576" s="17">
        <f t="shared" ca="1" si="439"/>
        <v>0</v>
      </c>
      <c r="I3576" s="17">
        <f t="shared" ca="1" si="440"/>
        <v>0</v>
      </c>
      <c r="K3576" s="17">
        <v>3567</v>
      </c>
      <c r="L3576" s="50">
        <v>1.6394441072190642E-3</v>
      </c>
      <c r="M3576" s="50">
        <v>1.6528555006312153E-3</v>
      </c>
      <c r="N3576" s="50">
        <v>4.9399999999999999E-2</v>
      </c>
      <c r="O3576" s="50">
        <v>0.05</v>
      </c>
      <c r="R3576" s="59"/>
    </row>
    <row r="3577" spans="2:18" x14ac:dyDescent="0.2">
      <c r="B3577">
        <v>3568</v>
      </c>
      <c r="C3577" s="57">
        <f ca="1"/>
        <v>3.4960312778221411E-2</v>
      </c>
      <c r="D3577" s="57">
        <f t="shared" ca="1" si="442"/>
        <v>0.6733125164113043</v>
      </c>
      <c r="E3577" s="57">
        <f t="shared" ca="1" si="442"/>
        <v>0.67353346247587165</v>
      </c>
      <c r="F3577" s="57">
        <f t="shared" ca="1" si="437"/>
        <v>0</v>
      </c>
      <c r="G3577" s="57">
        <f t="shared" ca="1" si="438"/>
        <v>0</v>
      </c>
      <c r="H3577" s="17">
        <f t="shared" ca="1" si="439"/>
        <v>0</v>
      </c>
      <c r="I3577" s="17">
        <f t="shared" ca="1" si="440"/>
        <v>0</v>
      </c>
      <c r="K3577" s="17">
        <v>3568</v>
      </c>
      <c r="L3577" s="50">
        <v>1.6511677488081447E-3</v>
      </c>
      <c r="M3577" s="50">
        <v>1.6647180329457925E-3</v>
      </c>
      <c r="N3577" s="50">
        <v>5.0200000000000002E-2</v>
      </c>
      <c r="O3577" s="50">
        <v>5.04E-2</v>
      </c>
      <c r="R3577" s="59"/>
    </row>
    <row r="3578" spans="2:18" x14ac:dyDescent="0.2">
      <c r="B3578">
        <v>3569</v>
      </c>
      <c r="C3578" s="57">
        <f ca="1"/>
        <v>0.54746458544840459</v>
      </c>
      <c r="D3578" s="57">
        <f t="shared" ca="1" si="442"/>
        <v>0.70820675967773528</v>
      </c>
      <c r="E3578" s="57">
        <f t="shared" ca="1" si="442"/>
        <v>0.70843915621372244</v>
      </c>
      <c r="F3578" s="57">
        <f t="shared" ca="1" si="437"/>
        <v>0</v>
      </c>
      <c r="G3578" s="57">
        <f t="shared" ca="1" si="438"/>
        <v>0</v>
      </c>
      <c r="H3578" s="17">
        <f t="shared" ca="1" si="439"/>
        <v>0</v>
      </c>
      <c r="I3578" s="17">
        <f t="shared" ca="1" si="440"/>
        <v>0</v>
      </c>
      <c r="K3578" s="17">
        <v>3569</v>
      </c>
      <c r="L3578" s="50">
        <v>1.6789253806143299E-3</v>
      </c>
      <c r="M3578" s="50">
        <v>1.6925638114308973E-3</v>
      </c>
      <c r="N3578" s="50">
        <v>5.0599999999999999E-2</v>
      </c>
      <c r="O3578" s="50">
        <v>5.0599999999999999E-2</v>
      </c>
      <c r="R3578" s="59"/>
    </row>
    <row r="3579" spans="2:18" x14ac:dyDescent="0.2">
      <c r="B3579">
        <v>3570</v>
      </c>
      <c r="C3579" s="57">
        <f ca="1"/>
        <v>1.490724892305531</v>
      </c>
      <c r="D3579" s="57">
        <f t="shared" ca="1" si="442"/>
        <v>0.77722488164960679</v>
      </c>
      <c r="E3579" s="57">
        <f t="shared" ca="1" si="442"/>
        <v>0.77747992633494789</v>
      </c>
      <c r="F3579" s="57">
        <f t="shared" ca="1" si="437"/>
        <v>0</v>
      </c>
      <c r="G3579" s="57">
        <f t="shared" ca="1" si="438"/>
        <v>0</v>
      </c>
      <c r="H3579" s="17">
        <f t="shared" ca="1" si="439"/>
        <v>0</v>
      </c>
      <c r="I3579" s="17">
        <f t="shared" ca="1" si="440"/>
        <v>0</v>
      </c>
      <c r="K3579" s="17">
        <v>3570</v>
      </c>
      <c r="L3579" s="50">
        <v>1.7034525581834689E-3</v>
      </c>
      <c r="M3579" s="50">
        <v>1.7168231552404198E-3</v>
      </c>
      <c r="N3579" s="50">
        <v>4.9200000000000001E-2</v>
      </c>
      <c r="O3579" s="50">
        <v>4.9599999999999998E-2</v>
      </c>
      <c r="R3579" s="59"/>
    </row>
    <row r="3580" spans="2:18" x14ac:dyDescent="0.2">
      <c r="B3580">
        <v>3571</v>
      </c>
      <c r="C3580" s="57">
        <f ca="1"/>
        <v>-0.84640062953175266</v>
      </c>
      <c r="D3580" s="57">
        <f t="shared" ca="1" si="442"/>
        <v>0.61727735192290034</v>
      </c>
      <c r="E3580" s="57">
        <f t="shared" ca="1" si="442"/>
        <v>0.61747991016789006</v>
      </c>
      <c r="F3580" s="57">
        <f t="shared" ca="1" si="437"/>
        <v>0</v>
      </c>
      <c r="G3580" s="57">
        <f t="shared" ca="1" si="438"/>
        <v>0</v>
      </c>
      <c r="H3580" s="17">
        <f t="shared" ca="1" si="439"/>
        <v>0</v>
      </c>
      <c r="I3580" s="17">
        <f t="shared" ca="1" si="440"/>
        <v>0</v>
      </c>
      <c r="K3580" s="17">
        <v>3571</v>
      </c>
      <c r="L3580" s="50">
        <v>1.8551794777390775E-3</v>
      </c>
      <c r="M3580" s="50">
        <v>1.8696801049745569E-3</v>
      </c>
      <c r="N3580" s="50">
        <v>5.3199999999999997E-2</v>
      </c>
      <c r="O3580" s="50">
        <v>5.4199999999999998E-2</v>
      </c>
      <c r="R3580" s="59"/>
    </row>
    <row r="3581" spans="2:18" x14ac:dyDescent="0.2">
      <c r="B3581">
        <v>3572</v>
      </c>
      <c r="C3581" s="57">
        <f ca="1"/>
        <v>0.28467395729640277</v>
      </c>
      <c r="D3581" s="57">
        <f t="shared" ca="1" si="442"/>
        <v>0.6900942768692736</v>
      </c>
      <c r="E3581" s="57">
        <f t="shared" ca="1" si="442"/>
        <v>0.69032072983270198</v>
      </c>
      <c r="F3581" s="57">
        <f t="shared" ca="1" si="437"/>
        <v>0</v>
      </c>
      <c r="G3581" s="57">
        <f t="shared" ca="1" si="438"/>
        <v>0</v>
      </c>
      <c r="H3581" s="17">
        <f t="shared" ca="1" si="439"/>
        <v>0</v>
      </c>
      <c r="I3581" s="17">
        <f t="shared" ca="1" si="440"/>
        <v>0</v>
      </c>
      <c r="K3581" s="17">
        <v>3572</v>
      </c>
      <c r="L3581" s="50">
        <v>1.8696355361429752E-3</v>
      </c>
      <c r="M3581" s="50">
        <v>1.8842159449896393E-3</v>
      </c>
      <c r="N3581" s="50">
        <v>5.3999999999999999E-2</v>
      </c>
      <c r="O3581" s="50">
        <v>5.3999999999999999E-2</v>
      </c>
      <c r="R3581" s="59"/>
    </row>
    <row r="3582" spans="2:18" x14ac:dyDescent="0.2">
      <c r="B3582">
        <v>3573</v>
      </c>
      <c r="C3582" s="57">
        <f ca="1"/>
        <v>2.8527359610873004</v>
      </c>
      <c r="D3582" s="57">
        <f t="shared" ca="1" si="442"/>
        <v>0.88891974557793563</v>
      </c>
      <c r="E3582" s="57">
        <f t="shared" ca="1" si="442"/>
        <v>0.88921144269437802</v>
      </c>
      <c r="F3582" s="57">
        <f t="shared" ca="1" si="437"/>
        <v>0.10071974557793562</v>
      </c>
      <c r="G3582" s="57">
        <f t="shared" ca="1" si="438"/>
        <v>0.10101144269437801</v>
      </c>
      <c r="H3582" s="17">
        <f t="shared" ca="1" si="439"/>
        <v>1</v>
      </c>
      <c r="I3582" s="17">
        <f t="shared" ca="1" si="440"/>
        <v>1</v>
      </c>
      <c r="K3582" s="17">
        <v>3573</v>
      </c>
      <c r="L3582" s="50">
        <v>1.8173289516453682E-3</v>
      </c>
      <c r="M3582" s="50">
        <v>1.8315300915922291E-3</v>
      </c>
      <c r="N3582" s="50">
        <v>5.2600000000000001E-2</v>
      </c>
      <c r="O3582" s="50">
        <v>5.2600000000000001E-2</v>
      </c>
      <c r="R3582" s="59"/>
    </row>
    <row r="3583" spans="2:18" x14ac:dyDescent="0.2">
      <c r="B3583">
        <v>3574</v>
      </c>
      <c r="C3583" s="57">
        <f ca="1"/>
        <v>-0.78851723667170115</v>
      </c>
      <c r="D3583" s="57">
        <f t="shared" ca="1" si="442"/>
        <v>0.62080996278326028</v>
      </c>
      <c r="E3583" s="57">
        <f t="shared" ca="1" si="442"/>
        <v>0.62101368024696091</v>
      </c>
      <c r="F3583" s="57">
        <f t="shared" ca="1" si="437"/>
        <v>0</v>
      </c>
      <c r="G3583" s="57">
        <f t="shared" ca="1" si="438"/>
        <v>0</v>
      </c>
      <c r="H3583" s="17">
        <f t="shared" ca="1" si="439"/>
        <v>0</v>
      </c>
      <c r="I3583" s="17">
        <f t="shared" ca="1" si="440"/>
        <v>0</v>
      </c>
      <c r="K3583" s="17">
        <v>3574</v>
      </c>
      <c r="L3583" s="50">
        <v>1.9822051288606703E-3</v>
      </c>
      <c r="M3583" s="50">
        <v>1.9969610272092173E-3</v>
      </c>
      <c r="N3583" s="50">
        <v>5.4399999999999997E-2</v>
      </c>
      <c r="O3583" s="50">
        <v>5.4600000000000003E-2</v>
      </c>
      <c r="R3583" s="59"/>
    </row>
    <row r="3584" spans="2:18" x14ac:dyDescent="0.2">
      <c r="B3584">
        <v>3575</v>
      </c>
      <c r="C3584" s="57">
        <f ca="1"/>
        <v>-0.29135660370397382</v>
      </c>
      <c r="D3584" s="57">
        <f t="shared" ca="1" si="442"/>
        <v>0.65199626012010625</v>
      </c>
      <c r="E3584" s="57">
        <f t="shared" ca="1" si="442"/>
        <v>0.65221021130068735</v>
      </c>
      <c r="F3584" s="57">
        <f t="shared" ca="1" si="437"/>
        <v>0</v>
      </c>
      <c r="G3584" s="57">
        <f t="shared" ca="1" si="438"/>
        <v>0</v>
      </c>
      <c r="H3584" s="17">
        <f t="shared" ca="1" si="439"/>
        <v>0</v>
      </c>
      <c r="I3584" s="17">
        <f t="shared" ca="1" si="440"/>
        <v>0</v>
      </c>
      <c r="K3584" s="17">
        <v>3575</v>
      </c>
      <c r="L3584" s="50">
        <v>1.8868316633628179E-3</v>
      </c>
      <c r="M3584" s="50">
        <v>1.9018820611766806E-3</v>
      </c>
      <c r="N3584" s="50">
        <v>5.5399999999999998E-2</v>
      </c>
      <c r="O3584" s="50">
        <v>5.6000000000000001E-2</v>
      </c>
      <c r="R3584" s="59"/>
    </row>
    <row r="3585" spans="2:18" x14ac:dyDescent="0.2">
      <c r="B3585">
        <v>3576</v>
      </c>
      <c r="C3585" s="57">
        <f ca="1"/>
        <v>-0.46026965197232145</v>
      </c>
      <c r="D3585" s="57">
        <f t="shared" ca="1" si="442"/>
        <v>0.64122865915611804</v>
      </c>
      <c r="E3585" s="57">
        <f t="shared" ca="1" si="442"/>
        <v>0.64143907697143421</v>
      </c>
      <c r="F3585" s="57">
        <f t="shared" ca="1" si="437"/>
        <v>0</v>
      </c>
      <c r="G3585" s="57">
        <f t="shared" ca="1" si="438"/>
        <v>0</v>
      </c>
      <c r="H3585" s="17">
        <f t="shared" ca="1" si="439"/>
        <v>0</v>
      </c>
      <c r="I3585" s="17">
        <f t="shared" ca="1" si="440"/>
        <v>0</v>
      </c>
      <c r="K3585" s="17">
        <v>3576</v>
      </c>
      <c r="L3585" s="50">
        <v>1.5351675506470759E-3</v>
      </c>
      <c r="M3585" s="50">
        <v>1.5471103225125835E-3</v>
      </c>
      <c r="N3585" s="50">
        <v>4.4200000000000003E-2</v>
      </c>
      <c r="O3585" s="50">
        <v>4.48E-2</v>
      </c>
      <c r="R3585" s="59"/>
    </row>
    <row r="3586" spans="2:18" x14ac:dyDescent="0.2">
      <c r="B3586">
        <v>3577</v>
      </c>
      <c r="C3586" s="57">
        <f ca="1"/>
        <v>-1.8238982340180911</v>
      </c>
      <c r="D3586" s="57">
        <f t="shared" ca="1" si="442"/>
        <v>0.56056736593429146</v>
      </c>
      <c r="E3586" s="57">
        <f t="shared" ca="1" si="442"/>
        <v>0.5607513149184693</v>
      </c>
      <c r="F3586" s="57">
        <f t="shared" ca="1" si="437"/>
        <v>0</v>
      </c>
      <c r="G3586" s="57">
        <f t="shared" ca="1" si="438"/>
        <v>0</v>
      </c>
      <c r="H3586" s="17">
        <f t="shared" ca="1" si="439"/>
        <v>0</v>
      </c>
      <c r="I3586" s="17">
        <f t="shared" ca="1" si="440"/>
        <v>0</v>
      </c>
      <c r="K3586" s="17">
        <v>3577</v>
      </c>
      <c r="L3586" s="50">
        <v>1.8542581892918722E-3</v>
      </c>
      <c r="M3586" s="50">
        <v>1.8689365434683654E-3</v>
      </c>
      <c r="N3586" s="50">
        <v>5.4199999999999998E-2</v>
      </c>
      <c r="O3586" s="50">
        <v>5.4600000000000003E-2</v>
      </c>
      <c r="R3586" s="59"/>
    </row>
    <row r="3587" spans="2:18" x14ac:dyDescent="0.2">
      <c r="B3587">
        <v>3578</v>
      </c>
      <c r="C3587" s="57">
        <f ca="1"/>
        <v>0.2250889598225389</v>
      </c>
      <c r="D3587" s="57">
        <f t="shared" ca="1" si="442"/>
        <v>0.68605231603938444</v>
      </c>
      <c r="E3587" s="57">
        <f t="shared" ca="1" si="442"/>
        <v>0.68627744264199719</v>
      </c>
      <c r="F3587" s="57">
        <f t="shared" ca="1" si="437"/>
        <v>0</v>
      </c>
      <c r="G3587" s="57">
        <f t="shared" ca="1" si="438"/>
        <v>0</v>
      </c>
      <c r="H3587" s="17">
        <f t="shared" ca="1" si="439"/>
        <v>0</v>
      </c>
      <c r="I3587" s="17">
        <f t="shared" ca="1" si="440"/>
        <v>0</v>
      </c>
      <c r="K3587" s="17">
        <v>3578</v>
      </c>
      <c r="L3587" s="50">
        <v>1.6831523285281438E-3</v>
      </c>
      <c r="M3587" s="50">
        <v>1.6960875216630725E-3</v>
      </c>
      <c r="N3587" s="50">
        <v>4.7600000000000003E-2</v>
      </c>
      <c r="O3587" s="50">
        <v>4.8399999999999999E-2</v>
      </c>
      <c r="R3587" s="59"/>
    </row>
    <row r="3588" spans="2:18" x14ac:dyDescent="0.2">
      <c r="B3588">
        <v>3579</v>
      </c>
      <c r="C3588" s="57">
        <f ca="1"/>
        <v>0.25639507475433149</v>
      </c>
      <c r="D3588" s="57">
        <f t="shared" ca="1" si="442"/>
        <v>0.68817301246429663</v>
      </c>
      <c r="E3588" s="57">
        <f t="shared" ca="1" si="442"/>
        <v>0.68839883496891285</v>
      </c>
      <c r="F3588" s="57">
        <f t="shared" ca="1" si="437"/>
        <v>0</v>
      </c>
      <c r="G3588" s="57">
        <f t="shared" ca="1" si="438"/>
        <v>0</v>
      </c>
      <c r="H3588" s="17">
        <f t="shared" ca="1" si="439"/>
        <v>0</v>
      </c>
      <c r="I3588" s="17">
        <f t="shared" ca="1" si="440"/>
        <v>0</v>
      </c>
      <c r="K3588" s="17">
        <v>3579</v>
      </c>
      <c r="L3588" s="50">
        <v>1.6923105609754679E-3</v>
      </c>
      <c r="M3588" s="50">
        <v>1.7059355838044135E-3</v>
      </c>
      <c r="N3588" s="50">
        <v>5.04E-2</v>
      </c>
      <c r="O3588" s="50">
        <v>5.0599999999999999E-2</v>
      </c>
      <c r="R3588" s="59"/>
    </row>
    <row r="3589" spans="2:18" x14ac:dyDescent="0.2">
      <c r="B3589">
        <v>3580</v>
      </c>
      <c r="C3589" s="57">
        <f ca="1"/>
        <v>-0.47363747793336614</v>
      </c>
      <c r="D3589" s="57">
        <f t="shared" ca="1" si="442"/>
        <v>0.64038414043597369</v>
      </c>
      <c r="E3589" s="57">
        <f t="shared" ca="1" si="442"/>
        <v>0.6405942811242753</v>
      </c>
      <c r="F3589" s="57">
        <f t="shared" ca="1" si="437"/>
        <v>0</v>
      </c>
      <c r="G3589" s="57">
        <f t="shared" ca="1" si="438"/>
        <v>0</v>
      </c>
      <c r="H3589" s="17">
        <f t="shared" ca="1" si="439"/>
        <v>0</v>
      </c>
      <c r="I3589" s="17">
        <f t="shared" ca="1" si="440"/>
        <v>0</v>
      </c>
      <c r="K3589" s="17">
        <v>3580</v>
      </c>
      <c r="L3589" s="50">
        <v>1.7246442914201257E-3</v>
      </c>
      <c r="M3589" s="50">
        <v>1.7393614770485207E-3</v>
      </c>
      <c r="N3589" s="50">
        <v>5.4600000000000003E-2</v>
      </c>
      <c r="O3589" s="50">
        <v>5.4800000000000001E-2</v>
      </c>
      <c r="R3589" s="59"/>
    </row>
    <row r="3590" spans="2:18" x14ac:dyDescent="0.2">
      <c r="B3590">
        <v>3581</v>
      </c>
      <c r="C3590" s="57">
        <f ca="1"/>
        <v>1.479101256398166</v>
      </c>
      <c r="D3590" s="57">
        <f t="shared" ref="D3590:E3609" ca="1" si="443">S0*EXP((D$5+0.5*σ*σ)*T+σ*SQRT(T)*$C3590)</f>
        <v>0.77633473492354865</v>
      </c>
      <c r="E3590" s="57">
        <f t="shared" ca="1" si="443"/>
        <v>0.77658948750914236</v>
      </c>
      <c r="F3590" s="57">
        <f t="shared" ca="1" si="437"/>
        <v>0</v>
      </c>
      <c r="G3590" s="57">
        <f t="shared" ca="1" si="438"/>
        <v>0</v>
      </c>
      <c r="H3590" s="17">
        <f t="shared" ca="1" si="439"/>
        <v>0</v>
      </c>
      <c r="I3590" s="17">
        <f t="shared" ca="1" si="440"/>
        <v>0</v>
      </c>
      <c r="K3590" s="17">
        <v>3581</v>
      </c>
      <c r="L3590" s="50">
        <v>1.8749025689998892E-3</v>
      </c>
      <c r="M3590" s="50">
        <v>1.8897631190910084E-3</v>
      </c>
      <c r="N3590" s="50">
        <v>5.4800000000000001E-2</v>
      </c>
      <c r="O3590" s="50">
        <v>5.5199999999999999E-2</v>
      </c>
      <c r="R3590" s="59"/>
    </row>
    <row r="3591" spans="2:18" x14ac:dyDescent="0.2">
      <c r="B3591">
        <v>3582</v>
      </c>
      <c r="C3591" s="57">
        <f ca="1"/>
        <v>1.5398819829617936</v>
      </c>
      <c r="D3591" s="57">
        <f t="shared" ca="1" si="443"/>
        <v>0.78100066760955389</v>
      </c>
      <c r="E3591" s="57">
        <f t="shared" ca="1" si="443"/>
        <v>0.78125695131099548</v>
      </c>
      <c r="F3591" s="57">
        <f t="shared" ca="1" si="437"/>
        <v>0</v>
      </c>
      <c r="G3591" s="57">
        <f t="shared" ca="1" si="438"/>
        <v>0</v>
      </c>
      <c r="H3591" s="17">
        <f t="shared" ca="1" si="439"/>
        <v>0</v>
      </c>
      <c r="I3591" s="17">
        <f t="shared" ca="1" si="440"/>
        <v>0</v>
      </c>
      <c r="K3591" s="17">
        <v>3582</v>
      </c>
      <c r="L3591" s="50">
        <v>1.7916689580506101E-3</v>
      </c>
      <c r="M3591" s="50">
        <v>1.8053443854313762E-3</v>
      </c>
      <c r="N3591" s="50">
        <v>5.0599999999999999E-2</v>
      </c>
      <c r="O3591" s="50">
        <v>5.0599999999999999E-2</v>
      </c>
      <c r="R3591" s="59"/>
    </row>
    <row r="3592" spans="2:18" x14ac:dyDescent="0.2">
      <c r="B3592">
        <v>3583</v>
      </c>
      <c r="C3592" s="57">
        <f ca="1"/>
        <v>-0.58131260574706056</v>
      </c>
      <c r="D3592" s="57">
        <f t="shared" ca="1" si="443"/>
        <v>0.63362214902807401</v>
      </c>
      <c r="E3592" s="57">
        <f t="shared" ca="1" si="443"/>
        <v>0.63383007078333353</v>
      </c>
      <c r="F3592" s="57">
        <f t="shared" ca="1" si="437"/>
        <v>0</v>
      </c>
      <c r="G3592" s="57">
        <f t="shared" ca="1" si="438"/>
        <v>0</v>
      </c>
      <c r="H3592" s="17">
        <f t="shared" ca="1" si="439"/>
        <v>0</v>
      </c>
      <c r="I3592" s="17">
        <f t="shared" ca="1" si="440"/>
        <v>0</v>
      </c>
      <c r="K3592" s="17">
        <v>3583</v>
      </c>
      <c r="L3592" s="50">
        <v>1.7339928429990796E-3</v>
      </c>
      <c r="M3592" s="50">
        <v>1.7474766247262579E-3</v>
      </c>
      <c r="N3592" s="50">
        <v>4.9599999999999998E-2</v>
      </c>
      <c r="O3592" s="50">
        <v>5.0200000000000002E-2</v>
      </c>
      <c r="R3592" s="59"/>
    </row>
    <row r="3593" spans="2:18" x14ac:dyDescent="0.2">
      <c r="B3593">
        <v>3584</v>
      </c>
      <c r="C3593" s="57">
        <f ca="1"/>
        <v>6.9536203339673655E-2</v>
      </c>
      <c r="D3593" s="57">
        <f t="shared" ca="1" si="443"/>
        <v>0.67561158640917851</v>
      </c>
      <c r="E3593" s="57">
        <f t="shared" ca="1" si="443"/>
        <v>0.67583328690865663</v>
      </c>
      <c r="F3593" s="57">
        <f t="shared" ca="1" si="437"/>
        <v>0</v>
      </c>
      <c r="G3593" s="57">
        <f t="shared" ca="1" si="438"/>
        <v>0</v>
      </c>
      <c r="H3593" s="17">
        <f t="shared" ca="1" si="439"/>
        <v>0</v>
      </c>
      <c r="I3593" s="17">
        <f t="shared" ca="1" si="440"/>
        <v>0</v>
      </c>
      <c r="K3593" s="17">
        <v>3584</v>
      </c>
      <c r="L3593" s="50">
        <v>1.8324535564196026E-3</v>
      </c>
      <c r="M3593" s="50">
        <v>1.8471203275988223E-3</v>
      </c>
      <c r="N3593" s="50">
        <v>5.4199999999999998E-2</v>
      </c>
      <c r="O3593" s="50">
        <v>5.4399999999999997E-2</v>
      </c>
      <c r="R3593" s="59"/>
    </row>
    <row r="3594" spans="2:18" x14ac:dyDescent="0.2">
      <c r="B3594">
        <v>3585</v>
      </c>
      <c r="C3594" s="57">
        <f ca="1"/>
        <v>-1.6330934612146466</v>
      </c>
      <c r="D3594" s="57">
        <f t="shared" ca="1" si="443"/>
        <v>0.57121197992031447</v>
      </c>
      <c r="E3594" s="57">
        <f t="shared" ca="1" si="443"/>
        <v>0.5713994219118429</v>
      </c>
      <c r="F3594" s="57">
        <f t="shared" ref="F3594:F3657" ca="1" si="444">MAX(0,CP*(D3594-K))</f>
        <v>0</v>
      </c>
      <c r="G3594" s="57">
        <f t="shared" ref="G3594:G3657" ca="1" si="445">MAX(0,CP*(E3594-K))</f>
        <v>0</v>
      </c>
      <c r="H3594" s="17">
        <f t="shared" ref="H3594:H3657" ca="1" si="446">(CP*(D3594-K)&gt;0)*1</f>
        <v>0</v>
      </c>
      <c r="I3594" s="17">
        <f t="shared" ref="I3594:I3657" ca="1" si="447">(CP*(E3594-K)&gt;0)*1</f>
        <v>0</v>
      </c>
      <c r="K3594" s="17">
        <v>3585</v>
      </c>
      <c r="L3594" s="50">
        <v>1.7495917033339839E-3</v>
      </c>
      <c r="M3594" s="50">
        <v>1.764484240962805E-3</v>
      </c>
      <c r="N3594" s="50">
        <v>5.5199999999999999E-2</v>
      </c>
      <c r="O3594" s="50">
        <v>5.5399999999999998E-2</v>
      </c>
      <c r="R3594" s="59"/>
    </row>
    <row r="3595" spans="2:18" x14ac:dyDescent="0.2">
      <c r="B3595">
        <v>3586</v>
      </c>
      <c r="C3595" s="57">
        <f ca="1"/>
        <v>0.39184604388716371</v>
      </c>
      <c r="D3595" s="57">
        <f t="shared" ca="1" si="443"/>
        <v>0.69742434805676323</v>
      </c>
      <c r="E3595" s="57">
        <f t="shared" ca="1" si="443"/>
        <v>0.69765320636740036</v>
      </c>
      <c r="F3595" s="57">
        <f t="shared" ca="1" si="444"/>
        <v>0</v>
      </c>
      <c r="G3595" s="57">
        <f t="shared" ca="1" si="445"/>
        <v>0</v>
      </c>
      <c r="H3595" s="17">
        <f t="shared" ca="1" si="446"/>
        <v>0</v>
      </c>
      <c r="I3595" s="17">
        <f t="shared" ca="1" si="447"/>
        <v>0</v>
      </c>
      <c r="K3595" s="17">
        <v>3586</v>
      </c>
      <c r="L3595" s="50">
        <v>1.776414520792115E-3</v>
      </c>
      <c r="M3595" s="50">
        <v>1.7906022347558529E-3</v>
      </c>
      <c r="N3595" s="50">
        <v>5.2600000000000001E-2</v>
      </c>
      <c r="O3595" s="50">
        <v>5.2600000000000001E-2</v>
      </c>
      <c r="R3595" s="59"/>
    </row>
    <row r="3596" spans="2:18" x14ac:dyDescent="0.2">
      <c r="B3596">
        <v>3587</v>
      </c>
      <c r="C3596" s="57">
        <f ca="1"/>
        <v>0.37310193643022377</v>
      </c>
      <c r="D3596" s="57">
        <f t="shared" ca="1" si="443"/>
        <v>0.69613674387342128</v>
      </c>
      <c r="E3596" s="57">
        <f t="shared" ca="1" si="443"/>
        <v>0.69636517965949474</v>
      </c>
      <c r="F3596" s="57">
        <f t="shared" ca="1" si="444"/>
        <v>0</v>
      </c>
      <c r="G3596" s="57">
        <f t="shared" ca="1" si="445"/>
        <v>0</v>
      </c>
      <c r="H3596" s="17">
        <f t="shared" ca="1" si="446"/>
        <v>0</v>
      </c>
      <c r="I3596" s="17">
        <f t="shared" ca="1" si="447"/>
        <v>0</v>
      </c>
      <c r="K3596" s="17">
        <v>3587</v>
      </c>
      <c r="L3596" s="50">
        <v>1.8519549409282473E-3</v>
      </c>
      <c r="M3596" s="50">
        <v>1.8666847356135425E-3</v>
      </c>
      <c r="N3596" s="50">
        <v>5.4600000000000003E-2</v>
      </c>
      <c r="O3596" s="50">
        <v>5.4600000000000003E-2</v>
      </c>
      <c r="R3596" s="59"/>
    </row>
    <row r="3597" spans="2:18" x14ac:dyDescent="0.2">
      <c r="B3597">
        <v>3588</v>
      </c>
      <c r="C3597" s="57">
        <f ca="1"/>
        <v>0.32294589749912839</v>
      </c>
      <c r="D3597" s="57">
        <f t="shared" ca="1" si="443"/>
        <v>0.69270301333461026</v>
      </c>
      <c r="E3597" s="57">
        <f t="shared" ca="1" si="443"/>
        <v>0.69293032234933949</v>
      </c>
      <c r="F3597" s="57">
        <f t="shared" ca="1" si="444"/>
        <v>0</v>
      </c>
      <c r="G3597" s="57">
        <f t="shared" ca="1" si="445"/>
        <v>0</v>
      </c>
      <c r="H3597" s="17">
        <f t="shared" ca="1" si="446"/>
        <v>0</v>
      </c>
      <c r="I3597" s="17">
        <f t="shared" ca="1" si="447"/>
        <v>0</v>
      </c>
      <c r="K3597" s="17">
        <v>3588</v>
      </c>
      <c r="L3597" s="50">
        <v>1.5983170320467111E-3</v>
      </c>
      <c r="M3597" s="50">
        <v>1.6114041585972838E-3</v>
      </c>
      <c r="N3597" s="50">
        <v>4.8399999999999999E-2</v>
      </c>
      <c r="O3597" s="50">
        <v>4.8599999999999997E-2</v>
      </c>
      <c r="R3597" s="59"/>
    </row>
    <row r="3598" spans="2:18" x14ac:dyDescent="0.2">
      <c r="B3598">
        <v>3589</v>
      </c>
      <c r="C3598" s="57">
        <f ca="1"/>
        <v>-1.1767846897793066</v>
      </c>
      <c r="D3598" s="57">
        <f t="shared" ca="1" si="443"/>
        <v>0.59749547541667691</v>
      </c>
      <c r="E3598" s="57">
        <f t="shared" ca="1" si="443"/>
        <v>0.59769154228113053</v>
      </c>
      <c r="F3598" s="57">
        <f t="shared" ca="1" si="444"/>
        <v>0</v>
      </c>
      <c r="G3598" s="57">
        <f t="shared" ca="1" si="445"/>
        <v>0</v>
      </c>
      <c r="H3598" s="17">
        <f t="shared" ca="1" si="446"/>
        <v>0</v>
      </c>
      <c r="I3598" s="17">
        <f t="shared" ca="1" si="447"/>
        <v>0</v>
      </c>
      <c r="K3598" s="17">
        <v>3589</v>
      </c>
      <c r="L3598" s="50">
        <v>1.552727279210981E-3</v>
      </c>
      <c r="M3598" s="50">
        <v>1.5657910342320267E-3</v>
      </c>
      <c r="N3598" s="50">
        <v>4.8399999999999999E-2</v>
      </c>
      <c r="O3598" s="50">
        <v>4.8599999999999997E-2</v>
      </c>
      <c r="R3598" s="59"/>
    </row>
    <row r="3599" spans="2:18" x14ac:dyDescent="0.2">
      <c r="B3599">
        <v>3590</v>
      </c>
      <c r="C3599" s="57">
        <f ca="1"/>
        <v>-0.91837855630277643</v>
      </c>
      <c r="D3599" s="57">
        <f t="shared" ca="1" si="443"/>
        <v>0.61291258151136818</v>
      </c>
      <c r="E3599" s="57">
        <f t="shared" ca="1" si="443"/>
        <v>0.61311370746626737</v>
      </c>
      <c r="F3599" s="57">
        <f t="shared" ca="1" si="444"/>
        <v>0</v>
      </c>
      <c r="G3599" s="57">
        <f t="shared" ca="1" si="445"/>
        <v>0</v>
      </c>
      <c r="H3599" s="17">
        <f t="shared" ca="1" si="446"/>
        <v>0</v>
      </c>
      <c r="I3599" s="17">
        <f t="shared" ca="1" si="447"/>
        <v>0</v>
      </c>
      <c r="K3599" s="17">
        <v>3590</v>
      </c>
      <c r="L3599" s="50">
        <v>1.6290143406065794E-3</v>
      </c>
      <c r="M3599" s="50">
        <v>1.6424708264147227E-3</v>
      </c>
      <c r="N3599" s="50">
        <v>4.9799999999999997E-2</v>
      </c>
      <c r="O3599" s="50">
        <v>5.0200000000000002E-2</v>
      </c>
      <c r="R3599" s="59"/>
    </row>
    <row r="3600" spans="2:18" x14ac:dyDescent="0.2">
      <c r="B3600">
        <v>3591</v>
      </c>
      <c r="C3600" s="57">
        <f ca="1"/>
        <v>-0.27125335035374243</v>
      </c>
      <c r="D3600" s="57">
        <f t="shared" ca="1" si="443"/>
        <v>0.6532897517193752</v>
      </c>
      <c r="E3600" s="57">
        <f t="shared" ca="1" si="443"/>
        <v>0.65350412735646257</v>
      </c>
      <c r="F3600" s="57">
        <f t="shared" ca="1" si="444"/>
        <v>0</v>
      </c>
      <c r="G3600" s="57">
        <f t="shared" ca="1" si="445"/>
        <v>0</v>
      </c>
      <c r="H3600" s="17">
        <f t="shared" ca="1" si="446"/>
        <v>0</v>
      </c>
      <c r="I3600" s="17">
        <f t="shared" ca="1" si="447"/>
        <v>0</v>
      </c>
      <c r="K3600" s="17">
        <v>3591</v>
      </c>
      <c r="L3600" s="50">
        <v>1.4757474298202765E-3</v>
      </c>
      <c r="M3600" s="50">
        <v>1.4875216055559445E-3</v>
      </c>
      <c r="N3600" s="50">
        <v>4.36E-2</v>
      </c>
      <c r="O3600" s="50">
        <v>4.3799999999999999E-2</v>
      </c>
      <c r="R3600" s="59"/>
    </row>
    <row r="3601" spans="2:18" x14ac:dyDescent="0.2">
      <c r="B3601">
        <v>3592</v>
      </c>
      <c r="C3601" s="57">
        <f ca="1"/>
        <v>0.15987267299695995</v>
      </c>
      <c r="D3601" s="57">
        <f t="shared" ca="1" si="443"/>
        <v>0.68165548657510133</v>
      </c>
      <c r="E3601" s="57">
        <f t="shared" ca="1" si="443"/>
        <v>0.68187917036751367</v>
      </c>
      <c r="F3601" s="57">
        <f t="shared" ca="1" si="444"/>
        <v>0</v>
      </c>
      <c r="G3601" s="57">
        <f t="shared" ca="1" si="445"/>
        <v>0</v>
      </c>
      <c r="H3601" s="17">
        <f t="shared" ca="1" si="446"/>
        <v>0</v>
      </c>
      <c r="I3601" s="17">
        <f t="shared" ca="1" si="447"/>
        <v>0</v>
      </c>
      <c r="K3601" s="17">
        <v>3592</v>
      </c>
      <c r="L3601" s="50">
        <v>1.6242569877918686E-3</v>
      </c>
      <c r="M3601" s="50">
        <v>1.6372814142164148E-3</v>
      </c>
      <c r="N3601" s="50">
        <v>4.82E-2</v>
      </c>
      <c r="O3601" s="50">
        <v>4.8399999999999999E-2</v>
      </c>
      <c r="R3601" s="59"/>
    </row>
    <row r="3602" spans="2:18" x14ac:dyDescent="0.2">
      <c r="B3602">
        <v>3593</v>
      </c>
      <c r="C3602" s="57">
        <f ca="1"/>
        <v>-1.2221768680344074</v>
      </c>
      <c r="D3602" s="57">
        <f t="shared" ca="1" si="443"/>
        <v>0.59482759737733149</v>
      </c>
      <c r="E3602" s="57">
        <f t="shared" ca="1" si="443"/>
        <v>0.59502278878330317</v>
      </c>
      <c r="F3602" s="57">
        <f t="shared" ca="1" si="444"/>
        <v>0</v>
      </c>
      <c r="G3602" s="57">
        <f t="shared" ca="1" si="445"/>
        <v>0</v>
      </c>
      <c r="H3602" s="17">
        <f t="shared" ca="1" si="446"/>
        <v>0</v>
      </c>
      <c r="I3602" s="17">
        <f t="shared" ca="1" si="447"/>
        <v>0</v>
      </c>
      <c r="K3602" s="17">
        <v>3593</v>
      </c>
      <c r="L3602" s="50">
        <v>1.7126870654697796E-3</v>
      </c>
      <c r="M3602" s="50">
        <v>1.7255804096987979E-3</v>
      </c>
      <c r="N3602" s="50">
        <v>4.7600000000000003E-2</v>
      </c>
      <c r="O3602" s="50">
        <v>4.7800000000000002E-2</v>
      </c>
      <c r="R3602" s="59"/>
    </row>
    <row r="3603" spans="2:18" x14ac:dyDescent="0.2">
      <c r="B3603">
        <v>3594</v>
      </c>
      <c r="C3603" s="57">
        <f ca="1"/>
        <v>0.12261326232784275</v>
      </c>
      <c r="D3603" s="57">
        <f t="shared" ca="1" si="443"/>
        <v>0.67915614719885331</v>
      </c>
      <c r="E3603" s="57">
        <f t="shared" ca="1" si="443"/>
        <v>0.67937901083838592</v>
      </c>
      <c r="F3603" s="57">
        <f t="shared" ca="1" si="444"/>
        <v>0</v>
      </c>
      <c r="G3603" s="57">
        <f t="shared" ca="1" si="445"/>
        <v>0</v>
      </c>
      <c r="H3603" s="17">
        <f t="shared" ca="1" si="446"/>
        <v>0</v>
      </c>
      <c r="I3603" s="17">
        <f t="shared" ca="1" si="447"/>
        <v>0</v>
      </c>
      <c r="K3603" s="17">
        <v>3594</v>
      </c>
      <c r="L3603" s="50">
        <v>1.7930013013887319E-3</v>
      </c>
      <c r="M3603" s="50">
        <v>1.8076560380295313E-3</v>
      </c>
      <c r="N3603" s="50">
        <v>5.4199999999999998E-2</v>
      </c>
      <c r="O3603" s="50">
        <v>5.4600000000000003E-2</v>
      </c>
      <c r="R3603" s="59"/>
    </row>
    <row r="3604" spans="2:18" x14ac:dyDescent="0.2">
      <c r="B3604">
        <v>3595</v>
      </c>
      <c r="C3604" s="57">
        <f ca="1"/>
        <v>-0.2714563299802043</v>
      </c>
      <c r="D3604" s="57">
        <f t="shared" ca="1" si="443"/>
        <v>0.65327667870708406</v>
      </c>
      <c r="E3604" s="57">
        <f t="shared" ca="1" si="443"/>
        <v>0.65349105005429031</v>
      </c>
      <c r="F3604" s="57">
        <f t="shared" ca="1" si="444"/>
        <v>0</v>
      </c>
      <c r="G3604" s="57">
        <f t="shared" ca="1" si="445"/>
        <v>0</v>
      </c>
      <c r="H3604" s="17">
        <f t="shared" ca="1" si="446"/>
        <v>0</v>
      </c>
      <c r="I3604" s="17">
        <f t="shared" ca="1" si="447"/>
        <v>0</v>
      </c>
      <c r="K3604" s="17">
        <v>3595</v>
      </c>
      <c r="L3604" s="50">
        <v>1.7778062978787304E-3</v>
      </c>
      <c r="M3604" s="50">
        <v>1.7918392808629531E-3</v>
      </c>
      <c r="N3604" s="50">
        <v>5.1999999999999998E-2</v>
      </c>
      <c r="O3604" s="50">
        <v>5.1999999999999998E-2</v>
      </c>
      <c r="R3604" s="59"/>
    </row>
    <row r="3605" spans="2:18" x14ac:dyDescent="0.2">
      <c r="B3605">
        <v>3596</v>
      </c>
      <c r="C3605" s="57">
        <f ca="1"/>
        <v>-0.43970869234943316</v>
      </c>
      <c r="D3605" s="57">
        <f t="shared" ca="1" si="443"/>
        <v>0.64252978190039123</v>
      </c>
      <c r="E3605" s="57">
        <f t="shared" ca="1" si="443"/>
        <v>0.64274062667635778</v>
      </c>
      <c r="F3605" s="57">
        <f t="shared" ca="1" si="444"/>
        <v>0</v>
      </c>
      <c r="G3605" s="57">
        <f t="shared" ca="1" si="445"/>
        <v>0</v>
      </c>
      <c r="H3605" s="17">
        <f t="shared" ca="1" si="446"/>
        <v>0</v>
      </c>
      <c r="I3605" s="17">
        <f t="shared" ca="1" si="447"/>
        <v>0</v>
      </c>
      <c r="K3605" s="17">
        <v>3596</v>
      </c>
      <c r="L3605" s="50">
        <v>1.8587932725538617E-3</v>
      </c>
      <c r="M3605" s="50">
        <v>1.8738646511789814E-3</v>
      </c>
      <c r="N3605" s="50">
        <v>5.5599999999999997E-2</v>
      </c>
      <c r="O3605" s="50">
        <v>5.6000000000000001E-2</v>
      </c>
      <c r="R3605" s="59"/>
    </row>
    <row r="3606" spans="2:18" x14ac:dyDescent="0.2">
      <c r="B3606">
        <v>3597</v>
      </c>
      <c r="C3606" s="57">
        <f ca="1"/>
        <v>-0.17351540239438187</v>
      </c>
      <c r="D3606" s="57">
        <f t="shared" ca="1" si="443"/>
        <v>0.65961510572614801</v>
      </c>
      <c r="E3606" s="57">
        <f t="shared" ca="1" si="443"/>
        <v>0.65983155701464657</v>
      </c>
      <c r="F3606" s="57">
        <f t="shared" ca="1" si="444"/>
        <v>0</v>
      </c>
      <c r="G3606" s="57">
        <f t="shared" ca="1" si="445"/>
        <v>0</v>
      </c>
      <c r="H3606" s="17">
        <f t="shared" ca="1" si="446"/>
        <v>0</v>
      </c>
      <c r="I3606" s="17">
        <f t="shared" ca="1" si="447"/>
        <v>0</v>
      </c>
      <c r="K3606" s="17">
        <v>3597</v>
      </c>
      <c r="L3606" s="50">
        <v>1.5263008820593396E-3</v>
      </c>
      <c r="M3606" s="50">
        <v>1.5398381184496329E-3</v>
      </c>
      <c r="N3606" s="50">
        <v>0.05</v>
      </c>
      <c r="O3606" s="50">
        <v>5.0999999999999997E-2</v>
      </c>
      <c r="R3606" s="59"/>
    </row>
    <row r="3607" spans="2:18" x14ac:dyDescent="0.2">
      <c r="B3607">
        <v>3598</v>
      </c>
      <c r="C3607" s="57">
        <f ca="1"/>
        <v>-1.2799691177346784</v>
      </c>
      <c r="D3607" s="57">
        <f t="shared" ca="1" si="443"/>
        <v>0.59144814911445553</v>
      </c>
      <c r="E3607" s="57">
        <f t="shared" ca="1" si="443"/>
        <v>0.5916422315616956</v>
      </c>
      <c r="F3607" s="57">
        <f t="shared" ca="1" si="444"/>
        <v>0</v>
      </c>
      <c r="G3607" s="57">
        <f t="shared" ca="1" si="445"/>
        <v>0</v>
      </c>
      <c r="H3607" s="17">
        <f t="shared" ca="1" si="446"/>
        <v>0</v>
      </c>
      <c r="I3607" s="17">
        <f t="shared" ca="1" si="447"/>
        <v>0</v>
      </c>
      <c r="K3607" s="17">
        <v>3598</v>
      </c>
      <c r="L3607" s="50">
        <v>1.9610814012808596E-3</v>
      </c>
      <c r="M3607" s="50">
        <v>1.9763035714924371E-3</v>
      </c>
      <c r="N3607" s="50">
        <v>5.6000000000000001E-2</v>
      </c>
      <c r="O3607" s="50">
        <v>5.6399999999999999E-2</v>
      </c>
      <c r="R3607" s="59"/>
    </row>
    <row r="3608" spans="2:18" x14ac:dyDescent="0.2">
      <c r="B3608">
        <v>3599</v>
      </c>
      <c r="C3608" s="57">
        <f ca="1"/>
        <v>1.5062850690316634</v>
      </c>
      <c r="D3608" s="57">
        <f t="shared" ca="1" si="443"/>
        <v>0.77841808948340385</v>
      </c>
      <c r="E3608" s="57">
        <f t="shared" ca="1" si="443"/>
        <v>0.77867352571734783</v>
      </c>
      <c r="F3608" s="57">
        <f t="shared" ca="1" si="444"/>
        <v>0</v>
      </c>
      <c r="G3608" s="57">
        <f t="shared" ca="1" si="445"/>
        <v>0</v>
      </c>
      <c r="H3608" s="17">
        <f t="shared" ca="1" si="446"/>
        <v>0</v>
      </c>
      <c r="I3608" s="17">
        <f t="shared" ca="1" si="447"/>
        <v>0</v>
      </c>
      <c r="K3608" s="17">
        <v>3599</v>
      </c>
      <c r="L3608" s="50">
        <v>2.0224893217910384E-3</v>
      </c>
      <c r="M3608" s="50">
        <v>2.0373207232066304E-3</v>
      </c>
      <c r="N3608" s="50">
        <v>5.4399999999999997E-2</v>
      </c>
      <c r="O3608" s="50">
        <v>5.4800000000000001E-2</v>
      </c>
      <c r="R3608" s="59"/>
    </row>
    <row r="3609" spans="2:18" x14ac:dyDescent="0.2">
      <c r="B3609">
        <v>3600</v>
      </c>
      <c r="C3609" s="57">
        <f ca="1"/>
        <v>0.46377054155517361</v>
      </c>
      <c r="D3609" s="57">
        <f t="shared" ca="1" si="443"/>
        <v>0.70238725728892037</v>
      </c>
      <c r="E3609" s="57">
        <f t="shared" ca="1" si="443"/>
        <v>0.70261774416762479</v>
      </c>
      <c r="F3609" s="57">
        <f t="shared" ca="1" si="444"/>
        <v>0</v>
      </c>
      <c r="G3609" s="57">
        <f t="shared" ca="1" si="445"/>
        <v>0</v>
      </c>
      <c r="H3609" s="17">
        <f t="shared" ca="1" si="446"/>
        <v>0</v>
      </c>
      <c r="I3609" s="17">
        <f t="shared" ca="1" si="447"/>
        <v>0</v>
      </c>
      <c r="K3609" s="17">
        <v>3600</v>
      </c>
      <c r="L3609" s="50">
        <v>1.5719348822583585E-3</v>
      </c>
      <c r="M3609" s="50">
        <v>1.5848269099248144E-3</v>
      </c>
      <c r="N3609" s="50">
        <v>4.7600000000000003E-2</v>
      </c>
      <c r="O3609" s="50">
        <v>4.82E-2</v>
      </c>
      <c r="R3609" s="59"/>
    </row>
    <row r="3610" spans="2:18" x14ac:dyDescent="0.2">
      <c r="B3610">
        <v>3601</v>
      </c>
      <c r="C3610" s="57">
        <f ca="1"/>
        <v>0.30948857210158104</v>
      </c>
      <c r="D3610" s="57">
        <f t="shared" ref="D3610:E3629" ca="1" si="448">S0*EXP((D$5+0.5*σ*σ)*T+σ*SQRT(T)*$C3610)</f>
        <v>0.69178459723405461</v>
      </c>
      <c r="E3610" s="57">
        <f t="shared" ca="1" si="448"/>
        <v>0.69201160487250146</v>
      </c>
      <c r="F3610" s="57">
        <f t="shared" ca="1" si="444"/>
        <v>0</v>
      </c>
      <c r="G3610" s="57">
        <f t="shared" ca="1" si="445"/>
        <v>0</v>
      </c>
      <c r="H3610" s="17">
        <f t="shared" ca="1" si="446"/>
        <v>0</v>
      </c>
      <c r="I3610" s="17">
        <f t="shared" ca="1" si="447"/>
        <v>0</v>
      </c>
      <c r="K3610" s="17">
        <v>3601</v>
      </c>
      <c r="L3610" s="50">
        <v>1.6005826046549836E-3</v>
      </c>
      <c r="M3610" s="50">
        <v>1.6127595987058786E-3</v>
      </c>
      <c r="N3610" s="50">
        <v>4.4999999999999998E-2</v>
      </c>
      <c r="O3610" s="50">
        <v>4.5199999999999997E-2</v>
      </c>
      <c r="R3610" s="59"/>
    </row>
    <row r="3611" spans="2:18" x14ac:dyDescent="0.2">
      <c r="B3611">
        <v>3602</v>
      </c>
      <c r="C3611" s="57">
        <f ca="1"/>
        <v>-1.3140520666155744</v>
      </c>
      <c r="D3611" s="57">
        <f t="shared" ca="1" si="448"/>
        <v>0.5894641287871113</v>
      </c>
      <c r="E3611" s="57">
        <f t="shared" ca="1" si="448"/>
        <v>0.58965756018231741</v>
      </c>
      <c r="F3611" s="57">
        <f t="shared" ca="1" si="444"/>
        <v>0</v>
      </c>
      <c r="G3611" s="57">
        <f t="shared" ca="1" si="445"/>
        <v>0</v>
      </c>
      <c r="H3611" s="17">
        <f t="shared" ca="1" si="446"/>
        <v>0</v>
      </c>
      <c r="I3611" s="17">
        <f t="shared" ca="1" si="447"/>
        <v>0</v>
      </c>
      <c r="K3611" s="17">
        <v>3602</v>
      </c>
      <c r="L3611" s="50">
        <v>1.6321771698689887E-3</v>
      </c>
      <c r="M3611" s="50">
        <v>1.6458002603600206E-3</v>
      </c>
      <c r="N3611" s="50">
        <v>5.0599999999999999E-2</v>
      </c>
      <c r="O3611" s="50">
        <v>5.0599999999999999E-2</v>
      </c>
      <c r="R3611" s="59"/>
    </row>
    <row r="3612" spans="2:18" x14ac:dyDescent="0.2">
      <c r="B3612">
        <v>3603</v>
      </c>
      <c r="C3612" s="57">
        <f ca="1"/>
        <v>1.7099811622931376E-2</v>
      </c>
      <c r="D3612" s="57">
        <f t="shared" ca="1" si="448"/>
        <v>0.6721279763651633</v>
      </c>
      <c r="E3612" s="57">
        <f t="shared" ca="1" si="448"/>
        <v>0.67234853372544379</v>
      </c>
      <c r="F3612" s="57">
        <f t="shared" ca="1" si="444"/>
        <v>0</v>
      </c>
      <c r="G3612" s="57">
        <f t="shared" ca="1" si="445"/>
        <v>0</v>
      </c>
      <c r="H3612" s="17">
        <f t="shared" ca="1" si="446"/>
        <v>0</v>
      </c>
      <c r="I3612" s="17">
        <f t="shared" ca="1" si="447"/>
        <v>0</v>
      </c>
      <c r="K3612" s="17">
        <v>3603</v>
      </c>
      <c r="L3612" s="50">
        <v>1.5429153861150284E-3</v>
      </c>
      <c r="M3612" s="50">
        <v>1.5549293752855167E-3</v>
      </c>
      <c r="N3612" s="50">
        <v>4.4400000000000002E-2</v>
      </c>
      <c r="O3612" s="50">
        <v>4.4600000000000001E-2</v>
      </c>
      <c r="R3612" s="59"/>
    </row>
    <row r="3613" spans="2:18" x14ac:dyDescent="0.2">
      <c r="B3613">
        <v>3604</v>
      </c>
      <c r="C3613" s="57">
        <f ca="1"/>
        <v>-0.6179136428380535</v>
      </c>
      <c r="D3613" s="57">
        <f t="shared" ca="1" si="448"/>
        <v>0.63133990466695489</v>
      </c>
      <c r="E3613" s="57">
        <f t="shared" ca="1" si="448"/>
        <v>0.63154707750860062</v>
      </c>
      <c r="F3613" s="57">
        <f t="shared" ca="1" si="444"/>
        <v>0</v>
      </c>
      <c r="G3613" s="57">
        <f t="shared" ca="1" si="445"/>
        <v>0</v>
      </c>
      <c r="H3613" s="17">
        <f t="shared" ca="1" si="446"/>
        <v>0</v>
      </c>
      <c r="I3613" s="17">
        <f t="shared" ca="1" si="447"/>
        <v>0</v>
      </c>
      <c r="K3613" s="17">
        <v>3604</v>
      </c>
      <c r="L3613" s="50">
        <v>1.7008975892064664E-3</v>
      </c>
      <c r="M3613" s="50">
        <v>1.7142328547799757E-3</v>
      </c>
      <c r="N3613" s="50">
        <v>4.9399999999999999E-2</v>
      </c>
      <c r="O3613" s="50">
        <v>4.9399999999999999E-2</v>
      </c>
      <c r="R3613" s="59"/>
    </row>
    <row r="3614" spans="2:18" x14ac:dyDescent="0.2">
      <c r="B3614">
        <v>3605</v>
      </c>
      <c r="C3614" s="57">
        <f ca="1"/>
        <v>-0.58179176640501473</v>
      </c>
      <c r="D3614" s="57">
        <f t="shared" ca="1" si="448"/>
        <v>0.63359221790825848</v>
      </c>
      <c r="E3614" s="57">
        <f t="shared" ca="1" si="448"/>
        <v>0.63380012984168499</v>
      </c>
      <c r="F3614" s="57">
        <f t="shared" ca="1" si="444"/>
        <v>0</v>
      </c>
      <c r="G3614" s="57">
        <f t="shared" ca="1" si="445"/>
        <v>0</v>
      </c>
      <c r="H3614" s="17">
        <f t="shared" ca="1" si="446"/>
        <v>0</v>
      </c>
      <c r="I3614" s="17">
        <f t="shared" ca="1" si="447"/>
        <v>0</v>
      </c>
      <c r="K3614" s="17">
        <v>3605</v>
      </c>
      <c r="L3614" s="50">
        <v>1.6127853813630467E-3</v>
      </c>
      <c r="M3614" s="50">
        <v>1.6253828370830095E-3</v>
      </c>
      <c r="N3614" s="50">
        <v>4.6600000000000003E-2</v>
      </c>
      <c r="O3614" s="50">
        <v>4.6800000000000001E-2</v>
      </c>
      <c r="R3614" s="59"/>
    </row>
    <row r="3615" spans="2:18" x14ac:dyDescent="0.2">
      <c r="B3615">
        <v>3606</v>
      </c>
      <c r="C3615" s="57">
        <f ca="1"/>
        <v>1.7006472665246664</v>
      </c>
      <c r="D3615" s="57">
        <f t="shared" ca="1" si="448"/>
        <v>0.79347770868868805</v>
      </c>
      <c r="E3615" s="57">
        <f t="shared" ca="1" si="448"/>
        <v>0.79373808670451806</v>
      </c>
      <c r="F3615" s="57">
        <f t="shared" ca="1" si="444"/>
        <v>5.2777086886880431E-3</v>
      </c>
      <c r="G3615" s="57">
        <f t="shared" ca="1" si="445"/>
        <v>5.5380867045180526E-3</v>
      </c>
      <c r="H3615" s="17">
        <f t="shared" ca="1" si="446"/>
        <v>1</v>
      </c>
      <c r="I3615" s="17">
        <f t="shared" ca="1" si="447"/>
        <v>1</v>
      </c>
      <c r="K3615" s="17">
        <v>3606</v>
      </c>
      <c r="L3615" s="50">
        <v>1.6682419569157207E-3</v>
      </c>
      <c r="M3615" s="50">
        <v>1.6823115829943099E-3</v>
      </c>
      <c r="N3615" s="50">
        <v>5.2200000000000003E-2</v>
      </c>
      <c r="O3615" s="50">
        <v>5.2600000000000001E-2</v>
      </c>
      <c r="R3615" s="59"/>
    </row>
    <row r="3616" spans="2:18" x14ac:dyDescent="0.2">
      <c r="B3616">
        <v>3607</v>
      </c>
      <c r="C3616" s="57">
        <f ca="1"/>
        <v>1.0957860735077374</v>
      </c>
      <c r="D3616" s="57">
        <f t="shared" ca="1" si="448"/>
        <v>0.74754440831468849</v>
      </c>
      <c r="E3616" s="57">
        <f t="shared" ca="1" si="448"/>
        <v>0.74778971341607992</v>
      </c>
      <c r="F3616" s="57">
        <f t="shared" ca="1" si="444"/>
        <v>0</v>
      </c>
      <c r="G3616" s="57">
        <f t="shared" ca="1" si="445"/>
        <v>0</v>
      </c>
      <c r="H3616" s="17">
        <f t="shared" ca="1" si="446"/>
        <v>0</v>
      </c>
      <c r="I3616" s="17">
        <f t="shared" ca="1" si="447"/>
        <v>0</v>
      </c>
      <c r="K3616" s="17">
        <v>3607</v>
      </c>
      <c r="L3616" s="50">
        <v>1.7835723814889053E-3</v>
      </c>
      <c r="M3616" s="50">
        <v>1.7975037981423543E-3</v>
      </c>
      <c r="N3616" s="50">
        <v>5.16E-2</v>
      </c>
      <c r="O3616" s="50">
        <v>5.16E-2</v>
      </c>
      <c r="R3616" s="59"/>
    </row>
    <row r="3617" spans="2:18" x14ac:dyDescent="0.2">
      <c r="B3617">
        <v>3608</v>
      </c>
      <c r="C3617" s="57">
        <f ca="1"/>
        <v>0.93343604968091665</v>
      </c>
      <c r="D3617" s="57">
        <f t="shared" ca="1" si="448"/>
        <v>0.73567469795879614</v>
      </c>
      <c r="E3617" s="57">
        <f t="shared" ca="1" si="448"/>
        <v>0.73591610804007934</v>
      </c>
      <c r="F3617" s="57">
        <f t="shared" ca="1" si="444"/>
        <v>0</v>
      </c>
      <c r="G3617" s="57">
        <f t="shared" ca="1" si="445"/>
        <v>0</v>
      </c>
      <c r="H3617" s="17">
        <f t="shared" ca="1" si="446"/>
        <v>0</v>
      </c>
      <c r="I3617" s="17">
        <f t="shared" ca="1" si="447"/>
        <v>0</v>
      </c>
      <c r="K3617" s="17">
        <v>3608</v>
      </c>
      <c r="L3617" s="50">
        <v>1.5655604830046737E-3</v>
      </c>
      <c r="M3617" s="50">
        <v>1.5794393025641146E-3</v>
      </c>
      <c r="N3617" s="50">
        <v>5.1200000000000002E-2</v>
      </c>
      <c r="O3617" s="50">
        <v>5.1799999999999999E-2</v>
      </c>
      <c r="R3617" s="59"/>
    </row>
    <row r="3618" spans="2:18" x14ac:dyDescent="0.2">
      <c r="B3618">
        <v>3609</v>
      </c>
      <c r="C3618" s="57">
        <f ca="1"/>
        <v>0.12082642690483593</v>
      </c>
      <c r="D3618" s="57">
        <f t="shared" ca="1" si="448"/>
        <v>0.6790365178722696</v>
      </c>
      <c r="E3618" s="57">
        <f t="shared" ca="1" si="448"/>
        <v>0.67925934225569429</v>
      </c>
      <c r="F3618" s="57">
        <f t="shared" ca="1" si="444"/>
        <v>0</v>
      </c>
      <c r="G3618" s="57">
        <f t="shared" ca="1" si="445"/>
        <v>0</v>
      </c>
      <c r="H3618" s="17">
        <f t="shared" ca="1" si="446"/>
        <v>0</v>
      </c>
      <c r="I3618" s="17">
        <f t="shared" ca="1" si="447"/>
        <v>0</v>
      </c>
      <c r="K3618" s="17">
        <v>3609</v>
      </c>
      <c r="L3618" s="50">
        <v>1.4470079737894882E-3</v>
      </c>
      <c r="M3618" s="50">
        <v>1.4592471400912807E-3</v>
      </c>
      <c r="N3618" s="50">
        <v>4.5400000000000003E-2</v>
      </c>
      <c r="O3618" s="50">
        <v>4.5600000000000002E-2</v>
      </c>
      <c r="R3618" s="59"/>
    </row>
    <row r="3619" spans="2:18" x14ac:dyDescent="0.2">
      <c r="B3619">
        <v>3610</v>
      </c>
      <c r="C3619" s="57">
        <f ca="1"/>
        <v>8.2513357094996242E-2</v>
      </c>
      <c r="D3619" s="57">
        <f t="shared" ca="1" si="448"/>
        <v>0.6764765067368802</v>
      </c>
      <c r="E3619" s="57">
        <f t="shared" ca="1" si="448"/>
        <v>0.67669849105811708</v>
      </c>
      <c r="F3619" s="57">
        <f t="shared" ca="1" si="444"/>
        <v>0</v>
      </c>
      <c r="G3619" s="57">
        <f t="shared" ca="1" si="445"/>
        <v>0</v>
      </c>
      <c r="H3619" s="17">
        <f t="shared" ca="1" si="446"/>
        <v>0</v>
      </c>
      <c r="I3619" s="17">
        <f t="shared" ca="1" si="447"/>
        <v>0</v>
      </c>
      <c r="K3619" s="17">
        <v>3610</v>
      </c>
      <c r="L3619" s="50">
        <v>1.9112388618471553E-3</v>
      </c>
      <c r="M3619" s="50">
        <v>1.9245914212307491E-3</v>
      </c>
      <c r="N3619" s="50">
        <v>4.9200000000000001E-2</v>
      </c>
      <c r="O3619" s="50">
        <v>4.9200000000000001E-2</v>
      </c>
      <c r="R3619" s="59"/>
    </row>
    <row r="3620" spans="2:18" x14ac:dyDescent="0.2">
      <c r="B3620">
        <v>3611</v>
      </c>
      <c r="C3620" s="57">
        <f ca="1"/>
        <v>0.81126889808043123</v>
      </c>
      <c r="D3620" s="57">
        <f t="shared" ca="1" si="448"/>
        <v>0.72686726675994795</v>
      </c>
      <c r="E3620" s="57">
        <f t="shared" ca="1" si="448"/>
        <v>0.7271057867014894</v>
      </c>
      <c r="F3620" s="57">
        <f t="shared" ca="1" si="444"/>
        <v>0</v>
      </c>
      <c r="G3620" s="57">
        <f t="shared" ca="1" si="445"/>
        <v>0</v>
      </c>
      <c r="H3620" s="17">
        <f t="shared" ca="1" si="446"/>
        <v>0</v>
      </c>
      <c r="I3620" s="17">
        <f t="shared" ca="1" si="447"/>
        <v>0</v>
      </c>
      <c r="K3620" s="17">
        <v>3611</v>
      </c>
      <c r="L3620" s="50">
        <v>1.9328470971563426E-3</v>
      </c>
      <c r="M3620" s="50">
        <v>1.9472134204816967E-3</v>
      </c>
      <c r="N3620" s="50">
        <v>5.2600000000000001E-2</v>
      </c>
      <c r="O3620" s="50">
        <v>5.3800000000000001E-2</v>
      </c>
      <c r="R3620" s="59"/>
    </row>
    <row r="3621" spans="2:18" x14ac:dyDescent="0.2">
      <c r="B3621">
        <v>3612</v>
      </c>
      <c r="C3621" s="57">
        <f ca="1"/>
        <v>1.1325503566033022</v>
      </c>
      <c r="D3621" s="57">
        <f t="shared" ca="1" si="448"/>
        <v>0.75025879744080837</v>
      </c>
      <c r="E3621" s="57">
        <f t="shared" ca="1" si="448"/>
        <v>0.75050499326319575</v>
      </c>
      <c r="F3621" s="57">
        <f t="shared" ca="1" si="444"/>
        <v>0</v>
      </c>
      <c r="G3621" s="57">
        <f t="shared" ca="1" si="445"/>
        <v>0</v>
      </c>
      <c r="H3621" s="17">
        <f t="shared" ca="1" si="446"/>
        <v>0</v>
      </c>
      <c r="I3621" s="17">
        <f t="shared" ca="1" si="447"/>
        <v>0</v>
      </c>
      <c r="K3621" s="17">
        <v>3612</v>
      </c>
      <c r="L3621" s="50">
        <v>1.6939269690292419E-3</v>
      </c>
      <c r="M3621" s="50">
        <v>1.7079140577390354E-3</v>
      </c>
      <c r="N3621" s="50">
        <v>5.16E-2</v>
      </c>
      <c r="O3621" s="50">
        <v>5.1999999999999998E-2</v>
      </c>
      <c r="R3621" s="59"/>
    </row>
    <row r="3622" spans="2:18" x14ac:dyDescent="0.2">
      <c r="B3622">
        <v>3613</v>
      </c>
      <c r="C3622" s="57">
        <f ca="1"/>
        <v>-1.5756383393275601</v>
      </c>
      <c r="D3622" s="57">
        <f t="shared" ca="1" si="448"/>
        <v>0.57445670837811169</v>
      </c>
      <c r="E3622" s="57">
        <f t="shared" ca="1" si="448"/>
        <v>0.57464521512035516</v>
      </c>
      <c r="F3622" s="57">
        <f t="shared" ca="1" si="444"/>
        <v>0</v>
      </c>
      <c r="G3622" s="57">
        <f t="shared" ca="1" si="445"/>
        <v>0</v>
      </c>
      <c r="H3622" s="17">
        <f t="shared" ca="1" si="446"/>
        <v>0</v>
      </c>
      <c r="I3622" s="17">
        <f t="shared" ca="1" si="447"/>
        <v>0</v>
      </c>
      <c r="K3622" s="17">
        <v>3613</v>
      </c>
      <c r="L3622" s="50">
        <v>1.6962403764769392E-3</v>
      </c>
      <c r="M3622" s="50">
        <v>1.7100071270571317E-3</v>
      </c>
      <c r="N3622" s="50">
        <v>5.0999999999999997E-2</v>
      </c>
      <c r="O3622" s="50">
        <v>5.1200000000000002E-2</v>
      </c>
      <c r="R3622" s="59"/>
    </row>
    <row r="3623" spans="2:18" x14ac:dyDescent="0.2">
      <c r="B3623">
        <v>3614</v>
      </c>
      <c r="C3623" s="57">
        <f ca="1"/>
        <v>2.4879714511481499</v>
      </c>
      <c r="D3623" s="57">
        <f t="shared" ca="1" si="448"/>
        <v>0.85752106677975803</v>
      </c>
      <c r="E3623" s="57">
        <f t="shared" ca="1" si="448"/>
        <v>0.85780246048679687</v>
      </c>
      <c r="F3623" s="57">
        <f t="shared" ca="1" si="444"/>
        <v>6.9321066779758023E-2</v>
      </c>
      <c r="G3623" s="57">
        <f t="shared" ca="1" si="445"/>
        <v>6.9602460486796858E-2</v>
      </c>
      <c r="H3623" s="17">
        <f t="shared" ca="1" si="446"/>
        <v>1</v>
      </c>
      <c r="I3623" s="17">
        <f t="shared" ca="1" si="447"/>
        <v>1</v>
      </c>
      <c r="K3623" s="17">
        <v>3614</v>
      </c>
      <c r="L3623" s="50">
        <v>1.7444791441847401E-3</v>
      </c>
      <c r="M3623" s="50">
        <v>1.7575861673576612E-3</v>
      </c>
      <c r="N3623" s="50">
        <v>4.8399999999999999E-2</v>
      </c>
      <c r="O3623" s="50">
        <v>4.8800000000000003E-2</v>
      </c>
      <c r="R3623" s="59"/>
    </row>
    <row r="3624" spans="2:18" x14ac:dyDescent="0.2">
      <c r="B3624">
        <v>3615</v>
      </c>
      <c r="C3624" s="57">
        <f ca="1"/>
        <v>-1.6921487622278006</v>
      </c>
      <c r="D3624" s="57">
        <f t="shared" ca="1" si="448"/>
        <v>0.56789598182079015</v>
      </c>
      <c r="E3624" s="57">
        <f t="shared" ca="1" si="448"/>
        <v>0.56808233567462263</v>
      </c>
      <c r="F3624" s="57">
        <f t="shared" ca="1" si="444"/>
        <v>0</v>
      </c>
      <c r="G3624" s="57">
        <f t="shared" ca="1" si="445"/>
        <v>0</v>
      </c>
      <c r="H3624" s="17">
        <f t="shared" ca="1" si="446"/>
        <v>0</v>
      </c>
      <c r="I3624" s="17">
        <f t="shared" ca="1" si="447"/>
        <v>0</v>
      </c>
      <c r="K3624" s="17">
        <v>3615</v>
      </c>
      <c r="L3624" s="50">
        <v>1.7639635577567161E-3</v>
      </c>
      <c r="M3624" s="50">
        <v>1.7775984058272286E-3</v>
      </c>
      <c r="N3624" s="50">
        <v>5.04E-2</v>
      </c>
      <c r="O3624" s="50">
        <v>5.0799999999999998E-2</v>
      </c>
      <c r="R3624" s="59"/>
    </row>
    <row r="3625" spans="2:18" x14ac:dyDescent="0.2">
      <c r="B3625">
        <v>3616</v>
      </c>
      <c r="C3625" s="57">
        <f ca="1"/>
        <v>-0.56807420869090541</v>
      </c>
      <c r="D3625" s="57">
        <f t="shared" ca="1" si="448"/>
        <v>0.63444965457137226</v>
      </c>
      <c r="E3625" s="57">
        <f t="shared" ca="1" si="448"/>
        <v>0.63465784787080881</v>
      </c>
      <c r="F3625" s="57">
        <f t="shared" ca="1" si="444"/>
        <v>0</v>
      </c>
      <c r="G3625" s="57">
        <f t="shared" ca="1" si="445"/>
        <v>0</v>
      </c>
      <c r="H3625" s="17">
        <f t="shared" ca="1" si="446"/>
        <v>0</v>
      </c>
      <c r="I3625" s="17">
        <f t="shared" ca="1" si="447"/>
        <v>0</v>
      </c>
      <c r="K3625" s="17">
        <v>3616</v>
      </c>
      <c r="L3625" s="50">
        <v>1.7912363101240964E-3</v>
      </c>
      <c r="M3625" s="50">
        <v>1.8059049846822607E-3</v>
      </c>
      <c r="N3625" s="50">
        <v>5.4399999999999997E-2</v>
      </c>
      <c r="O3625" s="50">
        <v>5.4600000000000003E-2</v>
      </c>
      <c r="R3625" s="59"/>
    </row>
    <row r="3626" spans="2:18" x14ac:dyDescent="0.2">
      <c r="B3626">
        <v>3617</v>
      </c>
      <c r="C3626" s="57">
        <f ca="1"/>
        <v>0.79493204798097827</v>
      </c>
      <c r="D3626" s="57">
        <f t="shared" ca="1" si="448"/>
        <v>0.72569751026841534</v>
      </c>
      <c r="E3626" s="57">
        <f t="shared" ca="1" si="448"/>
        <v>0.7259356463568617</v>
      </c>
      <c r="F3626" s="57">
        <f t="shared" ca="1" si="444"/>
        <v>0</v>
      </c>
      <c r="G3626" s="57">
        <f t="shared" ca="1" si="445"/>
        <v>0</v>
      </c>
      <c r="H3626" s="17">
        <f t="shared" ca="1" si="446"/>
        <v>0</v>
      </c>
      <c r="I3626" s="17">
        <f t="shared" ca="1" si="447"/>
        <v>0</v>
      </c>
      <c r="K3626" s="17">
        <v>3617</v>
      </c>
      <c r="L3626" s="50">
        <v>1.9198742772089808E-3</v>
      </c>
      <c r="M3626" s="50">
        <v>1.934660494491796E-3</v>
      </c>
      <c r="N3626" s="50">
        <v>5.4199999999999998E-2</v>
      </c>
      <c r="O3626" s="50">
        <v>5.5E-2</v>
      </c>
      <c r="R3626" s="59"/>
    </row>
    <row r="3627" spans="2:18" x14ac:dyDescent="0.2">
      <c r="B3627">
        <v>3618</v>
      </c>
      <c r="C3627" s="57">
        <f ca="1"/>
        <v>0.28261027431768165</v>
      </c>
      <c r="D3627" s="57">
        <f t="shared" ca="1" si="448"/>
        <v>0.68995388920456058</v>
      </c>
      <c r="E3627" s="57">
        <f t="shared" ca="1" si="448"/>
        <v>0.69018029610007647</v>
      </c>
      <c r="F3627" s="57">
        <f t="shared" ca="1" si="444"/>
        <v>0</v>
      </c>
      <c r="G3627" s="57">
        <f t="shared" ca="1" si="445"/>
        <v>0</v>
      </c>
      <c r="H3627" s="17">
        <f t="shared" ca="1" si="446"/>
        <v>0</v>
      </c>
      <c r="I3627" s="17">
        <f t="shared" ca="1" si="447"/>
        <v>0</v>
      </c>
      <c r="K3627" s="17">
        <v>3618</v>
      </c>
      <c r="L3627" s="50">
        <v>1.6758486468531782E-3</v>
      </c>
      <c r="M3627" s="50">
        <v>1.6898857098860156E-3</v>
      </c>
      <c r="N3627" s="50">
        <v>5.1999999999999998E-2</v>
      </c>
      <c r="O3627" s="50">
        <v>5.2200000000000003E-2</v>
      </c>
      <c r="R3627" s="59"/>
    </row>
    <row r="3628" spans="2:18" x14ac:dyDescent="0.2">
      <c r="B3628">
        <v>3619</v>
      </c>
      <c r="C3628" s="57">
        <f ca="1"/>
        <v>6.5106993362509368E-3</v>
      </c>
      <c r="D3628" s="57">
        <f t="shared" ca="1" si="448"/>
        <v>0.67142667194716954</v>
      </c>
      <c r="E3628" s="57">
        <f t="shared" ca="1" si="448"/>
        <v>0.67164699917590265</v>
      </c>
      <c r="F3628" s="57">
        <f t="shared" ca="1" si="444"/>
        <v>0</v>
      </c>
      <c r="G3628" s="57">
        <f t="shared" ca="1" si="445"/>
        <v>0</v>
      </c>
      <c r="H3628" s="17">
        <f t="shared" ca="1" si="446"/>
        <v>0</v>
      </c>
      <c r="I3628" s="17">
        <f t="shared" ca="1" si="447"/>
        <v>0</v>
      </c>
      <c r="K3628" s="17">
        <v>3619</v>
      </c>
      <c r="L3628" s="50">
        <v>1.9717522395721475E-3</v>
      </c>
      <c r="M3628" s="50">
        <v>1.9869245134116024E-3</v>
      </c>
      <c r="N3628" s="50">
        <v>5.6000000000000001E-2</v>
      </c>
      <c r="O3628" s="50">
        <v>5.62E-2</v>
      </c>
      <c r="R3628" s="59"/>
    </row>
    <row r="3629" spans="2:18" x14ac:dyDescent="0.2">
      <c r="B3629">
        <v>3620</v>
      </c>
      <c r="C3629" s="57">
        <f ca="1"/>
        <v>0.86965986568085252</v>
      </c>
      <c r="D3629" s="57">
        <f t="shared" ca="1" si="448"/>
        <v>0.73106363061365842</v>
      </c>
      <c r="E3629" s="57">
        <f t="shared" ca="1" si="448"/>
        <v>0.73130352758303796</v>
      </c>
      <c r="F3629" s="57">
        <f t="shared" ca="1" si="444"/>
        <v>0</v>
      </c>
      <c r="G3629" s="57">
        <f t="shared" ca="1" si="445"/>
        <v>0</v>
      </c>
      <c r="H3629" s="17">
        <f t="shared" ca="1" si="446"/>
        <v>0</v>
      </c>
      <c r="I3629" s="17">
        <f t="shared" ca="1" si="447"/>
        <v>0</v>
      </c>
      <c r="K3629" s="17">
        <v>3620</v>
      </c>
      <c r="L3629" s="50">
        <v>1.7932979712723983E-3</v>
      </c>
      <c r="M3629" s="50">
        <v>1.8081637054865442E-3</v>
      </c>
      <c r="N3629" s="50">
        <v>5.5199999999999999E-2</v>
      </c>
      <c r="O3629" s="50">
        <v>5.5199999999999999E-2</v>
      </c>
      <c r="R3629" s="59"/>
    </row>
    <row r="3630" spans="2:18" x14ac:dyDescent="0.2">
      <c r="B3630">
        <v>3621</v>
      </c>
      <c r="C3630" s="57">
        <f ca="1"/>
        <v>-1.6048423925147297</v>
      </c>
      <c r="D3630" s="57">
        <f t="shared" ref="D3630:E3649" ca="1" si="449">S0*EXP((D$5+0.5*σ*σ)*T+σ*SQRT(T)*$C3630)</f>
        <v>0.57280513791847554</v>
      </c>
      <c r="E3630" s="57">
        <f t="shared" ca="1" si="449"/>
        <v>0.57299310270139914</v>
      </c>
      <c r="F3630" s="57">
        <f t="shared" ca="1" si="444"/>
        <v>0</v>
      </c>
      <c r="G3630" s="57">
        <f t="shared" ca="1" si="445"/>
        <v>0</v>
      </c>
      <c r="H3630" s="17">
        <f t="shared" ca="1" si="446"/>
        <v>0</v>
      </c>
      <c r="I3630" s="17">
        <f t="shared" ca="1" si="447"/>
        <v>0</v>
      </c>
      <c r="K3630" s="17">
        <v>3621</v>
      </c>
      <c r="L3630" s="50">
        <v>1.5783849794120408E-3</v>
      </c>
      <c r="M3630" s="50">
        <v>1.5923386406767233E-3</v>
      </c>
      <c r="N3630" s="50">
        <v>5.16E-2</v>
      </c>
      <c r="O3630" s="50">
        <v>5.1999999999999998E-2</v>
      </c>
      <c r="R3630" s="59"/>
    </row>
    <row r="3631" spans="2:18" x14ac:dyDescent="0.2">
      <c r="B3631">
        <v>3622</v>
      </c>
      <c r="C3631" s="57">
        <f ca="1"/>
        <v>-1.7999538528879988</v>
      </c>
      <c r="D3631" s="57">
        <f t="shared" ca="1" si="449"/>
        <v>0.56189221331216332</v>
      </c>
      <c r="E3631" s="57">
        <f t="shared" ca="1" si="449"/>
        <v>0.56207659704217927</v>
      </c>
      <c r="F3631" s="57">
        <f t="shared" ca="1" si="444"/>
        <v>0</v>
      </c>
      <c r="G3631" s="57">
        <f t="shared" ca="1" si="445"/>
        <v>0</v>
      </c>
      <c r="H3631" s="17">
        <f t="shared" ca="1" si="446"/>
        <v>0</v>
      </c>
      <c r="I3631" s="17">
        <f t="shared" ca="1" si="447"/>
        <v>0</v>
      </c>
      <c r="K3631" s="17">
        <v>3622</v>
      </c>
      <c r="L3631" s="50">
        <v>1.750479749220029E-3</v>
      </c>
      <c r="M3631" s="50">
        <v>1.7638894270992839E-3</v>
      </c>
      <c r="N3631" s="50">
        <v>4.9399999999999999E-2</v>
      </c>
      <c r="O3631" s="50">
        <v>4.9799999999999997E-2</v>
      </c>
      <c r="R3631" s="59"/>
    </row>
    <row r="3632" spans="2:18" x14ac:dyDescent="0.2">
      <c r="B3632">
        <v>3623</v>
      </c>
      <c r="C3632" s="57">
        <f ca="1"/>
        <v>0.98580240655381879</v>
      </c>
      <c r="D3632" s="57">
        <f t="shared" ca="1" si="449"/>
        <v>0.73948256207676366</v>
      </c>
      <c r="E3632" s="57">
        <f t="shared" ca="1" si="449"/>
        <v>0.73972522170052646</v>
      </c>
      <c r="F3632" s="57">
        <f t="shared" ca="1" si="444"/>
        <v>0</v>
      </c>
      <c r="G3632" s="57">
        <f t="shared" ca="1" si="445"/>
        <v>0</v>
      </c>
      <c r="H3632" s="17">
        <f t="shared" ca="1" si="446"/>
        <v>0</v>
      </c>
      <c r="I3632" s="17">
        <f t="shared" ca="1" si="447"/>
        <v>0</v>
      </c>
      <c r="K3632" s="17">
        <v>3623</v>
      </c>
      <c r="L3632" s="50">
        <v>1.5436929379749849E-3</v>
      </c>
      <c r="M3632" s="50">
        <v>1.5569248879484673E-3</v>
      </c>
      <c r="N3632" s="50">
        <v>4.9200000000000001E-2</v>
      </c>
      <c r="O3632" s="50">
        <v>4.9200000000000001E-2</v>
      </c>
      <c r="R3632" s="59"/>
    </row>
    <row r="3633" spans="2:18" x14ac:dyDescent="0.2">
      <c r="B3633">
        <v>3624</v>
      </c>
      <c r="C3633" s="57">
        <f ca="1"/>
        <v>0.21887646460012339</v>
      </c>
      <c r="D3633" s="57">
        <f t="shared" ca="1" si="449"/>
        <v>0.68563225535770311</v>
      </c>
      <c r="E3633" s="57">
        <f t="shared" ca="1" si="449"/>
        <v>0.68585724411830007</v>
      </c>
      <c r="F3633" s="57">
        <f t="shared" ca="1" si="444"/>
        <v>0</v>
      </c>
      <c r="G3633" s="57">
        <f t="shared" ca="1" si="445"/>
        <v>0</v>
      </c>
      <c r="H3633" s="17">
        <f t="shared" ca="1" si="446"/>
        <v>0</v>
      </c>
      <c r="I3633" s="17">
        <f t="shared" ca="1" si="447"/>
        <v>0</v>
      </c>
      <c r="K3633" s="17">
        <v>3624</v>
      </c>
      <c r="L3633" s="50">
        <v>2.0040526887508663E-3</v>
      </c>
      <c r="M3633" s="50">
        <v>2.0195991914821621E-3</v>
      </c>
      <c r="N3633" s="50">
        <v>5.74E-2</v>
      </c>
      <c r="O3633" s="50">
        <v>5.7599999999999998E-2</v>
      </c>
      <c r="R3633" s="59"/>
    </row>
    <row r="3634" spans="2:18" x14ac:dyDescent="0.2">
      <c r="B3634">
        <v>3625</v>
      </c>
      <c r="C3634" s="57">
        <f ca="1"/>
        <v>0.72919302026591182</v>
      </c>
      <c r="D3634" s="57">
        <f t="shared" ca="1" si="449"/>
        <v>0.72100944068254713</v>
      </c>
      <c r="E3634" s="57">
        <f t="shared" ca="1" si="449"/>
        <v>0.72124603839096924</v>
      </c>
      <c r="F3634" s="57">
        <f t="shared" ca="1" si="444"/>
        <v>0</v>
      </c>
      <c r="G3634" s="57">
        <f t="shared" ca="1" si="445"/>
        <v>0</v>
      </c>
      <c r="H3634" s="17">
        <f t="shared" ca="1" si="446"/>
        <v>0</v>
      </c>
      <c r="I3634" s="17">
        <f t="shared" ca="1" si="447"/>
        <v>0</v>
      </c>
      <c r="K3634" s="17">
        <v>3625</v>
      </c>
      <c r="L3634" s="50">
        <v>1.8479515047439448E-3</v>
      </c>
      <c r="M3634" s="50">
        <v>1.8632315186697631E-3</v>
      </c>
      <c r="N3634" s="50">
        <v>5.6399999999999999E-2</v>
      </c>
      <c r="O3634" s="50">
        <v>5.7000000000000002E-2</v>
      </c>
      <c r="R3634" s="59"/>
    </row>
    <row r="3635" spans="2:18" x14ac:dyDescent="0.2">
      <c r="B3635">
        <v>3626</v>
      </c>
      <c r="C3635" s="57">
        <f ca="1"/>
        <v>-0.14080096279368978</v>
      </c>
      <c r="D3635" s="57">
        <f t="shared" ca="1" si="449"/>
        <v>0.66174595306949902</v>
      </c>
      <c r="E3635" s="57">
        <f t="shared" ca="1" si="449"/>
        <v>0.6619631035910033</v>
      </c>
      <c r="F3635" s="57">
        <f t="shared" ca="1" si="444"/>
        <v>0</v>
      </c>
      <c r="G3635" s="57">
        <f t="shared" ca="1" si="445"/>
        <v>0</v>
      </c>
      <c r="H3635" s="17">
        <f t="shared" ca="1" si="446"/>
        <v>0</v>
      </c>
      <c r="I3635" s="17">
        <f t="shared" ca="1" si="447"/>
        <v>0</v>
      </c>
      <c r="K3635" s="17">
        <v>3626</v>
      </c>
      <c r="L3635" s="50">
        <v>1.9116874616994786E-3</v>
      </c>
      <c r="M3635" s="50">
        <v>1.9260424675181483E-3</v>
      </c>
      <c r="N3635" s="50">
        <v>5.28E-2</v>
      </c>
      <c r="O3635" s="50">
        <v>5.3199999999999997E-2</v>
      </c>
      <c r="R3635" s="59"/>
    </row>
    <row r="3636" spans="2:18" x14ac:dyDescent="0.2">
      <c r="B3636">
        <v>3627</v>
      </c>
      <c r="C3636" s="57">
        <f ca="1"/>
        <v>0.43936836614544356</v>
      </c>
      <c r="D3636" s="57">
        <f t="shared" ca="1" si="449"/>
        <v>0.70069952098555488</v>
      </c>
      <c r="E3636" s="57">
        <f t="shared" ca="1" si="449"/>
        <v>0.70092945403719498</v>
      </c>
      <c r="F3636" s="57">
        <f t="shared" ca="1" si="444"/>
        <v>0</v>
      </c>
      <c r="G3636" s="57">
        <f t="shared" ca="1" si="445"/>
        <v>0</v>
      </c>
      <c r="H3636" s="17">
        <f t="shared" ca="1" si="446"/>
        <v>0</v>
      </c>
      <c r="I3636" s="17">
        <f t="shared" ca="1" si="447"/>
        <v>0</v>
      </c>
      <c r="K3636" s="17">
        <v>3627</v>
      </c>
      <c r="L3636" s="50">
        <v>1.6610087098805548E-3</v>
      </c>
      <c r="M3636" s="50">
        <v>1.6739897137309678E-3</v>
      </c>
      <c r="N3636" s="50">
        <v>4.7800000000000002E-2</v>
      </c>
      <c r="O3636" s="50">
        <v>4.82E-2</v>
      </c>
      <c r="R3636" s="59"/>
    </row>
    <row r="3637" spans="2:18" x14ac:dyDescent="0.2">
      <c r="B3637">
        <v>3628</v>
      </c>
      <c r="C3637" s="57">
        <f ca="1"/>
        <v>-0.64505878319932186</v>
      </c>
      <c r="D3637" s="57">
        <f t="shared" ca="1" si="449"/>
        <v>0.6296525900877501</v>
      </c>
      <c r="E3637" s="57">
        <f t="shared" ca="1" si="449"/>
        <v>0.62985920924071948</v>
      </c>
      <c r="F3637" s="57">
        <f t="shared" ca="1" si="444"/>
        <v>0</v>
      </c>
      <c r="G3637" s="57">
        <f t="shared" ca="1" si="445"/>
        <v>0</v>
      </c>
      <c r="H3637" s="17">
        <f t="shared" ca="1" si="446"/>
        <v>0</v>
      </c>
      <c r="I3637" s="17">
        <f t="shared" ca="1" si="447"/>
        <v>0</v>
      </c>
      <c r="K3637" s="17">
        <v>3628</v>
      </c>
      <c r="L3637" s="50">
        <v>1.6285382064486545E-3</v>
      </c>
      <c r="M3637" s="50">
        <v>1.6408565718409186E-3</v>
      </c>
      <c r="N3637" s="50">
        <v>4.5400000000000003E-2</v>
      </c>
      <c r="O3637" s="50">
        <v>4.5600000000000002E-2</v>
      </c>
      <c r="R3637" s="59"/>
    </row>
    <row r="3638" spans="2:18" x14ac:dyDescent="0.2">
      <c r="B3638">
        <v>3629</v>
      </c>
      <c r="C3638" s="57">
        <f ca="1"/>
        <v>-0.94456374620890882</v>
      </c>
      <c r="D3638" s="57">
        <f t="shared" ca="1" si="449"/>
        <v>0.61133236886542064</v>
      </c>
      <c r="E3638" s="57">
        <f t="shared" ca="1" si="449"/>
        <v>0.61153297627691416</v>
      </c>
      <c r="F3638" s="57">
        <f t="shared" ca="1" si="444"/>
        <v>0</v>
      </c>
      <c r="G3638" s="57">
        <f t="shared" ca="1" si="445"/>
        <v>0</v>
      </c>
      <c r="H3638" s="17">
        <f t="shared" ca="1" si="446"/>
        <v>0</v>
      </c>
      <c r="I3638" s="17">
        <f t="shared" ca="1" si="447"/>
        <v>0</v>
      </c>
      <c r="K3638" s="17">
        <v>3629</v>
      </c>
      <c r="L3638" s="50">
        <v>1.6554938485756469E-3</v>
      </c>
      <c r="M3638" s="50">
        <v>1.6699162857302515E-3</v>
      </c>
      <c r="N3638" s="50">
        <v>5.3600000000000002E-2</v>
      </c>
      <c r="O3638" s="50">
        <v>5.3800000000000001E-2</v>
      </c>
      <c r="R3638" s="59"/>
    </row>
    <row r="3639" spans="2:18" x14ac:dyDescent="0.2">
      <c r="B3639">
        <v>3630</v>
      </c>
      <c r="C3639" s="57">
        <f ca="1"/>
        <v>-0.17697918817536237</v>
      </c>
      <c r="D3639" s="57">
        <f t="shared" ca="1" si="449"/>
        <v>0.65938989493936651</v>
      </c>
      <c r="E3639" s="57">
        <f t="shared" ca="1" si="449"/>
        <v>0.65960627232542612</v>
      </c>
      <c r="F3639" s="57">
        <f t="shared" ca="1" si="444"/>
        <v>0</v>
      </c>
      <c r="G3639" s="57">
        <f t="shared" ca="1" si="445"/>
        <v>0</v>
      </c>
      <c r="H3639" s="17">
        <f t="shared" ca="1" si="446"/>
        <v>0</v>
      </c>
      <c r="I3639" s="17">
        <f t="shared" ca="1" si="447"/>
        <v>0</v>
      </c>
      <c r="K3639" s="17">
        <v>3630</v>
      </c>
      <c r="L3639" s="50">
        <v>1.9725619605161435E-3</v>
      </c>
      <c r="M3639" s="50">
        <v>1.9878194398717753E-3</v>
      </c>
      <c r="N3639" s="50">
        <v>5.6399999999999999E-2</v>
      </c>
      <c r="O3639" s="50">
        <v>5.6800000000000003E-2</v>
      </c>
      <c r="R3639" s="59"/>
    </row>
    <row r="3640" spans="2:18" x14ac:dyDescent="0.2">
      <c r="B3640">
        <v>3631</v>
      </c>
      <c r="C3640" s="57">
        <f ca="1"/>
        <v>0.55634588790040107</v>
      </c>
      <c r="D3640" s="57">
        <f t="shared" ca="1" si="449"/>
        <v>0.70882712654263424</v>
      </c>
      <c r="E3640" s="57">
        <f t="shared" ca="1" si="449"/>
        <v>0.70905972665068362</v>
      </c>
      <c r="F3640" s="57">
        <f t="shared" ca="1" si="444"/>
        <v>0</v>
      </c>
      <c r="G3640" s="57">
        <f t="shared" ca="1" si="445"/>
        <v>0</v>
      </c>
      <c r="H3640" s="17">
        <f t="shared" ca="1" si="446"/>
        <v>0</v>
      </c>
      <c r="I3640" s="17">
        <f t="shared" ca="1" si="447"/>
        <v>0</v>
      </c>
      <c r="K3640" s="17">
        <v>3631</v>
      </c>
      <c r="L3640" s="50">
        <v>1.8776356898636318E-3</v>
      </c>
      <c r="M3640" s="50">
        <v>1.892143776493156E-3</v>
      </c>
      <c r="N3640" s="50">
        <v>5.3400000000000003E-2</v>
      </c>
      <c r="O3640" s="50">
        <v>5.3800000000000001E-2</v>
      </c>
      <c r="R3640" s="59"/>
    </row>
    <row r="3641" spans="2:18" x14ac:dyDescent="0.2">
      <c r="B3641">
        <v>3632</v>
      </c>
      <c r="C3641" s="57">
        <f ca="1"/>
        <v>-1.138251977080138</v>
      </c>
      <c r="D3641" s="57">
        <f t="shared" ca="1" si="449"/>
        <v>0.59976958346475995</v>
      </c>
      <c r="E3641" s="57">
        <f t="shared" ca="1" si="449"/>
        <v>0.59996639657291373</v>
      </c>
      <c r="F3641" s="57">
        <f t="shared" ca="1" si="444"/>
        <v>0</v>
      </c>
      <c r="G3641" s="57">
        <f t="shared" ca="1" si="445"/>
        <v>0</v>
      </c>
      <c r="H3641" s="17">
        <f t="shared" ca="1" si="446"/>
        <v>0</v>
      </c>
      <c r="I3641" s="17">
        <f t="shared" ca="1" si="447"/>
        <v>0</v>
      </c>
      <c r="K3641" s="17">
        <v>3632</v>
      </c>
      <c r="L3641" s="50">
        <v>1.8726527618382444E-3</v>
      </c>
      <c r="M3641" s="50">
        <v>1.8869473896082727E-3</v>
      </c>
      <c r="N3641" s="50">
        <v>5.2600000000000001E-2</v>
      </c>
      <c r="O3641" s="50">
        <v>5.2999999999999999E-2</v>
      </c>
      <c r="R3641" s="59"/>
    </row>
    <row r="3642" spans="2:18" x14ac:dyDescent="0.2">
      <c r="B3642">
        <v>3633</v>
      </c>
      <c r="C3642" s="57">
        <f ca="1"/>
        <v>0.57518731731173156</v>
      </c>
      <c r="D3642" s="57">
        <f t="shared" ca="1" si="449"/>
        <v>0.71014501701211619</v>
      </c>
      <c r="E3642" s="57">
        <f t="shared" ca="1" si="449"/>
        <v>0.71037804958310902</v>
      </c>
      <c r="F3642" s="57">
        <f t="shared" ca="1" si="444"/>
        <v>0</v>
      </c>
      <c r="G3642" s="57">
        <f t="shared" ca="1" si="445"/>
        <v>0</v>
      </c>
      <c r="H3642" s="17">
        <f t="shared" ca="1" si="446"/>
        <v>0</v>
      </c>
      <c r="I3642" s="17">
        <f t="shared" ca="1" si="447"/>
        <v>0</v>
      </c>
      <c r="K3642" s="17">
        <v>3633</v>
      </c>
      <c r="L3642" s="50">
        <v>1.7293175777878303E-3</v>
      </c>
      <c r="M3642" s="50">
        <v>1.7431020366702275E-3</v>
      </c>
      <c r="N3642" s="50">
        <v>5.0999999999999997E-2</v>
      </c>
      <c r="O3642" s="50">
        <v>5.1200000000000002E-2</v>
      </c>
      <c r="R3642" s="59"/>
    </row>
    <row r="3643" spans="2:18" x14ac:dyDescent="0.2">
      <c r="B3643">
        <v>3634</v>
      </c>
      <c r="C3643" s="57">
        <f ca="1"/>
        <v>-0.81114985985288424</v>
      </c>
      <c r="D3643" s="57">
        <f t="shared" ca="1" si="449"/>
        <v>0.61942629808080685</v>
      </c>
      <c r="E3643" s="57">
        <f t="shared" ca="1" si="449"/>
        <v>0.61962956149788984</v>
      </c>
      <c r="F3643" s="57">
        <f t="shared" ca="1" si="444"/>
        <v>0</v>
      </c>
      <c r="G3643" s="57">
        <f t="shared" ca="1" si="445"/>
        <v>0</v>
      </c>
      <c r="H3643" s="17">
        <f t="shared" ca="1" si="446"/>
        <v>0</v>
      </c>
      <c r="I3643" s="17">
        <f t="shared" ca="1" si="447"/>
        <v>0</v>
      </c>
      <c r="K3643" s="17">
        <v>3634</v>
      </c>
      <c r="L3643" s="50">
        <v>1.6201791189902669E-3</v>
      </c>
      <c r="M3643" s="50">
        <v>1.6333844385113324E-3</v>
      </c>
      <c r="N3643" s="50">
        <v>4.9000000000000002E-2</v>
      </c>
      <c r="O3643" s="50">
        <v>4.9000000000000002E-2</v>
      </c>
      <c r="R3643" s="59"/>
    </row>
    <row r="3644" spans="2:18" x14ac:dyDescent="0.2">
      <c r="B3644">
        <v>3635</v>
      </c>
      <c r="C3644" s="57">
        <f ca="1"/>
        <v>-0.88542052841548013</v>
      </c>
      <c r="D3644" s="57">
        <f t="shared" ca="1" si="449"/>
        <v>0.61490732579978835</v>
      </c>
      <c r="E3644" s="57">
        <f t="shared" ca="1" si="449"/>
        <v>0.61510910632576632</v>
      </c>
      <c r="F3644" s="57">
        <f t="shared" ca="1" si="444"/>
        <v>0</v>
      </c>
      <c r="G3644" s="57">
        <f t="shared" ca="1" si="445"/>
        <v>0</v>
      </c>
      <c r="H3644" s="17">
        <f t="shared" ca="1" si="446"/>
        <v>0</v>
      </c>
      <c r="I3644" s="17">
        <f t="shared" ca="1" si="447"/>
        <v>0</v>
      </c>
      <c r="K3644" s="17">
        <v>3635</v>
      </c>
      <c r="L3644" s="50">
        <v>1.8453947896445843E-3</v>
      </c>
      <c r="M3644" s="50">
        <v>1.8592880987948772E-3</v>
      </c>
      <c r="N3644" s="50">
        <v>5.1200000000000002E-2</v>
      </c>
      <c r="O3644" s="50">
        <v>5.1799999999999999E-2</v>
      </c>
      <c r="R3644" s="59"/>
    </row>
    <row r="3645" spans="2:18" x14ac:dyDescent="0.2">
      <c r="B3645">
        <v>3636</v>
      </c>
      <c r="C3645" s="57">
        <f ca="1"/>
        <v>2.4014794005946891</v>
      </c>
      <c r="D3645" s="57">
        <f t="shared" ca="1" si="449"/>
        <v>0.85024004372198614</v>
      </c>
      <c r="E3645" s="57">
        <f t="shared" ca="1" si="449"/>
        <v>0.85051904817685542</v>
      </c>
      <c r="F3645" s="57">
        <f t="shared" ca="1" si="444"/>
        <v>6.2040043721986127E-2</v>
      </c>
      <c r="G3645" s="57">
        <f t="shared" ca="1" si="445"/>
        <v>6.2319048176855407E-2</v>
      </c>
      <c r="H3645" s="17">
        <f t="shared" ca="1" si="446"/>
        <v>1</v>
      </c>
      <c r="I3645" s="17">
        <f t="shared" ca="1" si="447"/>
        <v>1</v>
      </c>
      <c r="K3645" s="17">
        <v>3636</v>
      </c>
      <c r="L3645" s="50">
        <v>1.8492695785292358E-3</v>
      </c>
      <c r="M3645" s="50">
        <v>1.8638950335597964E-3</v>
      </c>
      <c r="N3645" s="50">
        <v>5.4199999999999998E-2</v>
      </c>
      <c r="O3645" s="50">
        <v>5.4199999999999998E-2</v>
      </c>
      <c r="R3645" s="59"/>
    </row>
    <row r="3646" spans="2:18" x14ac:dyDescent="0.2">
      <c r="B3646">
        <v>3637</v>
      </c>
      <c r="C3646" s="57">
        <f ca="1"/>
        <v>-2.1594494525195671</v>
      </c>
      <c r="D3646" s="57">
        <f t="shared" ca="1" si="449"/>
        <v>0.54232653259058683</v>
      </c>
      <c r="E3646" s="57">
        <f t="shared" ca="1" si="449"/>
        <v>0.54250449588425176</v>
      </c>
      <c r="F3646" s="57">
        <f t="shared" ca="1" si="444"/>
        <v>0</v>
      </c>
      <c r="G3646" s="57">
        <f t="shared" ca="1" si="445"/>
        <v>0</v>
      </c>
      <c r="H3646" s="17">
        <f t="shared" ca="1" si="446"/>
        <v>0</v>
      </c>
      <c r="I3646" s="17">
        <f t="shared" ca="1" si="447"/>
        <v>0</v>
      </c>
      <c r="K3646" s="17">
        <v>3637</v>
      </c>
      <c r="L3646" s="50">
        <v>1.8327320773700564E-3</v>
      </c>
      <c r="M3646" s="50">
        <v>1.846478559604214E-3</v>
      </c>
      <c r="N3646" s="50">
        <v>5.0599999999999999E-2</v>
      </c>
      <c r="O3646" s="50">
        <v>5.0999999999999997E-2</v>
      </c>
      <c r="R3646" s="59"/>
    </row>
    <row r="3647" spans="2:18" x14ac:dyDescent="0.2">
      <c r="B3647">
        <v>3638</v>
      </c>
      <c r="C3647" s="57">
        <f ca="1"/>
        <v>0.43198583033438764</v>
      </c>
      <c r="D3647" s="57">
        <f t="shared" ca="1" si="449"/>
        <v>0.70018971953395626</v>
      </c>
      <c r="E3647" s="57">
        <f t="shared" ca="1" si="449"/>
        <v>0.70041948529533871</v>
      </c>
      <c r="F3647" s="57">
        <f t="shared" ca="1" si="444"/>
        <v>0</v>
      </c>
      <c r="G3647" s="57">
        <f t="shared" ca="1" si="445"/>
        <v>0</v>
      </c>
      <c r="H3647" s="17">
        <f t="shared" ca="1" si="446"/>
        <v>0</v>
      </c>
      <c r="I3647" s="17">
        <f t="shared" ca="1" si="447"/>
        <v>0</v>
      </c>
      <c r="K3647" s="17">
        <v>3638</v>
      </c>
      <c r="L3647" s="50">
        <v>1.7123621357825896E-3</v>
      </c>
      <c r="M3647" s="50">
        <v>1.7254732338265889E-3</v>
      </c>
      <c r="N3647" s="50">
        <v>4.82E-2</v>
      </c>
      <c r="O3647" s="50">
        <v>4.8599999999999997E-2</v>
      </c>
      <c r="R3647" s="59"/>
    </row>
    <row r="3648" spans="2:18" x14ac:dyDescent="0.2">
      <c r="B3648">
        <v>3639</v>
      </c>
      <c r="C3648" s="57">
        <f ca="1"/>
        <v>0.48196362891176675</v>
      </c>
      <c r="D3648" s="57">
        <f t="shared" ca="1" si="449"/>
        <v>0.70364819689223135</v>
      </c>
      <c r="E3648" s="57">
        <f t="shared" ca="1" si="449"/>
        <v>0.7038790975455741</v>
      </c>
      <c r="F3648" s="57">
        <f t="shared" ca="1" si="444"/>
        <v>0</v>
      </c>
      <c r="G3648" s="57">
        <f t="shared" ca="1" si="445"/>
        <v>0</v>
      </c>
      <c r="H3648" s="17">
        <f t="shared" ca="1" si="446"/>
        <v>0</v>
      </c>
      <c r="I3648" s="17">
        <f t="shared" ca="1" si="447"/>
        <v>0</v>
      </c>
      <c r="K3648" s="17">
        <v>3639</v>
      </c>
      <c r="L3648" s="50">
        <v>1.9086483123057203E-3</v>
      </c>
      <c r="M3648" s="50">
        <v>1.9233348778634615E-3</v>
      </c>
      <c r="N3648" s="50">
        <v>5.4199999999999998E-2</v>
      </c>
      <c r="O3648" s="50">
        <v>5.4600000000000003E-2</v>
      </c>
      <c r="R3648" s="59"/>
    </row>
    <row r="3649" spans="2:18" x14ac:dyDescent="0.2">
      <c r="B3649">
        <v>3640</v>
      </c>
      <c r="C3649" s="57">
        <f ca="1"/>
        <v>-0.33299352558971085</v>
      </c>
      <c r="D3649" s="57">
        <f t="shared" ca="1" si="449"/>
        <v>0.64932538007928098</v>
      </c>
      <c r="E3649" s="57">
        <f t="shared" ca="1" si="449"/>
        <v>0.6495384548162797</v>
      </c>
      <c r="F3649" s="57">
        <f t="shared" ca="1" si="444"/>
        <v>0</v>
      </c>
      <c r="G3649" s="57">
        <f t="shared" ca="1" si="445"/>
        <v>0</v>
      </c>
      <c r="H3649" s="17">
        <f t="shared" ca="1" si="446"/>
        <v>0</v>
      </c>
      <c r="I3649" s="17">
        <f t="shared" ca="1" si="447"/>
        <v>0</v>
      </c>
      <c r="K3649" s="17">
        <v>3640</v>
      </c>
      <c r="L3649" s="50">
        <v>1.7107934892811678E-3</v>
      </c>
      <c r="M3649" s="50">
        <v>1.7238286723436449E-3</v>
      </c>
      <c r="N3649" s="50">
        <v>4.7800000000000002E-2</v>
      </c>
      <c r="O3649" s="50">
        <v>4.8399999999999999E-2</v>
      </c>
      <c r="R3649" s="59"/>
    </row>
    <row r="3650" spans="2:18" x14ac:dyDescent="0.2">
      <c r="B3650">
        <v>3641</v>
      </c>
      <c r="C3650" s="57">
        <f ca="1"/>
        <v>0.97964210964793008</v>
      </c>
      <c r="D3650" s="57">
        <f t="shared" ref="D3650:E3669" ca="1" si="450">S0*EXP((D$5+0.5*σ*σ)*T+σ*SQRT(T)*$C3650)</f>
        <v>0.73903358989908885</v>
      </c>
      <c r="E3650" s="57">
        <f t="shared" ca="1" si="450"/>
        <v>0.73927610219359008</v>
      </c>
      <c r="F3650" s="57">
        <f t="shared" ca="1" si="444"/>
        <v>0</v>
      </c>
      <c r="G3650" s="57">
        <f t="shared" ca="1" si="445"/>
        <v>0</v>
      </c>
      <c r="H3650" s="17">
        <f t="shared" ca="1" si="446"/>
        <v>0</v>
      </c>
      <c r="I3650" s="17">
        <f t="shared" ca="1" si="447"/>
        <v>0</v>
      </c>
      <c r="K3650" s="17">
        <v>3641</v>
      </c>
      <c r="L3650" s="50">
        <v>1.6141482417686003E-3</v>
      </c>
      <c r="M3650" s="50">
        <v>1.6280743708034947E-3</v>
      </c>
      <c r="N3650" s="50">
        <v>5.16E-2</v>
      </c>
      <c r="O3650" s="50">
        <v>5.1999999999999998E-2</v>
      </c>
      <c r="R3650" s="59"/>
    </row>
    <row r="3651" spans="2:18" x14ac:dyDescent="0.2">
      <c r="B3651">
        <v>3642</v>
      </c>
      <c r="C3651" s="57">
        <f ca="1"/>
        <v>1.0122191463192998</v>
      </c>
      <c r="D3651" s="57">
        <f t="shared" ca="1" si="450"/>
        <v>0.74141095055479067</v>
      </c>
      <c r="E3651" s="57">
        <f t="shared" ca="1" si="450"/>
        <v>0.74165424297511484</v>
      </c>
      <c r="F3651" s="57">
        <f t="shared" ca="1" si="444"/>
        <v>0</v>
      </c>
      <c r="G3651" s="57">
        <f t="shared" ca="1" si="445"/>
        <v>0</v>
      </c>
      <c r="H3651" s="17">
        <f t="shared" ca="1" si="446"/>
        <v>0</v>
      </c>
      <c r="I3651" s="17">
        <f t="shared" ca="1" si="447"/>
        <v>0</v>
      </c>
      <c r="K3651" s="17">
        <v>3642</v>
      </c>
      <c r="L3651" s="50">
        <v>1.8266978460391877E-3</v>
      </c>
      <c r="M3651" s="50">
        <v>1.8404947291736167E-3</v>
      </c>
      <c r="N3651" s="50">
        <v>5.0999999999999997E-2</v>
      </c>
      <c r="O3651" s="50">
        <v>5.1200000000000002E-2</v>
      </c>
      <c r="R3651" s="59"/>
    </row>
    <row r="3652" spans="2:18" x14ac:dyDescent="0.2">
      <c r="B3652">
        <v>3643</v>
      </c>
      <c r="C3652" s="57">
        <f ca="1"/>
        <v>-0.41682713836586888</v>
      </c>
      <c r="D3652" s="57">
        <f t="shared" ca="1" si="450"/>
        <v>0.64398085883612688</v>
      </c>
      <c r="E3652" s="57">
        <f t="shared" ca="1" si="450"/>
        <v>0.64419217977989152</v>
      </c>
      <c r="F3652" s="57">
        <f t="shared" ca="1" si="444"/>
        <v>0</v>
      </c>
      <c r="G3652" s="57">
        <f t="shared" ca="1" si="445"/>
        <v>0</v>
      </c>
      <c r="H3652" s="17">
        <f t="shared" ca="1" si="446"/>
        <v>0</v>
      </c>
      <c r="I3652" s="17">
        <f t="shared" ca="1" si="447"/>
        <v>0</v>
      </c>
      <c r="K3652" s="17">
        <v>3643</v>
      </c>
      <c r="L3652" s="50">
        <v>1.8201759116678702E-3</v>
      </c>
      <c r="M3652" s="50">
        <v>1.8344083975117111E-3</v>
      </c>
      <c r="N3652" s="50">
        <v>5.2600000000000001E-2</v>
      </c>
      <c r="O3652" s="50">
        <v>5.28E-2</v>
      </c>
      <c r="R3652" s="59"/>
    </row>
    <row r="3653" spans="2:18" x14ac:dyDescent="0.2">
      <c r="B3653">
        <v>3644</v>
      </c>
      <c r="C3653" s="57">
        <f ca="1"/>
        <v>0.73289488825409754</v>
      </c>
      <c r="D3653" s="57">
        <f t="shared" ca="1" si="450"/>
        <v>0.72127262672353376</v>
      </c>
      <c r="E3653" s="57">
        <f t="shared" ca="1" si="450"/>
        <v>0.72150931079589309</v>
      </c>
      <c r="F3653" s="57">
        <f t="shared" ca="1" si="444"/>
        <v>0</v>
      </c>
      <c r="G3653" s="57">
        <f t="shared" ca="1" si="445"/>
        <v>0</v>
      </c>
      <c r="H3653" s="17">
        <f t="shared" ca="1" si="446"/>
        <v>0</v>
      </c>
      <c r="I3653" s="17">
        <f t="shared" ca="1" si="447"/>
        <v>0</v>
      </c>
      <c r="K3653" s="17">
        <v>3644</v>
      </c>
      <c r="L3653" s="50">
        <v>1.6330797194947203E-3</v>
      </c>
      <c r="M3653" s="50">
        <v>1.6449327726122827E-3</v>
      </c>
      <c r="N3653" s="50">
        <v>4.3400000000000001E-2</v>
      </c>
      <c r="O3653" s="50">
        <v>4.3799999999999999E-2</v>
      </c>
      <c r="R3653" s="59"/>
    </row>
    <row r="3654" spans="2:18" x14ac:dyDescent="0.2">
      <c r="B3654">
        <v>3645</v>
      </c>
      <c r="C3654" s="57">
        <f ca="1"/>
        <v>0.20825547373875528</v>
      </c>
      <c r="D3654" s="57">
        <f t="shared" ca="1" si="450"/>
        <v>0.68491470788018449</v>
      </c>
      <c r="E3654" s="57">
        <f t="shared" ca="1" si="450"/>
        <v>0.68513946117910873</v>
      </c>
      <c r="F3654" s="57">
        <f t="shared" ca="1" si="444"/>
        <v>0</v>
      </c>
      <c r="G3654" s="57">
        <f t="shared" ca="1" si="445"/>
        <v>0</v>
      </c>
      <c r="H3654" s="17">
        <f t="shared" ca="1" si="446"/>
        <v>0</v>
      </c>
      <c r="I3654" s="17">
        <f t="shared" ca="1" si="447"/>
        <v>0</v>
      </c>
      <c r="K3654" s="17">
        <v>3645</v>
      </c>
      <c r="L3654" s="50">
        <v>1.6350858145427842E-3</v>
      </c>
      <c r="M3654" s="50">
        <v>1.6490753709972746E-3</v>
      </c>
      <c r="N3654" s="50">
        <v>5.1999999999999998E-2</v>
      </c>
      <c r="O3654" s="50">
        <v>5.2200000000000003E-2</v>
      </c>
      <c r="R3654" s="59"/>
    </row>
    <row r="3655" spans="2:18" x14ac:dyDescent="0.2">
      <c r="B3655">
        <v>3646</v>
      </c>
      <c r="C3655" s="57">
        <f ca="1"/>
        <v>1.4810189616573233</v>
      </c>
      <c r="D3655" s="57">
        <f t="shared" ca="1" si="450"/>
        <v>0.7764815239711117</v>
      </c>
      <c r="E3655" s="57">
        <f t="shared" ca="1" si="450"/>
        <v>0.77673632472521781</v>
      </c>
      <c r="F3655" s="57">
        <f t="shared" ca="1" si="444"/>
        <v>0</v>
      </c>
      <c r="G3655" s="57">
        <f t="shared" ca="1" si="445"/>
        <v>0</v>
      </c>
      <c r="H3655" s="17">
        <f t="shared" ca="1" si="446"/>
        <v>0</v>
      </c>
      <c r="I3655" s="17">
        <f t="shared" ca="1" si="447"/>
        <v>0</v>
      </c>
      <c r="K3655" s="17">
        <v>3646</v>
      </c>
      <c r="L3655" s="50">
        <v>2.117045004207074E-3</v>
      </c>
      <c r="M3655" s="50">
        <v>2.1323795104452414E-3</v>
      </c>
      <c r="N3655" s="50">
        <v>5.6399999999999999E-2</v>
      </c>
      <c r="O3655" s="50">
        <v>5.6800000000000003E-2</v>
      </c>
      <c r="R3655" s="59"/>
    </row>
    <row r="3656" spans="2:18" x14ac:dyDescent="0.2">
      <c r="B3656">
        <v>3647</v>
      </c>
      <c r="C3656" s="57">
        <f ca="1"/>
        <v>-0.2264023393947236</v>
      </c>
      <c r="D3656" s="57">
        <f t="shared" ca="1" si="450"/>
        <v>0.65618483010329942</v>
      </c>
      <c r="E3656" s="57">
        <f t="shared" ca="1" si="450"/>
        <v>0.65640015575417676</v>
      </c>
      <c r="F3656" s="57">
        <f t="shared" ca="1" si="444"/>
        <v>0</v>
      </c>
      <c r="G3656" s="57">
        <f t="shared" ca="1" si="445"/>
        <v>0</v>
      </c>
      <c r="H3656" s="17">
        <f t="shared" ca="1" si="446"/>
        <v>0</v>
      </c>
      <c r="I3656" s="17">
        <f t="shared" ca="1" si="447"/>
        <v>0</v>
      </c>
      <c r="K3656" s="17">
        <v>3647</v>
      </c>
      <c r="L3656" s="50">
        <v>1.610744632719555E-3</v>
      </c>
      <c r="M3656" s="50">
        <v>1.6241836497444613E-3</v>
      </c>
      <c r="N3656" s="50">
        <v>4.9399999999999999E-2</v>
      </c>
      <c r="O3656" s="50">
        <v>5.0599999999999999E-2</v>
      </c>
      <c r="R3656" s="59"/>
    </row>
    <row r="3657" spans="2:18" x14ac:dyDescent="0.2">
      <c r="B3657">
        <v>3648</v>
      </c>
      <c r="C3657" s="57">
        <f ca="1"/>
        <v>-1.1924365807961006</v>
      </c>
      <c r="D3657" s="57">
        <f t="shared" ca="1" si="450"/>
        <v>0.59657420288164775</v>
      </c>
      <c r="E3657" s="57">
        <f t="shared" ca="1" si="450"/>
        <v>0.59676996743248611</v>
      </c>
      <c r="F3657" s="57">
        <f t="shared" ca="1" si="444"/>
        <v>0</v>
      </c>
      <c r="G3657" s="57">
        <f t="shared" ca="1" si="445"/>
        <v>0</v>
      </c>
      <c r="H3657" s="17">
        <f t="shared" ca="1" si="446"/>
        <v>0</v>
      </c>
      <c r="I3657" s="17">
        <f t="shared" ca="1" si="447"/>
        <v>0</v>
      </c>
      <c r="K3657" s="17">
        <v>3648</v>
      </c>
      <c r="L3657" s="50">
        <v>1.8195905555545191E-3</v>
      </c>
      <c r="M3657" s="50">
        <v>1.831981914612923E-3</v>
      </c>
      <c r="N3657" s="50">
        <v>4.5600000000000002E-2</v>
      </c>
      <c r="O3657" s="50">
        <v>4.5600000000000002E-2</v>
      </c>
      <c r="R3657" s="59"/>
    </row>
    <row r="3658" spans="2:18" x14ac:dyDescent="0.2">
      <c r="B3658">
        <v>3649</v>
      </c>
      <c r="C3658" s="57">
        <f ca="1"/>
        <v>-0.52233222998136497</v>
      </c>
      <c r="D3658" s="57">
        <f t="shared" ca="1" si="450"/>
        <v>0.63731722072288732</v>
      </c>
      <c r="E3658" s="57">
        <f t="shared" ca="1" si="450"/>
        <v>0.63752635500803356</v>
      </c>
      <c r="F3658" s="57">
        <f t="shared" ref="F3658:F3721" ca="1" si="451">MAX(0,CP*(D3658-K))</f>
        <v>0</v>
      </c>
      <c r="G3658" s="57">
        <f t="shared" ref="G3658:G3721" ca="1" si="452">MAX(0,CP*(E3658-K))</f>
        <v>0</v>
      </c>
      <c r="H3658" s="17">
        <f t="shared" ref="H3658:H3721" ca="1" si="453">(CP*(D3658-K)&gt;0)*1</f>
        <v>0</v>
      </c>
      <c r="I3658" s="17">
        <f t="shared" ref="I3658:I3721" ca="1" si="454">(CP*(E3658-K)&gt;0)*1</f>
        <v>0</v>
      </c>
      <c r="K3658" s="17">
        <v>3649</v>
      </c>
      <c r="L3658" s="50">
        <v>1.5438771938737386E-3</v>
      </c>
      <c r="M3658" s="50">
        <v>1.5573562582463002E-3</v>
      </c>
      <c r="N3658" s="50">
        <v>0.05</v>
      </c>
      <c r="O3658" s="50">
        <v>5.0200000000000002E-2</v>
      </c>
      <c r="R3658" s="59"/>
    </row>
    <row r="3659" spans="2:18" x14ac:dyDescent="0.2">
      <c r="B3659">
        <v>3650</v>
      </c>
      <c r="C3659" s="57">
        <f ca="1"/>
        <v>-2.8615122905981793E-2</v>
      </c>
      <c r="D3659" s="57">
        <f t="shared" ca="1" si="450"/>
        <v>0.6691055655285032</v>
      </c>
      <c r="E3659" s="57">
        <f t="shared" ca="1" si="450"/>
        <v>0.66932513109112135</v>
      </c>
      <c r="F3659" s="57">
        <f t="shared" ca="1" si="451"/>
        <v>0</v>
      </c>
      <c r="G3659" s="57">
        <f t="shared" ca="1" si="452"/>
        <v>0</v>
      </c>
      <c r="H3659" s="17">
        <f t="shared" ca="1" si="453"/>
        <v>0</v>
      </c>
      <c r="I3659" s="17">
        <f t="shared" ca="1" si="454"/>
        <v>0</v>
      </c>
      <c r="K3659" s="17">
        <v>3650</v>
      </c>
      <c r="L3659" s="50">
        <v>1.7711498383364867E-3</v>
      </c>
      <c r="M3659" s="50">
        <v>1.7850082416527048E-3</v>
      </c>
      <c r="N3659" s="50">
        <v>5.0999999999999997E-2</v>
      </c>
      <c r="O3659" s="50">
        <v>5.1999999999999998E-2</v>
      </c>
      <c r="R3659" s="59"/>
    </row>
    <row r="3660" spans="2:18" x14ac:dyDescent="0.2">
      <c r="B3660">
        <v>3651</v>
      </c>
      <c r="C3660" s="57">
        <f ca="1"/>
        <v>-0.58829668257119583</v>
      </c>
      <c r="D3660" s="57">
        <f t="shared" ca="1" si="450"/>
        <v>0.63318602343596075</v>
      </c>
      <c r="E3660" s="57">
        <f t="shared" ca="1" si="450"/>
        <v>0.63339380207753848</v>
      </c>
      <c r="F3660" s="57">
        <f t="shared" ca="1" si="451"/>
        <v>0</v>
      </c>
      <c r="G3660" s="57">
        <f t="shared" ca="1" si="452"/>
        <v>0</v>
      </c>
      <c r="H3660" s="17">
        <f t="shared" ca="1" si="453"/>
        <v>0</v>
      </c>
      <c r="I3660" s="17">
        <f t="shared" ca="1" si="454"/>
        <v>0</v>
      </c>
      <c r="K3660" s="17">
        <v>3651</v>
      </c>
      <c r="L3660" s="50">
        <v>1.7674764729584702E-3</v>
      </c>
      <c r="M3660" s="50">
        <v>1.7817049824948145E-3</v>
      </c>
      <c r="N3660" s="50">
        <v>5.2600000000000001E-2</v>
      </c>
      <c r="O3660" s="50">
        <v>5.2999999999999999E-2</v>
      </c>
      <c r="R3660" s="59"/>
    </row>
    <row r="3661" spans="2:18" x14ac:dyDescent="0.2">
      <c r="B3661">
        <v>3652</v>
      </c>
      <c r="C3661" s="57">
        <f ca="1"/>
        <v>0.22574362898517999</v>
      </c>
      <c r="D3661" s="57">
        <f t="shared" ca="1" si="450"/>
        <v>0.68609659677786461</v>
      </c>
      <c r="E3661" s="57">
        <f t="shared" ca="1" si="450"/>
        <v>0.68632173791110695</v>
      </c>
      <c r="F3661" s="57">
        <f t="shared" ca="1" si="451"/>
        <v>0</v>
      </c>
      <c r="G3661" s="57">
        <f t="shared" ca="1" si="452"/>
        <v>0</v>
      </c>
      <c r="H3661" s="17">
        <f t="shared" ca="1" si="453"/>
        <v>0</v>
      </c>
      <c r="I3661" s="17">
        <f t="shared" ca="1" si="454"/>
        <v>0</v>
      </c>
      <c r="K3661" s="17">
        <v>3652</v>
      </c>
      <c r="L3661" s="50">
        <v>1.6765875295704144E-3</v>
      </c>
      <c r="M3661" s="50">
        <v>1.6898840996601855E-3</v>
      </c>
      <c r="N3661" s="50">
        <v>4.9000000000000002E-2</v>
      </c>
      <c r="O3661" s="50">
        <v>4.9599999999999998E-2</v>
      </c>
      <c r="R3661" s="59"/>
    </row>
    <row r="3662" spans="2:18" x14ac:dyDescent="0.2">
      <c r="B3662">
        <v>3653</v>
      </c>
      <c r="C3662" s="57">
        <f ca="1"/>
        <v>-0.86678683870396733</v>
      </c>
      <c r="D3662" s="57">
        <f t="shared" ca="1" si="450"/>
        <v>0.61603797848382869</v>
      </c>
      <c r="E3662" s="57">
        <f t="shared" ca="1" si="450"/>
        <v>0.61624013003107081</v>
      </c>
      <c r="F3662" s="57">
        <f t="shared" ca="1" si="451"/>
        <v>0</v>
      </c>
      <c r="G3662" s="57">
        <f t="shared" ca="1" si="452"/>
        <v>0</v>
      </c>
      <c r="H3662" s="17">
        <f t="shared" ca="1" si="453"/>
        <v>0</v>
      </c>
      <c r="I3662" s="17">
        <f t="shared" ca="1" si="454"/>
        <v>0</v>
      </c>
      <c r="K3662" s="17">
        <v>3653</v>
      </c>
      <c r="L3662" s="50">
        <v>1.6375505275940244E-3</v>
      </c>
      <c r="M3662" s="50">
        <v>1.6509504234109567E-3</v>
      </c>
      <c r="N3662" s="50">
        <v>4.9599999999999998E-2</v>
      </c>
      <c r="O3662" s="50">
        <v>4.9799999999999997E-2</v>
      </c>
      <c r="R3662" s="59"/>
    </row>
    <row r="3663" spans="2:18" x14ac:dyDescent="0.2">
      <c r="B3663">
        <v>3654</v>
      </c>
      <c r="C3663" s="57">
        <f ca="1"/>
        <v>-0.82476152585836748</v>
      </c>
      <c r="D3663" s="57">
        <f t="shared" ca="1" si="450"/>
        <v>0.61859562281642366</v>
      </c>
      <c r="E3663" s="57">
        <f t="shared" ca="1" si="450"/>
        <v>0.61879861364919242</v>
      </c>
      <c r="F3663" s="57">
        <f t="shared" ca="1" si="451"/>
        <v>0</v>
      </c>
      <c r="G3663" s="57">
        <f t="shared" ca="1" si="452"/>
        <v>0</v>
      </c>
      <c r="H3663" s="17">
        <f t="shared" ca="1" si="453"/>
        <v>0</v>
      </c>
      <c r="I3663" s="17">
        <f t="shared" ca="1" si="454"/>
        <v>0</v>
      </c>
      <c r="K3663" s="17">
        <v>3654</v>
      </c>
      <c r="L3663" s="50">
        <v>1.8538328833656895E-3</v>
      </c>
      <c r="M3663" s="50">
        <v>1.867839085082203E-3</v>
      </c>
      <c r="N3663" s="50">
        <v>5.1799999999999999E-2</v>
      </c>
      <c r="O3663" s="50">
        <v>5.1799999999999999E-2</v>
      </c>
      <c r="R3663" s="59"/>
    </row>
    <row r="3664" spans="2:18" x14ac:dyDescent="0.2">
      <c r="B3664">
        <v>3655</v>
      </c>
      <c r="C3664" s="57">
        <f ca="1"/>
        <v>0.26085782176699046</v>
      </c>
      <c r="D3664" s="57">
        <f t="shared" ca="1" si="450"/>
        <v>0.68847585520489296</v>
      </c>
      <c r="E3664" s="57">
        <f t="shared" ca="1" si="450"/>
        <v>0.68870177708670788</v>
      </c>
      <c r="F3664" s="57">
        <f t="shared" ca="1" si="451"/>
        <v>0</v>
      </c>
      <c r="G3664" s="57">
        <f t="shared" ca="1" si="452"/>
        <v>0</v>
      </c>
      <c r="H3664" s="17">
        <f t="shared" ca="1" si="453"/>
        <v>0</v>
      </c>
      <c r="I3664" s="17">
        <f t="shared" ca="1" si="454"/>
        <v>0</v>
      </c>
      <c r="K3664" s="17">
        <v>3655</v>
      </c>
      <c r="L3664" s="50">
        <v>1.9318509142979287E-3</v>
      </c>
      <c r="M3664" s="50">
        <v>1.9462584339100431E-3</v>
      </c>
      <c r="N3664" s="50">
        <v>5.2999999999999999E-2</v>
      </c>
      <c r="O3664" s="50">
        <v>5.3600000000000002E-2</v>
      </c>
      <c r="R3664" s="59"/>
    </row>
    <row r="3665" spans="2:18" x14ac:dyDescent="0.2">
      <c r="B3665">
        <v>3656</v>
      </c>
      <c r="C3665" s="57">
        <f ca="1"/>
        <v>-1.8330982553928354E-2</v>
      </c>
      <c r="D3665" s="57">
        <f t="shared" ca="1" si="450"/>
        <v>0.66978430724014626</v>
      </c>
      <c r="E3665" s="57">
        <f t="shared" ca="1" si="450"/>
        <v>0.67000409553040774</v>
      </c>
      <c r="F3665" s="57">
        <f t="shared" ca="1" si="451"/>
        <v>0</v>
      </c>
      <c r="G3665" s="57">
        <f t="shared" ca="1" si="452"/>
        <v>0</v>
      </c>
      <c r="H3665" s="17">
        <f t="shared" ca="1" si="453"/>
        <v>0</v>
      </c>
      <c r="I3665" s="17">
        <f t="shared" ca="1" si="454"/>
        <v>0</v>
      </c>
      <c r="K3665" s="17">
        <v>3656</v>
      </c>
      <c r="L3665" s="50">
        <v>1.6355960761845246E-3</v>
      </c>
      <c r="M3665" s="50">
        <v>1.6486670515227821E-3</v>
      </c>
      <c r="N3665" s="50">
        <v>4.82E-2</v>
      </c>
      <c r="O3665" s="50">
        <v>4.8599999999999997E-2</v>
      </c>
      <c r="R3665" s="59"/>
    </row>
    <row r="3666" spans="2:18" x14ac:dyDescent="0.2">
      <c r="B3666">
        <v>3657</v>
      </c>
      <c r="C3666" s="57">
        <f ca="1"/>
        <v>1.6514636843243005</v>
      </c>
      <c r="D3666" s="57">
        <f t="shared" ca="1" si="450"/>
        <v>0.78963953953148902</v>
      </c>
      <c r="E3666" s="57">
        <f t="shared" ca="1" si="450"/>
        <v>0.78989865806030557</v>
      </c>
      <c r="F3666" s="57">
        <f t="shared" ca="1" si="451"/>
        <v>1.4395395314890091E-3</v>
      </c>
      <c r="G3666" s="57">
        <f t="shared" ca="1" si="452"/>
        <v>1.6986580603055579E-3</v>
      </c>
      <c r="H3666" s="17">
        <f t="shared" ca="1" si="453"/>
        <v>1</v>
      </c>
      <c r="I3666" s="17">
        <f t="shared" ca="1" si="454"/>
        <v>1</v>
      </c>
      <c r="K3666" s="17">
        <v>3657</v>
      </c>
      <c r="L3666" s="50">
        <v>1.5672200675568412E-3</v>
      </c>
      <c r="M3666" s="50">
        <v>1.5803249658102355E-3</v>
      </c>
      <c r="N3666" s="50">
        <v>4.8599999999999997E-2</v>
      </c>
      <c r="O3666" s="50">
        <v>4.8800000000000003E-2</v>
      </c>
      <c r="R3666" s="59"/>
    </row>
    <row r="3667" spans="2:18" x14ac:dyDescent="0.2">
      <c r="B3667">
        <v>3658</v>
      </c>
      <c r="C3667" s="57">
        <f ca="1"/>
        <v>-2.1064985940988246</v>
      </c>
      <c r="D3667" s="57">
        <f t="shared" ca="1" si="450"/>
        <v>0.54516503745519684</v>
      </c>
      <c r="E3667" s="57">
        <f t="shared" ca="1" si="450"/>
        <v>0.54534393219817212</v>
      </c>
      <c r="F3667" s="57">
        <f t="shared" ca="1" si="451"/>
        <v>0</v>
      </c>
      <c r="G3667" s="57">
        <f t="shared" ca="1" si="452"/>
        <v>0</v>
      </c>
      <c r="H3667" s="17">
        <f t="shared" ca="1" si="453"/>
        <v>0</v>
      </c>
      <c r="I3667" s="17">
        <f t="shared" ca="1" si="454"/>
        <v>0</v>
      </c>
      <c r="K3667" s="17">
        <v>3658</v>
      </c>
      <c r="L3667" s="50">
        <v>1.6529900668743093E-3</v>
      </c>
      <c r="M3667" s="50">
        <v>1.6672866024347397E-3</v>
      </c>
      <c r="N3667" s="50">
        <v>5.2400000000000002E-2</v>
      </c>
      <c r="O3667" s="50">
        <v>5.3999999999999999E-2</v>
      </c>
      <c r="R3667" s="59"/>
    </row>
    <row r="3668" spans="2:18" x14ac:dyDescent="0.2">
      <c r="B3668">
        <v>3659</v>
      </c>
      <c r="C3668" s="57">
        <f ca="1"/>
        <v>-0.49328922423480409</v>
      </c>
      <c r="D3668" s="57">
        <f t="shared" ca="1" si="450"/>
        <v>0.63914465108300722</v>
      </c>
      <c r="E3668" s="57">
        <f t="shared" ca="1" si="450"/>
        <v>0.63935438503552422</v>
      </c>
      <c r="F3668" s="57">
        <f t="shared" ca="1" si="451"/>
        <v>0</v>
      </c>
      <c r="G3668" s="57">
        <f t="shared" ca="1" si="452"/>
        <v>0</v>
      </c>
      <c r="H3668" s="17">
        <f t="shared" ca="1" si="453"/>
        <v>0</v>
      </c>
      <c r="I3668" s="17">
        <f t="shared" ca="1" si="454"/>
        <v>0</v>
      </c>
      <c r="K3668" s="17">
        <v>3659</v>
      </c>
      <c r="L3668" s="50">
        <v>1.608803962098705E-3</v>
      </c>
      <c r="M3668" s="50">
        <v>1.6225476361256988E-3</v>
      </c>
      <c r="N3668" s="50">
        <v>5.0999999999999997E-2</v>
      </c>
      <c r="O3668" s="50">
        <v>5.1200000000000002E-2</v>
      </c>
      <c r="R3668" s="59"/>
    </row>
    <row r="3669" spans="2:18" x14ac:dyDescent="0.2">
      <c r="B3669">
        <v>3660</v>
      </c>
      <c r="C3669" s="57">
        <f ca="1"/>
        <v>-0.27120661438271426</v>
      </c>
      <c r="D3669" s="57">
        <f t="shared" ca="1" si="450"/>
        <v>0.65329276181184204</v>
      </c>
      <c r="E3669" s="57">
        <f t="shared" ca="1" si="450"/>
        <v>0.65350713843668484</v>
      </c>
      <c r="F3669" s="57">
        <f t="shared" ca="1" si="451"/>
        <v>0</v>
      </c>
      <c r="G3669" s="57">
        <f t="shared" ca="1" si="452"/>
        <v>0</v>
      </c>
      <c r="H3669" s="17">
        <f t="shared" ca="1" si="453"/>
        <v>0</v>
      </c>
      <c r="I3669" s="17">
        <f t="shared" ca="1" si="454"/>
        <v>0</v>
      </c>
      <c r="K3669" s="17">
        <v>3660</v>
      </c>
      <c r="L3669" s="50">
        <v>1.7069693274193295E-3</v>
      </c>
      <c r="M3669" s="50">
        <v>1.7216188307687219E-3</v>
      </c>
      <c r="N3669" s="50">
        <v>5.4199999999999998E-2</v>
      </c>
      <c r="O3669" s="50">
        <v>5.5E-2</v>
      </c>
      <c r="R3669" s="59"/>
    </row>
    <row r="3670" spans="2:18" x14ac:dyDescent="0.2">
      <c r="B3670">
        <v>3661</v>
      </c>
      <c r="C3670" s="57">
        <f ca="1"/>
        <v>-0.83313057836721038</v>
      </c>
      <c r="D3670" s="57">
        <f t="shared" ref="D3670:E3689" ca="1" si="455">S0*EXP((D$5+0.5*σ*σ)*T+σ*SQRT(T)*$C3670)</f>
        <v>0.61808544014499534</v>
      </c>
      <c r="E3670" s="57">
        <f t="shared" ca="1" si="455"/>
        <v>0.61828826356240973</v>
      </c>
      <c r="F3670" s="57">
        <f t="shared" ca="1" si="451"/>
        <v>0</v>
      </c>
      <c r="G3670" s="57">
        <f t="shared" ca="1" si="452"/>
        <v>0</v>
      </c>
      <c r="H3670" s="17">
        <f t="shared" ca="1" si="453"/>
        <v>0</v>
      </c>
      <c r="I3670" s="17">
        <f t="shared" ca="1" si="454"/>
        <v>0</v>
      </c>
      <c r="K3670" s="17">
        <v>3661</v>
      </c>
      <c r="L3670" s="50">
        <v>1.6215893052399231E-3</v>
      </c>
      <c r="M3670" s="50">
        <v>1.6346359093488342E-3</v>
      </c>
      <c r="N3670" s="50">
        <v>4.82E-2</v>
      </c>
      <c r="O3670" s="50">
        <v>4.8800000000000003E-2</v>
      </c>
      <c r="R3670" s="59"/>
    </row>
    <row r="3671" spans="2:18" x14ac:dyDescent="0.2">
      <c r="B3671">
        <v>3662</v>
      </c>
      <c r="C3671" s="57">
        <f ca="1"/>
        <v>-0.27187013005657057</v>
      </c>
      <c r="D3671" s="57">
        <f t="shared" ca="1" si="455"/>
        <v>0.65325002850030722</v>
      </c>
      <c r="E3671" s="57">
        <f t="shared" ca="1" si="455"/>
        <v>0.65346439110230503</v>
      </c>
      <c r="F3671" s="57">
        <f t="shared" ca="1" si="451"/>
        <v>0</v>
      </c>
      <c r="G3671" s="57">
        <f t="shared" ca="1" si="452"/>
        <v>0</v>
      </c>
      <c r="H3671" s="17">
        <f t="shared" ca="1" si="453"/>
        <v>0</v>
      </c>
      <c r="I3671" s="17">
        <f t="shared" ca="1" si="454"/>
        <v>0</v>
      </c>
      <c r="K3671" s="17">
        <v>3662</v>
      </c>
      <c r="L3671" s="50">
        <v>1.8869621612684871E-3</v>
      </c>
      <c r="M3671" s="50">
        <v>1.9004401070204981E-3</v>
      </c>
      <c r="N3671" s="50">
        <v>4.9599999999999998E-2</v>
      </c>
      <c r="O3671" s="50">
        <v>0.05</v>
      </c>
      <c r="R3671" s="59"/>
    </row>
    <row r="3672" spans="2:18" x14ac:dyDescent="0.2">
      <c r="B3672">
        <v>3663</v>
      </c>
      <c r="C3672" s="57">
        <f ca="1"/>
        <v>-0.66520453411907265</v>
      </c>
      <c r="D3672" s="57">
        <f t="shared" ca="1" si="455"/>
        <v>0.6284032664243836</v>
      </c>
      <c r="E3672" s="57">
        <f t="shared" ca="1" si="455"/>
        <v>0.62860947561446034</v>
      </c>
      <c r="F3672" s="57">
        <f t="shared" ca="1" si="451"/>
        <v>0</v>
      </c>
      <c r="G3672" s="57">
        <f t="shared" ca="1" si="452"/>
        <v>0</v>
      </c>
      <c r="H3672" s="17">
        <f t="shared" ca="1" si="453"/>
        <v>0</v>
      </c>
      <c r="I3672" s="17">
        <f t="shared" ca="1" si="454"/>
        <v>0</v>
      </c>
      <c r="K3672" s="17">
        <v>3663</v>
      </c>
      <c r="L3672" s="50">
        <v>1.79132600619963E-3</v>
      </c>
      <c r="M3672" s="50">
        <v>1.8049640099819008E-3</v>
      </c>
      <c r="N3672" s="50">
        <v>5.04E-2</v>
      </c>
      <c r="O3672" s="50">
        <v>5.0599999999999999E-2</v>
      </c>
      <c r="R3672" s="59"/>
    </row>
    <row r="3673" spans="2:18" x14ac:dyDescent="0.2">
      <c r="B3673">
        <v>3664</v>
      </c>
      <c r="C3673" s="57">
        <f ca="1"/>
        <v>0.56274134722324731</v>
      </c>
      <c r="D3673" s="57">
        <f t="shared" ca="1" si="455"/>
        <v>0.70927419158508964</v>
      </c>
      <c r="E3673" s="57">
        <f t="shared" ca="1" si="455"/>
        <v>0.70950693839657797</v>
      </c>
      <c r="F3673" s="57">
        <f t="shared" ca="1" si="451"/>
        <v>0</v>
      </c>
      <c r="G3673" s="57">
        <f t="shared" ca="1" si="452"/>
        <v>0</v>
      </c>
      <c r="H3673" s="17">
        <f t="shared" ca="1" si="453"/>
        <v>0</v>
      </c>
      <c r="I3673" s="17">
        <f t="shared" ca="1" si="454"/>
        <v>0</v>
      </c>
      <c r="K3673" s="17">
        <v>3664</v>
      </c>
      <c r="L3673" s="50">
        <v>1.7245200576148909E-3</v>
      </c>
      <c r="M3673" s="50">
        <v>1.7375235341745086E-3</v>
      </c>
      <c r="N3673" s="50">
        <v>4.7800000000000002E-2</v>
      </c>
      <c r="O3673" s="50">
        <v>4.8399999999999999E-2</v>
      </c>
      <c r="R3673" s="59"/>
    </row>
    <row r="3674" spans="2:18" x14ac:dyDescent="0.2">
      <c r="B3674">
        <v>3665</v>
      </c>
      <c r="C3674" s="57">
        <f ca="1"/>
        <v>0.20240893949457975</v>
      </c>
      <c r="D3674" s="57">
        <f t="shared" ca="1" si="455"/>
        <v>0.68452004020804347</v>
      </c>
      <c r="E3674" s="57">
        <f t="shared" ca="1" si="455"/>
        <v>0.68474466399761391</v>
      </c>
      <c r="F3674" s="57">
        <f t="shared" ca="1" si="451"/>
        <v>0</v>
      </c>
      <c r="G3674" s="57">
        <f t="shared" ca="1" si="452"/>
        <v>0</v>
      </c>
      <c r="H3674" s="17">
        <f t="shared" ca="1" si="453"/>
        <v>0</v>
      </c>
      <c r="I3674" s="17">
        <f t="shared" ca="1" si="454"/>
        <v>0</v>
      </c>
      <c r="K3674" s="17">
        <v>3665</v>
      </c>
      <c r="L3674" s="50">
        <v>1.7821625671315868E-3</v>
      </c>
      <c r="M3674" s="50">
        <v>1.796865886083537E-3</v>
      </c>
      <c r="N3674" s="50">
        <v>5.4399999999999997E-2</v>
      </c>
      <c r="O3674" s="50">
        <v>5.5E-2</v>
      </c>
      <c r="R3674" s="59"/>
    </row>
    <row r="3675" spans="2:18" x14ac:dyDescent="0.2">
      <c r="B3675">
        <v>3666</v>
      </c>
      <c r="C3675" s="57">
        <f ca="1"/>
        <v>-1.3945853497150407</v>
      </c>
      <c r="D3675" s="57">
        <f t="shared" ca="1" si="455"/>
        <v>0.58480256543295217</v>
      </c>
      <c r="E3675" s="57">
        <f t="shared" ca="1" si="455"/>
        <v>0.58499446714609715</v>
      </c>
      <c r="F3675" s="57">
        <f t="shared" ca="1" si="451"/>
        <v>0</v>
      </c>
      <c r="G3675" s="57">
        <f t="shared" ca="1" si="452"/>
        <v>0</v>
      </c>
      <c r="H3675" s="17">
        <f t="shared" ca="1" si="453"/>
        <v>0</v>
      </c>
      <c r="I3675" s="17">
        <f t="shared" ca="1" si="454"/>
        <v>0</v>
      </c>
      <c r="K3675" s="17">
        <v>3666</v>
      </c>
      <c r="L3675" s="50">
        <v>1.4920109195577529E-3</v>
      </c>
      <c r="M3675" s="50">
        <v>1.5056847572317326E-3</v>
      </c>
      <c r="N3675" s="50">
        <v>5.04E-2</v>
      </c>
      <c r="O3675" s="50">
        <v>5.1400000000000001E-2</v>
      </c>
      <c r="R3675" s="59"/>
    </row>
    <row r="3676" spans="2:18" x14ac:dyDescent="0.2">
      <c r="B3676">
        <v>3667</v>
      </c>
      <c r="C3676" s="57">
        <f ca="1"/>
        <v>0.64469266482664256</v>
      </c>
      <c r="D3676" s="57">
        <f t="shared" ca="1" si="455"/>
        <v>0.71502789422651991</v>
      </c>
      <c r="E3676" s="57">
        <f t="shared" ca="1" si="455"/>
        <v>0.7152625291032445</v>
      </c>
      <c r="F3676" s="57">
        <f t="shared" ca="1" si="451"/>
        <v>0</v>
      </c>
      <c r="G3676" s="57">
        <f t="shared" ca="1" si="452"/>
        <v>0</v>
      </c>
      <c r="H3676" s="17">
        <f t="shared" ca="1" si="453"/>
        <v>0</v>
      </c>
      <c r="I3676" s="17">
        <f t="shared" ca="1" si="454"/>
        <v>0</v>
      </c>
      <c r="K3676" s="17">
        <v>3667</v>
      </c>
      <c r="L3676" s="50">
        <v>1.5410475816934645E-3</v>
      </c>
      <c r="M3676" s="50">
        <v>1.553505137751502E-3</v>
      </c>
      <c r="N3676" s="50">
        <v>4.6199999999999998E-2</v>
      </c>
      <c r="O3676" s="50">
        <v>4.6399999999999997E-2</v>
      </c>
      <c r="R3676" s="59"/>
    </row>
    <row r="3677" spans="2:18" x14ac:dyDescent="0.2">
      <c r="B3677">
        <v>3668</v>
      </c>
      <c r="C3677" s="57">
        <f ca="1"/>
        <v>-0.1747706437951877</v>
      </c>
      <c r="D3677" s="57">
        <f t="shared" ca="1" si="455"/>
        <v>0.65953348269920997</v>
      </c>
      <c r="E3677" s="57">
        <f t="shared" ca="1" si="455"/>
        <v>0.65974990720328641</v>
      </c>
      <c r="F3677" s="57">
        <f t="shared" ca="1" si="451"/>
        <v>0</v>
      </c>
      <c r="G3677" s="57">
        <f t="shared" ca="1" si="452"/>
        <v>0</v>
      </c>
      <c r="H3677" s="17">
        <f t="shared" ca="1" si="453"/>
        <v>0</v>
      </c>
      <c r="I3677" s="17">
        <f t="shared" ca="1" si="454"/>
        <v>0</v>
      </c>
      <c r="K3677" s="17">
        <v>3668</v>
      </c>
      <c r="L3677" s="50">
        <v>1.6841680451499883E-3</v>
      </c>
      <c r="M3677" s="50">
        <v>1.6983796212575258E-3</v>
      </c>
      <c r="N3677" s="50">
        <v>5.2200000000000003E-2</v>
      </c>
      <c r="O3677" s="50">
        <v>5.3199999999999997E-2</v>
      </c>
      <c r="R3677" s="59"/>
    </row>
    <row r="3678" spans="2:18" x14ac:dyDescent="0.2">
      <c r="B3678">
        <v>3669</v>
      </c>
      <c r="C3678" s="57">
        <f ca="1"/>
        <v>0.83598012064757254</v>
      </c>
      <c r="D3678" s="57">
        <f t="shared" ca="1" si="455"/>
        <v>0.72864023187137028</v>
      </c>
      <c r="E3678" s="57">
        <f t="shared" ca="1" si="455"/>
        <v>0.72887933360762713</v>
      </c>
      <c r="F3678" s="57">
        <f t="shared" ca="1" si="451"/>
        <v>0</v>
      </c>
      <c r="G3678" s="57">
        <f t="shared" ca="1" si="452"/>
        <v>0</v>
      </c>
      <c r="H3678" s="17">
        <f t="shared" ca="1" si="453"/>
        <v>0</v>
      </c>
      <c r="I3678" s="17">
        <f t="shared" ca="1" si="454"/>
        <v>0</v>
      </c>
      <c r="K3678" s="17">
        <v>3669</v>
      </c>
      <c r="L3678" s="50">
        <v>1.8461692799191028E-3</v>
      </c>
      <c r="M3678" s="50">
        <v>1.8605868006757022E-3</v>
      </c>
      <c r="N3678" s="50">
        <v>5.3400000000000003E-2</v>
      </c>
      <c r="O3678" s="50">
        <v>5.3400000000000003E-2</v>
      </c>
      <c r="R3678" s="59"/>
    </row>
    <row r="3679" spans="2:18" x14ac:dyDescent="0.2">
      <c r="B3679">
        <v>3670</v>
      </c>
      <c r="C3679" s="57">
        <f ca="1"/>
        <v>0.32023755278370469</v>
      </c>
      <c r="D3679" s="57">
        <f t="shared" ca="1" si="455"/>
        <v>0.69251808018826055</v>
      </c>
      <c r="E3679" s="57">
        <f t="shared" ca="1" si="455"/>
        <v>0.69274532851757253</v>
      </c>
      <c r="F3679" s="57">
        <f t="shared" ca="1" si="451"/>
        <v>0</v>
      </c>
      <c r="G3679" s="57">
        <f t="shared" ca="1" si="452"/>
        <v>0</v>
      </c>
      <c r="H3679" s="17">
        <f t="shared" ca="1" si="453"/>
        <v>0</v>
      </c>
      <c r="I3679" s="17">
        <f t="shared" ca="1" si="454"/>
        <v>0</v>
      </c>
      <c r="K3679" s="17">
        <v>3670</v>
      </c>
      <c r="L3679" s="50">
        <v>1.5554451601716051E-3</v>
      </c>
      <c r="M3679" s="50">
        <v>1.5678282134523338E-3</v>
      </c>
      <c r="N3679" s="50">
        <v>4.58E-2</v>
      </c>
      <c r="O3679" s="50">
        <v>4.6399999999999997E-2</v>
      </c>
      <c r="R3679" s="59"/>
    </row>
    <row r="3680" spans="2:18" x14ac:dyDescent="0.2">
      <c r="B3680">
        <v>3671</v>
      </c>
      <c r="C3680" s="57">
        <f ca="1"/>
        <v>-0.98627847177974293</v>
      </c>
      <c r="D3680" s="57">
        <f t="shared" ca="1" si="455"/>
        <v>0.60882339706461019</v>
      </c>
      <c r="E3680" s="57">
        <f t="shared" ca="1" si="455"/>
        <v>0.60902318116236454</v>
      </c>
      <c r="F3680" s="57">
        <f t="shared" ca="1" si="451"/>
        <v>0</v>
      </c>
      <c r="G3680" s="57">
        <f t="shared" ca="1" si="452"/>
        <v>0</v>
      </c>
      <c r="H3680" s="17">
        <f t="shared" ca="1" si="453"/>
        <v>0</v>
      </c>
      <c r="I3680" s="17">
        <f t="shared" ca="1" si="454"/>
        <v>0</v>
      </c>
      <c r="K3680" s="17">
        <v>3671</v>
      </c>
      <c r="L3680" s="50">
        <v>2.0696086572806935E-3</v>
      </c>
      <c r="M3680" s="50">
        <v>2.0845160719305499E-3</v>
      </c>
      <c r="N3680" s="50">
        <v>5.5E-2</v>
      </c>
      <c r="O3680" s="50">
        <v>5.5199999999999999E-2</v>
      </c>
      <c r="R3680" s="59"/>
    </row>
    <row r="3681" spans="2:18" x14ac:dyDescent="0.2">
      <c r="B3681">
        <v>3672</v>
      </c>
      <c r="C3681" s="57">
        <f ca="1"/>
        <v>1.2117229632826605</v>
      </c>
      <c r="D3681" s="57">
        <f t="shared" ca="1" si="455"/>
        <v>0.75613780191143309</v>
      </c>
      <c r="E3681" s="57">
        <f t="shared" ca="1" si="455"/>
        <v>0.75638592691658424</v>
      </c>
      <c r="F3681" s="57">
        <f t="shared" ca="1" si="451"/>
        <v>0</v>
      </c>
      <c r="G3681" s="57">
        <f t="shared" ca="1" si="452"/>
        <v>0</v>
      </c>
      <c r="H3681" s="17">
        <f t="shared" ca="1" si="453"/>
        <v>0</v>
      </c>
      <c r="I3681" s="17">
        <f t="shared" ca="1" si="454"/>
        <v>0</v>
      </c>
      <c r="K3681" s="17">
        <v>3672</v>
      </c>
      <c r="L3681" s="50">
        <v>1.6269208755238431E-3</v>
      </c>
      <c r="M3681" s="50">
        <v>1.6406032257548105E-3</v>
      </c>
      <c r="N3681" s="50">
        <v>5.0799999999999998E-2</v>
      </c>
      <c r="O3681" s="50">
        <v>5.0999999999999997E-2</v>
      </c>
      <c r="R3681" s="59"/>
    </row>
    <row r="3682" spans="2:18" x14ac:dyDescent="0.2">
      <c r="B3682">
        <v>3673</v>
      </c>
      <c r="C3682" s="57">
        <f ca="1"/>
        <v>0.88048058779951122</v>
      </c>
      <c r="D3682" s="57">
        <f t="shared" ca="1" si="455"/>
        <v>0.73184393637644685</v>
      </c>
      <c r="E3682" s="57">
        <f t="shared" ca="1" si="455"/>
        <v>0.73208408940149627</v>
      </c>
      <c r="F3682" s="57">
        <f t="shared" ca="1" si="451"/>
        <v>0</v>
      </c>
      <c r="G3682" s="57">
        <f t="shared" ca="1" si="452"/>
        <v>0</v>
      </c>
      <c r="H3682" s="17">
        <f t="shared" ca="1" si="453"/>
        <v>0</v>
      </c>
      <c r="I3682" s="17">
        <f t="shared" ca="1" si="454"/>
        <v>0</v>
      </c>
      <c r="K3682" s="17">
        <v>3673</v>
      </c>
      <c r="L3682" s="50">
        <v>1.5337304151241996E-3</v>
      </c>
      <c r="M3682" s="50">
        <v>1.5471135188783241E-3</v>
      </c>
      <c r="N3682" s="50">
        <v>4.9399999999999999E-2</v>
      </c>
      <c r="O3682" s="50">
        <v>0.05</v>
      </c>
      <c r="R3682" s="59"/>
    </row>
    <row r="3683" spans="2:18" x14ac:dyDescent="0.2">
      <c r="B3683">
        <v>3674</v>
      </c>
      <c r="C3683" s="57">
        <f ca="1"/>
        <v>-0.98926606507473436</v>
      </c>
      <c r="D3683" s="57">
        <f t="shared" ca="1" si="455"/>
        <v>0.60864410107574252</v>
      </c>
      <c r="E3683" s="57">
        <f t="shared" ca="1" si="455"/>
        <v>0.60884382633790102</v>
      </c>
      <c r="F3683" s="57">
        <f t="shared" ca="1" si="451"/>
        <v>0</v>
      </c>
      <c r="G3683" s="57">
        <f t="shared" ca="1" si="452"/>
        <v>0</v>
      </c>
      <c r="H3683" s="17">
        <f t="shared" ca="1" si="453"/>
        <v>0</v>
      </c>
      <c r="I3683" s="17">
        <f t="shared" ca="1" si="454"/>
        <v>0</v>
      </c>
      <c r="K3683" s="17">
        <v>3674</v>
      </c>
      <c r="L3683" s="50">
        <v>1.8116209972302737E-3</v>
      </c>
      <c r="M3683" s="50">
        <v>1.8256742938257858E-3</v>
      </c>
      <c r="N3683" s="50">
        <v>5.1999999999999998E-2</v>
      </c>
      <c r="O3683" s="50">
        <v>5.2200000000000003E-2</v>
      </c>
      <c r="R3683" s="59"/>
    </row>
    <row r="3684" spans="2:18" x14ac:dyDescent="0.2">
      <c r="B3684">
        <v>3675</v>
      </c>
      <c r="C3684" s="57">
        <f ca="1"/>
        <v>-0.11402915715406821</v>
      </c>
      <c r="D3684" s="57">
        <f t="shared" ca="1" si="455"/>
        <v>0.66349484886951304</v>
      </c>
      <c r="E3684" s="57">
        <f t="shared" ca="1" si="455"/>
        <v>0.66371257328743971</v>
      </c>
      <c r="F3684" s="57">
        <f t="shared" ca="1" si="451"/>
        <v>0</v>
      </c>
      <c r="G3684" s="57">
        <f t="shared" ca="1" si="452"/>
        <v>0</v>
      </c>
      <c r="H3684" s="17">
        <f t="shared" ca="1" si="453"/>
        <v>0</v>
      </c>
      <c r="I3684" s="17">
        <f t="shared" ca="1" si="454"/>
        <v>0</v>
      </c>
      <c r="K3684" s="17">
        <v>3675</v>
      </c>
      <c r="L3684" s="50">
        <v>1.8975688553408549E-3</v>
      </c>
      <c r="M3684" s="50">
        <v>1.9128357590676109E-3</v>
      </c>
      <c r="N3684" s="50">
        <v>5.6599999999999998E-2</v>
      </c>
      <c r="O3684" s="50">
        <v>5.6800000000000003E-2</v>
      </c>
      <c r="R3684" s="59"/>
    </row>
    <row r="3685" spans="2:18" x14ac:dyDescent="0.2">
      <c r="B3685">
        <v>3676</v>
      </c>
      <c r="C3685" s="57">
        <f ca="1"/>
        <v>0.99760023073420367</v>
      </c>
      <c r="D3685" s="57">
        <f t="shared" ca="1" si="455"/>
        <v>0.74034316768081354</v>
      </c>
      <c r="E3685" s="57">
        <f t="shared" ca="1" si="455"/>
        <v>0.74058610971046757</v>
      </c>
      <c r="F3685" s="57">
        <f t="shared" ca="1" si="451"/>
        <v>0</v>
      </c>
      <c r="G3685" s="57">
        <f t="shared" ca="1" si="452"/>
        <v>0</v>
      </c>
      <c r="H3685" s="17">
        <f t="shared" ca="1" si="453"/>
        <v>0</v>
      </c>
      <c r="I3685" s="17">
        <f t="shared" ca="1" si="454"/>
        <v>0</v>
      </c>
      <c r="K3685" s="17">
        <v>3676</v>
      </c>
      <c r="L3685" s="50">
        <v>1.5660274685499356E-3</v>
      </c>
      <c r="M3685" s="50">
        <v>1.5790444923840601E-3</v>
      </c>
      <c r="N3685" s="50">
        <v>4.82E-2</v>
      </c>
      <c r="O3685" s="50">
        <v>4.8599999999999997E-2</v>
      </c>
      <c r="R3685" s="59"/>
    </row>
    <row r="3686" spans="2:18" x14ac:dyDescent="0.2">
      <c r="B3686">
        <v>3677</v>
      </c>
      <c r="C3686" s="57">
        <f ca="1"/>
        <v>2.2575207693366237</v>
      </c>
      <c r="D3686" s="57">
        <f t="shared" ca="1" si="455"/>
        <v>0.83825822448397802</v>
      </c>
      <c r="E3686" s="57">
        <f t="shared" ca="1" si="455"/>
        <v>0.83853329713044855</v>
      </c>
      <c r="F3686" s="57">
        <f t="shared" ca="1" si="451"/>
        <v>5.0058224483978009E-2</v>
      </c>
      <c r="G3686" s="57">
        <f t="shared" ca="1" si="452"/>
        <v>5.033329713044854E-2</v>
      </c>
      <c r="H3686" s="17">
        <f t="shared" ca="1" si="453"/>
        <v>1</v>
      </c>
      <c r="I3686" s="17">
        <f t="shared" ca="1" si="454"/>
        <v>1</v>
      </c>
      <c r="K3686" s="17">
        <v>3677</v>
      </c>
      <c r="L3686" s="50">
        <v>1.9447935715834457E-3</v>
      </c>
      <c r="M3686" s="50">
        <v>1.9595538310671558E-3</v>
      </c>
      <c r="N3686" s="50">
        <v>5.4600000000000003E-2</v>
      </c>
      <c r="O3686" s="50">
        <v>5.4600000000000003E-2</v>
      </c>
      <c r="R3686" s="59"/>
    </row>
    <row r="3687" spans="2:18" x14ac:dyDescent="0.2">
      <c r="B3687">
        <v>3678</v>
      </c>
      <c r="C3687" s="57">
        <f ca="1"/>
        <v>1.3004436224363176</v>
      </c>
      <c r="D3687" s="57">
        <f t="shared" ca="1" si="455"/>
        <v>0.76278055556293156</v>
      </c>
      <c r="E3687" s="57">
        <f t="shared" ca="1" si="455"/>
        <v>0.76303086037350942</v>
      </c>
      <c r="F3687" s="57">
        <f t="shared" ca="1" si="451"/>
        <v>0</v>
      </c>
      <c r="G3687" s="57">
        <f t="shared" ca="1" si="452"/>
        <v>0</v>
      </c>
      <c r="H3687" s="17">
        <f t="shared" ca="1" si="453"/>
        <v>0</v>
      </c>
      <c r="I3687" s="17">
        <f t="shared" ca="1" si="454"/>
        <v>0</v>
      </c>
      <c r="K3687" s="17">
        <v>3678</v>
      </c>
      <c r="L3687" s="50">
        <v>2.0810583085094491E-3</v>
      </c>
      <c r="M3687" s="50">
        <v>2.096496882250067E-3</v>
      </c>
      <c r="N3687" s="50">
        <v>5.7000000000000002E-2</v>
      </c>
      <c r="O3687" s="50">
        <v>5.7200000000000001E-2</v>
      </c>
      <c r="R3687" s="59"/>
    </row>
    <row r="3688" spans="2:18" x14ac:dyDescent="0.2">
      <c r="B3688">
        <v>3679</v>
      </c>
      <c r="C3688" s="57">
        <f ca="1"/>
        <v>5.4379821864757247E-2</v>
      </c>
      <c r="D3688" s="57">
        <f t="shared" ca="1" si="455"/>
        <v>0.67460282163193319</v>
      </c>
      <c r="E3688" s="57">
        <f t="shared" ca="1" si="455"/>
        <v>0.67482419110740344</v>
      </c>
      <c r="F3688" s="57">
        <f t="shared" ca="1" si="451"/>
        <v>0</v>
      </c>
      <c r="G3688" s="57">
        <f t="shared" ca="1" si="452"/>
        <v>0</v>
      </c>
      <c r="H3688" s="17">
        <f t="shared" ca="1" si="453"/>
        <v>0</v>
      </c>
      <c r="I3688" s="17">
        <f t="shared" ca="1" si="454"/>
        <v>0</v>
      </c>
      <c r="K3688" s="17">
        <v>3679</v>
      </c>
      <c r="L3688" s="50">
        <v>1.7026184345096912E-3</v>
      </c>
      <c r="M3688" s="50">
        <v>1.7160577232337084E-3</v>
      </c>
      <c r="N3688" s="50">
        <v>4.9799999999999997E-2</v>
      </c>
      <c r="O3688" s="50">
        <v>4.9799999999999997E-2</v>
      </c>
      <c r="R3688" s="59"/>
    </row>
    <row r="3689" spans="2:18" x14ac:dyDescent="0.2">
      <c r="B3689">
        <v>3680</v>
      </c>
      <c r="C3689" s="57">
        <f ca="1"/>
        <v>1.0072441047161631</v>
      </c>
      <c r="D3689" s="57">
        <f t="shared" ca="1" si="455"/>
        <v>0.74104739487641946</v>
      </c>
      <c r="E3689" s="57">
        <f t="shared" ca="1" si="455"/>
        <v>0.74129056799672399</v>
      </c>
      <c r="F3689" s="57">
        <f t="shared" ca="1" si="451"/>
        <v>0</v>
      </c>
      <c r="G3689" s="57">
        <f t="shared" ca="1" si="452"/>
        <v>0</v>
      </c>
      <c r="H3689" s="17">
        <f t="shared" ca="1" si="453"/>
        <v>0</v>
      </c>
      <c r="I3689" s="17">
        <f t="shared" ca="1" si="454"/>
        <v>0</v>
      </c>
      <c r="K3689" s="17">
        <v>3680</v>
      </c>
      <c r="L3689" s="50">
        <v>1.5288258528011783E-3</v>
      </c>
      <c r="M3689" s="50">
        <v>1.5419288188946762E-3</v>
      </c>
      <c r="N3689" s="50">
        <v>4.8599999999999997E-2</v>
      </c>
      <c r="O3689" s="50">
        <v>4.8800000000000003E-2</v>
      </c>
      <c r="R3689" s="59"/>
    </row>
    <row r="3690" spans="2:18" x14ac:dyDescent="0.2">
      <c r="B3690">
        <v>3681</v>
      </c>
      <c r="C3690" s="57">
        <f ca="1"/>
        <v>0.26135610674732956</v>
      </c>
      <c r="D3690" s="57">
        <f t="shared" ref="D3690:E3709" ca="1" si="456">S0*EXP((D$5+0.5*σ*σ)*T+σ*SQRT(T)*$C3690)</f>
        <v>0.68850967717478617</v>
      </c>
      <c r="E3690" s="57">
        <f t="shared" ca="1" si="456"/>
        <v>0.68873561015520823</v>
      </c>
      <c r="F3690" s="57">
        <f t="shared" ca="1" si="451"/>
        <v>0</v>
      </c>
      <c r="G3690" s="57">
        <f t="shared" ca="1" si="452"/>
        <v>0</v>
      </c>
      <c r="H3690" s="17">
        <f t="shared" ca="1" si="453"/>
        <v>0</v>
      </c>
      <c r="I3690" s="17">
        <f t="shared" ca="1" si="454"/>
        <v>0</v>
      </c>
      <c r="K3690" s="17">
        <v>3681</v>
      </c>
      <c r="L3690" s="50">
        <v>1.693118264318554E-3</v>
      </c>
      <c r="M3690" s="50">
        <v>1.7072712718434755E-3</v>
      </c>
      <c r="N3690" s="50">
        <v>5.2400000000000002E-2</v>
      </c>
      <c r="O3690" s="50">
        <v>5.2600000000000001E-2</v>
      </c>
      <c r="R3690" s="59"/>
    </row>
    <row r="3691" spans="2:18" x14ac:dyDescent="0.2">
      <c r="B3691">
        <v>3682</v>
      </c>
      <c r="C3691" s="57">
        <f ca="1"/>
        <v>0.19256456323369442</v>
      </c>
      <c r="D3691" s="57">
        <f t="shared" ca="1" si="456"/>
        <v>0.68385601378553851</v>
      </c>
      <c r="E3691" s="57">
        <f t="shared" ca="1" si="456"/>
        <v>0.68408041967625632</v>
      </c>
      <c r="F3691" s="57">
        <f t="shared" ca="1" si="451"/>
        <v>0</v>
      </c>
      <c r="G3691" s="57">
        <f t="shared" ca="1" si="452"/>
        <v>0</v>
      </c>
      <c r="H3691" s="17">
        <f t="shared" ca="1" si="453"/>
        <v>0</v>
      </c>
      <c r="I3691" s="17">
        <f t="shared" ca="1" si="454"/>
        <v>0</v>
      </c>
      <c r="K3691" s="17">
        <v>3682</v>
      </c>
      <c r="L3691" s="50">
        <v>1.7587949583821323E-3</v>
      </c>
      <c r="M3691" s="50">
        <v>1.772645266613707E-3</v>
      </c>
      <c r="N3691" s="50">
        <v>5.1200000000000002E-2</v>
      </c>
      <c r="O3691" s="50">
        <v>5.1400000000000001E-2</v>
      </c>
      <c r="R3691" s="59"/>
    </row>
    <row r="3692" spans="2:18" x14ac:dyDescent="0.2">
      <c r="B3692">
        <v>3683</v>
      </c>
      <c r="C3692" s="57">
        <f ca="1"/>
        <v>0.4997177856261304</v>
      </c>
      <c r="D3692" s="57">
        <f t="shared" ca="1" si="456"/>
        <v>0.70488089714512581</v>
      </c>
      <c r="E3692" s="57">
        <f t="shared" ca="1" si="456"/>
        <v>0.70511220230642446</v>
      </c>
      <c r="F3692" s="57">
        <f t="shared" ca="1" si="451"/>
        <v>0</v>
      </c>
      <c r="G3692" s="57">
        <f t="shared" ca="1" si="452"/>
        <v>0</v>
      </c>
      <c r="H3692" s="17">
        <f t="shared" ca="1" si="453"/>
        <v>0</v>
      </c>
      <c r="I3692" s="17">
        <f t="shared" ca="1" si="454"/>
        <v>0</v>
      </c>
      <c r="K3692" s="17">
        <v>3683</v>
      </c>
      <c r="L3692" s="50">
        <v>1.5922444715448245E-3</v>
      </c>
      <c r="M3692" s="50">
        <v>1.6061302510331507E-3</v>
      </c>
      <c r="N3692" s="50">
        <v>5.16E-2</v>
      </c>
      <c r="O3692" s="50">
        <v>5.1999999999999998E-2</v>
      </c>
      <c r="R3692" s="59"/>
    </row>
    <row r="3693" spans="2:18" x14ac:dyDescent="0.2">
      <c r="B3693">
        <v>3684</v>
      </c>
      <c r="C3693" s="57">
        <f ca="1"/>
        <v>-0.89446064413119142</v>
      </c>
      <c r="D3693" s="57">
        <f t="shared" ca="1" si="456"/>
        <v>0.61435953862392967</v>
      </c>
      <c r="E3693" s="57">
        <f t="shared" ca="1" si="456"/>
        <v>0.61456113939471568</v>
      </c>
      <c r="F3693" s="57">
        <f t="shared" ca="1" si="451"/>
        <v>0</v>
      </c>
      <c r="G3693" s="57">
        <f t="shared" ca="1" si="452"/>
        <v>0</v>
      </c>
      <c r="H3693" s="17">
        <f t="shared" ca="1" si="453"/>
        <v>0</v>
      </c>
      <c r="I3693" s="17">
        <f t="shared" ca="1" si="454"/>
        <v>0</v>
      </c>
      <c r="K3693" s="17">
        <v>3684</v>
      </c>
      <c r="L3693" s="50">
        <v>1.8554424706308434E-3</v>
      </c>
      <c r="M3693" s="50">
        <v>1.870760904215032E-3</v>
      </c>
      <c r="N3693" s="50">
        <v>5.6399999999999999E-2</v>
      </c>
      <c r="O3693" s="50">
        <v>5.7000000000000002E-2</v>
      </c>
      <c r="R3693" s="59"/>
    </row>
    <row r="3694" spans="2:18" x14ac:dyDescent="0.2">
      <c r="B3694">
        <v>3685</v>
      </c>
      <c r="C3694" s="57">
        <f ca="1"/>
        <v>1.620858772099333</v>
      </c>
      <c r="D3694" s="57">
        <f t="shared" ca="1" si="456"/>
        <v>0.78726058182974656</v>
      </c>
      <c r="E3694" s="57">
        <f t="shared" ca="1" si="456"/>
        <v>0.78751891970867283</v>
      </c>
      <c r="F3694" s="57">
        <f t="shared" ca="1" si="451"/>
        <v>0</v>
      </c>
      <c r="G3694" s="57">
        <f t="shared" ca="1" si="452"/>
        <v>0</v>
      </c>
      <c r="H3694" s="17">
        <f t="shared" ca="1" si="453"/>
        <v>0</v>
      </c>
      <c r="I3694" s="17">
        <f t="shared" ca="1" si="454"/>
        <v>0</v>
      </c>
      <c r="K3694" s="17">
        <v>3685</v>
      </c>
      <c r="L3694" s="50">
        <v>1.7287466273343494E-3</v>
      </c>
      <c r="M3694" s="50">
        <v>1.7424376508254741E-3</v>
      </c>
      <c r="N3694" s="50">
        <v>5.0599999999999999E-2</v>
      </c>
      <c r="O3694" s="50">
        <v>5.0799999999999998E-2</v>
      </c>
      <c r="R3694" s="59"/>
    </row>
    <row r="3695" spans="2:18" x14ac:dyDescent="0.2">
      <c r="B3695">
        <v>3686</v>
      </c>
      <c r="C3695" s="57">
        <f ca="1"/>
        <v>-0.79783096103379125</v>
      </c>
      <c r="D3695" s="57">
        <f t="shared" ca="1" si="456"/>
        <v>0.62024018644948675</v>
      </c>
      <c r="E3695" s="57">
        <f t="shared" ca="1" si="456"/>
        <v>0.62044371694230005</v>
      </c>
      <c r="F3695" s="57">
        <f t="shared" ca="1" si="451"/>
        <v>0</v>
      </c>
      <c r="G3695" s="57">
        <f t="shared" ca="1" si="452"/>
        <v>0</v>
      </c>
      <c r="H3695" s="17">
        <f t="shared" ca="1" si="453"/>
        <v>0</v>
      </c>
      <c r="I3695" s="17">
        <f t="shared" ca="1" si="454"/>
        <v>0</v>
      </c>
      <c r="K3695" s="17">
        <v>3686</v>
      </c>
      <c r="L3695" s="50">
        <v>1.6885618244161908E-3</v>
      </c>
      <c r="M3695" s="50">
        <v>1.701806742269691E-3</v>
      </c>
      <c r="N3695" s="50">
        <v>4.9000000000000002E-2</v>
      </c>
      <c r="O3695" s="50">
        <v>4.9200000000000001E-2</v>
      </c>
      <c r="R3695" s="59"/>
    </row>
    <row r="3696" spans="2:18" x14ac:dyDescent="0.2">
      <c r="B3696">
        <v>3687</v>
      </c>
      <c r="C3696" s="57">
        <f ca="1"/>
        <v>0.490689032276309</v>
      </c>
      <c r="D3696" s="57">
        <f t="shared" ca="1" si="456"/>
        <v>0.70425374634982041</v>
      </c>
      <c r="E3696" s="57">
        <f t="shared" ca="1" si="456"/>
        <v>0.7044848457129248</v>
      </c>
      <c r="F3696" s="57">
        <f t="shared" ca="1" si="451"/>
        <v>0</v>
      </c>
      <c r="G3696" s="57">
        <f t="shared" ca="1" si="452"/>
        <v>0</v>
      </c>
      <c r="H3696" s="17">
        <f t="shared" ca="1" si="453"/>
        <v>0</v>
      </c>
      <c r="I3696" s="17">
        <f t="shared" ca="1" si="454"/>
        <v>0</v>
      </c>
      <c r="K3696" s="17">
        <v>3687</v>
      </c>
      <c r="L3696" s="50">
        <v>1.6464162924906727E-3</v>
      </c>
      <c r="M3696" s="50">
        <v>1.6608199939603658E-3</v>
      </c>
      <c r="N3696" s="50">
        <v>5.3600000000000002E-2</v>
      </c>
      <c r="O3696" s="50">
        <v>5.3600000000000002E-2</v>
      </c>
      <c r="R3696" s="59"/>
    </row>
    <row r="3697" spans="2:18" x14ac:dyDescent="0.2">
      <c r="B3697">
        <v>3688</v>
      </c>
      <c r="C3697" s="57">
        <f ca="1"/>
        <v>-0.16879834532723986</v>
      </c>
      <c r="D3697" s="57">
        <f t="shared" ca="1" si="456"/>
        <v>0.65992192626645008</v>
      </c>
      <c r="E3697" s="57">
        <f t="shared" ca="1" si="456"/>
        <v>0.66013847823745364</v>
      </c>
      <c r="F3697" s="57">
        <f t="shared" ca="1" si="451"/>
        <v>0</v>
      </c>
      <c r="G3697" s="57">
        <f t="shared" ca="1" si="452"/>
        <v>0</v>
      </c>
      <c r="H3697" s="17">
        <f t="shared" ca="1" si="453"/>
        <v>0</v>
      </c>
      <c r="I3697" s="17">
        <f t="shared" ca="1" si="454"/>
        <v>0</v>
      </c>
      <c r="K3697" s="17">
        <v>3688</v>
      </c>
      <c r="L3697" s="50">
        <v>1.6066805219664389E-3</v>
      </c>
      <c r="M3697" s="50">
        <v>1.6203987042456998E-3</v>
      </c>
      <c r="N3697" s="50">
        <v>5.0999999999999997E-2</v>
      </c>
      <c r="O3697" s="50">
        <v>5.0999999999999997E-2</v>
      </c>
      <c r="R3697" s="59"/>
    </row>
    <row r="3698" spans="2:18" x14ac:dyDescent="0.2">
      <c r="B3698">
        <v>3689</v>
      </c>
      <c r="C3698" s="57">
        <f ca="1"/>
        <v>0.56370738797864939</v>
      </c>
      <c r="D3698" s="57">
        <f t="shared" ca="1" si="456"/>
        <v>0.70934174573106801</v>
      </c>
      <c r="E3698" s="57">
        <f t="shared" ca="1" si="456"/>
        <v>0.70957451471030508</v>
      </c>
      <c r="F3698" s="57">
        <f t="shared" ca="1" si="451"/>
        <v>0</v>
      </c>
      <c r="G3698" s="57">
        <f t="shared" ca="1" si="452"/>
        <v>0</v>
      </c>
      <c r="H3698" s="17">
        <f t="shared" ca="1" si="453"/>
        <v>0</v>
      </c>
      <c r="I3698" s="17">
        <f t="shared" ca="1" si="454"/>
        <v>0</v>
      </c>
      <c r="K3698" s="17">
        <v>3689</v>
      </c>
      <c r="L3698" s="50">
        <v>1.8300168705436878E-3</v>
      </c>
      <c r="M3698" s="50">
        <v>1.8456019961562028E-3</v>
      </c>
      <c r="N3698" s="50">
        <v>5.7599999999999998E-2</v>
      </c>
      <c r="O3698" s="50">
        <v>5.8000000000000003E-2</v>
      </c>
      <c r="R3698" s="59"/>
    </row>
    <row r="3699" spans="2:18" x14ac:dyDescent="0.2">
      <c r="B3699">
        <v>3690</v>
      </c>
      <c r="C3699" s="57">
        <f ca="1"/>
        <v>0.27472442483247056</v>
      </c>
      <c r="D3699" s="57">
        <f t="shared" ca="1" si="456"/>
        <v>0.68941769580712176</v>
      </c>
      <c r="E3699" s="57">
        <f t="shared" ca="1" si="456"/>
        <v>0.6896439267519191</v>
      </c>
      <c r="F3699" s="57">
        <f t="shared" ca="1" si="451"/>
        <v>0</v>
      </c>
      <c r="G3699" s="57">
        <f t="shared" ca="1" si="452"/>
        <v>0</v>
      </c>
      <c r="H3699" s="17">
        <f t="shared" ca="1" si="453"/>
        <v>0</v>
      </c>
      <c r="I3699" s="17">
        <f t="shared" ca="1" si="454"/>
        <v>0</v>
      </c>
      <c r="K3699" s="17">
        <v>3690</v>
      </c>
      <c r="L3699" s="50">
        <v>1.9130102341325796E-3</v>
      </c>
      <c r="M3699" s="50">
        <v>1.9267974003207432E-3</v>
      </c>
      <c r="N3699" s="50">
        <v>5.0599999999999999E-2</v>
      </c>
      <c r="O3699" s="50">
        <v>5.0999999999999997E-2</v>
      </c>
      <c r="R3699" s="59"/>
    </row>
    <row r="3700" spans="2:18" x14ac:dyDescent="0.2">
      <c r="B3700">
        <v>3691</v>
      </c>
      <c r="C3700" s="57">
        <f ca="1"/>
        <v>0.29742440906976997</v>
      </c>
      <c r="D3700" s="57">
        <f t="shared" ca="1" si="456"/>
        <v>0.69096229482576466</v>
      </c>
      <c r="E3700" s="57">
        <f t="shared" ca="1" si="456"/>
        <v>0.69118903262743203</v>
      </c>
      <c r="F3700" s="57">
        <f t="shared" ca="1" si="451"/>
        <v>0</v>
      </c>
      <c r="G3700" s="57">
        <f t="shared" ca="1" si="452"/>
        <v>0</v>
      </c>
      <c r="H3700" s="17">
        <f t="shared" ca="1" si="453"/>
        <v>0</v>
      </c>
      <c r="I3700" s="17">
        <f t="shared" ca="1" si="454"/>
        <v>0</v>
      </c>
      <c r="K3700" s="17">
        <v>3691</v>
      </c>
      <c r="L3700" s="50">
        <v>1.7243216902514398E-3</v>
      </c>
      <c r="M3700" s="50">
        <v>1.7368336671797766E-3</v>
      </c>
      <c r="N3700" s="50">
        <v>4.5999999999999999E-2</v>
      </c>
      <c r="O3700" s="50">
        <v>4.6800000000000001E-2</v>
      </c>
      <c r="R3700" s="59"/>
    </row>
    <row r="3701" spans="2:18" x14ac:dyDescent="0.2">
      <c r="B3701">
        <v>3692</v>
      </c>
      <c r="C3701" s="57">
        <f ca="1"/>
        <v>-1.1730263407304564</v>
      </c>
      <c r="D3701" s="57">
        <f t="shared" ca="1" si="456"/>
        <v>0.59771690411880085</v>
      </c>
      <c r="E3701" s="57">
        <f t="shared" ca="1" si="456"/>
        <v>0.59791304364461029</v>
      </c>
      <c r="F3701" s="57">
        <f t="shared" ca="1" si="451"/>
        <v>0</v>
      </c>
      <c r="G3701" s="57">
        <f t="shared" ca="1" si="452"/>
        <v>0</v>
      </c>
      <c r="H3701" s="17">
        <f t="shared" ca="1" si="453"/>
        <v>0</v>
      </c>
      <c r="I3701" s="17">
        <f t="shared" ca="1" si="454"/>
        <v>0</v>
      </c>
      <c r="K3701" s="17">
        <v>3692</v>
      </c>
      <c r="L3701" s="50">
        <v>1.7878614555911015E-3</v>
      </c>
      <c r="M3701" s="50">
        <v>1.8015824298195408E-3</v>
      </c>
      <c r="N3701" s="50">
        <v>5.0599999999999999E-2</v>
      </c>
      <c r="O3701" s="50">
        <v>5.0999999999999997E-2</v>
      </c>
      <c r="R3701" s="59"/>
    </row>
    <row r="3702" spans="2:18" x14ac:dyDescent="0.2">
      <c r="B3702">
        <v>3693</v>
      </c>
      <c r="C3702" s="57">
        <f ca="1"/>
        <v>-0.61715895298726486</v>
      </c>
      <c r="D3702" s="57">
        <f t="shared" ca="1" si="456"/>
        <v>0.63138687997394416</v>
      </c>
      <c r="E3702" s="57">
        <f t="shared" ca="1" si="456"/>
        <v>0.63159406823043651</v>
      </c>
      <c r="F3702" s="57">
        <f t="shared" ca="1" si="451"/>
        <v>0</v>
      </c>
      <c r="G3702" s="57">
        <f t="shared" ca="1" si="452"/>
        <v>0</v>
      </c>
      <c r="H3702" s="17">
        <f t="shared" ca="1" si="453"/>
        <v>0</v>
      </c>
      <c r="I3702" s="17">
        <f t="shared" ca="1" si="454"/>
        <v>0</v>
      </c>
      <c r="K3702" s="17">
        <v>3693</v>
      </c>
      <c r="L3702" s="50">
        <v>1.5567268696836541E-3</v>
      </c>
      <c r="M3702" s="50">
        <v>1.5696968183111152E-3</v>
      </c>
      <c r="N3702" s="50">
        <v>4.8000000000000001E-2</v>
      </c>
      <c r="O3702" s="50">
        <v>4.82E-2</v>
      </c>
      <c r="R3702" s="59"/>
    </row>
    <row r="3703" spans="2:18" x14ac:dyDescent="0.2">
      <c r="B3703">
        <v>3694</v>
      </c>
      <c r="C3703" s="57">
        <f ca="1"/>
        <v>-0.63350289311670371</v>
      </c>
      <c r="D3703" s="57">
        <f t="shared" ca="1" si="456"/>
        <v>0.63037034062945041</v>
      </c>
      <c r="E3703" s="57">
        <f t="shared" ca="1" si="456"/>
        <v>0.63057719531072753</v>
      </c>
      <c r="F3703" s="57">
        <f t="shared" ca="1" si="451"/>
        <v>0</v>
      </c>
      <c r="G3703" s="57">
        <f t="shared" ca="1" si="452"/>
        <v>0</v>
      </c>
      <c r="H3703" s="17">
        <f t="shared" ca="1" si="453"/>
        <v>0</v>
      </c>
      <c r="I3703" s="17">
        <f t="shared" ca="1" si="454"/>
        <v>0</v>
      </c>
      <c r="K3703" s="17">
        <v>3694</v>
      </c>
      <c r="L3703" s="50">
        <v>1.6688444262622259E-3</v>
      </c>
      <c r="M3703" s="50">
        <v>1.6822336373244404E-3</v>
      </c>
      <c r="N3703" s="50">
        <v>4.9599999999999998E-2</v>
      </c>
      <c r="O3703" s="50">
        <v>4.9799999999999997E-2</v>
      </c>
      <c r="R3703" s="59"/>
    </row>
    <row r="3704" spans="2:18" x14ac:dyDescent="0.2">
      <c r="B3704">
        <v>3695</v>
      </c>
      <c r="C3704" s="57">
        <f ca="1"/>
        <v>-0.812802085821408</v>
      </c>
      <c r="D3704" s="57">
        <f t="shared" ca="1" si="456"/>
        <v>0.61932540870534603</v>
      </c>
      <c r="E3704" s="57">
        <f t="shared" ca="1" si="456"/>
        <v>0.61952863901579591</v>
      </c>
      <c r="F3704" s="57">
        <f t="shared" ca="1" si="451"/>
        <v>0</v>
      </c>
      <c r="G3704" s="57">
        <f t="shared" ca="1" si="452"/>
        <v>0</v>
      </c>
      <c r="H3704" s="17">
        <f t="shared" ca="1" si="453"/>
        <v>0</v>
      </c>
      <c r="I3704" s="17">
        <f t="shared" ca="1" si="454"/>
        <v>0</v>
      </c>
      <c r="K3704" s="17">
        <v>3695</v>
      </c>
      <c r="L3704" s="50">
        <v>1.885518224725757E-3</v>
      </c>
      <c r="M3704" s="50">
        <v>1.9005109921659412E-3</v>
      </c>
      <c r="N3704" s="50">
        <v>5.5399999999999998E-2</v>
      </c>
      <c r="O3704" s="50">
        <v>5.5800000000000002E-2</v>
      </c>
      <c r="R3704" s="59"/>
    </row>
    <row r="3705" spans="2:18" x14ac:dyDescent="0.2">
      <c r="B3705">
        <v>3696</v>
      </c>
      <c r="C3705" s="57">
        <f ca="1"/>
        <v>-1.1065148341413815</v>
      </c>
      <c r="D3705" s="57">
        <f t="shared" ca="1" si="456"/>
        <v>0.60164913220170935</v>
      </c>
      <c r="E3705" s="57">
        <f t="shared" ca="1" si="456"/>
        <v>0.60184656207976783</v>
      </c>
      <c r="F3705" s="57">
        <f t="shared" ca="1" si="451"/>
        <v>0</v>
      </c>
      <c r="G3705" s="57">
        <f t="shared" ca="1" si="452"/>
        <v>0</v>
      </c>
      <c r="H3705" s="17">
        <f t="shared" ca="1" si="453"/>
        <v>0</v>
      </c>
      <c r="I3705" s="17">
        <f t="shared" ca="1" si="454"/>
        <v>0</v>
      </c>
      <c r="K3705" s="17">
        <v>3696</v>
      </c>
      <c r="L3705" s="50">
        <v>1.7435579043642696E-3</v>
      </c>
      <c r="M3705" s="50">
        <v>1.7566787001220472E-3</v>
      </c>
      <c r="N3705" s="50">
        <v>4.82E-2</v>
      </c>
      <c r="O3705" s="50">
        <v>4.8800000000000003E-2</v>
      </c>
      <c r="R3705" s="59"/>
    </row>
    <row r="3706" spans="2:18" x14ac:dyDescent="0.2">
      <c r="B3706">
        <v>3697</v>
      </c>
      <c r="C3706" s="57">
        <f ca="1"/>
        <v>0.43733720429464618</v>
      </c>
      <c r="D3706" s="57">
        <f t="shared" ca="1" si="456"/>
        <v>0.70055922198094867</v>
      </c>
      <c r="E3706" s="57">
        <f t="shared" ca="1" si="456"/>
        <v>0.70078910899377</v>
      </c>
      <c r="F3706" s="57">
        <f t="shared" ca="1" si="451"/>
        <v>0</v>
      </c>
      <c r="G3706" s="57">
        <f t="shared" ca="1" si="452"/>
        <v>0</v>
      </c>
      <c r="H3706" s="17">
        <f t="shared" ca="1" si="453"/>
        <v>0</v>
      </c>
      <c r="I3706" s="17">
        <f t="shared" ca="1" si="454"/>
        <v>0</v>
      </c>
      <c r="K3706" s="17">
        <v>3697</v>
      </c>
      <c r="L3706" s="50">
        <v>1.6732989441485405E-3</v>
      </c>
      <c r="M3706" s="50">
        <v>1.6868614812265116E-3</v>
      </c>
      <c r="N3706" s="50">
        <v>4.9799999999999997E-2</v>
      </c>
      <c r="O3706" s="50">
        <v>5.04E-2</v>
      </c>
      <c r="R3706" s="59"/>
    </row>
    <row r="3707" spans="2:18" x14ac:dyDescent="0.2">
      <c r="B3707">
        <v>3698</v>
      </c>
      <c r="C3707" s="57">
        <f ca="1"/>
        <v>-1.5360676587052475</v>
      </c>
      <c r="D3707" s="57">
        <f t="shared" ca="1" si="456"/>
        <v>0.57670214060082114</v>
      </c>
      <c r="E3707" s="57">
        <f t="shared" ca="1" si="456"/>
        <v>0.57689138417685404</v>
      </c>
      <c r="F3707" s="57">
        <f t="shared" ca="1" si="451"/>
        <v>0</v>
      </c>
      <c r="G3707" s="57">
        <f t="shared" ca="1" si="452"/>
        <v>0</v>
      </c>
      <c r="H3707" s="17">
        <f t="shared" ca="1" si="453"/>
        <v>0</v>
      </c>
      <c r="I3707" s="17">
        <f t="shared" ca="1" si="454"/>
        <v>0</v>
      </c>
      <c r="K3707" s="17">
        <v>3698</v>
      </c>
      <c r="L3707" s="50">
        <v>1.7606342826808614E-3</v>
      </c>
      <c r="M3707" s="50">
        <v>1.7755065340177331E-3</v>
      </c>
      <c r="N3707" s="50">
        <v>5.5199999999999999E-2</v>
      </c>
      <c r="O3707" s="50">
        <v>5.5399999999999998E-2</v>
      </c>
      <c r="R3707" s="59"/>
    </row>
    <row r="3708" spans="2:18" x14ac:dyDescent="0.2">
      <c r="B3708">
        <v>3699</v>
      </c>
      <c r="C3708" s="57">
        <f ca="1"/>
        <v>-1.4488478019327886</v>
      </c>
      <c r="D3708" s="57">
        <f t="shared" ca="1" si="456"/>
        <v>0.58168245997250312</v>
      </c>
      <c r="E3708" s="57">
        <f t="shared" ca="1" si="456"/>
        <v>0.58187333782970341</v>
      </c>
      <c r="F3708" s="57">
        <f t="shared" ca="1" si="451"/>
        <v>0</v>
      </c>
      <c r="G3708" s="57">
        <f t="shared" ca="1" si="452"/>
        <v>0</v>
      </c>
      <c r="H3708" s="17">
        <f t="shared" ca="1" si="453"/>
        <v>0</v>
      </c>
      <c r="I3708" s="17">
        <f t="shared" ca="1" si="454"/>
        <v>0</v>
      </c>
      <c r="K3708" s="17">
        <v>3699</v>
      </c>
      <c r="L3708" s="50">
        <v>1.6374343694344606E-3</v>
      </c>
      <c r="M3708" s="50">
        <v>1.6509092759781055E-3</v>
      </c>
      <c r="N3708" s="50">
        <v>4.9599999999999998E-2</v>
      </c>
      <c r="O3708" s="50">
        <v>5.0200000000000002E-2</v>
      </c>
      <c r="R3708" s="59"/>
    </row>
    <row r="3709" spans="2:18" x14ac:dyDescent="0.2">
      <c r="B3709">
        <v>3700</v>
      </c>
      <c r="C3709" s="57">
        <f ca="1"/>
        <v>-5.2070761477137753E-2</v>
      </c>
      <c r="D3709" s="57">
        <f t="shared" ca="1" si="456"/>
        <v>0.66756009195862753</v>
      </c>
      <c r="E3709" s="57">
        <f t="shared" ca="1" si="456"/>
        <v>0.66777915037739366</v>
      </c>
      <c r="F3709" s="57">
        <f t="shared" ca="1" si="451"/>
        <v>0</v>
      </c>
      <c r="G3709" s="57">
        <f t="shared" ca="1" si="452"/>
        <v>0</v>
      </c>
      <c r="H3709" s="17">
        <f t="shared" ca="1" si="453"/>
        <v>0</v>
      </c>
      <c r="I3709" s="17">
        <f t="shared" ca="1" si="454"/>
        <v>0</v>
      </c>
      <c r="K3709" s="17">
        <v>3700</v>
      </c>
      <c r="L3709" s="50">
        <v>1.5560830055510264E-3</v>
      </c>
      <c r="M3709" s="50">
        <v>1.5685946916424007E-3</v>
      </c>
      <c r="N3709" s="50">
        <v>4.6199999999999998E-2</v>
      </c>
      <c r="O3709" s="50">
        <v>4.6399999999999997E-2</v>
      </c>
      <c r="R3709" s="59"/>
    </row>
    <row r="3710" spans="2:18" x14ac:dyDescent="0.2">
      <c r="B3710">
        <v>3701</v>
      </c>
      <c r="C3710" s="57">
        <f ca="1"/>
        <v>-1.0175470395288562</v>
      </c>
      <c r="D3710" s="57">
        <f t="shared" ref="D3710:E3729" ca="1" si="457">S0*EXP((D$5+0.5*σ*σ)*T+σ*SQRT(T)*$C3710)</f>
        <v>0.60694947373500052</v>
      </c>
      <c r="E3710" s="57">
        <f t="shared" ca="1" si="457"/>
        <v>0.60714864290881565</v>
      </c>
      <c r="F3710" s="57">
        <f t="shared" ca="1" si="451"/>
        <v>0</v>
      </c>
      <c r="G3710" s="57">
        <f t="shared" ca="1" si="452"/>
        <v>0</v>
      </c>
      <c r="H3710" s="17">
        <f t="shared" ca="1" si="453"/>
        <v>0</v>
      </c>
      <c r="I3710" s="17">
        <f t="shared" ca="1" si="454"/>
        <v>0</v>
      </c>
      <c r="K3710" s="17">
        <v>3701</v>
      </c>
      <c r="L3710" s="50">
        <v>1.5641429055644996E-3</v>
      </c>
      <c r="M3710" s="50">
        <v>1.5770387769816982E-3</v>
      </c>
      <c r="N3710" s="50">
        <v>4.7600000000000003E-2</v>
      </c>
      <c r="O3710" s="50">
        <v>4.82E-2</v>
      </c>
      <c r="R3710" s="59"/>
    </row>
    <row r="3711" spans="2:18" x14ac:dyDescent="0.2">
      <c r="B3711">
        <v>3702</v>
      </c>
      <c r="C3711" s="57">
        <f ca="1"/>
        <v>-0.53777913802557198</v>
      </c>
      <c r="D3711" s="57">
        <f t="shared" ca="1" si="457"/>
        <v>0.63634740707861281</v>
      </c>
      <c r="E3711" s="57">
        <f t="shared" ca="1" si="457"/>
        <v>0.63655622312148252</v>
      </c>
      <c r="F3711" s="57">
        <f t="shared" ca="1" si="451"/>
        <v>0</v>
      </c>
      <c r="G3711" s="57">
        <f t="shared" ca="1" si="452"/>
        <v>0</v>
      </c>
      <c r="H3711" s="17">
        <f t="shared" ca="1" si="453"/>
        <v>0</v>
      </c>
      <c r="I3711" s="17">
        <f t="shared" ca="1" si="454"/>
        <v>0</v>
      </c>
      <c r="K3711" s="17">
        <v>3702</v>
      </c>
      <c r="L3711" s="50">
        <v>1.8280379495920712E-3</v>
      </c>
      <c r="M3711" s="50">
        <v>1.8427978595268045E-3</v>
      </c>
      <c r="N3711" s="50">
        <v>5.4600000000000003E-2</v>
      </c>
      <c r="O3711" s="50">
        <v>5.4800000000000001E-2</v>
      </c>
      <c r="R3711" s="59"/>
    </row>
    <row r="3712" spans="2:18" x14ac:dyDescent="0.2">
      <c r="B3712">
        <v>3703</v>
      </c>
      <c r="C3712" s="57">
        <f ca="1"/>
        <v>-0.24736242434755065</v>
      </c>
      <c r="D3712" s="57">
        <f t="shared" ca="1" si="457"/>
        <v>0.65483028862332215</v>
      </c>
      <c r="E3712" s="57">
        <f t="shared" ca="1" si="457"/>
        <v>0.65504516978430516</v>
      </c>
      <c r="F3712" s="57">
        <f t="shared" ca="1" si="451"/>
        <v>0</v>
      </c>
      <c r="G3712" s="57">
        <f t="shared" ca="1" si="452"/>
        <v>0</v>
      </c>
      <c r="H3712" s="17">
        <f t="shared" ca="1" si="453"/>
        <v>0</v>
      </c>
      <c r="I3712" s="17">
        <f t="shared" ca="1" si="454"/>
        <v>0</v>
      </c>
      <c r="K3712" s="17">
        <v>3703</v>
      </c>
      <c r="L3712" s="50">
        <v>1.7988490244101349E-3</v>
      </c>
      <c r="M3712" s="50">
        <v>1.8134793477865487E-3</v>
      </c>
      <c r="N3712" s="50">
        <v>5.4199999999999998E-2</v>
      </c>
      <c r="O3712" s="50">
        <v>5.4600000000000003E-2</v>
      </c>
      <c r="R3712" s="59"/>
    </row>
    <row r="3713" spans="2:18" x14ac:dyDescent="0.2">
      <c r="B3713">
        <v>3704</v>
      </c>
      <c r="C3713" s="57">
        <f ca="1"/>
        <v>2.9016177412155555</v>
      </c>
      <c r="D3713" s="57">
        <f t="shared" ca="1" si="457"/>
        <v>0.89321390504549592</v>
      </c>
      <c r="E3713" s="57">
        <f t="shared" ca="1" si="457"/>
        <v>0.89350701128119836</v>
      </c>
      <c r="F3713" s="57">
        <f t="shared" ca="1" si="451"/>
        <v>0.1050139050454959</v>
      </c>
      <c r="G3713" s="57">
        <f t="shared" ca="1" si="452"/>
        <v>0.10530701128119835</v>
      </c>
      <c r="H3713" s="17">
        <f t="shared" ca="1" si="453"/>
        <v>1</v>
      </c>
      <c r="I3713" s="17">
        <f t="shared" ca="1" si="454"/>
        <v>1</v>
      </c>
      <c r="K3713" s="17">
        <v>3704</v>
      </c>
      <c r="L3713" s="50">
        <v>1.7915910555139458E-3</v>
      </c>
      <c r="M3713" s="50">
        <v>1.8051744193738706E-3</v>
      </c>
      <c r="N3713" s="50">
        <v>5.0200000000000002E-2</v>
      </c>
      <c r="O3713" s="50">
        <v>5.04E-2</v>
      </c>
      <c r="R3713" s="59"/>
    </row>
    <row r="3714" spans="2:18" x14ac:dyDescent="0.2">
      <c r="B3714">
        <v>3705</v>
      </c>
      <c r="C3714" s="57">
        <f ca="1"/>
        <v>2.3064170418273711</v>
      </c>
      <c r="D3714" s="57">
        <f t="shared" ca="1" si="457"/>
        <v>0.84230885367626118</v>
      </c>
      <c r="E3714" s="57">
        <f t="shared" ca="1" si="457"/>
        <v>0.84258525552805197</v>
      </c>
      <c r="F3714" s="57">
        <f t="shared" ca="1" si="451"/>
        <v>5.410885367626117E-2</v>
      </c>
      <c r="G3714" s="57">
        <f t="shared" ca="1" si="452"/>
        <v>5.4385255528051957E-2</v>
      </c>
      <c r="H3714" s="17">
        <f t="shared" ca="1" si="453"/>
        <v>1</v>
      </c>
      <c r="I3714" s="17">
        <f t="shared" ca="1" si="454"/>
        <v>1</v>
      </c>
      <c r="K3714" s="17">
        <v>3705</v>
      </c>
      <c r="L3714" s="50">
        <v>1.6942169360866543E-3</v>
      </c>
      <c r="M3714" s="50">
        <v>1.7081862898855088E-3</v>
      </c>
      <c r="N3714" s="50">
        <v>5.16E-2</v>
      </c>
      <c r="O3714" s="50">
        <v>5.1999999999999998E-2</v>
      </c>
      <c r="R3714" s="59"/>
    </row>
    <row r="3715" spans="2:18" x14ac:dyDescent="0.2">
      <c r="B3715">
        <v>3706</v>
      </c>
      <c r="C3715" s="57">
        <f ca="1"/>
        <v>0.9470958828417041</v>
      </c>
      <c r="D3715" s="57">
        <f t="shared" ca="1" si="457"/>
        <v>0.73666608993039928</v>
      </c>
      <c r="E3715" s="57">
        <f t="shared" ca="1" si="457"/>
        <v>0.73690782533484112</v>
      </c>
      <c r="F3715" s="57">
        <f t="shared" ca="1" si="451"/>
        <v>0</v>
      </c>
      <c r="G3715" s="57">
        <f t="shared" ca="1" si="452"/>
        <v>0</v>
      </c>
      <c r="H3715" s="17">
        <f t="shared" ca="1" si="453"/>
        <v>0</v>
      </c>
      <c r="I3715" s="17">
        <f t="shared" ca="1" si="454"/>
        <v>0</v>
      </c>
      <c r="K3715" s="17">
        <v>3706</v>
      </c>
      <c r="L3715" s="50">
        <v>1.5758045602777234E-3</v>
      </c>
      <c r="M3715" s="50">
        <v>1.5891024051815626E-3</v>
      </c>
      <c r="N3715" s="50">
        <v>4.9000000000000002E-2</v>
      </c>
      <c r="O3715" s="50">
        <v>4.9799999999999997E-2</v>
      </c>
      <c r="R3715" s="59"/>
    </row>
    <row r="3716" spans="2:18" x14ac:dyDescent="0.2">
      <c r="B3716">
        <v>3707</v>
      </c>
      <c r="C3716" s="57">
        <f ca="1"/>
        <v>-0.13892343054176653</v>
      </c>
      <c r="D3716" s="57">
        <f t="shared" ca="1" si="457"/>
        <v>0.66186845434633257</v>
      </c>
      <c r="E3716" s="57">
        <f t="shared" ca="1" si="457"/>
        <v>0.66208564506636924</v>
      </c>
      <c r="F3716" s="57">
        <f t="shared" ca="1" si="451"/>
        <v>0</v>
      </c>
      <c r="G3716" s="57">
        <f t="shared" ca="1" si="452"/>
        <v>0</v>
      </c>
      <c r="H3716" s="17">
        <f t="shared" ca="1" si="453"/>
        <v>0</v>
      </c>
      <c r="I3716" s="17">
        <f t="shared" ca="1" si="454"/>
        <v>0</v>
      </c>
      <c r="K3716" s="17">
        <v>3707</v>
      </c>
      <c r="L3716" s="50">
        <v>1.663549995547034E-3</v>
      </c>
      <c r="M3716" s="50">
        <v>1.6771516071556896E-3</v>
      </c>
      <c r="N3716" s="50">
        <v>4.9799999999999997E-2</v>
      </c>
      <c r="O3716" s="50">
        <v>5.0999999999999997E-2</v>
      </c>
      <c r="R3716" s="59"/>
    </row>
    <row r="3717" spans="2:18" x14ac:dyDescent="0.2">
      <c r="B3717">
        <v>3708</v>
      </c>
      <c r="C3717" s="57">
        <f ca="1"/>
        <v>1.0623801891336604</v>
      </c>
      <c r="D3717" s="57">
        <f t="shared" ca="1" si="457"/>
        <v>0.74508649402417937</v>
      </c>
      <c r="E3717" s="57">
        <f t="shared" ca="1" si="457"/>
        <v>0.74533099256624469</v>
      </c>
      <c r="F3717" s="57">
        <f t="shared" ca="1" si="451"/>
        <v>0</v>
      </c>
      <c r="G3717" s="57">
        <f t="shared" ca="1" si="452"/>
        <v>0</v>
      </c>
      <c r="H3717" s="17">
        <f t="shared" ca="1" si="453"/>
        <v>0</v>
      </c>
      <c r="I3717" s="17">
        <f t="shared" ca="1" si="454"/>
        <v>0</v>
      </c>
      <c r="K3717" s="17">
        <v>3708</v>
      </c>
      <c r="L3717" s="50">
        <v>1.7521021897455101E-3</v>
      </c>
      <c r="M3717" s="50">
        <v>1.7652886356840408E-3</v>
      </c>
      <c r="N3717" s="50">
        <v>4.8599999999999997E-2</v>
      </c>
      <c r="O3717" s="50">
        <v>4.9000000000000002E-2</v>
      </c>
      <c r="R3717" s="59"/>
    </row>
    <row r="3718" spans="2:18" x14ac:dyDescent="0.2">
      <c r="B3718">
        <v>3709</v>
      </c>
      <c r="C3718" s="57">
        <f ca="1"/>
        <v>0.73217554157943809</v>
      </c>
      <c r="D3718" s="57">
        <f t="shared" ca="1" si="457"/>
        <v>0.7212214769150892</v>
      </c>
      <c r="E3718" s="57">
        <f t="shared" ca="1" si="457"/>
        <v>0.72145814420274801</v>
      </c>
      <c r="F3718" s="57">
        <f t="shared" ca="1" si="451"/>
        <v>0</v>
      </c>
      <c r="G3718" s="57">
        <f t="shared" ca="1" si="452"/>
        <v>0</v>
      </c>
      <c r="H3718" s="17">
        <f t="shared" ca="1" si="453"/>
        <v>0</v>
      </c>
      <c r="I3718" s="17">
        <f t="shared" ca="1" si="454"/>
        <v>0</v>
      </c>
      <c r="K3718" s="17">
        <v>3709</v>
      </c>
      <c r="L3718" s="50">
        <v>1.7735131890047452E-3</v>
      </c>
      <c r="M3718" s="50">
        <v>1.7872036611575345E-3</v>
      </c>
      <c r="N3718" s="50">
        <v>5.04E-2</v>
      </c>
      <c r="O3718" s="50">
        <v>5.0799999999999998E-2</v>
      </c>
      <c r="R3718" s="59"/>
    </row>
    <row r="3719" spans="2:18" x14ac:dyDescent="0.2">
      <c r="B3719">
        <v>3710</v>
      </c>
      <c r="C3719" s="57">
        <f ca="1"/>
        <v>-2.0928287044844445</v>
      </c>
      <c r="D3719" s="57">
        <f t="shared" ca="1" si="457"/>
        <v>0.54590024067751408</v>
      </c>
      <c r="E3719" s="57">
        <f t="shared" ca="1" si="457"/>
        <v>0.54607937667585693</v>
      </c>
      <c r="F3719" s="57">
        <f t="shared" ca="1" si="451"/>
        <v>0</v>
      </c>
      <c r="G3719" s="57">
        <f t="shared" ca="1" si="452"/>
        <v>0</v>
      </c>
      <c r="H3719" s="17">
        <f t="shared" ca="1" si="453"/>
        <v>0</v>
      </c>
      <c r="I3719" s="17">
        <f t="shared" ca="1" si="454"/>
        <v>0</v>
      </c>
      <c r="K3719" s="17">
        <v>3710</v>
      </c>
      <c r="L3719" s="50">
        <v>1.7968805632801747E-3</v>
      </c>
      <c r="M3719" s="50">
        <v>1.8111620331201831E-3</v>
      </c>
      <c r="N3719" s="50">
        <v>5.2400000000000002E-2</v>
      </c>
      <c r="O3719" s="50">
        <v>5.3199999999999997E-2</v>
      </c>
      <c r="R3719" s="59"/>
    </row>
    <row r="3720" spans="2:18" x14ac:dyDescent="0.2">
      <c r="B3720">
        <v>3711</v>
      </c>
      <c r="C3720" s="57">
        <f ca="1"/>
        <v>0.13737022987159875</v>
      </c>
      <c r="D3720" s="57">
        <f t="shared" ca="1" si="457"/>
        <v>0.68014493803767273</v>
      </c>
      <c r="E3720" s="57">
        <f t="shared" ca="1" si="457"/>
        <v>0.68036812614680775</v>
      </c>
      <c r="F3720" s="57">
        <f t="shared" ca="1" si="451"/>
        <v>0</v>
      </c>
      <c r="G3720" s="57">
        <f t="shared" ca="1" si="452"/>
        <v>0</v>
      </c>
      <c r="H3720" s="17">
        <f t="shared" ca="1" si="453"/>
        <v>0</v>
      </c>
      <c r="I3720" s="17">
        <f t="shared" ca="1" si="454"/>
        <v>0</v>
      </c>
      <c r="K3720" s="17">
        <v>3711</v>
      </c>
      <c r="L3720" s="50">
        <v>1.846230017827935E-3</v>
      </c>
      <c r="M3720" s="50">
        <v>1.860527260286311E-3</v>
      </c>
      <c r="N3720" s="50">
        <v>5.28E-2</v>
      </c>
      <c r="O3720" s="50">
        <v>5.3400000000000003E-2</v>
      </c>
      <c r="R3720" s="59"/>
    </row>
    <row r="3721" spans="2:18" x14ac:dyDescent="0.2">
      <c r="B3721">
        <v>3712</v>
      </c>
      <c r="C3721" s="57">
        <f ca="1"/>
        <v>0.29990219805646717</v>
      </c>
      <c r="D3721" s="57">
        <f t="shared" ca="1" si="457"/>
        <v>0.6911311029846926</v>
      </c>
      <c r="E3721" s="57">
        <f t="shared" ca="1" si="457"/>
        <v>0.69135789618039689</v>
      </c>
      <c r="F3721" s="57">
        <f t="shared" ca="1" si="451"/>
        <v>0</v>
      </c>
      <c r="G3721" s="57">
        <f t="shared" ca="1" si="452"/>
        <v>0</v>
      </c>
      <c r="H3721" s="17">
        <f t="shared" ca="1" si="453"/>
        <v>0</v>
      </c>
      <c r="I3721" s="17">
        <f t="shared" ca="1" si="454"/>
        <v>0</v>
      </c>
      <c r="K3721" s="17">
        <v>3712</v>
      </c>
      <c r="L3721" s="50">
        <v>1.9253197881885249E-3</v>
      </c>
      <c r="M3721" s="50">
        <v>1.9397958510761263E-3</v>
      </c>
      <c r="N3721" s="50">
        <v>5.3199999999999997E-2</v>
      </c>
      <c r="O3721" s="50">
        <v>5.3600000000000002E-2</v>
      </c>
      <c r="R3721" s="59"/>
    </row>
    <row r="3722" spans="2:18" x14ac:dyDescent="0.2">
      <c r="B3722">
        <v>3713</v>
      </c>
      <c r="C3722" s="57">
        <f ca="1"/>
        <v>0.29115284146851189</v>
      </c>
      <c r="D3722" s="57">
        <f t="shared" ca="1" si="457"/>
        <v>0.6905352062814355</v>
      </c>
      <c r="E3722" s="57">
        <f t="shared" ca="1" si="457"/>
        <v>0.69076180393490894</v>
      </c>
      <c r="F3722" s="57">
        <f t="shared" ref="F3722:F3785" ca="1" si="458">MAX(0,CP*(D3722-K))</f>
        <v>0</v>
      </c>
      <c r="G3722" s="57">
        <f t="shared" ref="G3722:G3785" ca="1" si="459">MAX(0,CP*(E3722-K))</f>
        <v>0</v>
      </c>
      <c r="H3722" s="17">
        <f t="shared" ref="H3722:H3785" ca="1" si="460">(CP*(D3722-K)&gt;0)*1</f>
        <v>0</v>
      </c>
      <c r="I3722" s="17">
        <f t="shared" ref="I3722:I3785" ca="1" si="461">(CP*(E3722-K)&gt;0)*1</f>
        <v>0</v>
      </c>
      <c r="K3722" s="17">
        <v>3713</v>
      </c>
      <c r="L3722" s="50">
        <v>1.8805812421196705E-3</v>
      </c>
      <c r="M3722" s="50">
        <v>1.8948304235838678E-3</v>
      </c>
      <c r="N3722" s="50">
        <v>5.2400000000000002E-2</v>
      </c>
      <c r="O3722" s="50">
        <v>5.2999999999999999E-2</v>
      </c>
      <c r="R3722" s="59"/>
    </row>
    <row r="3723" spans="2:18" x14ac:dyDescent="0.2">
      <c r="B3723">
        <v>3714</v>
      </c>
      <c r="C3723" s="57">
        <f ca="1"/>
        <v>0.57077438572447026</v>
      </c>
      <c r="D3723" s="57">
        <f t="shared" ca="1" si="457"/>
        <v>0.70983612868923263</v>
      </c>
      <c r="E3723" s="57">
        <f t="shared" ca="1" si="457"/>
        <v>0.71006905989918168</v>
      </c>
      <c r="F3723" s="57">
        <f t="shared" ca="1" si="458"/>
        <v>0</v>
      </c>
      <c r="G3723" s="57">
        <f t="shared" ca="1" si="459"/>
        <v>0</v>
      </c>
      <c r="H3723" s="17">
        <f t="shared" ca="1" si="460"/>
        <v>0</v>
      </c>
      <c r="I3723" s="17">
        <f t="shared" ca="1" si="461"/>
        <v>0</v>
      </c>
      <c r="K3723" s="17">
        <v>3714</v>
      </c>
      <c r="L3723" s="50">
        <v>1.7383251653159395E-3</v>
      </c>
      <c r="M3723" s="50">
        <v>1.7525476524336983E-3</v>
      </c>
      <c r="N3723" s="50">
        <v>5.2400000000000002E-2</v>
      </c>
      <c r="O3723" s="50">
        <v>5.2999999999999999E-2</v>
      </c>
      <c r="R3723" s="59"/>
    </row>
    <row r="3724" spans="2:18" x14ac:dyDescent="0.2">
      <c r="B3724">
        <v>3715</v>
      </c>
      <c r="C3724" s="57">
        <f ca="1"/>
        <v>-7.5686937508650534E-2</v>
      </c>
      <c r="D3724" s="57">
        <f t="shared" ca="1" si="457"/>
        <v>0.66600764708800653</v>
      </c>
      <c r="E3724" s="57">
        <f t="shared" ca="1" si="457"/>
        <v>0.66622619607530331</v>
      </c>
      <c r="F3724" s="57">
        <f t="shared" ca="1" si="458"/>
        <v>0</v>
      </c>
      <c r="G3724" s="57">
        <f t="shared" ca="1" si="459"/>
        <v>0</v>
      </c>
      <c r="H3724" s="17">
        <f t="shared" ca="1" si="460"/>
        <v>0</v>
      </c>
      <c r="I3724" s="17">
        <f t="shared" ca="1" si="461"/>
        <v>0</v>
      </c>
      <c r="K3724" s="17">
        <v>3715</v>
      </c>
      <c r="L3724" s="50">
        <v>1.7143008388147642E-3</v>
      </c>
      <c r="M3724" s="50">
        <v>1.72788269576392E-3</v>
      </c>
      <c r="N3724" s="50">
        <v>5.0200000000000002E-2</v>
      </c>
      <c r="O3724" s="50">
        <v>5.04E-2</v>
      </c>
      <c r="R3724" s="59"/>
    </row>
    <row r="3725" spans="2:18" x14ac:dyDescent="0.2">
      <c r="B3725">
        <v>3716</v>
      </c>
      <c r="C3725" s="57">
        <f ca="1"/>
        <v>-1.6778636686026856E-2</v>
      </c>
      <c r="D3725" s="57">
        <f t="shared" ca="1" si="457"/>
        <v>0.66988682011466605</v>
      </c>
      <c r="E3725" s="57">
        <f t="shared" ca="1" si="457"/>
        <v>0.67010664204430836</v>
      </c>
      <c r="F3725" s="57">
        <f t="shared" ca="1" si="458"/>
        <v>0</v>
      </c>
      <c r="G3725" s="57">
        <f t="shared" ca="1" si="459"/>
        <v>0</v>
      </c>
      <c r="H3725" s="17">
        <f t="shared" ca="1" si="460"/>
        <v>0</v>
      </c>
      <c r="I3725" s="17">
        <f t="shared" ca="1" si="461"/>
        <v>0</v>
      </c>
      <c r="K3725" s="17">
        <v>3716</v>
      </c>
      <c r="L3725" s="50">
        <v>1.456190199331934E-3</v>
      </c>
      <c r="M3725" s="50">
        <v>1.4687209554863879E-3</v>
      </c>
      <c r="N3725" s="50">
        <v>4.6600000000000003E-2</v>
      </c>
      <c r="O3725" s="50">
        <v>4.6600000000000003E-2</v>
      </c>
      <c r="R3725" s="59"/>
    </row>
    <row r="3726" spans="2:18" x14ac:dyDescent="0.2">
      <c r="B3726">
        <v>3717</v>
      </c>
      <c r="C3726" s="57">
        <f ca="1"/>
        <v>-0.25528816282849881</v>
      </c>
      <c r="D3726" s="57">
        <f t="shared" ca="1" si="457"/>
        <v>0.65431881816492143</v>
      </c>
      <c r="E3726" s="57">
        <f t="shared" ca="1" si="457"/>
        <v>0.65453353148796556</v>
      </c>
      <c r="F3726" s="57">
        <f t="shared" ca="1" si="458"/>
        <v>0</v>
      </c>
      <c r="G3726" s="57">
        <f t="shared" ca="1" si="459"/>
        <v>0</v>
      </c>
      <c r="H3726" s="17">
        <f t="shared" ca="1" si="460"/>
        <v>0</v>
      </c>
      <c r="I3726" s="17">
        <f t="shared" ca="1" si="461"/>
        <v>0</v>
      </c>
      <c r="K3726" s="17">
        <v>3717</v>
      </c>
      <c r="L3726" s="50">
        <v>1.855670079598805E-3</v>
      </c>
      <c r="M3726" s="50">
        <v>1.8698016214499461E-3</v>
      </c>
      <c r="N3726" s="50">
        <v>5.2200000000000003E-2</v>
      </c>
      <c r="O3726" s="50">
        <v>5.2400000000000002E-2</v>
      </c>
      <c r="R3726" s="59"/>
    </row>
    <row r="3727" spans="2:18" x14ac:dyDescent="0.2">
      <c r="B3727">
        <v>3718</v>
      </c>
      <c r="C3727" s="57">
        <f ca="1"/>
        <v>1.0812641818443334</v>
      </c>
      <c r="D3727" s="57">
        <f t="shared" ca="1" si="457"/>
        <v>0.74647493226606865</v>
      </c>
      <c r="E3727" s="57">
        <f t="shared" ca="1" si="457"/>
        <v>0.74671988642117848</v>
      </c>
      <c r="F3727" s="57">
        <f t="shared" ca="1" si="458"/>
        <v>0</v>
      </c>
      <c r="G3727" s="57">
        <f t="shared" ca="1" si="459"/>
        <v>0</v>
      </c>
      <c r="H3727" s="17">
        <f t="shared" ca="1" si="460"/>
        <v>0</v>
      </c>
      <c r="I3727" s="17">
        <f t="shared" ca="1" si="461"/>
        <v>0</v>
      </c>
      <c r="K3727" s="17">
        <v>3718</v>
      </c>
      <c r="L3727" s="50">
        <v>1.6163345114436989E-3</v>
      </c>
      <c r="M3727" s="50">
        <v>1.6296069548545553E-3</v>
      </c>
      <c r="N3727" s="50">
        <v>4.9000000000000002E-2</v>
      </c>
      <c r="O3727" s="50">
        <v>4.9399999999999999E-2</v>
      </c>
      <c r="R3727" s="59"/>
    </row>
    <row r="3728" spans="2:18" x14ac:dyDescent="0.2">
      <c r="B3728">
        <v>3719</v>
      </c>
      <c r="C3728" s="57">
        <f ca="1"/>
        <v>-0.35544035297915105</v>
      </c>
      <c r="D3728" s="57">
        <f t="shared" ca="1" si="457"/>
        <v>0.64789002743765367</v>
      </c>
      <c r="E3728" s="57">
        <f t="shared" ca="1" si="457"/>
        <v>0.64810263116674782</v>
      </c>
      <c r="F3728" s="57">
        <f t="shared" ca="1" si="458"/>
        <v>0</v>
      </c>
      <c r="G3728" s="57">
        <f t="shared" ca="1" si="459"/>
        <v>0</v>
      </c>
      <c r="H3728" s="17">
        <f t="shared" ca="1" si="460"/>
        <v>0</v>
      </c>
      <c r="I3728" s="17">
        <f t="shared" ca="1" si="461"/>
        <v>0</v>
      </c>
      <c r="K3728" s="17">
        <v>3719</v>
      </c>
      <c r="L3728" s="50">
        <v>2.0276873405785808E-3</v>
      </c>
      <c r="M3728" s="50">
        <v>2.0425782599343845E-3</v>
      </c>
      <c r="N3728" s="50">
        <v>5.5E-2</v>
      </c>
      <c r="O3728" s="50">
        <v>5.5E-2</v>
      </c>
      <c r="R3728" s="59"/>
    </row>
    <row r="3729" spans="2:18" x14ac:dyDescent="0.2">
      <c r="B3729">
        <v>3720</v>
      </c>
      <c r="C3729" s="57">
        <f ca="1"/>
        <v>0.79011424827883214</v>
      </c>
      <c r="D3729" s="57">
        <f t="shared" ca="1" si="457"/>
        <v>0.72535290417004883</v>
      </c>
      <c r="E3729" s="57">
        <f t="shared" ca="1" si="457"/>
        <v>0.7255909271767399</v>
      </c>
      <c r="F3729" s="57">
        <f t="shared" ca="1" si="458"/>
        <v>0</v>
      </c>
      <c r="G3729" s="57">
        <f t="shared" ca="1" si="459"/>
        <v>0</v>
      </c>
      <c r="H3729" s="17">
        <f t="shared" ca="1" si="460"/>
        <v>0</v>
      </c>
      <c r="I3729" s="17">
        <f t="shared" ca="1" si="461"/>
        <v>0</v>
      </c>
      <c r="K3729" s="17">
        <v>3720</v>
      </c>
      <c r="L3729" s="50">
        <v>1.6584253066576067E-3</v>
      </c>
      <c r="M3729" s="50">
        <v>1.6718856346643431E-3</v>
      </c>
      <c r="N3729" s="50">
        <v>4.9799999999999997E-2</v>
      </c>
      <c r="O3729" s="50">
        <v>5.04E-2</v>
      </c>
      <c r="R3729" s="59"/>
    </row>
    <row r="3730" spans="2:18" x14ac:dyDescent="0.2">
      <c r="B3730">
        <v>3721</v>
      </c>
      <c r="C3730" s="57">
        <f ca="1"/>
        <v>-6.3379596109644193E-2</v>
      </c>
      <c r="D3730" s="57">
        <f t="shared" ref="D3730:E3749" ca="1" si="462">S0*EXP((D$5+0.5*σ*σ)*T+σ*SQRT(T)*$C3730)</f>
        <v>0.66681623768438236</v>
      </c>
      <c r="E3730" s="57">
        <f t="shared" ca="1" si="462"/>
        <v>0.66703505200895674</v>
      </c>
      <c r="F3730" s="57">
        <f t="shared" ca="1" si="458"/>
        <v>0</v>
      </c>
      <c r="G3730" s="57">
        <f t="shared" ca="1" si="459"/>
        <v>0</v>
      </c>
      <c r="H3730" s="17">
        <f t="shared" ca="1" si="460"/>
        <v>0</v>
      </c>
      <c r="I3730" s="17">
        <f t="shared" ca="1" si="461"/>
        <v>0</v>
      </c>
      <c r="K3730" s="17">
        <v>3721</v>
      </c>
      <c r="L3730" s="50">
        <v>1.8941600175077489E-3</v>
      </c>
      <c r="M3730" s="50">
        <v>1.9085415570930144E-3</v>
      </c>
      <c r="N3730" s="50">
        <v>5.3199999999999997E-2</v>
      </c>
      <c r="O3730" s="50">
        <v>5.3199999999999997E-2</v>
      </c>
      <c r="R3730" s="59"/>
    </row>
    <row r="3731" spans="2:18" x14ac:dyDescent="0.2">
      <c r="B3731">
        <v>3722</v>
      </c>
      <c r="C3731" s="57">
        <f ca="1"/>
        <v>-1.5729373667775337</v>
      </c>
      <c r="D3731" s="57">
        <f t="shared" ca="1" si="462"/>
        <v>0.57460969625585645</v>
      </c>
      <c r="E3731" s="57">
        <f t="shared" ca="1" si="462"/>
        <v>0.5747982532007454</v>
      </c>
      <c r="F3731" s="57">
        <f t="shared" ca="1" si="458"/>
        <v>0</v>
      </c>
      <c r="G3731" s="57">
        <f t="shared" ca="1" si="459"/>
        <v>0</v>
      </c>
      <c r="H3731" s="17">
        <f t="shared" ca="1" si="460"/>
        <v>0</v>
      </c>
      <c r="I3731" s="17">
        <f t="shared" ca="1" si="461"/>
        <v>0</v>
      </c>
      <c r="K3731" s="17">
        <v>3722</v>
      </c>
      <c r="L3731" s="50">
        <v>1.6828852752671039E-3</v>
      </c>
      <c r="M3731" s="50">
        <v>1.6962362993695823E-3</v>
      </c>
      <c r="N3731" s="50">
        <v>4.9399999999999999E-2</v>
      </c>
      <c r="O3731" s="50">
        <v>4.9599999999999998E-2</v>
      </c>
      <c r="R3731" s="59"/>
    </row>
    <row r="3732" spans="2:18" x14ac:dyDescent="0.2">
      <c r="B3732">
        <v>3723</v>
      </c>
      <c r="C3732" s="57">
        <f ca="1"/>
        <v>2.0336692811435464E-2</v>
      </c>
      <c r="D3732" s="57">
        <f t="shared" ca="1" si="462"/>
        <v>0.67234249733359641</v>
      </c>
      <c r="E3732" s="57">
        <f t="shared" ca="1" si="462"/>
        <v>0.67256312508847482</v>
      </c>
      <c r="F3732" s="57">
        <f t="shared" ca="1" si="458"/>
        <v>0</v>
      </c>
      <c r="G3732" s="57">
        <f t="shared" ca="1" si="459"/>
        <v>0</v>
      </c>
      <c r="H3732" s="17">
        <f t="shared" ca="1" si="460"/>
        <v>0</v>
      </c>
      <c r="I3732" s="17">
        <f t="shared" ca="1" si="461"/>
        <v>0</v>
      </c>
      <c r="K3732" s="17">
        <v>3723</v>
      </c>
      <c r="L3732" s="50">
        <v>1.7687891207933046E-3</v>
      </c>
      <c r="M3732" s="50">
        <v>1.7832481548623893E-3</v>
      </c>
      <c r="N3732" s="50">
        <v>5.3400000000000003E-2</v>
      </c>
      <c r="O3732" s="50">
        <v>5.3999999999999999E-2</v>
      </c>
      <c r="R3732" s="59"/>
    </row>
    <row r="3733" spans="2:18" x14ac:dyDescent="0.2">
      <c r="B3733">
        <v>3724</v>
      </c>
      <c r="C3733" s="57">
        <f ca="1"/>
        <v>-0.82582462486996489</v>
      </c>
      <c r="D3733" s="57">
        <f t="shared" ca="1" si="462"/>
        <v>0.61853079229435626</v>
      </c>
      <c r="E3733" s="57">
        <f t="shared" ca="1" si="462"/>
        <v>0.61873376185312756</v>
      </c>
      <c r="F3733" s="57">
        <f t="shared" ca="1" si="458"/>
        <v>0</v>
      </c>
      <c r="G3733" s="57">
        <f t="shared" ca="1" si="459"/>
        <v>0</v>
      </c>
      <c r="H3733" s="17">
        <f t="shared" ca="1" si="460"/>
        <v>0</v>
      </c>
      <c r="I3733" s="17">
        <f t="shared" ca="1" si="461"/>
        <v>0</v>
      </c>
      <c r="K3733" s="17">
        <v>3724</v>
      </c>
      <c r="L3733" s="50">
        <v>1.9197911160603316E-3</v>
      </c>
      <c r="M3733" s="50">
        <v>1.9342356582028643E-3</v>
      </c>
      <c r="N3733" s="50">
        <v>5.3400000000000003E-2</v>
      </c>
      <c r="O3733" s="50">
        <v>5.3600000000000002E-2</v>
      </c>
      <c r="R3733" s="59"/>
    </row>
    <row r="3734" spans="2:18" x14ac:dyDescent="0.2">
      <c r="B3734">
        <v>3725</v>
      </c>
      <c r="C3734" s="57">
        <f ca="1"/>
        <v>-5.8373327047270294E-2</v>
      </c>
      <c r="D3734" s="57">
        <f t="shared" ca="1" si="462"/>
        <v>0.6671454296696655</v>
      </c>
      <c r="E3734" s="57">
        <f t="shared" ca="1" si="462"/>
        <v>0.6673643520178868</v>
      </c>
      <c r="F3734" s="57">
        <f t="shared" ca="1" si="458"/>
        <v>0</v>
      </c>
      <c r="G3734" s="57">
        <f t="shared" ca="1" si="459"/>
        <v>0</v>
      </c>
      <c r="H3734" s="17">
        <f t="shared" ca="1" si="460"/>
        <v>0</v>
      </c>
      <c r="I3734" s="17">
        <f t="shared" ca="1" si="461"/>
        <v>0</v>
      </c>
      <c r="K3734" s="17">
        <v>3725</v>
      </c>
      <c r="L3734" s="50">
        <v>1.7503633573375814E-3</v>
      </c>
      <c r="M3734" s="50">
        <v>1.764232147291267E-3</v>
      </c>
      <c r="N3734" s="50">
        <v>5.1400000000000001E-2</v>
      </c>
      <c r="O3734" s="50">
        <v>5.1400000000000001E-2</v>
      </c>
      <c r="R3734" s="59"/>
    </row>
    <row r="3735" spans="2:18" x14ac:dyDescent="0.2">
      <c r="B3735">
        <v>3726</v>
      </c>
      <c r="C3735" s="57">
        <f ca="1"/>
        <v>-1.0153817140057364</v>
      </c>
      <c r="D3735" s="57">
        <f t="shared" ca="1" si="462"/>
        <v>0.60707905547607832</v>
      </c>
      <c r="E3735" s="57">
        <f t="shared" ca="1" si="462"/>
        <v>0.60727826717186495</v>
      </c>
      <c r="F3735" s="57">
        <f t="shared" ca="1" si="458"/>
        <v>0</v>
      </c>
      <c r="G3735" s="57">
        <f t="shared" ca="1" si="459"/>
        <v>0</v>
      </c>
      <c r="H3735" s="17">
        <f t="shared" ca="1" si="460"/>
        <v>0</v>
      </c>
      <c r="I3735" s="17">
        <f t="shared" ca="1" si="461"/>
        <v>0</v>
      </c>
      <c r="K3735" s="17">
        <v>3726</v>
      </c>
      <c r="L3735" s="50">
        <v>1.543650181362185E-3</v>
      </c>
      <c r="M3735" s="50">
        <v>1.5563157296783834E-3</v>
      </c>
      <c r="N3735" s="50">
        <v>4.6600000000000003E-2</v>
      </c>
      <c r="O3735" s="50">
        <v>4.7199999999999999E-2</v>
      </c>
      <c r="R3735" s="59"/>
    </row>
    <row r="3736" spans="2:18" x14ac:dyDescent="0.2">
      <c r="B3736">
        <v>3727</v>
      </c>
      <c r="C3736" s="57">
        <f ca="1"/>
        <v>-0.55655862556159685</v>
      </c>
      <c r="D3736" s="57">
        <f t="shared" ca="1" si="462"/>
        <v>0.63517034933978223</v>
      </c>
      <c r="E3736" s="57">
        <f t="shared" ca="1" si="462"/>
        <v>0.63537877913366825</v>
      </c>
      <c r="F3736" s="57">
        <f t="shared" ca="1" si="458"/>
        <v>0</v>
      </c>
      <c r="G3736" s="57">
        <f t="shared" ca="1" si="459"/>
        <v>0</v>
      </c>
      <c r="H3736" s="17">
        <f t="shared" ca="1" si="460"/>
        <v>0</v>
      </c>
      <c r="I3736" s="17">
        <f t="shared" ca="1" si="461"/>
        <v>0</v>
      </c>
      <c r="K3736" s="17">
        <v>3727</v>
      </c>
      <c r="L3736" s="50">
        <v>1.6631750881751658E-3</v>
      </c>
      <c r="M3736" s="50">
        <v>1.6768951249310075E-3</v>
      </c>
      <c r="N3736" s="50">
        <v>5.0799999999999998E-2</v>
      </c>
      <c r="O3736" s="50">
        <v>5.1200000000000002E-2</v>
      </c>
      <c r="R3736" s="59"/>
    </row>
    <row r="3737" spans="2:18" x14ac:dyDescent="0.2">
      <c r="B3737">
        <v>3728</v>
      </c>
      <c r="C3737" s="57">
        <f ca="1"/>
        <v>0.66684059909944082</v>
      </c>
      <c r="D3737" s="57">
        <f t="shared" ca="1" si="462"/>
        <v>0.7165908696901554</v>
      </c>
      <c r="E3737" s="57">
        <f t="shared" ca="1" si="462"/>
        <v>0.71682601745394092</v>
      </c>
      <c r="F3737" s="57">
        <f t="shared" ca="1" si="458"/>
        <v>0</v>
      </c>
      <c r="G3737" s="57">
        <f t="shared" ca="1" si="459"/>
        <v>0</v>
      </c>
      <c r="H3737" s="17">
        <f t="shared" ca="1" si="460"/>
        <v>0</v>
      </c>
      <c r="I3737" s="17">
        <f t="shared" ca="1" si="461"/>
        <v>0</v>
      </c>
      <c r="K3737" s="17">
        <v>3728</v>
      </c>
      <c r="L3737" s="50">
        <v>1.3643047005370385E-3</v>
      </c>
      <c r="M3737" s="50">
        <v>1.3765707345475687E-3</v>
      </c>
      <c r="N3737" s="50">
        <v>4.5600000000000002E-2</v>
      </c>
      <c r="O3737" s="50">
        <v>4.58E-2</v>
      </c>
      <c r="R3737" s="59"/>
    </row>
    <row r="3738" spans="2:18" x14ac:dyDescent="0.2">
      <c r="B3738">
        <v>3729</v>
      </c>
      <c r="C3738" s="57">
        <f ca="1"/>
        <v>1.3301856367257907</v>
      </c>
      <c r="D3738" s="57">
        <f t="shared" ca="1" si="462"/>
        <v>0.7650204553306319</v>
      </c>
      <c r="E3738" s="57">
        <f t="shared" ca="1" si="462"/>
        <v>0.76527149515953596</v>
      </c>
      <c r="F3738" s="57">
        <f t="shared" ca="1" si="458"/>
        <v>0</v>
      </c>
      <c r="G3738" s="57">
        <f t="shared" ca="1" si="459"/>
        <v>0</v>
      </c>
      <c r="H3738" s="17">
        <f t="shared" ca="1" si="460"/>
        <v>0</v>
      </c>
      <c r="I3738" s="17">
        <f t="shared" ca="1" si="461"/>
        <v>0</v>
      </c>
      <c r="K3738" s="17">
        <v>3729</v>
      </c>
      <c r="L3738" s="50">
        <v>1.6406452452088125E-3</v>
      </c>
      <c r="M3738" s="50">
        <v>1.6534993818238582E-3</v>
      </c>
      <c r="N3738" s="50">
        <v>4.7399999999999998E-2</v>
      </c>
      <c r="O3738" s="50">
        <v>4.7800000000000002E-2</v>
      </c>
      <c r="R3738" s="59"/>
    </row>
    <row r="3739" spans="2:18" x14ac:dyDescent="0.2">
      <c r="B3739">
        <v>3730</v>
      </c>
      <c r="C3739" s="57">
        <f ca="1"/>
        <v>-2.1270020763006956</v>
      </c>
      <c r="D3739" s="57">
        <f t="shared" ca="1" si="462"/>
        <v>0.54406416126866086</v>
      </c>
      <c r="E3739" s="57">
        <f t="shared" ca="1" si="462"/>
        <v>0.54424269476146625</v>
      </c>
      <c r="F3739" s="57">
        <f t="shared" ca="1" si="458"/>
        <v>0</v>
      </c>
      <c r="G3739" s="57">
        <f t="shared" ca="1" si="459"/>
        <v>0</v>
      </c>
      <c r="H3739" s="17">
        <f t="shared" ca="1" si="460"/>
        <v>0</v>
      </c>
      <c r="I3739" s="17">
        <f t="shared" ca="1" si="461"/>
        <v>0</v>
      </c>
      <c r="K3739" s="17">
        <v>3730</v>
      </c>
      <c r="L3739" s="50">
        <v>1.6710416310878244E-3</v>
      </c>
      <c r="M3739" s="50">
        <v>1.6850352327771087E-3</v>
      </c>
      <c r="N3739" s="50">
        <v>5.1799999999999999E-2</v>
      </c>
      <c r="O3739" s="50">
        <v>5.1999999999999998E-2</v>
      </c>
      <c r="R3739" s="59"/>
    </row>
    <row r="3740" spans="2:18" x14ac:dyDescent="0.2">
      <c r="B3740">
        <v>3731</v>
      </c>
      <c r="C3740" s="57">
        <f ca="1"/>
        <v>-0.20310122731021044</v>
      </c>
      <c r="D3740" s="57">
        <f t="shared" ca="1" si="462"/>
        <v>0.65769394908303724</v>
      </c>
      <c r="E3740" s="57">
        <f t="shared" ca="1" si="462"/>
        <v>0.65790976994808548</v>
      </c>
      <c r="F3740" s="57">
        <f t="shared" ca="1" si="458"/>
        <v>0</v>
      </c>
      <c r="G3740" s="57">
        <f t="shared" ca="1" si="459"/>
        <v>0</v>
      </c>
      <c r="H3740" s="17">
        <f t="shared" ca="1" si="460"/>
        <v>0</v>
      </c>
      <c r="I3740" s="17">
        <f t="shared" ca="1" si="461"/>
        <v>0</v>
      </c>
      <c r="K3740" s="17">
        <v>3731</v>
      </c>
      <c r="L3740" s="50">
        <v>1.8662506705414224E-3</v>
      </c>
      <c r="M3740" s="50">
        <v>1.8800649399201578E-3</v>
      </c>
      <c r="N3740" s="50">
        <v>5.0599999999999999E-2</v>
      </c>
      <c r="O3740" s="50">
        <v>5.1400000000000001E-2</v>
      </c>
      <c r="R3740" s="59"/>
    </row>
    <row r="3741" spans="2:18" x14ac:dyDescent="0.2">
      <c r="B3741">
        <v>3732</v>
      </c>
      <c r="C3741" s="57">
        <f ca="1"/>
        <v>0.43609930939697744</v>
      </c>
      <c r="D3741" s="57">
        <f t="shared" ca="1" si="462"/>
        <v>0.70047373030179017</v>
      </c>
      <c r="E3741" s="57">
        <f t="shared" ca="1" si="462"/>
        <v>0.70070358926069964</v>
      </c>
      <c r="F3741" s="57">
        <f t="shared" ca="1" si="458"/>
        <v>0</v>
      </c>
      <c r="G3741" s="57">
        <f t="shared" ca="1" si="459"/>
        <v>0</v>
      </c>
      <c r="H3741" s="17">
        <f t="shared" ca="1" si="460"/>
        <v>0</v>
      </c>
      <c r="I3741" s="17">
        <f t="shared" ca="1" si="461"/>
        <v>0</v>
      </c>
      <c r="K3741" s="17">
        <v>3732</v>
      </c>
      <c r="L3741" s="50">
        <v>1.4741149930302074E-3</v>
      </c>
      <c r="M3741" s="50">
        <v>1.4870137357732296E-3</v>
      </c>
      <c r="N3741" s="50">
        <v>4.8000000000000001E-2</v>
      </c>
      <c r="O3741" s="50">
        <v>4.8000000000000001E-2</v>
      </c>
      <c r="R3741" s="59"/>
    </row>
    <row r="3742" spans="2:18" x14ac:dyDescent="0.2">
      <c r="B3742">
        <v>3733</v>
      </c>
      <c r="C3742" s="57">
        <f ca="1"/>
        <v>0.24300491543189101</v>
      </c>
      <c r="D3742" s="57">
        <f t="shared" ca="1" si="462"/>
        <v>0.68726515330954718</v>
      </c>
      <c r="E3742" s="57">
        <f t="shared" ca="1" si="462"/>
        <v>0.68749067790212037</v>
      </c>
      <c r="F3742" s="57">
        <f t="shared" ca="1" si="458"/>
        <v>0</v>
      </c>
      <c r="G3742" s="57">
        <f t="shared" ca="1" si="459"/>
        <v>0</v>
      </c>
      <c r="H3742" s="17">
        <f t="shared" ca="1" si="460"/>
        <v>0</v>
      </c>
      <c r="I3742" s="17">
        <f t="shared" ca="1" si="461"/>
        <v>0</v>
      </c>
      <c r="K3742" s="17">
        <v>3733</v>
      </c>
      <c r="L3742" s="50">
        <v>1.8249635556037294E-3</v>
      </c>
      <c r="M3742" s="50">
        <v>1.8389009539114529E-3</v>
      </c>
      <c r="N3742" s="50">
        <v>5.1200000000000002E-2</v>
      </c>
      <c r="O3742" s="50">
        <v>5.16E-2</v>
      </c>
      <c r="R3742" s="59"/>
    </row>
    <row r="3743" spans="2:18" x14ac:dyDescent="0.2">
      <c r="B3743">
        <v>3734</v>
      </c>
      <c r="C3743" s="57">
        <f ca="1"/>
        <v>0.41781607798283071</v>
      </c>
      <c r="D3743" s="57">
        <f t="shared" ca="1" si="462"/>
        <v>0.69921226537264947</v>
      </c>
      <c r="E3743" s="57">
        <f t="shared" ca="1" si="462"/>
        <v>0.69944171038453606</v>
      </c>
      <c r="F3743" s="57">
        <f t="shared" ca="1" si="458"/>
        <v>0</v>
      </c>
      <c r="G3743" s="57">
        <f t="shared" ca="1" si="459"/>
        <v>0</v>
      </c>
      <c r="H3743" s="17">
        <f t="shared" ca="1" si="460"/>
        <v>0</v>
      </c>
      <c r="I3743" s="17">
        <f t="shared" ca="1" si="461"/>
        <v>0</v>
      </c>
      <c r="K3743" s="17">
        <v>3734</v>
      </c>
      <c r="L3743" s="50">
        <v>1.7679146493283599E-3</v>
      </c>
      <c r="M3743" s="50">
        <v>1.7811771346763188E-3</v>
      </c>
      <c r="N3743" s="50">
        <v>4.9000000000000002E-2</v>
      </c>
      <c r="O3743" s="50">
        <v>4.9200000000000001E-2</v>
      </c>
      <c r="R3743" s="59"/>
    </row>
    <row r="3744" spans="2:18" x14ac:dyDescent="0.2">
      <c r="B3744">
        <v>3735</v>
      </c>
      <c r="C3744" s="57">
        <f ca="1"/>
        <v>-0.37453435038264465</v>
      </c>
      <c r="D3744" s="57">
        <f t="shared" ca="1" si="462"/>
        <v>0.6466715677233168</v>
      </c>
      <c r="E3744" s="57">
        <f t="shared" ca="1" si="462"/>
        <v>0.64688377161745736</v>
      </c>
      <c r="F3744" s="57">
        <f t="shared" ca="1" si="458"/>
        <v>0</v>
      </c>
      <c r="G3744" s="57">
        <f t="shared" ca="1" si="459"/>
        <v>0</v>
      </c>
      <c r="H3744" s="17">
        <f t="shared" ca="1" si="460"/>
        <v>0</v>
      </c>
      <c r="I3744" s="17">
        <f t="shared" ca="1" si="461"/>
        <v>0</v>
      </c>
      <c r="K3744" s="17">
        <v>3735</v>
      </c>
      <c r="L3744" s="50">
        <v>1.6919488229751283E-3</v>
      </c>
      <c r="M3744" s="50">
        <v>1.7063614825344356E-3</v>
      </c>
      <c r="N3744" s="50">
        <v>5.3400000000000003E-2</v>
      </c>
      <c r="O3744" s="50">
        <v>5.3800000000000001E-2</v>
      </c>
      <c r="R3744" s="59"/>
    </row>
    <row r="3745" spans="2:18" x14ac:dyDescent="0.2">
      <c r="B3745">
        <v>3736</v>
      </c>
      <c r="C3745" s="57">
        <f ca="1"/>
        <v>0.68237368981409829</v>
      </c>
      <c r="D3745" s="57">
        <f t="shared" ca="1" si="462"/>
        <v>0.71768907476001786</v>
      </c>
      <c r="E3745" s="57">
        <f t="shared" ca="1" si="462"/>
        <v>0.71792458289745209</v>
      </c>
      <c r="F3745" s="57">
        <f t="shared" ca="1" si="458"/>
        <v>0</v>
      </c>
      <c r="G3745" s="57">
        <f t="shared" ca="1" si="459"/>
        <v>0</v>
      </c>
      <c r="H3745" s="17">
        <f t="shared" ca="1" si="460"/>
        <v>0</v>
      </c>
      <c r="I3745" s="17">
        <f t="shared" ca="1" si="461"/>
        <v>0</v>
      </c>
      <c r="K3745" s="17">
        <v>3736</v>
      </c>
      <c r="L3745" s="50">
        <v>1.8887874902132036E-3</v>
      </c>
      <c r="M3745" s="50">
        <v>1.9030929948265648E-3</v>
      </c>
      <c r="N3745" s="50">
        <v>5.28E-2</v>
      </c>
      <c r="O3745" s="50">
        <v>5.3199999999999997E-2</v>
      </c>
      <c r="R3745" s="59"/>
    </row>
    <row r="3746" spans="2:18" x14ac:dyDescent="0.2">
      <c r="B3746">
        <v>3737</v>
      </c>
      <c r="C3746" s="57">
        <f ca="1"/>
        <v>-1.6440380422268028</v>
      </c>
      <c r="D3746" s="57">
        <f t="shared" ca="1" si="462"/>
        <v>0.57059597541633689</v>
      </c>
      <c r="E3746" s="57">
        <f t="shared" ca="1" si="462"/>
        <v>0.57078321526730258</v>
      </c>
      <c r="F3746" s="57">
        <f t="shared" ca="1" si="458"/>
        <v>0</v>
      </c>
      <c r="G3746" s="57">
        <f t="shared" ca="1" si="459"/>
        <v>0</v>
      </c>
      <c r="H3746" s="17">
        <f t="shared" ca="1" si="460"/>
        <v>0</v>
      </c>
      <c r="I3746" s="17">
        <f t="shared" ca="1" si="461"/>
        <v>0</v>
      </c>
      <c r="K3746" s="17">
        <v>3737</v>
      </c>
      <c r="L3746" s="50">
        <v>1.9241356638664889E-3</v>
      </c>
      <c r="M3746" s="50">
        <v>1.9383718522079062E-3</v>
      </c>
      <c r="N3746" s="50">
        <v>5.2600000000000001E-2</v>
      </c>
      <c r="O3746" s="50">
        <v>5.2600000000000001E-2</v>
      </c>
      <c r="R3746" s="59"/>
    </row>
    <row r="3747" spans="2:18" x14ac:dyDescent="0.2">
      <c r="B3747">
        <v>3738</v>
      </c>
      <c r="C3747" s="57">
        <f ca="1"/>
        <v>-0.40852127603575711</v>
      </c>
      <c r="D3747" s="57">
        <f t="shared" ca="1" si="462"/>
        <v>0.64450840106739837</v>
      </c>
      <c r="E3747" s="57">
        <f t="shared" ca="1" si="462"/>
        <v>0.64471989512301986</v>
      </c>
      <c r="F3747" s="57">
        <f t="shared" ca="1" si="458"/>
        <v>0</v>
      </c>
      <c r="G3747" s="57">
        <f t="shared" ca="1" si="459"/>
        <v>0</v>
      </c>
      <c r="H3747" s="17">
        <f t="shared" ca="1" si="460"/>
        <v>0</v>
      </c>
      <c r="I3747" s="17">
        <f t="shared" ca="1" si="461"/>
        <v>0</v>
      </c>
      <c r="K3747" s="17">
        <v>3738</v>
      </c>
      <c r="L3747" s="50">
        <v>1.6029904618906868E-3</v>
      </c>
      <c r="M3747" s="50">
        <v>1.6173279414711463E-3</v>
      </c>
      <c r="N3747" s="50">
        <v>5.28E-2</v>
      </c>
      <c r="O3747" s="50">
        <v>5.3600000000000002E-2</v>
      </c>
      <c r="R3747" s="59"/>
    </row>
    <row r="3748" spans="2:18" x14ac:dyDescent="0.2">
      <c r="B3748">
        <v>3739</v>
      </c>
      <c r="C3748" s="57">
        <f ca="1"/>
        <v>1.2501747837375101</v>
      </c>
      <c r="D3748" s="57">
        <f t="shared" ca="1" si="462"/>
        <v>0.75900966024887262</v>
      </c>
      <c r="E3748" s="57">
        <f t="shared" ca="1" si="462"/>
        <v>0.75925872764820512</v>
      </c>
      <c r="F3748" s="57">
        <f t="shared" ca="1" si="458"/>
        <v>0</v>
      </c>
      <c r="G3748" s="57">
        <f t="shared" ca="1" si="459"/>
        <v>0</v>
      </c>
      <c r="H3748" s="17">
        <f t="shared" ca="1" si="460"/>
        <v>0</v>
      </c>
      <c r="I3748" s="17">
        <f t="shared" ca="1" si="461"/>
        <v>0</v>
      </c>
      <c r="K3748" s="17">
        <v>3739</v>
      </c>
      <c r="L3748" s="50">
        <v>1.4425681922874082E-3</v>
      </c>
      <c r="M3748" s="50">
        <v>1.455173928615781E-3</v>
      </c>
      <c r="N3748" s="50">
        <v>4.6800000000000001E-2</v>
      </c>
      <c r="O3748" s="50">
        <v>4.7E-2</v>
      </c>
      <c r="R3748" s="59"/>
    </row>
    <row r="3749" spans="2:18" x14ac:dyDescent="0.2">
      <c r="B3749">
        <v>3740</v>
      </c>
      <c r="C3749" s="57">
        <f ca="1"/>
        <v>0.96402220339385436</v>
      </c>
      <c r="D3749" s="57">
        <f t="shared" ca="1" si="462"/>
        <v>0.73789640790744437</v>
      </c>
      <c r="E3749" s="57">
        <f t="shared" ca="1" si="462"/>
        <v>0.73813854703810311</v>
      </c>
      <c r="F3749" s="57">
        <f t="shared" ca="1" si="458"/>
        <v>0</v>
      </c>
      <c r="G3749" s="57">
        <f t="shared" ca="1" si="459"/>
        <v>0</v>
      </c>
      <c r="H3749" s="17">
        <f t="shared" ca="1" si="460"/>
        <v>0</v>
      </c>
      <c r="I3749" s="17">
        <f t="shared" ca="1" si="461"/>
        <v>0</v>
      </c>
      <c r="K3749" s="17">
        <v>3740</v>
      </c>
      <c r="L3749" s="50">
        <v>1.7633412250127826E-3</v>
      </c>
      <c r="M3749" s="50">
        <v>1.7781951083370056E-3</v>
      </c>
      <c r="N3749" s="50">
        <v>5.5E-2</v>
      </c>
      <c r="O3749" s="50">
        <v>5.5399999999999998E-2</v>
      </c>
      <c r="R3749" s="59"/>
    </row>
    <row r="3750" spans="2:18" x14ac:dyDescent="0.2">
      <c r="B3750">
        <v>3741</v>
      </c>
      <c r="C3750" s="57">
        <f ca="1"/>
        <v>-0.84713176420622449</v>
      </c>
      <c r="D3750" s="57">
        <f t="shared" ref="D3750:E3769" ca="1" si="463">S0*EXP((D$5+0.5*σ*σ)*T+σ*SQRT(T)*$C3750)</f>
        <v>0.61723285973195074</v>
      </c>
      <c r="E3750" s="57">
        <f t="shared" ca="1" si="463"/>
        <v>0.61743540337692315</v>
      </c>
      <c r="F3750" s="57">
        <f t="shared" ca="1" si="458"/>
        <v>0</v>
      </c>
      <c r="G3750" s="57">
        <f t="shared" ca="1" si="459"/>
        <v>0</v>
      </c>
      <c r="H3750" s="17">
        <f t="shared" ca="1" si="460"/>
        <v>0</v>
      </c>
      <c r="I3750" s="17">
        <f t="shared" ca="1" si="461"/>
        <v>0</v>
      </c>
      <c r="K3750" s="17">
        <v>3741</v>
      </c>
      <c r="L3750" s="50">
        <v>1.6705797758828575E-3</v>
      </c>
      <c r="M3750" s="50">
        <v>1.6836451714465801E-3</v>
      </c>
      <c r="N3750" s="50">
        <v>4.82E-2</v>
      </c>
      <c r="O3750" s="50">
        <v>4.8399999999999999E-2</v>
      </c>
      <c r="R3750" s="59"/>
    </row>
    <row r="3751" spans="2:18" x14ac:dyDescent="0.2">
      <c r="B3751">
        <v>3742</v>
      </c>
      <c r="C3751" s="57">
        <f ca="1"/>
        <v>1.5025501171580318</v>
      </c>
      <c r="D3751" s="57">
        <f t="shared" ca="1" si="463"/>
        <v>0.77813151356351462</v>
      </c>
      <c r="E3751" s="57">
        <f t="shared" ca="1" si="463"/>
        <v>0.77838685575818245</v>
      </c>
      <c r="F3751" s="57">
        <f t="shared" ca="1" si="458"/>
        <v>0</v>
      </c>
      <c r="G3751" s="57">
        <f t="shared" ca="1" si="459"/>
        <v>0</v>
      </c>
      <c r="H3751" s="17">
        <f t="shared" ca="1" si="460"/>
        <v>0</v>
      </c>
      <c r="I3751" s="17">
        <f t="shared" ca="1" si="461"/>
        <v>0</v>
      </c>
      <c r="K3751" s="17">
        <v>3742</v>
      </c>
      <c r="L3751" s="50">
        <v>1.6517112368384069E-3</v>
      </c>
      <c r="M3751" s="50">
        <v>1.6661166758327837E-3</v>
      </c>
      <c r="N3751" s="50">
        <v>5.3600000000000002E-2</v>
      </c>
      <c r="O3751" s="50">
        <v>5.3600000000000002E-2</v>
      </c>
      <c r="R3751" s="59"/>
    </row>
    <row r="3752" spans="2:18" x14ac:dyDescent="0.2">
      <c r="B3752">
        <v>3743</v>
      </c>
      <c r="C3752" s="57">
        <f ca="1"/>
        <v>-3.6068923595583606E-2</v>
      </c>
      <c r="D3752" s="57">
        <f t="shared" ca="1" si="463"/>
        <v>0.66861405301684629</v>
      </c>
      <c r="E3752" s="57">
        <f t="shared" ca="1" si="463"/>
        <v>0.66883345729068311</v>
      </c>
      <c r="F3752" s="57">
        <f t="shared" ca="1" si="458"/>
        <v>0</v>
      </c>
      <c r="G3752" s="57">
        <f t="shared" ca="1" si="459"/>
        <v>0</v>
      </c>
      <c r="H3752" s="17">
        <f t="shared" ca="1" si="460"/>
        <v>0</v>
      </c>
      <c r="I3752" s="17">
        <f t="shared" ca="1" si="461"/>
        <v>0</v>
      </c>
      <c r="K3752" s="17">
        <v>3743</v>
      </c>
      <c r="L3752" s="50">
        <v>1.8402203615752453E-3</v>
      </c>
      <c r="M3752" s="50">
        <v>1.855002431710524E-3</v>
      </c>
      <c r="N3752" s="50">
        <v>5.4800000000000001E-2</v>
      </c>
      <c r="O3752" s="50">
        <v>5.5E-2</v>
      </c>
      <c r="R3752" s="59"/>
    </row>
    <row r="3753" spans="2:18" x14ac:dyDescent="0.2">
      <c r="B3753">
        <v>3744</v>
      </c>
      <c r="C3753" s="57">
        <f ca="1"/>
        <v>0.89207754058732558</v>
      </c>
      <c r="D3753" s="57">
        <f t="shared" ca="1" si="463"/>
        <v>0.73268114246818916</v>
      </c>
      <c r="E3753" s="57">
        <f t="shared" ca="1" si="463"/>
        <v>0.73292157022062998</v>
      </c>
      <c r="F3753" s="57">
        <f t="shared" ca="1" si="458"/>
        <v>0</v>
      </c>
      <c r="G3753" s="57">
        <f t="shared" ca="1" si="459"/>
        <v>0</v>
      </c>
      <c r="H3753" s="17">
        <f t="shared" ca="1" si="460"/>
        <v>0</v>
      </c>
      <c r="I3753" s="17">
        <f t="shared" ca="1" si="461"/>
        <v>0</v>
      </c>
      <c r="K3753" s="17">
        <v>3744</v>
      </c>
      <c r="L3753" s="50">
        <v>1.6590149838915296E-3</v>
      </c>
      <c r="M3753" s="50">
        <v>1.6728908586712411E-3</v>
      </c>
      <c r="N3753" s="50">
        <v>5.1400000000000001E-2</v>
      </c>
      <c r="O3753" s="50">
        <v>5.16E-2</v>
      </c>
      <c r="R3753" s="59"/>
    </row>
    <row r="3754" spans="2:18" x14ac:dyDescent="0.2">
      <c r="B3754">
        <v>3745</v>
      </c>
      <c r="C3754" s="57">
        <f ca="1"/>
        <v>-0.40957188071871825</v>
      </c>
      <c r="D3754" s="57">
        <f t="shared" ca="1" si="463"/>
        <v>0.64444164862750597</v>
      </c>
      <c r="E3754" s="57">
        <f t="shared" ca="1" si="463"/>
        <v>0.64465312077845671</v>
      </c>
      <c r="F3754" s="57">
        <f t="shared" ca="1" si="458"/>
        <v>0</v>
      </c>
      <c r="G3754" s="57">
        <f t="shared" ca="1" si="459"/>
        <v>0</v>
      </c>
      <c r="H3754" s="17">
        <f t="shared" ca="1" si="460"/>
        <v>0</v>
      </c>
      <c r="I3754" s="17">
        <f t="shared" ca="1" si="461"/>
        <v>0</v>
      </c>
      <c r="K3754" s="17">
        <v>3745</v>
      </c>
      <c r="L3754" s="50">
        <v>1.6573006559754673E-3</v>
      </c>
      <c r="M3754" s="50">
        <v>1.6708802614554203E-3</v>
      </c>
      <c r="N3754" s="50">
        <v>5.04E-2</v>
      </c>
      <c r="O3754" s="50">
        <v>5.04E-2</v>
      </c>
      <c r="R3754" s="59"/>
    </row>
    <row r="3755" spans="2:18" x14ac:dyDescent="0.2">
      <c r="B3755">
        <v>3746</v>
      </c>
      <c r="C3755" s="57">
        <f ca="1"/>
        <v>2.1628303362138399</v>
      </c>
      <c r="D3755" s="57">
        <f t="shared" ca="1" si="463"/>
        <v>0.83046925340565325</v>
      </c>
      <c r="E3755" s="57">
        <f t="shared" ca="1" si="463"/>
        <v>0.83074177011789585</v>
      </c>
      <c r="F3755" s="57">
        <f t="shared" ca="1" si="458"/>
        <v>4.226925340565324E-2</v>
      </c>
      <c r="G3755" s="57">
        <f t="shared" ca="1" si="459"/>
        <v>4.2541770117895839E-2</v>
      </c>
      <c r="H3755" s="17">
        <f t="shared" ca="1" si="460"/>
        <v>1</v>
      </c>
      <c r="I3755" s="17">
        <f t="shared" ca="1" si="461"/>
        <v>1</v>
      </c>
      <c r="K3755" s="17">
        <v>3746</v>
      </c>
      <c r="L3755" s="50">
        <v>1.7474384381329256E-3</v>
      </c>
      <c r="M3755" s="50">
        <v>1.7606410989119605E-3</v>
      </c>
      <c r="N3755" s="50">
        <v>4.8399999999999999E-2</v>
      </c>
      <c r="O3755" s="50">
        <v>4.9399999999999999E-2</v>
      </c>
      <c r="R3755" s="59"/>
    </row>
    <row r="3756" spans="2:18" x14ac:dyDescent="0.2">
      <c r="B3756">
        <v>3747</v>
      </c>
      <c r="C3756" s="57">
        <f ca="1"/>
        <v>-0.88551164035104135</v>
      </c>
      <c r="D3756" s="57">
        <f t="shared" ca="1" si="463"/>
        <v>0.6149018024224987</v>
      </c>
      <c r="E3756" s="57">
        <f t="shared" ca="1" si="463"/>
        <v>0.61510358113599228</v>
      </c>
      <c r="F3756" s="57">
        <f t="shared" ca="1" si="458"/>
        <v>0</v>
      </c>
      <c r="G3756" s="57">
        <f t="shared" ca="1" si="459"/>
        <v>0</v>
      </c>
      <c r="H3756" s="17">
        <f t="shared" ca="1" si="460"/>
        <v>0</v>
      </c>
      <c r="I3756" s="17">
        <f t="shared" ca="1" si="461"/>
        <v>0</v>
      </c>
      <c r="K3756" s="17">
        <v>3747</v>
      </c>
      <c r="L3756" s="50">
        <v>1.6166020156292416E-3</v>
      </c>
      <c r="M3756" s="50">
        <v>1.6294574574452683E-3</v>
      </c>
      <c r="N3756" s="50">
        <v>4.7399999999999998E-2</v>
      </c>
      <c r="O3756" s="50">
        <v>4.7800000000000002E-2</v>
      </c>
      <c r="R3756" s="59"/>
    </row>
    <row r="3757" spans="2:18" x14ac:dyDescent="0.2">
      <c r="B3757">
        <v>3748</v>
      </c>
      <c r="C3757" s="57">
        <f ca="1"/>
        <v>-0.24103443780768263</v>
      </c>
      <c r="D3757" s="57">
        <f t="shared" ca="1" si="463"/>
        <v>0.65523893862303351</v>
      </c>
      <c r="E3757" s="57">
        <f t="shared" ca="1" si="463"/>
        <v>0.6554539538816414</v>
      </c>
      <c r="F3757" s="57">
        <f t="shared" ca="1" si="458"/>
        <v>0</v>
      </c>
      <c r="G3757" s="57">
        <f t="shared" ca="1" si="459"/>
        <v>0</v>
      </c>
      <c r="H3757" s="17">
        <f t="shared" ca="1" si="460"/>
        <v>0</v>
      </c>
      <c r="I3757" s="17">
        <f t="shared" ca="1" si="461"/>
        <v>0</v>
      </c>
      <c r="K3757" s="17">
        <v>3748</v>
      </c>
      <c r="L3757" s="50">
        <v>1.8488530917927157E-3</v>
      </c>
      <c r="M3757" s="50">
        <v>1.8623641824961155E-3</v>
      </c>
      <c r="N3757" s="50">
        <v>4.9799999999999997E-2</v>
      </c>
      <c r="O3757" s="50">
        <v>0.05</v>
      </c>
      <c r="R3757" s="59"/>
    </row>
    <row r="3758" spans="2:18" x14ac:dyDescent="0.2">
      <c r="B3758">
        <v>3749</v>
      </c>
      <c r="C3758" s="57">
        <f ca="1"/>
        <v>0.17239762255408331</v>
      </c>
      <c r="D3758" s="57">
        <f t="shared" ca="1" si="463"/>
        <v>0.6824977167603693</v>
      </c>
      <c r="E3758" s="57">
        <f t="shared" ca="1" si="463"/>
        <v>0.68272167692881858</v>
      </c>
      <c r="F3758" s="57">
        <f t="shared" ca="1" si="458"/>
        <v>0</v>
      </c>
      <c r="G3758" s="57">
        <f t="shared" ca="1" si="459"/>
        <v>0</v>
      </c>
      <c r="H3758" s="17">
        <f t="shared" ca="1" si="460"/>
        <v>0</v>
      </c>
      <c r="I3758" s="17">
        <f t="shared" ca="1" si="461"/>
        <v>0</v>
      </c>
      <c r="K3758" s="17">
        <v>3749</v>
      </c>
      <c r="L3758" s="50">
        <v>1.6102568449886906E-3</v>
      </c>
      <c r="M3758" s="50">
        <v>1.6233394889065196E-3</v>
      </c>
      <c r="N3758" s="50">
        <v>4.8399999999999999E-2</v>
      </c>
      <c r="O3758" s="50">
        <v>4.9000000000000002E-2</v>
      </c>
      <c r="R3758" s="59"/>
    </row>
    <row r="3759" spans="2:18" x14ac:dyDescent="0.2">
      <c r="B3759">
        <v>3750</v>
      </c>
      <c r="C3759" s="57">
        <f ca="1"/>
        <v>1.143381747801234E-2</v>
      </c>
      <c r="D3759" s="57">
        <f t="shared" ca="1" si="463"/>
        <v>0.67175263319074596</v>
      </c>
      <c r="E3759" s="57">
        <f t="shared" ca="1" si="463"/>
        <v>0.67197306738296525</v>
      </c>
      <c r="F3759" s="57">
        <f t="shared" ca="1" si="458"/>
        <v>0</v>
      </c>
      <c r="G3759" s="57">
        <f t="shared" ca="1" si="459"/>
        <v>0</v>
      </c>
      <c r="H3759" s="17">
        <f t="shared" ca="1" si="460"/>
        <v>0</v>
      </c>
      <c r="I3759" s="17">
        <f t="shared" ca="1" si="461"/>
        <v>0</v>
      </c>
      <c r="K3759" s="17">
        <v>3750</v>
      </c>
      <c r="L3759" s="50">
        <v>1.872003352067507E-3</v>
      </c>
      <c r="M3759" s="50">
        <v>1.8871858143438311E-3</v>
      </c>
      <c r="N3759" s="50">
        <v>5.62E-2</v>
      </c>
      <c r="O3759" s="50">
        <v>5.6399999999999999E-2</v>
      </c>
      <c r="R3759" s="59"/>
    </row>
    <row r="3760" spans="2:18" x14ac:dyDescent="0.2">
      <c r="B3760">
        <v>3751</v>
      </c>
      <c r="C3760" s="57">
        <f ca="1"/>
        <v>-5.0558302248991617E-3</v>
      </c>
      <c r="D3760" s="57">
        <f t="shared" ca="1" si="463"/>
        <v>0.67066147048843372</v>
      </c>
      <c r="E3760" s="57">
        <f t="shared" ca="1" si="463"/>
        <v>0.67088154661794208</v>
      </c>
      <c r="F3760" s="57">
        <f t="shared" ca="1" si="458"/>
        <v>0</v>
      </c>
      <c r="G3760" s="57">
        <f t="shared" ca="1" si="459"/>
        <v>0</v>
      </c>
      <c r="H3760" s="17">
        <f t="shared" ca="1" si="460"/>
        <v>0</v>
      </c>
      <c r="I3760" s="17">
        <f t="shared" ca="1" si="461"/>
        <v>0</v>
      </c>
      <c r="K3760" s="17">
        <v>3751</v>
      </c>
      <c r="L3760" s="50">
        <v>1.4742292568363726E-3</v>
      </c>
      <c r="M3760" s="50">
        <v>1.4862876156127212E-3</v>
      </c>
      <c r="N3760" s="50">
        <v>4.4200000000000003E-2</v>
      </c>
      <c r="O3760" s="50">
        <v>4.4999999999999998E-2</v>
      </c>
      <c r="R3760" s="59"/>
    </row>
    <row r="3761" spans="2:18" x14ac:dyDescent="0.2">
      <c r="B3761">
        <v>3752</v>
      </c>
      <c r="C3761" s="57">
        <f ca="1"/>
        <v>1.8189970171358736</v>
      </c>
      <c r="D3761" s="57">
        <f t="shared" ca="1" si="463"/>
        <v>0.80279007160687477</v>
      </c>
      <c r="E3761" s="57">
        <f t="shared" ca="1" si="463"/>
        <v>0.80305350545471221</v>
      </c>
      <c r="F3761" s="57">
        <f t="shared" ca="1" si="458"/>
        <v>1.4590071606874755E-2</v>
      </c>
      <c r="G3761" s="57">
        <f t="shared" ca="1" si="459"/>
        <v>1.4853505454712201E-2</v>
      </c>
      <c r="H3761" s="17">
        <f t="shared" ca="1" si="460"/>
        <v>1</v>
      </c>
      <c r="I3761" s="17">
        <f t="shared" ca="1" si="461"/>
        <v>1</v>
      </c>
      <c r="K3761" s="17">
        <v>3752</v>
      </c>
      <c r="L3761" s="50">
        <v>1.5571689591213668E-3</v>
      </c>
      <c r="M3761" s="50">
        <v>1.5706908154789342E-3</v>
      </c>
      <c r="N3761" s="50">
        <v>0.05</v>
      </c>
      <c r="O3761" s="50">
        <v>5.04E-2</v>
      </c>
      <c r="R3761" s="59"/>
    </row>
    <row r="3762" spans="2:18" x14ac:dyDescent="0.2">
      <c r="B3762">
        <v>3753</v>
      </c>
      <c r="C3762" s="57">
        <f ca="1"/>
        <v>-0.38108580170130352</v>
      </c>
      <c r="D3762" s="57">
        <f t="shared" ca="1" si="463"/>
        <v>0.64625402323080683</v>
      </c>
      <c r="E3762" s="57">
        <f t="shared" ca="1" si="463"/>
        <v>0.64646609010861378</v>
      </c>
      <c r="F3762" s="57">
        <f t="shared" ca="1" si="458"/>
        <v>0</v>
      </c>
      <c r="G3762" s="57">
        <f t="shared" ca="1" si="459"/>
        <v>0</v>
      </c>
      <c r="H3762" s="17">
        <f t="shared" ca="1" si="460"/>
        <v>0</v>
      </c>
      <c r="I3762" s="17">
        <f t="shared" ca="1" si="461"/>
        <v>0</v>
      </c>
      <c r="K3762" s="17">
        <v>3753</v>
      </c>
      <c r="L3762" s="50">
        <v>1.8163871715825874E-3</v>
      </c>
      <c r="M3762" s="50">
        <v>1.8308811995977187E-3</v>
      </c>
      <c r="N3762" s="50">
        <v>5.3600000000000002E-2</v>
      </c>
      <c r="O3762" s="50">
        <v>5.3999999999999999E-2</v>
      </c>
      <c r="R3762" s="59"/>
    </row>
    <row r="3763" spans="2:18" x14ac:dyDescent="0.2">
      <c r="B3763">
        <v>3754</v>
      </c>
      <c r="C3763" s="57">
        <f ca="1"/>
        <v>-0.58034110126053129</v>
      </c>
      <c r="D3763" s="57">
        <f t="shared" ca="1" si="463"/>
        <v>0.63368283910379974</v>
      </c>
      <c r="E3763" s="57">
        <f t="shared" ca="1" si="463"/>
        <v>0.6338907807743781</v>
      </c>
      <c r="F3763" s="57">
        <f t="shared" ca="1" si="458"/>
        <v>0</v>
      </c>
      <c r="G3763" s="57">
        <f t="shared" ca="1" si="459"/>
        <v>0</v>
      </c>
      <c r="H3763" s="17">
        <f t="shared" ca="1" si="460"/>
        <v>0</v>
      </c>
      <c r="I3763" s="17">
        <f t="shared" ca="1" si="461"/>
        <v>0</v>
      </c>
      <c r="K3763" s="17">
        <v>3754</v>
      </c>
      <c r="L3763" s="50">
        <v>1.7932752717933248E-3</v>
      </c>
      <c r="M3763" s="50">
        <v>1.8081512498976519E-3</v>
      </c>
      <c r="N3763" s="50">
        <v>5.5E-2</v>
      </c>
      <c r="O3763" s="50">
        <v>5.5399999999999998E-2</v>
      </c>
      <c r="R3763" s="59"/>
    </row>
    <row r="3764" spans="2:18" x14ac:dyDescent="0.2">
      <c r="B3764">
        <v>3755</v>
      </c>
      <c r="C3764" s="57">
        <f ca="1"/>
        <v>1.4675635713598891E-2</v>
      </c>
      <c r="D3764" s="57">
        <f t="shared" ca="1" si="463"/>
        <v>0.67196736142933355</v>
      </c>
      <c r="E3764" s="57">
        <f t="shared" ca="1" si="463"/>
        <v>0.67218786608416581</v>
      </c>
      <c r="F3764" s="57">
        <f t="shared" ca="1" si="458"/>
        <v>0</v>
      </c>
      <c r="G3764" s="57">
        <f t="shared" ca="1" si="459"/>
        <v>0</v>
      </c>
      <c r="H3764" s="17">
        <f t="shared" ca="1" si="460"/>
        <v>0</v>
      </c>
      <c r="I3764" s="17">
        <f t="shared" ca="1" si="461"/>
        <v>0</v>
      </c>
      <c r="K3764" s="17">
        <v>3755</v>
      </c>
      <c r="L3764" s="50">
        <v>1.7978671998137535E-3</v>
      </c>
      <c r="M3764" s="50">
        <v>1.812165859880306E-3</v>
      </c>
      <c r="N3764" s="50">
        <v>5.28E-2</v>
      </c>
      <c r="O3764" s="50">
        <v>5.3400000000000003E-2</v>
      </c>
      <c r="R3764" s="59"/>
    </row>
    <row r="3765" spans="2:18" x14ac:dyDescent="0.2">
      <c r="B3765">
        <v>3756</v>
      </c>
      <c r="C3765" s="57">
        <f ca="1"/>
        <v>0.78565296054773204</v>
      </c>
      <c r="D3765" s="57">
        <f t="shared" ca="1" si="463"/>
        <v>0.72503394447676417</v>
      </c>
      <c r="E3765" s="57">
        <f t="shared" ca="1" si="463"/>
        <v>0.72527186281751299</v>
      </c>
      <c r="F3765" s="57">
        <f t="shared" ca="1" si="458"/>
        <v>0</v>
      </c>
      <c r="G3765" s="57">
        <f t="shared" ca="1" si="459"/>
        <v>0</v>
      </c>
      <c r="H3765" s="17">
        <f t="shared" ca="1" si="460"/>
        <v>0</v>
      </c>
      <c r="I3765" s="17">
        <f t="shared" ca="1" si="461"/>
        <v>0</v>
      </c>
      <c r="K3765" s="17">
        <v>3756</v>
      </c>
      <c r="L3765" s="50">
        <v>1.52546979614514E-3</v>
      </c>
      <c r="M3765" s="50">
        <v>1.5391610332474907E-3</v>
      </c>
      <c r="N3765" s="50">
        <v>5.0599999999999999E-2</v>
      </c>
      <c r="O3765" s="50">
        <v>5.16E-2</v>
      </c>
      <c r="R3765" s="59"/>
    </row>
    <row r="3766" spans="2:18" x14ac:dyDescent="0.2">
      <c r="B3766">
        <v>3757</v>
      </c>
      <c r="C3766" s="57">
        <f ca="1"/>
        <v>-0.92930533541041649</v>
      </c>
      <c r="D3766" s="57">
        <f t="shared" ca="1" si="463"/>
        <v>0.61225268091464047</v>
      </c>
      <c r="E3766" s="57">
        <f t="shared" ca="1" si="463"/>
        <v>0.61245359032456792</v>
      </c>
      <c r="F3766" s="57">
        <f t="shared" ca="1" si="458"/>
        <v>0</v>
      </c>
      <c r="G3766" s="57">
        <f t="shared" ca="1" si="459"/>
        <v>0</v>
      </c>
      <c r="H3766" s="17">
        <f t="shared" ca="1" si="460"/>
        <v>0</v>
      </c>
      <c r="I3766" s="17">
        <f t="shared" ca="1" si="461"/>
        <v>0</v>
      </c>
      <c r="K3766" s="17">
        <v>3757</v>
      </c>
      <c r="L3766" s="50">
        <v>1.7934193459570153E-3</v>
      </c>
      <c r="M3766" s="50">
        <v>1.8080808101420751E-3</v>
      </c>
      <c r="N3766" s="50">
        <v>5.4399999999999997E-2</v>
      </c>
      <c r="O3766" s="50">
        <v>5.4600000000000003E-2</v>
      </c>
      <c r="R3766" s="59"/>
    </row>
    <row r="3767" spans="2:18" x14ac:dyDescent="0.2">
      <c r="B3767">
        <v>3758</v>
      </c>
      <c r="C3767" s="57">
        <f ca="1"/>
        <v>2.5538528330754655</v>
      </c>
      <c r="D3767" s="57">
        <f t="shared" ca="1" si="463"/>
        <v>0.86310886057248759</v>
      </c>
      <c r="E3767" s="57">
        <f t="shared" ca="1" si="463"/>
        <v>0.86339208790212807</v>
      </c>
      <c r="F3767" s="57">
        <f t="shared" ca="1" si="458"/>
        <v>7.4908860572487579E-2</v>
      </c>
      <c r="G3767" s="57">
        <f t="shared" ca="1" si="459"/>
        <v>7.5192087902128057E-2</v>
      </c>
      <c r="H3767" s="17">
        <f t="shared" ca="1" si="460"/>
        <v>1</v>
      </c>
      <c r="I3767" s="17">
        <f t="shared" ca="1" si="461"/>
        <v>1</v>
      </c>
      <c r="K3767" s="17">
        <v>3758</v>
      </c>
      <c r="L3767" s="50">
        <v>1.296317932810531E-3</v>
      </c>
      <c r="M3767" s="50">
        <v>1.3085893103044991E-3</v>
      </c>
      <c r="N3767" s="50">
        <v>4.58E-2</v>
      </c>
      <c r="O3767" s="50">
        <v>4.58E-2</v>
      </c>
      <c r="R3767" s="59"/>
    </row>
    <row r="3768" spans="2:18" x14ac:dyDescent="0.2">
      <c r="B3768">
        <v>3759</v>
      </c>
      <c r="C3768" s="57">
        <f ca="1"/>
        <v>-0.50264874344906885</v>
      </c>
      <c r="D3768" s="57">
        <f t="shared" ca="1" si="463"/>
        <v>0.63855516430791959</v>
      </c>
      <c r="E3768" s="57">
        <f t="shared" ca="1" si="463"/>
        <v>0.63876470482160996</v>
      </c>
      <c r="F3768" s="57">
        <f t="shared" ca="1" si="458"/>
        <v>0</v>
      </c>
      <c r="G3768" s="57">
        <f t="shared" ca="1" si="459"/>
        <v>0</v>
      </c>
      <c r="H3768" s="17">
        <f t="shared" ca="1" si="460"/>
        <v>0</v>
      </c>
      <c r="I3768" s="17">
        <f t="shared" ca="1" si="461"/>
        <v>0</v>
      </c>
      <c r="K3768" s="17">
        <v>3759</v>
      </c>
      <c r="L3768" s="50">
        <v>1.7048033886950783E-3</v>
      </c>
      <c r="M3768" s="50">
        <v>1.7187446603690371E-3</v>
      </c>
      <c r="N3768" s="50">
        <v>5.16E-2</v>
      </c>
      <c r="O3768" s="50">
        <v>5.1799999999999999E-2</v>
      </c>
      <c r="R3768" s="59"/>
    </row>
    <row r="3769" spans="2:18" x14ac:dyDescent="0.2">
      <c r="B3769">
        <v>3760</v>
      </c>
      <c r="C3769" s="57">
        <f ca="1"/>
        <v>-1.0467649596557123</v>
      </c>
      <c r="D3769" s="57">
        <f t="shared" ca="1" si="463"/>
        <v>0.60520365877667703</v>
      </c>
      <c r="E3769" s="57">
        <f t="shared" ca="1" si="463"/>
        <v>0.60540225506504131</v>
      </c>
      <c r="F3769" s="57">
        <f t="shared" ca="1" si="458"/>
        <v>0</v>
      </c>
      <c r="G3769" s="57">
        <f t="shared" ca="1" si="459"/>
        <v>0</v>
      </c>
      <c r="H3769" s="17">
        <f t="shared" ca="1" si="460"/>
        <v>0</v>
      </c>
      <c r="I3769" s="17">
        <f t="shared" ca="1" si="461"/>
        <v>0</v>
      </c>
      <c r="K3769" s="17">
        <v>3760</v>
      </c>
      <c r="L3769" s="50">
        <v>1.2738139546414639E-3</v>
      </c>
      <c r="M3769" s="50">
        <v>1.2855642357974936E-3</v>
      </c>
      <c r="N3769" s="50">
        <v>4.36E-2</v>
      </c>
      <c r="O3769" s="50">
        <v>4.4200000000000003E-2</v>
      </c>
      <c r="R3769" s="59"/>
    </row>
    <row r="3770" spans="2:18" x14ac:dyDescent="0.2">
      <c r="B3770">
        <v>3761</v>
      </c>
      <c r="C3770" s="57">
        <f ca="1"/>
        <v>-0.96272914639733653</v>
      </c>
      <c r="D3770" s="57">
        <f t="shared" ref="D3770:E3789" ca="1" si="464">S0*EXP((D$5+0.5*σ*σ)*T+σ*SQRT(T)*$C3770)</f>
        <v>0.61023852520244715</v>
      </c>
      <c r="E3770" s="57">
        <f t="shared" ca="1" si="464"/>
        <v>0.61043877367147836</v>
      </c>
      <c r="F3770" s="57">
        <f t="shared" ca="1" si="458"/>
        <v>0</v>
      </c>
      <c r="G3770" s="57">
        <f t="shared" ca="1" si="459"/>
        <v>0</v>
      </c>
      <c r="H3770" s="17">
        <f t="shared" ca="1" si="460"/>
        <v>0</v>
      </c>
      <c r="I3770" s="17">
        <f t="shared" ca="1" si="461"/>
        <v>0</v>
      </c>
      <c r="K3770" s="17">
        <v>3761</v>
      </c>
      <c r="L3770" s="50">
        <v>1.8199304016208182E-3</v>
      </c>
      <c r="M3770" s="50">
        <v>1.8332043797142613E-3</v>
      </c>
      <c r="N3770" s="50">
        <v>4.8800000000000003E-2</v>
      </c>
      <c r="O3770" s="50">
        <v>4.9200000000000001E-2</v>
      </c>
      <c r="R3770" s="59"/>
    </row>
    <row r="3771" spans="2:18" x14ac:dyDescent="0.2">
      <c r="B3771">
        <v>3762</v>
      </c>
      <c r="C3771" s="57">
        <f ca="1"/>
        <v>-0.70163641743258653</v>
      </c>
      <c r="D3771" s="57">
        <f t="shared" ca="1" si="464"/>
        <v>0.62615026183466405</v>
      </c>
      <c r="E3771" s="57">
        <f t="shared" ca="1" si="464"/>
        <v>0.62635573170609549</v>
      </c>
      <c r="F3771" s="57">
        <f t="shared" ca="1" si="458"/>
        <v>0</v>
      </c>
      <c r="G3771" s="57">
        <f t="shared" ca="1" si="459"/>
        <v>0</v>
      </c>
      <c r="H3771" s="17">
        <f t="shared" ca="1" si="460"/>
        <v>0</v>
      </c>
      <c r="I3771" s="17">
        <f t="shared" ca="1" si="461"/>
        <v>0</v>
      </c>
      <c r="K3771" s="17">
        <v>3762</v>
      </c>
      <c r="L3771" s="50">
        <v>1.9982774679928013E-3</v>
      </c>
      <c r="M3771" s="50">
        <v>2.013779725176165E-3</v>
      </c>
      <c r="N3771" s="50">
        <v>5.7200000000000001E-2</v>
      </c>
      <c r="O3771" s="50">
        <v>5.7599999999999998E-2</v>
      </c>
      <c r="R3771" s="59"/>
    </row>
    <row r="3772" spans="2:18" x14ac:dyDescent="0.2">
      <c r="B3772">
        <v>3763</v>
      </c>
      <c r="C3772" s="57">
        <f ca="1"/>
        <v>0.10115724452517706</v>
      </c>
      <c r="D3772" s="57">
        <f t="shared" ca="1" si="464"/>
        <v>0.677721050293427</v>
      </c>
      <c r="E3772" s="57">
        <f t="shared" ca="1" si="464"/>
        <v>0.67794344300897447</v>
      </c>
      <c r="F3772" s="57">
        <f t="shared" ca="1" si="458"/>
        <v>0</v>
      </c>
      <c r="G3772" s="57">
        <f t="shared" ca="1" si="459"/>
        <v>0</v>
      </c>
      <c r="H3772" s="17">
        <f t="shared" ca="1" si="460"/>
        <v>0</v>
      </c>
      <c r="I3772" s="17">
        <f t="shared" ca="1" si="461"/>
        <v>0</v>
      </c>
      <c r="K3772" s="17">
        <v>3763</v>
      </c>
      <c r="L3772" s="50">
        <v>1.9446378803305536E-3</v>
      </c>
      <c r="M3772" s="50">
        <v>1.959536395093706E-3</v>
      </c>
      <c r="N3772" s="50">
        <v>5.5E-2</v>
      </c>
      <c r="O3772" s="50">
        <v>5.5199999999999999E-2</v>
      </c>
      <c r="R3772" s="59"/>
    </row>
    <row r="3773" spans="2:18" x14ac:dyDescent="0.2">
      <c r="B3773">
        <v>3764</v>
      </c>
      <c r="C3773" s="57">
        <f ca="1"/>
        <v>-1.3353101285487865</v>
      </c>
      <c r="D3773" s="57">
        <f t="shared" ca="1" si="464"/>
        <v>0.58823003616142089</v>
      </c>
      <c r="E3773" s="57">
        <f t="shared" ca="1" si="464"/>
        <v>0.58842306259176702</v>
      </c>
      <c r="F3773" s="57">
        <f t="shared" ca="1" si="458"/>
        <v>0</v>
      </c>
      <c r="G3773" s="57">
        <f t="shared" ca="1" si="459"/>
        <v>0</v>
      </c>
      <c r="H3773" s="17">
        <f t="shared" ca="1" si="460"/>
        <v>0</v>
      </c>
      <c r="I3773" s="17">
        <f t="shared" ca="1" si="461"/>
        <v>0</v>
      </c>
      <c r="K3773" s="17">
        <v>3764</v>
      </c>
      <c r="L3773" s="50">
        <v>1.7835587117607248E-3</v>
      </c>
      <c r="M3773" s="50">
        <v>1.797888291201783E-3</v>
      </c>
      <c r="N3773" s="50">
        <v>5.2999999999999999E-2</v>
      </c>
      <c r="O3773" s="50">
        <v>5.3400000000000003E-2</v>
      </c>
      <c r="R3773" s="59"/>
    </row>
    <row r="3774" spans="2:18" x14ac:dyDescent="0.2">
      <c r="B3774">
        <v>3765</v>
      </c>
      <c r="C3774" s="57">
        <f ca="1"/>
        <v>-0.2372577729357187</v>
      </c>
      <c r="D3774" s="57">
        <f t="shared" ca="1" si="464"/>
        <v>0.6554829503624745</v>
      </c>
      <c r="E3774" s="57">
        <f t="shared" ca="1" si="464"/>
        <v>0.6556980456930136</v>
      </c>
      <c r="F3774" s="57">
        <f t="shared" ca="1" si="458"/>
        <v>0</v>
      </c>
      <c r="G3774" s="57">
        <f t="shared" ca="1" si="459"/>
        <v>0</v>
      </c>
      <c r="H3774" s="17">
        <f t="shared" ca="1" si="460"/>
        <v>0</v>
      </c>
      <c r="I3774" s="17">
        <f t="shared" ca="1" si="461"/>
        <v>0</v>
      </c>
      <c r="K3774" s="17">
        <v>3765</v>
      </c>
      <c r="L3774" s="50">
        <v>1.5915035424867515E-3</v>
      </c>
      <c r="M3774" s="50">
        <v>1.6048168672794735E-3</v>
      </c>
      <c r="N3774" s="50">
        <v>4.9399999999999999E-2</v>
      </c>
      <c r="O3774" s="50">
        <v>4.9599999999999998E-2</v>
      </c>
      <c r="R3774" s="59"/>
    </row>
    <row r="3775" spans="2:18" x14ac:dyDescent="0.2">
      <c r="B3775">
        <v>3766</v>
      </c>
      <c r="C3775" s="57">
        <f ca="1"/>
        <v>-0.20352801529500014</v>
      </c>
      <c r="D3775" s="57">
        <f t="shared" ca="1" si="464"/>
        <v>0.65766627656911791</v>
      </c>
      <c r="E3775" s="57">
        <f t="shared" ca="1" si="464"/>
        <v>0.65788208835348971</v>
      </c>
      <c r="F3775" s="57">
        <f t="shared" ca="1" si="458"/>
        <v>0</v>
      </c>
      <c r="G3775" s="57">
        <f t="shared" ca="1" si="459"/>
        <v>0</v>
      </c>
      <c r="H3775" s="17">
        <f t="shared" ca="1" si="460"/>
        <v>0</v>
      </c>
      <c r="I3775" s="17">
        <f t="shared" ca="1" si="461"/>
        <v>0</v>
      </c>
      <c r="K3775" s="17">
        <v>3766</v>
      </c>
      <c r="L3775" s="50">
        <v>1.8863957456828138E-3</v>
      </c>
      <c r="M3775" s="50">
        <v>1.9014262695908322E-3</v>
      </c>
      <c r="N3775" s="50">
        <v>5.5599999999999997E-2</v>
      </c>
      <c r="O3775" s="50">
        <v>5.6000000000000001E-2</v>
      </c>
      <c r="R3775" s="59"/>
    </row>
    <row r="3776" spans="2:18" x14ac:dyDescent="0.2">
      <c r="B3776">
        <v>3767</v>
      </c>
      <c r="C3776" s="57">
        <f ca="1"/>
        <v>-0.75372316771258463</v>
      </c>
      <c r="D3776" s="57">
        <f t="shared" ca="1" si="464"/>
        <v>0.62294315849784121</v>
      </c>
      <c r="E3776" s="57">
        <f t="shared" ca="1" si="464"/>
        <v>0.62314757596516068</v>
      </c>
      <c r="F3776" s="57">
        <f t="shared" ca="1" si="458"/>
        <v>0</v>
      </c>
      <c r="G3776" s="57">
        <f t="shared" ca="1" si="459"/>
        <v>0</v>
      </c>
      <c r="H3776" s="17">
        <f t="shared" ca="1" si="460"/>
        <v>0</v>
      </c>
      <c r="I3776" s="17">
        <f t="shared" ca="1" si="461"/>
        <v>0</v>
      </c>
      <c r="K3776" s="17">
        <v>3767</v>
      </c>
      <c r="L3776" s="50">
        <v>1.9536913066891363E-3</v>
      </c>
      <c r="M3776" s="50">
        <v>1.9693243001014334E-3</v>
      </c>
      <c r="N3776" s="50">
        <v>5.7799999999999997E-2</v>
      </c>
      <c r="O3776" s="50">
        <v>5.8200000000000002E-2</v>
      </c>
      <c r="R3776" s="59"/>
    </row>
    <row r="3777" spans="2:18" x14ac:dyDescent="0.2">
      <c r="B3777">
        <v>3768</v>
      </c>
      <c r="C3777" s="57">
        <f ca="1"/>
        <v>-7.0531496715018446E-2</v>
      </c>
      <c r="D3777" s="57">
        <f t="shared" ca="1" si="464"/>
        <v>0.66634623941515125</v>
      </c>
      <c r="E3777" s="57">
        <f t="shared" ca="1" si="464"/>
        <v>0.666564899510797</v>
      </c>
      <c r="F3777" s="57">
        <f t="shared" ca="1" si="458"/>
        <v>0</v>
      </c>
      <c r="G3777" s="57">
        <f t="shared" ca="1" si="459"/>
        <v>0</v>
      </c>
      <c r="H3777" s="17">
        <f t="shared" ca="1" si="460"/>
        <v>0</v>
      </c>
      <c r="I3777" s="17">
        <f t="shared" ca="1" si="461"/>
        <v>0</v>
      </c>
      <c r="K3777" s="17">
        <v>3768</v>
      </c>
      <c r="L3777" s="50">
        <v>1.8131891011512731E-3</v>
      </c>
      <c r="M3777" s="50">
        <v>1.8280721848367865E-3</v>
      </c>
      <c r="N3777" s="50">
        <v>5.5199999999999999E-2</v>
      </c>
      <c r="O3777" s="50">
        <v>5.5399999999999998E-2</v>
      </c>
      <c r="R3777" s="59"/>
    </row>
    <row r="3778" spans="2:18" x14ac:dyDescent="0.2">
      <c r="B3778">
        <v>3769</v>
      </c>
      <c r="C3778" s="57">
        <f ca="1"/>
        <v>0.62422891464574148</v>
      </c>
      <c r="D3778" s="57">
        <f t="shared" ca="1" si="464"/>
        <v>0.71358680153320908</v>
      </c>
      <c r="E3778" s="57">
        <f t="shared" ca="1" si="464"/>
        <v>0.71382096351844337</v>
      </c>
      <c r="F3778" s="57">
        <f t="shared" ca="1" si="458"/>
        <v>0</v>
      </c>
      <c r="G3778" s="57">
        <f t="shared" ca="1" si="459"/>
        <v>0</v>
      </c>
      <c r="H3778" s="17">
        <f t="shared" ca="1" si="460"/>
        <v>0</v>
      </c>
      <c r="I3778" s="17">
        <f t="shared" ca="1" si="461"/>
        <v>0</v>
      </c>
      <c r="K3778" s="17">
        <v>3769</v>
      </c>
      <c r="L3778" s="50">
        <v>1.667609047962777E-3</v>
      </c>
      <c r="M3778" s="50">
        <v>1.681288506608836E-3</v>
      </c>
      <c r="N3778" s="50">
        <v>5.04E-2</v>
      </c>
      <c r="O3778" s="50">
        <v>5.0999999999999997E-2</v>
      </c>
      <c r="R3778" s="59"/>
    </row>
    <row r="3779" spans="2:18" x14ac:dyDescent="0.2">
      <c r="B3779">
        <v>3770</v>
      </c>
      <c r="C3779" s="57">
        <f ca="1"/>
        <v>-0.25690133803949822</v>
      </c>
      <c r="D3779" s="57">
        <f t="shared" ca="1" si="464"/>
        <v>0.65421476431901804</v>
      </c>
      <c r="E3779" s="57">
        <f t="shared" ca="1" si="464"/>
        <v>0.65442944349701493</v>
      </c>
      <c r="F3779" s="57">
        <f t="shared" ca="1" si="458"/>
        <v>0</v>
      </c>
      <c r="G3779" s="57">
        <f t="shared" ca="1" si="459"/>
        <v>0</v>
      </c>
      <c r="H3779" s="17">
        <f t="shared" ca="1" si="460"/>
        <v>0</v>
      </c>
      <c r="I3779" s="17">
        <f t="shared" ca="1" si="461"/>
        <v>0</v>
      </c>
      <c r="K3779" s="17">
        <v>3770</v>
      </c>
      <c r="L3779" s="50">
        <v>1.6525052340385404E-3</v>
      </c>
      <c r="M3779" s="50">
        <v>1.6651521397818502E-3</v>
      </c>
      <c r="N3779" s="50">
        <v>4.6800000000000001E-2</v>
      </c>
      <c r="O3779" s="50">
        <v>4.6800000000000001E-2</v>
      </c>
      <c r="R3779" s="59"/>
    </row>
    <row r="3780" spans="2:18" x14ac:dyDescent="0.2">
      <c r="B3780">
        <v>3771</v>
      </c>
      <c r="C3780" s="57">
        <f ca="1"/>
        <v>0.39643860931293873</v>
      </c>
      <c r="D3780" s="57">
        <f t="shared" ca="1" si="464"/>
        <v>0.69774019196066739</v>
      </c>
      <c r="E3780" s="57">
        <f t="shared" ca="1" si="464"/>
        <v>0.69796915391480707</v>
      </c>
      <c r="F3780" s="57">
        <f t="shared" ca="1" si="458"/>
        <v>0</v>
      </c>
      <c r="G3780" s="57">
        <f t="shared" ca="1" si="459"/>
        <v>0</v>
      </c>
      <c r="H3780" s="17">
        <f t="shared" ca="1" si="460"/>
        <v>0</v>
      </c>
      <c r="I3780" s="17">
        <f t="shared" ca="1" si="461"/>
        <v>0</v>
      </c>
      <c r="K3780" s="17">
        <v>3771</v>
      </c>
      <c r="L3780" s="50">
        <v>1.6131232327838319E-3</v>
      </c>
      <c r="M3780" s="50">
        <v>1.6260515858914086E-3</v>
      </c>
      <c r="N3780" s="50">
        <v>4.7600000000000003E-2</v>
      </c>
      <c r="O3780" s="50">
        <v>4.8000000000000001E-2</v>
      </c>
      <c r="R3780" s="59"/>
    </row>
    <row r="3781" spans="2:18" x14ac:dyDescent="0.2">
      <c r="B3781">
        <v>3772</v>
      </c>
      <c r="C3781" s="57">
        <f ca="1"/>
        <v>1.6233746462605627</v>
      </c>
      <c r="D3781" s="57">
        <f t="shared" ca="1" si="464"/>
        <v>0.78745587317774401</v>
      </c>
      <c r="E3781" s="57">
        <f t="shared" ca="1" si="464"/>
        <v>0.78771427514110925</v>
      </c>
      <c r="F3781" s="57">
        <f t="shared" ca="1" si="458"/>
        <v>0</v>
      </c>
      <c r="G3781" s="57">
        <f t="shared" ca="1" si="459"/>
        <v>0</v>
      </c>
      <c r="H3781" s="17">
        <f t="shared" ca="1" si="460"/>
        <v>0</v>
      </c>
      <c r="I3781" s="17">
        <f t="shared" ca="1" si="461"/>
        <v>0</v>
      </c>
      <c r="K3781" s="17">
        <v>3772</v>
      </c>
      <c r="L3781" s="50">
        <v>1.7216657945408056E-3</v>
      </c>
      <c r="M3781" s="50">
        <v>1.7357947251796556E-3</v>
      </c>
      <c r="N3781" s="50">
        <v>5.2400000000000002E-2</v>
      </c>
      <c r="O3781" s="50">
        <v>5.2600000000000001E-2</v>
      </c>
      <c r="R3781" s="59"/>
    </row>
    <row r="3782" spans="2:18" x14ac:dyDescent="0.2">
      <c r="B3782">
        <v>3773</v>
      </c>
      <c r="C3782" s="57">
        <f ca="1"/>
        <v>2.1705770121213011</v>
      </c>
      <c r="D3782" s="57">
        <f t="shared" ca="1" si="464"/>
        <v>0.83110374594102199</v>
      </c>
      <c r="E3782" s="57">
        <f t="shared" ca="1" si="464"/>
        <v>0.83137647086063526</v>
      </c>
      <c r="F3782" s="57">
        <f t="shared" ca="1" si="458"/>
        <v>4.2903745941021976E-2</v>
      </c>
      <c r="G3782" s="57">
        <f t="shared" ca="1" si="459"/>
        <v>4.3176470860635252E-2</v>
      </c>
      <c r="H3782" s="17">
        <f t="shared" ca="1" si="460"/>
        <v>1</v>
      </c>
      <c r="I3782" s="17">
        <f t="shared" ca="1" si="461"/>
        <v>1</v>
      </c>
      <c r="K3782" s="17">
        <v>3773</v>
      </c>
      <c r="L3782" s="50">
        <v>1.7404550971396439E-3</v>
      </c>
      <c r="M3782" s="50">
        <v>1.7537375317093335E-3</v>
      </c>
      <c r="N3782" s="50">
        <v>4.9000000000000002E-2</v>
      </c>
      <c r="O3782" s="50">
        <v>4.9200000000000001E-2</v>
      </c>
      <c r="R3782" s="59"/>
    </row>
    <row r="3783" spans="2:18" x14ac:dyDescent="0.2">
      <c r="B3783">
        <v>3774</v>
      </c>
      <c r="C3783" s="57">
        <f ca="1"/>
        <v>-0.68319122064292437</v>
      </c>
      <c r="D3783" s="57">
        <f t="shared" ca="1" si="464"/>
        <v>0.62728993025579716</v>
      </c>
      <c r="E3783" s="57">
        <f t="shared" ca="1" si="464"/>
        <v>0.62749577410698754</v>
      </c>
      <c r="F3783" s="57">
        <f t="shared" ca="1" si="458"/>
        <v>0</v>
      </c>
      <c r="G3783" s="57">
        <f t="shared" ca="1" si="459"/>
        <v>0</v>
      </c>
      <c r="H3783" s="17">
        <f t="shared" ca="1" si="460"/>
        <v>0</v>
      </c>
      <c r="I3783" s="17">
        <f t="shared" ca="1" si="461"/>
        <v>0</v>
      </c>
      <c r="K3783" s="17">
        <v>3774</v>
      </c>
      <c r="L3783" s="50">
        <v>1.6273688404564127E-3</v>
      </c>
      <c r="M3783" s="50">
        <v>1.6407290834470763E-3</v>
      </c>
      <c r="N3783" s="50">
        <v>4.9399999999999999E-2</v>
      </c>
      <c r="O3783" s="50">
        <v>4.9599999999999998E-2</v>
      </c>
      <c r="R3783" s="59"/>
    </row>
    <row r="3784" spans="2:18" x14ac:dyDescent="0.2">
      <c r="B3784">
        <v>3775</v>
      </c>
      <c r="C3784" s="57">
        <f ca="1"/>
        <v>-2.1966344163081888</v>
      </c>
      <c r="D3784" s="57">
        <f t="shared" ca="1" si="464"/>
        <v>0.54034201879059163</v>
      </c>
      <c r="E3784" s="57">
        <f t="shared" ca="1" si="464"/>
        <v>0.54051933087029047</v>
      </c>
      <c r="F3784" s="57">
        <f t="shared" ca="1" si="458"/>
        <v>0</v>
      </c>
      <c r="G3784" s="57">
        <f t="shared" ca="1" si="459"/>
        <v>0</v>
      </c>
      <c r="H3784" s="17">
        <f t="shared" ca="1" si="460"/>
        <v>0</v>
      </c>
      <c r="I3784" s="17">
        <f t="shared" ca="1" si="461"/>
        <v>0</v>
      </c>
      <c r="K3784" s="17">
        <v>3775</v>
      </c>
      <c r="L3784" s="50">
        <v>1.5442726595520163E-3</v>
      </c>
      <c r="M3784" s="50">
        <v>1.5575196881505704E-3</v>
      </c>
      <c r="N3784" s="50">
        <v>4.8599999999999997E-2</v>
      </c>
      <c r="O3784" s="50">
        <v>4.9799999999999997E-2</v>
      </c>
      <c r="R3784" s="59"/>
    </row>
    <row r="3785" spans="2:18" x14ac:dyDescent="0.2">
      <c r="B3785">
        <v>3776</v>
      </c>
      <c r="C3785" s="57">
        <f ca="1"/>
        <v>0.54712531530822883</v>
      </c>
      <c r="D3785" s="57">
        <f t="shared" ca="1" si="464"/>
        <v>0.70818307212667941</v>
      </c>
      <c r="E3785" s="57">
        <f t="shared" ca="1" si="464"/>
        <v>0.70841546088964724</v>
      </c>
      <c r="F3785" s="57">
        <f t="shared" ca="1" si="458"/>
        <v>0</v>
      </c>
      <c r="G3785" s="57">
        <f t="shared" ca="1" si="459"/>
        <v>0</v>
      </c>
      <c r="H3785" s="17">
        <f t="shared" ca="1" si="460"/>
        <v>0</v>
      </c>
      <c r="I3785" s="17">
        <f t="shared" ca="1" si="461"/>
        <v>0</v>
      </c>
      <c r="K3785" s="17">
        <v>3776</v>
      </c>
      <c r="L3785" s="50">
        <v>1.7631403079431901E-3</v>
      </c>
      <c r="M3785" s="50">
        <v>1.7779802734236355E-3</v>
      </c>
      <c r="N3785" s="50">
        <v>5.4800000000000001E-2</v>
      </c>
      <c r="O3785" s="50">
        <v>5.5399999999999998E-2</v>
      </c>
      <c r="R3785" s="59"/>
    </row>
    <row r="3786" spans="2:18" x14ac:dyDescent="0.2">
      <c r="B3786">
        <v>3777</v>
      </c>
      <c r="C3786" s="57">
        <f ca="1"/>
        <v>1.79910151772059</v>
      </c>
      <c r="D3786" s="57">
        <f t="shared" ca="1" si="464"/>
        <v>0.80121698473969838</v>
      </c>
      <c r="E3786" s="57">
        <f t="shared" ca="1" si="464"/>
        <v>0.80147990238243916</v>
      </c>
      <c r="F3786" s="57">
        <f t="shared" ref="F3786:F3849" ca="1" si="465">MAX(0,CP*(D3786-K))</f>
        <v>1.3016984739698367E-2</v>
      </c>
      <c r="G3786" s="57">
        <f t="shared" ref="G3786:G3849" ca="1" si="466">MAX(0,CP*(E3786-K))</f>
        <v>1.3279902382439146E-2</v>
      </c>
      <c r="H3786" s="17">
        <f t="shared" ref="H3786:H3849" ca="1" si="467">(CP*(D3786-K)&gt;0)*1</f>
        <v>1</v>
      </c>
      <c r="I3786" s="17">
        <f t="shared" ref="I3786:I3849" ca="1" si="468">(CP*(E3786-K)&gt;0)*1</f>
        <v>1</v>
      </c>
      <c r="K3786" s="17">
        <v>3777</v>
      </c>
      <c r="L3786" s="50">
        <v>1.5893034607494985E-3</v>
      </c>
      <c r="M3786" s="50">
        <v>1.6027624104382916E-3</v>
      </c>
      <c r="N3786" s="50">
        <v>0.05</v>
      </c>
      <c r="O3786" s="50">
        <v>5.0200000000000002E-2</v>
      </c>
      <c r="R3786" s="59"/>
    </row>
    <row r="3787" spans="2:18" x14ac:dyDescent="0.2">
      <c r="B3787">
        <v>3778</v>
      </c>
      <c r="C3787" s="57">
        <f ca="1"/>
        <v>0.38543292387967382</v>
      </c>
      <c r="D3787" s="57">
        <f t="shared" ca="1" si="464"/>
        <v>0.69698353859514872</v>
      </c>
      <c r="E3787" s="57">
        <f t="shared" ca="1" si="464"/>
        <v>0.69721225225510208</v>
      </c>
      <c r="F3787" s="57">
        <f t="shared" ca="1" si="465"/>
        <v>0</v>
      </c>
      <c r="G3787" s="57">
        <f t="shared" ca="1" si="466"/>
        <v>0</v>
      </c>
      <c r="H3787" s="17">
        <f t="shared" ca="1" si="467"/>
        <v>0</v>
      </c>
      <c r="I3787" s="17">
        <f t="shared" ca="1" si="468"/>
        <v>0</v>
      </c>
      <c r="K3787" s="17">
        <v>3778</v>
      </c>
      <c r="L3787" s="50">
        <v>1.6915738732732133E-3</v>
      </c>
      <c r="M3787" s="50">
        <v>1.7053716423538333E-3</v>
      </c>
      <c r="N3787" s="50">
        <v>5.1200000000000002E-2</v>
      </c>
      <c r="O3787" s="50">
        <v>5.1200000000000002E-2</v>
      </c>
      <c r="R3787" s="59"/>
    </row>
    <row r="3788" spans="2:18" x14ac:dyDescent="0.2">
      <c r="B3788">
        <v>3779</v>
      </c>
      <c r="C3788" s="57">
        <f ca="1"/>
        <v>0.139210776783948</v>
      </c>
      <c r="D3788" s="57">
        <f t="shared" ca="1" si="464"/>
        <v>0.6802683648421044</v>
      </c>
      <c r="E3788" s="57">
        <f t="shared" ca="1" si="464"/>
        <v>0.68049159345348176</v>
      </c>
      <c r="F3788" s="57">
        <f t="shared" ca="1" si="465"/>
        <v>0</v>
      </c>
      <c r="G3788" s="57">
        <f t="shared" ca="1" si="466"/>
        <v>0</v>
      </c>
      <c r="H3788" s="17">
        <f t="shared" ca="1" si="467"/>
        <v>0</v>
      </c>
      <c r="I3788" s="17">
        <f t="shared" ca="1" si="468"/>
        <v>0</v>
      </c>
      <c r="K3788" s="17">
        <v>3779</v>
      </c>
      <c r="L3788" s="50">
        <v>1.7844834511059641E-3</v>
      </c>
      <c r="M3788" s="50">
        <v>1.7978035130325686E-3</v>
      </c>
      <c r="N3788" s="50">
        <v>4.9200000000000001E-2</v>
      </c>
      <c r="O3788" s="50">
        <v>4.9399999999999999E-2</v>
      </c>
      <c r="R3788" s="59"/>
    </row>
    <row r="3789" spans="2:18" x14ac:dyDescent="0.2">
      <c r="B3789">
        <v>3780</v>
      </c>
      <c r="C3789" s="57">
        <f ca="1"/>
        <v>-1.6172197882687906</v>
      </c>
      <c r="D3789" s="57">
        <f t="shared" ca="1" si="464"/>
        <v>0.57210659522515928</v>
      </c>
      <c r="E3789" s="57">
        <f t="shared" ca="1" si="464"/>
        <v>0.5722943307827898</v>
      </c>
      <c r="F3789" s="57">
        <f t="shared" ca="1" si="465"/>
        <v>0</v>
      </c>
      <c r="G3789" s="57">
        <f t="shared" ca="1" si="466"/>
        <v>0</v>
      </c>
      <c r="H3789" s="17">
        <f t="shared" ca="1" si="467"/>
        <v>0</v>
      </c>
      <c r="I3789" s="17">
        <f t="shared" ca="1" si="468"/>
        <v>0</v>
      </c>
      <c r="K3789" s="17">
        <v>3780</v>
      </c>
      <c r="L3789" s="50">
        <v>1.6927592881558922E-3</v>
      </c>
      <c r="M3789" s="50">
        <v>1.7060338916512496E-3</v>
      </c>
      <c r="N3789" s="50">
        <v>4.8800000000000003E-2</v>
      </c>
      <c r="O3789" s="50">
        <v>4.9399999999999999E-2</v>
      </c>
      <c r="R3789" s="59"/>
    </row>
    <row r="3790" spans="2:18" x14ac:dyDescent="0.2">
      <c r="B3790">
        <v>3781</v>
      </c>
      <c r="C3790" s="57">
        <f ca="1"/>
        <v>-0.23459442432997202</v>
      </c>
      <c r="D3790" s="57">
        <f t="shared" ref="D3790:E3809" ca="1" si="469">S0*EXP((D$5+0.5*σ*σ)*T+σ*SQRT(T)*$C3790)</f>
        <v>0.6556550849541003</v>
      </c>
      <c r="E3790" s="57">
        <f t="shared" ca="1" si="469"/>
        <v>0.65587023677023815</v>
      </c>
      <c r="F3790" s="57">
        <f t="shared" ca="1" si="465"/>
        <v>0</v>
      </c>
      <c r="G3790" s="57">
        <f t="shared" ca="1" si="466"/>
        <v>0</v>
      </c>
      <c r="H3790" s="17">
        <f t="shared" ca="1" si="467"/>
        <v>0</v>
      </c>
      <c r="I3790" s="17">
        <f t="shared" ca="1" si="468"/>
        <v>0</v>
      </c>
      <c r="K3790" s="17">
        <v>3781</v>
      </c>
      <c r="L3790" s="50">
        <v>1.568589584539248E-3</v>
      </c>
      <c r="M3790" s="50">
        <v>1.5816969668894416E-3</v>
      </c>
      <c r="N3790" s="50">
        <v>4.8399999999999999E-2</v>
      </c>
      <c r="O3790" s="50">
        <v>4.9000000000000002E-2</v>
      </c>
      <c r="R3790" s="59"/>
    </row>
    <row r="3791" spans="2:18" x14ac:dyDescent="0.2">
      <c r="B3791">
        <v>3782</v>
      </c>
      <c r="C3791" s="57">
        <f ca="1"/>
        <v>-1.3891832237694866</v>
      </c>
      <c r="D3791" s="57">
        <f t="shared" ca="1" si="469"/>
        <v>0.58511410366332139</v>
      </c>
      <c r="E3791" s="57">
        <f t="shared" ca="1" si="469"/>
        <v>0.58530610760707158</v>
      </c>
      <c r="F3791" s="57">
        <f t="shared" ca="1" si="465"/>
        <v>0</v>
      </c>
      <c r="G3791" s="57">
        <f t="shared" ca="1" si="466"/>
        <v>0</v>
      </c>
      <c r="H3791" s="17">
        <f t="shared" ca="1" si="467"/>
        <v>0</v>
      </c>
      <c r="I3791" s="17">
        <f t="shared" ca="1" si="468"/>
        <v>0</v>
      </c>
      <c r="K3791" s="17">
        <v>3782</v>
      </c>
      <c r="L3791" s="50">
        <v>2.1253599342578914E-3</v>
      </c>
      <c r="M3791" s="50">
        <v>2.1409190132916484E-3</v>
      </c>
      <c r="N3791" s="50">
        <v>5.74E-2</v>
      </c>
      <c r="O3791" s="50">
        <v>5.7599999999999998E-2</v>
      </c>
      <c r="R3791" s="59"/>
    </row>
    <row r="3792" spans="2:18" x14ac:dyDescent="0.2">
      <c r="B3792">
        <v>3783</v>
      </c>
      <c r="C3792" s="57">
        <f ca="1"/>
        <v>1.1425155228938029</v>
      </c>
      <c r="D3792" s="57">
        <f t="shared" ca="1" si="469"/>
        <v>0.75099624428103195</v>
      </c>
      <c r="E3792" s="57">
        <f t="shared" ca="1" si="469"/>
        <v>0.75124268209502532</v>
      </c>
      <c r="F3792" s="57">
        <f t="shared" ca="1" si="465"/>
        <v>0</v>
      </c>
      <c r="G3792" s="57">
        <f t="shared" ca="1" si="466"/>
        <v>0</v>
      </c>
      <c r="H3792" s="17">
        <f t="shared" ca="1" si="467"/>
        <v>0</v>
      </c>
      <c r="I3792" s="17">
        <f t="shared" ca="1" si="468"/>
        <v>0</v>
      </c>
      <c r="K3792" s="17">
        <v>3783</v>
      </c>
      <c r="L3792" s="50">
        <v>1.6633697756944165E-3</v>
      </c>
      <c r="M3792" s="50">
        <v>1.6761255826772577E-3</v>
      </c>
      <c r="N3792" s="50">
        <v>4.7E-2</v>
      </c>
      <c r="O3792" s="50">
        <v>4.7399999999999998E-2</v>
      </c>
      <c r="R3792" s="59"/>
    </row>
    <row r="3793" spans="2:18" x14ac:dyDescent="0.2">
      <c r="B3793">
        <v>3784</v>
      </c>
      <c r="C3793" s="57">
        <f ca="1"/>
        <v>1.971676322934186</v>
      </c>
      <c r="D3793" s="57">
        <f t="shared" ca="1" si="469"/>
        <v>0.81496528405353563</v>
      </c>
      <c r="E3793" s="57">
        <f t="shared" ca="1" si="469"/>
        <v>0.81523271317134027</v>
      </c>
      <c r="F3793" s="57">
        <f t="shared" ca="1" si="465"/>
        <v>2.6765284053535621E-2</v>
      </c>
      <c r="G3793" s="57">
        <f t="shared" ca="1" si="466"/>
        <v>2.7032713171340261E-2</v>
      </c>
      <c r="H3793" s="17">
        <f t="shared" ca="1" si="467"/>
        <v>1</v>
      </c>
      <c r="I3793" s="17">
        <f t="shared" ca="1" si="468"/>
        <v>1</v>
      </c>
      <c r="K3793" s="17">
        <v>3784</v>
      </c>
      <c r="L3793" s="50">
        <v>1.7086170383263217E-3</v>
      </c>
      <c r="M3793" s="50">
        <v>1.7227238105587694E-3</v>
      </c>
      <c r="N3793" s="50">
        <v>5.1999999999999998E-2</v>
      </c>
      <c r="O3793" s="50">
        <v>5.2400000000000002E-2</v>
      </c>
      <c r="R3793" s="59"/>
    </row>
    <row r="3794" spans="2:18" x14ac:dyDescent="0.2">
      <c r="B3794">
        <v>3785</v>
      </c>
      <c r="C3794" s="57">
        <f ca="1"/>
        <v>0.4612068691004107</v>
      </c>
      <c r="D3794" s="57">
        <f t="shared" ca="1" si="469"/>
        <v>0.70220975416538611</v>
      </c>
      <c r="E3794" s="57">
        <f t="shared" ca="1" si="469"/>
        <v>0.70244018279681963</v>
      </c>
      <c r="F3794" s="57">
        <f t="shared" ca="1" si="465"/>
        <v>0</v>
      </c>
      <c r="G3794" s="57">
        <f t="shared" ca="1" si="466"/>
        <v>0</v>
      </c>
      <c r="H3794" s="17">
        <f t="shared" ca="1" si="467"/>
        <v>0</v>
      </c>
      <c r="I3794" s="17">
        <f t="shared" ca="1" si="468"/>
        <v>0</v>
      </c>
      <c r="K3794" s="17">
        <v>3785</v>
      </c>
      <c r="L3794" s="50">
        <v>1.6120147780428933E-3</v>
      </c>
      <c r="M3794" s="50">
        <v>1.6252097007681179E-3</v>
      </c>
      <c r="N3794" s="50">
        <v>4.8800000000000003E-2</v>
      </c>
      <c r="O3794" s="50">
        <v>4.9599999999999998E-2</v>
      </c>
      <c r="R3794" s="59"/>
    </row>
    <row r="3795" spans="2:18" x14ac:dyDescent="0.2">
      <c r="B3795">
        <v>3786</v>
      </c>
      <c r="C3795" s="57">
        <f ca="1"/>
        <v>-1.2317126144712145</v>
      </c>
      <c r="D3795" s="57">
        <f t="shared" ca="1" si="469"/>
        <v>0.59426865968275422</v>
      </c>
      <c r="E3795" s="57">
        <f t="shared" ca="1" si="469"/>
        <v>0.59446366767451475</v>
      </c>
      <c r="F3795" s="57">
        <f t="shared" ca="1" si="465"/>
        <v>0</v>
      </c>
      <c r="G3795" s="57">
        <f t="shared" ca="1" si="466"/>
        <v>0</v>
      </c>
      <c r="H3795" s="17">
        <f t="shared" ca="1" si="467"/>
        <v>0</v>
      </c>
      <c r="I3795" s="17">
        <f t="shared" ca="1" si="468"/>
        <v>0</v>
      </c>
      <c r="K3795" s="17">
        <v>3786</v>
      </c>
      <c r="L3795" s="50">
        <v>1.819928259970606E-3</v>
      </c>
      <c r="M3795" s="50">
        <v>1.8347250504836808E-3</v>
      </c>
      <c r="N3795" s="50">
        <v>5.4800000000000001E-2</v>
      </c>
      <c r="O3795" s="50">
        <v>5.5E-2</v>
      </c>
      <c r="R3795" s="59"/>
    </row>
    <row r="3796" spans="2:18" x14ac:dyDescent="0.2">
      <c r="B3796">
        <v>3787</v>
      </c>
      <c r="C3796" s="57">
        <f ca="1"/>
        <v>-0.45747541886023602</v>
      </c>
      <c r="D3796" s="57">
        <f t="shared" ca="1" si="469"/>
        <v>0.64140532683378459</v>
      </c>
      <c r="E3796" s="57">
        <f t="shared" ca="1" si="469"/>
        <v>0.64161580262222206</v>
      </c>
      <c r="F3796" s="57">
        <f t="shared" ca="1" si="465"/>
        <v>0</v>
      </c>
      <c r="G3796" s="57">
        <f t="shared" ca="1" si="466"/>
        <v>0</v>
      </c>
      <c r="H3796" s="17">
        <f t="shared" ca="1" si="467"/>
        <v>0</v>
      </c>
      <c r="I3796" s="17">
        <f t="shared" ca="1" si="468"/>
        <v>0</v>
      </c>
      <c r="K3796" s="17">
        <v>3787</v>
      </c>
      <c r="L3796" s="50">
        <v>1.7443800029542018E-3</v>
      </c>
      <c r="M3796" s="50">
        <v>1.7585132834235775E-3</v>
      </c>
      <c r="N3796" s="50">
        <v>5.2200000000000003E-2</v>
      </c>
      <c r="O3796" s="50">
        <v>5.2600000000000001E-2</v>
      </c>
      <c r="R3796" s="59"/>
    </row>
    <row r="3797" spans="2:18" x14ac:dyDescent="0.2">
      <c r="B3797">
        <v>3788</v>
      </c>
      <c r="C3797" s="57">
        <f ca="1"/>
        <v>-0.8868432456730857</v>
      </c>
      <c r="D3797" s="57">
        <f t="shared" ca="1" si="469"/>
        <v>0.61482108365868782</v>
      </c>
      <c r="E3797" s="57">
        <f t="shared" ca="1" si="469"/>
        <v>0.61502283588449147</v>
      </c>
      <c r="F3797" s="57">
        <f t="shared" ca="1" si="465"/>
        <v>0</v>
      </c>
      <c r="G3797" s="57">
        <f t="shared" ca="1" si="466"/>
        <v>0</v>
      </c>
      <c r="H3797" s="17">
        <f t="shared" ca="1" si="467"/>
        <v>0</v>
      </c>
      <c r="I3797" s="17">
        <f t="shared" ca="1" si="468"/>
        <v>0</v>
      </c>
      <c r="K3797" s="17">
        <v>3788</v>
      </c>
      <c r="L3797" s="50">
        <v>1.6554304499948802E-3</v>
      </c>
      <c r="M3797" s="50">
        <v>1.6695870233163817E-3</v>
      </c>
      <c r="N3797" s="50">
        <v>5.2600000000000001E-2</v>
      </c>
      <c r="O3797" s="50">
        <v>5.28E-2</v>
      </c>
      <c r="R3797" s="59"/>
    </row>
    <row r="3798" spans="2:18" x14ac:dyDescent="0.2">
      <c r="B3798">
        <v>3789</v>
      </c>
      <c r="C3798" s="57">
        <f ca="1"/>
        <v>-0.44039336049806538</v>
      </c>
      <c r="D3798" s="57">
        <f t="shared" ca="1" si="469"/>
        <v>0.64248641279634033</v>
      </c>
      <c r="E3798" s="57">
        <f t="shared" ca="1" si="469"/>
        <v>0.64269724334082801</v>
      </c>
      <c r="F3798" s="57">
        <f t="shared" ca="1" si="465"/>
        <v>0</v>
      </c>
      <c r="G3798" s="57">
        <f t="shared" ca="1" si="466"/>
        <v>0</v>
      </c>
      <c r="H3798" s="17">
        <f t="shared" ca="1" si="467"/>
        <v>0</v>
      </c>
      <c r="I3798" s="17">
        <f t="shared" ca="1" si="468"/>
        <v>0</v>
      </c>
      <c r="K3798" s="17">
        <v>3789</v>
      </c>
      <c r="L3798" s="50">
        <v>1.4405027777355966E-3</v>
      </c>
      <c r="M3798" s="50">
        <v>1.4538043245371308E-3</v>
      </c>
      <c r="N3798" s="50">
        <v>4.9599999999999998E-2</v>
      </c>
      <c r="O3798" s="50">
        <v>4.9599999999999998E-2</v>
      </c>
      <c r="R3798" s="59"/>
    </row>
    <row r="3799" spans="2:18" x14ac:dyDescent="0.2">
      <c r="B3799">
        <v>3790</v>
      </c>
      <c r="C3799" s="57">
        <f ca="1"/>
        <v>-2.1587119709445841</v>
      </c>
      <c r="D3799" s="57">
        <f t="shared" ca="1" si="469"/>
        <v>0.54236596465688813</v>
      </c>
      <c r="E3799" s="57">
        <f t="shared" ca="1" si="469"/>
        <v>0.54254394089010149</v>
      </c>
      <c r="F3799" s="57">
        <f t="shared" ca="1" si="465"/>
        <v>0</v>
      </c>
      <c r="G3799" s="57">
        <f t="shared" ca="1" si="466"/>
        <v>0</v>
      </c>
      <c r="H3799" s="17">
        <f t="shared" ca="1" si="467"/>
        <v>0</v>
      </c>
      <c r="I3799" s="17">
        <f t="shared" ca="1" si="468"/>
        <v>0</v>
      </c>
      <c r="K3799" s="17">
        <v>3790</v>
      </c>
      <c r="L3799" s="50">
        <v>1.8335042758083312E-3</v>
      </c>
      <c r="M3799" s="50">
        <v>1.8465228958865925E-3</v>
      </c>
      <c r="N3799" s="50">
        <v>4.7800000000000002E-2</v>
      </c>
      <c r="O3799" s="50">
        <v>4.8399999999999999E-2</v>
      </c>
      <c r="R3799" s="59"/>
    </row>
    <row r="3800" spans="2:18" x14ac:dyDescent="0.2">
      <c r="B3800">
        <v>3791</v>
      </c>
      <c r="C3800" s="57">
        <f ca="1"/>
        <v>0.94820768786766907</v>
      </c>
      <c r="D3800" s="57">
        <f t="shared" ca="1" si="469"/>
        <v>0.73674684035864135</v>
      </c>
      <c r="E3800" s="57">
        <f t="shared" ca="1" si="469"/>
        <v>0.73698860226116369</v>
      </c>
      <c r="F3800" s="57">
        <f t="shared" ca="1" si="465"/>
        <v>0</v>
      </c>
      <c r="G3800" s="57">
        <f t="shared" ca="1" si="466"/>
        <v>0</v>
      </c>
      <c r="H3800" s="17">
        <f t="shared" ca="1" si="467"/>
        <v>0</v>
      </c>
      <c r="I3800" s="17">
        <f t="shared" ca="1" si="468"/>
        <v>0</v>
      </c>
      <c r="K3800" s="17">
        <v>3791</v>
      </c>
      <c r="L3800" s="50">
        <v>1.9969692261888133E-3</v>
      </c>
      <c r="M3800" s="50">
        <v>2.0121453177101632E-3</v>
      </c>
      <c r="N3800" s="50">
        <v>5.6000000000000001E-2</v>
      </c>
      <c r="O3800" s="50">
        <v>5.62E-2</v>
      </c>
      <c r="R3800" s="59"/>
    </row>
    <row r="3801" spans="2:18" x14ac:dyDescent="0.2">
      <c r="B3801">
        <v>3792</v>
      </c>
      <c r="C3801" s="57">
        <f ca="1"/>
        <v>1.2185971098843416</v>
      </c>
      <c r="D3801" s="57">
        <f t="shared" ca="1" si="469"/>
        <v>0.75665041374894704</v>
      </c>
      <c r="E3801" s="57">
        <f t="shared" ca="1" si="469"/>
        <v>0.75689870696657835</v>
      </c>
      <c r="F3801" s="57">
        <f t="shared" ca="1" si="465"/>
        <v>0</v>
      </c>
      <c r="G3801" s="57">
        <f t="shared" ca="1" si="466"/>
        <v>0</v>
      </c>
      <c r="H3801" s="17">
        <f t="shared" ca="1" si="467"/>
        <v>0</v>
      </c>
      <c r="I3801" s="17">
        <f t="shared" ca="1" si="468"/>
        <v>0</v>
      </c>
      <c r="K3801" s="17">
        <v>3792</v>
      </c>
      <c r="L3801" s="50">
        <v>1.9485108466933874E-3</v>
      </c>
      <c r="M3801" s="50">
        <v>1.9642551813515625E-3</v>
      </c>
      <c r="N3801" s="50">
        <v>5.8400000000000001E-2</v>
      </c>
      <c r="O3801" s="50">
        <v>5.8400000000000001E-2</v>
      </c>
      <c r="R3801" s="59"/>
    </row>
    <row r="3802" spans="2:18" x14ac:dyDescent="0.2">
      <c r="B3802">
        <v>3793</v>
      </c>
      <c r="C3802" s="57">
        <f ca="1"/>
        <v>0.34867751412753678</v>
      </c>
      <c r="D3802" s="57">
        <f t="shared" ca="1" si="469"/>
        <v>0.69446250351954819</v>
      </c>
      <c r="E3802" s="57">
        <f t="shared" ca="1" si="469"/>
        <v>0.69469038990722443</v>
      </c>
      <c r="F3802" s="57">
        <f t="shared" ca="1" si="465"/>
        <v>0</v>
      </c>
      <c r="G3802" s="57">
        <f t="shared" ca="1" si="466"/>
        <v>0</v>
      </c>
      <c r="H3802" s="17">
        <f t="shared" ca="1" si="467"/>
        <v>0</v>
      </c>
      <c r="I3802" s="17">
        <f t="shared" ca="1" si="468"/>
        <v>0</v>
      </c>
      <c r="K3802" s="17">
        <v>3793</v>
      </c>
      <c r="L3802" s="50">
        <v>1.3510826540837329E-3</v>
      </c>
      <c r="M3802" s="50">
        <v>1.3626680508759224E-3</v>
      </c>
      <c r="N3802" s="50">
        <v>4.2999999999999997E-2</v>
      </c>
      <c r="O3802" s="50">
        <v>4.3200000000000002E-2</v>
      </c>
      <c r="R3802" s="59"/>
    </row>
    <row r="3803" spans="2:18" x14ac:dyDescent="0.2">
      <c r="B3803">
        <v>3794</v>
      </c>
      <c r="C3803" s="57">
        <f ca="1"/>
        <v>0.42138264120383828</v>
      </c>
      <c r="D3803" s="57">
        <f t="shared" ca="1" si="469"/>
        <v>0.699458164529978</v>
      </c>
      <c r="E3803" s="57">
        <f t="shared" ca="1" si="469"/>
        <v>0.69968769023314803</v>
      </c>
      <c r="F3803" s="57">
        <f t="shared" ca="1" si="465"/>
        <v>0</v>
      </c>
      <c r="G3803" s="57">
        <f t="shared" ca="1" si="466"/>
        <v>0</v>
      </c>
      <c r="H3803" s="17">
        <f t="shared" ca="1" si="467"/>
        <v>0</v>
      </c>
      <c r="I3803" s="17">
        <f t="shared" ca="1" si="468"/>
        <v>0</v>
      </c>
      <c r="K3803" s="17">
        <v>3794</v>
      </c>
      <c r="L3803" s="50">
        <v>1.6350745895752511E-3</v>
      </c>
      <c r="M3803" s="50">
        <v>1.6494028783680538E-3</v>
      </c>
      <c r="N3803" s="50">
        <v>5.3199999999999997E-2</v>
      </c>
      <c r="O3803" s="50">
        <v>5.3400000000000003E-2</v>
      </c>
      <c r="R3803" s="59"/>
    </row>
    <row r="3804" spans="2:18" x14ac:dyDescent="0.2">
      <c r="B3804">
        <v>3795</v>
      </c>
      <c r="C3804" s="57">
        <f ca="1"/>
        <v>0.71995933509027665</v>
      </c>
      <c r="D3804" s="57">
        <f t="shared" ca="1" si="469"/>
        <v>0.72035338594616372</v>
      </c>
      <c r="E3804" s="57">
        <f t="shared" ca="1" si="469"/>
        <v>0.72058976837162481</v>
      </c>
      <c r="F3804" s="57">
        <f t="shared" ca="1" si="465"/>
        <v>0</v>
      </c>
      <c r="G3804" s="57">
        <f t="shared" ca="1" si="466"/>
        <v>0</v>
      </c>
      <c r="H3804" s="17">
        <f t="shared" ca="1" si="467"/>
        <v>0</v>
      </c>
      <c r="I3804" s="17">
        <f t="shared" ca="1" si="468"/>
        <v>0</v>
      </c>
      <c r="K3804" s="17">
        <v>3795</v>
      </c>
      <c r="L3804" s="50">
        <v>1.9052997172709662E-3</v>
      </c>
      <c r="M3804" s="50">
        <v>1.920682002245706E-3</v>
      </c>
      <c r="N3804" s="50">
        <v>5.6800000000000003E-2</v>
      </c>
      <c r="O3804" s="50">
        <v>5.74E-2</v>
      </c>
      <c r="R3804" s="59"/>
    </row>
    <row r="3805" spans="2:18" x14ac:dyDescent="0.2">
      <c r="B3805">
        <v>3796</v>
      </c>
      <c r="C3805" s="57">
        <f ca="1"/>
        <v>-0.36700754392336582</v>
      </c>
      <c r="D3805" s="57">
        <f t="shared" ca="1" si="469"/>
        <v>0.64715160767127611</v>
      </c>
      <c r="E3805" s="57">
        <f t="shared" ca="1" si="469"/>
        <v>0.64736396908950056</v>
      </c>
      <c r="F3805" s="57">
        <f t="shared" ca="1" si="465"/>
        <v>0</v>
      </c>
      <c r="G3805" s="57">
        <f t="shared" ca="1" si="466"/>
        <v>0</v>
      </c>
      <c r="H3805" s="17">
        <f t="shared" ca="1" si="467"/>
        <v>0</v>
      </c>
      <c r="I3805" s="17">
        <f t="shared" ca="1" si="468"/>
        <v>0</v>
      </c>
      <c r="K3805" s="17">
        <v>3796</v>
      </c>
      <c r="L3805" s="50">
        <v>1.8877690756965273E-3</v>
      </c>
      <c r="M3805" s="50">
        <v>1.9019670526278837E-3</v>
      </c>
      <c r="N3805" s="50">
        <v>5.2400000000000002E-2</v>
      </c>
      <c r="O3805" s="50">
        <v>5.2600000000000001E-2</v>
      </c>
      <c r="R3805" s="59"/>
    </row>
    <row r="3806" spans="2:18" x14ac:dyDescent="0.2">
      <c r="B3806">
        <v>3797</v>
      </c>
      <c r="C3806" s="57">
        <f ca="1"/>
        <v>-1.2988350405997835</v>
      </c>
      <c r="D3806" s="57">
        <f t="shared" ca="1" si="469"/>
        <v>0.59034911130599566</v>
      </c>
      <c r="E3806" s="57">
        <f t="shared" ca="1" si="469"/>
        <v>0.59054283310632572</v>
      </c>
      <c r="F3806" s="57">
        <f t="shared" ca="1" si="465"/>
        <v>0</v>
      </c>
      <c r="G3806" s="57">
        <f t="shared" ca="1" si="466"/>
        <v>0</v>
      </c>
      <c r="H3806" s="17">
        <f t="shared" ca="1" si="467"/>
        <v>0</v>
      </c>
      <c r="I3806" s="17">
        <f t="shared" ca="1" si="468"/>
        <v>0</v>
      </c>
      <c r="K3806" s="17">
        <v>3797</v>
      </c>
      <c r="L3806" s="50">
        <v>1.6552911737426155E-3</v>
      </c>
      <c r="M3806" s="50">
        <v>1.6692419084644876E-3</v>
      </c>
      <c r="N3806" s="50">
        <v>5.1400000000000001E-2</v>
      </c>
      <c r="O3806" s="50">
        <v>5.1999999999999998E-2</v>
      </c>
      <c r="R3806" s="59"/>
    </row>
    <row r="3807" spans="2:18" x14ac:dyDescent="0.2">
      <c r="B3807">
        <v>3798</v>
      </c>
      <c r="C3807" s="57">
        <f ca="1"/>
        <v>0.57152476897475046</v>
      </c>
      <c r="D3807" s="57">
        <f t="shared" ca="1" si="469"/>
        <v>0.70988864316278921</v>
      </c>
      <c r="E3807" s="57">
        <f t="shared" ca="1" si="469"/>
        <v>0.71012159160525079</v>
      </c>
      <c r="F3807" s="57">
        <f t="shared" ca="1" si="465"/>
        <v>0</v>
      </c>
      <c r="G3807" s="57">
        <f t="shared" ca="1" si="466"/>
        <v>0</v>
      </c>
      <c r="H3807" s="17">
        <f t="shared" ca="1" si="467"/>
        <v>0</v>
      </c>
      <c r="I3807" s="17">
        <f t="shared" ca="1" si="468"/>
        <v>0</v>
      </c>
      <c r="K3807" s="17">
        <v>3798</v>
      </c>
      <c r="L3807" s="50">
        <v>1.7511609879832736E-3</v>
      </c>
      <c r="M3807" s="50">
        <v>1.7649812624565787E-3</v>
      </c>
      <c r="N3807" s="50">
        <v>5.0799999999999998E-2</v>
      </c>
      <c r="O3807" s="50">
        <v>5.1400000000000001E-2</v>
      </c>
      <c r="R3807" s="59"/>
    </row>
    <row r="3808" spans="2:18" x14ac:dyDescent="0.2">
      <c r="B3808">
        <v>3799</v>
      </c>
      <c r="C3808" s="57">
        <f ca="1"/>
        <v>0.48403876401210327</v>
      </c>
      <c r="D3808" s="57">
        <f t="shared" ca="1" si="469"/>
        <v>0.70379216559827695</v>
      </c>
      <c r="E3808" s="57">
        <f t="shared" ca="1" si="469"/>
        <v>0.7040231134946433</v>
      </c>
      <c r="F3808" s="57">
        <f t="shared" ca="1" si="465"/>
        <v>0</v>
      </c>
      <c r="G3808" s="57">
        <f t="shared" ca="1" si="466"/>
        <v>0</v>
      </c>
      <c r="H3808" s="17">
        <f t="shared" ca="1" si="467"/>
        <v>0</v>
      </c>
      <c r="I3808" s="17">
        <f t="shared" ca="1" si="468"/>
        <v>0</v>
      </c>
      <c r="K3808" s="17">
        <v>3799</v>
      </c>
      <c r="L3808" s="50">
        <v>1.7992151146242034E-3</v>
      </c>
      <c r="M3808" s="50">
        <v>1.8132911345080621E-3</v>
      </c>
      <c r="N3808" s="50">
        <v>5.1999999999999998E-2</v>
      </c>
      <c r="O3808" s="50">
        <v>5.2400000000000002E-2</v>
      </c>
      <c r="R3808" s="59"/>
    </row>
    <row r="3809" spans="2:18" x14ac:dyDescent="0.2">
      <c r="B3809">
        <v>3800</v>
      </c>
      <c r="C3809" s="57">
        <f ca="1"/>
        <v>-7.5031687876224343E-2</v>
      </c>
      <c r="D3809" s="57">
        <f t="shared" ca="1" si="469"/>
        <v>0.66605067217429137</v>
      </c>
      <c r="E3809" s="57">
        <f t="shared" ca="1" si="469"/>
        <v>0.66626923528017834</v>
      </c>
      <c r="F3809" s="57">
        <f t="shared" ca="1" si="465"/>
        <v>0</v>
      </c>
      <c r="G3809" s="57">
        <f t="shared" ca="1" si="466"/>
        <v>0</v>
      </c>
      <c r="H3809" s="17">
        <f t="shared" ca="1" si="467"/>
        <v>0</v>
      </c>
      <c r="I3809" s="17">
        <f t="shared" ca="1" si="468"/>
        <v>0</v>
      </c>
      <c r="K3809" s="17">
        <v>3800</v>
      </c>
      <c r="L3809" s="50">
        <v>1.5501537539476208E-3</v>
      </c>
      <c r="M3809" s="50">
        <v>1.5631949418221502E-3</v>
      </c>
      <c r="N3809" s="50">
        <v>4.8399999999999999E-2</v>
      </c>
      <c r="O3809" s="50">
        <v>4.8599999999999997E-2</v>
      </c>
      <c r="R3809" s="59"/>
    </row>
    <row r="3810" spans="2:18" x14ac:dyDescent="0.2">
      <c r="B3810">
        <v>3801</v>
      </c>
      <c r="C3810" s="57">
        <f ca="1"/>
        <v>-0.12126707867698966</v>
      </c>
      <c r="D3810" s="57">
        <f t="shared" ref="D3810:E3829" ca="1" si="470">S0*EXP((D$5+0.5*σ*σ)*T+σ*SQRT(T)*$C3810)</f>
        <v>0.66302156881119245</v>
      </c>
      <c r="E3810" s="57">
        <f t="shared" ca="1" si="470"/>
        <v>0.66323913792327849</v>
      </c>
      <c r="F3810" s="57">
        <f t="shared" ca="1" si="465"/>
        <v>0</v>
      </c>
      <c r="G3810" s="57">
        <f t="shared" ca="1" si="466"/>
        <v>0</v>
      </c>
      <c r="H3810" s="17">
        <f t="shared" ca="1" si="467"/>
        <v>0</v>
      </c>
      <c r="I3810" s="17">
        <f t="shared" ca="1" si="468"/>
        <v>0</v>
      </c>
      <c r="K3810" s="17">
        <v>3801</v>
      </c>
      <c r="L3810" s="50">
        <v>1.6799282232301809E-3</v>
      </c>
      <c r="M3810" s="50">
        <v>1.6941577972296618E-3</v>
      </c>
      <c r="N3810" s="50">
        <v>5.2600000000000001E-2</v>
      </c>
      <c r="O3810" s="50">
        <v>5.3199999999999997E-2</v>
      </c>
      <c r="R3810" s="59"/>
    </row>
    <row r="3811" spans="2:18" x14ac:dyDescent="0.2">
      <c r="B3811">
        <v>3802</v>
      </c>
      <c r="C3811" s="57">
        <f ca="1"/>
        <v>-0.27802387208718665</v>
      </c>
      <c r="D3811" s="57">
        <f t="shared" ca="1" si="470"/>
        <v>0.65285383375465567</v>
      </c>
      <c r="E3811" s="57">
        <f t="shared" ca="1" si="470"/>
        <v>0.65306806634619374</v>
      </c>
      <c r="F3811" s="57">
        <f t="shared" ca="1" si="465"/>
        <v>0</v>
      </c>
      <c r="G3811" s="57">
        <f t="shared" ca="1" si="466"/>
        <v>0</v>
      </c>
      <c r="H3811" s="17">
        <f t="shared" ca="1" si="467"/>
        <v>0</v>
      </c>
      <c r="I3811" s="17">
        <f t="shared" ca="1" si="468"/>
        <v>0</v>
      </c>
      <c r="K3811" s="17">
        <v>3802</v>
      </c>
      <c r="L3811" s="50">
        <v>1.7627320509318789E-3</v>
      </c>
      <c r="M3811" s="50">
        <v>1.7762663283936921E-3</v>
      </c>
      <c r="N3811" s="50">
        <v>4.9799999999999997E-2</v>
      </c>
      <c r="O3811" s="50">
        <v>5.0200000000000002E-2</v>
      </c>
      <c r="R3811" s="59"/>
    </row>
    <row r="3812" spans="2:18" x14ac:dyDescent="0.2">
      <c r="B3812">
        <v>3803</v>
      </c>
      <c r="C3812" s="57">
        <f ca="1"/>
        <v>0.24806192877007016</v>
      </c>
      <c r="D3812" s="57">
        <f t="shared" ca="1" si="470"/>
        <v>0.68760788038016263</v>
      </c>
      <c r="E3812" s="57">
        <f t="shared" ca="1" si="470"/>
        <v>0.68783351743789223</v>
      </c>
      <c r="F3812" s="57">
        <f t="shared" ca="1" si="465"/>
        <v>0</v>
      </c>
      <c r="G3812" s="57">
        <f t="shared" ca="1" si="466"/>
        <v>0</v>
      </c>
      <c r="H3812" s="17">
        <f t="shared" ca="1" si="467"/>
        <v>0</v>
      </c>
      <c r="I3812" s="17">
        <f t="shared" ca="1" si="468"/>
        <v>0</v>
      </c>
      <c r="K3812" s="17">
        <v>3803</v>
      </c>
      <c r="L3812" s="50">
        <v>1.7986097987566887E-3</v>
      </c>
      <c r="M3812" s="50">
        <v>1.812061228380072E-3</v>
      </c>
      <c r="N3812" s="50">
        <v>4.9599999999999998E-2</v>
      </c>
      <c r="O3812" s="50">
        <v>4.9799999999999997E-2</v>
      </c>
      <c r="R3812" s="59"/>
    </row>
    <row r="3813" spans="2:18" x14ac:dyDescent="0.2">
      <c r="B3813">
        <v>3804</v>
      </c>
      <c r="C3813" s="57">
        <f ca="1"/>
        <v>0.81980587270408412</v>
      </c>
      <c r="D3813" s="57">
        <f t="shared" ca="1" si="470"/>
        <v>0.72747928391387873</v>
      </c>
      <c r="E3813" s="57">
        <f t="shared" ca="1" si="470"/>
        <v>0.72771800468754222</v>
      </c>
      <c r="F3813" s="57">
        <f t="shared" ca="1" si="465"/>
        <v>0</v>
      </c>
      <c r="G3813" s="57">
        <f t="shared" ca="1" si="466"/>
        <v>0</v>
      </c>
      <c r="H3813" s="17">
        <f t="shared" ca="1" si="467"/>
        <v>0</v>
      </c>
      <c r="I3813" s="17">
        <f t="shared" ca="1" si="468"/>
        <v>0</v>
      </c>
      <c r="K3813" s="17">
        <v>3804</v>
      </c>
      <c r="L3813" s="50">
        <v>1.974922128044562E-3</v>
      </c>
      <c r="M3813" s="50">
        <v>1.9895496237545096E-3</v>
      </c>
      <c r="N3813" s="50">
        <v>5.3999999999999999E-2</v>
      </c>
      <c r="O3813" s="50">
        <v>5.4199999999999998E-2</v>
      </c>
      <c r="R3813" s="59"/>
    </row>
    <row r="3814" spans="2:18" x14ac:dyDescent="0.2">
      <c r="B3814">
        <v>3805</v>
      </c>
      <c r="C3814" s="57">
        <f ca="1"/>
        <v>1.4259408014352721</v>
      </c>
      <c r="D3814" s="57">
        <f t="shared" ca="1" si="470"/>
        <v>0.77227664313724398</v>
      </c>
      <c r="E3814" s="57">
        <f t="shared" ca="1" si="470"/>
        <v>0.77253006406868285</v>
      </c>
      <c r="F3814" s="57">
        <f t="shared" ca="1" si="465"/>
        <v>0</v>
      </c>
      <c r="G3814" s="57">
        <f t="shared" ca="1" si="466"/>
        <v>0</v>
      </c>
      <c r="H3814" s="17">
        <f t="shared" ca="1" si="467"/>
        <v>0</v>
      </c>
      <c r="I3814" s="17">
        <f t="shared" ca="1" si="468"/>
        <v>0</v>
      </c>
      <c r="K3814" s="17">
        <v>3805</v>
      </c>
      <c r="L3814" s="50">
        <v>1.7285816377478301E-3</v>
      </c>
      <c r="M3814" s="50">
        <v>1.7434261354353155E-3</v>
      </c>
      <c r="N3814" s="50">
        <v>5.5199999999999999E-2</v>
      </c>
      <c r="O3814" s="50">
        <v>5.5199999999999999E-2</v>
      </c>
      <c r="R3814" s="59"/>
    </row>
    <row r="3815" spans="2:18" x14ac:dyDescent="0.2">
      <c r="B3815">
        <v>3806</v>
      </c>
      <c r="C3815" s="57">
        <f ca="1"/>
        <v>0.21855014289178085</v>
      </c>
      <c r="D3815" s="57">
        <f t="shared" ca="1" si="470"/>
        <v>0.68561019807846624</v>
      </c>
      <c r="E3815" s="57">
        <f t="shared" ca="1" si="470"/>
        <v>0.68583517960101414</v>
      </c>
      <c r="F3815" s="57">
        <f t="shared" ca="1" si="465"/>
        <v>0</v>
      </c>
      <c r="G3815" s="57">
        <f t="shared" ca="1" si="466"/>
        <v>0</v>
      </c>
      <c r="H3815" s="17">
        <f t="shared" ca="1" si="467"/>
        <v>0</v>
      </c>
      <c r="I3815" s="17">
        <f t="shared" ca="1" si="468"/>
        <v>0</v>
      </c>
      <c r="K3815" s="17">
        <v>3806</v>
      </c>
      <c r="L3815" s="50">
        <v>1.8750730556402356E-3</v>
      </c>
      <c r="M3815" s="50">
        <v>1.8891318747493429E-3</v>
      </c>
      <c r="N3815" s="50">
        <v>5.1799999999999999E-2</v>
      </c>
      <c r="O3815" s="50">
        <v>5.1999999999999998E-2</v>
      </c>
      <c r="R3815" s="59"/>
    </row>
    <row r="3816" spans="2:18" x14ac:dyDescent="0.2">
      <c r="B3816">
        <v>3807</v>
      </c>
      <c r="C3816" s="57">
        <f ca="1"/>
        <v>-0.65527328994577794</v>
      </c>
      <c r="D3816" s="57">
        <f t="shared" ca="1" si="470"/>
        <v>0.62901883499751299</v>
      </c>
      <c r="E3816" s="57">
        <f t="shared" ca="1" si="470"/>
        <v>0.62922524618510267</v>
      </c>
      <c r="F3816" s="57">
        <f t="shared" ca="1" si="465"/>
        <v>0</v>
      </c>
      <c r="G3816" s="57">
        <f t="shared" ca="1" si="466"/>
        <v>0</v>
      </c>
      <c r="H3816" s="17">
        <f t="shared" ca="1" si="467"/>
        <v>0</v>
      </c>
      <c r="I3816" s="17">
        <f t="shared" ca="1" si="468"/>
        <v>0</v>
      </c>
      <c r="K3816" s="17">
        <v>3807</v>
      </c>
      <c r="L3816" s="50">
        <v>1.9170436552826949E-3</v>
      </c>
      <c r="M3816" s="50">
        <v>1.9311511738010487E-3</v>
      </c>
      <c r="N3816" s="50">
        <v>5.1999999999999998E-2</v>
      </c>
      <c r="O3816" s="50">
        <v>5.2400000000000002E-2</v>
      </c>
      <c r="R3816" s="59"/>
    </row>
    <row r="3817" spans="2:18" x14ac:dyDescent="0.2">
      <c r="B3817">
        <v>3808</v>
      </c>
      <c r="C3817" s="57">
        <f ca="1"/>
        <v>-7.1124311587618958E-3</v>
      </c>
      <c r="D3817" s="57">
        <f t="shared" ca="1" si="470"/>
        <v>0.67052550425115087</v>
      </c>
      <c r="E3817" s="57">
        <f t="shared" ca="1" si="470"/>
        <v>0.67074553576362883</v>
      </c>
      <c r="F3817" s="57">
        <f t="shared" ca="1" si="465"/>
        <v>0</v>
      </c>
      <c r="G3817" s="57">
        <f t="shared" ca="1" si="466"/>
        <v>0</v>
      </c>
      <c r="H3817" s="17">
        <f t="shared" ca="1" si="467"/>
        <v>0</v>
      </c>
      <c r="I3817" s="17">
        <f t="shared" ca="1" si="468"/>
        <v>0</v>
      </c>
      <c r="K3817" s="17">
        <v>3808</v>
      </c>
      <c r="L3817" s="50">
        <v>1.7096599971723624E-3</v>
      </c>
      <c r="M3817" s="50">
        <v>1.722853351469893E-3</v>
      </c>
      <c r="N3817" s="50">
        <v>4.8599999999999997E-2</v>
      </c>
      <c r="O3817" s="50">
        <v>4.9000000000000002E-2</v>
      </c>
      <c r="R3817" s="59"/>
    </row>
    <row r="3818" spans="2:18" x14ac:dyDescent="0.2">
      <c r="B3818">
        <v>3809</v>
      </c>
      <c r="C3818" s="57">
        <f ca="1"/>
        <v>-0.14112600229751956</v>
      </c>
      <c r="D3818" s="57">
        <f t="shared" ca="1" si="470"/>
        <v>0.66172474787781899</v>
      </c>
      <c r="E3818" s="57">
        <f t="shared" ca="1" si="470"/>
        <v>0.66194189144088489</v>
      </c>
      <c r="F3818" s="57">
        <f t="shared" ca="1" si="465"/>
        <v>0</v>
      </c>
      <c r="G3818" s="57">
        <f t="shared" ca="1" si="466"/>
        <v>0</v>
      </c>
      <c r="H3818" s="17">
        <f t="shared" ca="1" si="467"/>
        <v>0</v>
      </c>
      <c r="I3818" s="17">
        <f t="shared" ca="1" si="468"/>
        <v>0</v>
      </c>
      <c r="K3818" s="17">
        <v>3809</v>
      </c>
      <c r="L3818" s="50">
        <v>1.5396048648172094E-3</v>
      </c>
      <c r="M3818" s="50">
        <v>1.5513870548750502E-3</v>
      </c>
      <c r="N3818" s="50">
        <v>4.36E-2</v>
      </c>
      <c r="O3818" s="50">
        <v>4.36E-2</v>
      </c>
      <c r="R3818" s="59"/>
    </row>
    <row r="3819" spans="2:18" x14ac:dyDescent="0.2">
      <c r="B3819">
        <v>3810</v>
      </c>
      <c r="C3819" s="57">
        <f ca="1"/>
        <v>0.37507529108222809</v>
      </c>
      <c r="D3819" s="57">
        <f t="shared" ca="1" si="470"/>
        <v>0.69627218908881194</v>
      </c>
      <c r="E3819" s="57">
        <f t="shared" ca="1" si="470"/>
        <v>0.69650066932094368</v>
      </c>
      <c r="F3819" s="57">
        <f t="shared" ca="1" si="465"/>
        <v>0</v>
      </c>
      <c r="G3819" s="57">
        <f t="shared" ca="1" si="466"/>
        <v>0</v>
      </c>
      <c r="H3819" s="17">
        <f t="shared" ca="1" si="467"/>
        <v>0</v>
      </c>
      <c r="I3819" s="17">
        <f t="shared" ca="1" si="468"/>
        <v>0</v>
      </c>
      <c r="K3819" s="17">
        <v>3810</v>
      </c>
      <c r="L3819" s="50">
        <v>1.4100655146282645E-3</v>
      </c>
      <c r="M3819" s="50">
        <v>1.422454551021871E-3</v>
      </c>
      <c r="N3819" s="50">
        <v>4.5600000000000002E-2</v>
      </c>
      <c r="O3819" s="50">
        <v>4.6600000000000003E-2</v>
      </c>
      <c r="R3819" s="59"/>
    </row>
    <row r="3820" spans="2:18" x14ac:dyDescent="0.2">
      <c r="B3820">
        <v>3811</v>
      </c>
      <c r="C3820" s="57">
        <f ca="1"/>
        <v>1.1520868951848817</v>
      </c>
      <c r="D3820" s="57">
        <f t="shared" ca="1" si="470"/>
        <v>0.7517052318404378</v>
      </c>
      <c r="E3820" s="57">
        <f t="shared" ca="1" si="470"/>
        <v>0.75195190230718489</v>
      </c>
      <c r="F3820" s="57">
        <f t="shared" ca="1" si="465"/>
        <v>0</v>
      </c>
      <c r="G3820" s="57">
        <f t="shared" ca="1" si="466"/>
        <v>0</v>
      </c>
      <c r="H3820" s="17">
        <f t="shared" ca="1" si="467"/>
        <v>0</v>
      </c>
      <c r="I3820" s="17">
        <f t="shared" ca="1" si="468"/>
        <v>0</v>
      </c>
      <c r="K3820" s="17">
        <v>3811</v>
      </c>
      <c r="L3820" s="50">
        <v>1.6049506036760568E-3</v>
      </c>
      <c r="M3820" s="50">
        <v>1.6184665064002558E-3</v>
      </c>
      <c r="N3820" s="50">
        <v>5.0200000000000002E-2</v>
      </c>
      <c r="O3820" s="50">
        <v>5.04E-2</v>
      </c>
      <c r="R3820" s="59"/>
    </row>
    <row r="3821" spans="2:18" x14ac:dyDescent="0.2">
      <c r="B3821">
        <v>3812</v>
      </c>
      <c r="C3821" s="57">
        <f ca="1"/>
        <v>-0.29959157314256191</v>
      </c>
      <c r="D3821" s="57">
        <f t="shared" ca="1" si="470"/>
        <v>0.65146714212174994</v>
      </c>
      <c r="E3821" s="57">
        <f t="shared" ca="1" si="470"/>
        <v>0.65168091967338959</v>
      </c>
      <c r="F3821" s="57">
        <f t="shared" ca="1" si="465"/>
        <v>0</v>
      </c>
      <c r="G3821" s="57">
        <f t="shared" ca="1" si="466"/>
        <v>0</v>
      </c>
      <c r="H3821" s="17">
        <f t="shared" ca="1" si="467"/>
        <v>0</v>
      </c>
      <c r="I3821" s="17">
        <f t="shared" ca="1" si="468"/>
        <v>0</v>
      </c>
      <c r="K3821" s="17">
        <v>3812</v>
      </c>
      <c r="L3821" s="50">
        <v>1.9974315499805551E-3</v>
      </c>
      <c r="M3821" s="50">
        <v>2.0124169760023206E-3</v>
      </c>
      <c r="N3821" s="50">
        <v>5.5E-2</v>
      </c>
      <c r="O3821" s="50">
        <v>5.6000000000000001E-2</v>
      </c>
      <c r="R3821" s="59"/>
    </row>
    <row r="3822" spans="2:18" x14ac:dyDescent="0.2">
      <c r="B3822">
        <v>3813</v>
      </c>
      <c r="C3822" s="57">
        <f ca="1"/>
        <v>-1.9591356233948447</v>
      </c>
      <c r="D3822" s="57">
        <f t="shared" ca="1" si="470"/>
        <v>0.55314308554403968</v>
      </c>
      <c r="E3822" s="57">
        <f t="shared" ca="1" si="470"/>
        <v>0.55332459826646008</v>
      </c>
      <c r="F3822" s="57">
        <f t="shared" ca="1" si="465"/>
        <v>0</v>
      </c>
      <c r="G3822" s="57">
        <f t="shared" ca="1" si="466"/>
        <v>0</v>
      </c>
      <c r="H3822" s="17">
        <f t="shared" ca="1" si="467"/>
        <v>0</v>
      </c>
      <c r="I3822" s="17">
        <f t="shared" ca="1" si="468"/>
        <v>0</v>
      </c>
      <c r="K3822" s="17">
        <v>3813</v>
      </c>
      <c r="L3822" s="50">
        <v>1.498797550883872E-3</v>
      </c>
      <c r="M3822" s="50">
        <v>1.5114690872643653E-3</v>
      </c>
      <c r="N3822" s="50">
        <v>4.7E-2</v>
      </c>
      <c r="O3822" s="50">
        <v>4.7199999999999999E-2</v>
      </c>
      <c r="R3822" s="59"/>
    </row>
    <row r="3823" spans="2:18" x14ac:dyDescent="0.2">
      <c r="B3823">
        <v>3814</v>
      </c>
      <c r="C3823" s="57">
        <f ca="1"/>
        <v>0.65647436404729143</v>
      </c>
      <c r="D3823" s="57">
        <f t="shared" ca="1" si="470"/>
        <v>0.71585890161168819</v>
      </c>
      <c r="E3823" s="57">
        <f t="shared" ca="1" si="470"/>
        <v>0.71609380918171162</v>
      </c>
      <c r="F3823" s="57">
        <f t="shared" ca="1" si="465"/>
        <v>0</v>
      </c>
      <c r="G3823" s="57">
        <f t="shared" ca="1" si="466"/>
        <v>0</v>
      </c>
      <c r="H3823" s="17">
        <f t="shared" ca="1" si="467"/>
        <v>0</v>
      </c>
      <c r="I3823" s="17">
        <f t="shared" ca="1" si="468"/>
        <v>0</v>
      </c>
      <c r="K3823" s="17">
        <v>3814</v>
      </c>
      <c r="L3823" s="50">
        <v>1.8616676678823443E-3</v>
      </c>
      <c r="M3823" s="50">
        <v>1.8756528656132582E-3</v>
      </c>
      <c r="N3823" s="50">
        <v>5.16E-2</v>
      </c>
      <c r="O3823" s="50">
        <v>5.1999999999999998E-2</v>
      </c>
      <c r="R3823" s="59"/>
    </row>
    <row r="3824" spans="2:18" x14ac:dyDescent="0.2">
      <c r="B3824">
        <v>3815</v>
      </c>
      <c r="C3824" s="57">
        <f ca="1"/>
        <v>-2.1939320818173584</v>
      </c>
      <c r="D3824" s="57">
        <f t="shared" ca="1" si="470"/>
        <v>0.54048599390050611</v>
      </c>
      <c r="E3824" s="57">
        <f t="shared" ca="1" si="470"/>
        <v>0.54066335322532988</v>
      </c>
      <c r="F3824" s="57">
        <f t="shared" ca="1" si="465"/>
        <v>0</v>
      </c>
      <c r="G3824" s="57">
        <f t="shared" ca="1" si="466"/>
        <v>0</v>
      </c>
      <c r="H3824" s="17">
        <f t="shared" ca="1" si="467"/>
        <v>0</v>
      </c>
      <c r="I3824" s="17">
        <f t="shared" ca="1" si="468"/>
        <v>0</v>
      </c>
      <c r="K3824" s="17">
        <v>3815</v>
      </c>
      <c r="L3824" s="50">
        <v>1.7689210927200032E-3</v>
      </c>
      <c r="M3824" s="50">
        <v>1.7830310067595554E-3</v>
      </c>
      <c r="N3824" s="50">
        <v>5.2200000000000003E-2</v>
      </c>
      <c r="O3824" s="50">
        <v>5.2400000000000002E-2</v>
      </c>
      <c r="R3824" s="59"/>
    </row>
    <row r="3825" spans="2:18" x14ac:dyDescent="0.2">
      <c r="B3825">
        <v>3816</v>
      </c>
      <c r="C3825" s="57">
        <f ca="1"/>
        <v>0.89161311477492899</v>
      </c>
      <c r="D3825" s="57">
        <f t="shared" ca="1" si="470"/>
        <v>0.73264759628289033</v>
      </c>
      <c r="E3825" s="57">
        <f t="shared" ca="1" si="470"/>
        <v>0.73288801302722217</v>
      </c>
      <c r="F3825" s="57">
        <f t="shared" ca="1" si="465"/>
        <v>0</v>
      </c>
      <c r="G3825" s="57">
        <f t="shared" ca="1" si="466"/>
        <v>0</v>
      </c>
      <c r="H3825" s="17">
        <f t="shared" ca="1" si="467"/>
        <v>0</v>
      </c>
      <c r="I3825" s="17">
        <f t="shared" ca="1" si="468"/>
        <v>0</v>
      </c>
      <c r="K3825" s="17">
        <v>3816</v>
      </c>
      <c r="L3825" s="50">
        <v>1.9110653598714382E-3</v>
      </c>
      <c r="M3825" s="50">
        <v>1.9250724071602874E-3</v>
      </c>
      <c r="N3825" s="50">
        <v>5.16E-2</v>
      </c>
      <c r="O3825" s="50">
        <v>5.1799999999999999E-2</v>
      </c>
      <c r="R3825" s="59"/>
    </row>
    <row r="3826" spans="2:18" x14ac:dyDescent="0.2">
      <c r="B3826">
        <v>3817</v>
      </c>
      <c r="C3826" s="57">
        <f ca="1"/>
        <v>1.4212636080224006</v>
      </c>
      <c r="D3826" s="57">
        <f t="shared" ca="1" si="470"/>
        <v>0.77192061868692508</v>
      </c>
      <c r="E3826" s="57">
        <f t="shared" ca="1" si="470"/>
        <v>0.77217392278970087</v>
      </c>
      <c r="F3826" s="57">
        <f t="shared" ca="1" si="465"/>
        <v>0</v>
      </c>
      <c r="G3826" s="57">
        <f t="shared" ca="1" si="466"/>
        <v>0</v>
      </c>
      <c r="H3826" s="17">
        <f t="shared" ca="1" si="467"/>
        <v>0</v>
      </c>
      <c r="I3826" s="17">
        <f t="shared" ca="1" si="468"/>
        <v>0</v>
      </c>
      <c r="K3826" s="17">
        <v>3817</v>
      </c>
      <c r="L3826" s="50">
        <v>1.8087540102045346E-3</v>
      </c>
      <c r="M3826" s="50">
        <v>1.8231592532202668E-3</v>
      </c>
      <c r="N3826" s="50">
        <v>5.3400000000000003E-2</v>
      </c>
      <c r="O3826" s="50">
        <v>5.3400000000000003E-2</v>
      </c>
      <c r="R3826" s="59"/>
    </row>
    <row r="3827" spans="2:18" x14ac:dyDescent="0.2">
      <c r="B3827">
        <v>3818</v>
      </c>
      <c r="C3827" s="57">
        <f ca="1"/>
        <v>-1.1437765006067269</v>
      </c>
      <c r="D3827" s="57">
        <f t="shared" ca="1" si="470"/>
        <v>0.59944300862560496</v>
      </c>
      <c r="E3827" s="57">
        <f t="shared" ca="1" si="470"/>
        <v>0.59963971456892251</v>
      </c>
      <c r="F3827" s="57">
        <f t="shared" ca="1" si="465"/>
        <v>0</v>
      </c>
      <c r="G3827" s="57">
        <f t="shared" ca="1" si="466"/>
        <v>0</v>
      </c>
      <c r="H3827" s="17">
        <f t="shared" ca="1" si="467"/>
        <v>0</v>
      </c>
      <c r="I3827" s="17">
        <f t="shared" ca="1" si="468"/>
        <v>0</v>
      </c>
      <c r="K3827" s="17">
        <v>3818</v>
      </c>
      <c r="L3827" s="50">
        <v>1.8882168848681367E-3</v>
      </c>
      <c r="M3827" s="50">
        <v>1.9014719646972846E-3</v>
      </c>
      <c r="N3827" s="50">
        <v>4.8399999999999999E-2</v>
      </c>
      <c r="O3827" s="50">
        <v>4.9200000000000001E-2</v>
      </c>
      <c r="R3827" s="59"/>
    </row>
    <row r="3828" spans="2:18" x14ac:dyDescent="0.2">
      <c r="B3828">
        <v>3819</v>
      </c>
      <c r="C3828" s="57">
        <f ca="1"/>
        <v>-1.1952104758059969</v>
      </c>
      <c r="D3828" s="57">
        <f t="shared" ca="1" si="470"/>
        <v>0.59641107927042014</v>
      </c>
      <c r="E3828" s="57">
        <f t="shared" ca="1" si="470"/>
        <v>0.59660679029259378</v>
      </c>
      <c r="F3828" s="57">
        <f t="shared" ca="1" si="465"/>
        <v>0</v>
      </c>
      <c r="G3828" s="57">
        <f t="shared" ca="1" si="466"/>
        <v>0</v>
      </c>
      <c r="H3828" s="17">
        <f t="shared" ca="1" si="467"/>
        <v>0</v>
      </c>
      <c r="I3828" s="17">
        <f t="shared" ca="1" si="468"/>
        <v>0</v>
      </c>
      <c r="K3828" s="17">
        <v>3819</v>
      </c>
      <c r="L3828" s="50">
        <v>1.6770467933953483E-3</v>
      </c>
      <c r="M3828" s="50">
        <v>1.6908756742664011E-3</v>
      </c>
      <c r="N3828" s="50">
        <v>5.1200000000000002E-2</v>
      </c>
      <c r="O3828" s="50">
        <v>5.1400000000000001E-2</v>
      </c>
      <c r="R3828" s="59"/>
    </row>
    <row r="3829" spans="2:18" x14ac:dyDescent="0.2">
      <c r="B3829">
        <v>3820</v>
      </c>
      <c r="C3829" s="57">
        <f ca="1"/>
        <v>0.30212237893822358</v>
      </c>
      <c r="D3829" s="57">
        <f t="shared" ca="1" si="470"/>
        <v>0.69128239571051575</v>
      </c>
      <c r="E3829" s="57">
        <f t="shared" ca="1" si="470"/>
        <v>0.69150923855260493</v>
      </c>
      <c r="F3829" s="57">
        <f t="shared" ca="1" si="465"/>
        <v>0</v>
      </c>
      <c r="G3829" s="57">
        <f t="shared" ca="1" si="466"/>
        <v>0</v>
      </c>
      <c r="H3829" s="17">
        <f t="shared" ca="1" si="467"/>
        <v>0</v>
      </c>
      <c r="I3829" s="17">
        <f t="shared" ca="1" si="468"/>
        <v>0</v>
      </c>
      <c r="K3829" s="17">
        <v>3820</v>
      </c>
      <c r="L3829" s="50">
        <v>1.6323260224503961E-3</v>
      </c>
      <c r="M3829" s="50">
        <v>1.6459902688382485E-3</v>
      </c>
      <c r="N3829" s="50">
        <v>5.04E-2</v>
      </c>
      <c r="O3829" s="50">
        <v>5.1200000000000002E-2</v>
      </c>
      <c r="R3829" s="59"/>
    </row>
    <row r="3830" spans="2:18" x14ac:dyDescent="0.2">
      <c r="B3830">
        <v>3821</v>
      </c>
      <c r="C3830" s="57">
        <f ca="1"/>
        <v>-0.89077214024900575</v>
      </c>
      <c r="D3830" s="57">
        <f t="shared" ref="D3830:E3849" ca="1" si="471">S0*EXP((D$5+0.5*σ*σ)*T+σ*SQRT(T)*$C3830)</f>
        <v>0.61458298511389564</v>
      </c>
      <c r="E3830" s="57">
        <f t="shared" ca="1" si="471"/>
        <v>0.61478465920817016</v>
      </c>
      <c r="F3830" s="57">
        <f t="shared" ca="1" si="465"/>
        <v>0</v>
      </c>
      <c r="G3830" s="57">
        <f t="shared" ca="1" si="466"/>
        <v>0</v>
      </c>
      <c r="H3830" s="17">
        <f t="shared" ca="1" si="467"/>
        <v>0</v>
      </c>
      <c r="I3830" s="17">
        <f t="shared" ca="1" si="468"/>
        <v>0</v>
      </c>
      <c r="K3830" s="17">
        <v>3821</v>
      </c>
      <c r="L3830" s="50">
        <v>1.5088034477300696E-3</v>
      </c>
      <c r="M3830" s="50">
        <v>1.5210034587498529E-3</v>
      </c>
      <c r="N3830" s="50">
        <v>4.5199999999999997E-2</v>
      </c>
      <c r="O3830" s="50">
        <v>4.5400000000000003E-2</v>
      </c>
      <c r="R3830" s="59"/>
    </row>
    <row r="3831" spans="2:18" x14ac:dyDescent="0.2">
      <c r="B3831">
        <v>3822</v>
      </c>
      <c r="C3831" s="57">
        <f ca="1"/>
        <v>-0.53484532126277018</v>
      </c>
      <c r="D3831" s="57">
        <f t="shared" ca="1" si="471"/>
        <v>0.63653148927762171</v>
      </c>
      <c r="E3831" s="57">
        <f t="shared" ca="1" si="471"/>
        <v>0.63674036572667192</v>
      </c>
      <c r="F3831" s="57">
        <f t="shared" ca="1" si="465"/>
        <v>0</v>
      </c>
      <c r="G3831" s="57">
        <f t="shared" ca="1" si="466"/>
        <v>0</v>
      </c>
      <c r="H3831" s="17">
        <f t="shared" ca="1" si="467"/>
        <v>0</v>
      </c>
      <c r="I3831" s="17">
        <f t="shared" ca="1" si="468"/>
        <v>0</v>
      </c>
      <c r="K3831" s="17">
        <v>3822</v>
      </c>
      <c r="L3831" s="50">
        <v>1.9605523804395869E-3</v>
      </c>
      <c r="M3831" s="50">
        <v>1.9758043098048392E-3</v>
      </c>
      <c r="N3831" s="50">
        <v>5.6399999999999999E-2</v>
      </c>
      <c r="O3831" s="50">
        <v>5.7000000000000002E-2</v>
      </c>
      <c r="R3831" s="59"/>
    </row>
    <row r="3832" spans="2:18" x14ac:dyDescent="0.2">
      <c r="B3832">
        <v>3823</v>
      </c>
      <c r="C3832" s="57">
        <f ca="1"/>
        <v>-0.3634054332619715</v>
      </c>
      <c r="D3832" s="57">
        <f t="shared" ca="1" si="471"/>
        <v>0.64738146688774134</v>
      </c>
      <c r="E3832" s="57">
        <f t="shared" ca="1" si="471"/>
        <v>0.64759390373377701</v>
      </c>
      <c r="F3832" s="57">
        <f t="shared" ca="1" si="465"/>
        <v>0</v>
      </c>
      <c r="G3832" s="57">
        <f t="shared" ca="1" si="466"/>
        <v>0</v>
      </c>
      <c r="H3832" s="17">
        <f t="shared" ca="1" si="467"/>
        <v>0</v>
      </c>
      <c r="I3832" s="17">
        <f t="shared" ca="1" si="468"/>
        <v>0</v>
      </c>
      <c r="K3832" s="17">
        <v>3823</v>
      </c>
      <c r="L3832" s="50">
        <v>1.6807184699364579E-3</v>
      </c>
      <c r="M3832" s="50">
        <v>1.6943574891514596E-3</v>
      </c>
      <c r="N3832" s="50">
        <v>5.0599999999999999E-2</v>
      </c>
      <c r="O3832" s="50">
        <v>5.0599999999999999E-2</v>
      </c>
      <c r="R3832" s="59"/>
    </row>
    <row r="3833" spans="2:18" x14ac:dyDescent="0.2">
      <c r="B3833">
        <v>3824</v>
      </c>
      <c r="C3833" s="57">
        <f ca="1"/>
        <v>-0.43981645866249869</v>
      </c>
      <c r="D3833" s="57">
        <f t="shared" ca="1" si="471"/>
        <v>0.64252295543801718</v>
      </c>
      <c r="E3833" s="57">
        <f t="shared" ca="1" si="471"/>
        <v>0.64273379797389474</v>
      </c>
      <c r="F3833" s="57">
        <f t="shared" ca="1" si="465"/>
        <v>0</v>
      </c>
      <c r="G3833" s="57">
        <f t="shared" ca="1" si="466"/>
        <v>0</v>
      </c>
      <c r="H3833" s="17">
        <f t="shared" ca="1" si="467"/>
        <v>0</v>
      </c>
      <c r="I3833" s="17">
        <f t="shared" ca="1" si="468"/>
        <v>0</v>
      </c>
      <c r="K3833" s="17">
        <v>3824</v>
      </c>
      <c r="L3833" s="50">
        <v>1.8323067385493548E-3</v>
      </c>
      <c r="M3833" s="50">
        <v>1.8456851257546291E-3</v>
      </c>
      <c r="N3833" s="50">
        <v>4.9399999999999999E-2</v>
      </c>
      <c r="O3833" s="50">
        <v>4.9399999999999999E-2</v>
      </c>
      <c r="R3833" s="59"/>
    </row>
    <row r="3834" spans="2:18" x14ac:dyDescent="0.2">
      <c r="B3834">
        <v>3825</v>
      </c>
      <c r="C3834" s="57">
        <f ca="1"/>
        <v>1.0280165690767962</v>
      </c>
      <c r="D3834" s="57">
        <f t="shared" ca="1" si="471"/>
        <v>0.74256654432624369</v>
      </c>
      <c r="E3834" s="57">
        <f t="shared" ca="1" si="471"/>
        <v>0.74281021595219632</v>
      </c>
      <c r="F3834" s="57">
        <f t="shared" ca="1" si="465"/>
        <v>0</v>
      </c>
      <c r="G3834" s="57">
        <f t="shared" ca="1" si="466"/>
        <v>0</v>
      </c>
      <c r="H3834" s="17">
        <f t="shared" ca="1" si="467"/>
        <v>0</v>
      </c>
      <c r="I3834" s="17">
        <f t="shared" ca="1" si="468"/>
        <v>0</v>
      </c>
      <c r="K3834" s="17">
        <v>3825</v>
      </c>
      <c r="L3834" s="50">
        <v>1.7436160568467657E-3</v>
      </c>
      <c r="M3834" s="50">
        <v>1.7574796564060816E-3</v>
      </c>
      <c r="N3834" s="50">
        <v>5.1200000000000002E-2</v>
      </c>
      <c r="O3834" s="50">
        <v>5.16E-2</v>
      </c>
      <c r="R3834" s="59"/>
    </row>
    <row r="3835" spans="2:18" x14ac:dyDescent="0.2">
      <c r="B3835">
        <v>3826</v>
      </c>
      <c r="C3835" s="57">
        <f ca="1"/>
        <v>0.1246267696415503</v>
      </c>
      <c r="D3835" s="57">
        <f t="shared" ca="1" si="471"/>
        <v>0.67929097755255408</v>
      </c>
      <c r="E3835" s="57">
        <f t="shared" ca="1" si="471"/>
        <v>0.67951388543637947</v>
      </c>
      <c r="F3835" s="57">
        <f t="shared" ca="1" si="465"/>
        <v>0</v>
      </c>
      <c r="G3835" s="57">
        <f t="shared" ca="1" si="466"/>
        <v>0</v>
      </c>
      <c r="H3835" s="17">
        <f t="shared" ca="1" si="467"/>
        <v>0</v>
      </c>
      <c r="I3835" s="17">
        <f t="shared" ca="1" si="468"/>
        <v>0</v>
      </c>
      <c r="K3835" s="17">
        <v>3826</v>
      </c>
      <c r="L3835" s="50">
        <v>1.8444498488017693E-3</v>
      </c>
      <c r="M3835" s="50">
        <v>1.8587796837215499E-3</v>
      </c>
      <c r="N3835" s="50">
        <v>5.2999999999999999E-2</v>
      </c>
      <c r="O3835" s="50">
        <v>5.3400000000000003E-2</v>
      </c>
      <c r="R3835" s="59"/>
    </row>
    <row r="3836" spans="2:18" x14ac:dyDescent="0.2">
      <c r="B3836">
        <v>3827</v>
      </c>
      <c r="C3836" s="57">
        <f ca="1"/>
        <v>-0.44259518732719733</v>
      </c>
      <c r="D3836" s="57">
        <f t="shared" ca="1" si="471"/>
        <v>0.64234696177747652</v>
      </c>
      <c r="E3836" s="57">
        <f t="shared" ca="1" si="471"/>
        <v>0.64255774656141007</v>
      </c>
      <c r="F3836" s="57">
        <f t="shared" ca="1" si="465"/>
        <v>0</v>
      </c>
      <c r="G3836" s="57">
        <f t="shared" ca="1" si="466"/>
        <v>0</v>
      </c>
      <c r="H3836" s="17">
        <f t="shared" ca="1" si="467"/>
        <v>0</v>
      </c>
      <c r="I3836" s="17">
        <f t="shared" ca="1" si="468"/>
        <v>0</v>
      </c>
      <c r="K3836" s="17">
        <v>3827</v>
      </c>
      <c r="L3836" s="50">
        <v>1.9157969296221332E-3</v>
      </c>
      <c r="M3836" s="50">
        <v>1.9297163264402517E-3</v>
      </c>
      <c r="N3836" s="50">
        <v>5.1200000000000002E-2</v>
      </c>
      <c r="O3836" s="50">
        <v>5.16E-2</v>
      </c>
      <c r="R3836" s="59"/>
    </row>
    <row r="3837" spans="2:18" x14ac:dyDescent="0.2">
      <c r="B3837">
        <v>3828</v>
      </c>
      <c r="C3837" s="57">
        <f ca="1"/>
        <v>-0.63575715613076711</v>
      </c>
      <c r="D3837" s="57">
        <f t="shared" ca="1" si="471"/>
        <v>0.63023026137588989</v>
      </c>
      <c r="E3837" s="57">
        <f t="shared" ca="1" si="471"/>
        <v>0.63043707009045902</v>
      </c>
      <c r="F3837" s="57">
        <f t="shared" ca="1" si="465"/>
        <v>0</v>
      </c>
      <c r="G3837" s="57">
        <f t="shared" ca="1" si="466"/>
        <v>0</v>
      </c>
      <c r="H3837" s="17">
        <f t="shared" ca="1" si="467"/>
        <v>0</v>
      </c>
      <c r="I3837" s="17">
        <f t="shared" ca="1" si="468"/>
        <v>0</v>
      </c>
      <c r="K3837" s="17">
        <v>3828</v>
      </c>
      <c r="L3837" s="50">
        <v>1.7047029524728159E-3</v>
      </c>
      <c r="M3837" s="50">
        <v>1.7189705928973306E-3</v>
      </c>
      <c r="N3837" s="50">
        <v>5.2999999999999999E-2</v>
      </c>
      <c r="O3837" s="50">
        <v>5.2999999999999999E-2</v>
      </c>
      <c r="R3837" s="59"/>
    </row>
    <row r="3838" spans="2:18" x14ac:dyDescent="0.2">
      <c r="B3838">
        <v>3829</v>
      </c>
      <c r="C3838" s="57">
        <f ca="1"/>
        <v>-0.63223544409979904</v>
      </c>
      <c r="D3838" s="57">
        <f t="shared" ca="1" si="471"/>
        <v>0.63044911321931951</v>
      </c>
      <c r="E3838" s="57">
        <f t="shared" ca="1" si="471"/>
        <v>0.63065599374965364</v>
      </c>
      <c r="F3838" s="57">
        <f t="shared" ca="1" si="465"/>
        <v>0</v>
      </c>
      <c r="G3838" s="57">
        <f t="shared" ca="1" si="466"/>
        <v>0</v>
      </c>
      <c r="H3838" s="17">
        <f t="shared" ca="1" si="467"/>
        <v>0</v>
      </c>
      <c r="I3838" s="17">
        <f t="shared" ca="1" si="468"/>
        <v>0</v>
      </c>
      <c r="K3838" s="17">
        <v>3829</v>
      </c>
      <c r="L3838" s="50">
        <v>1.6948141411673304E-3</v>
      </c>
      <c r="M3838" s="50">
        <v>1.7072680135705809E-3</v>
      </c>
      <c r="N3838" s="50">
        <v>4.5999999999999999E-2</v>
      </c>
      <c r="O3838" s="50">
        <v>4.5999999999999999E-2</v>
      </c>
      <c r="R3838" s="59"/>
    </row>
    <row r="3839" spans="2:18" x14ac:dyDescent="0.2">
      <c r="B3839">
        <v>3830</v>
      </c>
      <c r="C3839" s="57">
        <f ca="1"/>
        <v>1.0571511878574027</v>
      </c>
      <c r="D3839" s="57">
        <f t="shared" ca="1" si="471"/>
        <v>0.74470249048959669</v>
      </c>
      <c r="E3839" s="57">
        <f t="shared" ca="1" si="471"/>
        <v>0.74494686302172219</v>
      </c>
      <c r="F3839" s="57">
        <f t="shared" ca="1" si="465"/>
        <v>0</v>
      </c>
      <c r="G3839" s="57">
        <f t="shared" ca="1" si="466"/>
        <v>0</v>
      </c>
      <c r="H3839" s="17">
        <f t="shared" ca="1" si="467"/>
        <v>0</v>
      </c>
      <c r="I3839" s="17">
        <f t="shared" ca="1" si="468"/>
        <v>0</v>
      </c>
      <c r="K3839" s="17">
        <v>3830</v>
      </c>
      <c r="L3839" s="50">
        <v>1.650599499068347E-3</v>
      </c>
      <c r="M3839" s="50">
        <v>1.6634108468887511E-3</v>
      </c>
      <c r="N3839" s="50">
        <v>4.7399999999999998E-2</v>
      </c>
      <c r="O3839" s="50">
        <v>4.7600000000000003E-2</v>
      </c>
      <c r="R3839" s="59"/>
    </row>
    <row r="3840" spans="2:18" x14ac:dyDescent="0.2">
      <c r="B3840">
        <v>3831</v>
      </c>
      <c r="C3840" s="57">
        <f ca="1"/>
        <v>0.28037556145035314</v>
      </c>
      <c r="D3840" s="57">
        <f t="shared" ca="1" si="471"/>
        <v>0.68980189897273869</v>
      </c>
      <c r="E3840" s="57">
        <f t="shared" ca="1" si="471"/>
        <v>0.69002825599298456</v>
      </c>
      <c r="F3840" s="57">
        <f t="shared" ca="1" si="465"/>
        <v>0</v>
      </c>
      <c r="G3840" s="57">
        <f t="shared" ca="1" si="466"/>
        <v>0</v>
      </c>
      <c r="H3840" s="17">
        <f t="shared" ca="1" si="467"/>
        <v>0</v>
      </c>
      <c r="I3840" s="17">
        <f t="shared" ca="1" si="468"/>
        <v>0</v>
      </c>
      <c r="K3840" s="17">
        <v>3831</v>
      </c>
      <c r="L3840" s="50">
        <v>2.1219266884353665E-3</v>
      </c>
      <c r="M3840" s="50">
        <v>2.1361892177751375E-3</v>
      </c>
      <c r="N3840" s="50">
        <v>5.2400000000000002E-2</v>
      </c>
      <c r="O3840" s="50">
        <v>5.2600000000000001E-2</v>
      </c>
      <c r="R3840" s="59"/>
    </row>
    <row r="3841" spans="2:18" x14ac:dyDescent="0.2">
      <c r="B3841">
        <v>3832</v>
      </c>
      <c r="C3841" s="57">
        <f ca="1"/>
        <v>-1.7184032493660804</v>
      </c>
      <c r="D3841" s="57">
        <f t="shared" ca="1" si="471"/>
        <v>0.56642796131933926</v>
      </c>
      <c r="E3841" s="57">
        <f t="shared" ca="1" si="471"/>
        <v>0.56661383344537886</v>
      </c>
      <c r="F3841" s="57">
        <f t="shared" ca="1" si="465"/>
        <v>0</v>
      </c>
      <c r="G3841" s="57">
        <f t="shared" ca="1" si="466"/>
        <v>0</v>
      </c>
      <c r="H3841" s="17">
        <f t="shared" ca="1" si="467"/>
        <v>0</v>
      </c>
      <c r="I3841" s="17">
        <f t="shared" ca="1" si="468"/>
        <v>0</v>
      </c>
      <c r="K3841" s="17">
        <v>3832</v>
      </c>
      <c r="L3841" s="50">
        <v>1.7939634810431248E-3</v>
      </c>
      <c r="M3841" s="50">
        <v>1.8077602720627758E-3</v>
      </c>
      <c r="N3841" s="50">
        <v>5.0799999999999998E-2</v>
      </c>
      <c r="O3841" s="50">
        <v>5.1200000000000002E-2</v>
      </c>
      <c r="R3841" s="59"/>
    </row>
    <row r="3842" spans="2:18" x14ac:dyDescent="0.2">
      <c r="B3842">
        <v>3833</v>
      </c>
      <c r="C3842" s="57">
        <f ca="1"/>
        <v>-0.71788546593836533</v>
      </c>
      <c r="D3842" s="57">
        <f t="shared" ca="1" si="471"/>
        <v>0.62514800180940922</v>
      </c>
      <c r="E3842" s="57">
        <f t="shared" ca="1" si="471"/>
        <v>0.62535314279135346</v>
      </c>
      <c r="F3842" s="57">
        <f t="shared" ca="1" si="465"/>
        <v>0</v>
      </c>
      <c r="G3842" s="57">
        <f t="shared" ca="1" si="466"/>
        <v>0</v>
      </c>
      <c r="H3842" s="17">
        <f t="shared" ca="1" si="467"/>
        <v>0</v>
      </c>
      <c r="I3842" s="17">
        <f t="shared" ca="1" si="468"/>
        <v>0</v>
      </c>
      <c r="K3842" s="17">
        <v>3833</v>
      </c>
      <c r="L3842" s="50">
        <v>1.667304756951306E-3</v>
      </c>
      <c r="M3842" s="50">
        <v>1.6811556979549379E-3</v>
      </c>
      <c r="N3842" s="50">
        <v>5.1200000000000002E-2</v>
      </c>
      <c r="O3842" s="50">
        <v>5.1799999999999999E-2</v>
      </c>
      <c r="R3842" s="59"/>
    </row>
    <row r="3843" spans="2:18" x14ac:dyDescent="0.2">
      <c r="B3843">
        <v>3834</v>
      </c>
      <c r="C3843" s="57">
        <f ca="1"/>
        <v>-0.22333081701661686</v>
      </c>
      <c r="D3843" s="57">
        <f t="shared" ca="1" si="471"/>
        <v>0.65638356189460256</v>
      </c>
      <c r="E3843" s="57">
        <f t="shared" ca="1" si="471"/>
        <v>0.65659895275889291</v>
      </c>
      <c r="F3843" s="57">
        <f t="shared" ca="1" si="465"/>
        <v>0</v>
      </c>
      <c r="G3843" s="57">
        <f t="shared" ca="1" si="466"/>
        <v>0</v>
      </c>
      <c r="H3843" s="17">
        <f t="shared" ca="1" si="467"/>
        <v>0</v>
      </c>
      <c r="I3843" s="17">
        <f t="shared" ca="1" si="468"/>
        <v>0</v>
      </c>
      <c r="K3843" s="17">
        <v>3834</v>
      </c>
      <c r="L3843" s="50">
        <v>1.7018925658861871E-3</v>
      </c>
      <c r="M3843" s="50">
        <v>1.7153288774967887E-3</v>
      </c>
      <c r="N3843" s="50">
        <v>4.9399999999999999E-2</v>
      </c>
      <c r="O3843" s="50">
        <v>5.0200000000000002E-2</v>
      </c>
      <c r="R3843" s="59"/>
    </row>
    <row r="3844" spans="2:18" x14ac:dyDescent="0.2">
      <c r="B3844">
        <v>3835</v>
      </c>
      <c r="C3844" s="57">
        <f ca="1"/>
        <v>-1.0890292716059335</v>
      </c>
      <c r="D3844" s="57">
        <f t="shared" ca="1" si="471"/>
        <v>0.60268718396036847</v>
      </c>
      <c r="E3844" s="57">
        <f t="shared" ca="1" si="471"/>
        <v>0.60288495447289503</v>
      </c>
      <c r="F3844" s="57">
        <f t="shared" ca="1" si="465"/>
        <v>0</v>
      </c>
      <c r="G3844" s="57">
        <f t="shared" ca="1" si="466"/>
        <v>0</v>
      </c>
      <c r="H3844" s="17">
        <f t="shared" ca="1" si="467"/>
        <v>0</v>
      </c>
      <c r="I3844" s="17">
        <f t="shared" ca="1" si="468"/>
        <v>0</v>
      </c>
      <c r="K3844" s="17">
        <v>3835</v>
      </c>
      <c r="L3844" s="50">
        <v>1.7732870665227388E-3</v>
      </c>
      <c r="M3844" s="50">
        <v>1.7876080639461062E-3</v>
      </c>
      <c r="N3844" s="50">
        <v>5.2999999999999999E-2</v>
      </c>
      <c r="O3844" s="50">
        <v>5.3400000000000003E-2</v>
      </c>
      <c r="R3844" s="59"/>
    </row>
    <row r="3845" spans="2:18" x14ac:dyDescent="0.2">
      <c r="B3845">
        <v>3836</v>
      </c>
      <c r="C3845" s="57">
        <f ca="1"/>
        <v>1.5463327706538774</v>
      </c>
      <c r="D3845" s="57">
        <f t="shared" ca="1" si="471"/>
        <v>0.7814975161062061</v>
      </c>
      <c r="E3845" s="57">
        <f t="shared" ca="1" si="471"/>
        <v>0.78175396284742071</v>
      </c>
      <c r="F3845" s="57">
        <f t="shared" ca="1" si="465"/>
        <v>0</v>
      </c>
      <c r="G3845" s="57">
        <f t="shared" ca="1" si="466"/>
        <v>0</v>
      </c>
      <c r="H3845" s="17">
        <f t="shared" ca="1" si="467"/>
        <v>0</v>
      </c>
      <c r="I3845" s="17">
        <f t="shared" ca="1" si="468"/>
        <v>0</v>
      </c>
      <c r="K3845" s="17">
        <v>3836</v>
      </c>
      <c r="L3845" s="50">
        <v>1.4816440459350885E-3</v>
      </c>
      <c r="M3845" s="50">
        <v>1.4943222416028941E-3</v>
      </c>
      <c r="N3845" s="50">
        <v>4.6800000000000001E-2</v>
      </c>
      <c r="O3845" s="50">
        <v>4.7199999999999999E-2</v>
      </c>
      <c r="R3845" s="59"/>
    </row>
    <row r="3846" spans="2:18" x14ac:dyDescent="0.2">
      <c r="B3846">
        <v>3837</v>
      </c>
      <c r="C3846" s="57">
        <f ca="1"/>
        <v>2.1696436135900057</v>
      </c>
      <c r="D3846" s="57">
        <f t="shared" ca="1" si="471"/>
        <v>0.83102727012998168</v>
      </c>
      <c r="E3846" s="57">
        <f t="shared" ca="1" si="471"/>
        <v>0.83129996995422095</v>
      </c>
      <c r="F3846" s="57">
        <f t="shared" ca="1" si="465"/>
        <v>4.2827270129981665E-2</v>
      </c>
      <c r="G3846" s="57">
        <f t="shared" ca="1" si="466"/>
        <v>4.309996995422094E-2</v>
      </c>
      <c r="H3846" s="17">
        <f t="shared" ca="1" si="467"/>
        <v>1</v>
      </c>
      <c r="I3846" s="17">
        <f t="shared" ca="1" si="468"/>
        <v>1</v>
      </c>
      <c r="K3846" s="17">
        <v>3837</v>
      </c>
      <c r="L3846" s="50">
        <v>1.7506313368207222E-3</v>
      </c>
      <c r="M3846" s="50">
        <v>1.7651939467392122E-3</v>
      </c>
      <c r="N3846" s="50">
        <v>5.3999999999999999E-2</v>
      </c>
      <c r="O3846" s="50">
        <v>5.4199999999999998E-2</v>
      </c>
      <c r="R3846" s="59"/>
    </row>
    <row r="3847" spans="2:18" x14ac:dyDescent="0.2">
      <c r="B3847">
        <v>3838</v>
      </c>
      <c r="C3847" s="57">
        <f ca="1"/>
        <v>0.16992899749361187</v>
      </c>
      <c r="D3847" s="57">
        <f t="shared" ca="1" si="471"/>
        <v>0.68233163374944539</v>
      </c>
      <c r="E3847" s="57">
        <f t="shared" ca="1" si="471"/>
        <v>0.6825555394181092</v>
      </c>
      <c r="F3847" s="57">
        <f t="shared" ca="1" si="465"/>
        <v>0</v>
      </c>
      <c r="G3847" s="57">
        <f t="shared" ca="1" si="466"/>
        <v>0</v>
      </c>
      <c r="H3847" s="17">
        <f t="shared" ca="1" si="467"/>
        <v>0</v>
      </c>
      <c r="I3847" s="17">
        <f t="shared" ca="1" si="468"/>
        <v>0</v>
      </c>
      <c r="K3847" s="17">
        <v>3838</v>
      </c>
      <c r="L3847" s="50">
        <v>1.6920691072238227E-3</v>
      </c>
      <c r="M3847" s="50">
        <v>1.7062757980085756E-3</v>
      </c>
      <c r="N3847" s="50">
        <v>5.2400000000000002E-2</v>
      </c>
      <c r="O3847" s="50">
        <v>5.3199999999999997E-2</v>
      </c>
      <c r="R3847" s="59"/>
    </row>
    <row r="3848" spans="2:18" x14ac:dyDescent="0.2">
      <c r="B3848">
        <v>3839</v>
      </c>
      <c r="C3848" s="57">
        <f ca="1"/>
        <v>1.0762635444129203</v>
      </c>
      <c r="D3848" s="57">
        <f t="shared" ca="1" si="471"/>
        <v>0.74610701068169538</v>
      </c>
      <c r="E3848" s="57">
        <f t="shared" ca="1" si="471"/>
        <v>0.74635184410412292</v>
      </c>
      <c r="F3848" s="57">
        <f t="shared" ca="1" si="465"/>
        <v>0</v>
      </c>
      <c r="G3848" s="57">
        <f t="shared" ca="1" si="466"/>
        <v>0</v>
      </c>
      <c r="H3848" s="17">
        <f t="shared" ca="1" si="467"/>
        <v>0</v>
      </c>
      <c r="I3848" s="17">
        <f t="shared" ca="1" si="468"/>
        <v>0</v>
      </c>
      <c r="K3848" s="17">
        <v>3839</v>
      </c>
      <c r="L3848" s="50">
        <v>1.6848950397216939E-3</v>
      </c>
      <c r="M3848" s="50">
        <v>1.6975636778281174E-3</v>
      </c>
      <c r="N3848" s="50">
        <v>4.6800000000000001E-2</v>
      </c>
      <c r="O3848" s="50">
        <v>4.7E-2</v>
      </c>
      <c r="R3848" s="59"/>
    </row>
    <row r="3849" spans="2:18" x14ac:dyDescent="0.2">
      <c r="B3849">
        <v>3840</v>
      </c>
      <c r="C3849" s="57">
        <f ca="1"/>
        <v>-0.89201340607742208</v>
      </c>
      <c r="D3849" s="57">
        <f t="shared" ca="1" si="471"/>
        <v>0.61450778119369309</v>
      </c>
      <c r="E3849" s="57">
        <f t="shared" ca="1" si="471"/>
        <v>0.61470943060996186</v>
      </c>
      <c r="F3849" s="57">
        <f t="shared" ca="1" si="465"/>
        <v>0</v>
      </c>
      <c r="G3849" s="57">
        <f t="shared" ca="1" si="466"/>
        <v>0</v>
      </c>
      <c r="H3849" s="17">
        <f t="shared" ca="1" si="467"/>
        <v>0</v>
      </c>
      <c r="I3849" s="17">
        <f t="shared" ca="1" si="468"/>
        <v>0</v>
      </c>
      <c r="K3849" s="17">
        <v>3840</v>
      </c>
      <c r="L3849" s="50">
        <v>1.5918390546825719E-3</v>
      </c>
      <c r="M3849" s="50">
        <v>1.6052281269381054E-3</v>
      </c>
      <c r="N3849" s="50">
        <v>4.9599999999999998E-2</v>
      </c>
      <c r="O3849" s="50">
        <v>5.0200000000000002E-2</v>
      </c>
      <c r="R3849" s="59"/>
    </row>
    <row r="3850" spans="2:18" x14ac:dyDescent="0.2">
      <c r="B3850">
        <v>3841</v>
      </c>
      <c r="C3850" s="57">
        <f ca="1"/>
        <v>0.34399731468005446</v>
      </c>
      <c r="D3850" s="57">
        <f t="shared" ref="D3850:E3869" ca="1" si="472">S0*EXP((D$5+0.5*σ*σ)*T+σ*SQRT(T)*$C3850)</f>
        <v>0.69414214616895609</v>
      </c>
      <c r="E3850" s="57">
        <f t="shared" ca="1" si="472"/>
        <v>0.69436992743205184</v>
      </c>
      <c r="F3850" s="57">
        <f t="shared" ref="F3850:F3913" ca="1" si="473">MAX(0,CP*(D3850-K))</f>
        <v>0</v>
      </c>
      <c r="G3850" s="57">
        <f t="shared" ref="G3850:G3913" ca="1" si="474">MAX(0,CP*(E3850-K))</f>
        <v>0</v>
      </c>
      <c r="H3850" s="17">
        <f t="shared" ref="H3850:H3913" ca="1" si="475">(CP*(D3850-K)&gt;0)*1</f>
        <v>0</v>
      </c>
      <c r="I3850" s="17">
        <f t="shared" ref="I3850:I3913" ca="1" si="476">(CP*(E3850-K)&gt;0)*1</f>
        <v>0</v>
      </c>
      <c r="K3850" s="17">
        <v>3841</v>
      </c>
      <c r="L3850" s="50">
        <v>1.8060075591164661E-3</v>
      </c>
      <c r="M3850" s="50">
        <v>1.819584233219759E-3</v>
      </c>
      <c r="N3850" s="50">
        <v>5.0200000000000002E-2</v>
      </c>
      <c r="O3850" s="50">
        <v>5.0200000000000002E-2</v>
      </c>
      <c r="R3850" s="59"/>
    </row>
    <row r="3851" spans="2:18" x14ac:dyDescent="0.2">
      <c r="B3851">
        <v>3842</v>
      </c>
      <c r="C3851" s="57">
        <f ca="1"/>
        <v>-1.1724015937716155</v>
      </c>
      <c r="D3851" s="57">
        <f t="shared" ca="1" si="472"/>
        <v>0.59775371996476701</v>
      </c>
      <c r="E3851" s="57">
        <f t="shared" ca="1" si="472"/>
        <v>0.59794987157161761</v>
      </c>
      <c r="F3851" s="57">
        <f t="shared" ca="1" si="473"/>
        <v>0</v>
      </c>
      <c r="G3851" s="57">
        <f t="shared" ca="1" si="474"/>
        <v>0</v>
      </c>
      <c r="H3851" s="17">
        <f t="shared" ca="1" si="475"/>
        <v>0</v>
      </c>
      <c r="I3851" s="17">
        <f t="shared" ca="1" si="476"/>
        <v>0</v>
      </c>
      <c r="K3851" s="17">
        <v>3842</v>
      </c>
      <c r="L3851" s="50">
        <v>1.9078662716147921E-3</v>
      </c>
      <c r="M3851" s="50">
        <v>1.9219253895152797E-3</v>
      </c>
      <c r="N3851" s="50">
        <v>5.1799999999999999E-2</v>
      </c>
      <c r="O3851" s="50">
        <v>5.2400000000000002E-2</v>
      </c>
      <c r="R3851" s="59"/>
    </row>
    <row r="3852" spans="2:18" x14ac:dyDescent="0.2">
      <c r="B3852">
        <v>3843</v>
      </c>
      <c r="C3852" s="57">
        <f ca="1"/>
        <v>-0.53931938780401201</v>
      </c>
      <c r="D3852" s="57">
        <f t="shared" ca="1" si="472"/>
        <v>0.63625078548834813</v>
      </c>
      <c r="E3852" s="57">
        <f t="shared" ca="1" si="472"/>
        <v>0.63645956982504936</v>
      </c>
      <c r="F3852" s="57">
        <f t="shared" ca="1" si="473"/>
        <v>0</v>
      </c>
      <c r="G3852" s="57">
        <f t="shared" ca="1" si="474"/>
        <v>0</v>
      </c>
      <c r="H3852" s="17">
        <f t="shared" ca="1" si="475"/>
        <v>0</v>
      </c>
      <c r="I3852" s="17">
        <f t="shared" ca="1" si="476"/>
        <v>0</v>
      </c>
      <c r="K3852" s="17">
        <v>3843</v>
      </c>
      <c r="L3852" s="50">
        <v>1.7111115509547037E-3</v>
      </c>
      <c r="M3852" s="50">
        <v>1.7245590633058832E-3</v>
      </c>
      <c r="N3852" s="50">
        <v>4.9799999999999997E-2</v>
      </c>
      <c r="O3852" s="50">
        <v>0.05</v>
      </c>
      <c r="R3852" s="59"/>
    </row>
    <row r="3853" spans="2:18" x14ac:dyDescent="0.2">
      <c r="B3853">
        <v>3844</v>
      </c>
      <c r="C3853" s="57">
        <f ca="1"/>
        <v>0.48114340953975637</v>
      </c>
      <c r="D3853" s="57">
        <f t="shared" ca="1" si="472"/>
        <v>0.70359129984050961</v>
      </c>
      <c r="E3853" s="57">
        <f t="shared" ca="1" si="472"/>
        <v>0.70382218182320644</v>
      </c>
      <c r="F3853" s="57">
        <f t="shared" ca="1" si="473"/>
        <v>0</v>
      </c>
      <c r="G3853" s="57">
        <f t="shared" ca="1" si="474"/>
        <v>0</v>
      </c>
      <c r="H3853" s="17">
        <f t="shared" ca="1" si="475"/>
        <v>0</v>
      </c>
      <c r="I3853" s="17">
        <f t="shared" ca="1" si="476"/>
        <v>0</v>
      </c>
      <c r="K3853" s="17">
        <v>3844</v>
      </c>
      <c r="L3853" s="50">
        <v>1.7004225139327562E-3</v>
      </c>
      <c r="M3853" s="50">
        <v>1.71309182515833E-3</v>
      </c>
      <c r="N3853" s="50">
        <v>4.6800000000000001E-2</v>
      </c>
      <c r="O3853" s="50">
        <v>4.7E-2</v>
      </c>
      <c r="R3853" s="59"/>
    </row>
    <row r="3854" spans="2:18" x14ac:dyDescent="0.2">
      <c r="B3854">
        <v>3845</v>
      </c>
      <c r="C3854" s="57">
        <f ca="1"/>
        <v>0.51306583019731256</v>
      </c>
      <c r="D3854" s="57">
        <f t="shared" ca="1" si="472"/>
        <v>0.70580909571711359</v>
      </c>
      <c r="E3854" s="57">
        <f t="shared" ca="1" si="472"/>
        <v>0.70604070546479181</v>
      </c>
      <c r="F3854" s="57">
        <f t="shared" ca="1" si="473"/>
        <v>0</v>
      </c>
      <c r="G3854" s="57">
        <f t="shared" ca="1" si="474"/>
        <v>0</v>
      </c>
      <c r="H3854" s="17">
        <f t="shared" ca="1" si="475"/>
        <v>0</v>
      </c>
      <c r="I3854" s="17">
        <f t="shared" ca="1" si="476"/>
        <v>0</v>
      </c>
      <c r="K3854" s="17">
        <v>3845</v>
      </c>
      <c r="L3854" s="50">
        <v>1.6203282796058141E-3</v>
      </c>
      <c r="M3854" s="50">
        <v>1.6329342378067512E-3</v>
      </c>
      <c r="N3854" s="50">
        <v>4.6600000000000003E-2</v>
      </c>
      <c r="O3854" s="50">
        <v>4.6800000000000001E-2</v>
      </c>
      <c r="R3854" s="59"/>
    </row>
    <row r="3855" spans="2:18" x14ac:dyDescent="0.2">
      <c r="B3855">
        <v>3846</v>
      </c>
      <c r="C3855" s="57">
        <f ca="1"/>
        <v>-0.6359384366498666</v>
      </c>
      <c r="D3855" s="57">
        <f t="shared" ca="1" si="472"/>
        <v>0.63021899800906533</v>
      </c>
      <c r="E3855" s="57">
        <f t="shared" ca="1" si="472"/>
        <v>0.63042580302758455</v>
      </c>
      <c r="F3855" s="57">
        <f t="shared" ca="1" si="473"/>
        <v>0</v>
      </c>
      <c r="G3855" s="57">
        <f t="shared" ca="1" si="474"/>
        <v>0</v>
      </c>
      <c r="H3855" s="17">
        <f t="shared" ca="1" si="475"/>
        <v>0</v>
      </c>
      <c r="I3855" s="17">
        <f t="shared" ca="1" si="476"/>
        <v>0</v>
      </c>
      <c r="K3855" s="17">
        <v>3846</v>
      </c>
      <c r="L3855" s="50">
        <v>1.5141681298191623E-3</v>
      </c>
      <c r="M3855" s="50">
        <v>1.5282093762404691E-3</v>
      </c>
      <c r="N3855" s="50">
        <v>5.1999999999999998E-2</v>
      </c>
      <c r="O3855" s="50">
        <v>5.2600000000000001E-2</v>
      </c>
      <c r="R3855" s="59"/>
    </row>
    <row r="3856" spans="2:18" x14ac:dyDescent="0.2">
      <c r="B3856">
        <v>3847</v>
      </c>
      <c r="C3856" s="57">
        <f ca="1"/>
        <v>2.0391401353178469</v>
      </c>
      <c r="D3856" s="57">
        <f t="shared" ca="1" si="472"/>
        <v>0.82040375452339431</v>
      </c>
      <c r="E3856" s="57">
        <f t="shared" ca="1" si="472"/>
        <v>0.82067296826367109</v>
      </c>
      <c r="F3856" s="57">
        <f t="shared" ca="1" si="473"/>
        <v>3.2203754523394301E-2</v>
      </c>
      <c r="G3856" s="57">
        <f t="shared" ca="1" si="474"/>
        <v>3.2472968263671076E-2</v>
      </c>
      <c r="H3856" s="17">
        <f t="shared" ca="1" si="475"/>
        <v>1</v>
      </c>
      <c r="I3856" s="17">
        <f t="shared" ca="1" si="476"/>
        <v>1</v>
      </c>
      <c r="K3856" s="17">
        <v>3847</v>
      </c>
      <c r="L3856" s="50">
        <v>1.8535132110138093E-3</v>
      </c>
      <c r="M3856" s="50">
        <v>1.8679958486338092E-3</v>
      </c>
      <c r="N3856" s="50">
        <v>5.3199999999999997E-2</v>
      </c>
      <c r="O3856" s="50">
        <v>5.3800000000000001E-2</v>
      </c>
      <c r="R3856" s="59"/>
    </row>
    <row r="3857" spans="2:18" x14ac:dyDescent="0.2">
      <c r="B3857">
        <v>3848</v>
      </c>
      <c r="C3857" s="57">
        <f ca="1"/>
        <v>0.36996918455734945</v>
      </c>
      <c r="D3857" s="57">
        <f t="shared" ca="1" si="472"/>
        <v>0.69592177518230913</v>
      </c>
      <c r="E3857" s="57">
        <f t="shared" ca="1" si="472"/>
        <v>0.69615014042686563</v>
      </c>
      <c r="F3857" s="57">
        <f t="shared" ca="1" si="473"/>
        <v>0</v>
      </c>
      <c r="G3857" s="57">
        <f t="shared" ca="1" si="474"/>
        <v>0</v>
      </c>
      <c r="H3857" s="17">
        <f t="shared" ca="1" si="475"/>
        <v>0</v>
      </c>
      <c r="I3857" s="17">
        <f t="shared" ca="1" si="476"/>
        <v>0</v>
      </c>
      <c r="K3857" s="17">
        <v>3848</v>
      </c>
      <c r="L3857" s="50">
        <v>1.5351121311864239E-3</v>
      </c>
      <c r="M3857" s="50">
        <v>1.5474956987556088E-3</v>
      </c>
      <c r="N3857" s="50">
        <v>4.58E-2</v>
      </c>
      <c r="O3857" s="50">
        <v>4.5999999999999999E-2</v>
      </c>
      <c r="R3857" s="59"/>
    </row>
    <row r="3858" spans="2:18" x14ac:dyDescent="0.2">
      <c r="B3858">
        <v>3849</v>
      </c>
      <c r="C3858" s="57">
        <f ca="1"/>
        <v>1.3383630829979729</v>
      </c>
      <c r="D3858" s="57">
        <f t="shared" ca="1" si="472"/>
        <v>0.76563745870905664</v>
      </c>
      <c r="E3858" s="57">
        <f t="shared" ca="1" si="472"/>
        <v>0.76588870100630169</v>
      </c>
      <c r="F3858" s="57">
        <f t="shared" ca="1" si="473"/>
        <v>0</v>
      </c>
      <c r="G3858" s="57">
        <f t="shared" ca="1" si="474"/>
        <v>0</v>
      </c>
      <c r="H3858" s="17">
        <f t="shared" ca="1" si="475"/>
        <v>0</v>
      </c>
      <c r="I3858" s="17">
        <f t="shared" ca="1" si="476"/>
        <v>0</v>
      </c>
      <c r="K3858" s="17">
        <v>3849</v>
      </c>
      <c r="L3858" s="50">
        <v>1.8705799475216987E-3</v>
      </c>
      <c r="M3858" s="50">
        <v>1.885529521010844E-3</v>
      </c>
      <c r="N3858" s="50">
        <v>5.5399999999999998E-2</v>
      </c>
      <c r="O3858" s="50">
        <v>5.5599999999999997E-2</v>
      </c>
      <c r="R3858" s="59"/>
    </row>
    <row r="3859" spans="2:18" x14ac:dyDescent="0.2">
      <c r="B3859">
        <v>3850</v>
      </c>
      <c r="C3859" s="57">
        <f ca="1"/>
        <v>-1.1781453628106267</v>
      </c>
      <c r="D3859" s="57">
        <f t="shared" ca="1" si="472"/>
        <v>0.59741532957583821</v>
      </c>
      <c r="E3859" s="57">
        <f t="shared" ca="1" si="472"/>
        <v>0.59761137014060528</v>
      </c>
      <c r="F3859" s="57">
        <f t="shared" ca="1" si="473"/>
        <v>0</v>
      </c>
      <c r="G3859" s="57">
        <f t="shared" ca="1" si="474"/>
        <v>0</v>
      </c>
      <c r="H3859" s="17">
        <f t="shared" ca="1" si="475"/>
        <v>0</v>
      </c>
      <c r="I3859" s="17">
        <f t="shared" ca="1" si="476"/>
        <v>0</v>
      </c>
      <c r="K3859" s="17">
        <v>3850</v>
      </c>
      <c r="L3859" s="50">
        <v>1.6335166474682203E-3</v>
      </c>
      <c r="M3859" s="50">
        <v>1.647243635964762E-3</v>
      </c>
      <c r="N3859" s="50">
        <v>5.0999999999999997E-2</v>
      </c>
      <c r="O3859" s="50">
        <v>5.0999999999999997E-2</v>
      </c>
      <c r="R3859" s="59"/>
    </row>
    <row r="3860" spans="2:18" x14ac:dyDescent="0.2">
      <c r="B3860">
        <v>3851</v>
      </c>
      <c r="C3860" s="57">
        <f ca="1"/>
        <v>-0.99476610445077418</v>
      </c>
      <c r="D3860" s="57">
        <f t="shared" ca="1" si="472"/>
        <v>0.60831416242277225</v>
      </c>
      <c r="E3860" s="57">
        <f t="shared" ca="1" si="472"/>
        <v>0.60851377941626628</v>
      </c>
      <c r="F3860" s="57">
        <f t="shared" ca="1" si="473"/>
        <v>0</v>
      </c>
      <c r="G3860" s="57">
        <f t="shared" ca="1" si="474"/>
        <v>0</v>
      </c>
      <c r="H3860" s="17">
        <f t="shared" ca="1" si="475"/>
        <v>0</v>
      </c>
      <c r="I3860" s="17">
        <f t="shared" ca="1" si="476"/>
        <v>0</v>
      </c>
      <c r="K3860" s="17">
        <v>3851</v>
      </c>
      <c r="L3860" s="50">
        <v>1.8086064747820832E-3</v>
      </c>
      <c r="M3860" s="50">
        <v>1.8225190046677127E-3</v>
      </c>
      <c r="N3860" s="50">
        <v>5.1400000000000001E-2</v>
      </c>
      <c r="O3860" s="50">
        <v>5.16E-2</v>
      </c>
      <c r="R3860" s="59"/>
    </row>
    <row r="3861" spans="2:18" x14ac:dyDescent="0.2">
      <c r="B3861">
        <v>3852</v>
      </c>
      <c r="C3861" s="57">
        <f ca="1"/>
        <v>-0.45301057157160501</v>
      </c>
      <c r="D3861" s="57">
        <f t="shared" ca="1" si="472"/>
        <v>0.64168772149319731</v>
      </c>
      <c r="E3861" s="57">
        <f t="shared" ca="1" si="472"/>
        <v>0.64189828994883935</v>
      </c>
      <c r="F3861" s="57">
        <f t="shared" ca="1" si="473"/>
        <v>0</v>
      </c>
      <c r="G3861" s="57">
        <f t="shared" ca="1" si="474"/>
        <v>0</v>
      </c>
      <c r="H3861" s="17">
        <f t="shared" ca="1" si="475"/>
        <v>0</v>
      </c>
      <c r="I3861" s="17">
        <f t="shared" ca="1" si="476"/>
        <v>0</v>
      </c>
      <c r="K3861" s="17">
        <v>3852</v>
      </c>
      <c r="L3861" s="50">
        <v>1.7687885381805814E-3</v>
      </c>
      <c r="M3861" s="50">
        <v>1.7827878728328922E-3</v>
      </c>
      <c r="N3861" s="50">
        <v>5.1400000000000001E-2</v>
      </c>
      <c r="O3861" s="50">
        <v>5.1999999999999998E-2</v>
      </c>
      <c r="R3861" s="59"/>
    </row>
    <row r="3862" spans="2:18" x14ac:dyDescent="0.2">
      <c r="B3862">
        <v>3853</v>
      </c>
      <c r="C3862" s="57">
        <f ca="1"/>
        <v>-0.50574295453490525</v>
      </c>
      <c r="D3862" s="57">
        <f t="shared" ca="1" si="472"/>
        <v>0.63836040248053272</v>
      </c>
      <c r="E3862" s="57">
        <f t="shared" ca="1" si="472"/>
        <v>0.63856987908354546</v>
      </c>
      <c r="F3862" s="57">
        <f t="shared" ca="1" si="473"/>
        <v>0</v>
      </c>
      <c r="G3862" s="57">
        <f t="shared" ca="1" si="474"/>
        <v>0</v>
      </c>
      <c r="H3862" s="17">
        <f t="shared" ca="1" si="475"/>
        <v>0</v>
      </c>
      <c r="I3862" s="17">
        <f t="shared" ca="1" si="476"/>
        <v>0</v>
      </c>
      <c r="K3862" s="17">
        <v>3853</v>
      </c>
      <c r="L3862" s="50">
        <v>1.313492380192807E-3</v>
      </c>
      <c r="M3862" s="50">
        <v>1.3257255816554998E-3</v>
      </c>
      <c r="N3862" s="50">
        <v>4.5600000000000002E-2</v>
      </c>
      <c r="O3862" s="50">
        <v>4.58E-2</v>
      </c>
      <c r="R3862" s="59"/>
    </row>
    <row r="3863" spans="2:18" x14ac:dyDescent="0.2">
      <c r="B3863">
        <v>3854</v>
      </c>
      <c r="C3863" s="57">
        <f ca="1"/>
        <v>1.6648304879593105</v>
      </c>
      <c r="D3863" s="57">
        <f t="shared" ca="1" si="472"/>
        <v>0.79068081194593576</v>
      </c>
      <c r="E3863" s="57">
        <f t="shared" ca="1" si="472"/>
        <v>0.79094027216607188</v>
      </c>
      <c r="F3863" s="57">
        <f t="shared" ca="1" si="473"/>
        <v>2.4808119459357458E-3</v>
      </c>
      <c r="G3863" s="57">
        <f t="shared" ca="1" si="474"/>
        <v>2.7402721660718665E-3</v>
      </c>
      <c r="H3863" s="17">
        <f t="shared" ca="1" si="475"/>
        <v>1</v>
      </c>
      <c r="I3863" s="17">
        <f t="shared" ca="1" si="476"/>
        <v>1</v>
      </c>
      <c r="K3863" s="17">
        <v>3854</v>
      </c>
      <c r="L3863" s="50">
        <v>1.7353169304691197E-3</v>
      </c>
      <c r="M3863" s="50">
        <v>1.7492365129469917E-3</v>
      </c>
      <c r="N3863" s="50">
        <v>5.16E-2</v>
      </c>
      <c r="O3863" s="50">
        <v>5.1799999999999999E-2</v>
      </c>
      <c r="R3863" s="59"/>
    </row>
    <row r="3864" spans="2:18" x14ac:dyDescent="0.2">
      <c r="B3864">
        <v>3855</v>
      </c>
      <c r="C3864" s="57">
        <f ca="1"/>
        <v>-0.20216881965824315</v>
      </c>
      <c r="D3864" s="57">
        <f t="shared" ca="1" si="472"/>
        <v>0.65775440953048703</v>
      </c>
      <c r="E3864" s="57">
        <f t="shared" ca="1" si="472"/>
        <v>0.65797025023550204</v>
      </c>
      <c r="F3864" s="57">
        <f t="shared" ca="1" si="473"/>
        <v>0</v>
      </c>
      <c r="G3864" s="57">
        <f t="shared" ca="1" si="474"/>
        <v>0</v>
      </c>
      <c r="H3864" s="17">
        <f t="shared" ca="1" si="475"/>
        <v>0</v>
      </c>
      <c r="I3864" s="17">
        <f t="shared" ca="1" si="476"/>
        <v>0</v>
      </c>
      <c r="K3864" s="17">
        <v>3855</v>
      </c>
      <c r="L3864" s="50">
        <v>1.667427568241978E-3</v>
      </c>
      <c r="M3864" s="50">
        <v>1.6805857569405713E-3</v>
      </c>
      <c r="N3864" s="50">
        <v>4.8599999999999997E-2</v>
      </c>
      <c r="O3864" s="50">
        <v>4.8800000000000003E-2</v>
      </c>
      <c r="R3864" s="59"/>
    </row>
    <row r="3865" spans="2:18" x14ac:dyDescent="0.2">
      <c r="B3865">
        <v>3856</v>
      </c>
      <c r="C3865" s="57">
        <f ca="1"/>
        <v>-1.1251804198591451</v>
      </c>
      <c r="D3865" s="57">
        <f t="shared" ca="1" si="472"/>
        <v>0.60054299982068537</v>
      </c>
      <c r="E3865" s="57">
        <f t="shared" ca="1" si="472"/>
        <v>0.6007400667237649</v>
      </c>
      <c r="F3865" s="57">
        <f t="shared" ca="1" si="473"/>
        <v>0</v>
      </c>
      <c r="G3865" s="57">
        <f t="shared" ca="1" si="474"/>
        <v>0</v>
      </c>
      <c r="H3865" s="17">
        <f t="shared" ca="1" si="475"/>
        <v>0</v>
      </c>
      <c r="I3865" s="17">
        <f t="shared" ca="1" si="476"/>
        <v>0</v>
      </c>
      <c r="K3865" s="17">
        <v>3856</v>
      </c>
      <c r="L3865" s="50">
        <v>1.6507058317933438E-3</v>
      </c>
      <c r="M3865" s="50">
        <v>1.6648885590032679E-3</v>
      </c>
      <c r="N3865" s="50">
        <v>5.2600000000000001E-2</v>
      </c>
      <c r="O3865" s="50">
        <v>5.2999999999999999E-2</v>
      </c>
      <c r="R3865" s="59"/>
    </row>
    <row r="3866" spans="2:18" x14ac:dyDescent="0.2">
      <c r="B3866">
        <v>3857</v>
      </c>
      <c r="C3866" s="57">
        <f ca="1"/>
        <v>-1.1914527925783047</v>
      </c>
      <c r="D3866" s="57">
        <f t="shared" ca="1" si="472"/>
        <v>0.59663206693709803</v>
      </c>
      <c r="E3866" s="57">
        <f t="shared" ca="1" si="472"/>
        <v>0.5968278504759027</v>
      </c>
      <c r="F3866" s="57">
        <f t="shared" ca="1" si="473"/>
        <v>0</v>
      </c>
      <c r="G3866" s="57">
        <f t="shared" ca="1" si="474"/>
        <v>0</v>
      </c>
      <c r="H3866" s="17">
        <f t="shared" ca="1" si="475"/>
        <v>0</v>
      </c>
      <c r="I3866" s="17">
        <f t="shared" ca="1" si="476"/>
        <v>0</v>
      </c>
      <c r="K3866" s="17">
        <v>3857</v>
      </c>
      <c r="L3866" s="50">
        <v>1.7802503873788446E-3</v>
      </c>
      <c r="M3866" s="50">
        <v>1.7944563940096093E-3</v>
      </c>
      <c r="N3866" s="50">
        <v>5.2400000000000002E-2</v>
      </c>
      <c r="O3866" s="50">
        <v>5.2999999999999999E-2</v>
      </c>
      <c r="R3866" s="59"/>
    </row>
    <row r="3867" spans="2:18" x14ac:dyDescent="0.2">
      <c r="B3867">
        <v>3858</v>
      </c>
      <c r="C3867" s="57">
        <f ca="1"/>
        <v>-0.9154291112394346</v>
      </c>
      <c r="D3867" s="57">
        <f t="shared" ca="1" si="472"/>
        <v>0.61309082911978274</v>
      </c>
      <c r="E3867" s="57">
        <f t="shared" ca="1" si="472"/>
        <v>0.61329201356625396</v>
      </c>
      <c r="F3867" s="57">
        <f t="shared" ca="1" si="473"/>
        <v>0</v>
      </c>
      <c r="G3867" s="57">
        <f t="shared" ca="1" si="474"/>
        <v>0</v>
      </c>
      <c r="H3867" s="17">
        <f t="shared" ca="1" si="475"/>
        <v>0</v>
      </c>
      <c r="I3867" s="17">
        <f t="shared" ca="1" si="476"/>
        <v>0</v>
      </c>
      <c r="K3867" s="17">
        <v>3858</v>
      </c>
      <c r="L3867" s="50">
        <v>1.7256401820628007E-3</v>
      </c>
      <c r="M3867" s="50">
        <v>1.7390896385451253E-3</v>
      </c>
      <c r="N3867" s="50">
        <v>4.9799999999999997E-2</v>
      </c>
      <c r="O3867" s="50">
        <v>0.05</v>
      </c>
      <c r="R3867" s="59"/>
    </row>
    <row r="3868" spans="2:18" x14ac:dyDescent="0.2">
      <c r="B3868">
        <v>3859</v>
      </c>
      <c r="C3868" s="57">
        <f ca="1"/>
        <v>0.41541895559258823</v>
      </c>
      <c r="D3868" s="57">
        <f t="shared" ca="1" si="472"/>
        <v>0.69904704269721762</v>
      </c>
      <c r="E3868" s="57">
        <f t="shared" ca="1" si="472"/>
        <v>0.69927643349163593</v>
      </c>
      <c r="F3868" s="57">
        <f t="shared" ca="1" si="473"/>
        <v>0</v>
      </c>
      <c r="G3868" s="57">
        <f t="shared" ca="1" si="474"/>
        <v>0</v>
      </c>
      <c r="H3868" s="17">
        <f t="shared" ca="1" si="475"/>
        <v>0</v>
      </c>
      <c r="I3868" s="17">
        <f t="shared" ca="1" si="476"/>
        <v>0</v>
      </c>
      <c r="K3868" s="17">
        <v>3859</v>
      </c>
      <c r="L3868" s="50">
        <v>1.9987358590995733E-3</v>
      </c>
      <c r="M3868" s="50">
        <v>2.013392705862795E-3</v>
      </c>
      <c r="N3868" s="50">
        <v>5.3600000000000002E-2</v>
      </c>
      <c r="O3868" s="50">
        <v>5.4600000000000003E-2</v>
      </c>
      <c r="R3868" s="59"/>
    </row>
    <row r="3869" spans="2:18" x14ac:dyDescent="0.2">
      <c r="B3869">
        <v>3860</v>
      </c>
      <c r="C3869" s="57">
        <f ca="1"/>
        <v>6.4452331684824532E-2</v>
      </c>
      <c r="D3869" s="57">
        <f t="shared" ca="1" si="472"/>
        <v>0.67527305064455612</v>
      </c>
      <c r="E3869" s="57">
        <f t="shared" ca="1" si="472"/>
        <v>0.67549464005424575</v>
      </c>
      <c r="F3869" s="57">
        <f t="shared" ca="1" si="473"/>
        <v>0</v>
      </c>
      <c r="G3869" s="57">
        <f t="shared" ca="1" si="474"/>
        <v>0</v>
      </c>
      <c r="H3869" s="17">
        <f t="shared" ca="1" si="475"/>
        <v>0</v>
      </c>
      <c r="I3869" s="17">
        <f t="shared" ca="1" si="476"/>
        <v>0</v>
      </c>
      <c r="K3869" s="17">
        <v>3860</v>
      </c>
      <c r="L3869" s="50">
        <v>1.5677597037814998E-3</v>
      </c>
      <c r="M3869" s="50">
        <v>1.5801609683936762E-3</v>
      </c>
      <c r="N3869" s="50">
        <v>4.5600000000000002E-2</v>
      </c>
      <c r="O3869" s="50">
        <v>4.6199999999999998E-2</v>
      </c>
      <c r="R3869" s="59"/>
    </row>
    <row r="3870" spans="2:18" x14ac:dyDescent="0.2">
      <c r="B3870">
        <v>3861</v>
      </c>
      <c r="C3870" s="57">
        <f ca="1"/>
        <v>-0.60001252128500004</v>
      </c>
      <c r="D3870" s="57">
        <f t="shared" ref="D3870:E3889" ca="1" si="477">S0*EXP((D$5+0.5*σ*σ)*T+σ*SQRT(T)*$C3870)</f>
        <v>0.63245509368999198</v>
      </c>
      <c r="E3870" s="57">
        <f t="shared" ca="1" si="477"/>
        <v>0.63266263247853427</v>
      </c>
      <c r="F3870" s="57">
        <f t="shared" ca="1" si="473"/>
        <v>0</v>
      </c>
      <c r="G3870" s="57">
        <f t="shared" ca="1" si="474"/>
        <v>0</v>
      </c>
      <c r="H3870" s="17">
        <f t="shared" ca="1" si="475"/>
        <v>0</v>
      </c>
      <c r="I3870" s="17">
        <f t="shared" ca="1" si="476"/>
        <v>0</v>
      </c>
      <c r="K3870" s="17">
        <v>3861</v>
      </c>
      <c r="L3870" s="50">
        <v>1.6391367925183925E-3</v>
      </c>
      <c r="M3870" s="50">
        <v>1.6518306016136053E-3</v>
      </c>
      <c r="N3870" s="50">
        <v>4.6800000000000001E-2</v>
      </c>
      <c r="O3870" s="50">
        <v>4.7E-2</v>
      </c>
      <c r="R3870" s="59"/>
    </row>
    <row r="3871" spans="2:18" x14ac:dyDescent="0.2">
      <c r="B3871">
        <v>3862</v>
      </c>
      <c r="C3871" s="57">
        <f ca="1"/>
        <v>-0.17860681801259187</v>
      </c>
      <c r="D3871" s="57">
        <f t="shared" ca="1" si="477"/>
        <v>0.65928409514912112</v>
      </c>
      <c r="E3871" s="57">
        <f t="shared" ca="1" si="477"/>
        <v>0.65950043781720558</v>
      </c>
      <c r="F3871" s="57">
        <f t="shared" ca="1" si="473"/>
        <v>0</v>
      </c>
      <c r="G3871" s="57">
        <f t="shared" ca="1" si="474"/>
        <v>0</v>
      </c>
      <c r="H3871" s="17">
        <f t="shared" ca="1" si="475"/>
        <v>0</v>
      </c>
      <c r="I3871" s="17">
        <f t="shared" ca="1" si="476"/>
        <v>0</v>
      </c>
      <c r="K3871" s="17">
        <v>3862</v>
      </c>
      <c r="L3871" s="50">
        <v>1.7016218772398189E-3</v>
      </c>
      <c r="M3871" s="50">
        <v>1.7157514493433687E-3</v>
      </c>
      <c r="N3871" s="50">
        <v>5.1999999999999998E-2</v>
      </c>
      <c r="O3871" s="50">
        <v>5.28E-2</v>
      </c>
      <c r="R3871" s="59"/>
    </row>
    <row r="3872" spans="2:18" x14ac:dyDescent="0.2">
      <c r="B3872">
        <v>3863</v>
      </c>
      <c r="C3872" s="57">
        <f ca="1"/>
        <v>-1.8667996959523707</v>
      </c>
      <c r="D3872" s="57">
        <f t="shared" ca="1" si="477"/>
        <v>0.55820142709992338</v>
      </c>
      <c r="E3872" s="57">
        <f t="shared" ca="1" si="477"/>
        <v>0.55838459970632459</v>
      </c>
      <c r="F3872" s="57">
        <f t="shared" ca="1" si="473"/>
        <v>0</v>
      </c>
      <c r="G3872" s="57">
        <f t="shared" ca="1" si="474"/>
        <v>0</v>
      </c>
      <c r="H3872" s="17">
        <f t="shared" ca="1" si="475"/>
        <v>0</v>
      </c>
      <c r="I3872" s="17">
        <f t="shared" ca="1" si="476"/>
        <v>0</v>
      </c>
      <c r="K3872" s="17">
        <v>3863</v>
      </c>
      <c r="L3872" s="50">
        <v>1.6589655926736143E-3</v>
      </c>
      <c r="M3872" s="50">
        <v>1.6727526614165825E-3</v>
      </c>
      <c r="N3872" s="50">
        <v>5.1200000000000002E-2</v>
      </c>
      <c r="O3872" s="50">
        <v>5.1200000000000002E-2</v>
      </c>
      <c r="R3872" s="59"/>
    </row>
    <row r="3873" spans="2:18" x14ac:dyDescent="0.2">
      <c r="B3873">
        <v>3864</v>
      </c>
      <c r="C3873" s="57">
        <f ca="1"/>
        <v>0.24988038822598646</v>
      </c>
      <c r="D3873" s="57">
        <f t="shared" ca="1" si="477"/>
        <v>0.68773116392646405</v>
      </c>
      <c r="E3873" s="57">
        <f t="shared" ca="1" si="477"/>
        <v>0.68795684143942604</v>
      </c>
      <c r="F3873" s="57">
        <f t="shared" ca="1" si="473"/>
        <v>0</v>
      </c>
      <c r="G3873" s="57">
        <f t="shared" ca="1" si="474"/>
        <v>0</v>
      </c>
      <c r="H3873" s="17">
        <f t="shared" ca="1" si="475"/>
        <v>0</v>
      </c>
      <c r="I3873" s="17">
        <f t="shared" ca="1" si="476"/>
        <v>0</v>
      </c>
      <c r="K3873" s="17">
        <v>3864</v>
      </c>
      <c r="L3873" s="50">
        <v>1.6730274402106126E-3</v>
      </c>
      <c r="M3873" s="50">
        <v>1.6859497221459931E-3</v>
      </c>
      <c r="N3873" s="50">
        <v>4.7600000000000003E-2</v>
      </c>
      <c r="O3873" s="50">
        <v>4.8000000000000001E-2</v>
      </c>
      <c r="R3873" s="59"/>
    </row>
    <row r="3874" spans="2:18" x14ac:dyDescent="0.2">
      <c r="B3874">
        <v>3865</v>
      </c>
      <c r="C3874" s="57">
        <f ca="1"/>
        <v>1.5355239049835894</v>
      </c>
      <c r="D3874" s="57">
        <f t="shared" ca="1" si="477"/>
        <v>0.78066518128012596</v>
      </c>
      <c r="E3874" s="57">
        <f t="shared" ca="1" si="477"/>
        <v>0.78092135489244496</v>
      </c>
      <c r="F3874" s="57">
        <f t="shared" ca="1" si="473"/>
        <v>0</v>
      </c>
      <c r="G3874" s="57">
        <f t="shared" ca="1" si="474"/>
        <v>0</v>
      </c>
      <c r="H3874" s="17">
        <f t="shared" ca="1" si="475"/>
        <v>0</v>
      </c>
      <c r="I3874" s="17">
        <f t="shared" ca="1" si="476"/>
        <v>0</v>
      </c>
      <c r="K3874" s="17">
        <v>3865</v>
      </c>
      <c r="L3874" s="50">
        <v>1.7342177349075377E-3</v>
      </c>
      <c r="M3874" s="50">
        <v>1.7483398728566897E-3</v>
      </c>
      <c r="N3874" s="50">
        <v>5.2400000000000002E-2</v>
      </c>
      <c r="O3874" s="50">
        <v>5.2400000000000002E-2</v>
      </c>
      <c r="R3874" s="59"/>
    </row>
    <row r="3875" spans="2:18" x14ac:dyDescent="0.2">
      <c r="B3875">
        <v>3866</v>
      </c>
      <c r="C3875" s="57">
        <f ca="1"/>
        <v>-1.1793720131899392</v>
      </c>
      <c r="D3875" s="57">
        <f t="shared" ca="1" si="477"/>
        <v>0.59734308710014616</v>
      </c>
      <c r="E3875" s="57">
        <f t="shared" ca="1" si="477"/>
        <v>0.59753910395869914</v>
      </c>
      <c r="F3875" s="57">
        <f t="shared" ca="1" si="473"/>
        <v>0</v>
      </c>
      <c r="G3875" s="57">
        <f t="shared" ca="1" si="474"/>
        <v>0</v>
      </c>
      <c r="H3875" s="17">
        <f t="shared" ca="1" si="475"/>
        <v>0</v>
      </c>
      <c r="I3875" s="17">
        <f t="shared" ca="1" si="476"/>
        <v>0</v>
      </c>
      <c r="K3875" s="17">
        <v>3866</v>
      </c>
      <c r="L3875" s="50">
        <v>1.6923529954989409E-3</v>
      </c>
      <c r="M3875" s="50">
        <v>1.7062580580893051E-3</v>
      </c>
      <c r="N3875" s="50">
        <v>5.16E-2</v>
      </c>
      <c r="O3875" s="50">
        <v>5.1799999999999999E-2</v>
      </c>
      <c r="R3875" s="59"/>
    </row>
    <row r="3876" spans="2:18" x14ac:dyDescent="0.2">
      <c r="B3876">
        <v>3867</v>
      </c>
      <c r="C3876" s="57">
        <f ca="1"/>
        <v>-0.32658611183096864</v>
      </c>
      <c r="D3876" s="57">
        <f t="shared" ca="1" si="477"/>
        <v>0.64973568246815006</v>
      </c>
      <c r="E3876" s="57">
        <f t="shared" ca="1" si="477"/>
        <v>0.64994889184500149</v>
      </c>
      <c r="F3876" s="57">
        <f t="shared" ca="1" si="473"/>
        <v>0</v>
      </c>
      <c r="G3876" s="57">
        <f t="shared" ca="1" si="474"/>
        <v>0</v>
      </c>
      <c r="H3876" s="17">
        <f t="shared" ca="1" si="475"/>
        <v>0</v>
      </c>
      <c r="I3876" s="17">
        <f t="shared" ca="1" si="476"/>
        <v>0</v>
      </c>
      <c r="K3876" s="17">
        <v>3867</v>
      </c>
      <c r="L3876" s="50">
        <v>1.707845613605916E-3</v>
      </c>
      <c r="M3876" s="50">
        <v>1.7225317675600032E-3</v>
      </c>
      <c r="N3876" s="50">
        <v>5.4399999999999997E-2</v>
      </c>
      <c r="O3876" s="50">
        <v>5.4800000000000001E-2</v>
      </c>
      <c r="R3876" s="59"/>
    </row>
    <row r="3877" spans="2:18" x14ac:dyDescent="0.2">
      <c r="B3877">
        <v>3868</v>
      </c>
      <c r="C3877" s="57">
        <f ca="1"/>
        <v>1.1278550836390433</v>
      </c>
      <c r="D3877" s="57">
        <f t="shared" ca="1" si="477"/>
        <v>0.74991158670104352</v>
      </c>
      <c r="E3877" s="57">
        <f t="shared" ca="1" si="477"/>
        <v>0.75015766858696808</v>
      </c>
      <c r="F3877" s="57">
        <f t="shared" ca="1" si="473"/>
        <v>0</v>
      </c>
      <c r="G3877" s="57">
        <f t="shared" ca="1" si="474"/>
        <v>0</v>
      </c>
      <c r="H3877" s="17">
        <f t="shared" ca="1" si="475"/>
        <v>0</v>
      </c>
      <c r="I3877" s="17">
        <f t="shared" ca="1" si="476"/>
        <v>0</v>
      </c>
      <c r="K3877" s="17">
        <v>3868</v>
      </c>
      <c r="L3877" s="50">
        <v>1.6569584862337226E-3</v>
      </c>
      <c r="M3877" s="50">
        <v>1.6700159481400207E-3</v>
      </c>
      <c r="N3877" s="50">
        <v>4.8000000000000001E-2</v>
      </c>
      <c r="O3877" s="50">
        <v>4.8599999999999997E-2</v>
      </c>
      <c r="R3877" s="59"/>
    </row>
    <row r="3878" spans="2:18" x14ac:dyDescent="0.2">
      <c r="B3878">
        <v>3869</v>
      </c>
      <c r="C3878" s="57">
        <f ca="1"/>
        <v>0.64559303176231697</v>
      </c>
      <c r="D3878" s="57">
        <f t="shared" ca="1" si="477"/>
        <v>0.71509136642164817</v>
      </c>
      <c r="E3878" s="57">
        <f t="shared" ca="1" si="477"/>
        <v>0.71532602212663798</v>
      </c>
      <c r="F3878" s="57">
        <f t="shared" ca="1" si="473"/>
        <v>0</v>
      </c>
      <c r="G3878" s="57">
        <f t="shared" ca="1" si="474"/>
        <v>0</v>
      </c>
      <c r="H3878" s="17">
        <f t="shared" ca="1" si="475"/>
        <v>0</v>
      </c>
      <c r="I3878" s="17">
        <f t="shared" ca="1" si="476"/>
        <v>0</v>
      </c>
      <c r="K3878" s="17">
        <v>3869</v>
      </c>
      <c r="L3878" s="50">
        <v>1.4367100897170633E-3</v>
      </c>
      <c r="M3878" s="50">
        <v>1.4493944720635899E-3</v>
      </c>
      <c r="N3878" s="50">
        <v>4.7E-2</v>
      </c>
      <c r="O3878" s="50">
        <v>4.7600000000000003E-2</v>
      </c>
      <c r="R3878" s="59"/>
    </row>
    <row r="3879" spans="2:18" x14ac:dyDescent="0.2">
      <c r="B3879">
        <v>3870</v>
      </c>
      <c r="C3879" s="57">
        <f ca="1"/>
        <v>1.2702348930775067</v>
      </c>
      <c r="D3879" s="57">
        <f t="shared" ca="1" si="477"/>
        <v>0.76051222029776566</v>
      </c>
      <c r="E3879" s="57">
        <f t="shared" ca="1" si="477"/>
        <v>0.76076178075896994</v>
      </c>
      <c r="F3879" s="57">
        <f t="shared" ca="1" si="473"/>
        <v>0</v>
      </c>
      <c r="G3879" s="57">
        <f t="shared" ca="1" si="474"/>
        <v>0</v>
      </c>
      <c r="H3879" s="17">
        <f t="shared" ca="1" si="475"/>
        <v>0</v>
      </c>
      <c r="I3879" s="17">
        <f t="shared" ca="1" si="476"/>
        <v>0</v>
      </c>
      <c r="K3879" s="17">
        <v>3870</v>
      </c>
      <c r="L3879" s="50">
        <v>1.8220174241725775E-3</v>
      </c>
      <c r="M3879" s="50">
        <v>1.8357136768854239E-3</v>
      </c>
      <c r="N3879" s="50">
        <v>5.04E-2</v>
      </c>
      <c r="O3879" s="50">
        <v>5.0799999999999998E-2</v>
      </c>
      <c r="R3879" s="59"/>
    </row>
    <row r="3880" spans="2:18" x14ac:dyDescent="0.2">
      <c r="B3880">
        <v>3871</v>
      </c>
      <c r="C3880" s="57">
        <f ca="1"/>
        <v>2.1799345932726411</v>
      </c>
      <c r="D3880" s="57">
        <f t="shared" ca="1" si="477"/>
        <v>0.83187082637431831</v>
      </c>
      <c r="E3880" s="57">
        <f t="shared" ca="1" si="477"/>
        <v>0.83214380300973778</v>
      </c>
      <c r="F3880" s="57">
        <f t="shared" ca="1" si="473"/>
        <v>4.3670826374318295E-2</v>
      </c>
      <c r="G3880" s="57">
        <f t="shared" ca="1" si="474"/>
        <v>4.394380300973777E-2</v>
      </c>
      <c r="H3880" s="17">
        <f t="shared" ca="1" si="475"/>
        <v>1</v>
      </c>
      <c r="I3880" s="17">
        <f t="shared" ca="1" si="476"/>
        <v>1</v>
      </c>
      <c r="K3880" s="17">
        <v>3871</v>
      </c>
      <c r="L3880" s="50">
        <v>1.9645708037415942E-3</v>
      </c>
      <c r="M3880" s="50">
        <v>1.9799561703117636E-3</v>
      </c>
      <c r="N3880" s="50">
        <v>5.6800000000000003E-2</v>
      </c>
      <c r="O3880" s="50">
        <v>5.7000000000000002E-2</v>
      </c>
      <c r="R3880" s="59"/>
    </row>
    <row r="3881" spans="2:18" x14ac:dyDescent="0.2">
      <c r="B3881">
        <v>3872</v>
      </c>
      <c r="C3881" s="57">
        <f ca="1"/>
        <v>-2.3113118552300977</v>
      </c>
      <c r="D3881" s="57">
        <f t="shared" ca="1" si="477"/>
        <v>0.53426744592846032</v>
      </c>
      <c r="E3881" s="57">
        <f t="shared" ca="1" si="477"/>
        <v>0.53444276465004525</v>
      </c>
      <c r="F3881" s="57">
        <f t="shared" ca="1" si="473"/>
        <v>0</v>
      </c>
      <c r="G3881" s="57">
        <f t="shared" ca="1" si="474"/>
        <v>0</v>
      </c>
      <c r="H3881" s="17">
        <f t="shared" ca="1" si="475"/>
        <v>0</v>
      </c>
      <c r="I3881" s="17">
        <f t="shared" ca="1" si="476"/>
        <v>0</v>
      </c>
      <c r="K3881" s="17">
        <v>3872</v>
      </c>
      <c r="L3881" s="50">
        <v>1.7308153234935992E-3</v>
      </c>
      <c r="M3881" s="50">
        <v>1.7442939934146811E-3</v>
      </c>
      <c r="N3881" s="50">
        <v>4.9599999999999998E-2</v>
      </c>
      <c r="O3881" s="50">
        <v>0.05</v>
      </c>
      <c r="R3881" s="59"/>
    </row>
    <row r="3882" spans="2:18" x14ac:dyDescent="0.2">
      <c r="B3882">
        <v>3873</v>
      </c>
      <c r="C3882" s="57">
        <f ca="1"/>
        <v>-1.4322201297840205</v>
      </c>
      <c r="D3882" s="57">
        <f t="shared" ca="1" si="477"/>
        <v>0.58263678245534856</v>
      </c>
      <c r="E3882" s="57">
        <f t="shared" ca="1" si="477"/>
        <v>0.58282797347143389</v>
      </c>
      <c r="F3882" s="57">
        <f t="shared" ca="1" si="473"/>
        <v>0</v>
      </c>
      <c r="G3882" s="57">
        <f t="shared" ca="1" si="474"/>
        <v>0</v>
      </c>
      <c r="H3882" s="17">
        <f t="shared" ca="1" si="475"/>
        <v>0</v>
      </c>
      <c r="I3882" s="17">
        <f t="shared" ca="1" si="476"/>
        <v>0</v>
      </c>
      <c r="K3882" s="17">
        <v>3873</v>
      </c>
      <c r="L3882" s="50">
        <v>1.7859729679189048E-3</v>
      </c>
      <c r="M3882" s="50">
        <v>1.8002126435221818E-3</v>
      </c>
      <c r="N3882" s="50">
        <v>5.2600000000000001E-2</v>
      </c>
      <c r="O3882" s="50">
        <v>5.3199999999999997E-2</v>
      </c>
      <c r="R3882" s="59"/>
    </row>
    <row r="3883" spans="2:18" x14ac:dyDescent="0.2">
      <c r="B3883">
        <v>3874</v>
      </c>
      <c r="C3883" s="57">
        <f ca="1"/>
        <v>0.41226425923671089</v>
      </c>
      <c r="D3883" s="57">
        <f t="shared" ca="1" si="477"/>
        <v>0.69882966341346198</v>
      </c>
      <c r="E3883" s="57">
        <f t="shared" ca="1" si="477"/>
        <v>0.69905898287533252</v>
      </c>
      <c r="F3883" s="57">
        <f t="shared" ca="1" si="473"/>
        <v>0</v>
      </c>
      <c r="G3883" s="57">
        <f t="shared" ca="1" si="474"/>
        <v>0</v>
      </c>
      <c r="H3883" s="17">
        <f t="shared" ca="1" si="475"/>
        <v>0</v>
      </c>
      <c r="I3883" s="17">
        <f t="shared" ca="1" si="476"/>
        <v>0</v>
      </c>
      <c r="K3883" s="17">
        <v>3874</v>
      </c>
      <c r="L3883" s="50">
        <v>1.7717705515300467E-3</v>
      </c>
      <c r="M3883" s="50">
        <v>1.7858361983676524E-3</v>
      </c>
      <c r="N3883" s="50">
        <v>5.1999999999999998E-2</v>
      </c>
      <c r="O3883" s="50">
        <v>5.2400000000000002E-2</v>
      </c>
      <c r="R3883" s="59"/>
    </row>
    <row r="3884" spans="2:18" x14ac:dyDescent="0.2">
      <c r="B3884">
        <v>3875</v>
      </c>
      <c r="C3884" s="57">
        <f ca="1"/>
        <v>-1.3508262585524091</v>
      </c>
      <c r="D3884" s="57">
        <f t="shared" ca="1" si="477"/>
        <v>0.58733091089912159</v>
      </c>
      <c r="E3884" s="57">
        <f t="shared" ca="1" si="477"/>
        <v>0.58752364228343257</v>
      </c>
      <c r="F3884" s="57">
        <f t="shared" ca="1" si="473"/>
        <v>0</v>
      </c>
      <c r="G3884" s="57">
        <f t="shared" ca="1" si="474"/>
        <v>0</v>
      </c>
      <c r="H3884" s="17">
        <f t="shared" ca="1" si="475"/>
        <v>0</v>
      </c>
      <c r="I3884" s="17">
        <f t="shared" ca="1" si="476"/>
        <v>0</v>
      </c>
      <c r="K3884" s="17">
        <v>3875</v>
      </c>
      <c r="L3884" s="50">
        <v>1.8601959405883438E-3</v>
      </c>
      <c r="M3884" s="50">
        <v>1.8745241439077731E-3</v>
      </c>
      <c r="N3884" s="50">
        <v>5.28E-2</v>
      </c>
      <c r="O3884" s="50">
        <v>5.3199999999999997E-2</v>
      </c>
      <c r="R3884" s="59"/>
    </row>
    <row r="3885" spans="2:18" x14ac:dyDescent="0.2">
      <c r="B3885">
        <v>3876</v>
      </c>
      <c r="C3885" s="57">
        <f ca="1"/>
        <v>0.89919225940111269</v>
      </c>
      <c r="D3885" s="57">
        <f t="shared" ca="1" si="477"/>
        <v>0.73319524151180493</v>
      </c>
      <c r="E3885" s="57">
        <f t="shared" ca="1" si="477"/>
        <v>0.73343583796474932</v>
      </c>
      <c r="F3885" s="57">
        <f t="shared" ca="1" si="473"/>
        <v>0</v>
      </c>
      <c r="G3885" s="57">
        <f t="shared" ca="1" si="474"/>
        <v>0</v>
      </c>
      <c r="H3885" s="17">
        <f t="shared" ca="1" si="475"/>
        <v>0</v>
      </c>
      <c r="I3885" s="17">
        <f t="shared" ca="1" si="476"/>
        <v>0</v>
      </c>
      <c r="K3885" s="17">
        <v>3876</v>
      </c>
      <c r="L3885" s="50">
        <v>1.9798421965340728E-3</v>
      </c>
      <c r="M3885" s="50">
        <v>1.9958243781964869E-3</v>
      </c>
      <c r="N3885" s="50">
        <v>5.8999999999999997E-2</v>
      </c>
      <c r="O3885" s="50">
        <v>5.96E-2</v>
      </c>
      <c r="R3885" s="59"/>
    </row>
    <row r="3886" spans="2:18" x14ac:dyDescent="0.2">
      <c r="B3886">
        <v>3877</v>
      </c>
      <c r="C3886" s="57">
        <f ca="1"/>
        <v>-0.97762464254917392</v>
      </c>
      <c r="D3886" s="57">
        <f t="shared" ca="1" si="477"/>
        <v>0.60934304194117306</v>
      </c>
      <c r="E3886" s="57">
        <f t="shared" ca="1" si="477"/>
        <v>0.60954299655928412</v>
      </c>
      <c r="F3886" s="57">
        <f t="shared" ca="1" si="473"/>
        <v>0</v>
      </c>
      <c r="G3886" s="57">
        <f t="shared" ca="1" si="474"/>
        <v>0</v>
      </c>
      <c r="H3886" s="17">
        <f t="shared" ca="1" si="475"/>
        <v>0</v>
      </c>
      <c r="I3886" s="17">
        <f t="shared" ca="1" si="476"/>
        <v>0</v>
      </c>
      <c r="K3886" s="17">
        <v>3877</v>
      </c>
      <c r="L3886" s="50">
        <v>1.6107506400388515E-3</v>
      </c>
      <c r="M3886" s="50">
        <v>1.6247766704327244E-3</v>
      </c>
      <c r="N3886" s="50">
        <v>5.1999999999999998E-2</v>
      </c>
      <c r="O3886" s="50">
        <v>5.2200000000000003E-2</v>
      </c>
      <c r="R3886" s="59"/>
    </row>
    <row r="3887" spans="2:18" x14ac:dyDescent="0.2">
      <c r="B3887">
        <v>3878</v>
      </c>
      <c r="C3887" s="57">
        <f ca="1"/>
        <v>-1.1633804194312674</v>
      </c>
      <c r="D3887" s="57">
        <f t="shared" ca="1" si="477"/>
        <v>0.5982855835093579</v>
      </c>
      <c r="E3887" s="57">
        <f t="shared" ca="1" si="477"/>
        <v>0.59848190964609493</v>
      </c>
      <c r="F3887" s="57">
        <f t="shared" ca="1" si="473"/>
        <v>0</v>
      </c>
      <c r="G3887" s="57">
        <f t="shared" ca="1" si="474"/>
        <v>0</v>
      </c>
      <c r="H3887" s="17">
        <f t="shared" ca="1" si="475"/>
        <v>0</v>
      </c>
      <c r="I3887" s="17">
        <f t="shared" ca="1" si="476"/>
        <v>0</v>
      </c>
      <c r="K3887" s="17">
        <v>3878</v>
      </c>
      <c r="L3887" s="50">
        <v>1.8966829073282681E-3</v>
      </c>
      <c r="M3887" s="50">
        <v>1.9107548994180476E-3</v>
      </c>
      <c r="N3887" s="50">
        <v>5.1999999999999998E-2</v>
      </c>
      <c r="O3887" s="50">
        <v>5.1999999999999998E-2</v>
      </c>
      <c r="R3887" s="59"/>
    </row>
    <row r="3888" spans="2:18" x14ac:dyDescent="0.2">
      <c r="B3888">
        <v>3879</v>
      </c>
      <c r="C3888" s="57">
        <f ca="1"/>
        <v>-2.1907835075180171</v>
      </c>
      <c r="D3888" s="57">
        <f t="shared" ca="1" si="477"/>
        <v>0.54065379218531673</v>
      </c>
      <c r="E3888" s="57">
        <f t="shared" ca="1" si="477"/>
        <v>0.54083120657278927</v>
      </c>
      <c r="F3888" s="57">
        <f t="shared" ca="1" si="473"/>
        <v>0</v>
      </c>
      <c r="G3888" s="57">
        <f t="shared" ca="1" si="474"/>
        <v>0</v>
      </c>
      <c r="H3888" s="17">
        <f t="shared" ca="1" si="475"/>
        <v>0</v>
      </c>
      <c r="I3888" s="17">
        <f t="shared" ca="1" si="476"/>
        <v>0</v>
      </c>
      <c r="K3888" s="17">
        <v>3879</v>
      </c>
      <c r="L3888" s="50">
        <v>1.8842177045408242E-3</v>
      </c>
      <c r="M3888" s="50">
        <v>1.8996802440888285E-3</v>
      </c>
      <c r="N3888" s="50">
        <v>5.7200000000000001E-2</v>
      </c>
      <c r="O3888" s="50">
        <v>5.74E-2</v>
      </c>
      <c r="R3888" s="59"/>
    </row>
    <row r="3889" spans="2:18" x14ac:dyDescent="0.2">
      <c r="B3889">
        <v>3880</v>
      </c>
      <c r="C3889" s="57">
        <f ca="1"/>
        <v>-1.45598010807098</v>
      </c>
      <c r="D3889" s="57">
        <f t="shared" ca="1" si="477"/>
        <v>0.58127359021806668</v>
      </c>
      <c r="E3889" s="57">
        <f t="shared" ca="1" si="477"/>
        <v>0.58146433390553021</v>
      </c>
      <c r="F3889" s="57">
        <f t="shared" ca="1" si="473"/>
        <v>0</v>
      </c>
      <c r="G3889" s="57">
        <f t="shared" ca="1" si="474"/>
        <v>0</v>
      </c>
      <c r="H3889" s="17">
        <f t="shared" ca="1" si="475"/>
        <v>0</v>
      </c>
      <c r="I3889" s="17">
        <f t="shared" ca="1" si="476"/>
        <v>0</v>
      </c>
      <c r="K3889" s="17">
        <v>3880</v>
      </c>
      <c r="L3889" s="50">
        <v>1.8747657109195771E-3</v>
      </c>
      <c r="M3889" s="50">
        <v>1.8887908715773925E-3</v>
      </c>
      <c r="N3889" s="50">
        <v>5.1799999999999999E-2</v>
      </c>
      <c r="O3889" s="50">
        <v>5.1999999999999998E-2</v>
      </c>
      <c r="R3889" s="59"/>
    </row>
    <row r="3890" spans="2:18" x14ac:dyDescent="0.2">
      <c r="B3890">
        <v>3881</v>
      </c>
      <c r="C3890" s="57">
        <f ca="1"/>
        <v>-1.6016646329330788</v>
      </c>
      <c r="D3890" s="57">
        <f t="shared" ref="D3890:E3909" ca="1" si="478">S0*EXP((D$5+0.5*σ*σ)*T+σ*SQRT(T)*$C3890)</f>
        <v>0.57298461859319794</v>
      </c>
      <c r="E3890" s="57">
        <f t="shared" ca="1" si="478"/>
        <v>0.57317264227232179</v>
      </c>
      <c r="F3890" s="57">
        <f t="shared" ca="1" si="473"/>
        <v>0</v>
      </c>
      <c r="G3890" s="57">
        <f t="shared" ca="1" si="474"/>
        <v>0</v>
      </c>
      <c r="H3890" s="17">
        <f t="shared" ca="1" si="475"/>
        <v>0</v>
      </c>
      <c r="I3890" s="17">
        <f t="shared" ca="1" si="476"/>
        <v>0</v>
      </c>
      <c r="K3890" s="17">
        <v>3881</v>
      </c>
      <c r="L3890" s="50">
        <v>1.537608028966629E-3</v>
      </c>
      <c r="M3890" s="50">
        <v>1.5510966283372053E-3</v>
      </c>
      <c r="N3890" s="50">
        <v>5.0200000000000002E-2</v>
      </c>
      <c r="O3890" s="50">
        <v>5.0200000000000002E-2</v>
      </c>
      <c r="R3890" s="59"/>
    </row>
    <row r="3891" spans="2:18" x14ac:dyDescent="0.2">
      <c r="B3891">
        <v>3882</v>
      </c>
      <c r="C3891" s="57">
        <f ca="1"/>
        <v>1.2458808980489788</v>
      </c>
      <c r="D3891" s="57">
        <f t="shared" ca="1" si="478"/>
        <v>0.75868842175415829</v>
      </c>
      <c r="E3891" s="57">
        <f t="shared" ca="1" si="478"/>
        <v>0.75893738373976471</v>
      </c>
      <c r="F3891" s="57">
        <f t="shared" ca="1" si="473"/>
        <v>0</v>
      </c>
      <c r="G3891" s="57">
        <f t="shared" ca="1" si="474"/>
        <v>0</v>
      </c>
      <c r="H3891" s="17">
        <f t="shared" ca="1" si="475"/>
        <v>0</v>
      </c>
      <c r="I3891" s="17">
        <f t="shared" ca="1" si="476"/>
        <v>0</v>
      </c>
      <c r="K3891" s="17">
        <v>3882</v>
      </c>
      <c r="L3891" s="50">
        <v>1.866707797444261E-3</v>
      </c>
      <c r="M3891" s="50">
        <v>1.880415533981034E-3</v>
      </c>
      <c r="N3891" s="50">
        <v>5.0599999999999999E-2</v>
      </c>
      <c r="O3891" s="50">
        <v>5.0799999999999998E-2</v>
      </c>
      <c r="R3891" s="59"/>
    </row>
    <row r="3892" spans="2:18" x14ac:dyDescent="0.2">
      <c r="B3892">
        <v>3883</v>
      </c>
      <c r="C3892" s="57">
        <f ca="1"/>
        <v>0.35323266724615066</v>
      </c>
      <c r="D3892" s="57">
        <f t="shared" ca="1" si="478"/>
        <v>0.69477444348707507</v>
      </c>
      <c r="E3892" s="57">
        <f t="shared" ca="1" si="478"/>
        <v>0.69500243223718572</v>
      </c>
      <c r="F3892" s="57">
        <f t="shared" ca="1" si="473"/>
        <v>0</v>
      </c>
      <c r="G3892" s="57">
        <f t="shared" ca="1" si="474"/>
        <v>0</v>
      </c>
      <c r="H3892" s="17">
        <f t="shared" ca="1" si="475"/>
        <v>0</v>
      </c>
      <c r="I3892" s="17">
        <f t="shared" ca="1" si="476"/>
        <v>0</v>
      </c>
      <c r="K3892" s="17">
        <v>3883</v>
      </c>
      <c r="L3892" s="50">
        <v>1.7204691808843477E-3</v>
      </c>
      <c r="M3892" s="50">
        <v>1.7349820091173004E-3</v>
      </c>
      <c r="N3892" s="50">
        <v>5.3800000000000001E-2</v>
      </c>
      <c r="O3892" s="50">
        <v>5.3999999999999999E-2</v>
      </c>
      <c r="R3892" s="59"/>
    </row>
    <row r="3893" spans="2:18" x14ac:dyDescent="0.2">
      <c r="B3893">
        <v>3884</v>
      </c>
      <c r="C3893" s="57">
        <f ca="1"/>
        <v>-0.11304927883248309</v>
      </c>
      <c r="D3893" s="57">
        <f t="shared" ca="1" si="478"/>
        <v>0.66355894803908089</v>
      </c>
      <c r="E3893" s="57">
        <f t="shared" ca="1" si="478"/>
        <v>0.66377669349101331</v>
      </c>
      <c r="F3893" s="57">
        <f t="shared" ca="1" si="473"/>
        <v>0</v>
      </c>
      <c r="G3893" s="57">
        <f t="shared" ca="1" si="474"/>
        <v>0</v>
      </c>
      <c r="H3893" s="17">
        <f t="shared" ca="1" si="475"/>
        <v>0</v>
      </c>
      <c r="I3893" s="17">
        <f t="shared" ca="1" si="476"/>
        <v>0</v>
      </c>
      <c r="K3893" s="17">
        <v>3884</v>
      </c>
      <c r="L3893" s="50">
        <v>1.5515360328297722E-3</v>
      </c>
      <c r="M3893" s="50">
        <v>1.5648895099634333E-3</v>
      </c>
      <c r="N3893" s="50">
        <v>4.9399999999999999E-2</v>
      </c>
      <c r="O3893" s="50">
        <v>4.9799999999999997E-2</v>
      </c>
      <c r="R3893" s="59"/>
    </row>
    <row r="3894" spans="2:18" x14ac:dyDescent="0.2">
      <c r="B3894">
        <v>3885</v>
      </c>
      <c r="C3894" s="57">
        <f ca="1"/>
        <v>-2.8732001792056809E-2</v>
      </c>
      <c r="D3894" s="57">
        <f t="shared" ca="1" si="478"/>
        <v>0.66909785560756541</v>
      </c>
      <c r="E3894" s="57">
        <f t="shared" ca="1" si="478"/>
        <v>0.66931741864018923</v>
      </c>
      <c r="F3894" s="57">
        <f t="shared" ca="1" si="473"/>
        <v>0</v>
      </c>
      <c r="G3894" s="57">
        <f t="shared" ca="1" si="474"/>
        <v>0</v>
      </c>
      <c r="H3894" s="17">
        <f t="shared" ca="1" si="475"/>
        <v>0</v>
      </c>
      <c r="I3894" s="17">
        <f t="shared" ca="1" si="476"/>
        <v>0</v>
      </c>
      <c r="K3894" s="17">
        <v>3885</v>
      </c>
      <c r="L3894" s="50">
        <v>1.7249964095613702E-3</v>
      </c>
      <c r="M3894" s="50">
        <v>1.7385961471373509E-3</v>
      </c>
      <c r="N3894" s="50">
        <v>5.0200000000000002E-2</v>
      </c>
      <c r="O3894" s="50">
        <v>5.0599999999999999E-2</v>
      </c>
      <c r="R3894" s="59"/>
    </row>
    <row r="3895" spans="2:18" x14ac:dyDescent="0.2">
      <c r="B3895">
        <v>3886</v>
      </c>
      <c r="C3895" s="57">
        <f ca="1"/>
        <v>0.81795495865394607</v>
      </c>
      <c r="D3895" s="57">
        <f t="shared" ca="1" si="478"/>
        <v>0.72734654783639563</v>
      </c>
      <c r="E3895" s="57">
        <f t="shared" ca="1" si="478"/>
        <v>0.72758522505299872</v>
      </c>
      <c r="F3895" s="57">
        <f t="shared" ca="1" si="473"/>
        <v>0</v>
      </c>
      <c r="G3895" s="57">
        <f t="shared" ca="1" si="474"/>
        <v>0</v>
      </c>
      <c r="H3895" s="17">
        <f t="shared" ca="1" si="475"/>
        <v>0</v>
      </c>
      <c r="I3895" s="17">
        <f t="shared" ca="1" si="476"/>
        <v>0</v>
      </c>
      <c r="K3895" s="17">
        <v>3886</v>
      </c>
      <c r="L3895" s="50">
        <v>1.6722964565411736E-3</v>
      </c>
      <c r="M3895" s="50">
        <v>1.6861294971235396E-3</v>
      </c>
      <c r="N3895" s="50">
        <v>5.1200000000000002E-2</v>
      </c>
      <c r="O3895" s="50">
        <v>5.1400000000000001E-2</v>
      </c>
      <c r="R3895" s="59"/>
    </row>
    <row r="3896" spans="2:18" x14ac:dyDescent="0.2">
      <c r="B3896">
        <v>3887</v>
      </c>
      <c r="C3896" s="57">
        <f ca="1"/>
        <v>-1.0826529303724184</v>
      </c>
      <c r="D3896" s="57">
        <f t="shared" ca="1" si="478"/>
        <v>0.60306616871436425</v>
      </c>
      <c r="E3896" s="57">
        <f t="shared" ca="1" si="478"/>
        <v>0.60326406358992857</v>
      </c>
      <c r="F3896" s="57">
        <f t="shared" ca="1" si="473"/>
        <v>0</v>
      </c>
      <c r="G3896" s="57">
        <f t="shared" ca="1" si="474"/>
        <v>0</v>
      </c>
      <c r="H3896" s="17">
        <f t="shared" ca="1" si="475"/>
        <v>0</v>
      </c>
      <c r="I3896" s="17">
        <f t="shared" ca="1" si="476"/>
        <v>0</v>
      </c>
      <c r="K3896" s="17">
        <v>3887</v>
      </c>
      <c r="L3896" s="50">
        <v>1.5009638294085149E-3</v>
      </c>
      <c r="M3896" s="50">
        <v>1.5145012203142912E-3</v>
      </c>
      <c r="N3896" s="50">
        <v>5.04E-2</v>
      </c>
      <c r="O3896" s="50">
        <v>5.0599999999999999E-2</v>
      </c>
      <c r="R3896" s="59"/>
    </row>
    <row r="3897" spans="2:18" x14ac:dyDescent="0.2">
      <c r="B3897">
        <v>3888</v>
      </c>
      <c r="C3897" s="57">
        <f ca="1"/>
        <v>-0.94046363974225056</v>
      </c>
      <c r="D3897" s="57">
        <f t="shared" ca="1" si="478"/>
        <v>0.61157953104942597</v>
      </c>
      <c r="E3897" s="57">
        <f t="shared" ca="1" si="478"/>
        <v>0.6117802195666624</v>
      </c>
      <c r="F3897" s="57">
        <f t="shared" ca="1" si="473"/>
        <v>0</v>
      </c>
      <c r="G3897" s="57">
        <f t="shared" ca="1" si="474"/>
        <v>0</v>
      </c>
      <c r="H3897" s="17">
        <f t="shared" ca="1" si="475"/>
        <v>0</v>
      </c>
      <c r="I3897" s="17">
        <f t="shared" ca="1" si="476"/>
        <v>0</v>
      </c>
      <c r="K3897" s="17">
        <v>3888</v>
      </c>
      <c r="L3897" s="50">
        <v>1.700449816249433E-3</v>
      </c>
      <c r="M3897" s="50">
        <v>1.7132159133638151E-3</v>
      </c>
      <c r="N3897" s="50">
        <v>4.7199999999999999E-2</v>
      </c>
      <c r="O3897" s="50">
        <v>4.7199999999999999E-2</v>
      </c>
      <c r="R3897" s="59"/>
    </row>
    <row r="3898" spans="2:18" x14ac:dyDescent="0.2">
      <c r="B3898">
        <v>3889</v>
      </c>
      <c r="C3898" s="57">
        <f ca="1"/>
        <v>1.411147081717705</v>
      </c>
      <c r="D3898" s="57">
        <f t="shared" ca="1" si="478"/>
        <v>0.77115111763020616</v>
      </c>
      <c r="E3898" s="57">
        <f t="shared" ca="1" si="478"/>
        <v>0.77140416922285326</v>
      </c>
      <c r="F3898" s="57">
        <f t="shared" ca="1" si="473"/>
        <v>0</v>
      </c>
      <c r="G3898" s="57">
        <f t="shared" ca="1" si="474"/>
        <v>0</v>
      </c>
      <c r="H3898" s="17">
        <f t="shared" ca="1" si="475"/>
        <v>0</v>
      </c>
      <c r="I3898" s="17">
        <f t="shared" ca="1" si="476"/>
        <v>0</v>
      </c>
      <c r="K3898" s="17">
        <v>3889</v>
      </c>
      <c r="L3898" s="50">
        <v>1.8701921411756757E-3</v>
      </c>
      <c r="M3898" s="50">
        <v>1.885158184424077E-3</v>
      </c>
      <c r="N3898" s="50">
        <v>5.5399999999999998E-2</v>
      </c>
      <c r="O3898" s="50">
        <v>5.5599999999999997E-2</v>
      </c>
      <c r="R3898" s="59"/>
    </row>
    <row r="3899" spans="2:18" x14ac:dyDescent="0.2">
      <c r="B3899">
        <v>3890</v>
      </c>
      <c r="C3899" s="57">
        <f ca="1"/>
        <v>1.6649856695819103</v>
      </c>
      <c r="D3899" s="57">
        <f t="shared" ca="1" si="478"/>
        <v>0.79069290863536912</v>
      </c>
      <c r="E3899" s="57">
        <f t="shared" ca="1" si="478"/>
        <v>0.79095237282500785</v>
      </c>
      <c r="F3899" s="57">
        <f t="shared" ca="1" si="473"/>
        <v>2.4929086353691066E-3</v>
      </c>
      <c r="G3899" s="57">
        <f t="shared" ca="1" si="474"/>
        <v>2.7523728250078427E-3</v>
      </c>
      <c r="H3899" s="17">
        <f t="shared" ca="1" si="475"/>
        <v>1</v>
      </c>
      <c r="I3899" s="17">
        <f t="shared" ca="1" si="476"/>
        <v>1</v>
      </c>
      <c r="K3899" s="17">
        <v>3890</v>
      </c>
      <c r="L3899" s="50">
        <v>1.7056113957443692E-3</v>
      </c>
      <c r="M3899" s="50">
        <v>1.7201034970372731E-3</v>
      </c>
      <c r="N3899" s="50">
        <v>5.3800000000000001E-2</v>
      </c>
      <c r="O3899" s="50">
        <v>5.3999999999999999E-2</v>
      </c>
      <c r="R3899" s="59"/>
    </row>
    <row r="3900" spans="2:18" x14ac:dyDescent="0.2">
      <c r="B3900">
        <v>3891</v>
      </c>
      <c r="C3900" s="57">
        <f ca="1"/>
        <v>-1.2106876218068832</v>
      </c>
      <c r="D3900" s="57">
        <f t="shared" ca="1" si="478"/>
        <v>0.59550173777383286</v>
      </c>
      <c r="E3900" s="57">
        <f t="shared" ca="1" si="478"/>
        <v>0.59569715039753612</v>
      </c>
      <c r="F3900" s="57">
        <f t="shared" ca="1" si="473"/>
        <v>0</v>
      </c>
      <c r="G3900" s="57">
        <f t="shared" ca="1" si="474"/>
        <v>0</v>
      </c>
      <c r="H3900" s="17">
        <f t="shared" ca="1" si="475"/>
        <v>0</v>
      </c>
      <c r="I3900" s="17">
        <f t="shared" ca="1" si="476"/>
        <v>0</v>
      </c>
      <c r="K3900" s="17">
        <v>3891</v>
      </c>
      <c r="L3900" s="50">
        <v>1.5098588914891436E-3</v>
      </c>
      <c r="M3900" s="50">
        <v>1.5234299499548253E-3</v>
      </c>
      <c r="N3900" s="50">
        <v>5.04E-2</v>
      </c>
      <c r="O3900" s="50">
        <v>5.0799999999999998E-2</v>
      </c>
      <c r="R3900" s="59"/>
    </row>
    <row r="3901" spans="2:18" x14ac:dyDescent="0.2">
      <c r="B3901">
        <v>3892</v>
      </c>
      <c r="C3901" s="57">
        <f ca="1"/>
        <v>-2.7643800574173163</v>
      </c>
      <c r="D3901" s="57">
        <f t="shared" ca="1" si="478"/>
        <v>0.5109285216071382</v>
      </c>
      <c r="E3901" s="57">
        <f t="shared" ca="1" si="478"/>
        <v>0.51109618171054172</v>
      </c>
      <c r="F3901" s="57">
        <f t="shared" ca="1" si="473"/>
        <v>0</v>
      </c>
      <c r="G3901" s="57">
        <f t="shared" ca="1" si="474"/>
        <v>0</v>
      </c>
      <c r="H3901" s="17">
        <f t="shared" ca="1" si="475"/>
        <v>0</v>
      </c>
      <c r="I3901" s="17">
        <f t="shared" ca="1" si="476"/>
        <v>0</v>
      </c>
      <c r="K3901" s="17">
        <v>3892</v>
      </c>
      <c r="L3901" s="50">
        <v>1.8979720824529331E-3</v>
      </c>
      <c r="M3901" s="50">
        <v>1.9132807147390143E-3</v>
      </c>
      <c r="N3901" s="50">
        <v>5.6599999999999998E-2</v>
      </c>
      <c r="O3901" s="50">
        <v>5.7000000000000002E-2</v>
      </c>
      <c r="R3901" s="59"/>
    </row>
    <row r="3902" spans="2:18" x14ac:dyDescent="0.2">
      <c r="B3902">
        <v>3893</v>
      </c>
      <c r="C3902" s="57">
        <f ca="1"/>
        <v>3.6234061763746779E-2</v>
      </c>
      <c r="D3902" s="57">
        <f t="shared" ca="1" si="478"/>
        <v>0.67339707340388932</v>
      </c>
      <c r="E3902" s="57">
        <f t="shared" ca="1" si="478"/>
        <v>0.67361804721565322</v>
      </c>
      <c r="F3902" s="57">
        <f t="shared" ca="1" si="473"/>
        <v>0</v>
      </c>
      <c r="G3902" s="57">
        <f t="shared" ca="1" si="474"/>
        <v>0</v>
      </c>
      <c r="H3902" s="17">
        <f t="shared" ca="1" si="475"/>
        <v>0</v>
      </c>
      <c r="I3902" s="17">
        <f t="shared" ca="1" si="476"/>
        <v>0</v>
      </c>
      <c r="K3902" s="17">
        <v>3893</v>
      </c>
      <c r="L3902" s="50">
        <v>1.9639914370979442E-3</v>
      </c>
      <c r="M3902" s="50">
        <v>1.9782035693535283E-3</v>
      </c>
      <c r="N3902" s="50">
        <v>5.1999999999999998E-2</v>
      </c>
      <c r="O3902" s="50">
        <v>5.28E-2</v>
      </c>
      <c r="R3902" s="59"/>
    </row>
    <row r="3903" spans="2:18" x14ac:dyDescent="0.2">
      <c r="B3903">
        <v>3894</v>
      </c>
      <c r="C3903" s="57">
        <f ca="1"/>
        <v>0.68830894561388822</v>
      </c>
      <c r="D3903" s="57">
        <f t="shared" ca="1" si="478"/>
        <v>0.71810914756318367</v>
      </c>
      <c r="E3903" s="57">
        <f t="shared" ca="1" si="478"/>
        <v>0.71834479354661118</v>
      </c>
      <c r="F3903" s="57">
        <f t="shared" ca="1" si="473"/>
        <v>0</v>
      </c>
      <c r="G3903" s="57">
        <f t="shared" ca="1" si="474"/>
        <v>0</v>
      </c>
      <c r="H3903" s="17">
        <f t="shared" ca="1" si="475"/>
        <v>0</v>
      </c>
      <c r="I3903" s="17">
        <f t="shared" ca="1" si="476"/>
        <v>0</v>
      </c>
      <c r="K3903" s="17">
        <v>3894</v>
      </c>
      <c r="L3903" s="50">
        <v>1.741130016839648E-3</v>
      </c>
      <c r="M3903" s="50">
        <v>1.7548337729628742E-3</v>
      </c>
      <c r="N3903" s="50">
        <v>5.0599999999999999E-2</v>
      </c>
      <c r="O3903" s="50">
        <v>5.0999999999999997E-2</v>
      </c>
      <c r="R3903" s="59"/>
    </row>
    <row r="3904" spans="2:18" x14ac:dyDescent="0.2">
      <c r="B3904">
        <v>3895</v>
      </c>
      <c r="C3904" s="57">
        <f ca="1"/>
        <v>0.70946195393827916</v>
      </c>
      <c r="D3904" s="57">
        <f t="shared" ca="1" si="478"/>
        <v>0.71960827047612264</v>
      </c>
      <c r="E3904" s="57">
        <f t="shared" ca="1" si="478"/>
        <v>0.71984440839353325</v>
      </c>
      <c r="F3904" s="57">
        <f t="shared" ca="1" si="473"/>
        <v>0</v>
      </c>
      <c r="G3904" s="57">
        <f t="shared" ca="1" si="474"/>
        <v>0</v>
      </c>
      <c r="H3904" s="17">
        <f t="shared" ca="1" si="475"/>
        <v>0</v>
      </c>
      <c r="I3904" s="17">
        <f t="shared" ca="1" si="476"/>
        <v>0</v>
      </c>
      <c r="K3904" s="17">
        <v>3895</v>
      </c>
      <c r="L3904" s="50">
        <v>1.6515387245998184E-3</v>
      </c>
      <c r="M3904" s="50">
        <v>1.6644439593321127E-3</v>
      </c>
      <c r="N3904" s="50">
        <v>4.7800000000000002E-2</v>
      </c>
      <c r="O3904" s="50">
        <v>4.7800000000000002E-2</v>
      </c>
      <c r="R3904" s="59"/>
    </row>
    <row r="3905" spans="2:18" x14ac:dyDescent="0.2">
      <c r="B3905">
        <v>3896</v>
      </c>
      <c r="C3905" s="57">
        <f ca="1"/>
        <v>-0.92455513360480723</v>
      </c>
      <c r="D3905" s="57">
        <f t="shared" ca="1" si="478"/>
        <v>0.61253947234678663</v>
      </c>
      <c r="E3905" s="57">
        <f t="shared" ca="1" si="478"/>
        <v>0.6127404758667101</v>
      </c>
      <c r="F3905" s="57">
        <f t="shared" ca="1" si="473"/>
        <v>0</v>
      </c>
      <c r="G3905" s="57">
        <f t="shared" ca="1" si="474"/>
        <v>0</v>
      </c>
      <c r="H3905" s="17">
        <f t="shared" ca="1" si="475"/>
        <v>0</v>
      </c>
      <c r="I3905" s="17">
        <f t="shared" ca="1" si="476"/>
        <v>0</v>
      </c>
      <c r="K3905" s="17">
        <v>3896</v>
      </c>
      <c r="L3905" s="50">
        <v>1.8944832145210231E-3</v>
      </c>
      <c r="M3905" s="50">
        <v>1.9088117032644632E-3</v>
      </c>
      <c r="N3905" s="50">
        <v>5.28E-2</v>
      </c>
      <c r="O3905" s="50">
        <v>5.2999999999999999E-2</v>
      </c>
      <c r="R3905" s="59"/>
    </row>
    <row r="3906" spans="2:18" x14ac:dyDescent="0.2">
      <c r="B3906">
        <v>3897</v>
      </c>
      <c r="C3906" s="57">
        <f ca="1"/>
        <v>1.7591367849225239</v>
      </c>
      <c r="D3906" s="57">
        <f t="shared" ca="1" si="478"/>
        <v>0.79806638308029165</v>
      </c>
      <c r="E3906" s="57">
        <f t="shared" ca="1" si="478"/>
        <v>0.79832826685982516</v>
      </c>
      <c r="F3906" s="57">
        <f t="shared" ca="1" si="473"/>
        <v>9.8663830802916408E-3</v>
      </c>
      <c r="G3906" s="57">
        <f t="shared" ca="1" si="474"/>
        <v>1.0128266859825152E-2</v>
      </c>
      <c r="H3906" s="17">
        <f t="shared" ca="1" si="475"/>
        <v>1</v>
      </c>
      <c r="I3906" s="17">
        <f t="shared" ca="1" si="476"/>
        <v>1</v>
      </c>
      <c r="K3906" s="17">
        <v>3897</v>
      </c>
      <c r="L3906" s="50">
        <v>2.0384092002033835E-3</v>
      </c>
      <c r="M3906" s="50">
        <v>2.0536815131598318E-3</v>
      </c>
      <c r="N3906" s="50">
        <v>5.62E-2</v>
      </c>
      <c r="O3906" s="50">
        <v>5.6599999999999998E-2</v>
      </c>
      <c r="R3906" s="59"/>
    </row>
    <row r="3907" spans="2:18" x14ac:dyDescent="0.2">
      <c r="B3907">
        <v>3898</v>
      </c>
      <c r="C3907" s="57">
        <f ca="1"/>
        <v>2.5408178325828752</v>
      </c>
      <c r="D3907" s="57">
        <f t="shared" ca="1" si="478"/>
        <v>0.86200040236318509</v>
      </c>
      <c r="E3907" s="57">
        <f t="shared" ca="1" si="478"/>
        <v>0.86228326595463101</v>
      </c>
      <c r="F3907" s="57">
        <f t="shared" ca="1" si="473"/>
        <v>7.380040236318508E-2</v>
      </c>
      <c r="G3907" s="57">
        <f t="shared" ca="1" si="474"/>
        <v>7.4083265954630995E-2</v>
      </c>
      <c r="H3907" s="17">
        <f t="shared" ca="1" si="475"/>
        <v>1</v>
      </c>
      <c r="I3907" s="17">
        <f t="shared" ca="1" si="476"/>
        <v>1</v>
      </c>
      <c r="K3907" s="17">
        <v>3898</v>
      </c>
      <c r="L3907" s="50">
        <v>1.7996907087512177E-3</v>
      </c>
      <c r="M3907" s="50">
        <v>1.8136864279316295E-3</v>
      </c>
      <c r="N3907" s="50">
        <v>5.1400000000000001E-2</v>
      </c>
      <c r="O3907" s="50">
        <v>5.2200000000000003E-2</v>
      </c>
      <c r="R3907" s="59"/>
    </row>
    <row r="3908" spans="2:18" x14ac:dyDescent="0.2">
      <c r="B3908">
        <v>3899</v>
      </c>
      <c r="C3908" s="57">
        <f ca="1"/>
        <v>7.9311584635749138E-2</v>
      </c>
      <c r="D3908" s="57">
        <f t="shared" ca="1" si="478"/>
        <v>0.67626300748277957</v>
      </c>
      <c r="E3908" s="57">
        <f t="shared" ca="1" si="478"/>
        <v>0.67648492174469199</v>
      </c>
      <c r="F3908" s="57">
        <f t="shared" ca="1" si="473"/>
        <v>0</v>
      </c>
      <c r="G3908" s="57">
        <f t="shared" ca="1" si="474"/>
        <v>0</v>
      </c>
      <c r="H3908" s="17">
        <f t="shared" ca="1" si="475"/>
        <v>0</v>
      </c>
      <c r="I3908" s="17">
        <f t="shared" ca="1" si="476"/>
        <v>0</v>
      </c>
      <c r="K3908" s="17">
        <v>3899</v>
      </c>
      <c r="L3908" s="50">
        <v>1.8977108395809303E-3</v>
      </c>
      <c r="M3908" s="50">
        <v>1.9126258948872624E-3</v>
      </c>
      <c r="N3908" s="50">
        <v>5.4800000000000001E-2</v>
      </c>
      <c r="O3908" s="50">
        <v>5.5599999999999997E-2</v>
      </c>
      <c r="R3908" s="59"/>
    </row>
    <row r="3909" spans="2:18" x14ac:dyDescent="0.2">
      <c r="B3909">
        <v>3900</v>
      </c>
      <c r="C3909" s="57">
        <f ca="1"/>
        <v>-0.12205848330868908</v>
      </c>
      <c r="D3909" s="57">
        <f t="shared" ca="1" si="478"/>
        <v>0.66296984017570437</v>
      </c>
      <c r="E3909" s="57">
        <f t="shared" ca="1" si="478"/>
        <v>0.66318739231314927</v>
      </c>
      <c r="F3909" s="57">
        <f t="shared" ca="1" si="473"/>
        <v>0</v>
      </c>
      <c r="G3909" s="57">
        <f t="shared" ca="1" si="474"/>
        <v>0</v>
      </c>
      <c r="H3909" s="17">
        <f t="shared" ca="1" si="475"/>
        <v>0</v>
      </c>
      <c r="I3909" s="17">
        <f t="shared" ca="1" si="476"/>
        <v>0</v>
      </c>
      <c r="K3909" s="17">
        <v>3900</v>
      </c>
      <c r="L3909" s="50">
        <v>1.6151785710167327E-3</v>
      </c>
      <c r="M3909" s="50">
        <v>1.6277143333645505E-3</v>
      </c>
      <c r="N3909" s="50">
        <v>4.6399999999999997E-2</v>
      </c>
      <c r="O3909" s="50">
        <v>4.6600000000000003E-2</v>
      </c>
      <c r="R3909" s="59"/>
    </row>
    <row r="3910" spans="2:18" x14ac:dyDescent="0.2">
      <c r="B3910">
        <v>3901</v>
      </c>
      <c r="C3910" s="57">
        <f ca="1"/>
        <v>1.3402182271452214</v>
      </c>
      <c r="D3910" s="57">
        <f t="shared" ref="D3910:E3929" ca="1" si="479">S0*EXP((D$5+0.5*σ*σ)*T+σ*SQRT(T)*$C3910)</f>
        <v>0.76577750198768058</v>
      </c>
      <c r="E3910" s="57">
        <f t="shared" ca="1" si="479"/>
        <v>0.76602879023982862</v>
      </c>
      <c r="F3910" s="57">
        <f t="shared" ca="1" si="473"/>
        <v>0</v>
      </c>
      <c r="G3910" s="57">
        <f t="shared" ca="1" si="474"/>
        <v>0</v>
      </c>
      <c r="H3910" s="17">
        <f t="shared" ca="1" si="475"/>
        <v>0</v>
      </c>
      <c r="I3910" s="17">
        <f t="shared" ca="1" si="476"/>
        <v>0</v>
      </c>
      <c r="K3910" s="17">
        <v>3901</v>
      </c>
      <c r="L3910" s="50">
        <v>1.805758943396874E-3</v>
      </c>
      <c r="M3910" s="50">
        <v>1.8199368226360416E-3</v>
      </c>
      <c r="N3910" s="50">
        <v>5.1999999999999998E-2</v>
      </c>
      <c r="O3910" s="50">
        <v>5.28E-2</v>
      </c>
      <c r="R3910" s="59"/>
    </row>
    <row r="3911" spans="2:18" x14ac:dyDescent="0.2">
      <c r="B3911">
        <v>3902</v>
      </c>
      <c r="C3911" s="57">
        <f ca="1"/>
        <v>-0.48875717031964916</v>
      </c>
      <c r="D3911" s="57">
        <f t="shared" ca="1" si="479"/>
        <v>0.6394302871028591</v>
      </c>
      <c r="E3911" s="57">
        <f t="shared" ca="1" si="479"/>
        <v>0.63964011478622607</v>
      </c>
      <c r="F3911" s="57">
        <f t="shared" ca="1" si="473"/>
        <v>0</v>
      </c>
      <c r="G3911" s="57">
        <f t="shared" ca="1" si="474"/>
        <v>0</v>
      </c>
      <c r="H3911" s="17">
        <f t="shared" ca="1" si="475"/>
        <v>0</v>
      </c>
      <c r="I3911" s="17">
        <f t="shared" ca="1" si="476"/>
        <v>0</v>
      </c>
      <c r="K3911" s="17">
        <v>3902</v>
      </c>
      <c r="L3911" s="50">
        <v>1.8208141366414044E-3</v>
      </c>
      <c r="M3911" s="50">
        <v>1.8354886676878283E-3</v>
      </c>
      <c r="N3911" s="50">
        <v>5.4399999999999997E-2</v>
      </c>
      <c r="O3911" s="50">
        <v>5.4600000000000003E-2</v>
      </c>
      <c r="R3911" s="59"/>
    </row>
    <row r="3912" spans="2:18" x14ac:dyDescent="0.2">
      <c r="B3912">
        <v>3903</v>
      </c>
      <c r="C3912" s="57">
        <f ca="1"/>
        <v>-0.71239565872849953</v>
      </c>
      <c r="D3912" s="57">
        <f t="shared" ca="1" si="479"/>
        <v>0.62548643986575014</v>
      </c>
      <c r="E3912" s="57">
        <f t="shared" ca="1" si="479"/>
        <v>0.62569169190541996</v>
      </c>
      <c r="F3912" s="57">
        <f t="shared" ca="1" si="473"/>
        <v>0</v>
      </c>
      <c r="G3912" s="57">
        <f t="shared" ca="1" si="474"/>
        <v>0</v>
      </c>
      <c r="H3912" s="17">
        <f t="shared" ca="1" si="475"/>
        <v>0</v>
      </c>
      <c r="I3912" s="17">
        <f t="shared" ca="1" si="476"/>
        <v>0</v>
      </c>
      <c r="K3912" s="17">
        <v>3903</v>
      </c>
      <c r="L3912" s="50">
        <v>1.8364586647019593E-3</v>
      </c>
      <c r="M3912" s="50">
        <v>1.850440437389205E-3</v>
      </c>
      <c r="N3912" s="50">
        <v>5.1400000000000001E-2</v>
      </c>
      <c r="O3912" s="50">
        <v>5.1799999999999999E-2</v>
      </c>
      <c r="R3912" s="59"/>
    </row>
    <row r="3913" spans="2:18" x14ac:dyDescent="0.2">
      <c r="B3913">
        <v>3904</v>
      </c>
      <c r="C3913" s="57">
        <f ca="1"/>
        <v>-0.66367425377145883</v>
      </c>
      <c r="D3913" s="57">
        <f t="shared" ca="1" si="479"/>
        <v>0.62849807855714068</v>
      </c>
      <c r="E3913" s="57">
        <f t="shared" ca="1" si="479"/>
        <v>0.62870431885961642</v>
      </c>
      <c r="F3913" s="57">
        <f t="shared" ca="1" si="473"/>
        <v>0</v>
      </c>
      <c r="G3913" s="57">
        <f t="shared" ca="1" si="474"/>
        <v>0</v>
      </c>
      <c r="H3913" s="17">
        <f t="shared" ca="1" si="475"/>
        <v>0</v>
      </c>
      <c r="I3913" s="17">
        <f t="shared" ca="1" si="476"/>
        <v>0</v>
      </c>
      <c r="K3913" s="17">
        <v>3904</v>
      </c>
      <c r="L3913" s="50">
        <v>2.0032785556772037E-3</v>
      </c>
      <c r="M3913" s="50">
        <v>2.0197764177840062E-3</v>
      </c>
      <c r="N3913" s="50">
        <v>6.1199999999999997E-2</v>
      </c>
      <c r="O3913" s="50">
        <v>6.1400000000000003E-2</v>
      </c>
      <c r="R3913" s="59"/>
    </row>
    <row r="3914" spans="2:18" x14ac:dyDescent="0.2">
      <c r="B3914">
        <v>3905</v>
      </c>
      <c r="C3914" s="57">
        <f ca="1"/>
        <v>0.28576915087739452</v>
      </c>
      <c r="D3914" s="57">
        <f t="shared" ca="1" si="479"/>
        <v>0.69016879200246506</v>
      </c>
      <c r="E3914" s="57">
        <f t="shared" ca="1" si="479"/>
        <v>0.69039526941787521</v>
      </c>
      <c r="F3914" s="57">
        <f t="shared" ref="F3914:F3977" ca="1" si="480">MAX(0,CP*(D3914-K))</f>
        <v>0</v>
      </c>
      <c r="G3914" s="57">
        <f t="shared" ref="G3914:G3977" ca="1" si="481">MAX(0,CP*(E3914-K))</f>
        <v>0</v>
      </c>
      <c r="H3914" s="17">
        <f t="shared" ref="H3914:H3977" ca="1" si="482">(CP*(D3914-K)&gt;0)*1</f>
        <v>0</v>
      </c>
      <c r="I3914" s="17">
        <f t="shared" ref="I3914:I3977" ca="1" si="483">(CP*(E3914-K)&gt;0)*1</f>
        <v>0</v>
      </c>
      <c r="K3914" s="17">
        <v>3905</v>
      </c>
      <c r="L3914" s="50">
        <v>1.6024714385228474E-3</v>
      </c>
      <c r="M3914" s="50">
        <v>1.6155769118608252E-3</v>
      </c>
      <c r="N3914" s="50">
        <v>4.8599999999999997E-2</v>
      </c>
      <c r="O3914" s="50">
        <v>4.9000000000000002E-2</v>
      </c>
      <c r="R3914" s="59"/>
    </row>
    <row r="3915" spans="2:18" x14ac:dyDescent="0.2">
      <c r="B3915">
        <v>3906</v>
      </c>
      <c r="C3915" s="57">
        <f ca="1"/>
        <v>-1.6109042285695718</v>
      </c>
      <c r="D3915" s="57">
        <f t="shared" ca="1" si="479"/>
        <v>0.57246291976267716</v>
      </c>
      <c r="E3915" s="57">
        <f t="shared" ca="1" si="479"/>
        <v>0.57265077224744376</v>
      </c>
      <c r="F3915" s="57">
        <f t="shared" ca="1" si="480"/>
        <v>0</v>
      </c>
      <c r="G3915" s="57">
        <f t="shared" ca="1" si="481"/>
        <v>0</v>
      </c>
      <c r="H3915" s="17">
        <f t="shared" ca="1" si="482"/>
        <v>0</v>
      </c>
      <c r="I3915" s="17">
        <f t="shared" ca="1" si="483"/>
        <v>0</v>
      </c>
      <c r="K3915" s="17">
        <v>3906</v>
      </c>
      <c r="L3915" s="50">
        <v>1.6041827019457838E-3</v>
      </c>
      <c r="M3915" s="50">
        <v>1.6168819196428566E-3</v>
      </c>
      <c r="N3915" s="50">
        <v>4.7E-2</v>
      </c>
      <c r="O3915" s="50">
        <v>4.7199999999999999E-2</v>
      </c>
      <c r="R3915" s="59"/>
    </row>
    <row r="3916" spans="2:18" x14ac:dyDescent="0.2">
      <c r="B3916">
        <v>3907</v>
      </c>
      <c r="C3916" s="57">
        <f ca="1"/>
        <v>0.57974641977036756</v>
      </c>
      <c r="D3916" s="57">
        <f t="shared" ca="1" si="479"/>
        <v>0.71046427790349254</v>
      </c>
      <c r="E3916" s="57">
        <f t="shared" ca="1" si="479"/>
        <v>0.71069741523926533</v>
      </c>
      <c r="F3916" s="57">
        <f t="shared" ca="1" si="480"/>
        <v>0</v>
      </c>
      <c r="G3916" s="57">
        <f t="shared" ca="1" si="481"/>
        <v>0</v>
      </c>
      <c r="H3916" s="17">
        <f t="shared" ca="1" si="482"/>
        <v>0</v>
      </c>
      <c r="I3916" s="17">
        <f t="shared" ca="1" si="483"/>
        <v>0</v>
      </c>
      <c r="K3916" s="17">
        <v>3907</v>
      </c>
      <c r="L3916" s="50">
        <v>1.8695432749219361E-3</v>
      </c>
      <c r="M3916" s="50">
        <v>1.883390732249823E-3</v>
      </c>
      <c r="N3916" s="50">
        <v>5.0999999999999997E-2</v>
      </c>
      <c r="O3916" s="50">
        <v>5.1200000000000002E-2</v>
      </c>
      <c r="R3916" s="59"/>
    </row>
    <row r="3917" spans="2:18" x14ac:dyDescent="0.2">
      <c r="B3917">
        <v>3908</v>
      </c>
      <c r="C3917" s="57">
        <f ca="1"/>
        <v>-0.31569620254232789</v>
      </c>
      <c r="D3917" s="57">
        <f t="shared" ca="1" si="479"/>
        <v>0.6504336188744233</v>
      </c>
      <c r="E3917" s="57">
        <f t="shared" ca="1" si="479"/>
        <v>0.65064705727761618</v>
      </c>
      <c r="F3917" s="57">
        <f t="shared" ca="1" si="480"/>
        <v>0</v>
      </c>
      <c r="G3917" s="57">
        <f t="shared" ca="1" si="481"/>
        <v>0</v>
      </c>
      <c r="H3917" s="17">
        <f t="shared" ca="1" si="482"/>
        <v>0</v>
      </c>
      <c r="I3917" s="17">
        <f t="shared" ca="1" si="483"/>
        <v>0</v>
      </c>
      <c r="K3917" s="17">
        <v>3908</v>
      </c>
      <c r="L3917" s="50">
        <v>1.7142840481256328E-3</v>
      </c>
      <c r="M3917" s="50">
        <v>1.7268567227783833E-3</v>
      </c>
      <c r="N3917" s="50">
        <v>4.6199999999999998E-2</v>
      </c>
      <c r="O3917" s="50">
        <v>4.6600000000000003E-2</v>
      </c>
      <c r="R3917" s="59"/>
    </row>
    <row r="3918" spans="2:18" x14ac:dyDescent="0.2">
      <c r="B3918">
        <v>3909</v>
      </c>
      <c r="C3918" s="57">
        <f ca="1"/>
        <v>-0.44363573187551142</v>
      </c>
      <c r="D3918" s="57">
        <f t="shared" ca="1" si="479"/>
        <v>0.64228107021633274</v>
      </c>
      <c r="E3918" s="57">
        <f t="shared" ca="1" si="479"/>
        <v>0.64249183337809124</v>
      </c>
      <c r="F3918" s="57">
        <f t="shared" ca="1" si="480"/>
        <v>0</v>
      </c>
      <c r="G3918" s="57">
        <f t="shared" ca="1" si="481"/>
        <v>0</v>
      </c>
      <c r="H3918" s="17">
        <f t="shared" ca="1" si="482"/>
        <v>0</v>
      </c>
      <c r="I3918" s="17">
        <f t="shared" ca="1" si="483"/>
        <v>0</v>
      </c>
      <c r="K3918" s="17">
        <v>3909</v>
      </c>
      <c r="L3918" s="50">
        <v>1.4271467265052024E-3</v>
      </c>
      <c r="M3918" s="50">
        <v>1.4393323816124883E-3</v>
      </c>
      <c r="N3918" s="50">
        <v>4.5199999999999997E-2</v>
      </c>
      <c r="O3918" s="50">
        <v>4.5400000000000003E-2</v>
      </c>
      <c r="R3918" s="59"/>
    </row>
    <row r="3919" spans="2:18" x14ac:dyDescent="0.2">
      <c r="B3919">
        <v>3910</v>
      </c>
      <c r="C3919" s="57">
        <f ca="1"/>
        <v>-1.7057231310692735</v>
      </c>
      <c r="D3919" s="57">
        <f t="shared" ca="1" si="479"/>
        <v>0.56713649613267736</v>
      </c>
      <c r="E3919" s="57">
        <f t="shared" ca="1" si="479"/>
        <v>0.56732260076290308</v>
      </c>
      <c r="F3919" s="57">
        <f t="shared" ca="1" si="480"/>
        <v>0</v>
      </c>
      <c r="G3919" s="57">
        <f t="shared" ca="1" si="481"/>
        <v>0</v>
      </c>
      <c r="H3919" s="17">
        <f t="shared" ca="1" si="482"/>
        <v>0</v>
      </c>
      <c r="I3919" s="17">
        <f t="shared" ca="1" si="483"/>
        <v>0</v>
      </c>
      <c r="K3919" s="17">
        <v>3910</v>
      </c>
      <c r="L3919" s="50">
        <v>1.9125679725306463E-3</v>
      </c>
      <c r="M3919" s="50">
        <v>1.9273176572528364E-3</v>
      </c>
      <c r="N3919" s="50">
        <v>5.4600000000000003E-2</v>
      </c>
      <c r="O3919" s="50">
        <v>5.4600000000000003E-2</v>
      </c>
      <c r="R3919" s="59"/>
    </row>
    <row r="3920" spans="2:18" x14ac:dyDescent="0.2">
      <c r="B3920">
        <v>3911</v>
      </c>
      <c r="C3920" s="57">
        <f ca="1"/>
        <v>-0.18128577062144544</v>
      </c>
      <c r="D3920" s="57">
        <f t="shared" ca="1" si="479"/>
        <v>0.65910999385452373</v>
      </c>
      <c r="E3920" s="57">
        <f t="shared" ca="1" si="479"/>
        <v>0.65932627939164001</v>
      </c>
      <c r="F3920" s="57">
        <f t="shared" ca="1" si="480"/>
        <v>0</v>
      </c>
      <c r="G3920" s="57">
        <f t="shared" ca="1" si="481"/>
        <v>0</v>
      </c>
      <c r="H3920" s="17">
        <f t="shared" ca="1" si="482"/>
        <v>0</v>
      </c>
      <c r="I3920" s="17">
        <f t="shared" ca="1" si="483"/>
        <v>0</v>
      </c>
      <c r="K3920" s="17">
        <v>3911</v>
      </c>
      <c r="L3920" s="50">
        <v>1.7776786494917154E-3</v>
      </c>
      <c r="M3920" s="50">
        <v>1.7913992320446016E-3</v>
      </c>
      <c r="N3920" s="50">
        <v>5.0599999999999999E-2</v>
      </c>
      <c r="O3920" s="50">
        <v>5.1200000000000002E-2</v>
      </c>
      <c r="R3920" s="59"/>
    </row>
    <row r="3921" spans="2:18" x14ac:dyDescent="0.2">
      <c r="B3921">
        <v>3912</v>
      </c>
      <c r="C3921" s="57">
        <f ca="1"/>
        <v>-0.72552686241278797</v>
      </c>
      <c r="D3921" s="57">
        <f t="shared" ca="1" si="479"/>
        <v>0.62467722644864321</v>
      </c>
      <c r="E3921" s="57">
        <f t="shared" ca="1" si="479"/>
        <v>0.62488221294665802</v>
      </c>
      <c r="F3921" s="57">
        <f t="shared" ca="1" si="480"/>
        <v>0</v>
      </c>
      <c r="G3921" s="57">
        <f t="shared" ca="1" si="481"/>
        <v>0</v>
      </c>
      <c r="H3921" s="17">
        <f t="shared" ca="1" si="482"/>
        <v>0</v>
      </c>
      <c r="I3921" s="17">
        <f t="shared" ca="1" si="483"/>
        <v>0</v>
      </c>
      <c r="K3921" s="17">
        <v>3912</v>
      </c>
      <c r="L3921" s="50">
        <v>1.6928064833740962E-3</v>
      </c>
      <c r="M3921" s="50">
        <v>1.7067310788317297E-3</v>
      </c>
      <c r="N3921" s="50">
        <v>5.1400000000000001E-2</v>
      </c>
      <c r="O3921" s="50">
        <v>5.1799999999999999E-2</v>
      </c>
      <c r="R3921" s="59"/>
    </row>
    <row r="3922" spans="2:18" x14ac:dyDescent="0.2">
      <c r="B3922">
        <v>3913</v>
      </c>
      <c r="C3922" s="57">
        <f ca="1"/>
        <v>-0.39468771487954402</v>
      </c>
      <c r="D3922" s="57">
        <f t="shared" ca="1" si="479"/>
        <v>0.64538799146610459</v>
      </c>
      <c r="E3922" s="57">
        <f t="shared" ca="1" si="479"/>
        <v>0.64559977415743719</v>
      </c>
      <c r="F3922" s="57">
        <f t="shared" ca="1" si="480"/>
        <v>0</v>
      </c>
      <c r="G3922" s="57">
        <f t="shared" ca="1" si="481"/>
        <v>0</v>
      </c>
      <c r="H3922" s="17">
        <f t="shared" ca="1" si="482"/>
        <v>0</v>
      </c>
      <c r="I3922" s="17">
        <f t="shared" ca="1" si="483"/>
        <v>0</v>
      </c>
      <c r="K3922" s="17">
        <v>3913</v>
      </c>
      <c r="L3922" s="50">
        <v>2.1170205080523205E-3</v>
      </c>
      <c r="M3922" s="50">
        <v>2.1316303665198902E-3</v>
      </c>
      <c r="N3922" s="50">
        <v>5.3800000000000001E-2</v>
      </c>
      <c r="O3922" s="50">
        <v>5.3800000000000001E-2</v>
      </c>
      <c r="R3922" s="59"/>
    </row>
    <row r="3923" spans="2:18" x14ac:dyDescent="0.2">
      <c r="B3923">
        <v>3914</v>
      </c>
      <c r="C3923" s="57">
        <f ca="1"/>
        <v>1.6364591971436007</v>
      </c>
      <c r="D3923" s="57">
        <f t="shared" ca="1" si="479"/>
        <v>0.78847232526401989</v>
      </c>
      <c r="E3923" s="57">
        <f t="shared" ca="1" si="479"/>
        <v>0.78873106077396693</v>
      </c>
      <c r="F3923" s="57">
        <f t="shared" ca="1" si="480"/>
        <v>2.7232526401987922E-4</v>
      </c>
      <c r="G3923" s="57">
        <f t="shared" ca="1" si="481"/>
        <v>5.310607739669182E-4</v>
      </c>
      <c r="H3923" s="17">
        <f t="shared" ca="1" si="482"/>
        <v>1</v>
      </c>
      <c r="I3923" s="17">
        <f t="shared" ca="1" si="483"/>
        <v>1</v>
      </c>
      <c r="K3923" s="17">
        <v>3914</v>
      </c>
      <c r="L3923" s="50">
        <v>1.8714600435433329E-3</v>
      </c>
      <c r="M3923" s="50">
        <v>1.8869235845087101E-3</v>
      </c>
      <c r="N3923" s="50">
        <v>5.74E-2</v>
      </c>
      <c r="O3923" s="50">
        <v>5.7599999999999998E-2</v>
      </c>
      <c r="R3923" s="59"/>
    </row>
    <row r="3924" spans="2:18" x14ac:dyDescent="0.2">
      <c r="B3924">
        <v>3915</v>
      </c>
      <c r="C3924" s="57">
        <f ca="1"/>
        <v>0.57138758455203953</v>
      </c>
      <c r="D3924" s="57">
        <f t="shared" ca="1" si="479"/>
        <v>0.70987904222154052</v>
      </c>
      <c r="E3924" s="57">
        <f t="shared" ca="1" si="479"/>
        <v>0.71011198751347371</v>
      </c>
      <c r="F3924" s="57">
        <f t="shared" ca="1" si="480"/>
        <v>0</v>
      </c>
      <c r="G3924" s="57">
        <f t="shared" ca="1" si="481"/>
        <v>0</v>
      </c>
      <c r="H3924" s="17">
        <f t="shared" ca="1" si="482"/>
        <v>0</v>
      </c>
      <c r="I3924" s="17">
        <f t="shared" ca="1" si="483"/>
        <v>0</v>
      </c>
      <c r="K3924" s="17">
        <v>3915</v>
      </c>
      <c r="L3924" s="50">
        <v>2.0041132547708226E-3</v>
      </c>
      <c r="M3924" s="50">
        <v>2.0197592795792884E-3</v>
      </c>
      <c r="N3924" s="50">
        <v>5.7799999999999997E-2</v>
      </c>
      <c r="O3924" s="50">
        <v>5.8000000000000003E-2</v>
      </c>
      <c r="R3924" s="59"/>
    </row>
    <row r="3925" spans="2:18" x14ac:dyDescent="0.2">
      <c r="B3925">
        <v>3916</v>
      </c>
      <c r="C3925" s="57">
        <f ca="1"/>
        <v>-8.3343781547749948E-2</v>
      </c>
      <c r="D3925" s="57">
        <f t="shared" ca="1" si="479"/>
        <v>0.66550508834819788</v>
      </c>
      <c r="E3925" s="57">
        <f t="shared" ca="1" si="479"/>
        <v>0.66572347242191721</v>
      </c>
      <c r="F3925" s="57">
        <f t="shared" ca="1" si="480"/>
        <v>0</v>
      </c>
      <c r="G3925" s="57">
        <f t="shared" ca="1" si="481"/>
        <v>0</v>
      </c>
      <c r="H3925" s="17">
        <f t="shared" ca="1" si="482"/>
        <v>0</v>
      </c>
      <c r="I3925" s="17">
        <f t="shared" ca="1" si="483"/>
        <v>0</v>
      </c>
      <c r="K3925" s="17">
        <v>3916</v>
      </c>
      <c r="L3925" s="50">
        <v>1.6198114777973857E-3</v>
      </c>
      <c r="M3925" s="50">
        <v>1.6331109137006916E-3</v>
      </c>
      <c r="N3925" s="50">
        <v>4.9200000000000001E-2</v>
      </c>
      <c r="O3925" s="50">
        <v>4.9599999999999998E-2</v>
      </c>
      <c r="R3925" s="59"/>
    </row>
    <row r="3926" spans="2:18" x14ac:dyDescent="0.2">
      <c r="B3926">
        <v>3917</v>
      </c>
      <c r="C3926" s="57">
        <f ca="1"/>
        <v>0.13716721448297745</v>
      </c>
      <c r="D3926" s="57">
        <f t="shared" ca="1" si="479"/>
        <v>0.68013132522703146</v>
      </c>
      <c r="E3926" s="57">
        <f t="shared" ca="1" si="479"/>
        <v>0.68035450886915183</v>
      </c>
      <c r="F3926" s="57">
        <f t="shared" ca="1" si="480"/>
        <v>0</v>
      </c>
      <c r="G3926" s="57">
        <f t="shared" ca="1" si="481"/>
        <v>0</v>
      </c>
      <c r="H3926" s="17">
        <f t="shared" ca="1" si="482"/>
        <v>0</v>
      </c>
      <c r="I3926" s="17">
        <f t="shared" ca="1" si="483"/>
        <v>0</v>
      </c>
      <c r="K3926" s="17">
        <v>3917</v>
      </c>
      <c r="L3926" s="50">
        <v>1.5858712277098026E-3</v>
      </c>
      <c r="M3926" s="50">
        <v>1.5988696796308062E-3</v>
      </c>
      <c r="N3926" s="50">
        <v>4.8000000000000001E-2</v>
      </c>
      <c r="O3926" s="50">
        <v>4.8399999999999999E-2</v>
      </c>
      <c r="R3926" s="59"/>
    </row>
    <row r="3927" spans="2:18" x14ac:dyDescent="0.2">
      <c r="B3927">
        <v>3918</v>
      </c>
      <c r="C3927" s="57">
        <f ca="1"/>
        <v>0.60740535782956107</v>
      </c>
      <c r="D3927" s="57">
        <f t="shared" ca="1" si="479"/>
        <v>0.71240423321546209</v>
      </c>
      <c r="E3927" s="57">
        <f t="shared" ca="1" si="479"/>
        <v>0.71263800714342806</v>
      </c>
      <c r="F3927" s="57">
        <f t="shared" ca="1" si="480"/>
        <v>0</v>
      </c>
      <c r="G3927" s="57">
        <f t="shared" ca="1" si="481"/>
        <v>0</v>
      </c>
      <c r="H3927" s="17">
        <f t="shared" ca="1" si="482"/>
        <v>0</v>
      </c>
      <c r="I3927" s="17">
        <f t="shared" ca="1" si="483"/>
        <v>0</v>
      </c>
      <c r="K3927" s="17">
        <v>3918</v>
      </c>
      <c r="L3927" s="50">
        <v>1.611271214101314E-3</v>
      </c>
      <c r="M3927" s="50">
        <v>1.6248818420181816E-3</v>
      </c>
      <c r="N3927" s="50">
        <v>5.04E-2</v>
      </c>
      <c r="O3927" s="50">
        <v>5.0599999999999999E-2</v>
      </c>
      <c r="R3927" s="59"/>
    </row>
    <row r="3928" spans="2:18" x14ac:dyDescent="0.2">
      <c r="B3928">
        <v>3919</v>
      </c>
      <c r="C3928" s="57">
        <f ca="1"/>
        <v>0.83395980425348448</v>
      </c>
      <c r="D3928" s="57">
        <f t="shared" ca="1" si="479"/>
        <v>0.72849511730598837</v>
      </c>
      <c r="E3928" s="57">
        <f t="shared" ca="1" si="479"/>
        <v>0.72873417142321062</v>
      </c>
      <c r="F3928" s="57">
        <f t="shared" ca="1" si="480"/>
        <v>0</v>
      </c>
      <c r="G3928" s="57">
        <f t="shared" ca="1" si="481"/>
        <v>0</v>
      </c>
      <c r="H3928" s="17">
        <f t="shared" ca="1" si="482"/>
        <v>0</v>
      </c>
      <c r="I3928" s="17">
        <f t="shared" ca="1" si="483"/>
        <v>0</v>
      </c>
      <c r="K3928" s="17">
        <v>3919</v>
      </c>
      <c r="L3928" s="50">
        <v>1.7648772270660792E-3</v>
      </c>
      <c r="M3928" s="50">
        <v>1.7791802139505485E-3</v>
      </c>
      <c r="N3928" s="50">
        <v>5.2999999999999999E-2</v>
      </c>
      <c r="O3928" s="50">
        <v>5.3199999999999997E-2</v>
      </c>
      <c r="R3928" s="59"/>
    </row>
    <row r="3929" spans="2:18" x14ac:dyDescent="0.2">
      <c r="B3929">
        <v>3920</v>
      </c>
      <c r="C3929" s="57">
        <f ca="1"/>
        <v>-0.56957926798692615</v>
      </c>
      <c r="D3929" s="57">
        <f t="shared" ca="1" si="479"/>
        <v>0.63435552192323563</v>
      </c>
      <c r="E3929" s="57">
        <f t="shared" ca="1" si="479"/>
        <v>0.63456368433324473</v>
      </c>
      <c r="F3929" s="57">
        <f t="shared" ca="1" si="480"/>
        <v>0</v>
      </c>
      <c r="G3929" s="57">
        <f t="shared" ca="1" si="481"/>
        <v>0</v>
      </c>
      <c r="H3929" s="17">
        <f t="shared" ca="1" si="482"/>
        <v>0</v>
      </c>
      <c r="I3929" s="17">
        <f t="shared" ca="1" si="483"/>
        <v>0</v>
      </c>
      <c r="K3929" s="17">
        <v>3920</v>
      </c>
      <c r="L3929" s="50">
        <v>1.722044023693424E-3</v>
      </c>
      <c r="M3929" s="50">
        <v>1.735412667722234E-3</v>
      </c>
      <c r="N3929" s="50">
        <v>4.9399999999999999E-2</v>
      </c>
      <c r="O3929" s="50">
        <v>4.9799999999999997E-2</v>
      </c>
      <c r="R3929" s="59"/>
    </row>
    <row r="3930" spans="2:18" x14ac:dyDescent="0.2">
      <c r="B3930">
        <v>3921</v>
      </c>
      <c r="C3930" s="57">
        <f ca="1"/>
        <v>-1.4756412543394817</v>
      </c>
      <c r="D3930" s="57">
        <f t="shared" ref="D3930:E3949" ca="1" si="484">S0*EXP((D$5+0.5*σ*σ)*T+σ*SQRT(T)*$C3930)</f>
        <v>0.58014797408666741</v>
      </c>
      <c r="E3930" s="57">
        <f t="shared" ca="1" si="484"/>
        <v>0.58033834840560083</v>
      </c>
      <c r="F3930" s="57">
        <f t="shared" ca="1" si="480"/>
        <v>0</v>
      </c>
      <c r="G3930" s="57">
        <f t="shared" ca="1" si="481"/>
        <v>0</v>
      </c>
      <c r="H3930" s="17">
        <f t="shared" ca="1" si="482"/>
        <v>0</v>
      </c>
      <c r="I3930" s="17">
        <f t="shared" ca="1" si="483"/>
        <v>0</v>
      </c>
      <c r="K3930" s="17">
        <v>3921</v>
      </c>
      <c r="L3930" s="50">
        <v>1.6876906263626761E-3</v>
      </c>
      <c r="M3930" s="50">
        <v>1.7014365481910919E-3</v>
      </c>
      <c r="N3930" s="50">
        <v>5.0799999999999998E-2</v>
      </c>
      <c r="O3930" s="50">
        <v>5.1400000000000001E-2</v>
      </c>
      <c r="R3930" s="59"/>
    </row>
    <row r="3931" spans="2:18" x14ac:dyDescent="0.2">
      <c r="B3931">
        <v>3922</v>
      </c>
      <c r="C3931" s="57">
        <f ca="1"/>
        <v>1.0598432501447139</v>
      </c>
      <c r="D3931" s="57">
        <f t="shared" ca="1" si="484"/>
        <v>0.74490016344882271</v>
      </c>
      <c r="E3931" s="57">
        <f t="shared" ca="1" si="484"/>
        <v>0.7451446008469077</v>
      </c>
      <c r="F3931" s="57">
        <f t="shared" ca="1" si="480"/>
        <v>0</v>
      </c>
      <c r="G3931" s="57">
        <f t="shared" ca="1" si="481"/>
        <v>0</v>
      </c>
      <c r="H3931" s="17">
        <f t="shared" ca="1" si="482"/>
        <v>0</v>
      </c>
      <c r="I3931" s="17">
        <f t="shared" ca="1" si="483"/>
        <v>0</v>
      </c>
      <c r="K3931" s="17">
        <v>3922</v>
      </c>
      <c r="L3931" s="50">
        <v>1.7042261898435075E-3</v>
      </c>
      <c r="M3931" s="50">
        <v>1.7179633316731075E-3</v>
      </c>
      <c r="N3931" s="50">
        <v>5.0799999999999998E-2</v>
      </c>
      <c r="O3931" s="50">
        <v>5.1200000000000002E-2</v>
      </c>
      <c r="R3931" s="59"/>
    </row>
    <row r="3932" spans="2:18" x14ac:dyDescent="0.2">
      <c r="B3932">
        <v>3923</v>
      </c>
      <c r="C3932" s="57">
        <f ca="1"/>
        <v>-0.80840899155747137</v>
      </c>
      <c r="D3932" s="57">
        <f t="shared" ca="1" si="484"/>
        <v>0.6195936991414196</v>
      </c>
      <c r="E3932" s="57">
        <f t="shared" ca="1" si="484"/>
        <v>0.61979701749080307</v>
      </c>
      <c r="F3932" s="57">
        <f t="shared" ca="1" si="480"/>
        <v>0</v>
      </c>
      <c r="G3932" s="57">
        <f t="shared" ca="1" si="481"/>
        <v>0</v>
      </c>
      <c r="H3932" s="17">
        <f t="shared" ca="1" si="482"/>
        <v>0</v>
      </c>
      <c r="I3932" s="17">
        <f t="shared" ca="1" si="483"/>
        <v>0</v>
      </c>
      <c r="K3932" s="17">
        <v>3923</v>
      </c>
      <c r="L3932" s="50">
        <v>1.6284013352120361E-3</v>
      </c>
      <c r="M3932" s="50">
        <v>1.641560768826849E-3</v>
      </c>
      <c r="N3932" s="50">
        <v>4.8599999999999997E-2</v>
      </c>
      <c r="O3932" s="50">
        <v>4.9000000000000002E-2</v>
      </c>
      <c r="R3932" s="59"/>
    </row>
    <row r="3933" spans="2:18" x14ac:dyDescent="0.2">
      <c r="B3933">
        <v>3924</v>
      </c>
      <c r="C3933" s="57">
        <f ca="1"/>
        <v>0.33378277868043449</v>
      </c>
      <c r="D3933" s="57">
        <f t="shared" ca="1" si="484"/>
        <v>0.69344347934118056</v>
      </c>
      <c r="E3933" s="57">
        <f t="shared" ca="1" si="484"/>
        <v>0.6936710313382487</v>
      </c>
      <c r="F3933" s="57">
        <f t="shared" ca="1" si="480"/>
        <v>0</v>
      </c>
      <c r="G3933" s="57">
        <f t="shared" ca="1" si="481"/>
        <v>0</v>
      </c>
      <c r="H3933" s="17">
        <f t="shared" ca="1" si="482"/>
        <v>0</v>
      </c>
      <c r="I3933" s="17">
        <f t="shared" ca="1" si="483"/>
        <v>0</v>
      </c>
      <c r="K3933" s="17">
        <v>3924</v>
      </c>
      <c r="L3933" s="50">
        <v>1.7163057911135727E-3</v>
      </c>
      <c r="M3933" s="50">
        <v>1.7300305147904054E-3</v>
      </c>
      <c r="N3933" s="50">
        <v>5.0799999999999998E-2</v>
      </c>
      <c r="O3933" s="50">
        <v>5.1200000000000002E-2</v>
      </c>
      <c r="R3933" s="59"/>
    </row>
    <row r="3934" spans="2:18" x14ac:dyDescent="0.2">
      <c r="B3934">
        <v>3925</v>
      </c>
      <c r="C3934" s="57">
        <f ca="1"/>
        <v>2.3201596778603412E-3</v>
      </c>
      <c r="D3934" s="57">
        <f t="shared" ca="1" si="484"/>
        <v>0.6711493395810455</v>
      </c>
      <c r="E3934" s="57">
        <f t="shared" ca="1" si="484"/>
        <v>0.671369575803755</v>
      </c>
      <c r="F3934" s="57">
        <f t="shared" ca="1" si="480"/>
        <v>0</v>
      </c>
      <c r="G3934" s="57">
        <f t="shared" ca="1" si="481"/>
        <v>0</v>
      </c>
      <c r="H3934" s="17">
        <f t="shared" ca="1" si="482"/>
        <v>0</v>
      </c>
      <c r="I3934" s="17">
        <f t="shared" ca="1" si="483"/>
        <v>0</v>
      </c>
      <c r="K3934" s="17">
        <v>3925</v>
      </c>
      <c r="L3934" s="50">
        <v>1.7094351055119163E-3</v>
      </c>
      <c r="M3934" s="50">
        <v>1.7232718797303456E-3</v>
      </c>
      <c r="N3934" s="50">
        <v>5.0999999999999997E-2</v>
      </c>
      <c r="O3934" s="50">
        <v>5.16E-2</v>
      </c>
      <c r="R3934" s="59"/>
    </row>
    <row r="3935" spans="2:18" x14ac:dyDescent="0.2">
      <c r="B3935">
        <v>3926</v>
      </c>
      <c r="C3935" s="57">
        <f ca="1"/>
        <v>0.42230881504668222</v>
      </c>
      <c r="D3935" s="57">
        <f t="shared" ca="1" si="484"/>
        <v>0.69952203436635052</v>
      </c>
      <c r="E3935" s="57">
        <f t="shared" ca="1" si="484"/>
        <v>0.69975158102827095</v>
      </c>
      <c r="F3935" s="57">
        <f t="shared" ca="1" si="480"/>
        <v>0</v>
      </c>
      <c r="G3935" s="57">
        <f t="shared" ca="1" si="481"/>
        <v>0</v>
      </c>
      <c r="H3935" s="17">
        <f t="shared" ca="1" si="482"/>
        <v>0</v>
      </c>
      <c r="I3935" s="17">
        <f t="shared" ca="1" si="483"/>
        <v>0</v>
      </c>
      <c r="K3935" s="17">
        <v>3926</v>
      </c>
      <c r="L3935" s="50">
        <v>1.6649772705345099E-3</v>
      </c>
      <c r="M3935" s="50">
        <v>1.6788011866085337E-3</v>
      </c>
      <c r="N3935" s="50">
        <v>5.1200000000000002E-2</v>
      </c>
      <c r="O3935" s="50">
        <v>5.1400000000000001E-2</v>
      </c>
      <c r="R3935" s="59"/>
    </row>
    <row r="3936" spans="2:18" x14ac:dyDescent="0.2">
      <c r="B3936">
        <v>3927</v>
      </c>
      <c r="C3936" s="57">
        <f ca="1"/>
        <v>-0.51487553162937638</v>
      </c>
      <c r="D3936" s="57">
        <f t="shared" ca="1" si="484"/>
        <v>0.63778590846108407</v>
      </c>
      <c r="E3936" s="57">
        <f t="shared" ca="1" si="484"/>
        <v>0.63799519654511094</v>
      </c>
      <c r="F3936" s="57">
        <f t="shared" ca="1" si="480"/>
        <v>0</v>
      </c>
      <c r="G3936" s="57">
        <f t="shared" ca="1" si="481"/>
        <v>0</v>
      </c>
      <c r="H3936" s="17">
        <f t="shared" ca="1" si="482"/>
        <v>0</v>
      </c>
      <c r="I3936" s="17">
        <f t="shared" ca="1" si="483"/>
        <v>0</v>
      </c>
      <c r="K3936" s="17">
        <v>3927</v>
      </c>
      <c r="L3936" s="50">
        <v>1.4194052304078251E-3</v>
      </c>
      <c r="M3936" s="50">
        <v>1.4319540963516919E-3</v>
      </c>
      <c r="N3936" s="50">
        <v>4.6600000000000003E-2</v>
      </c>
      <c r="O3936" s="50">
        <v>4.6800000000000001E-2</v>
      </c>
      <c r="R3936" s="59"/>
    </row>
    <row r="3937" spans="2:18" x14ac:dyDescent="0.2">
      <c r="B3937">
        <v>3928</v>
      </c>
      <c r="C3937" s="57">
        <f ca="1"/>
        <v>1.3826841344454353</v>
      </c>
      <c r="D3937" s="57">
        <f t="shared" ca="1" si="484"/>
        <v>0.76899023146518497</v>
      </c>
      <c r="E3937" s="57">
        <f t="shared" ca="1" si="484"/>
        <v>0.76924257396765117</v>
      </c>
      <c r="F3937" s="57">
        <f t="shared" ca="1" si="480"/>
        <v>0</v>
      </c>
      <c r="G3937" s="57">
        <f t="shared" ca="1" si="481"/>
        <v>0</v>
      </c>
      <c r="H3937" s="17">
        <f t="shared" ca="1" si="482"/>
        <v>0</v>
      </c>
      <c r="I3937" s="17">
        <f t="shared" ca="1" si="483"/>
        <v>0</v>
      </c>
      <c r="K3937" s="17">
        <v>3928</v>
      </c>
      <c r="L3937" s="50">
        <v>1.6633046253371913E-3</v>
      </c>
      <c r="M3937" s="50">
        <v>1.6765782974398303E-3</v>
      </c>
      <c r="N3937" s="50">
        <v>4.9200000000000001E-2</v>
      </c>
      <c r="O3937" s="50">
        <v>4.9399999999999999E-2</v>
      </c>
      <c r="R3937" s="59"/>
    </row>
    <row r="3938" spans="2:18" x14ac:dyDescent="0.2">
      <c r="B3938">
        <v>3929</v>
      </c>
      <c r="C3938" s="57">
        <f ca="1"/>
        <v>0.82950786150045386</v>
      </c>
      <c r="D3938" s="57">
        <f t="shared" ca="1" si="484"/>
        <v>0.7281754467522783</v>
      </c>
      <c r="E3938" s="57">
        <f t="shared" ca="1" si="484"/>
        <v>0.7284143959702909</v>
      </c>
      <c r="F3938" s="57">
        <f t="shared" ca="1" si="480"/>
        <v>0</v>
      </c>
      <c r="G3938" s="57">
        <f t="shared" ca="1" si="481"/>
        <v>0</v>
      </c>
      <c r="H3938" s="17">
        <f t="shared" ca="1" si="482"/>
        <v>0</v>
      </c>
      <c r="I3938" s="17">
        <f t="shared" ca="1" si="483"/>
        <v>0</v>
      </c>
      <c r="K3938" s="17">
        <v>3929</v>
      </c>
      <c r="L3938" s="50">
        <v>1.5176267112048489E-3</v>
      </c>
      <c r="M3938" s="50">
        <v>1.5306949199134757E-3</v>
      </c>
      <c r="N3938" s="50">
        <v>4.8599999999999997E-2</v>
      </c>
      <c r="O3938" s="50">
        <v>4.8599999999999997E-2</v>
      </c>
      <c r="R3938" s="59"/>
    </row>
    <row r="3939" spans="2:18" x14ac:dyDescent="0.2">
      <c r="B3939">
        <v>3930</v>
      </c>
      <c r="C3939" s="57">
        <f ca="1"/>
        <v>1.4339459956225848</v>
      </c>
      <c r="D3939" s="57">
        <f t="shared" ca="1" si="484"/>
        <v>0.77288637357914736</v>
      </c>
      <c r="E3939" s="57">
        <f t="shared" ca="1" si="484"/>
        <v>0.77313999459232896</v>
      </c>
      <c r="F3939" s="57">
        <f t="shared" ca="1" si="480"/>
        <v>0</v>
      </c>
      <c r="G3939" s="57">
        <f t="shared" ca="1" si="481"/>
        <v>0</v>
      </c>
      <c r="H3939" s="17">
        <f t="shared" ca="1" si="482"/>
        <v>0</v>
      </c>
      <c r="I3939" s="17">
        <f t="shared" ca="1" si="483"/>
        <v>0</v>
      </c>
      <c r="K3939" s="17">
        <v>3930</v>
      </c>
      <c r="L3939" s="50">
        <v>1.8048683849371553E-3</v>
      </c>
      <c r="M3939" s="50">
        <v>1.8189988063247722E-3</v>
      </c>
      <c r="N3939" s="50">
        <v>5.1999999999999998E-2</v>
      </c>
      <c r="O3939" s="50">
        <v>5.2600000000000001E-2</v>
      </c>
      <c r="R3939" s="59"/>
    </row>
    <row r="3940" spans="2:18" x14ac:dyDescent="0.2">
      <c r="B3940">
        <v>3931</v>
      </c>
      <c r="C3940" s="57">
        <f ca="1"/>
        <v>2.5644731159295491</v>
      </c>
      <c r="D3940" s="57">
        <f t="shared" ca="1" si="484"/>
        <v>0.86401303195661372</v>
      </c>
      <c r="E3940" s="57">
        <f t="shared" ca="1" si="484"/>
        <v>0.86429655598816324</v>
      </c>
      <c r="F3940" s="57">
        <f t="shared" ca="1" si="480"/>
        <v>7.5813031956613708E-2</v>
      </c>
      <c r="G3940" s="57">
        <f t="shared" ca="1" si="481"/>
        <v>7.6096555988163228E-2</v>
      </c>
      <c r="H3940" s="17">
        <f t="shared" ca="1" si="482"/>
        <v>1</v>
      </c>
      <c r="I3940" s="17">
        <f t="shared" ca="1" si="483"/>
        <v>1</v>
      </c>
      <c r="K3940" s="17">
        <v>3931</v>
      </c>
      <c r="L3940" s="50">
        <v>2.0402322056799933E-3</v>
      </c>
      <c r="M3940" s="50">
        <v>2.0550209996336604E-3</v>
      </c>
      <c r="N3940" s="50">
        <v>5.4399999999999997E-2</v>
      </c>
      <c r="O3940" s="50">
        <v>5.4600000000000003E-2</v>
      </c>
      <c r="R3940" s="59"/>
    </row>
    <row r="3941" spans="2:18" x14ac:dyDescent="0.2">
      <c r="B3941">
        <v>3932</v>
      </c>
      <c r="C3941" s="57">
        <f ca="1"/>
        <v>-1.2307171997655648</v>
      </c>
      <c r="D3941" s="57">
        <f t="shared" ca="1" si="484"/>
        <v>0.59432698134724982</v>
      </c>
      <c r="E3941" s="57">
        <f t="shared" ca="1" si="484"/>
        <v>0.5945220084771401</v>
      </c>
      <c r="F3941" s="57">
        <f t="shared" ca="1" si="480"/>
        <v>0</v>
      </c>
      <c r="G3941" s="57">
        <f t="shared" ca="1" si="481"/>
        <v>0</v>
      </c>
      <c r="H3941" s="17">
        <f t="shared" ca="1" si="482"/>
        <v>0</v>
      </c>
      <c r="I3941" s="17">
        <f t="shared" ca="1" si="483"/>
        <v>0</v>
      </c>
      <c r="K3941" s="17">
        <v>3932</v>
      </c>
      <c r="L3941" s="50">
        <v>1.9636148649531684E-3</v>
      </c>
      <c r="M3941" s="50">
        <v>1.9797949833904407E-3</v>
      </c>
      <c r="N3941" s="50">
        <v>0.06</v>
      </c>
      <c r="O3941" s="50">
        <v>6.0400000000000002E-2</v>
      </c>
      <c r="R3941" s="59"/>
    </row>
    <row r="3942" spans="2:18" x14ac:dyDescent="0.2">
      <c r="B3942">
        <v>3933</v>
      </c>
      <c r="C3942" s="57">
        <f ca="1"/>
        <v>-2.7611825389526308</v>
      </c>
      <c r="D3942" s="57">
        <f t="shared" ca="1" si="484"/>
        <v>0.51108960967886319</v>
      </c>
      <c r="E3942" s="57">
        <f t="shared" ca="1" si="484"/>
        <v>0.51125732264297341</v>
      </c>
      <c r="F3942" s="57">
        <f t="shared" ca="1" si="480"/>
        <v>0</v>
      </c>
      <c r="G3942" s="57">
        <f t="shared" ca="1" si="481"/>
        <v>0</v>
      </c>
      <c r="H3942" s="17">
        <f t="shared" ca="1" si="482"/>
        <v>0</v>
      </c>
      <c r="I3942" s="17">
        <f t="shared" ca="1" si="483"/>
        <v>0</v>
      </c>
      <c r="K3942" s="17">
        <v>3933</v>
      </c>
      <c r="L3942" s="50">
        <v>1.5499242431781641E-3</v>
      </c>
      <c r="M3942" s="50">
        <v>1.5620755390059235E-3</v>
      </c>
      <c r="N3942" s="50">
        <v>4.48E-2</v>
      </c>
      <c r="O3942" s="50">
        <v>4.5199999999999997E-2</v>
      </c>
      <c r="R3942" s="59"/>
    </row>
    <row r="3943" spans="2:18" x14ac:dyDescent="0.2">
      <c r="B3943">
        <v>3934</v>
      </c>
      <c r="C3943" s="57">
        <f ca="1"/>
        <v>0.38367202436688691</v>
      </c>
      <c r="D3943" s="57">
        <f t="shared" ca="1" si="484"/>
        <v>0.69686255092376082</v>
      </c>
      <c r="E3943" s="57">
        <f t="shared" ca="1" si="484"/>
        <v>0.69709122488186803</v>
      </c>
      <c r="F3943" s="57">
        <f t="shared" ca="1" si="480"/>
        <v>0</v>
      </c>
      <c r="G3943" s="57">
        <f t="shared" ca="1" si="481"/>
        <v>0</v>
      </c>
      <c r="H3943" s="17">
        <f t="shared" ca="1" si="482"/>
        <v>0</v>
      </c>
      <c r="I3943" s="17">
        <f t="shared" ca="1" si="483"/>
        <v>0</v>
      </c>
      <c r="K3943" s="17">
        <v>3934</v>
      </c>
      <c r="L3943" s="50">
        <v>1.8986634434986676E-3</v>
      </c>
      <c r="M3943" s="50">
        <v>1.9127878147265629E-3</v>
      </c>
      <c r="N3943" s="50">
        <v>5.2200000000000003E-2</v>
      </c>
      <c r="O3943" s="50">
        <v>5.2200000000000003E-2</v>
      </c>
      <c r="R3943" s="59"/>
    </row>
    <row r="3944" spans="2:18" x14ac:dyDescent="0.2">
      <c r="B3944">
        <v>3935</v>
      </c>
      <c r="C3944" s="57">
        <f ca="1"/>
        <v>-0.60967643761950685</v>
      </c>
      <c r="D3944" s="57">
        <f t="shared" ca="1" si="484"/>
        <v>0.63185281470763255</v>
      </c>
      <c r="E3944" s="57">
        <f t="shared" ca="1" si="484"/>
        <v>0.63206015585961284</v>
      </c>
      <c r="F3944" s="57">
        <f t="shared" ca="1" si="480"/>
        <v>0</v>
      </c>
      <c r="G3944" s="57">
        <f t="shared" ca="1" si="481"/>
        <v>0</v>
      </c>
      <c r="H3944" s="17">
        <f t="shared" ca="1" si="482"/>
        <v>0</v>
      </c>
      <c r="I3944" s="17">
        <f t="shared" ca="1" si="483"/>
        <v>0</v>
      </c>
      <c r="K3944" s="17">
        <v>3935</v>
      </c>
      <c r="L3944" s="50">
        <v>1.837407187062895E-3</v>
      </c>
      <c r="M3944" s="50">
        <v>1.8527529586866028E-3</v>
      </c>
      <c r="N3944" s="50">
        <v>5.7000000000000002E-2</v>
      </c>
      <c r="O3944" s="50">
        <v>5.7000000000000002E-2</v>
      </c>
      <c r="R3944" s="59"/>
    </row>
    <row r="3945" spans="2:18" x14ac:dyDescent="0.2">
      <c r="B3945">
        <v>3936</v>
      </c>
      <c r="C3945" s="57">
        <f ca="1"/>
        <v>0.81176106890855704</v>
      </c>
      <c r="D3945" s="57">
        <f t="shared" ca="1" si="484"/>
        <v>0.72690253657946147</v>
      </c>
      <c r="E3945" s="57">
        <f t="shared" ca="1" si="484"/>
        <v>0.72714106809471857</v>
      </c>
      <c r="F3945" s="57">
        <f t="shared" ca="1" si="480"/>
        <v>0</v>
      </c>
      <c r="G3945" s="57">
        <f t="shared" ca="1" si="481"/>
        <v>0</v>
      </c>
      <c r="H3945" s="17">
        <f t="shared" ca="1" si="482"/>
        <v>0</v>
      </c>
      <c r="I3945" s="17">
        <f t="shared" ca="1" si="483"/>
        <v>0</v>
      </c>
      <c r="K3945" s="17">
        <v>3936</v>
      </c>
      <c r="L3945" s="50">
        <v>1.4445484243508398E-3</v>
      </c>
      <c r="M3945" s="50">
        <v>1.4579580440423118E-3</v>
      </c>
      <c r="N3945" s="50">
        <v>4.9799999999999997E-2</v>
      </c>
      <c r="O3945" s="50">
        <v>5.0200000000000002E-2</v>
      </c>
      <c r="R3945" s="59"/>
    </row>
    <row r="3946" spans="2:18" x14ac:dyDescent="0.2">
      <c r="B3946">
        <v>3937</v>
      </c>
      <c r="C3946" s="57">
        <f ca="1"/>
        <v>-3.2940491749880714</v>
      </c>
      <c r="D3946" s="57">
        <f t="shared" ca="1" si="484"/>
        <v>0.48493310950492874</v>
      </c>
      <c r="E3946" s="57">
        <f t="shared" ca="1" si="484"/>
        <v>0.48509223926935763</v>
      </c>
      <c r="F3946" s="57">
        <f t="shared" ca="1" si="480"/>
        <v>0</v>
      </c>
      <c r="G3946" s="57">
        <f t="shared" ca="1" si="481"/>
        <v>0</v>
      </c>
      <c r="H3946" s="17">
        <f t="shared" ca="1" si="482"/>
        <v>0</v>
      </c>
      <c r="I3946" s="17">
        <f t="shared" ca="1" si="483"/>
        <v>0</v>
      </c>
      <c r="K3946" s="17">
        <v>3937</v>
      </c>
      <c r="L3946" s="50">
        <v>1.6742833621355147E-3</v>
      </c>
      <c r="M3946" s="50">
        <v>1.6875064358484418E-3</v>
      </c>
      <c r="N3946" s="50">
        <v>4.9000000000000002E-2</v>
      </c>
      <c r="O3946" s="50">
        <v>4.9000000000000002E-2</v>
      </c>
      <c r="R3946" s="59"/>
    </row>
    <row r="3947" spans="2:18" x14ac:dyDescent="0.2">
      <c r="B3947">
        <v>3938</v>
      </c>
      <c r="C3947" s="57">
        <f ca="1"/>
        <v>-1.2986368171274385</v>
      </c>
      <c r="D3947" s="57">
        <f t="shared" ca="1" si="484"/>
        <v>0.59036064822802359</v>
      </c>
      <c r="E3947" s="57">
        <f t="shared" ca="1" si="484"/>
        <v>0.59055437381416986</v>
      </c>
      <c r="F3947" s="57">
        <f t="shared" ca="1" si="480"/>
        <v>0</v>
      </c>
      <c r="G3947" s="57">
        <f t="shared" ca="1" si="481"/>
        <v>0</v>
      </c>
      <c r="H3947" s="17">
        <f t="shared" ca="1" si="482"/>
        <v>0</v>
      </c>
      <c r="I3947" s="17">
        <f t="shared" ca="1" si="483"/>
        <v>0</v>
      </c>
      <c r="K3947" s="17">
        <v>3938</v>
      </c>
      <c r="L3947" s="50">
        <v>1.6274301674735006E-3</v>
      </c>
      <c r="M3947" s="50">
        <v>1.6421063869361656E-3</v>
      </c>
      <c r="N3947" s="50">
        <v>5.4600000000000003E-2</v>
      </c>
      <c r="O3947" s="50">
        <v>5.4800000000000001E-2</v>
      </c>
      <c r="R3947" s="59"/>
    </row>
    <row r="3948" spans="2:18" x14ac:dyDescent="0.2">
      <c r="B3948">
        <v>3939</v>
      </c>
      <c r="C3948" s="57">
        <f ca="1"/>
        <v>-1.3684931395308213</v>
      </c>
      <c r="D3948" s="57">
        <f t="shared" ca="1" si="484"/>
        <v>0.5863088275710957</v>
      </c>
      <c r="E3948" s="57">
        <f t="shared" ca="1" si="484"/>
        <v>0.58650122356094514</v>
      </c>
      <c r="F3948" s="57">
        <f t="shared" ca="1" si="480"/>
        <v>0</v>
      </c>
      <c r="G3948" s="57">
        <f t="shared" ca="1" si="481"/>
        <v>0</v>
      </c>
      <c r="H3948" s="17">
        <f t="shared" ca="1" si="482"/>
        <v>0</v>
      </c>
      <c r="I3948" s="17">
        <f t="shared" ca="1" si="483"/>
        <v>0</v>
      </c>
      <c r="K3948" s="17">
        <v>3939</v>
      </c>
      <c r="L3948" s="50">
        <v>1.6003254441476237E-3</v>
      </c>
      <c r="M3948" s="50">
        <v>1.6136644757234421E-3</v>
      </c>
      <c r="N3948" s="50">
        <v>4.9399999999999999E-2</v>
      </c>
      <c r="O3948" s="50">
        <v>4.9799999999999997E-2</v>
      </c>
      <c r="R3948" s="59"/>
    </row>
    <row r="3949" spans="2:18" x14ac:dyDescent="0.2">
      <c r="B3949">
        <v>3940</v>
      </c>
      <c r="C3949" s="57">
        <f ca="1"/>
        <v>-1.8558380163994357</v>
      </c>
      <c r="D3949" s="57">
        <f t="shared" ca="1" si="484"/>
        <v>0.55880499266437833</v>
      </c>
      <c r="E3949" s="57">
        <f t="shared" ca="1" si="484"/>
        <v>0.55898836332953072</v>
      </c>
      <c r="F3949" s="57">
        <f t="shared" ca="1" si="480"/>
        <v>0</v>
      </c>
      <c r="G3949" s="57">
        <f t="shared" ca="1" si="481"/>
        <v>0</v>
      </c>
      <c r="H3949" s="17">
        <f t="shared" ca="1" si="482"/>
        <v>0</v>
      </c>
      <c r="I3949" s="17">
        <f t="shared" ca="1" si="483"/>
        <v>0</v>
      </c>
      <c r="K3949" s="17">
        <v>3940</v>
      </c>
      <c r="L3949" s="50">
        <v>1.3982429321984376E-3</v>
      </c>
      <c r="M3949" s="50">
        <v>1.4094321690580761E-3</v>
      </c>
      <c r="N3949" s="50">
        <v>4.1399999999999999E-2</v>
      </c>
      <c r="O3949" s="50">
        <v>4.1599999999999998E-2</v>
      </c>
      <c r="R3949" s="59"/>
    </row>
    <row r="3950" spans="2:18" x14ac:dyDescent="0.2">
      <c r="B3950">
        <v>3941</v>
      </c>
      <c r="C3950" s="57">
        <f ca="1"/>
        <v>1.0378702428603046</v>
      </c>
      <c r="D3950" s="57">
        <f t="shared" ref="D3950:E3969" ca="1" si="485">S0*EXP((D$5+0.5*σ*σ)*T+σ*SQRT(T)*$C3950)</f>
        <v>0.74328826017762251</v>
      </c>
      <c r="E3950" s="57">
        <f t="shared" ca="1" si="485"/>
        <v>0.74353216863309091</v>
      </c>
      <c r="F3950" s="57">
        <f t="shared" ca="1" si="480"/>
        <v>0</v>
      </c>
      <c r="G3950" s="57">
        <f t="shared" ca="1" si="481"/>
        <v>0</v>
      </c>
      <c r="H3950" s="17">
        <f t="shared" ca="1" si="482"/>
        <v>0</v>
      </c>
      <c r="I3950" s="17">
        <f t="shared" ca="1" si="483"/>
        <v>0</v>
      </c>
      <c r="K3950" s="17">
        <v>3941</v>
      </c>
      <c r="L3950" s="50">
        <v>1.7117386736112169E-3</v>
      </c>
      <c r="M3950" s="50">
        <v>1.7250257674340265E-3</v>
      </c>
      <c r="N3950" s="50">
        <v>4.9200000000000001E-2</v>
      </c>
      <c r="O3950" s="50">
        <v>4.9200000000000001E-2</v>
      </c>
      <c r="R3950" s="59"/>
    </row>
    <row r="3951" spans="2:18" x14ac:dyDescent="0.2">
      <c r="B3951">
        <v>3942</v>
      </c>
      <c r="C3951" s="57">
        <f ca="1"/>
        <v>0.73446254511380404</v>
      </c>
      <c r="D3951" s="57">
        <f t="shared" ca="1" si="485"/>
        <v>0.72138410897704197</v>
      </c>
      <c r="E3951" s="57">
        <f t="shared" ca="1" si="485"/>
        <v>0.72162082963206475</v>
      </c>
      <c r="F3951" s="57">
        <f t="shared" ca="1" si="480"/>
        <v>0</v>
      </c>
      <c r="G3951" s="57">
        <f t="shared" ca="1" si="481"/>
        <v>0</v>
      </c>
      <c r="H3951" s="17">
        <f t="shared" ca="1" si="482"/>
        <v>0</v>
      </c>
      <c r="I3951" s="17">
        <f t="shared" ca="1" si="483"/>
        <v>0</v>
      </c>
      <c r="K3951" s="17">
        <v>3942</v>
      </c>
      <c r="L3951" s="50">
        <v>1.7777722272474062E-3</v>
      </c>
      <c r="M3951" s="50">
        <v>1.7921926747267399E-3</v>
      </c>
      <c r="N3951" s="50">
        <v>5.3400000000000003E-2</v>
      </c>
      <c r="O3951" s="50">
        <v>5.3600000000000002E-2</v>
      </c>
      <c r="R3951" s="59"/>
    </row>
    <row r="3952" spans="2:18" x14ac:dyDescent="0.2">
      <c r="B3952">
        <v>3943</v>
      </c>
      <c r="C3952" s="57">
        <f ca="1"/>
        <v>-0.43777548818639656</v>
      </c>
      <c r="D3952" s="57">
        <f t="shared" ca="1" si="485"/>
        <v>0.64265225313372509</v>
      </c>
      <c r="E3952" s="57">
        <f t="shared" ca="1" si="485"/>
        <v>0.64286313809836537</v>
      </c>
      <c r="F3952" s="57">
        <f t="shared" ca="1" si="480"/>
        <v>0</v>
      </c>
      <c r="G3952" s="57">
        <f t="shared" ca="1" si="481"/>
        <v>0</v>
      </c>
      <c r="H3952" s="17">
        <f t="shared" ca="1" si="482"/>
        <v>0</v>
      </c>
      <c r="I3952" s="17">
        <f t="shared" ca="1" si="483"/>
        <v>0</v>
      </c>
      <c r="K3952" s="17">
        <v>3943</v>
      </c>
      <c r="L3952" s="50">
        <v>1.7465803890921805E-3</v>
      </c>
      <c r="M3952" s="50">
        <v>1.7608237719143429E-3</v>
      </c>
      <c r="N3952" s="50">
        <v>5.28E-2</v>
      </c>
      <c r="O3952" s="50">
        <v>5.2999999999999999E-2</v>
      </c>
      <c r="R3952" s="59"/>
    </row>
    <row r="3953" spans="2:18" x14ac:dyDescent="0.2">
      <c r="B3953">
        <v>3944</v>
      </c>
      <c r="C3953" s="57">
        <f ca="1"/>
        <v>1.530075877838313</v>
      </c>
      <c r="D3953" s="57">
        <f t="shared" ca="1" si="485"/>
        <v>0.7802459929662261</v>
      </c>
      <c r="E3953" s="57">
        <f t="shared" ca="1" si="485"/>
        <v>0.78050202902279486</v>
      </c>
      <c r="F3953" s="57">
        <f t="shared" ca="1" si="480"/>
        <v>0</v>
      </c>
      <c r="G3953" s="57">
        <f t="shared" ca="1" si="481"/>
        <v>0</v>
      </c>
      <c r="H3953" s="17">
        <f t="shared" ca="1" si="482"/>
        <v>0</v>
      </c>
      <c r="I3953" s="17">
        <f t="shared" ca="1" si="483"/>
        <v>0</v>
      </c>
      <c r="K3953" s="17">
        <v>3944</v>
      </c>
      <c r="L3953" s="50">
        <v>1.5803026072587201E-3</v>
      </c>
      <c r="M3953" s="50">
        <v>1.5934431121582093E-3</v>
      </c>
      <c r="N3953" s="50">
        <v>4.8800000000000003E-2</v>
      </c>
      <c r="O3953" s="50">
        <v>4.8800000000000003E-2</v>
      </c>
      <c r="R3953" s="59"/>
    </row>
    <row r="3954" spans="2:18" x14ac:dyDescent="0.2">
      <c r="B3954">
        <v>3945</v>
      </c>
      <c r="C3954" s="57">
        <f ca="1"/>
        <v>-0.3382607980534359</v>
      </c>
      <c r="D3954" s="57">
        <f t="shared" ca="1" si="485"/>
        <v>0.64898828134174213</v>
      </c>
      <c r="E3954" s="57">
        <f t="shared" ca="1" si="485"/>
        <v>0.64920124546050983</v>
      </c>
      <c r="F3954" s="57">
        <f t="shared" ca="1" si="480"/>
        <v>0</v>
      </c>
      <c r="G3954" s="57">
        <f t="shared" ca="1" si="481"/>
        <v>0</v>
      </c>
      <c r="H3954" s="17">
        <f t="shared" ca="1" si="482"/>
        <v>0</v>
      </c>
      <c r="I3954" s="17">
        <f t="shared" ca="1" si="483"/>
        <v>0</v>
      </c>
      <c r="K3954" s="17">
        <v>3945</v>
      </c>
      <c r="L3954" s="50">
        <v>1.8087254505087308E-3</v>
      </c>
      <c r="M3954" s="50">
        <v>1.8232189831713748E-3</v>
      </c>
      <c r="N3954" s="50">
        <v>5.3600000000000002E-2</v>
      </c>
      <c r="O3954" s="50">
        <v>5.3800000000000001E-2</v>
      </c>
      <c r="R3954" s="59"/>
    </row>
    <row r="3955" spans="2:18" x14ac:dyDescent="0.2">
      <c r="B3955">
        <v>3946</v>
      </c>
      <c r="C3955" s="57">
        <f ca="1"/>
        <v>-0.94165518253433667</v>
      </c>
      <c r="D3955" s="57">
        <f t="shared" ca="1" si="485"/>
        <v>0.61150769229434332</v>
      </c>
      <c r="E3955" s="57">
        <f t="shared" ca="1" si="485"/>
        <v>0.61170835723784556</v>
      </c>
      <c r="F3955" s="57">
        <f t="shared" ca="1" si="480"/>
        <v>0</v>
      </c>
      <c r="G3955" s="57">
        <f t="shared" ca="1" si="481"/>
        <v>0</v>
      </c>
      <c r="H3955" s="17">
        <f t="shared" ca="1" si="482"/>
        <v>0</v>
      </c>
      <c r="I3955" s="17">
        <f t="shared" ca="1" si="483"/>
        <v>0</v>
      </c>
      <c r="K3955" s="17">
        <v>3946</v>
      </c>
      <c r="L3955" s="50">
        <v>1.7947217448540315E-3</v>
      </c>
      <c r="M3955" s="50">
        <v>1.8092580496876093E-3</v>
      </c>
      <c r="N3955" s="50">
        <v>5.3800000000000001E-2</v>
      </c>
      <c r="O3955" s="50">
        <v>5.4399999999999997E-2</v>
      </c>
      <c r="R3955" s="59"/>
    </row>
    <row r="3956" spans="2:18" x14ac:dyDescent="0.2">
      <c r="B3956">
        <v>3947</v>
      </c>
      <c r="C3956" s="57">
        <f ca="1"/>
        <v>-0.23926758184221844</v>
      </c>
      <c r="D3956" s="57">
        <f t="shared" ca="1" si="485"/>
        <v>0.65535308454262886</v>
      </c>
      <c r="E3956" s="57">
        <f t="shared" ca="1" si="485"/>
        <v>0.65556813725797658</v>
      </c>
      <c r="F3956" s="57">
        <f t="shared" ca="1" si="480"/>
        <v>0</v>
      </c>
      <c r="G3956" s="57">
        <f t="shared" ca="1" si="481"/>
        <v>0</v>
      </c>
      <c r="H3956" s="17">
        <f t="shared" ca="1" si="482"/>
        <v>0</v>
      </c>
      <c r="I3956" s="17">
        <f t="shared" ca="1" si="483"/>
        <v>0</v>
      </c>
      <c r="K3956" s="17">
        <v>3947</v>
      </c>
      <c r="L3956" s="50">
        <v>1.7290147307077778E-3</v>
      </c>
      <c r="M3956" s="50">
        <v>1.7441697458901843E-3</v>
      </c>
      <c r="N3956" s="50">
        <v>5.6399999999999999E-2</v>
      </c>
      <c r="O3956" s="50">
        <v>5.6399999999999999E-2</v>
      </c>
      <c r="R3956" s="59"/>
    </row>
    <row r="3957" spans="2:18" x14ac:dyDescent="0.2">
      <c r="B3957">
        <v>3948</v>
      </c>
      <c r="C3957" s="57">
        <f ca="1"/>
        <v>2.8879142849752966</v>
      </c>
      <c r="D3957" s="57">
        <f t="shared" ca="1" si="485"/>
        <v>0.89200799758326454</v>
      </c>
      <c r="E3957" s="57">
        <f t="shared" ca="1" si="485"/>
        <v>0.89230070810300821</v>
      </c>
      <c r="F3957" s="57">
        <f t="shared" ca="1" si="480"/>
        <v>0.10380799758326453</v>
      </c>
      <c r="G3957" s="57">
        <f t="shared" ca="1" si="481"/>
        <v>0.1041007081030082</v>
      </c>
      <c r="H3957" s="17">
        <f t="shared" ca="1" si="482"/>
        <v>1</v>
      </c>
      <c r="I3957" s="17">
        <f t="shared" ca="1" si="483"/>
        <v>1</v>
      </c>
      <c r="K3957" s="17">
        <v>3948</v>
      </c>
      <c r="L3957" s="50">
        <v>1.547585170512045E-3</v>
      </c>
      <c r="M3957" s="50">
        <v>1.5606378838937225E-3</v>
      </c>
      <c r="N3957" s="50">
        <v>4.8399999999999999E-2</v>
      </c>
      <c r="O3957" s="50">
        <v>4.8599999999999997E-2</v>
      </c>
      <c r="R3957" s="59"/>
    </row>
    <row r="3958" spans="2:18" x14ac:dyDescent="0.2">
      <c r="B3958">
        <v>3949</v>
      </c>
      <c r="C3958" s="57">
        <f ca="1"/>
        <v>0.70180263405153842</v>
      </c>
      <c r="D3958" s="57">
        <f t="shared" ca="1" si="485"/>
        <v>0.71906509004660724</v>
      </c>
      <c r="E3958" s="57">
        <f t="shared" ca="1" si="485"/>
        <v>0.71930104972051978</v>
      </c>
      <c r="F3958" s="57">
        <f t="shared" ca="1" si="480"/>
        <v>0</v>
      </c>
      <c r="G3958" s="57">
        <f t="shared" ca="1" si="481"/>
        <v>0</v>
      </c>
      <c r="H3958" s="17">
        <f t="shared" ca="1" si="482"/>
        <v>0</v>
      </c>
      <c r="I3958" s="17">
        <f t="shared" ca="1" si="483"/>
        <v>0</v>
      </c>
      <c r="K3958" s="17">
        <v>3949</v>
      </c>
      <c r="L3958" s="50">
        <v>1.8060571613516831E-3</v>
      </c>
      <c r="M3958" s="50">
        <v>1.8201467231455822E-3</v>
      </c>
      <c r="N3958" s="50">
        <v>5.1799999999999999E-2</v>
      </c>
      <c r="O3958" s="50">
        <v>5.2600000000000001E-2</v>
      </c>
      <c r="R3958" s="59"/>
    </row>
    <row r="3959" spans="2:18" x14ac:dyDescent="0.2">
      <c r="B3959">
        <v>3950</v>
      </c>
      <c r="C3959" s="57">
        <f ca="1"/>
        <v>0.69732272534919526</v>
      </c>
      <c r="D3959" s="57">
        <f t="shared" ca="1" si="485"/>
        <v>0.71874757582207349</v>
      </c>
      <c r="E3959" s="57">
        <f t="shared" ca="1" si="485"/>
        <v>0.71898343130437137</v>
      </c>
      <c r="F3959" s="57">
        <f t="shared" ca="1" si="480"/>
        <v>0</v>
      </c>
      <c r="G3959" s="57">
        <f t="shared" ca="1" si="481"/>
        <v>0</v>
      </c>
      <c r="H3959" s="17">
        <f t="shared" ca="1" si="482"/>
        <v>0</v>
      </c>
      <c r="I3959" s="17">
        <f t="shared" ca="1" si="483"/>
        <v>0</v>
      </c>
      <c r="K3959" s="17">
        <v>3950</v>
      </c>
      <c r="L3959" s="50">
        <v>1.7339476831914002E-3</v>
      </c>
      <c r="M3959" s="50">
        <v>1.7483826909724038E-3</v>
      </c>
      <c r="N3959" s="50">
        <v>5.3400000000000003E-2</v>
      </c>
      <c r="O3959" s="50">
        <v>5.3999999999999999E-2</v>
      </c>
      <c r="R3959" s="59"/>
    </row>
    <row r="3960" spans="2:18" x14ac:dyDescent="0.2">
      <c r="B3960">
        <v>3951</v>
      </c>
      <c r="C3960" s="57">
        <f ca="1"/>
        <v>0.49559506552900251</v>
      </c>
      <c r="D3960" s="57">
        <f t="shared" ca="1" si="485"/>
        <v>0.70459445754703154</v>
      </c>
      <c r="E3960" s="57">
        <f t="shared" ca="1" si="485"/>
        <v>0.70482566871378771</v>
      </c>
      <c r="F3960" s="57">
        <f t="shared" ca="1" si="480"/>
        <v>0</v>
      </c>
      <c r="G3960" s="57">
        <f t="shared" ca="1" si="481"/>
        <v>0</v>
      </c>
      <c r="H3960" s="17">
        <f t="shared" ca="1" si="482"/>
        <v>0</v>
      </c>
      <c r="I3960" s="17">
        <f t="shared" ca="1" si="483"/>
        <v>0</v>
      </c>
      <c r="K3960" s="17">
        <v>3951</v>
      </c>
      <c r="L3960" s="50">
        <v>1.6476613803444262E-3</v>
      </c>
      <c r="M3960" s="50">
        <v>1.6599963635570557E-3</v>
      </c>
      <c r="N3960" s="50">
        <v>4.5400000000000003E-2</v>
      </c>
      <c r="O3960" s="50">
        <v>4.58E-2</v>
      </c>
      <c r="R3960" s="59"/>
    </row>
    <row r="3961" spans="2:18" x14ac:dyDescent="0.2">
      <c r="B3961">
        <v>3952</v>
      </c>
      <c r="C3961" s="57">
        <f ca="1"/>
        <v>-0.31617763040582436</v>
      </c>
      <c r="D3961" s="57">
        <f t="shared" ca="1" si="485"/>
        <v>0.65040274823558364</v>
      </c>
      <c r="E3961" s="57">
        <f t="shared" ca="1" si="485"/>
        <v>0.65061617650864234</v>
      </c>
      <c r="F3961" s="57">
        <f t="shared" ca="1" si="480"/>
        <v>0</v>
      </c>
      <c r="G3961" s="57">
        <f t="shared" ca="1" si="481"/>
        <v>0</v>
      </c>
      <c r="H3961" s="17">
        <f t="shared" ca="1" si="482"/>
        <v>0</v>
      </c>
      <c r="I3961" s="17">
        <f t="shared" ca="1" si="483"/>
        <v>0</v>
      </c>
      <c r="K3961" s="17">
        <v>3952</v>
      </c>
      <c r="L3961" s="50">
        <v>1.800865091394589E-3</v>
      </c>
      <c r="M3961" s="50">
        <v>1.8150608287608599E-3</v>
      </c>
      <c r="N3961" s="50">
        <v>5.2600000000000001E-2</v>
      </c>
      <c r="O3961" s="50">
        <v>5.2600000000000001E-2</v>
      </c>
      <c r="R3961" s="59"/>
    </row>
    <row r="3962" spans="2:18" x14ac:dyDescent="0.2">
      <c r="B3962">
        <v>3953</v>
      </c>
      <c r="C3962" s="57">
        <f ca="1"/>
        <v>0.42025940470030909</v>
      </c>
      <c r="D3962" s="57">
        <f t="shared" ca="1" si="485"/>
        <v>0.6993807128883347</v>
      </c>
      <c r="E3962" s="57">
        <f t="shared" ca="1" si="485"/>
        <v>0.69961021317591388</v>
      </c>
      <c r="F3962" s="57">
        <f t="shared" ca="1" si="480"/>
        <v>0</v>
      </c>
      <c r="G3962" s="57">
        <f t="shared" ca="1" si="481"/>
        <v>0</v>
      </c>
      <c r="H3962" s="17">
        <f t="shared" ca="1" si="482"/>
        <v>0</v>
      </c>
      <c r="I3962" s="17">
        <f t="shared" ca="1" si="483"/>
        <v>0</v>
      </c>
      <c r="K3962" s="17">
        <v>3953</v>
      </c>
      <c r="L3962" s="50">
        <v>2.1032018671908303E-3</v>
      </c>
      <c r="M3962" s="50">
        <v>2.1193153609080418E-3</v>
      </c>
      <c r="N3962" s="50">
        <v>5.9400000000000001E-2</v>
      </c>
      <c r="O3962" s="50">
        <v>5.9799999999999999E-2</v>
      </c>
      <c r="R3962" s="59"/>
    </row>
    <row r="3963" spans="2:18" x14ac:dyDescent="0.2">
      <c r="B3963">
        <v>3954</v>
      </c>
      <c r="C3963" s="57">
        <f ca="1"/>
        <v>-0.51272016999864722</v>
      </c>
      <c r="D3963" s="57">
        <f t="shared" ca="1" si="485"/>
        <v>0.63792144704073384</v>
      </c>
      <c r="E3963" s="57">
        <f t="shared" ca="1" si="485"/>
        <v>0.63813077960145626</v>
      </c>
      <c r="F3963" s="57">
        <f t="shared" ca="1" si="480"/>
        <v>0</v>
      </c>
      <c r="G3963" s="57">
        <f t="shared" ca="1" si="481"/>
        <v>0</v>
      </c>
      <c r="H3963" s="17">
        <f t="shared" ca="1" si="482"/>
        <v>0</v>
      </c>
      <c r="I3963" s="17">
        <f t="shared" ca="1" si="483"/>
        <v>0</v>
      </c>
      <c r="K3963" s="17">
        <v>3954</v>
      </c>
      <c r="L3963" s="50">
        <v>1.7178217317479849E-3</v>
      </c>
      <c r="M3963" s="50">
        <v>1.7314975949145716E-3</v>
      </c>
      <c r="N3963" s="50">
        <v>5.04E-2</v>
      </c>
      <c r="O3963" s="50">
        <v>5.0999999999999997E-2</v>
      </c>
      <c r="R3963" s="59"/>
    </row>
    <row r="3964" spans="2:18" x14ac:dyDescent="0.2">
      <c r="B3964">
        <v>3955</v>
      </c>
      <c r="C3964" s="57">
        <f ca="1"/>
        <v>-0.6675834738593307</v>
      </c>
      <c r="D3964" s="57">
        <f t="shared" ca="1" si="485"/>
        <v>0.62825590199448322</v>
      </c>
      <c r="E3964" s="57">
        <f t="shared" ca="1" si="485"/>
        <v>0.62846206282723704</v>
      </c>
      <c r="F3964" s="57">
        <f t="shared" ca="1" si="480"/>
        <v>0</v>
      </c>
      <c r="G3964" s="57">
        <f t="shared" ca="1" si="481"/>
        <v>0</v>
      </c>
      <c r="H3964" s="17">
        <f t="shared" ca="1" si="482"/>
        <v>0</v>
      </c>
      <c r="I3964" s="17">
        <f t="shared" ca="1" si="483"/>
        <v>0</v>
      </c>
      <c r="K3964" s="17">
        <v>3955</v>
      </c>
      <c r="L3964" s="50">
        <v>1.6599249036395897E-3</v>
      </c>
      <c r="M3964" s="50">
        <v>1.6731210416842358E-3</v>
      </c>
      <c r="N3964" s="50">
        <v>4.8599999999999997E-2</v>
      </c>
      <c r="O3964" s="50">
        <v>4.9200000000000001E-2</v>
      </c>
      <c r="R3964" s="59"/>
    </row>
    <row r="3965" spans="2:18" x14ac:dyDescent="0.2">
      <c r="B3965">
        <v>3956</v>
      </c>
      <c r="C3965" s="57">
        <f ca="1"/>
        <v>0.97446565911678307</v>
      </c>
      <c r="D3965" s="57">
        <f t="shared" ca="1" si="485"/>
        <v>0.73865653277228516</v>
      </c>
      <c r="E3965" s="57">
        <f t="shared" ca="1" si="485"/>
        <v>0.73889892133629542</v>
      </c>
      <c r="F3965" s="57">
        <f t="shared" ca="1" si="480"/>
        <v>0</v>
      </c>
      <c r="G3965" s="57">
        <f t="shared" ca="1" si="481"/>
        <v>0</v>
      </c>
      <c r="H3965" s="17">
        <f t="shared" ca="1" si="482"/>
        <v>0</v>
      </c>
      <c r="I3965" s="17">
        <f t="shared" ca="1" si="483"/>
        <v>0</v>
      </c>
      <c r="K3965" s="17">
        <v>3956</v>
      </c>
      <c r="L3965" s="50">
        <v>1.9951361120462848E-3</v>
      </c>
      <c r="M3965" s="50">
        <v>2.0102232667035445E-3</v>
      </c>
      <c r="N3965" s="50">
        <v>5.5800000000000002E-2</v>
      </c>
      <c r="O3965" s="50">
        <v>5.5800000000000002E-2</v>
      </c>
      <c r="R3965" s="59"/>
    </row>
    <row r="3966" spans="2:18" x14ac:dyDescent="0.2">
      <c r="B3966">
        <v>3957</v>
      </c>
      <c r="C3966" s="57">
        <f ca="1"/>
        <v>0.56472814913799307</v>
      </c>
      <c r="D3966" s="57">
        <f t="shared" ca="1" si="485"/>
        <v>0.70941313340463663</v>
      </c>
      <c r="E3966" s="57">
        <f t="shared" ca="1" si="485"/>
        <v>0.7096459258095863</v>
      </c>
      <c r="F3966" s="57">
        <f t="shared" ca="1" si="480"/>
        <v>0</v>
      </c>
      <c r="G3966" s="57">
        <f t="shared" ca="1" si="481"/>
        <v>0</v>
      </c>
      <c r="H3966" s="17">
        <f t="shared" ca="1" si="482"/>
        <v>0</v>
      </c>
      <c r="I3966" s="17">
        <f t="shared" ca="1" si="483"/>
        <v>0</v>
      </c>
      <c r="K3966" s="17">
        <v>3957</v>
      </c>
      <c r="L3966" s="50">
        <v>1.4565909424615823E-3</v>
      </c>
      <c r="M3966" s="50">
        <v>1.4695587381129279E-3</v>
      </c>
      <c r="N3966" s="50">
        <v>4.8000000000000001E-2</v>
      </c>
      <c r="O3966" s="50">
        <v>4.8399999999999999E-2</v>
      </c>
      <c r="R3966" s="59"/>
    </row>
    <row r="3967" spans="2:18" x14ac:dyDescent="0.2">
      <c r="B3967">
        <v>3958</v>
      </c>
      <c r="C3967" s="57">
        <f ca="1"/>
        <v>-3.807896124614725E-2</v>
      </c>
      <c r="D3967" s="57">
        <f t="shared" ca="1" si="485"/>
        <v>0.66848157055701052</v>
      </c>
      <c r="E3967" s="57">
        <f t="shared" ca="1" si="485"/>
        <v>0.66870093135701125</v>
      </c>
      <c r="F3967" s="57">
        <f t="shared" ca="1" si="480"/>
        <v>0</v>
      </c>
      <c r="G3967" s="57">
        <f t="shared" ca="1" si="481"/>
        <v>0</v>
      </c>
      <c r="H3967" s="17">
        <f t="shared" ca="1" si="482"/>
        <v>0</v>
      </c>
      <c r="I3967" s="17">
        <f t="shared" ca="1" si="483"/>
        <v>0</v>
      </c>
      <c r="K3967" s="17">
        <v>3958</v>
      </c>
      <c r="L3967" s="50">
        <v>1.7736244927938031E-3</v>
      </c>
      <c r="M3967" s="50">
        <v>1.7879664789040067E-3</v>
      </c>
      <c r="N3967" s="50">
        <v>5.3199999999999997E-2</v>
      </c>
      <c r="O3967" s="50">
        <v>5.3199999999999997E-2</v>
      </c>
      <c r="R3967" s="59"/>
    </row>
    <row r="3968" spans="2:18" x14ac:dyDescent="0.2">
      <c r="B3968">
        <v>3959</v>
      </c>
      <c r="C3968" s="57">
        <f ca="1"/>
        <v>-1.014082907340244</v>
      </c>
      <c r="D3968" s="57">
        <f t="shared" ca="1" si="485"/>
        <v>0.6071567945359464</v>
      </c>
      <c r="E3968" s="57">
        <f t="shared" ca="1" si="485"/>
        <v>0.60735603174163966</v>
      </c>
      <c r="F3968" s="57">
        <f t="shared" ca="1" si="480"/>
        <v>0</v>
      </c>
      <c r="G3968" s="57">
        <f t="shared" ca="1" si="481"/>
        <v>0</v>
      </c>
      <c r="H3968" s="17">
        <f t="shared" ca="1" si="482"/>
        <v>0</v>
      </c>
      <c r="I3968" s="17">
        <f t="shared" ca="1" si="483"/>
        <v>0</v>
      </c>
      <c r="K3968" s="17">
        <v>3959</v>
      </c>
      <c r="L3968" s="50">
        <v>2.0023022762900096E-3</v>
      </c>
      <c r="M3968" s="50">
        <v>2.0171877718325351E-3</v>
      </c>
      <c r="N3968" s="50">
        <v>5.4800000000000001E-2</v>
      </c>
      <c r="O3968" s="50">
        <v>5.5199999999999999E-2</v>
      </c>
      <c r="R3968" s="59"/>
    </row>
    <row r="3969" spans="2:18" x14ac:dyDescent="0.2">
      <c r="B3969">
        <v>3960</v>
      </c>
      <c r="C3969" s="57">
        <f ca="1"/>
        <v>-0.53717394280381769</v>
      </c>
      <c r="D3969" s="57">
        <f t="shared" ca="1" si="485"/>
        <v>0.63638537566655029</v>
      </c>
      <c r="E3969" s="57">
        <f t="shared" ca="1" si="485"/>
        <v>0.63659420416873103</v>
      </c>
      <c r="F3969" s="57">
        <f t="shared" ca="1" si="480"/>
        <v>0</v>
      </c>
      <c r="G3969" s="57">
        <f t="shared" ca="1" si="481"/>
        <v>0</v>
      </c>
      <c r="H3969" s="17">
        <f t="shared" ca="1" si="482"/>
        <v>0</v>
      </c>
      <c r="I3969" s="17">
        <f t="shared" ca="1" si="483"/>
        <v>0</v>
      </c>
      <c r="K3969" s="17">
        <v>3960</v>
      </c>
      <c r="L3969" s="50">
        <v>1.4453385825664846E-3</v>
      </c>
      <c r="M3969" s="50">
        <v>1.4581244239330595E-3</v>
      </c>
      <c r="N3969" s="50">
        <v>4.7600000000000003E-2</v>
      </c>
      <c r="O3969" s="50">
        <v>4.7600000000000003E-2</v>
      </c>
      <c r="R3969" s="59"/>
    </row>
    <row r="3970" spans="2:18" x14ac:dyDescent="0.2">
      <c r="B3970">
        <v>3961</v>
      </c>
      <c r="C3970" s="57">
        <f ca="1"/>
        <v>1.4468020601553644</v>
      </c>
      <c r="D3970" s="57">
        <f t="shared" ref="D3970:E3989" ca="1" si="486">S0*EXP((D$5+0.5*σ*σ)*T+σ*SQRT(T)*$C3970)</f>
        <v>0.77386658704966105</v>
      </c>
      <c r="E3970" s="57">
        <f t="shared" ca="1" si="486"/>
        <v>0.77412052971779999</v>
      </c>
      <c r="F3970" s="57">
        <f t="shared" ca="1" si="480"/>
        <v>0</v>
      </c>
      <c r="G3970" s="57">
        <f t="shared" ca="1" si="481"/>
        <v>0</v>
      </c>
      <c r="H3970" s="17">
        <f t="shared" ca="1" si="482"/>
        <v>0</v>
      </c>
      <c r="I3970" s="17">
        <f t="shared" ca="1" si="483"/>
        <v>0</v>
      </c>
      <c r="K3970" s="17">
        <v>3961</v>
      </c>
      <c r="L3970" s="50">
        <v>1.8867743087317243E-3</v>
      </c>
      <c r="M3970" s="50">
        <v>1.90077766981289E-3</v>
      </c>
      <c r="N3970" s="50">
        <v>5.16E-2</v>
      </c>
      <c r="O3970" s="50">
        <v>5.1799999999999999E-2</v>
      </c>
      <c r="R3970" s="59"/>
    </row>
    <row r="3971" spans="2:18" x14ac:dyDescent="0.2">
      <c r="B3971">
        <v>3962</v>
      </c>
      <c r="C3971" s="57">
        <f ca="1"/>
        <v>-1.1658369024242417</v>
      </c>
      <c r="D3971" s="57">
        <f t="shared" ca="1" si="486"/>
        <v>0.59814070918185502</v>
      </c>
      <c r="E3971" s="57">
        <f t="shared" ca="1" si="486"/>
        <v>0.59833698777839095</v>
      </c>
      <c r="F3971" s="57">
        <f t="shared" ca="1" si="480"/>
        <v>0</v>
      </c>
      <c r="G3971" s="57">
        <f t="shared" ca="1" si="481"/>
        <v>0</v>
      </c>
      <c r="H3971" s="17">
        <f t="shared" ca="1" si="482"/>
        <v>0</v>
      </c>
      <c r="I3971" s="17">
        <f t="shared" ca="1" si="483"/>
        <v>0</v>
      </c>
      <c r="K3971" s="17">
        <v>3962</v>
      </c>
      <c r="L3971" s="50">
        <v>1.7449967038782547E-3</v>
      </c>
      <c r="M3971" s="50">
        <v>1.7601273435684218E-3</v>
      </c>
      <c r="N3971" s="50">
        <v>5.62E-2</v>
      </c>
      <c r="O3971" s="50">
        <v>5.6399999999999999E-2</v>
      </c>
      <c r="R3971" s="59"/>
    </row>
    <row r="3972" spans="2:18" x14ac:dyDescent="0.2">
      <c r="B3972">
        <v>3963</v>
      </c>
      <c r="C3972" s="57">
        <f ca="1"/>
        <v>-3.7794221349232361E-2</v>
      </c>
      <c r="D3972" s="57">
        <f t="shared" ca="1" si="486"/>
        <v>0.6685003362919778</v>
      </c>
      <c r="E3972" s="57">
        <f t="shared" ca="1" si="486"/>
        <v>0.66871970324991425</v>
      </c>
      <c r="F3972" s="57">
        <f t="shared" ca="1" si="480"/>
        <v>0</v>
      </c>
      <c r="G3972" s="57">
        <f t="shared" ca="1" si="481"/>
        <v>0</v>
      </c>
      <c r="H3972" s="17">
        <f t="shared" ca="1" si="482"/>
        <v>0</v>
      </c>
      <c r="I3972" s="17">
        <f t="shared" ca="1" si="483"/>
        <v>0</v>
      </c>
      <c r="K3972" s="17">
        <v>3963</v>
      </c>
      <c r="L3972" s="50">
        <v>1.5118115041145297E-3</v>
      </c>
      <c r="M3972" s="50">
        <v>1.5250017454177076E-3</v>
      </c>
      <c r="N3972" s="50">
        <v>4.9000000000000002E-2</v>
      </c>
      <c r="O3972" s="50">
        <v>4.9200000000000001E-2</v>
      </c>
      <c r="R3972" s="59"/>
    </row>
    <row r="3973" spans="2:18" x14ac:dyDescent="0.2">
      <c r="B3973">
        <v>3964</v>
      </c>
      <c r="C3973" s="57">
        <f ca="1"/>
        <v>0.8399594565160079</v>
      </c>
      <c r="D3973" s="57">
        <f t="shared" ca="1" si="486"/>
        <v>0.7289261427344883</v>
      </c>
      <c r="E3973" s="57">
        <f t="shared" ca="1" si="486"/>
        <v>0.72916533829178432</v>
      </c>
      <c r="F3973" s="57">
        <f t="shared" ca="1" si="480"/>
        <v>0</v>
      </c>
      <c r="G3973" s="57">
        <f t="shared" ca="1" si="481"/>
        <v>0</v>
      </c>
      <c r="H3973" s="17">
        <f t="shared" ca="1" si="482"/>
        <v>0</v>
      </c>
      <c r="I3973" s="17">
        <f t="shared" ca="1" si="483"/>
        <v>0</v>
      </c>
      <c r="K3973" s="17">
        <v>3964</v>
      </c>
      <c r="L3973" s="50">
        <v>2.0783575091327579E-3</v>
      </c>
      <c r="M3973" s="50">
        <v>2.0927994927315919E-3</v>
      </c>
      <c r="N3973" s="50">
        <v>5.3199999999999997E-2</v>
      </c>
      <c r="O3973" s="50">
        <v>5.3199999999999997E-2</v>
      </c>
      <c r="R3973" s="59"/>
    </row>
    <row r="3974" spans="2:18" x14ac:dyDescent="0.2">
      <c r="B3974">
        <v>3965</v>
      </c>
      <c r="C3974" s="57">
        <f ca="1"/>
        <v>7.2554385590627088E-2</v>
      </c>
      <c r="D3974" s="57">
        <f t="shared" ca="1" si="486"/>
        <v>0.67581264789383699</v>
      </c>
      <c r="E3974" s="57">
        <f t="shared" ca="1" si="486"/>
        <v>0.67603441437121203</v>
      </c>
      <c r="F3974" s="57">
        <f t="shared" ca="1" si="480"/>
        <v>0</v>
      </c>
      <c r="G3974" s="57">
        <f t="shared" ca="1" si="481"/>
        <v>0</v>
      </c>
      <c r="H3974" s="17">
        <f t="shared" ca="1" si="482"/>
        <v>0</v>
      </c>
      <c r="I3974" s="17">
        <f t="shared" ca="1" si="483"/>
        <v>0</v>
      </c>
      <c r="K3974" s="17">
        <v>3965</v>
      </c>
      <c r="L3974" s="50">
        <v>1.7492221641326649E-3</v>
      </c>
      <c r="M3974" s="50">
        <v>1.7626767457710481E-3</v>
      </c>
      <c r="N3974" s="50">
        <v>4.9799999999999997E-2</v>
      </c>
      <c r="O3974" s="50">
        <v>4.9799999999999997E-2</v>
      </c>
      <c r="R3974" s="59"/>
    </row>
    <row r="3975" spans="2:18" x14ac:dyDescent="0.2">
      <c r="B3975">
        <v>3966</v>
      </c>
      <c r="C3975" s="57">
        <f ca="1"/>
        <v>9.0760225091844532E-2</v>
      </c>
      <c r="D3975" s="57">
        <f t="shared" ca="1" si="486"/>
        <v>0.67702673138731684</v>
      </c>
      <c r="E3975" s="57">
        <f t="shared" ca="1" si="486"/>
        <v>0.67724889626359763</v>
      </c>
      <c r="F3975" s="57">
        <f t="shared" ca="1" si="480"/>
        <v>0</v>
      </c>
      <c r="G3975" s="57">
        <f t="shared" ca="1" si="481"/>
        <v>0</v>
      </c>
      <c r="H3975" s="17">
        <f t="shared" ca="1" si="482"/>
        <v>0</v>
      </c>
      <c r="I3975" s="17">
        <f t="shared" ca="1" si="483"/>
        <v>0</v>
      </c>
      <c r="K3975" s="17">
        <v>3966</v>
      </c>
      <c r="L3975" s="50">
        <v>1.5536519799419124E-3</v>
      </c>
      <c r="M3975" s="50">
        <v>1.5670699112687503E-3</v>
      </c>
      <c r="N3975" s="50">
        <v>4.9799999999999997E-2</v>
      </c>
      <c r="O3975" s="50">
        <v>0.05</v>
      </c>
      <c r="R3975" s="59"/>
    </row>
    <row r="3976" spans="2:18" x14ac:dyDescent="0.2">
      <c r="B3976">
        <v>3967</v>
      </c>
      <c r="C3976" s="57">
        <f ca="1"/>
        <v>1.9383736567831424</v>
      </c>
      <c r="D3976" s="57">
        <f t="shared" ca="1" si="486"/>
        <v>0.81229395686127348</v>
      </c>
      <c r="E3976" s="57">
        <f t="shared" ca="1" si="486"/>
        <v>0.8125605093887639</v>
      </c>
      <c r="F3976" s="57">
        <f t="shared" ca="1" si="480"/>
        <v>2.4093956861273469E-2</v>
      </c>
      <c r="G3976" s="57">
        <f t="shared" ca="1" si="481"/>
        <v>2.4360509388763885E-2</v>
      </c>
      <c r="H3976" s="17">
        <f t="shared" ca="1" si="482"/>
        <v>1</v>
      </c>
      <c r="I3976" s="17">
        <f t="shared" ca="1" si="483"/>
        <v>1</v>
      </c>
      <c r="K3976" s="17">
        <v>3967</v>
      </c>
      <c r="L3976" s="50">
        <v>1.8101104761795437E-3</v>
      </c>
      <c r="M3976" s="50">
        <v>1.824642184818758E-3</v>
      </c>
      <c r="N3976" s="50">
        <v>5.3400000000000003E-2</v>
      </c>
      <c r="O3976" s="50">
        <v>5.3999999999999999E-2</v>
      </c>
      <c r="R3976" s="59"/>
    </row>
    <row r="3977" spans="2:18" x14ac:dyDescent="0.2">
      <c r="B3977">
        <v>3968</v>
      </c>
      <c r="C3977" s="57">
        <f ca="1"/>
        <v>0.92179477870310678</v>
      </c>
      <c r="D3977" s="57">
        <f t="shared" ca="1" si="486"/>
        <v>0.73483086060485536</v>
      </c>
      <c r="E3977" s="57">
        <f t="shared" ca="1" si="486"/>
        <v>0.73507199378271249</v>
      </c>
      <c r="F3977" s="57">
        <f t="shared" ca="1" si="480"/>
        <v>0</v>
      </c>
      <c r="G3977" s="57">
        <f t="shared" ca="1" si="481"/>
        <v>0</v>
      </c>
      <c r="H3977" s="17">
        <f t="shared" ca="1" si="482"/>
        <v>0</v>
      </c>
      <c r="I3977" s="17">
        <f t="shared" ca="1" si="483"/>
        <v>0</v>
      </c>
      <c r="K3977" s="17">
        <v>3968</v>
      </c>
      <c r="L3977" s="50">
        <v>1.857712147084958E-3</v>
      </c>
      <c r="M3977" s="50">
        <v>1.8725878254728875E-3</v>
      </c>
      <c r="N3977" s="50">
        <v>5.4800000000000001E-2</v>
      </c>
      <c r="O3977" s="50">
        <v>5.5199999999999999E-2</v>
      </c>
      <c r="R3977" s="59"/>
    </row>
    <row r="3978" spans="2:18" x14ac:dyDescent="0.2">
      <c r="B3978">
        <v>3969</v>
      </c>
      <c r="C3978" s="57">
        <f ca="1"/>
        <v>-0.79718443697527186</v>
      </c>
      <c r="D3978" s="57">
        <f t="shared" ca="1" si="486"/>
        <v>0.6202797213047736</v>
      </c>
      <c r="E3978" s="57">
        <f t="shared" ca="1" si="486"/>
        <v>0.62048326477086524</v>
      </c>
      <c r="F3978" s="57">
        <f t="shared" ref="F3978:F4041" ca="1" si="487">MAX(0,CP*(D3978-K))</f>
        <v>0</v>
      </c>
      <c r="G3978" s="57">
        <f t="shared" ref="G3978:G4041" ca="1" si="488">MAX(0,CP*(E3978-K))</f>
        <v>0</v>
      </c>
      <c r="H3978" s="17">
        <f t="shared" ref="H3978:H4041" ca="1" si="489">(CP*(D3978-K)&gt;0)*1</f>
        <v>0</v>
      </c>
      <c r="I3978" s="17">
        <f t="shared" ref="I3978:I4041" ca="1" si="490">(CP*(E3978-K)&gt;0)*1</f>
        <v>0</v>
      </c>
      <c r="K3978" s="17">
        <v>3969</v>
      </c>
      <c r="L3978" s="50">
        <v>1.8469776173213994E-3</v>
      </c>
      <c r="M3978" s="50">
        <v>1.8607929388525545E-3</v>
      </c>
      <c r="N3978" s="50">
        <v>5.0999999999999997E-2</v>
      </c>
      <c r="O3978" s="50">
        <v>5.1400000000000001E-2</v>
      </c>
      <c r="R3978" s="59"/>
    </row>
    <row r="3979" spans="2:18" x14ac:dyDescent="0.2">
      <c r="B3979">
        <v>3970</v>
      </c>
      <c r="C3979" s="57">
        <f ca="1"/>
        <v>-0.4667756642682877</v>
      </c>
      <c r="D3979" s="57">
        <f t="shared" ca="1" si="486"/>
        <v>0.64081749972966817</v>
      </c>
      <c r="E3979" s="57">
        <f t="shared" ca="1" si="486"/>
        <v>0.64102778262389648</v>
      </c>
      <c r="F3979" s="57">
        <f t="shared" ca="1" si="487"/>
        <v>0</v>
      </c>
      <c r="G3979" s="57">
        <f t="shared" ca="1" si="488"/>
        <v>0</v>
      </c>
      <c r="H3979" s="17">
        <f t="shared" ca="1" si="489"/>
        <v>0</v>
      </c>
      <c r="I3979" s="17">
        <f t="shared" ca="1" si="490"/>
        <v>0</v>
      </c>
      <c r="K3979" s="17">
        <v>3970</v>
      </c>
      <c r="L3979" s="50">
        <v>1.545627632419889E-3</v>
      </c>
      <c r="M3979" s="50">
        <v>1.5586872574813622E-3</v>
      </c>
      <c r="N3979" s="50">
        <v>4.8399999999999999E-2</v>
      </c>
      <c r="O3979" s="50">
        <v>4.8800000000000003E-2</v>
      </c>
      <c r="R3979" s="59"/>
    </row>
    <row r="3980" spans="2:18" x14ac:dyDescent="0.2">
      <c r="B3980">
        <v>3971</v>
      </c>
      <c r="C3980" s="57">
        <f ca="1"/>
        <v>2.995650322052772E-2</v>
      </c>
      <c r="D3980" s="57">
        <f t="shared" ca="1" si="486"/>
        <v>0.67298044455989514</v>
      </c>
      <c r="E3980" s="57">
        <f t="shared" ca="1" si="486"/>
        <v>0.67320128165579352</v>
      </c>
      <c r="F3980" s="57">
        <f t="shared" ca="1" si="487"/>
        <v>0</v>
      </c>
      <c r="G3980" s="57">
        <f t="shared" ca="1" si="488"/>
        <v>0</v>
      </c>
      <c r="H3980" s="17">
        <f t="shared" ca="1" si="489"/>
        <v>0</v>
      </c>
      <c r="I3980" s="17">
        <f t="shared" ca="1" si="490"/>
        <v>0</v>
      </c>
      <c r="K3980" s="17">
        <v>3971</v>
      </c>
      <c r="L3980" s="50">
        <v>1.8842345167707083E-3</v>
      </c>
      <c r="M3980" s="50">
        <v>1.8989904671978411E-3</v>
      </c>
      <c r="N3980" s="50">
        <v>5.4399999999999997E-2</v>
      </c>
      <c r="O3980" s="50">
        <v>5.5199999999999999E-2</v>
      </c>
      <c r="R3980" s="59"/>
    </row>
    <row r="3981" spans="2:18" x14ac:dyDescent="0.2">
      <c r="B3981">
        <v>3972</v>
      </c>
      <c r="C3981" s="57">
        <f ca="1"/>
        <v>-0.50753931007679642</v>
      </c>
      <c r="D3981" s="57">
        <f t="shared" ca="1" si="486"/>
        <v>0.63824736004582905</v>
      </c>
      <c r="E3981" s="57">
        <f t="shared" ca="1" si="486"/>
        <v>0.63845679955420809</v>
      </c>
      <c r="F3981" s="57">
        <f t="shared" ca="1" si="487"/>
        <v>0</v>
      </c>
      <c r="G3981" s="57">
        <f t="shared" ca="1" si="488"/>
        <v>0</v>
      </c>
      <c r="H3981" s="17">
        <f t="shared" ca="1" si="489"/>
        <v>0</v>
      </c>
      <c r="I3981" s="17">
        <f t="shared" ca="1" si="490"/>
        <v>0</v>
      </c>
      <c r="K3981" s="17">
        <v>3972</v>
      </c>
      <c r="L3981" s="50">
        <v>1.40024073417686E-3</v>
      </c>
      <c r="M3981" s="50">
        <v>1.4123910260279977E-3</v>
      </c>
      <c r="N3981" s="50">
        <v>4.5199999999999997E-2</v>
      </c>
      <c r="O3981" s="50">
        <v>4.5199999999999997E-2</v>
      </c>
      <c r="R3981" s="59"/>
    </row>
    <row r="3982" spans="2:18" x14ac:dyDescent="0.2">
      <c r="B3982">
        <v>3973</v>
      </c>
      <c r="C3982" s="57">
        <f ca="1"/>
        <v>3.4603515991298107E-2</v>
      </c>
      <c r="D3982" s="57">
        <f t="shared" ca="1" si="486"/>
        <v>0.67328883259386407</v>
      </c>
      <c r="E3982" s="57">
        <f t="shared" ca="1" si="486"/>
        <v>0.67350977088663733</v>
      </c>
      <c r="F3982" s="57">
        <f t="shared" ca="1" si="487"/>
        <v>0</v>
      </c>
      <c r="G3982" s="57">
        <f t="shared" ca="1" si="488"/>
        <v>0</v>
      </c>
      <c r="H3982" s="17">
        <f t="shared" ca="1" si="489"/>
        <v>0</v>
      </c>
      <c r="I3982" s="17">
        <f t="shared" ca="1" si="490"/>
        <v>0</v>
      </c>
      <c r="K3982" s="17">
        <v>3973</v>
      </c>
      <c r="L3982" s="50">
        <v>1.6336291216265191E-3</v>
      </c>
      <c r="M3982" s="50">
        <v>1.6462181039844459E-3</v>
      </c>
      <c r="N3982" s="50">
        <v>4.6600000000000003E-2</v>
      </c>
      <c r="O3982" s="50">
        <v>4.6600000000000003E-2</v>
      </c>
      <c r="R3982" s="59"/>
    </row>
    <row r="3983" spans="2:18" x14ac:dyDescent="0.2">
      <c r="B3983">
        <v>3974</v>
      </c>
      <c r="C3983" s="57">
        <f ca="1"/>
        <v>0.83161247132380389</v>
      </c>
      <c r="D3983" s="57">
        <f t="shared" ca="1" si="486"/>
        <v>0.72832655020944848</v>
      </c>
      <c r="E3983" s="57">
        <f t="shared" ca="1" si="486"/>
        <v>0.72856554901173787</v>
      </c>
      <c r="F3983" s="57">
        <f t="shared" ca="1" si="487"/>
        <v>0</v>
      </c>
      <c r="G3983" s="57">
        <f t="shared" ca="1" si="488"/>
        <v>0</v>
      </c>
      <c r="H3983" s="17">
        <f t="shared" ca="1" si="489"/>
        <v>0</v>
      </c>
      <c r="I3983" s="17">
        <f t="shared" ca="1" si="490"/>
        <v>0</v>
      </c>
      <c r="K3983" s="17">
        <v>3974</v>
      </c>
      <c r="L3983" s="50">
        <v>1.6676975171886945E-3</v>
      </c>
      <c r="M3983" s="50">
        <v>1.6823169111103229E-3</v>
      </c>
      <c r="N3983" s="50">
        <v>5.4399999999999997E-2</v>
      </c>
      <c r="O3983" s="50">
        <v>5.4600000000000003E-2</v>
      </c>
      <c r="R3983" s="59"/>
    </row>
    <row r="3984" spans="2:18" x14ac:dyDescent="0.2">
      <c r="B3984">
        <v>3975</v>
      </c>
      <c r="C3984" s="57">
        <f ca="1"/>
        <v>-0.62047296679260711</v>
      </c>
      <c r="D3984" s="57">
        <f t="shared" ca="1" si="486"/>
        <v>0.63118062679903997</v>
      </c>
      <c r="E3984" s="57">
        <f t="shared" ca="1" si="486"/>
        <v>0.63138774737399328</v>
      </c>
      <c r="F3984" s="57">
        <f t="shared" ca="1" si="487"/>
        <v>0</v>
      </c>
      <c r="G3984" s="57">
        <f t="shared" ca="1" si="488"/>
        <v>0</v>
      </c>
      <c r="H3984" s="17">
        <f t="shared" ca="1" si="489"/>
        <v>0</v>
      </c>
      <c r="I3984" s="17">
        <f t="shared" ca="1" si="490"/>
        <v>0</v>
      </c>
      <c r="K3984" s="17">
        <v>3975</v>
      </c>
      <c r="L3984" s="50">
        <v>1.6263893164100384E-3</v>
      </c>
      <c r="M3984" s="50">
        <v>1.6397167173508944E-3</v>
      </c>
      <c r="N3984" s="50">
        <v>4.9000000000000002E-2</v>
      </c>
      <c r="O3984" s="50">
        <v>0.05</v>
      </c>
      <c r="R3984" s="59"/>
    </row>
    <row r="3985" spans="2:18" x14ac:dyDescent="0.2">
      <c r="B3985">
        <v>3976</v>
      </c>
      <c r="C3985" s="57">
        <f ca="1"/>
        <v>0.4556388674726502</v>
      </c>
      <c r="D3985" s="57">
        <f t="shared" ca="1" si="486"/>
        <v>0.70182439229817728</v>
      </c>
      <c r="E3985" s="57">
        <f t="shared" ca="1" si="486"/>
        <v>0.70205469447393687</v>
      </c>
      <c r="F3985" s="57">
        <f t="shared" ca="1" si="487"/>
        <v>0</v>
      </c>
      <c r="G3985" s="57">
        <f t="shared" ca="1" si="488"/>
        <v>0</v>
      </c>
      <c r="H3985" s="17">
        <f t="shared" ca="1" si="489"/>
        <v>0</v>
      </c>
      <c r="I3985" s="17">
        <f t="shared" ca="1" si="490"/>
        <v>0</v>
      </c>
      <c r="K3985" s="17">
        <v>3976</v>
      </c>
      <c r="L3985" s="50">
        <v>1.6747822511226865E-3</v>
      </c>
      <c r="M3985" s="50">
        <v>1.6875554351473351E-3</v>
      </c>
      <c r="N3985" s="50">
        <v>4.6800000000000001E-2</v>
      </c>
      <c r="O3985" s="50">
        <v>4.7600000000000003E-2</v>
      </c>
      <c r="R3985" s="59"/>
    </row>
    <row r="3986" spans="2:18" x14ac:dyDescent="0.2">
      <c r="B3986">
        <v>3977</v>
      </c>
      <c r="C3986" s="57">
        <f ca="1"/>
        <v>1.3262519251494536</v>
      </c>
      <c r="D3986" s="57">
        <f t="shared" ca="1" si="486"/>
        <v>0.76472382669661809</v>
      </c>
      <c r="E3986" s="57">
        <f t="shared" ca="1" si="486"/>
        <v>0.76497476918746932</v>
      </c>
      <c r="F3986" s="57">
        <f t="shared" ca="1" si="487"/>
        <v>0</v>
      </c>
      <c r="G3986" s="57">
        <f t="shared" ca="1" si="488"/>
        <v>0</v>
      </c>
      <c r="H3986" s="17">
        <f t="shared" ca="1" si="489"/>
        <v>0</v>
      </c>
      <c r="I3986" s="17">
        <f t="shared" ca="1" si="490"/>
        <v>0</v>
      </c>
      <c r="K3986" s="17">
        <v>3977</v>
      </c>
      <c r="L3986" s="50">
        <v>1.7026167281063607E-3</v>
      </c>
      <c r="M3986" s="50">
        <v>1.7158552347016293E-3</v>
      </c>
      <c r="N3986" s="50">
        <v>4.9000000000000002E-2</v>
      </c>
      <c r="O3986" s="50">
        <v>4.9200000000000001E-2</v>
      </c>
      <c r="R3986" s="59"/>
    </row>
    <row r="3987" spans="2:18" x14ac:dyDescent="0.2">
      <c r="B3987">
        <v>3978</v>
      </c>
      <c r="C3987" s="57">
        <f ca="1"/>
        <v>-0.62810298822455257</v>
      </c>
      <c r="D3987" s="57">
        <f t="shared" ca="1" si="486"/>
        <v>0.63070601579257501</v>
      </c>
      <c r="E3987" s="57">
        <f t="shared" ca="1" si="486"/>
        <v>0.63091298062494006</v>
      </c>
      <c r="F3987" s="57">
        <f t="shared" ca="1" si="487"/>
        <v>0</v>
      </c>
      <c r="G3987" s="57">
        <f t="shared" ca="1" si="488"/>
        <v>0</v>
      </c>
      <c r="H3987" s="17">
        <f t="shared" ca="1" si="489"/>
        <v>0</v>
      </c>
      <c r="I3987" s="17">
        <f t="shared" ca="1" si="490"/>
        <v>0</v>
      </c>
      <c r="K3987" s="17">
        <v>3978</v>
      </c>
      <c r="L3987" s="50">
        <v>1.5856428939510093E-3</v>
      </c>
      <c r="M3987" s="50">
        <v>1.598935655917565E-3</v>
      </c>
      <c r="N3987" s="50">
        <v>4.9200000000000001E-2</v>
      </c>
      <c r="O3987" s="50">
        <v>4.9599999999999998E-2</v>
      </c>
      <c r="R3987" s="59"/>
    </row>
    <row r="3988" spans="2:18" x14ac:dyDescent="0.2">
      <c r="B3988">
        <v>3979</v>
      </c>
      <c r="C3988" s="57">
        <f ca="1"/>
        <v>0.16492359361255746</v>
      </c>
      <c r="D3988" s="57">
        <f t="shared" ca="1" si="486"/>
        <v>0.68199500655195866</v>
      </c>
      <c r="E3988" s="57">
        <f t="shared" ca="1" si="486"/>
        <v>0.68221880175712635</v>
      </c>
      <c r="F3988" s="57">
        <f t="shared" ca="1" si="487"/>
        <v>0</v>
      </c>
      <c r="G3988" s="57">
        <f t="shared" ca="1" si="488"/>
        <v>0</v>
      </c>
      <c r="H3988" s="17">
        <f t="shared" ca="1" si="489"/>
        <v>0</v>
      </c>
      <c r="I3988" s="17">
        <f t="shared" ca="1" si="490"/>
        <v>0</v>
      </c>
      <c r="K3988" s="17">
        <v>3979</v>
      </c>
      <c r="L3988" s="50">
        <v>1.8183648248215551E-3</v>
      </c>
      <c r="M3988" s="50">
        <v>1.8336250144321675E-3</v>
      </c>
      <c r="N3988" s="50">
        <v>5.6399999999999999E-2</v>
      </c>
      <c r="O3988" s="50">
        <v>5.7000000000000002E-2</v>
      </c>
      <c r="R3988" s="59"/>
    </row>
    <row r="3989" spans="2:18" x14ac:dyDescent="0.2">
      <c r="B3989">
        <v>3980</v>
      </c>
      <c r="C3989" s="57">
        <f ca="1"/>
        <v>0.30615831829284434</v>
      </c>
      <c r="D3989" s="57">
        <f t="shared" ca="1" si="486"/>
        <v>0.69155750689945572</v>
      </c>
      <c r="E3989" s="57">
        <f t="shared" ca="1" si="486"/>
        <v>0.69178444001869421</v>
      </c>
      <c r="F3989" s="57">
        <f t="shared" ca="1" si="487"/>
        <v>0</v>
      </c>
      <c r="G3989" s="57">
        <f t="shared" ca="1" si="488"/>
        <v>0</v>
      </c>
      <c r="H3989" s="17">
        <f t="shared" ca="1" si="489"/>
        <v>0</v>
      </c>
      <c r="I3989" s="17">
        <f t="shared" ca="1" si="490"/>
        <v>0</v>
      </c>
      <c r="K3989" s="17">
        <v>3980</v>
      </c>
      <c r="L3989" s="50">
        <v>1.5968204791402204E-3</v>
      </c>
      <c r="M3989" s="50">
        <v>1.6098583481396261E-3</v>
      </c>
      <c r="N3989" s="50">
        <v>4.82E-2</v>
      </c>
      <c r="O3989" s="50">
        <v>4.8599999999999997E-2</v>
      </c>
      <c r="R3989" s="59"/>
    </row>
    <row r="3990" spans="2:18" x14ac:dyDescent="0.2">
      <c r="B3990">
        <v>3981</v>
      </c>
      <c r="C3990" s="57">
        <f ca="1"/>
        <v>5.4990600084257615E-2</v>
      </c>
      <c r="D3990" s="57">
        <f t="shared" ref="D3990:E4009" ca="1" si="491">S0*EXP((D$5+0.5*σ*σ)*T+σ*SQRT(T)*$C3990)</f>
        <v>0.67464344411732047</v>
      </c>
      <c r="E3990" s="57">
        <f t="shared" ca="1" si="491"/>
        <v>0.67486482692297267</v>
      </c>
      <c r="F3990" s="57">
        <f t="shared" ca="1" si="487"/>
        <v>0</v>
      </c>
      <c r="G3990" s="57">
        <f t="shared" ca="1" si="488"/>
        <v>0</v>
      </c>
      <c r="H3990" s="17">
        <f t="shared" ca="1" si="489"/>
        <v>0</v>
      </c>
      <c r="I3990" s="17">
        <f t="shared" ca="1" si="490"/>
        <v>0</v>
      </c>
      <c r="K3990" s="17">
        <v>3981</v>
      </c>
      <c r="L3990" s="50">
        <v>1.665359580272759E-3</v>
      </c>
      <c r="M3990" s="50">
        <v>1.6787627967088093E-3</v>
      </c>
      <c r="N3990" s="50">
        <v>4.9599999999999998E-2</v>
      </c>
      <c r="O3990" s="50">
        <v>0.05</v>
      </c>
      <c r="R3990" s="59"/>
    </row>
    <row r="3991" spans="2:18" x14ac:dyDescent="0.2">
      <c r="B3991">
        <v>3982</v>
      </c>
      <c r="C3991" s="57">
        <f ca="1"/>
        <v>0.55306923532032171</v>
      </c>
      <c r="D3991" s="57">
        <f t="shared" ca="1" si="491"/>
        <v>0.70859818621426263</v>
      </c>
      <c r="E3991" s="57">
        <f t="shared" ca="1" si="491"/>
        <v>0.70883071119603203</v>
      </c>
      <c r="F3991" s="57">
        <f t="shared" ca="1" si="487"/>
        <v>0</v>
      </c>
      <c r="G3991" s="57">
        <f t="shared" ca="1" si="488"/>
        <v>0</v>
      </c>
      <c r="H3991" s="17">
        <f t="shared" ca="1" si="489"/>
        <v>0</v>
      </c>
      <c r="I3991" s="17">
        <f t="shared" ca="1" si="490"/>
        <v>0</v>
      </c>
      <c r="K3991" s="17">
        <v>3982</v>
      </c>
      <c r="L3991" s="50">
        <v>1.6882154042452064E-3</v>
      </c>
      <c r="M3991" s="50">
        <v>1.701020050000799E-3</v>
      </c>
      <c r="N3991" s="50">
        <v>4.7199999999999999E-2</v>
      </c>
      <c r="O3991" s="50">
        <v>4.8000000000000001E-2</v>
      </c>
      <c r="R3991" s="59"/>
    </row>
    <row r="3992" spans="2:18" x14ac:dyDescent="0.2">
      <c r="B3992">
        <v>3983</v>
      </c>
      <c r="C3992" s="57">
        <f ca="1"/>
        <v>-0.90557148292845313</v>
      </c>
      <c r="D3992" s="57">
        <f t="shared" ca="1" si="491"/>
        <v>0.61368694408982583</v>
      </c>
      <c r="E3992" s="57">
        <f t="shared" ca="1" si="491"/>
        <v>0.6138883241501516</v>
      </c>
      <c r="F3992" s="57">
        <f t="shared" ca="1" si="487"/>
        <v>0</v>
      </c>
      <c r="G3992" s="57">
        <f t="shared" ca="1" si="488"/>
        <v>0</v>
      </c>
      <c r="H3992" s="17">
        <f t="shared" ca="1" si="489"/>
        <v>0</v>
      </c>
      <c r="I3992" s="17">
        <f t="shared" ca="1" si="490"/>
        <v>0</v>
      </c>
      <c r="K3992" s="17">
        <v>3983</v>
      </c>
      <c r="L3992" s="50">
        <v>1.7852395534039105E-3</v>
      </c>
      <c r="M3992" s="50">
        <v>1.7973609941073117E-3</v>
      </c>
      <c r="N3992" s="50">
        <v>4.4600000000000001E-2</v>
      </c>
      <c r="O3992" s="50">
        <v>4.4600000000000001E-2</v>
      </c>
      <c r="R3992" s="59"/>
    </row>
    <row r="3993" spans="2:18" x14ac:dyDescent="0.2">
      <c r="B3993">
        <v>3984</v>
      </c>
      <c r="C3993" s="57">
        <f ca="1"/>
        <v>-1.2662591829474326</v>
      </c>
      <c r="D3993" s="57">
        <f t="shared" ca="1" si="491"/>
        <v>0.59224810736493927</v>
      </c>
      <c r="E3993" s="57">
        <f t="shared" ca="1" si="491"/>
        <v>0.59244245231677117</v>
      </c>
      <c r="F3993" s="57">
        <f t="shared" ca="1" si="487"/>
        <v>0</v>
      </c>
      <c r="G3993" s="57">
        <f t="shared" ca="1" si="488"/>
        <v>0</v>
      </c>
      <c r="H3993" s="17">
        <f t="shared" ca="1" si="489"/>
        <v>0</v>
      </c>
      <c r="I3993" s="17">
        <f t="shared" ca="1" si="490"/>
        <v>0</v>
      </c>
      <c r="K3993" s="17">
        <v>3984</v>
      </c>
      <c r="L3993" s="50">
        <v>1.8080929729271077E-3</v>
      </c>
      <c r="M3993" s="50">
        <v>1.8226911403518087E-3</v>
      </c>
      <c r="N3993" s="50">
        <v>5.3999999999999999E-2</v>
      </c>
      <c r="O3993" s="50">
        <v>5.4199999999999998E-2</v>
      </c>
      <c r="R3993" s="59"/>
    </row>
    <row r="3994" spans="2:18" x14ac:dyDescent="0.2">
      <c r="B3994">
        <v>3985</v>
      </c>
      <c r="C3994" s="57">
        <f ca="1"/>
        <v>-2.6044212943418011E-2</v>
      </c>
      <c r="D3994" s="57">
        <f t="shared" ca="1" si="491"/>
        <v>0.66927517819010274</v>
      </c>
      <c r="E3994" s="57">
        <f t="shared" ca="1" si="491"/>
        <v>0.66949479941075363</v>
      </c>
      <c r="F3994" s="57">
        <f t="shared" ca="1" si="487"/>
        <v>0</v>
      </c>
      <c r="G3994" s="57">
        <f t="shared" ca="1" si="488"/>
        <v>0</v>
      </c>
      <c r="H3994" s="17">
        <f t="shared" ca="1" si="489"/>
        <v>0</v>
      </c>
      <c r="I3994" s="17">
        <f t="shared" ca="1" si="490"/>
        <v>0</v>
      </c>
      <c r="K3994" s="17">
        <v>3985</v>
      </c>
      <c r="L3994" s="50">
        <v>1.8747417649058139E-3</v>
      </c>
      <c r="M3994" s="50">
        <v>1.8886267070484905E-3</v>
      </c>
      <c r="N3994" s="50">
        <v>5.1200000000000002E-2</v>
      </c>
      <c r="O3994" s="50">
        <v>5.16E-2</v>
      </c>
      <c r="R3994" s="59"/>
    </row>
    <row r="3995" spans="2:18" x14ac:dyDescent="0.2">
      <c r="B3995">
        <v>3986</v>
      </c>
      <c r="C3995" s="57">
        <f ca="1"/>
        <v>-0.50972837454603126</v>
      </c>
      <c r="D3995" s="57">
        <f t="shared" ca="1" si="491"/>
        <v>0.63810963198366</v>
      </c>
      <c r="E3995" s="57">
        <f t="shared" ca="1" si="491"/>
        <v>0.63831902629686954</v>
      </c>
      <c r="F3995" s="57">
        <f t="shared" ca="1" si="487"/>
        <v>0</v>
      </c>
      <c r="G3995" s="57">
        <f t="shared" ca="1" si="488"/>
        <v>0</v>
      </c>
      <c r="H3995" s="17">
        <f t="shared" ca="1" si="489"/>
        <v>0</v>
      </c>
      <c r="I3995" s="17">
        <f t="shared" ca="1" si="490"/>
        <v>0</v>
      </c>
      <c r="K3995" s="17">
        <v>3986</v>
      </c>
      <c r="L3995" s="50">
        <v>1.8006544880733472E-3</v>
      </c>
      <c r="M3995" s="50">
        <v>1.8142888115264373E-3</v>
      </c>
      <c r="N3995" s="50">
        <v>5.0200000000000002E-2</v>
      </c>
      <c r="O3995" s="50">
        <v>5.0599999999999999E-2</v>
      </c>
      <c r="R3995" s="59"/>
    </row>
    <row r="3996" spans="2:18" x14ac:dyDescent="0.2">
      <c r="B3996">
        <v>3987</v>
      </c>
      <c r="C3996" s="57">
        <f ca="1"/>
        <v>-1.0414586173445448</v>
      </c>
      <c r="D3996" s="57">
        <f t="shared" ca="1" si="491"/>
        <v>0.60552034715881409</v>
      </c>
      <c r="E3996" s="57">
        <f t="shared" ca="1" si="491"/>
        <v>0.60571904736779469</v>
      </c>
      <c r="F3996" s="57">
        <f t="shared" ca="1" si="487"/>
        <v>0</v>
      </c>
      <c r="G3996" s="57">
        <f t="shared" ca="1" si="488"/>
        <v>0</v>
      </c>
      <c r="H3996" s="17">
        <f t="shared" ca="1" si="489"/>
        <v>0</v>
      </c>
      <c r="I3996" s="17">
        <f t="shared" ca="1" si="490"/>
        <v>0</v>
      </c>
      <c r="K3996" s="17">
        <v>3987</v>
      </c>
      <c r="L3996" s="50">
        <v>1.6464372141152506E-3</v>
      </c>
      <c r="M3996" s="50">
        <v>1.6595780918338807E-3</v>
      </c>
      <c r="N3996" s="50">
        <v>4.8599999999999997E-2</v>
      </c>
      <c r="O3996" s="50">
        <v>4.9000000000000002E-2</v>
      </c>
      <c r="R3996" s="59"/>
    </row>
    <row r="3997" spans="2:18" x14ac:dyDescent="0.2">
      <c r="B3997">
        <v>3988</v>
      </c>
      <c r="C3997" s="57">
        <f ca="1"/>
        <v>-0.64073284474429726</v>
      </c>
      <c r="D3997" s="57">
        <f t="shared" ca="1" si="491"/>
        <v>0.62992118369021355</v>
      </c>
      <c r="E3997" s="57">
        <f t="shared" ca="1" si="491"/>
        <v>0.63012789098159994</v>
      </c>
      <c r="F3997" s="57">
        <f t="shared" ca="1" si="487"/>
        <v>0</v>
      </c>
      <c r="G3997" s="57">
        <f t="shared" ca="1" si="488"/>
        <v>0</v>
      </c>
      <c r="H3997" s="17">
        <f t="shared" ca="1" si="489"/>
        <v>0</v>
      </c>
      <c r="I3997" s="17">
        <f t="shared" ca="1" si="490"/>
        <v>0</v>
      </c>
      <c r="K3997" s="17">
        <v>3988</v>
      </c>
      <c r="L3997" s="50">
        <v>1.794292779461766E-3</v>
      </c>
      <c r="M3997" s="50">
        <v>1.8080904260874841E-3</v>
      </c>
      <c r="N3997" s="50">
        <v>5.0799999999999998E-2</v>
      </c>
      <c r="O3997" s="50">
        <v>5.1400000000000001E-2</v>
      </c>
      <c r="R3997" s="59"/>
    </row>
    <row r="3998" spans="2:18" x14ac:dyDescent="0.2">
      <c r="B3998">
        <v>3989</v>
      </c>
      <c r="C3998" s="57">
        <f ca="1"/>
        <v>1.0872980679086037</v>
      </c>
      <c r="D3998" s="57">
        <f t="shared" ca="1" si="491"/>
        <v>0.74691911659640464</v>
      </c>
      <c r="E3998" s="57">
        <f t="shared" ca="1" si="491"/>
        <v>0.74716421650965392</v>
      </c>
      <c r="F3998" s="57">
        <f t="shared" ca="1" si="487"/>
        <v>0</v>
      </c>
      <c r="G3998" s="57">
        <f t="shared" ca="1" si="488"/>
        <v>0</v>
      </c>
      <c r="H3998" s="17">
        <f t="shared" ca="1" si="489"/>
        <v>0</v>
      </c>
      <c r="I3998" s="17">
        <f t="shared" ca="1" si="490"/>
        <v>0</v>
      </c>
      <c r="K3998" s="17">
        <v>3989</v>
      </c>
      <c r="L3998" s="50">
        <v>1.6432141359121592E-3</v>
      </c>
      <c r="M3998" s="50">
        <v>1.6569273817322518E-3</v>
      </c>
      <c r="N3998" s="50">
        <v>5.0799999999999998E-2</v>
      </c>
      <c r="O3998" s="50">
        <v>5.1400000000000001E-2</v>
      </c>
      <c r="R3998" s="59"/>
    </row>
    <row r="3999" spans="2:18" x14ac:dyDescent="0.2">
      <c r="B3999">
        <v>3990</v>
      </c>
      <c r="C3999" s="57">
        <f ca="1"/>
        <v>0.64981782439222446</v>
      </c>
      <c r="D3999" s="57">
        <f t="shared" ca="1" si="491"/>
        <v>0.71538927231828375</v>
      </c>
      <c r="E3999" s="57">
        <f t="shared" ca="1" si="491"/>
        <v>0.71562402578045747</v>
      </c>
      <c r="F3999" s="57">
        <f t="shared" ca="1" si="487"/>
        <v>0</v>
      </c>
      <c r="G3999" s="57">
        <f t="shared" ca="1" si="488"/>
        <v>0</v>
      </c>
      <c r="H3999" s="17">
        <f t="shared" ca="1" si="489"/>
        <v>0</v>
      </c>
      <c r="I3999" s="17">
        <f t="shared" ca="1" si="490"/>
        <v>0</v>
      </c>
      <c r="K3999" s="17">
        <v>3990</v>
      </c>
      <c r="L3999" s="50">
        <v>1.8495986459829566E-3</v>
      </c>
      <c r="M3999" s="50">
        <v>1.8642037135795479E-3</v>
      </c>
      <c r="N3999" s="50">
        <v>5.3999999999999999E-2</v>
      </c>
      <c r="O3999" s="50">
        <v>5.4199999999999998E-2</v>
      </c>
      <c r="R3999" s="59"/>
    </row>
    <row r="4000" spans="2:18" x14ac:dyDescent="0.2">
      <c r="B4000">
        <v>3991</v>
      </c>
      <c r="C4000" s="57">
        <f ca="1"/>
        <v>-0.25977045832286572</v>
      </c>
      <c r="D4000" s="57">
        <f t="shared" ca="1" si="491"/>
        <v>0.65402973975195744</v>
      </c>
      <c r="E4000" s="57">
        <f t="shared" ca="1" si="491"/>
        <v>0.65424435821453764</v>
      </c>
      <c r="F4000" s="57">
        <f t="shared" ca="1" si="487"/>
        <v>0</v>
      </c>
      <c r="G4000" s="57">
        <f t="shared" ca="1" si="488"/>
        <v>0</v>
      </c>
      <c r="H4000" s="17">
        <f t="shared" ca="1" si="489"/>
        <v>0</v>
      </c>
      <c r="I4000" s="17">
        <f t="shared" ca="1" si="490"/>
        <v>0</v>
      </c>
      <c r="K4000" s="17">
        <v>3991</v>
      </c>
      <c r="L4000" s="50">
        <v>1.7091268233895864E-3</v>
      </c>
      <c r="M4000" s="50">
        <v>1.7222798939245984E-3</v>
      </c>
      <c r="N4000" s="50">
        <v>4.8599999999999997E-2</v>
      </c>
      <c r="O4000" s="50">
        <v>4.8800000000000003E-2</v>
      </c>
      <c r="R4000" s="59"/>
    </row>
    <row r="4001" spans="2:18" x14ac:dyDescent="0.2">
      <c r="B4001">
        <v>3992</v>
      </c>
      <c r="C4001" s="57">
        <f ca="1"/>
        <v>-0.58958333736495461</v>
      </c>
      <c r="D4001" s="57">
        <f t="shared" ca="1" si="491"/>
        <v>0.6331057101234856</v>
      </c>
      <c r="E4001" s="57">
        <f t="shared" ca="1" si="491"/>
        <v>0.6333134624104213</v>
      </c>
      <c r="F4001" s="57">
        <f t="shared" ca="1" si="487"/>
        <v>0</v>
      </c>
      <c r="G4001" s="57">
        <f t="shared" ca="1" si="488"/>
        <v>0</v>
      </c>
      <c r="H4001" s="17">
        <f t="shared" ca="1" si="489"/>
        <v>0</v>
      </c>
      <c r="I4001" s="17">
        <f t="shared" ca="1" si="490"/>
        <v>0</v>
      </c>
      <c r="K4001" s="17">
        <v>3992</v>
      </c>
      <c r="L4001" s="50">
        <v>1.7019960421163179E-3</v>
      </c>
      <c r="M4001" s="50">
        <v>1.7151164303393588E-3</v>
      </c>
      <c r="N4001" s="50">
        <v>4.8399999999999999E-2</v>
      </c>
      <c r="O4001" s="50">
        <v>4.8599999999999997E-2</v>
      </c>
      <c r="R4001" s="59"/>
    </row>
    <row r="4002" spans="2:18" x14ac:dyDescent="0.2">
      <c r="B4002">
        <v>3993</v>
      </c>
      <c r="C4002" s="57">
        <f ca="1"/>
        <v>-0.19917291485456995</v>
      </c>
      <c r="D4002" s="57">
        <f t="shared" ca="1" si="491"/>
        <v>0.65794871169382729</v>
      </c>
      <c r="E4002" s="57">
        <f t="shared" ca="1" si="491"/>
        <v>0.65816461615868227</v>
      </c>
      <c r="F4002" s="57">
        <f t="shared" ca="1" si="487"/>
        <v>0</v>
      </c>
      <c r="G4002" s="57">
        <f t="shared" ca="1" si="488"/>
        <v>0</v>
      </c>
      <c r="H4002" s="17">
        <f t="shared" ca="1" si="489"/>
        <v>0</v>
      </c>
      <c r="I4002" s="17">
        <f t="shared" ca="1" si="490"/>
        <v>0</v>
      </c>
      <c r="K4002" s="17">
        <v>3993</v>
      </c>
      <c r="L4002" s="50">
        <v>1.8044585303190882E-3</v>
      </c>
      <c r="M4002" s="50">
        <v>1.8185598129171574E-3</v>
      </c>
      <c r="N4002" s="50">
        <v>5.1999999999999998E-2</v>
      </c>
      <c r="O4002" s="50">
        <v>5.2600000000000001E-2</v>
      </c>
      <c r="R4002" s="59"/>
    </row>
    <row r="4003" spans="2:18" x14ac:dyDescent="0.2">
      <c r="B4003">
        <v>3994</v>
      </c>
      <c r="C4003" s="57">
        <f ca="1"/>
        <v>0.79791082475001807</v>
      </c>
      <c r="D4003" s="57">
        <f t="shared" ca="1" si="491"/>
        <v>0.72591065719903236</v>
      </c>
      <c r="E4003" s="57">
        <f t="shared" ca="1" si="491"/>
        <v>0.72614886323118877</v>
      </c>
      <c r="F4003" s="57">
        <f t="shared" ca="1" si="487"/>
        <v>0</v>
      </c>
      <c r="G4003" s="57">
        <f t="shared" ca="1" si="488"/>
        <v>0</v>
      </c>
      <c r="H4003" s="17">
        <f t="shared" ca="1" si="489"/>
        <v>0</v>
      </c>
      <c r="I4003" s="17">
        <f t="shared" ca="1" si="490"/>
        <v>0</v>
      </c>
      <c r="K4003" s="17">
        <v>3994</v>
      </c>
      <c r="L4003" s="50">
        <v>1.7988724913144104E-3</v>
      </c>
      <c r="M4003" s="50">
        <v>1.8135334283487089E-3</v>
      </c>
      <c r="N4003" s="50">
        <v>5.4199999999999998E-2</v>
      </c>
      <c r="O4003" s="50">
        <v>5.4800000000000001E-2</v>
      </c>
      <c r="R4003" s="59"/>
    </row>
    <row r="4004" spans="2:18" x14ac:dyDescent="0.2">
      <c r="B4004">
        <v>3995</v>
      </c>
      <c r="C4004" s="57">
        <f ca="1"/>
        <v>-0.12076861760714237</v>
      </c>
      <c r="D4004" s="57">
        <f t="shared" ca="1" si="491"/>
        <v>0.66305415182808858</v>
      </c>
      <c r="E4004" s="57">
        <f t="shared" ca="1" si="491"/>
        <v>0.66327173163222219</v>
      </c>
      <c r="F4004" s="57">
        <f t="shared" ca="1" si="487"/>
        <v>0</v>
      </c>
      <c r="G4004" s="57">
        <f t="shared" ca="1" si="488"/>
        <v>0</v>
      </c>
      <c r="H4004" s="17">
        <f t="shared" ca="1" si="489"/>
        <v>0</v>
      </c>
      <c r="I4004" s="17">
        <f t="shared" ca="1" si="490"/>
        <v>0</v>
      </c>
      <c r="K4004" s="17">
        <v>3995</v>
      </c>
      <c r="L4004" s="50">
        <v>1.5531621765465416E-3</v>
      </c>
      <c r="M4004" s="50">
        <v>1.5666008365318208E-3</v>
      </c>
      <c r="N4004" s="50">
        <v>4.9399999999999999E-2</v>
      </c>
      <c r="O4004" s="50">
        <v>5.0200000000000002E-2</v>
      </c>
      <c r="R4004" s="59"/>
    </row>
    <row r="4005" spans="2:18" x14ac:dyDescent="0.2">
      <c r="B4005">
        <v>3996</v>
      </c>
      <c r="C4005" s="57">
        <f ca="1"/>
        <v>0.13429091336635177</v>
      </c>
      <c r="D4005" s="57">
        <f t="shared" ca="1" si="491"/>
        <v>0.67993848960019565</v>
      </c>
      <c r="E4005" s="57">
        <f t="shared" ca="1" si="491"/>
        <v>0.68016160996371677</v>
      </c>
      <c r="F4005" s="57">
        <f t="shared" ca="1" si="487"/>
        <v>0</v>
      </c>
      <c r="G4005" s="57">
        <f t="shared" ca="1" si="488"/>
        <v>0</v>
      </c>
      <c r="H4005" s="17">
        <f t="shared" ca="1" si="489"/>
        <v>0</v>
      </c>
      <c r="I4005" s="17">
        <f t="shared" ca="1" si="490"/>
        <v>0</v>
      </c>
      <c r="K4005" s="17">
        <v>3996</v>
      </c>
      <c r="L4005" s="50">
        <v>1.7204224740805288E-3</v>
      </c>
      <c r="M4005" s="50">
        <v>1.7348266524621373E-3</v>
      </c>
      <c r="N4005" s="50">
        <v>5.3400000000000003E-2</v>
      </c>
      <c r="O4005" s="50">
        <v>5.3600000000000002E-2</v>
      </c>
      <c r="R4005" s="59"/>
    </row>
    <row r="4006" spans="2:18" x14ac:dyDescent="0.2">
      <c r="B4006">
        <v>3997</v>
      </c>
      <c r="C4006" s="57">
        <f ca="1"/>
        <v>-0.27487262767245846</v>
      </c>
      <c r="D4006" s="57">
        <f t="shared" ca="1" si="491"/>
        <v>0.65305668946234763</v>
      </c>
      <c r="E4006" s="57">
        <f t="shared" ca="1" si="491"/>
        <v>0.65327098862055299</v>
      </c>
      <c r="F4006" s="57">
        <f t="shared" ca="1" si="487"/>
        <v>0</v>
      </c>
      <c r="G4006" s="57">
        <f t="shared" ca="1" si="488"/>
        <v>0</v>
      </c>
      <c r="H4006" s="17">
        <f t="shared" ca="1" si="489"/>
        <v>0</v>
      </c>
      <c r="I4006" s="17">
        <f t="shared" ca="1" si="490"/>
        <v>0</v>
      </c>
      <c r="K4006" s="17">
        <v>3997</v>
      </c>
      <c r="L4006" s="50">
        <v>1.7412695973683689E-3</v>
      </c>
      <c r="M4006" s="50">
        <v>1.7565401589558294E-3</v>
      </c>
      <c r="N4006" s="50">
        <v>5.6800000000000003E-2</v>
      </c>
      <c r="O4006" s="50">
        <v>5.7000000000000002E-2</v>
      </c>
      <c r="R4006" s="59"/>
    </row>
    <row r="4007" spans="2:18" x14ac:dyDescent="0.2">
      <c r="B4007">
        <v>3998</v>
      </c>
      <c r="C4007" s="57">
        <f ca="1"/>
        <v>0.79791572156262891</v>
      </c>
      <c r="D4007" s="57">
        <f t="shared" ca="1" si="491"/>
        <v>0.72591100764291439</v>
      </c>
      <c r="E4007" s="57">
        <f t="shared" ca="1" si="491"/>
        <v>0.72614921379006836</v>
      </c>
      <c r="F4007" s="57">
        <f t="shared" ca="1" si="487"/>
        <v>0</v>
      </c>
      <c r="G4007" s="57">
        <f t="shared" ca="1" si="488"/>
        <v>0</v>
      </c>
      <c r="H4007" s="17">
        <f t="shared" ca="1" si="489"/>
        <v>0</v>
      </c>
      <c r="I4007" s="17">
        <f t="shared" ca="1" si="490"/>
        <v>0</v>
      </c>
      <c r="K4007" s="17">
        <v>3998</v>
      </c>
      <c r="L4007" s="50">
        <v>1.5000459260038226E-3</v>
      </c>
      <c r="M4007" s="50">
        <v>1.51384475655661E-3</v>
      </c>
      <c r="N4007" s="50">
        <v>5.1200000000000002E-2</v>
      </c>
      <c r="O4007" s="50">
        <v>5.1999999999999998E-2</v>
      </c>
      <c r="R4007" s="59"/>
    </row>
    <row r="4008" spans="2:18" x14ac:dyDescent="0.2">
      <c r="B4008">
        <v>3999</v>
      </c>
      <c r="C4008" s="57">
        <f ca="1"/>
        <v>0.48263265424950647</v>
      </c>
      <c r="D4008" s="57">
        <f t="shared" ca="1" si="491"/>
        <v>0.70369460930950967</v>
      </c>
      <c r="E4008" s="57">
        <f t="shared" ca="1" si="491"/>
        <v>0.70392552519298812</v>
      </c>
      <c r="F4008" s="57">
        <f t="shared" ca="1" si="487"/>
        <v>0</v>
      </c>
      <c r="G4008" s="57">
        <f t="shared" ca="1" si="488"/>
        <v>0</v>
      </c>
      <c r="H4008" s="17">
        <f t="shared" ca="1" si="489"/>
        <v>0</v>
      </c>
      <c r="I4008" s="17">
        <f t="shared" ca="1" si="490"/>
        <v>0</v>
      </c>
      <c r="K4008" s="17">
        <v>3999</v>
      </c>
      <c r="L4008" s="50">
        <v>1.8812425015736877E-3</v>
      </c>
      <c r="M4008" s="50">
        <v>1.8963443785624385E-3</v>
      </c>
      <c r="N4008" s="50">
        <v>5.5800000000000002E-2</v>
      </c>
      <c r="O4008" s="50">
        <v>5.62E-2</v>
      </c>
      <c r="R4008" s="59"/>
    </row>
    <row r="4009" spans="2:18" x14ac:dyDescent="0.2">
      <c r="B4009">
        <v>4000</v>
      </c>
      <c r="C4009" s="57">
        <f ca="1"/>
        <v>-0.37961394238637913</v>
      </c>
      <c r="D4009" s="57">
        <f t="shared" ca="1" si="491"/>
        <v>0.64634780594356755</v>
      </c>
      <c r="E4009" s="57">
        <f t="shared" ca="1" si="491"/>
        <v>0.64655990359597149</v>
      </c>
      <c r="F4009" s="57">
        <f t="shared" ca="1" si="487"/>
        <v>0</v>
      </c>
      <c r="G4009" s="57">
        <f t="shared" ca="1" si="488"/>
        <v>0</v>
      </c>
      <c r="H4009" s="17">
        <f t="shared" ca="1" si="489"/>
        <v>0</v>
      </c>
      <c r="I4009" s="17">
        <f t="shared" ca="1" si="490"/>
        <v>0</v>
      </c>
      <c r="K4009" s="17">
        <v>4000</v>
      </c>
      <c r="L4009" s="50">
        <v>1.8225124471798618E-3</v>
      </c>
      <c r="M4009" s="50">
        <v>1.8368746178972963E-3</v>
      </c>
      <c r="N4009" s="50">
        <v>5.2999999999999999E-2</v>
      </c>
      <c r="O4009" s="50">
        <v>5.3600000000000002E-2</v>
      </c>
      <c r="R4009" s="59"/>
    </row>
    <row r="4010" spans="2:18" x14ac:dyDescent="0.2">
      <c r="B4010">
        <f>B4009+1</f>
        <v>4001</v>
      </c>
      <c r="C4010" s="57">
        <f ca="1"/>
        <v>-0.36823280276184717</v>
      </c>
      <c r="D4010" s="57">
        <f t="shared" ref="D4010:E4029" ca="1" si="492">S0*EXP((D$5+0.5*σ*σ)*T+σ*SQRT(T)*$C4010)</f>
        <v>0.64707343960493235</v>
      </c>
      <c r="E4010" s="57">
        <f t="shared" ca="1" si="492"/>
        <v>0.64728577537247278</v>
      </c>
      <c r="F4010" s="57">
        <f t="shared" ca="1" si="487"/>
        <v>0</v>
      </c>
      <c r="G4010" s="57">
        <f t="shared" ca="1" si="488"/>
        <v>0</v>
      </c>
      <c r="H4010" s="17">
        <f t="shared" ca="1" si="489"/>
        <v>0</v>
      </c>
      <c r="I4010" s="17">
        <f t="shared" ca="1" si="490"/>
        <v>0</v>
      </c>
      <c r="K4010" s="17">
        <v>4001</v>
      </c>
      <c r="L4010" s="50">
        <v>1.7313000507690589E-3</v>
      </c>
      <c r="M4010" s="50">
        <v>1.7462851498582161E-3</v>
      </c>
      <c r="N4010" s="50">
        <v>5.5399999999999998E-2</v>
      </c>
      <c r="O4010" s="50">
        <v>5.5800000000000002E-2</v>
      </c>
      <c r="R4010" s="59"/>
    </row>
    <row r="4011" spans="2:18" x14ac:dyDescent="0.2">
      <c r="B4011">
        <f t="shared" ref="B4011:B4074" si="493">B4010+1</f>
        <v>4002</v>
      </c>
      <c r="C4011" s="57">
        <f ca="1"/>
        <v>-0.28874984480842869</v>
      </c>
      <c r="D4011" s="57">
        <f t="shared" ca="1" si="492"/>
        <v>0.65216384062559019</v>
      </c>
      <c r="E4011" s="57">
        <f t="shared" ca="1" si="492"/>
        <v>0.65237784679735622</v>
      </c>
      <c r="F4011" s="57">
        <f t="shared" ca="1" si="487"/>
        <v>0</v>
      </c>
      <c r="G4011" s="57">
        <f t="shared" ca="1" si="488"/>
        <v>0</v>
      </c>
      <c r="H4011" s="17">
        <f t="shared" ca="1" si="489"/>
        <v>0</v>
      </c>
      <c r="I4011" s="17">
        <f t="shared" ca="1" si="490"/>
        <v>0</v>
      </c>
      <c r="K4011" s="17">
        <v>4002</v>
      </c>
      <c r="L4011" s="50">
        <v>1.5766979924892084E-3</v>
      </c>
      <c r="M4011" s="50">
        <v>1.5900494072458437E-3</v>
      </c>
      <c r="N4011" s="50">
        <v>4.9399999999999999E-2</v>
      </c>
      <c r="O4011" s="50">
        <v>4.9799999999999997E-2</v>
      </c>
      <c r="R4011" s="59"/>
    </row>
    <row r="4012" spans="2:18" x14ac:dyDescent="0.2">
      <c r="B4012">
        <f t="shared" si="493"/>
        <v>4003</v>
      </c>
      <c r="C4012" s="57">
        <f ca="1"/>
        <v>-0.60153071280109394</v>
      </c>
      <c r="D4012" s="57">
        <f t="shared" ca="1" si="492"/>
        <v>0.63236043827271482</v>
      </c>
      <c r="E4012" s="57">
        <f t="shared" ca="1" si="492"/>
        <v>0.6325679460002841</v>
      </c>
      <c r="F4012" s="57">
        <f t="shared" ca="1" si="487"/>
        <v>0</v>
      </c>
      <c r="G4012" s="57">
        <f t="shared" ca="1" si="488"/>
        <v>0</v>
      </c>
      <c r="H4012" s="17">
        <f t="shared" ca="1" si="489"/>
        <v>0</v>
      </c>
      <c r="I4012" s="17">
        <f t="shared" ca="1" si="490"/>
        <v>0</v>
      </c>
      <c r="K4012" s="17">
        <v>4003</v>
      </c>
      <c r="L4012" s="50">
        <v>1.8445195117260259E-3</v>
      </c>
      <c r="M4012" s="50">
        <v>1.8581605526737355E-3</v>
      </c>
      <c r="N4012" s="50">
        <v>5.04E-2</v>
      </c>
      <c r="O4012" s="50">
        <v>5.04E-2</v>
      </c>
      <c r="R4012" s="59"/>
    </row>
    <row r="4013" spans="2:18" x14ac:dyDescent="0.2">
      <c r="B4013">
        <f t="shared" si="493"/>
        <v>4004</v>
      </c>
      <c r="C4013" s="57">
        <f ca="1"/>
        <v>1.2365685698660578</v>
      </c>
      <c r="D4013" s="57">
        <f t="shared" ca="1" si="492"/>
        <v>0.75799220558255953</v>
      </c>
      <c r="E4013" s="57">
        <f t="shared" ca="1" si="492"/>
        <v>0.75824093910631574</v>
      </c>
      <c r="F4013" s="57">
        <f t="shared" ca="1" si="487"/>
        <v>0</v>
      </c>
      <c r="G4013" s="57">
        <f t="shared" ca="1" si="488"/>
        <v>0</v>
      </c>
      <c r="H4013" s="17">
        <f t="shared" ca="1" si="489"/>
        <v>0</v>
      </c>
      <c r="I4013" s="17">
        <f t="shared" ca="1" si="490"/>
        <v>0</v>
      </c>
      <c r="K4013" s="17">
        <v>4004</v>
      </c>
      <c r="L4013" s="50">
        <v>1.5714157007238069E-3</v>
      </c>
      <c r="M4013" s="50">
        <v>1.5846626189369667E-3</v>
      </c>
      <c r="N4013" s="50">
        <v>4.9000000000000002E-2</v>
      </c>
      <c r="O4013" s="50">
        <v>4.9399999999999999E-2</v>
      </c>
      <c r="R4013" s="59"/>
    </row>
    <row r="4014" spans="2:18" x14ac:dyDescent="0.2">
      <c r="B4014">
        <f t="shared" si="493"/>
        <v>4005</v>
      </c>
      <c r="C4014" s="57">
        <f ca="1"/>
        <v>-1.9027055880942478</v>
      </c>
      <c r="D4014" s="57">
        <f t="shared" ca="1" si="492"/>
        <v>0.55622895922586491</v>
      </c>
      <c r="E4014" s="57">
        <f t="shared" ca="1" si="492"/>
        <v>0.55641148457114498</v>
      </c>
      <c r="F4014" s="57">
        <f t="shared" ca="1" si="487"/>
        <v>0</v>
      </c>
      <c r="G4014" s="57">
        <f t="shared" ca="1" si="488"/>
        <v>0</v>
      </c>
      <c r="H4014" s="17">
        <f t="shared" ca="1" si="489"/>
        <v>0</v>
      </c>
      <c r="I4014" s="17">
        <f t="shared" ca="1" si="490"/>
        <v>0</v>
      </c>
      <c r="K4014" s="17">
        <v>4005</v>
      </c>
      <c r="L4014" s="50">
        <v>1.5874038828904557E-3</v>
      </c>
      <c r="M4014" s="50">
        <v>1.6010640103523649E-3</v>
      </c>
      <c r="N4014" s="50">
        <v>5.0799999999999998E-2</v>
      </c>
      <c r="O4014" s="50">
        <v>5.0799999999999998E-2</v>
      </c>
      <c r="R4014" s="59"/>
    </row>
    <row r="4015" spans="2:18" x14ac:dyDescent="0.2">
      <c r="B4015">
        <f t="shared" si="493"/>
        <v>4006</v>
      </c>
      <c r="C4015" s="57">
        <f ca="1"/>
        <v>-1.8071961868492556</v>
      </c>
      <c r="D4015" s="57">
        <f t="shared" ca="1" si="492"/>
        <v>0.56149116356498452</v>
      </c>
      <c r="E4015" s="57">
        <f t="shared" ca="1" si="492"/>
        <v>0.56167541569138224</v>
      </c>
      <c r="F4015" s="57">
        <f t="shared" ca="1" si="487"/>
        <v>0</v>
      </c>
      <c r="G4015" s="57">
        <f t="shared" ca="1" si="488"/>
        <v>0</v>
      </c>
      <c r="H4015" s="17">
        <f t="shared" ca="1" si="489"/>
        <v>0</v>
      </c>
      <c r="I4015" s="17">
        <f t="shared" ca="1" si="490"/>
        <v>0</v>
      </c>
      <c r="K4015" s="17">
        <v>4006</v>
      </c>
      <c r="L4015" s="50">
        <v>1.741521833038902E-3</v>
      </c>
      <c r="M4015" s="50">
        <v>1.7555680615667477E-3</v>
      </c>
      <c r="N4015" s="50">
        <v>5.16E-2</v>
      </c>
      <c r="O4015" s="50">
        <v>5.2400000000000002E-2</v>
      </c>
      <c r="R4015" s="59"/>
    </row>
    <row r="4016" spans="2:18" x14ac:dyDescent="0.2">
      <c r="B4016">
        <f t="shared" si="493"/>
        <v>4007</v>
      </c>
      <c r="C4016" s="57">
        <f ca="1"/>
        <v>-0.48123108084909294</v>
      </c>
      <c r="D4016" s="57">
        <f t="shared" ca="1" si="492"/>
        <v>0.63990490644065801</v>
      </c>
      <c r="E4016" s="57">
        <f t="shared" ca="1" si="492"/>
        <v>0.64011488986934728</v>
      </c>
      <c r="F4016" s="57">
        <f t="shared" ca="1" si="487"/>
        <v>0</v>
      </c>
      <c r="G4016" s="57">
        <f t="shared" ca="1" si="488"/>
        <v>0</v>
      </c>
      <c r="H4016" s="17">
        <f t="shared" ca="1" si="489"/>
        <v>0</v>
      </c>
      <c r="I4016" s="17">
        <f t="shared" ca="1" si="490"/>
        <v>0</v>
      </c>
      <c r="K4016" s="17">
        <v>4007</v>
      </c>
      <c r="L4016" s="50">
        <v>1.7571075863135213E-3</v>
      </c>
      <c r="M4016" s="50">
        <v>1.7717212695480902E-3</v>
      </c>
      <c r="N4016" s="50">
        <v>5.3800000000000001E-2</v>
      </c>
      <c r="O4016" s="50">
        <v>5.4399999999999997E-2</v>
      </c>
      <c r="R4016" s="59"/>
    </row>
    <row r="4017" spans="2:18" x14ac:dyDescent="0.2">
      <c r="B4017">
        <f t="shared" si="493"/>
        <v>4008</v>
      </c>
      <c r="C4017" s="57">
        <f ca="1"/>
        <v>-5.9242848945574869E-2</v>
      </c>
      <c r="D4017" s="57">
        <f t="shared" ca="1" si="492"/>
        <v>0.66708824177019821</v>
      </c>
      <c r="E4017" s="57">
        <f t="shared" ca="1" si="492"/>
        <v>0.66730714535233249</v>
      </c>
      <c r="F4017" s="57">
        <f t="shared" ca="1" si="487"/>
        <v>0</v>
      </c>
      <c r="G4017" s="57">
        <f t="shared" ca="1" si="488"/>
        <v>0</v>
      </c>
      <c r="H4017" s="17">
        <f t="shared" ca="1" si="489"/>
        <v>0</v>
      </c>
      <c r="I4017" s="17">
        <f t="shared" ca="1" si="490"/>
        <v>0</v>
      </c>
      <c r="K4017" s="17">
        <v>4008</v>
      </c>
      <c r="L4017" s="50">
        <v>1.8911611906231389E-3</v>
      </c>
      <c r="M4017" s="50">
        <v>1.9065908519419108E-3</v>
      </c>
      <c r="N4017" s="50">
        <v>5.7000000000000002E-2</v>
      </c>
      <c r="O4017" s="50">
        <v>5.7599999999999998E-2</v>
      </c>
      <c r="R4017" s="59"/>
    </row>
    <row r="4018" spans="2:18" x14ac:dyDescent="0.2">
      <c r="B4018">
        <f t="shared" si="493"/>
        <v>4009</v>
      </c>
      <c r="C4018" s="57">
        <f ca="1"/>
        <v>0.46088876123761341</v>
      </c>
      <c r="D4018" s="57">
        <f t="shared" ca="1" si="492"/>
        <v>0.70218773219510633</v>
      </c>
      <c r="E4018" s="57">
        <f t="shared" ca="1" si="492"/>
        <v>0.70241815360007709</v>
      </c>
      <c r="F4018" s="57">
        <f t="shared" ca="1" si="487"/>
        <v>0</v>
      </c>
      <c r="G4018" s="57">
        <f t="shared" ca="1" si="488"/>
        <v>0</v>
      </c>
      <c r="H4018" s="17">
        <f t="shared" ca="1" si="489"/>
        <v>0</v>
      </c>
      <c r="I4018" s="17">
        <f t="shared" ca="1" si="490"/>
        <v>0</v>
      </c>
      <c r="K4018" s="17">
        <v>4009</v>
      </c>
      <c r="L4018" s="50">
        <v>1.6729741846158244E-3</v>
      </c>
      <c r="M4018" s="50">
        <v>1.6868865905692153E-3</v>
      </c>
      <c r="N4018" s="50">
        <v>5.16E-2</v>
      </c>
      <c r="O4018" s="50">
        <v>5.1799999999999999E-2</v>
      </c>
      <c r="R4018" s="59"/>
    </row>
    <row r="4019" spans="2:18" x14ac:dyDescent="0.2">
      <c r="B4019">
        <f t="shared" si="493"/>
        <v>4010</v>
      </c>
      <c r="C4019" s="57">
        <f ca="1"/>
        <v>-0.40709248681784188</v>
      </c>
      <c r="D4019" s="57">
        <f t="shared" ca="1" si="492"/>
        <v>0.64459919337520111</v>
      </c>
      <c r="E4019" s="57">
        <f t="shared" ca="1" si="492"/>
        <v>0.64481071722412442</v>
      </c>
      <c r="F4019" s="57">
        <f t="shared" ca="1" si="487"/>
        <v>0</v>
      </c>
      <c r="G4019" s="57">
        <f t="shared" ca="1" si="488"/>
        <v>0</v>
      </c>
      <c r="H4019" s="17">
        <f t="shared" ca="1" si="489"/>
        <v>0</v>
      </c>
      <c r="I4019" s="17">
        <f t="shared" ca="1" si="490"/>
        <v>0</v>
      </c>
      <c r="K4019" s="17">
        <v>4010</v>
      </c>
      <c r="L4019" s="50">
        <v>1.5213137210911038E-3</v>
      </c>
      <c r="M4019" s="50">
        <v>1.5346458061986201E-3</v>
      </c>
      <c r="N4019" s="50">
        <v>4.9399999999999999E-2</v>
      </c>
      <c r="O4019" s="50">
        <v>4.9799999999999997E-2</v>
      </c>
      <c r="R4019" s="59"/>
    </row>
    <row r="4020" spans="2:18" x14ac:dyDescent="0.2">
      <c r="B4020">
        <f t="shared" si="493"/>
        <v>4011</v>
      </c>
      <c r="C4020" s="57">
        <f ca="1"/>
        <v>-0.25866080238789591</v>
      </c>
      <c r="D4020" s="57">
        <f t="shared" ca="1" si="492"/>
        <v>0.65410129332305311</v>
      </c>
      <c r="E4020" s="57">
        <f t="shared" ca="1" si="492"/>
        <v>0.65431593526578491</v>
      </c>
      <c r="F4020" s="57">
        <f t="shared" ca="1" si="487"/>
        <v>0</v>
      </c>
      <c r="G4020" s="57">
        <f t="shared" ca="1" si="488"/>
        <v>0</v>
      </c>
      <c r="H4020" s="17">
        <f t="shared" ca="1" si="489"/>
        <v>0</v>
      </c>
      <c r="I4020" s="17">
        <f t="shared" ca="1" si="490"/>
        <v>0</v>
      </c>
      <c r="K4020" s="17">
        <v>4011</v>
      </c>
      <c r="L4020" s="50">
        <v>1.5716554262685579E-3</v>
      </c>
      <c r="M4020" s="50">
        <v>1.5845155960671584E-3</v>
      </c>
      <c r="N4020" s="50">
        <v>4.7600000000000003E-2</v>
      </c>
      <c r="O4020" s="50">
        <v>4.8000000000000001E-2</v>
      </c>
      <c r="R4020" s="59"/>
    </row>
    <row r="4021" spans="2:18" x14ac:dyDescent="0.2">
      <c r="B4021">
        <f t="shared" si="493"/>
        <v>4012</v>
      </c>
      <c r="C4021" s="57">
        <f ca="1"/>
        <v>1.0938271909419868</v>
      </c>
      <c r="D4021" s="57">
        <f t="shared" ca="1" si="492"/>
        <v>0.74740005552417266</v>
      </c>
      <c r="E4021" s="57">
        <f t="shared" ca="1" si="492"/>
        <v>0.7476453132565043</v>
      </c>
      <c r="F4021" s="57">
        <f t="shared" ca="1" si="487"/>
        <v>0</v>
      </c>
      <c r="G4021" s="57">
        <f t="shared" ca="1" si="488"/>
        <v>0</v>
      </c>
      <c r="H4021" s="17">
        <f t="shared" ca="1" si="489"/>
        <v>0</v>
      </c>
      <c r="I4021" s="17">
        <f t="shared" ca="1" si="490"/>
        <v>0</v>
      </c>
      <c r="K4021" s="17">
        <v>4012</v>
      </c>
      <c r="L4021" s="50">
        <v>1.7555976617878979E-3</v>
      </c>
      <c r="M4021" s="50">
        <v>1.7693318377587587E-3</v>
      </c>
      <c r="N4021" s="50">
        <v>5.0599999999999999E-2</v>
      </c>
      <c r="O4021" s="50">
        <v>5.0999999999999997E-2</v>
      </c>
      <c r="R4021" s="59"/>
    </row>
    <row r="4022" spans="2:18" x14ac:dyDescent="0.2">
      <c r="B4022">
        <f t="shared" si="493"/>
        <v>4013</v>
      </c>
      <c r="C4022" s="57">
        <f ca="1"/>
        <v>-0.97737186209268689</v>
      </c>
      <c r="D4022" s="57">
        <f t="shared" ca="1" si="492"/>
        <v>0.60935822755956959</v>
      </c>
      <c r="E4022" s="57">
        <f t="shared" ca="1" si="492"/>
        <v>0.6095581871608089</v>
      </c>
      <c r="F4022" s="57">
        <f t="shared" ca="1" si="487"/>
        <v>0</v>
      </c>
      <c r="G4022" s="57">
        <f t="shared" ca="1" si="488"/>
        <v>0</v>
      </c>
      <c r="H4022" s="17">
        <f t="shared" ca="1" si="489"/>
        <v>0</v>
      </c>
      <c r="I4022" s="17">
        <f t="shared" ca="1" si="490"/>
        <v>0</v>
      </c>
      <c r="K4022" s="17">
        <v>4013</v>
      </c>
      <c r="L4022" s="50">
        <v>1.5095493628695101E-3</v>
      </c>
      <c r="M4022" s="50">
        <v>1.5230179041744465E-3</v>
      </c>
      <c r="N4022" s="50">
        <v>4.9799999999999997E-2</v>
      </c>
      <c r="O4022" s="50">
        <v>5.04E-2</v>
      </c>
      <c r="R4022" s="59"/>
    </row>
    <row r="4023" spans="2:18" x14ac:dyDescent="0.2">
      <c r="B4023">
        <f t="shared" si="493"/>
        <v>4014</v>
      </c>
      <c r="C4023" s="57">
        <f ca="1"/>
        <v>0.76600733108021524</v>
      </c>
      <c r="D4023" s="57">
        <f t="shared" ca="1" si="492"/>
        <v>0.72363104839181758</v>
      </c>
      <c r="E4023" s="57">
        <f t="shared" ca="1" si="492"/>
        <v>0.7238685063752115</v>
      </c>
      <c r="F4023" s="57">
        <f t="shared" ca="1" si="487"/>
        <v>0</v>
      </c>
      <c r="G4023" s="57">
        <f t="shared" ca="1" si="488"/>
        <v>0</v>
      </c>
      <c r="H4023" s="17">
        <f t="shared" ca="1" si="489"/>
        <v>0</v>
      </c>
      <c r="I4023" s="17">
        <f t="shared" ca="1" si="490"/>
        <v>0</v>
      </c>
      <c r="K4023" s="17">
        <v>4014</v>
      </c>
      <c r="L4023" s="50">
        <v>1.8612737944951985E-3</v>
      </c>
      <c r="M4023" s="50">
        <v>1.8756074250728205E-3</v>
      </c>
      <c r="N4023" s="50">
        <v>5.2999999999999999E-2</v>
      </c>
      <c r="O4023" s="50">
        <v>5.3199999999999997E-2</v>
      </c>
      <c r="R4023" s="59"/>
    </row>
    <row r="4024" spans="2:18" x14ac:dyDescent="0.2">
      <c r="B4024">
        <f t="shared" si="493"/>
        <v>4015</v>
      </c>
      <c r="C4024" s="57">
        <f ca="1"/>
        <v>-1.4442024664053723</v>
      </c>
      <c r="D4024" s="57">
        <f t="shared" ca="1" si="492"/>
        <v>0.5819489151896311</v>
      </c>
      <c r="E4024" s="57">
        <f t="shared" ca="1" si="492"/>
        <v>0.58213988048354204</v>
      </c>
      <c r="F4024" s="57">
        <f t="shared" ca="1" si="487"/>
        <v>0</v>
      </c>
      <c r="G4024" s="57">
        <f t="shared" ca="1" si="488"/>
        <v>0</v>
      </c>
      <c r="H4024" s="17">
        <f t="shared" ca="1" si="489"/>
        <v>0</v>
      </c>
      <c r="I4024" s="17">
        <f t="shared" ca="1" si="490"/>
        <v>0</v>
      </c>
      <c r="K4024" s="17">
        <v>4015</v>
      </c>
      <c r="L4024" s="50">
        <v>1.9689537813463915E-3</v>
      </c>
      <c r="M4024" s="50">
        <v>1.9836185104925492E-3</v>
      </c>
      <c r="N4024" s="50">
        <v>5.4199999999999998E-2</v>
      </c>
      <c r="O4024" s="50">
        <v>5.4199999999999998E-2</v>
      </c>
      <c r="R4024" s="59"/>
    </row>
    <row r="4025" spans="2:18" x14ac:dyDescent="0.2">
      <c r="B4025">
        <f t="shared" si="493"/>
        <v>4016</v>
      </c>
      <c r="C4025" s="57">
        <f ca="1"/>
        <v>0.57769596758281661</v>
      </c>
      <c r="D4025" s="57">
        <f t="shared" ca="1" si="492"/>
        <v>0.71032067285148892</v>
      </c>
      <c r="E4025" s="57">
        <f t="shared" ca="1" si="492"/>
        <v>0.71055376306357032</v>
      </c>
      <c r="F4025" s="57">
        <f t="shared" ca="1" si="487"/>
        <v>0</v>
      </c>
      <c r="G4025" s="57">
        <f t="shared" ca="1" si="488"/>
        <v>0</v>
      </c>
      <c r="H4025" s="17">
        <f t="shared" ca="1" si="489"/>
        <v>0</v>
      </c>
      <c r="I4025" s="17">
        <f t="shared" ca="1" si="490"/>
        <v>0</v>
      </c>
      <c r="K4025" s="17">
        <v>4016</v>
      </c>
      <c r="L4025" s="50">
        <v>1.6356679261376535E-3</v>
      </c>
      <c r="M4025" s="50">
        <v>1.649694415419292E-3</v>
      </c>
      <c r="N4025" s="50">
        <v>5.1999999999999998E-2</v>
      </c>
      <c r="O4025" s="50">
        <v>5.2600000000000001E-2</v>
      </c>
      <c r="R4025" s="59"/>
    </row>
    <row r="4026" spans="2:18" x14ac:dyDescent="0.2">
      <c r="B4026">
        <f t="shared" si="493"/>
        <v>4017</v>
      </c>
      <c r="C4026" s="57">
        <f ca="1"/>
        <v>-0.58442000818078155</v>
      </c>
      <c r="D4026" s="57">
        <f t="shared" ca="1" si="492"/>
        <v>0.63342806801492013</v>
      </c>
      <c r="E4026" s="57">
        <f t="shared" ca="1" si="492"/>
        <v>0.63363592608290964</v>
      </c>
      <c r="F4026" s="57">
        <f t="shared" ca="1" si="487"/>
        <v>0</v>
      </c>
      <c r="G4026" s="57">
        <f t="shared" ca="1" si="488"/>
        <v>0</v>
      </c>
      <c r="H4026" s="17">
        <f t="shared" ca="1" si="489"/>
        <v>0</v>
      </c>
      <c r="I4026" s="17">
        <f t="shared" ca="1" si="490"/>
        <v>0</v>
      </c>
      <c r="K4026" s="17">
        <v>4017</v>
      </c>
      <c r="L4026" s="50">
        <v>1.56506387125561E-3</v>
      </c>
      <c r="M4026" s="50">
        <v>1.5775985327577142E-3</v>
      </c>
      <c r="N4026" s="50">
        <v>4.6399999999999997E-2</v>
      </c>
      <c r="O4026" s="50">
        <v>4.6600000000000003E-2</v>
      </c>
      <c r="R4026" s="59"/>
    </row>
    <row r="4027" spans="2:18" x14ac:dyDescent="0.2">
      <c r="B4027">
        <f t="shared" si="493"/>
        <v>4018</v>
      </c>
      <c r="C4027" s="57">
        <f ca="1"/>
        <v>-2.3161249145500795</v>
      </c>
      <c r="D4027" s="57">
        <f t="shared" ca="1" si="492"/>
        <v>0.53401399224137469</v>
      </c>
      <c r="E4027" s="57">
        <f t="shared" ca="1" si="492"/>
        <v>0.53418922779267342</v>
      </c>
      <c r="F4027" s="57">
        <f t="shared" ca="1" si="487"/>
        <v>0</v>
      </c>
      <c r="G4027" s="57">
        <f t="shared" ca="1" si="488"/>
        <v>0</v>
      </c>
      <c r="H4027" s="17">
        <f t="shared" ca="1" si="489"/>
        <v>0</v>
      </c>
      <c r="I4027" s="17">
        <f t="shared" ca="1" si="490"/>
        <v>0</v>
      </c>
      <c r="K4027" s="17">
        <v>4018</v>
      </c>
      <c r="L4027" s="50">
        <v>1.7566487036262976E-3</v>
      </c>
      <c r="M4027" s="50">
        <v>1.7712437653145266E-3</v>
      </c>
      <c r="N4027" s="50">
        <v>5.4199999999999998E-2</v>
      </c>
      <c r="O4027" s="50">
        <v>5.4199999999999998E-2</v>
      </c>
      <c r="R4027" s="59"/>
    </row>
    <row r="4028" spans="2:18" x14ac:dyDescent="0.2">
      <c r="B4028">
        <f t="shared" si="493"/>
        <v>4019</v>
      </c>
      <c r="C4028" s="57">
        <f ca="1"/>
        <v>0.66583408338297334</v>
      </c>
      <c r="D4028" s="57">
        <f t="shared" ca="1" si="492"/>
        <v>0.71651976602228895</v>
      </c>
      <c r="E4028" s="57">
        <f t="shared" ca="1" si="492"/>
        <v>0.71675489045355767</v>
      </c>
      <c r="F4028" s="57">
        <f t="shared" ca="1" si="487"/>
        <v>0</v>
      </c>
      <c r="G4028" s="57">
        <f t="shared" ca="1" si="488"/>
        <v>0</v>
      </c>
      <c r="H4028" s="17">
        <f t="shared" ca="1" si="489"/>
        <v>0</v>
      </c>
      <c r="I4028" s="17">
        <f t="shared" ca="1" si="490"/>
        <v>0</v>
      </c>
      <c r="K4028" s="17">
        <v>4019</v>
      </c>
      <c r="L4028" s="50">
        <v>1.9199607632836547E-3</v>
      </c>
      <c r="M4028" s="50">
        <v>1.9343359181677343E-3</v>
      </c>
      <c r="N4028" s="50">
        <v>5.28E-2</v>
      </c>
      <c r="O4028" s="50">
        <v>5.3199999999999997E-2</v>
      </c>
      <c r="R4028" s="59"/>
    </row>
    <row r="4029" spans="2:18" x14ac:dyDescent="0.2">
      <c r="B4029">
        <f t="shared" si="493"/>
        <v>4020</v>
      </c>
      <c r="C4029" s="57">
        <f ca="1"/>
        <v>-1.1574221766524695</v>
      </c>
      <c r="D4029" s="57">
        <f t="shared" ca="1" si="492"/>
        <v>0.59863712453397566</v>
      </c>
      <c r="E4029" s="57">
        <f t="shared" ca="1" si="492"/>
        <v>0.59883356602814941</v>
      </c>
      <c r="F4029" s="57">
        <f t="shared" ca="1" si="487"/>
        <v>0</v>
      </c>
      <c r="G4029" s="57">
        <f t="shared" ca="1" si="488"/>
        <v>0</v>
      </c>
      <c r="H4029" s="17">
        <f t="shared" ca="1" si="489"/>
        <v>0</v>
      </c>
      <c r="I4029" s="17">
        <f t="shared" ca="1" si="490"/>
        <v>0</v>
      </c>
      <c r="K4029" s="17">
        <v>4020</v>
      </c>
      <c r="L4029" s="50">
        <v>1.4512913658650938E-3</v>
      </c>
      <c r="M4029" s="50">
        <v>1.4634066806426169E-3</v>
      </c>
      <c r="N4029" s="50">
        <v>4.4999999999999998E-2</v>
      </c>
      <c r="O4029" s="50">
        <v>4.4999999999999998E-2</v>
      </c>
      <c r="R4029" s="59"/>
    </row>
    <row r="4030" spans="2:18" x14ac:dyDescent="0.2">
      <c r="B4030">
        <f t="shared" si="493"/>
        <v>4021</v>
      </c>
      <c r="C4030" s="57">
        <f ca="1"/>
        <v>-7.5757182920701563E-2</v>
      </c>
      <c r="D4030" s="57">
        <f t="shared" ref="D4030:E4049" ca="1" si="494">S0*EXP((D$5+0.5*σ*σ)*T+σ*SQRT(T)*$C4030)</f>
        <v>0.66600303478960698</v>
      </c>
      <c r="E4030" s="57">
        <f t="shared" ca="1" si="494"/>
        <v>0.66622158226338779</v>
      </c>
      <c r="F4030" s="57">
        <f t="shared" ca="1" si="487"/>
        <v>0</v>
      </c>
      <c r="G4030" s="57">
        <f t="shared" ca="1" si="488"/>
        <v>0</v>
      </c>
      <c r="H4030" s="17">
        <f t="shared" ca="1" si="489"/>
        <v>0</v>
      </c>
      <c r="I4030" s="17">
        <f t="shared" ca="1" si="490"/>
        <v>0</v>
      </c>
      <c r="K4030" s="17">
        <v>4021</v>
      </c>
      <c r="L4030" s="50">
        <v>1.9869113727638281E-3</v>
      </c>
      <c r="M4030" s="50">
        <v>2.0021190947741908E-3</v>
      </c>
      <c r="N4030" s="50">
        <v>5.6000000000000001E-2</v>
      </c>
      <c r="O4030" s="50">
        <v>5.6800000000000003E-2</v>
      </c>
      <c r="R4030" s="59"/>
    </row>
    <row r="4031" spans="2:18" x14ac:dyDescent="0.2">
      <c r="B4031">
        <f t="shared" si="493"/>
        <v>4022</v>
      </c>
      <c r="C4031" s="57">
        <f ca="1"/>
        <v>-1.3697535565584329</v>
      </c>
      <c r="D4031" s="57">
        <f t="shared" ca="1" si="494"/>
        <v>0.5862359765853602</v>
      </c>
      <c r="E4031" s="57">
        <f t="shared" ca="1" si="494"/>
        <v>0.58642834866931426</v>
      </c>
      <c r="F4031" s="57">
        <f t="shared" ca="1" si="487"/>
        <v>0</v>
      </c>
      <c r="G4031" s="57">
        <f t="shared" ca="1" si="488"/>
        <v>0</v>
      </c>
      <c r="H4031" s="17">
        <f t="shared" ca="1" si="489"/>
        <v>0</v>
      </c>
      <c r="I4031" s="17">
        <f t="shared" ca="1" si="490"/>
        <v>0</v>
      </c>
      <c r="K4031" s="17">
        <v>4022</v>
      </c>
      <c r="L4031" s="50">
        <v>1.853992541681955E-3</v>
      </c>
      <c r="M4031" s="50">
        <v>1.8686195465427886E-3</v>
      </c>
      <c r="N4031" s="50">
        <v>5.4199999999999998E-2</v>
      </c>
      <c r="O4031" s="50">
        <v>5.4199999999999998E-2</v>
      </c>
      <c r="R4031" s="59"/>
    </row>
    <row r="4032" spans="2:18" x14ac:dyDescent="0.2">
      <c r="B4032">
        <f t="shared" si="493"/>
        <v>4023</v>
      </c>
      <c r="C4032" s="57">
        <f ca="1"/>
        <v>0.30209823711745248</v>
      </c>
      <c r="D4032" s="57">
        <f t="shared" ca="1" si="494"/>
        <v>0.69128075040436099</v>
      </c>
      <c r="E4032" s="57">
        <f t="shared" ca="1" si="494"/>
        <v>0.69150759270654638</v>
      </c>
      <c r="F4032" s="57">
        <f t="shared" ca="1" si="487"/>
        <v>0</v>
      </c>
      <c r="G4032" s="57">
        <f t="shared" ca="1" si="488"/>
        <v>0</v>
      </c>
      <c r="H4032" s="17">
        <f t="shared" ca="1" si="489"/>
        <v>0</v>
      </c>
      <c r="I4032" s="17">
        <f t="shared" ca="1" si="490"/>
        <v>0</v>
      </c>
      <c r="K4032" s="17">
        <v>4023</v>
      </c>
      <c r="L4032" s="50">
        <v>1.6134139045054234E-3</v>
      </c>
      <c r="M4032" s="50">
        <v>1.6271800031515511E-3</v>
      </c>
      <c r="N4032" s="50">
        <v>5.0999999999999997E-2</v>
      </c>
      <c r="O4032" s="50">
        <v>5.1400000000000001E-2</v>
      </c>
      <c r="R4032" s="59"/>
    </row>
    <row r="4033" spans="2:18" x14ac:dyDescent="0.2">
      <c r="B4033">
        <f t="shared" si="493"/>
        <v>4024</v>
      </c>
      <c r="C4033" s="57">
        <f ca="1"/>
        <v>-0.20433881327059028</v>
      </c>
      <c r="D4033" s="57">
        <f t="shared" ca="1" si="494"/>
        <v>0.65761370843142986</v>
      </c>
      <c r="E4033" s="57">
        <f t="shared" ca="1" si="494"/>
        <v>0.65782950296567955</v>
      </c>
      <c r="F4033" s="57">
        <f t="shared" ca="1" si="487"/>
        <v>0</v>
      </c>
      <c r="G4033" s="57">
        <f t="shared" ca="1" si="488"/>
        <v>0</v>
      </c>
      <c r="H4033" s="17">
        <f t="shared" ca="1" si="489"/>
        <v>0</v>
      </c>
      <c r="I4033" s="17">
        <f t="shared" ca="1" si="490"/>
        <v>0</v>
      </c>
      <c r="K4033" s="17">
        <v>4024</v>
      </c>
      <c r="L4033" s="50">
        <v>1.6211395680341418E-3</v>
      </c>
      <c r="M4033" s="50">
        <v>1.6336734251409808E-3</v>
      </c>
      <c r="N4033" s="50">
        <v>4.6399999999999997E-2</v>
      </c>
      <c r="O4033" s="50">
        <v>4.6600000000000003E-2</v>
      </c>
      <c r="R4033" s="59"/>
    </row>
    <row r="4034" spans="2:18" x14ac:dyDescent="0.2">
      <c r="B4034">
        <f t="shared" si="493"/>
        <v>4025</v>
      </c>
      <c r="C4034" s="57">
        <f ca="1"/>
        <v>-0.17036219489885712</v>
      </c>
      <c r="D4034" s="57">
        <f t="shared" ca="1" si="494"/>
        <v>0.65982019000465486</v>
      </c>
      <c r="E4034" s="57">
        <f t="shared" ca="1" si="494"/>
        <v>0.66003670859112151</v>
      </c>
      <c r="F4034" s="57">
        <f t="shared" ca="1" si="487"/>
        <v>0</v>
      </c>
      <c r="G4034" s="57">
        <f t="shared" ca="1" si="488"/>
        <v>0</v>
      </c>
      <c r="H4034" s="17">
        <f t="shared" ca="1" si="489"/>
        <v>0</v>
      </c>
      <c r="I4034" s="17">
        <f t="shared" ca="1" si="490"/>
        <v>0</v>
      </c>
      <c r="K4034" s="17">
        <v>4025</v>
      </c>
      <c r="L4034" s="50">
        <v>1.849267413543398E-3</v>
      </c>
      <c r="M4034" s="50">
        <v>1.8638456125748401E-3</v>
      </c>
      <c r="N4034" s="50">
        <v>5.3600000000000002E-2</v>
      </c>
      <c r="O4034" s="50">
        <v>5.4600000000000003E-2</v>
      </c>
      <c r="R4034" s="59"/>
    </row>
    <row r="4035" spans="2:18" x14ac:dyDescent="0.2">
      <c r="B4035">
        <f t="shared" si="493"/>
        <v>4026</v>
      </c>
      <c r="C4035" s="57">
        <f ca="1"/>
        <v>0.20978458939000388</v>
      </c>
      <c r="D4035" s="57">
        <f t="shared" ca="1" si="494"/>
        <v>0.68501796768080969</v>
      </c>
      <c r="E4035" s="57">
        <f t="shared" ca="1" si="494"/>
        <v>0.68524275486421704</v>
      </c>
      <c r="F4035" s="57">
        <f t="shared" ca="1" si="487"/>
        <v>0</v>
      </c>
      <c r="G4035" s="57">
        <f t="shared" ca="1" si="488"/>
        <v>0</v>
      </c>
      <c r="H4035" s="17">
        <f t="shared" ca="1" si="489"/>
        <v>0</v>
      </c>
      <c r="I4035" s="17">
        <f t="shared" ca="1" si="490"/>
        <v>0</v>
      </c>
      <c r="K4035" s="17">
        <v>4026</v>
      </c>
      <c r="L4035" s="50">
        <v>1.673983732983855E-3</v>
      </c>
      <c r="M4035" s="50">
        <v>1.6877630148191742E-3</v>
      </c>
      <c r="N4035" s="50">
        <v>5.0999999999999997E-2</v>
      </c>
      <c r="O4035" s="50">
        <v>5.1400000000000001E-2</v>
      </c>
      <c r="R4035" s="59"/>
    </row>
    <row r="4036" spans="2:18" x14ac:dyDescent="0.2">
      <c r="B4036">
        <f t="shared" si="493"/>
        <v>4027</v>
      </c>
      <c r="C4036" s="57">
        <f ca="1"/>
        <v>0.78624643428713015</v>
      </c>
      <c r="D4036" s="57">
        <f t="shared" ca="1" si="494"/>
        <v>0.72507636678274345</v>
      </c>
      <c r="E4036" s="57">
        <f t="shared" ca="1" si="494"/>
        <v>0.72531429904428124</v>
      </c>
      <c r="F4036" s="57">
        <f t="shared" ca="1" si="487"/>
        <v>0</v>
      </c>
      <c r="G4036" s="57">
        <f t="shared" ca="1" si="488"/>
        <v>0</v>
      </c>
      <c r="H4036" s="17">
        <f t="shared" ca="1" si="489"/>
        <v>0</v>
      </c>
      <c r="I4036" s="17">
        <f t="shared" ca="1" si="490"/>
        <v>0</v>
      </c>
      <c r="K4036" s="17">
        <v>4027</v>
      </c>
      <c r="L4036" s="50">
        <v>1.7032905005431073E-3</v>
      </c>
      <c r="M4036" s="50">
        <v>1.7177607040184224E-3</v>
      </c>
      <c r="N4036" s="50">
        <v>5.3600000000000002E-2</v>
      </c>
      <c r="O4036" s="50">
        <v>5.4199999999999998E-2</v>
      </c>
      <c r="R4036" s="59"/>
    </row>
    <row r="4037" spans="2:18" x14ac:dyDescent="0.2">
      <c r="B4037">
        <f t="shared" si="493"/>
        <v>4028</v>
      </c>
      <c r="C4037" s="57">
        <f ca="1"/>
        <v>-1.3233211749796636</v>
      </c>
      <c r="D4037" s="57">
        <f t="shared" ca="1" si="494"/>
        <v>0.58892571193596677</v>
      </c>
      <c r="E4037" s="57">
        <f t="shared" ca="1" si="494"/>
        <v>0.58911896665083285</v>
      </c>
      <c r="F4037" s="57">
        <f t="shared" ca="1" si="487"/>
        <v>0</v>
      </c>
      <c r="G4037" s="57">
        <f t="shared" ca="1" si="488"/>
        <v>0</v>
      </c>
      <c r="H4037" s="17">
        <f t="shared" ca="1" si="489"/>
        <v>0</v>
      </c>
      <c r="I4037" s="17">
        <f t="shared" ca="1" si="490"/>
        <v>0</v>
      </c>
      <c r="K4037" s="17">
        <v>4028</v>
      </c>
      <c r="L4037" s="50">
        <v>1.6949266813287107E-3</v>
      </c>
      <c r="M4037" s="50">
        <v>1.7083584962198394E-3</v>
      </c>
      <c r="N4037" s="50">
        <v>4.9599999999999998E-2</v>
      </c>
      <c r="O4037" s="50">
        <v>4.9799999999999997E-2</v>
      </c>
      <c r="R4037" s="59"/>
    </row>
    <row r="4038" spans="2:18" x14ac:dyDescent="0.2">
      <c r="B4038">
        <f t="shared" si="493"/>
        <v>4029</v>
      </c>
      <c r="C4038" s="57">
        <f ca="1"/>
        <v>1.4166028446489118</v>
      </c>
      <c r="D4038" s="57">
        <f t="shared" ca="1" si="494"/>
        <v>0.77156600814467446</v>
      </c>
      <c r="E4038" s="57">
        <f t="shared" ca="1" si="494"/>
        <v>0.77181919588275805</v>
      </c>
      <c r="F4038" s="57">
        <f t="shared" ca="1" si="487"/>
        <v>0</v>
      </c>
      <c r="G4038" s="57">
        <f t="shared" ca="1" si="488"/>
        <v>0</v>
      </c>
      <c r="H4038" s="17">
        <f t="shared" ca="1" si="489"/>
        <v>0</v>
      </c>
      <c r="I4038" s="17">
        <f t="shared" ca="1" si="490"/>
        <v>0</v>
      </c>
      <c r="K4038" s="17">
        <v>4029</v>
      </c>
      <c r="L4038" s="50">
        <v>1.5887302292071591E-3</v>
      </c>
      <c r="M4038" s="50">
        <v>1.6019545564559376E-3</v>
      </c>
      <c r="N4038" s="50">
        <v>4.8599999999999997E-2</v>
      </c>
      <c r="O4038" s="50">
        <v>4.9399999999999999E-2</v>
      </c>
      <c r="R4038" s="59"/>
    </row>
    <row r="4039" spans="2:18" x14ac:dyDescent="0.2">
      <c r="B4039">
        <f t="shared" si="493"/>
        <v>4030</v>
      </c>
      <c r="C4039" s="57">
        <f ca="1"/>
        <v>0.38407117139105801</v>
      </c>
      <c r="D4039" s="57">
        <f t="shared" ca="1" si="494"/>
        <v>0.69688997362849947</v>
      </c>
      <c r="E4039" s="57">
        <f t="shared" ca="1" si="494"/>
        <v>0.69711865658530869</v>
      </c>
      <c r="F4039" s="57">
        <f t="shared" ca="1" si="487"/>
        <v>0</v>
      </c>
      <c r="G4039" s="57">
        <f t="shared" ca="1" si="488"/>
        <v>0</v>
      </c>
      <c r="H4039" s="17">
        <f t="shared" ca="1" si="489"/>
        <v>0</v>
      </c>
      <c r="I4039" s="17">
        <f t="shared" ca="1" si="490"/>
        <v>0</v>
      </c>
      <c r="K4039" s="17">
        <v>4030</v>
      </c>
      <c r="L4039" s="50">
        <v>1.5560273371311509E-3</v>
      </c>
      <c r="M4039" s="50">
        <v>1.5687396509599977E-3</v>
      </c>
      <c r="N4039" s="50">
        <v>4.7E-2</v>
      </c>
      <c r="O4039" s="50">
        <v>4.7199999999999999E-2</v>
      </c>
      <c r="R4039" s="59"/>
    </row>
    <row r="4040" spans="2:18" x14ac:dyDescent="0.2">
      <c r="B4040">
        <f t="shared" si="493"/>
        <v>4031</v>
      </c>
      <c r="C4040" s="57">
        <f ca="1"/>
        <v>-1.1457359506710869</v>
      </c>
      <c r="D4040" s="57">
        <f t="shared" ca="1" si="494"/>
        <v>0.59932722107341163</v>
      </c>
      <c r="E4040" s="57">
        <f t="shared" ca="1" si="494"/>
        <v>0.59952388902129128</v>
      </c>
      <c r="F4040" s="57">
        <f t="shared" ca="1" si="487"/>
        <v>0</v>
      </c>
      <c r="G4040" s="57">
        <f t="shared" ca="1" si="488"/>
        <v>0</v>
      </c>
      <c r="H4040" s="17">
        <f t="shared" ca="1" si="489"/>
        <v>0</v>
      </c>
      <c r="I4040" s="17">
        <f t="shared" ca="1" si="490"/>
        <v>0</v>
      </c>
      <c r="K4040" s="17">
        <v>4031</v>
      </c>
      <c r="L4040" s="50">
        <v>1.8495833267114356E-3</v>
      </c>
      <c r="M4040" s="50">
        <v>1.8634329462568146E-3</v>
      </c>
      <c r="N4040" s="50">
        <v>5.1200000000000002E-2</v>
      </c>
      <c r="O4040" s="50">
        <v>5.1200000000000002E-2</v>
      </c>
      <c r="R4040" s="59"/>
    </row>
    <row r="4041" spans="2:18" x14ac:dyDescent="0.2">
      <c r="B4041">
        <f t="shared" si="493"/>
        <v>4032</v>
      </c>
      <c r="C4041" s="57">
        <f ca="1"/>
        <v>0.81972813068935046</v>
      </c>
      <c r="D4041" s="57">
        <f t="shared" ca="1" si="494"/>
        <v>0.7274737082513697</v>
      </c>
      <c r="E4041" s="57">
        <f t="shared" ca="1" si="494"/>
        <v>0.72771242719539153</v>
      </c>
      <c r="F4041" s="57">
        <f t="shared" ca="1" si="487"/>
        <v>0</v>
      </c>
      <c r="G4041" s="57">
        <f t="shared" ca="1" si="488"/>
        <v>0</v>
      </c>
      <c r="H4041" s="17">
        <f t="shared" ca="1" si="489"/>
        <v>0</v>
      </c>
      <c r="I4041" s="17">
        <f t="shared" ca="1" si="490"/>
        <v>0</v>
      </c>
      <c r="K4041" s="17">
        <v>4032</v>
      </c>
      <c r="L4041" s="50">
        <v>1.5755392260543507E-3</v>
      </c>
      <c r="M4041" s="50">
        <v>1.5881397410956513E-3</v>
      </c>
      <c r="N4041" s="50">
        <v>4.6600000000000003E-2</v>
      </c>
      <c r="O4041" s="50">
        <v>4.6800000000000001E-2</v>
      </c>
      <c r="R4041" s="59"/>
    </row>
    <row r="4042" spans="2:18" x14ac:dyDescent="0.2">
      <c r="B4042">
        <f t="shared" si="493"/>
        <v>4033</v>
      </c>
      <c r="C4042" s="57">
        <f ca="1"/>
        <v>-8.7394077627669611E-2</v>
      </c>
      <c r="D4042" s="57">
        <f t="shared" ca="1" si="494"/>
        <v>0.66523939959748501</v>
      </c>
      <c r="E4042" s="57">
        <f t="shared" ca="1" si="494"/>
        <v>0.66545769648600805</v>
      </c>
      <c r="F4042" s="57">
        <f t="shared" ref="F4042:F4105" ca="1" si="495">MAX(0,CP*(D4042-K))</f>
        <v>0</v>
      </c>
      <c r="G4042" s="57">
        <f t="shared" ref="G4042:G4105" ca="1" si="496">MAX(0,CP*(E4042-K))</f>
        <v>0</v>
      </c>
      <c r="H4042" s="17">
        <f t="shared" ref="H4042:H4105" ca="1" si="497">(CP*(D4042-K)&gt;0)*1</f>
        <v>0</v>
      </c>
      <c r="I4042" s="17">
        <f t="shared" ref="I4042:I4105" ca="1" si="498">(CP*(E4042-K)&gt;0)*1</f>
        <v>0</v>
      </c>
      <c r="K4042" s="17">
        <v>4033</v>
      </c>
      <c r="L4042" s="50">
        <v>1.924435270243675E-3</v>
      </c>
      <c r="M4042" s="50">
        <v>1.9400070539927982E-3</v>
      </c>
      <c r="N4042" s="50">
        <v>5.7599999999999998E-2</v>
      </c>
      <c r="O4042" s="50">
        <v>5.7799999999999997E-2</v>
      </c>
      <c r="R4042" s="59"/>
    </row>
    <row r="4043" spans="2:18" x14ac:dyDescent="0.2">
      <c r="B4043">
        <f t="shared" si="493"/>
        <v>4034</v>
      </c>
      <c r="C4043" s="57">
        <f ca="1"/>
        <v>-0.26943037943039549</v>
      </c>
      <c r="D4043" s="57">
        <f t="shared" ca="1" si="494"/>
        <v>0.6534071728706895</v>
      </c>
      <c r="E4043" s="57">
        <f t="shared" ca="1" si="494"/>
        <v>0.65362158703927709</v>
      </c>
      <c r="F4043" s="57">
        <f t="shared" ca="1" si="495"/>
        <v>0</v>
      </c>
      <c r="G4043" s="57">
        <f t="shared" ca="1" si="496"/>
        <v>0</v>
      </c>
      <c r="H4043" s="17">
        <f t="shared" ca="1" si="497"/>
        <v>0</v>
      </c>
      <c r="I4043" s="17">
        <f t="shared" ca="1" si="498"/>
        <v>0</v>
      </c>
      <c r="K4043" s="17">
        <v>4034</v>
      </c>
      <c r="L4043" s="50">
        <v>1.865946509136975E-3</v>
      </c>
      <c r="M4043" s="50">
        <v>1.8807915184012221E-3</v>
      </c>
      <c r="N4043" s="50">
        <v>5.5E-2</v>
      </c>
      <c r="O4043" s="50">
        <v>5.5199999999999999E-2</v>
      </c>
      <c r="R4043" s="59"/>
    </row>
    <row r="4044" spans="2:18" x14ac:dyDescent="0.2">
      <c r="B4044">
        <f t="shared" si="493"/>
        <v>4035</v>
      </c>
      <c r="C4044" s="57">
        <f ca="1"/>
        <v>-1.2948117242801369</v>
      </c>
      <c r="D4044" s="57">
        <f t="shared" ca="1" si="494"/>
        <v>0.59058331888627735</v>
      </c>
      <c r="E4044" s="57">
        <f t="shared" ca="1" si="494"/>
        <v>0.59077711754132467</v>
      </c>
      <c r="F4044" s="57">
        <f t="shared" ca="1" si="495"/>
        <v>0</v>
      </c>
      <c r="G4044" s="57">
        <f t="shared" ca="1" si="496"/>
        <v>0</v>
      </c>
      <c r="H4044" s="17">
        <f t="shared" ca="1" si="497"/>
        <v>0</v>
      </c>
      <c r="I4044" s="17">
        <f t="shared" ca="1" si="498"/>
        <v>0</v>
      </c>
      <c r="K4044" s="17">
        <v>4035</v>
      </c>
      <c r="L4044" s="50">
        <v>1.7578214297244042E-3</v>
      </c>
      <c r="M4044" s="50">
        <v>1.7716569869404817E-3</v>
      </c>
      <c r="N4044" s="50">
        <v>5.1200000000000002E-2</v>
      </c>
      <c r="O4044" s="50">
        <v>5.1400000000000001E-2</v>
      </c>
      <c r="R4044" s="59"/>
    </row>
    <row r="4045" spans="2:18" x14ac:dyDescent="0.2">
      <c r="B4045">
        <f t="shared" si="493"/>
        <v>4036</v>
      </c>
      <c r="C4045" s="57">
        <f ca="1"/>
        <v>0.28461330348435548</v>
      </c>
      <c r="D4045" s="57">
        <f t="shared" ca="1" si="494"/>
        <v>0.69009015032081999</v>
      </c>
      <c r="E4045" s="57">
        <f t="shared" ca="1" si="494"/>
        <v>0.69031660193013034</v>
      </c>
      <c r="F4045" s="57">
        <f t="shared" ca="1" si="495"/>
        <v>0</v>
      </c>
      <c r="G4045" s="57">
        <f t="shared" ca="1" si="496"/>
        <v>0</v>
      </c>
      <c r="H4045" s="17">
        <f t="shared" ca="1" si="497"/>
        <v>0</v>
      </c>
      <c r="I4045" s="17">
        <f t="shared" ca="1" si="498"/>
        <v>0</v>
      </c>
      <c r="K4045" s="17">
        <v>4036</v>
      </c>
      <c r="L4045" s="50">
        <v>1.7238091004072268E-3</v>
      </c>
      <c r="M4045" s="50">
        <v>1.7384968443085785E-3</v>
      </c>
      <c r="N4045" s="50">
        <v>5.4600000000000003E-2</v>
      </c>
      <c r="O4045" s="50">
        <v>5.4600000000000003E-2</v>
      </c>
      <c r="R4045" s="59"/>
    </row>
    <row r="4046" spans="2:18" x14ac:dyDescent="0.2">
      <c r="B4046">
        <f t="shared" si="493"/>
        <v>4037</v>
      </c>
      <c r="C4046" s="57">
        <f ca="1"/>
        <v>-0.64336635241857887</v>
      </c>
      <c r="D4046" s="57">
        <f t="shared" ca="1" si="494"/>
        <v>0.62975765794180516</v>
      </c>
      <c r="E4046" s="57">
        <f t="shared" ca="1" si="494"/>
        <v>0.62996431157256649</v>
      </c>
      <c r="F4046" s="57">
        <f t="shared" ca="1" si="495"/>
        <v>0</v>
      </c>
      <c r="G4046" s="57">
        <f t="shared" ca="1" si="496"/>
        <v>0</v>
      </c>
      <c r="H4046" s="17">
        <f t="shared" ca="1" si="497"/>
        <v>0</v>
      </c>
      <c r="I4046" s="17">
        <f t="shared" ca="1" si="498"/>
        <v>0</v>
      </c>
      <c r="K4046" s="17">
        <v>4037</v>
      </c>
      <c r="L4046" s="50">
        <v>1.9166727608462427E-3</v>
      </c>
      <c r="M4046" s="50">
        <v>1.9310544097576724E-3</v>
      </c>
      <c r="N4046" s="50">
        <v>5.28E-2</v>
      </c>
      <c r="O4046" s="50">
        <v>5.3400000000000003E-2</v>
      </c>
      <c r="R4046" s="59"/>
    </row>
    <row r="4047" spans="2:18" x14ac:dyDescent="0.2">
      <c r="B4047">
        <f t="shared" si="493"/>
        <v>4038</v>
      </c>
      <c r="C4047" s="57">
        <f ca="1"/>
        <v>0.70650597236213475</v>
      </c>
      <c r="D4047" s="57">
        <f t="shared" ca="1" si="494"/>
        <v>0.71939859081338764</v>
      </c>
      <c r="E4047" s="57">
        <f t="shared" ca="1" si="494"/>
        <v>0.71963465992486464</v>
      </c>
      <c r="F4047" s="57">
        <f t="shared" ca="1" si="495"/>
        <v>0</v>
      </c>
      <c r="G4047" s="57">
        <f t="shared" ca="1" si="496"/>
        <v>0</v>
      </c>
      <c r="H4047" s="17">
        <f t="shared" ca="1" si="497"/>
        <v>0</v>
      </c>
      <c r="I4047" s="17">
        <f t="shared" ca="1" si="498"/>
        <v>0</v>
      </c>
      <c r="K4047" s="17">
        <v>4038</v>
      </c>
      <c r="L4047" s="50">
        <v>1.7419127304751001E-3</v>
      </c>
      <c r="M4047" s="50">
        <v>1.7563222717390985E-3</v>
      </c>
      <c r="N4047" s="50">
        <v>5.3400000000000003E-2</v>
      </c>
      <c r="O4047" s="50">
        <v>5.3600000000000002E-2</v>
      </c>
      <c r="R4047" s="59"/>
    </row>
    <row r="4048" spans="2:18" x14ac:dyDescent="0.2">
      <c r="B4048">
        <f t="shared" si="493"/>
        <v>4039</v>
      </c>
      <c r="C4048" s="57">
        <f ca="1"/>
        <v>-1.2732161033859359</v>
      </c>
      <c r="D4048" s="57">
        <f t="shared" ca="1" si="494"/>
        <v>0.59184204427644627</v>
      </c>
      <c r="E4048" s="57">
        <f t="shared" ca="1" si="494"/>
        <v>0.59203625597954268</v>
      </c>
      <c r="F4048" s="57">
        <f t="shared" ca="1" si="495"/>
        <v>0</v>
      </c>
      <c r="G4048" s="57">
        <f t="shared" ca="1" si="496"/>
        <v>0</v>
      </c>
      <c r="H4048" s="17">
        <f t="shared" ca="1" si="497"/>
        <v>0</v>
      </c>
      <c r="I4048" s="17">
        <f t="shared" ca="1" si="498"/>
        <v>0</v>
      </c>
      <c r="K4048" s="17">
        <v>4039</v>
      </c>
      <c r="L4048" s="50">
        <v>1.6807605482873226E-3</v>
      </c>
      <c r="M4048" s="50">
        <v>1.6943764167131007E-3</v>
      </c>
      <c r="N4048" s="50">
        <v>5.04E-2</v>
      </c>
      <c r="O4048" s="50">
        <v>5.0799999999999998E-2</v>
      </c>
      <c r="R4048" s="59"/>
    </row>
    <row r="4049" spans="2:18" x14ac:dyDescent="0.2">
      <c r="B4049">
        <f t="shared" si="493"/>
        <v>4040</v>
      </c>
      <c r="C4049" s="57">
        <f ca="1"/>
        <v>0.24484032096386876</v>
      </c>
      <c r="D4049" s="57">
        <f t="shared" ca="1" si="494"/>
        <v>0.68738952380777063</v>
      </c>
      <c r="E4049" s="57">
        <f t="shared" ca="1" si="494"/>
        <v>0.68761508921225711</v>
      </c>
      <c r="F4049" s="57">
        <f t="shared" ca="1" si="495"/>
        <v>0</v>
      </c>
      <c r="G4049" s="57">
        <f t="shared" ca="1" si="496"/>
        <v>0</v>
      </c>
      <c r="H4049" s="17">
        <f t="shared" ca="1" si="497"/>
        <v>0</v>
      </c>
      <c r="I4049" s="17">
        <f t="shared" ca="1" si="498"/>
        <v>0</v>
      </c>
      <c r="K4049" s="17">
        <v>4040</v>
      </c>
      <c r="L4049" s="50">
        <v>1.6787263953418233E-3</v>
      </c>
      <c r="M4049" s="50">
        <v>1.6934670233995427E-3</v>
      </c>
      <c r="N4049" s="50">
        <v>5.4800000000000001E-2</v>
      </c>
      <c r="O4049" s="50">
        <v>5.5E-2</v>
      </c>
      <c r="R4049" s="59"/>
    </row>
    <row r="4050" spans="2:18" x14ac:dyDescent="0.2">
      <c r="B4050">
        <f t="shared" si="493"/>
        <v>4041</v>
      </c>
      <c r="C4050" s="57">
        <f ca="1"/>
        <v>7.3898788629831652E-2</v>
      </c>
      <c r="D4050" s="57">
        <f t="shared" ref="D4050:E4069" ca="1" si="499">S0*EXP((D$5+0.5*σ*σ)*T+σ*SQRT(T)*$C4050)</f>
        <v>0.67590222691298496</v>
      </c>
      <c r="E4050" s="57">
        <f t="shared" ca="1" si="499"/>
        <v>0.67612402278552364</v>
      </c>
      <c r="F4050" s="57">
        <f t="shared" ca="1" si="495"/>
        <v>0</v>
      </c>
      <c r="G4050" s="57">
        <f t="shared" ca="1" si="496"/>
        <v>0</v>
      </c>
      <c r="H4050" s="17">
        <f t="shared" ca="1" si="497"/>
        <v>0</v>
      </c>
      <c r="I4050" s="17">
        <f t="shared" ca="1" si="498"/>
        <v>0</v>
      </c>
      <c r="K4050" s="17">
        <v>4041</v>
      </c>
      <c r="L4050" s="50">
        <v>1.6029604362147534E-3</v>
      </c>
      <c r="M4050" s="50">
        <v>1.6163741344926222E-3</v>
      </c>
      <c r="N4050" s="50">
        <v>4.9799999999999997E-2</v>
      </c>
      <c r="O4050" s="50">
        <v>0.05</v>
      </c>
      <c r="R4050" s="59"/>
    </row>
    <row r="4051" spans="2:18" x14ac:dyDescent="0.2">
      <c r="B4051">
        <f t="shared" si="493"/>
        <v>4042</v>
      </c>
      <c r="C4051" s="57">
        <f ca="1"/>
        <v>2.0651354840214529</v>
      </c>
      <c r="D4051" s="57">
        <f t="shared" ca="1" si="499"/>
        <v>0.82250899462677529</v>
      </c>
      <c r="E4051" s="57">
        <f t="shared" ca="1" si="499"/>
        <v>0.82277889919709679</v>
      </c>
      <c r="F4051" s="57">
        <f t="shared" ca="1" si="495"/>
        <v>3.430899462677528E-2</v>
      </c>
      <c r="G4051" s="57">
        <f t="shared" ca="1" si="496"/>
        <v>3.457889919709678E-2</v>
      </c>
      <c r="H4051" s="17">
        <f t="shared" ca="1" si="497"/>
        <v>1</v>
      </c>
      <c r="I4051" s="17">
        <f t="shared" ca="1" si="498"/>
        <v>1</v>
      </c>
      <c r="K4051" s="17">
        <v>4042</v>
      </c>
      <c r="L4051" s="50">
        <v>1.5543412114448819E-3</v>
      </c>
      <c r="M4051" s="50">
        <v>1.5667644714599078E-3</v>
      </c>
      <c r="N4051" s="50">
        <v>4.58E-2</v>
      </c>
      <c r="O4051" s="50">
        <v>4.6199999999999998E-2</v>
      </c>
      <c r="R4051" s="59"/>
    </row>
    <row r="4052" spans="2:18" x14ac:dyDescent="0.2">
      <c r="B4052">
        <f t="shared" si="493"/>
        <v>4043</v>
      </c>
      <c r="C4052" s="57">
        <f ca="1"/>
        <v>1.6710403174275634</v>
      </c>
      <c r="D4052" s="57">
        <f t="shared" ca="1" si="499"/>
        <v>0.7911650239377741</v>
      </c>
      <c r="E4052" s="57">
        <f t="shared" ca="1" si="499"/>
        <v>0.79142464305104143</v>
      </c>
      <c r="F4052" s="57">
        <f t="shared" ca="1" si="495"/>
        <v>2.9650239377740917E-3</v>
      </c>
      <c r="G4052" s="57">
        <f t="shared" ca="1" si="496"/>
        <v>3.2246430510414203E-3</v>
      </c>
      <c r="H4052" s="17">
        <f t="shared" ca="1" si="497"/>
        <v>1</v>
      </c>
      <c r="I4052" s="17">
        <f t="shared" ca="1" si="498"/>
        <v>1</v>
      </c>
      <c r="K4052" s="17">
        <v>4043</v>
      </c>
      <c r="L4052" s="50">
        <v>1.8751493008904753E-3</v>
      </c>
      <c r="M4052" s="50">
        <v>1.8899384359848629E-3</v>
      </c>
      <c r="N4052" s="50">
        <v>5.4800000000000001E-2</v>
      </c>
      <c r="O4052" s="50">
        <v>5.4800000000000001E-2</v>
      </c>
      <c r="R4052" s="59"/>
    </row>
    <row r="4053" spans="2:18" x14ac:dyDescent="0.2">
      <c r="B4053">
        <f t="shared" si="493"/>
        <v>4044</v>
      </c>
      <c r="C4053" s="57">
        <f ca="1"/>
        <v>0.86609480414300655</v>
      </c>
      <c r="D4053" s="57">
        <f t="shared" ca="1" si="499"/>
        <v>0.73080672853892581</v>
      </c>
      <c r="E4053" s="57">
        <f t="shared" ca="1" si="499"/>
        <v>0.73104654120643819</v>
      </c>
      <c r="F4053" s="57">
        <f t="shared" ca="1" si="495"/>
        <v>0</v>
      </c>
      <c r="G4053" s="57">
        <f t="shared" ca="1" si="496"/>
        <v>0</v>
      </c>
      <c r="H4053" s="17">
        <f t="shared" ca="1" si="497"/>
        <v>0</v>
      </c>
      <c r="I4053" s="17">
        <f t="shared" ca="1" si="498"/>
        <v>0</v>
      </c>
      <c r="K4053" s="17">
        <v>4044</v>
      </c>
      <c r="L4053" s="50">
        <v>1.789345246603882E-3</v>
      </c>
      <c r="M4053" s="50">
        <v>1.8044613772345039E-3</v>
      </c>
      <c r="N4053" s="50">
        <v>5.5800000000000002E-2</v>
      </c>
      <c r="O4053" s="50">
        <v>5.62E-2</v>
      </c>
      <c r="R4053" s="59"/>
    </row>
    <row r="4054" spans="2:18" x14ac:dyDescent="0.2">
      <c r="B4054">
        <f t="shared" si="493"/>
        <v>4045</v>
      </c>
      <c r="C4054" s="57">
        <f ca="1"/>
        <v>0.18074207958668259</v>
      </c>
      <c r="D4054" s="57">
        <f t="shared" ca="1" si="499"/>
        <v>0.68305941059439557</v>
      </c>
      <c r="E4054" s="57">
        <f t="shared" ca="1" si="499"/>
        <v>0.68328355508147709</v>
      </c>
      <c r="F4054" s="57">
        <f t="shared" ca="1" si="495"/>
        <v>0</v>
      </c>
      <c r="G4054" s="57">
        <f t="shared" ca="1" si="496"/>
        <v>0</v>
      </c>
      <c r="H4054" s="17">
        <f t="shared" ca="1" si="497"/>
        <v>0</v>
      </c>
      <c r="I4054" s="17">
        <f t="shared" ca="1" si="498"/>
        <v>0</v>
      </c>
      <c r="K4054" s="17">
        <v>4045</v>
      </c>
      <c r="L4054" s="50">
        <v>1.7372706104274275E-3</v>
      </c>
      <c r="M4054" s="50">
        <v>1.7519904432684082E-3</v>
      </c>
      <c r="N4054" s="50">
        <v>5.4199999999999998E-2</v>
      </c>
      <c r="O4054" s="50">
        <v>5.5399999999999998E-2</v>
      </c>
      <c r="R4054" s="59"/>
    </row>
    <row r="4055" spans="2:18" x14ac:dyDescent="0.2">
      <c r="B4055">
        <f t="shared" si="493"/>
        <v>4046</v>
      </c>
      <c r="C4055" s="57">
        <f ca="1"/>
        <v>0.27813896789554809</v>
      </c>
      <c r="D4055" s="57">
        <f t="shared" ca="1" si="499"/>
        <v>0.6896498143533939</v>
      </c>
      <c r="E4055" s="57">
        <f t="shared" ca="1" si="499"/>
        <v>0.68987612146739674</v>
      </c>
      <c r="F4055" s="57">
        <f t="shared" ca="1" si="495"/>
        <v>0</v>
      </c>
      <c r="G4055" s="57">
        <f t="shared" ca="1" si="496"/>
        <v>0</v>
      </c>
      <c r="H4055" s="17">
        <f t="shared" ca="1" si="497"/>
        <v>0</v>
      </c>
      <c r="I4055" s="17">
        <f t="shared" ca="1" si="498"/>
        <v>0</v>
      </c>
      <c r="K4055" s="17">
        <v>4046</v>
      </c>
      <c r="L4055" s="50">
        <v>1.6416068221187339E-3</v>
      </c>
      <c r="M4055" s="50">
        <v>1.6545409765935208E-3</v>
      </c>
      <c r="N4055" s="50">
        <v>4.7800000000000002E-2</v>
      </c>
      <c r="O4055" s="50">
        <v>4.8000000000000001E-2</v>
      </c>
      <c r="R4055" s="59"/>
    </row>
    <row r="4056" spans="2:18" x14ac:dyDescent="0.2">
      <c r="B4056">
        <f t="shared" si="493"/>
        <v>4047</v>
      </c>
      <c r="C4056" s="57">
        <f ca="1"/>
        <v>0.72222924940640487</v>
      </c>
      <c r="D4056" s="57">
        <f t="shared" ca="1" si="499"/>
        <v>0.72051460834604097</v>
      </c>
      <c r="E4056" s="57">
        <f t="shared" ca="1" si="499"/>
        <v>0.72075104367628839</v>
      </c>
      <c r="F4056" s="57">
        <f t="shared" ca="1" si="495"/>
        <v>0</v>
      </c>
      <c r="G4056" s="57">
        <f t="shared" ca="1" si="496"/>
        <v>0</v>
      </c>
      <c r="H4056" s="17">
        <f t="shared" ca="1" si="497"/>
        <v>0</v>
      </c>
      <c r="I4056" s="17">
        <f t="shared" ca="1" si="498"/>
        <v>0</v>
      </c>
      <c r="K4056" s="17">
        <v>4047</v>
      </c>
      <c r="L4056" s="50">
        <v>1.470137004643466E-3</v>
      </c>
      <c r="M4056" s="50">
        <v>1.4826253811866582E-3</v>
      </c>
      <c r="N4056" s="50">
        <v>4.5999999999999999E-2</v>
      </c>
      <c r="O4056" s="50">
        <v>4.6800000000000001E-2</v>
      </c>
      <c r="R4056" s="59"/>
    </row>
    <row r="4057" spans="2:18" x14ac:dyDescent="0.2">
      <c r="B4057">
        <f t="shared" si="493"/>
        <v>4048</v>
      </c>
      <c r="C4057" s="57">
        <f ca="1"/>
        <v>-0.77311629715891694</v>
      </c>
      <c r="D4057" s="57">
        <f t="shared" ca="1" si="499"/>
        <v>0.62175327912606149</v>
      </c>
      <c r="E4057" s="57">
        <f t="shared" ca="1" si="499"/>
        <v>0.62195730613700573</v>
      </c>
      <c r="F4057" s="57">
        <f t="shared" ca="1" si="495"/>
        <v>0</v>
      </c>
      <c r="G4057" s="57">
        <f t="shared" ca="1" si="496"/>
        <v>0</v>
      </c>
      <c r="H4057" s="17">
        <f t="shared" ca="1" si="497"/>
        <v>0</v>
      </c>
      <c r="I4057" s="17">
        <f t="shared" ca="1" si="498"/>
        <v>0</v>
      </c>
      <c r="K4057" s="17">
        <v>4048</v>
      </c>
      <c r="L4057" s="50">
        <v>1.8652137131871889E-3</v>
      </c>
      <c r="M4057" s="50">
        <v>1.879348475727894E-3</v>
      </c>
      <c r="N4057" s="50">
        <v>5.1999999999999998E-2</v>
      </c>
      <c r="O4057" s="50">
        <v>5.2600000000000001E-2</v>
      </c>
      <c r="R4057" s="59"/>
    </row>
    <row r="4058" spans="2:18" x14ac:dyDescent="0.2">
      <c r="B4058">
        <f t="shared" si="493"/>
        <v>4049</v>
      </c>
      <c r="C4058" s="57">
        <f ca="1"/>
        <v>-0.76232299705124451</v>
      </c>
      <c r="D4058" s="57">
        <f t="shared" ca="1" si="499"/>
        <v>0.62241522905697189</v>
      </c>
      <c r="E4058" s="57">
        <f t="shared" ca="1" si="499"/>
        <v>0.62261947328537248</v>
      </c>
      <c r="F4058" s="57">
        <f t="shared" ca="1" si="495"/>
        <v>0</v>
      </c>
      <c r="G4058" s="57">
        <f t="shared" ca="1" si="496"/>
        <v>0</v>
      </c>
      <c r="H4058" s="17">
        <f t="shared" ca="1" si="497"/>
        <v>0</v>
      </c>
      <c r="I4058" s="17">
        <f t="shared" ca="1" si="498"/>
        <v>0</v>
      </c>
      <c r="K4058" s="17">
        <v>4049</v>
      </c>
      <c r="L4058" s="50">
        <v>1.6917184057098553E-3</v>
      </c>
      <c r="M4058" s="50">
        <v>1.7057748683654797E-3</v>
      </c>
      <c r="N4058" s="50">
        <v>5.2200000000000003E-2</v>
      </c>
      <c r="O4058" s="50">
        <v>5.2200000000000003E-2</v>
      </c>
      <c r="R4058" s="59"/>
    </row>
    <row r="4059" spans="2:18" x14ac:dyDescent="0.2">
      <c r="B4059">
        <f t="shared" si="493"/>
        <v>4050</v>
      </c>
      <c r="C4059" s="57">
        <f ca="1"/>
        <v>0.32396286890168352</v>
      </c>
      <c r="D4059" s="57">
        <f t="shared" ca="1" si="499"/>
        <v>0.69277246766195089</v>
      </c>
      <c r="E4059" s="57">
        <f t="shared" ca="1" si="499"/>
        <v>0.69299979946796919</v>
      </c>
      <c r="F4059" s="57">
        <f t="shared" ca="1" si="495"/>
        <v>0</v>
      </c>
      <c r="G4059" s="57">
        <f t="shared" ca="1" si="496"/>
        <v>0</v>
      </c>
      <c r="H4059" s="17">
        <f t="shared" ca="1" si="497"/>
        <v>0</v>
      </c>
      <c r="I4059" s="17">
        <f t="shared" ca="1" si="498"/>
        <v>0</v>
      </c>
      <c r="K4059" s="17">
        <v>4050</v>
      </c>
      <c r="L4059" s="50">
        <v>1.5272957959856985E-3</v>
      </c>
      <c r="M4059" s="50">
        <v>1.5414159707382591E-3</v>
      </c>
      <c r="N4059" s="50">
        <v>5.2600000000000001E-2</v>
      </c>
      <c r="O4059" s="50">
        <v>5.3199999999999997E-2</v>
      </c>
      <c r="R4059" s="59"/>
    </row>
    <row r="4060" spans="2:18" x14ac:dyDescent="0.2">
      <c r="B4060">
        <f t="shared" si="493"/>
        <v>4051</v>
      </c>
      <c r="C4060" s="57">
        <f ca="1"/>
        <v>-1.3626294706413531</v>
      </c>
      <c r="D4060" s="57">
        <f t="shared" ca="1" si="499"/>
        <v>0.58664786147272696</v>
      </c>
      <c r="E4060" s="57">
        <f t="shared" ca="1" si="499"/>
        <v>0.58684036871582734</v>
      </c>
      <c r="F4060" s="57">
        <f t="shared" ca="1" si="495"/>
        <v>0</v>
      </c>
      <c r="G4060" s="57">
        <f t="shared" ca="1" si="496"/>
        <v>0</v>
      </c>
      <c r="H4060" s="17">
        <f t="shared" ca="1" si="497"/>
        <v>0</v>
      </c>
      <c r="I4060" s="17">
        <f t="shared" ca="1" si="498"/>
        <v>0</v>
      </c>
      <c r="K4060" s="17">
        <v>4051</v>
      </c>
      <c r="L4060" s="50">
        <v>1.8578456181657123E-3</v>
      </c>
      <c r="M4060" s="50">
        <v>1.8719156403719595E-3</v>
      </c>
      <c r="N4060" s="50">
        <v>5.1999999999999998E-2</v>
      </c>
      <c r="O4060" s="50">
        <v>5.2200000000000003E-2</v>
      </c>
      <c r="R4060" s="59"/>
    </row>
    <row r="4061" spans="2:18" x14ac:dyDescent="0.2">
      <c r="B4061">
        <f t="shared" si="493"/>
        <v>4052</v>
      </c>
      <c r="C4061" s="57">
        <f ca="1"/>
        <v>0.67005762800663293</v>
      </c>
      <c r="D4061" s="57">
        <f t="shared" ca="1" si="499"/>
        <v>0.71681817879214627</v>
      </c>
      <c r="E4061" s="57">
        <f t="shared" ca="1" si="499"/>
        <v>0.71705340114692839</v>
      </c>
      <c r="F4061" s="57">
        <f t="shared" ca="1" si="495"/>
        <v>0</v>
      </c>
      <c r="G4061" s="57">
        <f t="shared" ca="1" si="496"/>
        <v>0</v>
      </c>
      <c r="H4061" s="17">
        <f t="shared" ca="1" si="497"/>
        <v>0</v>
      </c>
      <c r="I4061" s="17">
        <f t="shared" ca="1" si="498"/>
        <v>0</v>
      </c>
      <c r="K4061" s="17">
        <v>4052</v>
      </c>
      <c r="L4061" s="50">
        <v>1.6625481888460321E-3</v>
      </c>
      <c r="M4061" s="50">
        <v>1.6762120919744162E-3</v>
      </c>
      <c r="N4061" s="50">
        <v>5.0599999999999999E-2</v>
      </c>
      <c r="O4061" s="50">
        <v>5.0999999999999997E-2</v>
      </c>
      <c r="R4061" s="59"/>
    </row>
    <row r="4062" spans="2:18" x14ac:dyDescent="0.2">
      <c r="B4062">
        <f t="shared" si="493"/>
        <v>4053</v>
      </c>
      <c r="C4062" s="57">
        <f ca="1"/>
        <v>1.4853594779009731</v>
      </c>
      <c r="D4062" s="57">
        <f t="shared" ca="1" si="499"/>
        <v>0.77681386744706038</v>
      </c>
      <c r="E4062" s="57">
        <f t="shared" ca="1" si="499"/>
        <v>0.7770687772589685</v>
      </c>
      <c r="F4062" s="57">
        <f t="shared" ca="1" si="495"/>
        <v>0</v>
      </c>
      <c r="G4062" s="57">
        <f t="shared" ca="1" si="496"/>
        <v>0</v>
      </c>
      <c r="H4062" s="17">
        <f t="shared" ca="1" si="497"/>
        <v>0</v>
      </c>
      <c r="I4062" s="17">
        <f t="shared" ca="1" si="498"/>
        <v>0</v>
      </c>
      <c r="K4062" s="17">
        <v>4053</v>
      </c>
      <c r="L4062" s="50">
        <v>1.7035061240153943E-3</v>
      </c>
      <c r="M4062" s="50">
        <v>1.7171949207638183E-3</v>
      </c>
      <c r="N4062" s="50">
        <v>5.0599999999999999E-2</v>
      </c>
      <c r="O4062" s="50">
        <v>5.0999999999999997E-2</v>
      </c>
      <c r="R4062" s="59"/>
    </row>
    <row r="4063" spans="2:18" x14ac:dyDescent="0.2">
      <c r="B4063">
        <f t="shared" si="493"/>
        <v>4054</v>
      </c>
      <c r="C4063" s="57">
        <f ca="1"/>
        <v>-1.1503135263698243</v>
      </c>
      <c r="D4063" s="57">
        <f t="shared" ca="1" si="499"/>
        <v>0.59905681075102035</v>
      </c>
      <c r="E4063" s="57">
        <f t="shared" ca="1" si="499"/>
        <v>0.59925338996433009</v>
      </c>
      <c r="F4063" s="57">
        <f t="shared" ca="1" si="495"/>
        <v>0</v>
      </c>
      <c r="G4063" s="57">
        <f t="shared" ca="1" si="496"/>
        <v>0</v>
      </c>
      <c r="H4063" s="17">
        <f t="shared" ca="1" si="497"/>
        <v>0</v>
      </c>
      <c r="I4063" s="17">
        <f t="shared" ca="1" si="498"/>
        <v>0</v>
      </c>
      <c r="K4063" s="17">
        <v>4054</v>
      </c>
      <c r="L4063" s="50">
        <v>1.8010984557309676E-3</v>
      </c>
      <c r="M4063" s="50">
        <v>1.8147698756365593E-3</v>
      </c>
      <c r="N4063" s="50">
        <v>5.04E-2</v>
      </c>
      <c r="O4063" s="50">
        <v>5.0999999999999997E-2</v>
      </c>
      <c r="R4063" s="59"/>
    </row>
    <row r="4064" spans="2:18" x14ac:dyDescent="0.2">
      <c r="B4064">
        <f t="shared" si="493"/>
        <v>4055</v>
      </c>
      <c r="C4064" s="57">
        <f ca="1"/>
        <v>-1.5590681327605511</v>
      </c>
      <c r="D4064" s="57">
        <f t="shared" ca="1" si="499"/>
        <v>0.57539591626663511</v>
      </c>
      <c r="E4064" s="57">
        <f t="shared" ca="1" si="499"/>
        <v>0.57558473120794174</v>
      </c>
      <c r="F4064" s="57">
        <f t="shared" ca="1" si="495"/>
        <v>0</v>
      </c>
      <c r="G4064" s="57">
        <f t="shared" ca="1" si="496"/>
        <v>0</v>
      </c>
      <c r="H4064" s="17">
        <f t="shared" ca="1" si="497"/>
        <v>0</v>
      </c>
      <c r="I4064" s="17">
        <f t="shared" ca="1" si="498"/>
        <v>0</v>
      </c>
      <c r="K4064" s="17">
        <v>4055</v>
      </c>
      <c r="L4064" s="50">
        <v>1.8732485823814277E-3</v>
      </c>
      <c r="M4064" s="50">
        <v>1.8882130806305518E-3</v>
      </c>
      <c r="N4064" s="50">
        <v>5.5399999999999998E-2</v>
      </c>
      <c r="O4064" s="50">
        <v>5.5599999999999997E-2</v>
      </c>
      <c r="R4064" s="59"/>
    </row>
    <row r="4065" spans="2:18" x14ac:dyDescent="0.2">
      <c r="B4065">
        <f t="shared" si="493"/>
        <v>4056</v>
      </c>
      <c r="C4065" s="57">
        <f ca="1"/>
        <v>2.5359798686298358</v>
      </c>
      <c r="D4065" s="57">
        <f t="shared" ca="1" si="499"/>
        <v>0.86158935842275353</v>
      </c>
      <c r="E4065" s="57">
        <f t="shared" ca="1" si="499"/>
        <v>0.86187208713100827</v>
      </c>
      <c r="F4065" s="57">
        <f t="shared" ca="1" si="495"/>
        <v>7.3389358422753515E-2</v>
      </c>
      <c r="G4065" s="57">
        <f t="shared" ca="1" si="496"/>
        <v>7.3672087131008257E-2</v>
      </c>
      <c r="H4065" s="17">
        <f t="shared" ca="1" si="497"/>
        <v>1</v>
      </c>
      <c r="I4065" s="17">
        <f t="shared" ca="1" si="498"/>
        <v>1</v>
      </c>
      <c r="K4065" s="17">
        <v>4056</v>
      </c>
      <c r="L4065" s="50">
        <v>1.7022343633907927E-3</v>
      </c>
      <c r="M4065" s="50">
        <v>1.7157647256784178E-3</v>
      </c>
      <c r="N4065" s="50">
        <v>4.9799999999999997E-2</v>
      </c>
      <c r="O4065" s="50">
        <v>5.04E-2</v>
      </c>
      <c r="R4065" s="59"/>
    </row>
    <row r="4066" spans="2:18" x14ac:dyDescent="0.2">
      <c r="B4066">
        <f t="shared" si="493"/>
        <v>4057</v>
      </c>
      <c r="C4066" s="57">
        <f ca="1"/>
        <v>1.7372125786421479E-2</v>
      </c>
      <c r="D4066" s="57">
        <f t="shared" ca="1" si="499"/>
        <v>0.67214602106877996</v>
      </c>
      <c r="E4066" s="57">
        <f t="shared" ca="1" si="499"/>
        <v>0.67236658435039154</v>
      </c>
      <c r="F4066" s="57">
        <f t="shared" ca="1" si="495"/>
        <v>0</v>
      </c>
      <c r="G4066" s="57">
        <f t="shared" ca="1" si="496"/>
        <v>0</v>
      </c>
      <c r="H4066" s="17">
        <f t="shared" ca="1" si="497"/>
        <v>0</v>
      </c>
      <c r="I4066" s="17">
        <f t="shared" ca="1" si="498"/>
        <v>0</v>
      </c>
      <c r="K4066" s="17">
        <v>4057</v>
      </c>
      <c r="L4066" s="50">
        <v>1.8700985538235865E-3</v>
      </c>
      <c r="M4066" s="50">
        <v>1.8850054168361528E-3</v>
      </c>
      <c r="N4066" s="50">
        <v>5.5199999999999999E-2</v>
      </c>
      <c r="O4066" s="50">
        <v>5.5399999999999998E-2</v>
      </c>
      <c r="R4066" s="59"/>
    </row>
    <row r="4067" spans="2:18" x14ac:dyDescent="0.2">
      <c r="B4067">
        <f t="shared" si="493"/>
        <v>4058</v>
      </c>
      <c r="C4067" s="57">
        <f ca="1"/>
        <v>0.61621805854382916</v>
      </c>
      <c r="D4067" s="57">
        <f t="shared" ca="1" si="499"/>
        <v>0.71302345454757798</v>
      </c>
      <c r="E4067" s="57">
        <f t="shared" ca="1" si="499"/>
        <v>0.71325743167170197</v>
      </c>
      <c r="F4067" s="57">
        <f t="shared" ca="1" si="495"/>
        <v>0</v>
      </c>
      <c r="G4067" s="57">
        <f t="shared" ca="1" si="496"/>
        <v>0</v>
      </c>
      <c r="H4067" s="17">
        <f t="shared" ca="1" si="497"/>
        <v>0</v>
      </c>
      <c r="I4067" s="17">
        <f t="shared" ca="1" si="498"/>
        <v>0</v>
      </c>
      <c r="K4067" s="17">
        <v>4058</v>
      </c>
      <c r="L4067" s="50">
        <v>1.689821065988597E-3</v>
      </c>
      <c r="M4067" s="50">
        <v>1.7041187335667587E-3</v>
      </c>
      <c r="N4067" s="50">
        <v>5.28E-2</v>
      </c>
      <c r="O4067" s="50">
        <v>5.3199999999999997E-2</v>
      </c>
      <c r="R4067" s="59"/>
    </row>
    <row r="4068" spans="2:18" x14ac:dyDescent="0.2">
      <c r="B4068">
        <f t="shared" si="493"/>
        <v>4059</v>
      </c>
      <c r="C4068" s="57">
        <f ca="1"/>
        <v>-3.6116758102529151E-2</v>
      </c>
      <c r="D4068" s="57">
        <f t="shared" ca="1" si="499"/>
        <v>0.66861089991863076</v>
      </c>
      <c r="E4068" s="57">
        <f t="shared" ca="1" si="499"/>
        <v>0.66883030315778524</v>
      </c>
      <c r="F4068" s="57">
        <f t="shared" ca="1" si="495"/>
        <v>0</v>
      </c>
      <c r="G4068" s="57">
        <f t="shared" ca="1" si="496"/>
        <v>0</v>
      </c>
      <c r="H4068" s="17">
        <f t="shared" ca="1" si="497"/>
        <v>0</v>
      </c>
      <c r="I4068" s="17">
        <f t="shared" ca="1" si="498"/>
        <v>0</v>
      </c>
      <c r="K4068" s="17">
        <v>4059</v>
      </c>
      <c r="L4068" s="50">
        <v>1.4005387860581877E-3</v>
      </c>
      <c r="M4068" s="50">
        <v>1.4137368362016922E-3</v>
      </c>
      <c r="N4068" s="50">
        <v>4.9000000000000002E-2</v>
      </c>
      <c r="O4068" s="50">
        <v>4.9399999999999999E-2</v>
      </c>
      <c r="R4068" s="59"/>
    </row>
    <row r="4069" spans="2:18" x14ac:dyDescent="0.2">
      <c r="B4069">
        <f t="shared" si="493"/>
        <v>4060</v>
      </c>
      <c r="C4069" s="57">
        <f ca="1"/>
        <v>-0.63686835598227831</v>
      </c>
      <c r="D4069" s="57">
        <f t="shared" ca="1" si="499"/>
        <v>0.63016122319182133</v>
      </c>
      <c r="E4069" s="57">
        <f t="shared" ca="1" si="499"/>
        <v>0.6303680092516577</v>
      </c>
      <c r="F4069" s="57">
        <f t="shared" ca="1" si="495"/>
        <v>0</v>
      </c>
      <c r="G4069" s="57">
        <f t="shared" ca="1" si="496"/>
        <v>0</v>
      </c>
      <c r="H4069" s="17">
        <f t="shared" ca="1" si="497"/>
        <v>0</v>
      </c>
      <c r="I4069" s="17">
        <f t="shared" ca="1" si="498"/>
        <v>0</v>
      </c>
      <c r="K4069" s="17">
        <v>4060</v>
      </c>
      <c r="L4069" s="50">
        <v>1.8306785700298641E-3</v>
      </c>
      <c r="M4069" s="50">
        <v>1.8461006467100694E-3</v>
      </c>
      <c r="N4069" s="50">
        <v>5.7000000000000002E-2</v>
      </c>
      <c r="O4069" s="50">
        <v>5.7599999999999998E-2</v>
      </c>
      <c r="R4069" s="59"/>
    </row>
    <row r="4070" spans="2:18" x14ac:dyDescent="0.2">
      <c r="B4070">
        <f t="shared" si="493"/>
        <v>4061</v>
      </c>
      <c r="C4070" s="57">
        <f ca="1"/>
        <v>2.4808104268159243</v>
      </c>
      <c r="D4070" s="57">
        <f t="shared" ref="D4070:E4089" ca="1" si="500">S0*EXP((D$5+0.5*σ*σ)*T+σ*SQRT(T)*$C4070)</f>
        <v>0.85691588147482445</v>
      </c>
      <c r="E4070" s="57">
        <f t="shared" ca="1" si="500"/>
        <v>0.85719707659159761</v>
      </c>
      <c r="F4070" s="57">
        <f t="shared" ca="1" si="495"/>
        <v>6.8715881474824436E-2</v>
      </c>
      <c r="G4070" s="57">
        <f t="shared" ca="1" si="496"/>
        <v>6.8997076591597595E-2</v>
      </c>
      <c r="H4070" s="17">
        <f t="shared" ca="1" si="497"/>
        <v>1</v>
      </c>
      <c r="I4070" s="17">
        <f t="shared" ca="1" si="498"/>
        <v>1</v>
      </c>
      <c r="K4070" s="17">
        <v>4061</v>
      </c>
      <c r="L4070" s="50">
        <v>1.6557734587715892E-3</v>
      </c>
      <c r="M4070" s="50">
        <v>1.6687536894750906E-3</v>
      </c>
      <c r="N4070" s="50">
        <v>4.7800000000000002E-2</v>
      </c>
      <c r="O4070" s="50">
        <v>4.82E-2</v>
      </c>
      <c r="R4070" s="59"/>
    </row>
    <row r="4071" spans="2:18" x14ac:dyDescent="0.2">
      <c r="B4071">
        <f t="shared" si="493"/>
        <v>4062</v>
      </c>
      <c r="C4071" s="57">
        <f ca="1"/>
        <v>-0.5437615320643121</v>
      </c>
      <c r="D4071" s="57">
        <f t="shared" ca="1" si="500"/>
        <v>0.63597220697499079</v>
      </c>
      <c r="E4071" s="57">
        <f t="shared" ca="1" si="500"/>
        <v>0.63618089989674775</v>
      </c>
      <c r="F4071" s="57">
        <f t="shared" ca="1" si="495"/>
        <v>0</v>
      </c>
      <c r="G4071" s="57">
        <f t="shared" ca="1" si="496"/>
        <v>0</v>
      </c>
      <c r="H4071" s="17">
        <f t="shared" ca="1" si="497"/>
        <v>0</v>
      </c>
      <c r="I4071" s="17">
        <f t="shared" ca="1" si="498"/>
        <v>0</v>
      </c>
      <c r="K4071" s="17">
        <v>4062</v>
      </c>
      <c r="L4071" s="50">
        <v>1.7578037697744645E-3</v>
      </c>
      <c r="M4071" s="50">
        <v>1.772507729076262E-3</v>
      </c>
      <c r="N4071" s="50">
        <v>5.4600000000000003E-2</v>
      </c>
      <c r="O4071" s="50">
        <v>5.4800000000000001E-2</v>
      </c>
      <c r="R4071" s="59"/>
    </row>
    <row r="4072" spans="2:18" x14ac:dyDescent="0.2">
      <c r="B4072">
        <f t="shared" si="493"/>
        <v>4063</v>
      </c>
      <c r="C4072" s="57">
        <f ca="1"/>
        <v>0.40426463692988407</v>
      </c>
      <c r="D4072" s="57">
        <f t="shared" ca="1" si="500"/>
        <v>0.69827873992348599</v>
      </c>
      <c r="E4072" s="57">
        <f t="shared" ca="1" si="500"/>
        <v>0.69850787860098962</v>
      </c>
      <c r="F4072" s="57">
        <f t="shared" ca="1" si="495"/>
        <v>0</v>
      </c>
      <c r="G4072" s="57">
        <f t="shared" ca="1" si="496"/>
        <v>0</v>
      </c>
      <c r="H4072" s="17">
        <f t="shared" ca="1" si="497"/>
        <v>0</v>
      </c>
      <c r="I4072" s="17">
        <f t="shared" ca="1" si="498"/>
        <v>0</v>
      </c>
      <c r="K4072" s="17">
        <v>4063</v>
      </c>
      <c r="L4072" s="50">
        <v>1.7138962976737716E-3</v>
      </c>
      <c r="M4072" s="50">
        <v>1.7273449230131189E-3</v>
      </c>
      <c r="N4072" s="50">
        <v>4.9399999999999999E-2</v>
      </c>
      <c r="O4072" s="50">
        <v>5.0200000000000002E-2</v>
      </c>
      <c r="R4072" s="59"/>
    </row>
    <row r="4073" spans="2:18" x14ac:dyDescent="0.2">
      <c r="B4073">
        <f t="shared" si="493"/>
        <v>4064</v>
      </c>
      <c r="C4073" s="57">
        <f ca="1"/>
        <v>1.2549662876323109</v>
      </c>
      <c r="D4073" s="57">
        <f t="shared" ca="1" si="500"/>
        <v>0.75936828763428477</v>
      </c>
      <c r="E4073" s="57">
        <f t="shared" ca="1" si="500"/>
        <v>0.75961747271642799</v>
      </c>
      <c r="F4073" s="57">
        <f t="shared" ca="1" si="495"/>
        <v>0</v>
      </c>
      <c r="G4073" s="57">
        <f t="shared" ca="1" si="496"/>
        <v>0</v>
      </c>
      <c r="H4073" s="17">
        <f t="shared" ca="1" si="497"/>
        <v>0</v>
      </c>
      <c r="I4073" s="17">
        <f t="shared" ca="1" si="498"/>
        <v>0</v>
      </c>
      <c r="K4073" s="17">
        <v>4064</v>
      </c>
      <c r="L4073" s="50">
        <v>1.9423553734500985E-3</v>
      </c>
      <c r="M4073" s="50">
        <v>1.9578054757136139E-3</v>
      </c>
      <c r="N4073" s="50">
        <v>5.7200000000000001E-2</v>
      </c>
      <c r="O4073" s="50">
        <v>5.74E-2</v>
      </c>
      <c r="R4073" s="59"/>
    </row>
    <row r="4074" spans="2:18" x14ac:dyDescent="0.2">
      <c r="B4074">
        <f t="shared" si="493"/>
        <v>4065</v>
      </c>
      <c r="C4074" s="57">
        <f ca="1"/>
        <v>-0.25217153667239178</v>
      </c>
      <c r="D4074" s="57">
        <f t="shared" ca="1" si="500"/>
        <v>0.65451989524261034</v>
      </c>
      <c r="E4074" s="57">
        <f t="shared" ca="1" si="500"/>
        <v>0.65473467454866829</v>
      </c>
      <c r="F4074" s="57">
        <f t="shared" ca="1" si="495"/>
        <v>0</v>
      </c>
      <c r="G4074" s="57">
        <f t="shared" ca="1" si="496"/>
        <v>0</v>
      </c>
      <c r="H4074" s="17">
        <f t="shared" ca="1" si="497"/>
        <v>0</v>
      </c>
      <c r="I4074" s="17">
        <f t="shared" ca="1" si="498"/>
        <v>0</v>
      </c>
      <c r="K4074" s="17">
        <v>4065</v>
      </c>
      <c r="L4074" s="50">
        <v>1.8032135544209134E-3</v>
      </c>
      <c r="M4074" s="50">
        <v>1.8170357478599058E-3</v>
      </c>
      <c r="N4074" s="50">
        <v>5.0999999999999997E-2</v>
      </c>
      <c r="O4074" s="50">
        <v>5.1200000000000002E-2</v>
      </c>
      <c r="R4074" s="59"/>
    </row>
    <row r="4075" spans="2:18" x14ac:dyDescent="0.2">
      <c r="B4075">
        <f t="shared" ref="B4075:B4138" si="501">B4074+1</f>
        <v>4066</v>
      </c>
      <c r="C4075" s="57">
        <f ca="1"/>
        <v>0.39456735681634703</v>
      </c>
      <c r="D4075" s="57">
        <f t="shared" ca="1" si="500"/>
        <v>0.69761148329304667</v>
      </c>
      <c r="E4075" s="57">
        <f t="shared" ca="1" si="500"/>
        <v>0.69784040301171169</v>
      </c>
      <c r="F4075" s="57">
        <f t="shared" ca="1" si="495"/>
        <v>0</v>
      </c>
      <c r="G4075" s="57">
        <f t="shared" ca="1" si="496"/>
        <v>0</v>
      </c>
      <c r="H4075" s="17">
        <f t="shared" ca="1" si="497"/>
        <v>0</v>
      </c>
      <c r="I4075" s="17">
        <f t="shared" ca="1" si="498"/>
        <v>0</v>
      </c>
      <c r="K4075" s="17">
        <v>4066</v>
      </c>
      <c r="L4075" s="50">
        <v>1.7881660429143811E-3</v>
      </c>
      <c r="M4075" s="50">
        <v>1.8022840912356611E-3</v>
      </c>
      <c r="N4075" s="50">
        <v>5.2200000000000003E-2</v>
      </c>
      <c r="O4075" s="50">
        <v>5.2400000000000002E-2</v>
      </c>
      <c r="R4075" s="59"/>
    </row>
    <row r="4076" spans="2:18" x14ac:dyDescent="0.2">
      <c r="B4076">
        <f t="shared" si="501"/>
        <v>4067</v>
      </c>
      <c r="C4076" s="57">
        <f ca="1"/>
        <v>1.6611416811100874</v>
      </c>
      <c r="D4076" s="57">
        <f t="shared" ca="1" si="500"/>
        <v>0.79039331722918216</v>
      </c>
      <c r="E4076" s="57">
        <f t="shared" ca="1" si="500"/>
        <v>0.79065268310854075</v>
      </c>
      <c r="F4076" s="57">
        <f t="shared" ca="1" si="495"/>
        <v>2.1933172291821457E-3</v>
      </c>
      <c r="G4076" s="57">
        <f t="shared" ca="1" si="496"/>
        <v>2.452683108540743E-3</v>
      </c>
      <c r="H4076" s="17">
        <f t="shared" ca="1" si="497"/>
        <v>1</v>
      </c>
      <c r="I4076" s="17">
        <f t="shared" ca="1" si="498"/>
        <v>1</v>
      </c>
      <c r="K4076" s="17">
        <v>4067</v>
      </c>
      <c r="L4076" s="50">
        <v>1.8080589857896857E-3</v>
      </c>
      <c r="M4076" s="50">
        <v>1.8225674591934356E-3</v>
      </c>
      <c r="N4076" s="50">
        <v>5.3800000000000001E-2</v>
      </c>
      <c r="O4076" s="50">
        <v>5.3800000000000001E-2</v>
      </c>
      <c r="R4076" s="59"/>
    </row>
    <row r="4077" spans="2:18" x14ac:dyDescent="0.2">
      <c r="B4077">
        <f t="shared" si="501"/>
        <v>4068</v>
      </c>
      <c r="C4077" s="57">
        <f ca="1"/>
        <v>-0.44107445868367767</v>
      </c>
      <c r="D4077" s="57">
        <f t="shared" ca="1" si="500"/>
        <v>0.64244327272978863</v>
      </c>
      <c r="E4077" s="57">
        <f t="shared" ca="1" si="500"/>
        <v>0.64265408911795552</v>
      </c>
      <c r="F4077" s="57">
        <f t="shared" ca="1" si="495"/>
        <v>0</v>
      </c>
      <c r="G4077" s="57">
        <f t="shared" ca="1" si="496"/>
        <v>0</v>
      </c>
      <c r="H4077" s="17">
        <f t="shared" ca="1" si="497"/>
        <v>0</v>
      </c>
      <c r="I4077" s="17">
        <f t="shared" ca="1" si="498"/>
        <v>0</v>
      </c>
      <c r="K4077" s="17">
        <v>4068</v>
      </c>
      <c r="L4077" s="50">
        <v>1.7366987365234387E-3</v>
      </c>
      <c r="M4077" s="50">
        <v>1.7514196333163349E-3</v>
      </c>
      <c r="N4077" s="50">
        <v>5.4600000000000003E-2</v>
      </c>
      <c r="O4077" s="50">
        <v>5.4800000000000001E-2</v>
      </c>
      <c r="R4077" s="59"/>
    </row>
    <row r="4078" spans="2:18" x14ac:dyDescent="0.2">
      <c r="B4078">
        <f t="shared" si="501"/>
        <v>4069</v>
      </c>
      <c r="C4078" s="57">
        <f ca="1"/>
        <v>-3.9325182815695976E-2</v>
      </c>
      <c r="D4078" s="57">
        <f t="shared" ca="1" si="500"/>
        <v>0.66839944473224244</v>
      </c>
      <c r="E4078" s="57">
        <f t="shared" ca="1" si="500"/>
        <v>0.66861877858282892</v>
      </c>
      <c r="F4078" s="57">
        <f t="shared" ca="1" si="495"/>
        <v>0</v>
      </c>
      <c r="G4078" s="57">
        <f t="shared" ca="1" si="496"/>
        <v>0</v>
      </c>
      <c r="H4078" s="17">
        <f t="shared" ca="1" si="497"/>
        <v>0</v>
      </c>
      <c r="I4078" s="17">
        <f t="shared" ca="1" si="498"/>
        <v>0</v>
      </c>
      <c r="K4078" s="17">
        <v>4069</v>
      </c>
      <c r="L4078" s="50">
        <v>1.7199167243126059E-3</v>
      </c>
      <c r="M4078" s="50">
        <v>1.7340388492153916E-3</v>
      </c>
      <c r="N4078" s="50">
        <v>5.2200000000000003E-2</v>
      </c>
      <c r="O4078" s="50">
        <v>5.2600000000000001E-2</v>
      </c>
      <c r="R4078" s="59"/>
    </row>
    <row r="4079" spans="2:18" x14ac:dyDescent="0.2">
      <c r="B4079">
        <f t="shared" si="501"/>
        <v>4070</v>
      </c>
      <c r="C4079" s="57">
        <f ca="1"/>
        <v>-1.4980135912701786</v>
      </c>
      <c r="D4079" s="57">
        <f t="shared" ca="1" si="500"/>
        <v>0.57886979121669202</v>
      </c>
      <c r="E4079" s="57">
        <f t="shared" ca="1" si="500"/>
        <v>0.57905974610264599</v>
      </c>
      <c r="F4079" s="57">
        <f t="shared" ca="1" si="495"/>
        <v>0</v>
      </c>
      <c r="G4079" s="57">
        <f t="shared" ca="1" si="496"/>
        <v>0</v>
      </c>
      <c r="H4079" s="17">
        <f t="shared" ca="1" si="497"/>
        <v>0</v>
      </c>
      <c r="I4079" s="17">
        <f t="shared" ca="1" si="498"/>
        <v>0</v>
      </c>
      <c r="K4079" s="17">
        <v>4070</v>
      </c>
      <c r="L4079" s="50">
        <v>1.7946388921596622E-3</v>
      </c>
      <c r="M4079" s="50">
        <v>1.8088770401092223E-3</v>
      </c>
      <c r="N4079" s="50">
        <v>5.2600000000000001E-2</v>
      </c>
      <c r="O4079" s="50">
        <v>5.2999999999999999E-2</v>
      </c>
      <c r="R4079" s="59"/>
    </row>
    <row r="4080" spans="2:18" x14ac:dyDescent="0.2">
      <c r="B4080">
        <f t="shared" si="501"/>
        <v>4071</v>
      </c>
      <c r="C4080" s="57">
        <f ca="1"/>
        <v>-0.71264645905623869</v>
      </c>
      <c r="D4080" s="57">
        <f t="shared" ca="1" si="500"/>
        <v>0.62547097442327182</v>
      </c>
      <c r="E4080" s="57">
        <f t="shared" ca="1" si="500"/>
        <v>0.62567622138798962</v>
      </c>
      <c r="F4080" s="57">
        <f t="shared" ca="1" si="495"/>
        <v>0</v>
      </c>
      <c r="G4080" s="57">
        <f t="shared" ca="1" si="496"/>
        <v>0</v>
      </c>
      <c r="H4080" s="17">
        <f t="shared" ca="1" si="497"/>
        <v>0</v>
      </c>
      <c r="I4080" s="17">
        <f t="shared" ca="1" si="498"/>
        <v>0</v>
      </c>
      <c r="K4080" s="17">
        <v>4071</v>
      </c>
      <c r="L4080" s="50">
        <v>2.0094766429842774E-3</v>
      </c>
      <c r="M4080" s="50">
        <v>2.0243272946348272E-3</v>
      </c>
      <c r="N4080" s="50">
        <v>5.4800000000000001E-2</v>
      </c>
      <c r="O4080" s="50">
        <v>5.5E-2</v>
      </c>
      <c r="R4080" s="59"/>
    </row>
    <row r="4081" spans="2:18" x14ac:dyDescent="0.2">
      <c r="B4081">
        <f t="shared" si="501"/>
        <v>4072</v>
      </c>
      <c r="C4081" s="57">
        <f ca="1"/>
        <v>-1.8186778879858871</v>
      </c>
      <c r="D4081" s="57">
        <f t="shared" ca="1" si="500"/>
        <v>0.56085594218394119</v>
      </c>
      <c r="E4081" s="57">
        <f t="shared" ca="1" si="500"/>
        <v>0.56103998586379911</v>
      </c>
      <c r="F4081" s="57">
        <f t="shared" ca="1" si="495"/>
        <v>0</v>
      </c>
      <c r="G4081" s="57">
        <f t="shared" ca="1" si="496"/>
        <v>0</v>
      </c>
      <c r="H4081" s="17">
        <f t="shared" ca="1" si="497"/>
        <v>0</v>
      </c>
      <c r="I4081" s="17">
        <f t="shared" ca="1" si="498"/>
        <v>0</v>
      </c>
      <c r="K4081" s="17">
        <v>4072</v>
      </c>
      <c r="L4081" s="50">
        <v>1.7019908530356265E-3</v>
      </c>
      <c r="M4081" s="50">
        <v>1.7150104208758698E-3</v>
      </c>
      <c r="N4081" s="50">
        <v>4.8000000000000001E-2</v>
      </c>
      <c r="O4081" s="50">
        <v>4.8800000000000003E-2</v>
      </c>
      <c r="R4081" s="59"/>
    </row>
    <row r="4082" spans="2:18" x14ac:dyDescent="0.2">
      <c r="B4082">
        <f t="shared" si="501"/>
        <v>4073</v>
      </c>
      <c r="C4082" s="57">
        <f ca="1"/>
        <v>-0.24261836259796155</v>
      </c>
      <c r="D4082" s="57">
        <f t="shared" ca="1" si="500"/>
        <v>0.65513662768498171</v>
      </c>
      <c r="E4082" s="57">
        <f t="shared" ca="1" si="500"/>
        <v>0.65535160937047365</v>
      </c>
      <c r="F4082" s="57">
        <f t="shared" ca="1" si="495"/>
        <v>0</v>
      </c>
      <c r="G4082" s="57">
        <f t="shared" ca="1" si="496"/>
        <v>0</v>
      </c>
      <c r="H4082" s="17">
        <f t="shared" ca="1" si="497"/>
        <v>0</v>
      </c>
      <c r="I4082" s="17">
        <f t="shared" ca="1" si="498"/>
        <v>0</v>
      </c>
      <c r="K4082" s="17">
        <v>4073</v>
      </c>
      <c r="L4082" s="50">
        <v>1.856963809511224E-3</v>
      </c>
      <c r="M4082" s="50">
        <v>1.8713204272417876E-3</v>
      </c>
      <c r="N4082" s="50">
        <v>5.2999999999999999E-2</v>
      </c>
      <c r="O4082" s="50">
        <v>5.3199999999999997E-2</v>
      </c>
      <c r="R4082" s="59"/>
    </row>
    <row r="4083" spans="2:18" x14ac:dyDescent="0.2">
      <c r="B4083">
        <f t="shared" si="501"/>
        <v>4074</v>
      </c>
      <c r="C4083" s="57">
        <f ca="1"/>
        <v>-0.61751886720618665</v>
      </c>
      <c r="D4083" s="57">
        <f t="shared" ca="1" si="500"/>
        <v>0.63136447685043939</v>
      </c>
      <c r="E4083" s="57">
        <f t="shared" ca="1" si="500"/>
        <v>0.63157165775539459</v>
      </c>
      <c r="F4083" s="57">
        <f t="shared" ca="1" si="495"/>
        <v>0</v>
      </c>
      <c r="G4083" s="57">
        <f t="shared" ca="1" si="496"/>
        <v>0</v>
      </c>
      <c r="H4083" s="17">
        <f t="shared" ca="1" si="497"/>
        <v>0</v>
      </c>
      <c r="I4083" s="17">
        <f t="shared" ca="1" si="498"/>
        <v>0</v>
      </c>
      <c r="K4083" s="17">
        <v>4074</v>
      </c>
      <c r="L4083" s="50">
        <v>1.810213603055842E-3</v>
      </c>
      <c r="M4083" s="50">
        <v>1.8250331588690407E-3</v>
      </c>
      <c r="N4083" s="50">
        <v>5.5E-2</v>
      </c>
      <c r="O4083" s="50">
        <v>5.5E-2</v>
      </c>
      <c r="R4083" s="59"/>
    </row>
    <row r="4084" spans="2:18" x14ac:dyDescent="0.2">
      <c r="B4084">
        <f t="shared" si="501"/>
        <v>4075</v>
      </c>
      <c r="C4084" s="57">
        <f ca="1"/>
        <v>-5.6008386341846107E-2</v>
      </c>
      <c r="D4084" s="57">
        <f t="shared" ca="1" si="500"/>
        <v>0.66730099510971508</v>
      </c>
      <c r="E4084" s="57">
        <f t="shared" ca="1" si="500"/>
        <v>0.66751996850640338</v>
      </c>
      <c r="F4084" s="57">
        <f t="shared" ca="1" si="495"/>
        <v>0</v>
      </c>
      <c r="G4084" s="57">
        <f t="shared" ca="1" si="496"/>
        <v>0</v>
      </c>
      <c r="H4084" s="17">
        <f t="shared" ca="1" si="497"/>
        <v>0</v>
      </c>
      <c r="I4084" s="17">
        <f t="shared" ca="1" si="498"/>
        <v>0</v>
      </c>
      <c r="K4084" s="17">
        <v>4075</v>
      </c>
      <c r="L4084" s="50">
        <v>1.8595213881028186E-3</v>
      </c>
      <c r="M4084" s="50">
        <v>1.8734339991098117E-3</v>
      </c>
      <c r="N4084" s="50">
        <v>5.1400000000000001E-2</v>
      </c>
      <c r="O4084" s="50">
        <v>5.16E-2</v>
      </c>
      <c r="R4084" s="59"/>
    </row>
    <row r="4085" spans="2:18" x14ac:dyDescent="0.2">
      <c r="B4085">
        <f t="shared" si="501"/>
        <v>4076</v>
      </c>
      <c r="C4085" s="57">
        <f ca="1"/>
        <v>0.71060650839042805</v>
      </c>
      <c r="D4085" s="57">
        <f t="shared" ca="1" si="500"/>
        <v>0.71968947473901113</v>
      </c>
      <c r="E4085" s="57">
        <f t="shared" ca="1" si="500"/>
        <v>0.71992563930342701</v>
      </c>
      <c r="F4085" s="57">
        <f t="shared" ca="1" si="495"/>
        <v>0</v>
      </c>
      <c r="G4085" s="57">
        <f t="shared" ca="1" si="496"/>
        <v>0</v>
      </c>
      <c r="H4085" s="17">
        <f t="shared" ca="1" si="497"/>
        <v>0</v>
      </c>
      <c r="I4085" s="17">
        <f t="shared" ca="1" si="498"/>
        <v>0</v>
      </c>
      <c r="K4085" s="17">
        <v>4076</v>
      </c>
      <c r="L4085" s="50">
        <v>1.8114915744565849E-3</v>
      </c>
      <c r="M4085" s="50">
        <v>1.8254838819629902E-3</v>
      </c>
      <c r="N4085" s="50">
        <v>5.1799999999999999E-2</v>
      </c>
      <c r="O4085" s="50">
        <v>5.1799999999999999E-2</v>
      </c>
      <c r="R4085" s="59"/>
    </row>
    <row r="4086" spans="2:18" x14ac:dyDescent="0.2">
      <c r="B4086">
        <f t="shared" si="501"/>
        <v>4077</v>
      </c>
      <c r="C4086" s="57">
        <f ca="1"/>
        <v>1.2457217920026542</v>
      </c>
      <c r="D4086" s="57">
        <f t="shared" ca="1" si="500"/>
        <v>0.75867652116520878</v>
      </c>
      <c r="E4086" s="57">
        <f t="shared" ca="1" si="500"/>
        <v>0.75892547924566234</v>
      </c>
      <c r="F4086" s="57">
        <f t="shared" ca="1" si="495"/>
        <v>0</v>
      </c>
      <c r="G4086" s="57">
        <f t="shared" ca="1" si="496"/>
        <v>0</v>
      </c>
      <c r="H4086" s="17">
        <f t="shared" ca="1" si="497"/>
        <v>0</v>
      </c>
      <c r="I4086" s="17">
        <f t="shared" ca="1" si="498"/>
        <v>0</v>
      </c>
      <c r="K4086" s="17">
        <v>4077</v>
      </c>
      <c r="L4086" s="50">
        <v>1.6393153555370435E-3</v>
      </c>
      <c r="M4086" s="50">
        <v>1.6523915516172419E-3</v>
      </c>
      <c r="N4086" s="50">
        <v>4.82E-2</v>
      </c>
      <c r="O4086" s="50">
        <v>4.8800000000000003E-2</v>
      </c>
      <c r="R4086" s="59"/>
    </row>
    <row r="4087" spans="2:18" x14ac:dyDescent="0.2">
      <c r="B4087">
        <f t="shared" si="501"/>
        <v>4078</v>
      </c>
      <c r="C4087" s="57">
        <f ca="1"/>
        <v>1.2036293812325487</v>
      </c>
      <c r="D4087" s="57">
        <f t="shared" ca="1" si="500"/>
        <v>0.75553470071646833</v>
      </c>
      <c r="E4087" s="57">
        <f t="shared" ca="1" si="500"/>
        <v>0.75578262781525007</v>
      </c>
      <c r="F4087" s="57">
        <f t="shared" ca="1" si="495"/>
        <v>0</v>
      </c>
      <c r="G4087" s="57">
        <f t="shared" ca="1" si="496"/>
        <v>0</v>
      </c>
      <c r="H4087" s="17">
        <f t="shared" ca="1" si="497"/>
        <v>0</v>
      </c>
      <c r="I4087" s="17">
        <f t="shared" ca="1" si="498"/>
        <v>0</v>
      </c>
      <c r="K4087" s="17">
        <v>4078</v>
      </c>
      <c r="L4087" s="50">
        <v>1.7839833431095627E-3</v>
      </c>
      <c r="M4087" s="50">
        <v>1.7976530954967862E-3</v>
      </c>
      <c r="N4087" s="50">
        <v>5.04E-2</v>
      </c>
      <c r="O4087" s="50">
        <v>5.0599999999999999E-2</v>
      </c>
      <c r="R4087" s="59"/>
    </row>
    <row r="4088" spans="2:18" x14ac:dyDescent="0.2">
      <c r="B4088">
        <f t="shared" si="501"/>
        <v>4079</v>
      </c>
      <c r="C4088" s="57">
        <f ca="1"/>
        <v>-1.1432951823070139</v>
      </c>
      <c r="D4088" s="57">
        <f t="shared" ca="1" si="500"/>
        <v>0.59947145404215196</v>
      </c>
      <c r="E4088" s="57">
        <f t="shared" ca="1" si="500"/>
        <v>0.5996681693197724</v>
      </c>
      <c r="F4088" s="57">
        <f t="shared" ca="1" si="495"/>
        <v>0</v>
      </c>
      <c r="G4088" s="57">
        <f t="shared" ca="1" si="496"/>
        <v>0</v>
      </c>
      <c r="H4088" s="17">
        <f t="shared" ca="1" si="497"/>
        <v>0</v>
      </c>
      <c r="I4088" s="17">
        <f t="shared" ca="1" si="498"/>
        <v>0</v>
      </c>
      <c r="K4088" s="17">
        <v>4079</v>
      </c>
      <c r="L4088" s="50">
        <v>1.8503821307570981E-3</v>
      </c>
      <c r="M4088" s="50">
        <v>1.8642182853280307E-3</v>
      </c>
      <c r="N4088" s="50">
        <v>5.0999999999999997E-2</v>
      </c>
      <c r="O4088" s="50">
        <v>5.1799999999999999E-2</v>
      </c>
      <c r="R4088" s="59"/>
    </row>
    <row r="4089" spans="2:18" x14ac:dyDescent="0.2">
      <c r="B4089">
        <f t="shared" si="501"/>
        <v>4080</v>
      </c>
      <c r="C4089" s="57">
        <f ca="1"/>
        <v>-0.51274356004100463</v>
      </c>
      <c r="D4089" s="57">
        <f t="shared" ca="1" si="500"/>
        <v>0.63791997601784078</v>
      </c>
      <c r="E4089" s="57">
        <f t="shared" ca="1" si="500"/>
        <v>0.63812930809585011</v>
      </c>
      <c r="F4089" s="57">
        <f t="shared" ca="1" si="495"/>
        <v>0</v>
      </c>
      <c r="G4089" s="57">
        <f t="shared" ca="1" si="496"/>
        <v>0</v>
      </c>
      <c r="H4089" s="17">
        <f t="shared" ca="1" si="497"/>
        <v>0</v>
      </c>
      <c r="I4089" s="17">
        <f t="shared" ca="1" si="498"/>
        <v>0</v>
      </c>
      <c r="K4089" s="17">
        <v>4080</v>
      </c>
      <c r="L4089" s="50">
        <v>1.747055297466261E-3</v>
      </c>
      <c r="M4089" s="50">
        <v>1.7620914140527308E-3</v>
      </c>
      <c r="N4089" s="50">
        <v>5.5800000000000002E-2</v>
      </c>
      <c r="O4089" s="50">
        <v>5.62E-2</v>
      </c>
      <c r="R4089" s="59"/>
    </row>
    <row r="4090" spans="2:18" x14ac:dyDescent="0.2">
      <c r="B4090">
        <f t="shared" si="501"/>
        <v>4081</v>
      </c>
      <c r="C4090" s="57">
        <f ca="1"/>
        <v>-0.35407967990190625</v>
      </c>
      <c r="D4090" s="57">
        <f t="shared" ref="D4090:E4109" ca="1" si="502">S0*EXP((D$5+0.5*σ*σ)*T+σ*SQRT(T)*$C4090)</f>
        <v>0.64797694467964939</v>
      </c>
      <c r="E4090" s="57">
        <f t="shared" ca="1" si="502"/>
        <v>0.64818957693045087</v>
      </c>
      <c r="F4090" s="57">
        <f t="shared" ca="1" si="495"/>
        <v>0</v>
      </c>
      <c r="G4090" s="57">
        <f t="shared" ca="1" si="496"/>
        <v>0</v>
      </c>
      <c r="H4090" s="17">
        <f t="shared" ca="1" si="497"/>
        <v>0</v>
      </c>
      <c r="I4090" s="17">
        <f t="shared" ca="1" si="498"/>
        <v>0</v>
      </c>
      <c r="K4090" s="17">
        <v>4081</v>
      </c>
      <c r="L4090" s="50">
        <v>1.6451084921005027E-3</v>
      </c>
      <c r="M4090" s="50">
        <v>1.6585186680203204E-3</v>
      </c>
      <c r="N4090" s="50">
        <v>4.9200000000000001E-2</v>
      </c>
      <c r="O4090" s="50">
        <v>5.0200000000000002E-2</v>
      </c>
      <c r="R4090" s="59"/>
    </row>
    <row r="4091" spans="2:18" x14ac:dyDescent="0.2">
      <c r="B4091">
        <f t="shared" si="501"/>
        <v>4082</v>
      </c>
      <c r="C4091" s="57">
        <f ca="1"/>
        <v>-3.515097589142107E-2</v>
      </c>
      <c r="D4091" s="57">
        <f t="shared" ca="1" si="502"/>
        <v>0.6686745640840599</v>
      </c>
      <c r="E4091" s="57">
        <f t="shared" ca="1" si="502"/>
        <v>0.66889398821447421</v>
      </c>
      <c r="F4091" s="57">
        <f t="shared" ca="1" si="495"/>
        <v>0</v>
      </c>
      <c r="G4091" s="57">
        <f t="shared" ca="1" si="496"/>
        <v>0</v>
      </c>
      <c r="H4091" s="17">
        <f t="shared" ca="1" si="497"/>
        <v>0</v>
      </c>
      <c r="I4091" s="17">
        <f t="shared" ca="1" si="498"/>
        <v>0</v>
      </c>
      <c r="K4091" s="17">
        <v>4082</v>
      </c>
      <c r="L4091" s="50">
        <v>2.1470458816531561E-3</v>
      </c>
      <c r="M4091" s="50">
        <v>2.1633711732049065E-3</v>
      </c>
      <c r="N4091" s="50">
        <v>0.06</v>
      </c>
      <c r="O4091" s="50">
        <v>6.0999999999999999E-2</v>
      </c>
      <c r="R4091" s="59"/>
    </row>
    <row r="4092" spans="2:18" x14ac:dyDescent="0.2">
      <c r="B4092">
        <f t="shared" si="501"/>
        <v>4083</v>
      </c>
      <c r="C4092" s="57">
        <f ca="1"/>
        <v>-1.2819612210738456</v>
      </c>
      <c r="D4092" s="57">
        <f t="shared" ca="1" si="502"/>
        <v>0.59133200221660576</v>
      </c>
      <c r="E4092" s="57">
        <f t="shared" ca="1" si="502"/>
        <v>0.59152604655048924</v>
      </c>
      <c r="F4092" s="57">
        <f t="shared" ca="1" si="495"/>
        <v>0</v>
      </c>
      <c r="G4092" s="57">
        <f t="shared" ca="1" si="496"/>
        <v>0</v>
      </c>
      <c r="H4092" s="17">
        <f t="shared" ca="1" si="497"/>
        <v>0</v>
      </c>
      <c r="I4092" s="17">
        <f t="shared" ca="1" si="498"/>
        <v>0</v>
      </c>
      <c r="K4092" s="17">
        <v>4083</v>
      </c>
      <c r="L4092" s="50">
        <v>1.9114881385751278E-3</v>
      </c>
      <c r="M4092" s="50">
        <v>1.925755224891159E-3</v>
      </c>
      <c r="N4092" s="50">
        <v>5.2600000000000001E-2</v>
      </c>
      <c r="O4092" s="50">
        <v>5.2999999999999999E-2</v>
      </c>
      <c r="R4092" s="59"/>
    </row>
    <row r="4093" spans="2:18" x14ac:dyDescent="0.2">
      <c r="B4093">
        <f t="shared" si="501"/>
        <v>4084</v>
      </c>
      <c r="C4093" s="57">
        <f ca="1"/>
        <v>-0.22636391974248876</v>
      </c>
      <c r="D4093" s="57">
        <f t="shared" ca="1" si="502"/>
        <v>0.65618731553686094</v>
      </c>
      <c r="E4093" s="57">
        <f t="shared" ca="1" si="502"/>
        <v>0.6564026420033281</v>
      </c>
      <c r="F4093" s="57">
        <f t="shared" ca="1" si="495"/>
        <v>0</v>
      </c>
      <c r="G4093" s="57">
        <f t="shared" ca="1" si="496"/>
        <v>0</v>
      </c>
      <c r="H4093" s="17">
        <f t="shared" ca="1" si="497"/>
        <v>0</v>
      </c>
      <c r="I4093" s="17">
        <f t="shared" ca="1" si="498"/>
        <v>0</v>
      </c>
      <c r="K4093" s="17">
        <v>4084</v>
      </c>
      <c r="L4093" s="50">
        <v>1.8952804766979004E-3</v>
      </c>
      <c r="M4093" s="50">
        <v>1.9097658424182548E-3</v>
      </c>
      <c r="N4093" s="50">
        <v>5.3600000000000002E-2</v>
      </c>
      <c r="O4093" s="50">
        <v>5.3600000000000002E-2</v>
      </c>
      <c r="R4093" s="59"/>
    </row>
    <row r="4094" spans="2:18" x14ac:dyDescent="0.2">
      <c r="B4094">
        <f t="shared" si="501"/>
        <v>4085</v>
      </c>
      <c r="C4094" s="57">
        <f ca="1"/>
        <v>-0.44625984781898981</v>
      </c>
      <c r="D4094" s="57">
        <f t="shared" ca="1" si="502"/>
        <v>0.64211493041494005</v>
      </c>
      <c r="E4094" s="57">
        <f t="shared" ca="1" si="502"/>
        <v>0.64232563905827744</v>
      </c>
      <c r="F4094" s="57">
        <f t="shared" ca="1" si="495"/>
        <v>0</v>
      </c>
      <c r="G4094" s="57">
        <f t="shared" ca="1" si="496"/>
        <v>0</v>
      </c>
      <c r="H4094" s="17">
        <f t="shared" ca="1" si="497"/>
        <v>0</v>
      </c>
      <c r="I4094" s="17">
        <f t="shared" ca="1" si="498"/>
        <v>0</v>
      </c>
      <c r="K4094" s="17">
        <v>4085</v>
      </c>
      <c r="L4094" s="50">
        <v>1.8823371404487802E-3</v>
      </c>
      <c r="M4094" s="50">
        <v>1.8965596126939873E-3</v>
      </c>
      <c r="N4094" s="50">
        <v>5.2600000000000001E-2</v>
      </c>
      <c r="O4094" s="50">
        <v>5.2600000000000001E-2</v>
      </c>
      <c r="R4094" s="59"/>
    </row>
    <row r="4095" spans="2:18" x14ac:dyDescent="0.2">
      <c r="B4095">
        <f t="shared" si="501"/>
        <v>4086</v>
      </c>
      <c r="C4095" s="57">
        <f ca="1"/>
        <v>-1.0383521611621609</v>
      </c>
      <c r="D4095" s="57">
        <f t="shared" ca="1" si="502"/>
        <v>0.60570582080023372</v>
      </c>
      <c r="E4095" s="57">
        <f t="shared" ca="1" si="502"/>
        <v>0.60590458187199381</v>
      </c>
      <c r="F4095" s="57">
        <f t="shared" ca="1" si="495"/>
        <v>0</v>
      </c>
      <c r="G4095" s="57">
        <f t="shared" ca="1" si="496"/>
        <v>0</v>
      </c>
      <c r="H4095" s="17">
        <f t="shared" ca="1" si="497"/>
        <v>0</v>
      </c>
      <c r="I4095" s="17">
        <f t="shared" ca="1" si="498"/>
        <v>0</v>
      </c>
      <c r="K4095" s="17">
        <v>4086</v>
      </c>
      <c r="L4095" s="50">
        <v>1.7750494696673464E-3</v>
      </c>
      <c r="M4095" s="50">
        <v>1.7892899072758474E-3</v>
      </c>
      <c r="N4095" s="50">
        <v>5.28E-2</v>
      </c>
      <c r="O4095" s="50">
        <v>5.2999999999999999E-2</v>
      </c>
      <c r="R4095" s="59"/>
    </row>
    <row r="4096" spans="2:18" x14ac:dyDescent="0.2">
      <c r="B4096">
        <f t="shared" si="501"/>
        <v>4087</v>
      </c>
      <c r="C4096" s="57">
        <f ca="1"/>
        <v>-2.5963369949261388</v>
      </c>
      <c r="D4096" s="57">
        <f t="shared" ca="1" si="502"/>
        <v>0.51946354836971553</v>
      </c>
      <c r="E4096" s="57">
        <f t="shared" ca="1" si="502"/>
        <v>0.51963400922392666</v>
      </c>
      <c r="F4096" s="57">
        <f t="shared" ca="1" si="495"/>
        <v>0</v>
      </c>
      <c r="G4096" s="57">
        <f t="shared" ca="1" si="496"/>
        <v>0</v>
      </c>
      <c r="H4096" s="17">
        <f t="shared" ca="1" si="497"/>
        <v>0</v>
      </c>
      <c r="I4096" s="17">
        <f t="shared" ca="1" si="498"/>
        <v>0</v>
      </c>
      <c r="K4096" s="17">
        <v>4087</v>
      </c>
      <c r="L4096" s="50">
        <v>1.6831368588410705E-3</v>
      </c>
      <c r="M4096" s="50">
        <v>1.6970625592832838E-3</v>
      </c>
      <c r="N4096" s="50">
        <v>5.16E-2</v>
      </c>
      <c r="O4096" s="50">
        <v>5.1799999999999999E-2</v>
      </c>
      <c r="R4096" s="59"/>
    </row>
    <row r="4097" spans="2:18" x14ac:dyDescent="0.2">
      <c r="B4097">
        <f t="shared" si="501"/>
        <v>4088</v>
      </c>
      <c r="C4097" s="57">
        <f ca="1"/>
        <v>-1.1784704713019718</v>
      </c>
      <c r="D4097" s="57">
        <f t="shared" ca="1" si="502"/>
        <v>0.59739618175145059</v>
      </c>
      <c r="E4097" s="57">
        <f t="shared" ca="1" si="502"/>
        <v>0.59759221603289991</v>
      </c>
      <c r="F4097" s="57">
        <f t="shared" ca="1" si="495"/>
        <v>0</v>
      </c>
      <c r="G4097" s="57">
        <f t="shared" ca="1" si="496"/>
        <v>0</v>
      </c>
      <c r="H4097" s="17">
        <f t="shared" ca="1" si="497"/>
        <v>0</v>
      </c>
      <c r="I4097" s="17">
        <f t="shared" ca="1" si="498"/>
        <v>0</v>
      </c>
      <c r="K4097" s="17">
        <v>4088</v>
      </c>
      <c r="L4097" s="50">
        <v>1.764633974959731E-3</v>
      </c>
      <c r="M4097" s="50">
        <v>1.777947520240253E-3</v>
      </c>
      <c r="N4097" s="50">
        <v>4.9200000000000001E-2</v>
      </c>
      <c r="O4097" s="50">
        <v>4.9399999999999999E-2</v>
      </c>
      <c r="R4097" s="59"/>
    </row>
    <row r="4098" spans="2:18" x14ac:dyDescent="0.2">
      <c r="B4098">
        <f t="shared" si="501"/>
        <v>4089</v>
      </c>
      <c r="C4098" s="57">
        <f ca="1"/>
        <v>-0.2133296621309955</v>
      </c>
      <c r="D4098" s="57">
        <f t="shared" ca="1" si="502"/>
        <v>0.65703106773832931</v>
      </c>
      <c r="E4098" s="57">
        <f t="shared" ca="1" si="502"/>
        <v>0.65724667108027968</v>
      </c>
      <c r="F4098" s="57">
        <f t="shared" ca="1" si="495"/>
        <v>0</v>
      </c>
      <c r="G4098" s="57">
        <f t="shared" ca="1" si="496"/>
        <v>0</v>
      </c>
      <c r="H4098" s="17">
        <f t="shared" ca="1" si="497"/>
        <v>0</v>
      </c>
      <c r="I4098" s="17">
        <f t="shared" ca="1" si="498"/>
        <v>0</v>
      </c>
      <c r="K4098" s="17">
        <v>4089</v>
      </c>
      <c r="L4098" s="50">
        <v>1.7449829947577115E-3</v>
      </c>
      <c r="M4098" s="50">
        <v>1.7587238870828766E-3</v>
      </c>
      <c r="N4098" s="50">
        <v>5.0799999999999998E-2</v>
      </c>
      <c r="O4098" s="50">
        <v>5.0999999999999997E-2</v>
      </c>
      <c r="R4098" s="59"/>
    </row>
    <row r="4099" spans="2:18" x14ac:dyDescent="0.2">
      <c r="B4099">
        <f t="shared" si="501"/>
        <v>4090</v>
      </c>
      <c r="C4099" s="57">
        <f ca="1"/>
        <v>1.1351211212067416</v>
      </c>
      <c r="D4099" s="57">
        <f t="shared" ca="1" si="502"/>
        <v>0.7504489710132094</v>
      </c>
      <c r="E4099" s="57">
        <f t="shared" ca="1" si="502"/>
        <v>0.75069522924064847</v>
      </c>
      <c r="F4099" s="57">
        <f t="shared" ca="1" si="495"/>
        <v>0</v>
      </c>
      <c r="G4099" s="57">
        <f t="shared" ca="1" si="496"/>
        <v>0</v>
      </c>
      <c r="H4099" s="17">
        <f t="shared" ca="1" si="497"/>
        <v>0</v>
      </c>
      <c r="I4099" s="17">
        <f t="shared" ca="1" si="498"/>
        <v>0</v>
      </c>
      <c r="K4099" s="17">
        <v>4090</v>
      </c>
      <c r="L4099" s="50">
        <v>1.7761460266129895E-3</v>
      </c>
      <c r="M4099" s="50">
        <v>1.7903043715513519E-3</v>
      </c>
      <c r="N4099" s="50">
        <v>5.2400000000000002E-2</v>
      </c>
      <c r="O4099" s="50">
        <v>5.2600000000000001E-2</v>
      </c>
      <c r="R4099" s="59"/>
    </row>
    <row r="4100" spans="2:18" x14ac:dyDescent="0.2">
      <c r="B4100">
        <f t="shared" si="501"/>
        <v>4091</v>
      </c>
      <c r="C4100" s="57">
        <f ca="1"/>
        <v>7.3722553563156851E-2</v>
      </c>
      <c r="D4100" s="57">
        <f t="shared" ca="1" si="502"/>
        <v>0.67589048350491976</v>
      </c>
      <c r="E4100" s="57">
        <f t="shared" ca="1" si="502"/>
        <v>0.67611227552388431</v>
      </c>
      <c r="F4100" s="57">
        <f t="shared" ca="1" si="495"/>
        <v>0</v>
      </c>
      <c r="G4100" s="57">
        <f t="shared" ca="1" si="496"/>
        <v>0</v>
      </c>
      <c r="H4100" s="17">
        <f t="shared" ca="1" si="497"/>
        <v>0</v>
      </c>
      <c r="I4100" s="17">
        <f t="shared" ca="1" si="498"/>
        <v>0</v>
      </c>
      <c r="K4100" s="17">
        <v>4091</v>
      </c>
      <c r="L4100" s="50">
        <v>1.6169117027773404E-3</v>
      </c>
      <c r="M4100" s="50">
        <v>1.6306849716261362E-3</v>
      </c>
      <c r="N4100" s="50">
        <v>5.1200000000000002E-2</v>
      </c>
      <c r="O4100" s="50">
        <v>5.1200000000000002E-2</v>
      </c>
      <c r="R4100" s="59"/>
    </row>
    <row r="4101" spans="2:18" x14ac:dyDescent="0.2">
      <c r="B4101">
        <f t="shared" si="501"/>
        <v>4092</v>
      </c>
      <c r="C4101" s="57">
        <f ca="1"/>
        <v>-0.15815678121546473</v>
      </c>
      <c r="D4101" s="57">
        <f t="shared" ca="1" si="502"/>
        <v>0.66061463008094612</v>
      </c>
      <c r="E4101" s="57">
        <f t="shared" ca="1" si="502"/>
        <v>0.66083140936122742</v>
      </c>
      <c r="F4101" s="57">
        <f t="shared" ca="1" si="495"/>
        <v>0</v>
      </c>
      <c r="G4101" s="57">
        <f t="shared" ca="1" si="496"/>
        <v>0</v>
      </c>
      <c r="H4101" s="17">
        <f t="shared" ca="1" si="497"/>
        <v>0</v>
      </c>
      <c r="I4101" s="17">
        <f t="shared" ca="1" si="498"/>
        <v>0</v>
      </c>
      <c r="K4101" s="17">
        <v>4092</v>
      </c>
      <c r="L4101" s="50">
        <v>1.6781401061392994E-3</v>
      </c>
      <c r="M4101" s="50">
        <v>1.6920314292070894E-3</v>
      </c>
      <c r="N4101" s="50">
        <v>5.1200000000000002E-2</v>
      </c>
      <c r="O4101" s="50">
        <v>5.1799999999999999E-2</v>
      </c>
      <c r="R4101" s="59"/>
    </row>
    <row r="4102" spans="2:18" x14ac:dyDescent="0.2">
      <c r="B4102">
        <f t="shared" si="501"/>
        <v>4093</v>
      </c>
      <c r="C4102" s="57">
        <f ca="1"/>
        <v>2.7073973572253744</v>
      </c>
      <c r="D4102" s="57">
        <f t="shared" ca="1" si="502"/>
        <v>0.87627361783099911</v>
      </c>
      <c r="E4102" s="57">
        <f t="shared" ca="1" si="502"/>
        <v>0.87656116514762394</v>
      </c>
      <c r="F4102" s="57">
        <f t="shared" ca="1" si="495"/>
        <v>8.8073617830999096E-2</v>
      </c>
      <c r="G4102" s="57">
        <f t="shared" ca="1" si="496"/>
        <v>8.8361165147623932E-2</v>
      </c>
      <c r="H4102" s="17">
        <f t="shared" ca="1" si="497"/>
        <v>1</v>
      </c>
      <c r="I4102" s="17">
        <f t="shared" ca="1" si="498"/>
        <v>1</v>
      </c>
      <c r="K4102" s="17">
        <v>4093</v>
      </c>
      <c r="L4102" s="50">
        <v>1.8107502283280291E-3</v>
      </c>
      <c r="M4102" s="50">
        <v>1.8245572741054481E-3</v>
      </c>
      <c r="N4102" s="50">
        <v>5.0599999999999999E-2</v>
      </c>
      <c r="O4102" s="50">
        <v>5.16E-2</v>
      </c>
      <c r="R4102" s="59"/>
    </row>
    <row r="4103" spans="2:18" x14ac:dyDescent="0.2">
      <c r="B4103">
        <f t="shared" si="501"/>
        <v>4094</v>
      </c>
      <c r="C4103" s="57">
        <f ca="1"/>
        <v>-0.57048592493775285</v>
      </c>
      <c r="D4103" s="57">
        <f t="shared" ca="1" si="502"/>
        <v>0.63429882257965264</v>
      </c>
      <c r="E4103" s="57">
        <f t="shared" ca="1" si="502"/>
        <v>0.63450696638389326</v>
      </c>
      <c r="F4103" s="57">
        <f t="shared" ca="1" si="495"/>
        <v>0</v>
      </c>
      <c r="G4103" s="57">
        <f t="shared" ca="1" si="496"/>
        <v>0</v>
      </c>
      <c r="H4103" s="17">
        <f t="shared" ca="1" si="497"/>
        <v>0</v>
      </c>
      <c r="I4103" s="17">
        <f t="shared" ca="1" si="498"/>
        <v>0</v>
      </c>
      <c r="K4103" s="17">
        <v>4094</v>
      </c>
      <c r="L4103" s="50">
        <v>1.7486578923880209E-3</v>
      </c>
      <c r="M4103" s="50">
        <v>1.7626674751854456E-3</v>
      </c>
      <c r="N4103" s="50">
        <v>5.16E-2</v>
      </c>
      <c r="O4103" s="50">
        <v>5.2200000000000003E-2</v>
      </c>
      <c r="R4103" s="59"/>
    </row>
    <row r="4104" spans="2:18" x14ac:dyDescent="0.2">
      <c r="B4104">
        <f t="shared" si="501"/>
        <v>4095</v>
      </c>
      <c r="C4104" s="57">
        <f ca="1"/>
        <v>-0.80462888659254583</v>
      </c>
      <c r="D4104" s="57">
        <f t="shared" ca="1" si="502"/>
        <v>0.61982464676593507</v>
      </c>
      <c r="E4104" s="57">
        <f t="shared" ca="1" si="502"/>
        <v>0.62002804090028851</v>
      </c>
      <c r="F4104" s="57">
        <f t="shared" ca="1" si="495"/>
        <v>0</v>
      </c>
      <c r="G4104" s="57">
        <f t="shared" ca="1" si="496"/>
        <v>0</v>
      </c>
      <c r="H4104" s="17">
        <f t="shared" ca="1" si="497"/>
        <v>0</v>
      </c>
      <c r="I4104" s="17">
        <f t="shared" ca="1" si="498"/>
        <v>0</v>
      </c>
      <c r="K4104" s="17">
        <v>4095</v>
      </c>
      <c r="L4104" s="50">
        <v>1.7073307687421127E-3</v>
      </c>
      <c r="M4104" s="50">
        <v>1.7216470152509042E-3</v>
      </c>
      <c r="N4104" s="50">
        <v>5.2999999999999999E-2</v>
      </c>
      <c r="O4104" s="50">
        <v>5.3199999999999997E-2</v>
      </c>
      <c r="R4104" s="59"/>
    </row>
    <row r="4105" spans="2:18" x14ac:dyDescent="0.2">
      <c r="B4105">
        <f t="shared" si="501"/>
        <v>4096</v>
      </c>
      <c r="C4105" s="57">
        <f ca="1"/>
        <v>-1.4291694521391178</v>
      </c>
      <c r="D4105" s="57">
        <f t="shared" ca="1" si="502"/>
        <v>0.58281204182658863</v>
      </c>
      <c r="E4105" s="57">
        <f t="shared" ca="1" si="502"/>
        <v>0.5830032903536625</v>
      </c>
      <c r="F4105" s="57">
        <f t="shared" ca="1" si="495"/>
        <v>0</v>
      </c>
      <c r="G4105" s="57">
        <f t="shared" ca="1" si="496"/>
        <v>0</v>
      </c>
      <c r="H4105" s="17">
        <f t="shared" ca="1" si="497"/>
        <v>0</v>
      </c>
      <c r="I4105" s="17">
        <f t="shared" ca="1" si="498"/>
        <v>0</v>
      </c>
      <c r="K4105" s="17">
        <v>4096</v>
      </c>
      <c r="L4105" s="50">
        <v>1.6974367119617199E-3</v>
      </c>
      <c r="M4105" s="50">
        <v>1.7110633667981507E-3</v>
      </c>
      <c r="N4105" s="50">
        <v>5.04E-2</v>
      </c>
      <c r="O4105" s="50">
        <v>5.0599999999999999E-2</v>
      </c>
      <c r="R4105" s="59"/>
    </row>
    <row r="4106" spans="2:18" x14ac:dyDescent="0.2">
      <c r="B4106">
        <f t="shared" si="501"/>
        <v>4097</v>
      </c>
      <c r="C4106" s="57">
        <f ca="1"/>
        <v>-0.14614518519027994</v>
      </c>
      <c r="D4106" s="57">
        <f t="shared" ca="1" si="502"/>
        <v>0.6613973885859431</v>
      </c>
      <c r="E4106" s="57">
        <f t="shared" ca="1" si="502"/>
        <v>0.66161442472675647</v>
      </c>
      <c r="F4106" s="57">
        <f t="shared" ref="F4106:F4169" ca="1" si="503">MAX(0,CP*(D4106-K))</f>
        <v>0</v>
      </c>
      <c r="G4106" s="57">
        <f t="shared" ref="G4106:G4169" ca="1" si="504">MAX(0,CP*(E4106-K))</f>
        <v>0</v>
      </c>
      <c r="H4106" s="17">
        <f t="shared" ref="H4106:H4169" ca="1" si="505">(CP*(D4106-K)&gt;0)*1</f>
        <v>0</v>
      </c>
      <c r="I4106" s="17">
        <f t="shared" ref="I4106:I4169" ca="1" si="506">(CP*(E4106-K)&gt;0)*1</f>
        <v>0</v>
      </c>
      <c r="K4106" s="17">
        <v>4097</v>
      </c>
      <c r="L4106" s="50">
        <v>1.9594599126750286E-3</v>
      </c>
      <c r="M4106" s="50">
        <v>1.9742673862071115E-3</v>
      </c>
      <c r="N4106" s="50">
        <v>5.4399999999999997E-2</v>
      </c>
      <c r="O4106" s="50">
        <v>5.5E-2</v>
      </c>
      <c r="R4106" s="59"/>
    </row>
    <row r="4107" spans="2:18" x14ac:dyDescent="0.2">
      <c r="B4107">
        <f t="shared" si="501"/>
        <v>4098</v>
      </c>
      <c r="C4107" s="57">
        <f ca="1"/>
        <v>1.9294671253517079</v>
      </c>
      <c r="D4107" s="57">
        <f t="shared" ca="1" si="502"/>
        <v>0.81158101701089147</v>
      </c>
      <c r="E4107" s="57">
        <f t="shared" ca="1" si="502"/>
        <v>0.81184733558869238</v>
      </c>
      <c r="F4107" s="57">
        <f t="shared" ca="1" si="503"/>
        <v>2.3381017010891458E-2</v>
      </c>
      <c r="G4107" s="57">
        <f t="shared" ca="1" si="504"/>
        <v>2.3647335588692364E-2</v>
      </c>
      <c r="H4107" s="17">
        <f t="shared" ca="1" si="505"/>
        <v>1</v>
      </c>
      <c r="I4107" s="17">
        <f t="shared" ca="1" si="506"/>
        <v>1</v>
      </c>
      <c r="K4107" s="17">
        <v>4098</v>
      </c>
      <c r="L4107" s="50">
        <v>1.8866148901400437E-3</v>
      </c>
      <c r="M4107" s="50">
        <v>1.900889005207587E-3</v>
      </c>
      <c r="N4107" s="50">
        <v>5.2600000000000001E-2</v>
      </c>
      <c r="O4107" s="50">
        <v>5.3199999999999997E-2</v>
      </c>
      <c r="R4107" s="59"/>
    </row>
    <row r="4108" spans="2:18" x14ac:dyDescent="0.2">
      <c r="B4108">
        <f t="shared" si="501"/>
        <v>4099</v>
      </c>
      <c r="C4108" s="57">
        <f ca="1"/>
        <v>-0.24501605778606531</v>
      </c>
      <c r="D4108" s="57">
        <f t="shared" ca="1" si="502"/>
        <v>0.65498178302089594</v>
      </c>
      <c r="E4108" s="57">
        <f t="shared" ca="1" si="502"/>
        <v>0.65519671389444201</v>
      </c>
      <c r="F4108" s="57">
        <f t="shared" ca="1" si="503"/>
        <v>0</v>
      </c>
      <c r="G4108" s="57">
        <f t="shared" ca="1" si="504"/>
        <v>0</v>
      </c>
      <c r="H4108" s="17">
        <f t="shared" ca="1" si="505"/>
        <v>0</v>
      </c>
      <c r="I4108" s="17">
        <f t="shared" ca="1" si="506"/>
        <v>0</v>
      </c>
      <c r="K4108" s="17">
        <v>4099</v>
      </c>
      <c r="L4108" s="50">
        <v>1.892211430760313E-3</v>
      </c>
      <c r="M4108" s="50">
        <v>1.9061329141376235E-3</v>
      </c>
      <c r="N4108" s="50">
        <v>5.0999999999999997E-2</v>
      </c>
      <c r="O4108" s="50">
        <v>5.2200000000000003E-2</v>
      </c>
      <c r="R4108" s="59"/>
    </row>
    <row r="4109" spans="2:18" x14ac:dyDescent="0.2">
      <c r="B4109">
        <f t="shared" si="501"/>
        <v>4100</v>
      </c>
      <c r="C4109" s="57">
        <f ca="1"/>
        <v>-0.53547173446073471</v>
      </c>
      <c r="D4109" s="57">
        <f t="shared" ca="1" si="502"/>
        <v>0.63649218053946588</v>
      </c>
      <c r="E4109" s="57">
        <f t="shared" ca="1" si="502"/>
        <v>0.63670104408943762</v>
      </c>
      <c r="F4109" s="57">
        <f t="shared" ca="1" si="503"/>
        <v>0</v>
      </c>
      <c r="G4109" s="57">
        <f t="shared" ca="1" si="504"/>
        <v>0</v>
      </c>
      <c r="H4109" s="17">
        <f t="shared" ca="1" si="505"/>
        <v>0</v>
      </c>
      <c r="I4109" s="17">
        <f t="shared" ca="1" si="506"/>
        <v>0</v>
      </c>
      <c r="K4109" s="17">
        <v>4100</v>
      </c>
      <c r="L4109" s="50">
        <v>1.7420326758722595E-3</v>
      </c>
      <c r="M4109" s="50">
        <v>1.756511454352588E-3</v>
      </c>
      <c r="N4109" s="50">
        <v>5.3400000000000003E-2</v>
      </c>
      <c r="O4109" s="50">
        <v>5.3999999999999999E-2</v>
      </c>
      <c r="R4109" s="59"/>
    </row>
    <row r="4110" spans="2:18" x14ac:dyDescent="0.2">
      <c r="B4110">
        <f t="shared" si="501"/>
        <v>4101</v>
      </c>
      <c r="C4110" s="57">
        <f ca="1"/>
        <v>-0.50228407881063397</v>
      </c>
      <c r="D4110" s="57">
        <f t="shared" ref="D4110:E4129" ca="1" si="507">S0*EXP((D$5+0.5*σ*σ)*T+σ*SQRT(T)*$C4110)</f>
        <v>0.63857812164974226</v>
      </c>
      <c r="E4110" s="57">
        <f t="shared" ca="1" si="507"/>
        <v>0.63878766969683531</v>
      </c>
      <c r="F4110" s="57">
        <f t="shared" ca="1" si="503"/>
        <v>0</v>
      </c>
      <c r="G4110" s="57">
        <f t="shared" ca="1" si="504"/>
        <v>0</v>
      </c>
      <c r="H4110" s="17">
        <f t="shared" ca="1" si="505"/>
        <v>0</v>
      </c>
      <c r="I4110" s="17">
        <f t="shared" ca="1" si="506"/>
        <v>0</v>
      </c>
      <c r="K4110" s="17">
        <v>4101</v>
      </c>
      <c r="L4110" s="50">
        <v>1.7729840157982104E-3</v>
      </c>
      <c r="M4110" s="50">
        <v>1.7866742611315704E-3</v>
      </c>
      <c r="N4110" s="50">
        <v>5.04E-2</v>
      </c>
      <c r="O4110" s="50">
        <v>5.0799999999999998E-2</v>
      </c>
      <c r="R4110" s="59"/>
    </row>
    <row r="4111" spans="2:18" x14ac:dyDescent="0.2">
      <c r="B4111">
        <f t="shared" si="501"/>
        <v>4102</v>
      </c>
      <c r="C4111" s="57">
        <f ca="1"/>
        <v>-0.19409066467692979</v>
      </c>
      <c r="D4111" s="57">
        <f t="shared" ca="1" si="507"/>
        <v>0.65827845698806375</v>
      </c>
      <c r="E4111" s="57">
        <f t="shared" ca="1" si="507"/>
        <v>0.65849446965813285</v>
      </c>
      <c r="F4111" s="57">
        <f t="shared" ca="1" si="503"/>
        <v>0</v>
      </c>
      <c r="G4111" s="57">
        <f t="shared" ca="1" si="504"/>
        <v>0</v>
      </c>
      <c r="H4111" s="17">
        <f t="shared" ca="1" si="505"/>
        <v>0</v>
      </c>
      <c r="I4111" s="17">
        <f t="shared" ca="1" si="506"/>
        <v>0</v>
      </c>
      <c r="K4111" s="17">
        <v>4102</v>
      </c>
      <c r="L4111" s="50">
        <v>1.4297110080889756E-3</v>
      </c>
      <c r="M4111" s="50">
        <v>1.4418709705475714E-3</v>
      </c>
      <c r="N4111" s="50">
        <v>4.5199999999999997E-2</v>
      </c>
      <c r="O4111" s="50">
        <v>4.5199999999999997E-2</v>
      </c>
      <c r="R4111" s="59"/>
    </row>
    <row r="4112" spans="2:18" x14ac:dyDescent="0.2">
      <c r="B4112">
        <f t="shared" si="501"/>
        <v>4103</v>
      </c>
      <c r="C4112" s="57">
        <f ca="1"/>
        <v>0.47070564764622169</v>
      </c>
      <c r="D4112" s="57">
        <f t="shared" ca="1" si="507"/>
        <v>0.70286765389319539</v>
      </c>
      <c r="E4112" s="57">
        <f t="shared" ca="1" si="507"/>
        <v>0.70309829841301974</v>
      </c>
      <c r="F4112" s="57">
        <f t="shared" ca="1" si="503"/>
        <v>0</v>
      </c>
      <c r="G4112" s="57">
        <f t="shared" ca="1" si="504"/>
        <v>0</v>
      </c>
      <c r="H4112" s="17">
        <f t="shared" ca="1" si="505"/>
        <v>0</v>
      </c>
      <c r="I4112" s="17">
        <f t="shared" ca="1" si="506"/>
        <v>0</v>
      </c>
      <c r="K4112" s="17">
        <v>4103</v>
      </c>
      <c r="L4112" s="50">
        <v>1.766073613832464E-3</v>
      </c>
      <c r="M4112" s="50">
        <v>1.7797781908470154E-3</v>
      </c>
      <c r="N4112" s="50">
        <v>5.0599999999999999E-2</v>
      </c>
      <c r="O4112" s="50">
        <v>5.0799999999999998E-2</v>
      </c>
      <c r="R4112" s="59"/>
    </row>
    <row r="4113" spans="2:18" x14ac:dyDescent="0.2">
      <c r="B4113">
        <f t="shared" si="501"/>
        <v>4104</v>
      </c>
      <c r="C4113" s="57">
        <f ca="1"/>
        <v>1.0830544751627049</v>
      </c>
      <c r="D4113" s="57">
        <f t="shared" ca="1" si="507"/>
        <v>0.74660669708409433</v>
      </c>
      <c r="E4113" s="57">
        <f t="shared" ca="1" si="507"/>
        <v>0.74685169447754773</v>
      </c>
      <c r="F4113" s="57">
        <f t="shared" ca="1" si="503"/>
        <v>0</v>
      </c>
      <c r="G4113" s="57">
        <f t="shared" ca="1" si="504"/>
        <v>0</v>
      </c>
      <c r="H4113" s="17">
        <f t="shared" ca="1" si="505"/>
        <v>0</v>
      </c>
      <c r="I4113" s="17">
        <f t="shared" ca="1" si="506"/>
        <v>0</v>
      </c>
      <c r="K4113" s="17">
        <v>4104</v>
      </c>
      <c r="L4113" s="50">
        <v>1.5923938488669469E-3</v>
      </c>
      <c r="M4113" s="50">
        <v>1.60626333859956E-3</v>
      </c>
      <c r="N4113" s="50">
        <v>5.1400000000000001E-2</v>
      </c>
      <c r="O4113" s="50">
        <v>5.1799999999999999E-2</v>
      </c>
      <c r="R4113" s="59"/>
    </row>
    <row r="4114" spans="2:18" x14ac:dyDescent="0.2">
      <c r="B4114">
        <f t="shared" si="501"/>
        <v>4105</v>
      </c>
      <c r="C4114" s="57">
        <f ca="1"/>
        <v>0.24717662079985533</v>
      </c>
      <c r="D4114" s="57">
        <f t="shared" ca="1" si="507"/>
        <v>0.68754786839580329</v>
      </c>
      <c r="E4114" s="57">
        <f t="shared" ca="1" si="507"/>
        <v>0.68777348576072828</v>
      </c>
      <c r="F4114" s="57">
        <f t="shared" ca="1" si="503"/>
        <v>0</v>
      </c>
      <c r="G4114" s="57">
        <f t="shared" ca="1" si="504"/>
        <v>0</v>
      </c>
      <c r="H4114" s="17">
        <f t="shared" ca="1" si="505"/>
        <v>0</v>
      </c>
      <c r="I4114" s="17">
        <f t="shared" ca="1" si="506"/>
        <v>0</v>
      </c>
      <c r="K4114" s="17">
        <v>4105</v>
      </c>
      <c r="L4114" s="50">
        <v>1.6532125875322527E-3</v>
      </c>
      <c r="M4114" s="50">
        <v>1.6678921902328302E-3</v>
      </c>
      <c r="N4114" s="50">
        <v>5.4399999999999997E-2</v>
      </c>
      <c r="O4114" s="50">
        <v>5.5E-2</v>
      </c>
      <c r="R4114" s="59"/>
    </row>
    <row r="4115" spans="2:18" x14ac:dyDescent="0.2">
      <c r="B4115">
        <f t="shared" si="501"/>
        <v>4106</v>
      </c>
      <c r="C4115" s="57">
        <f ca="1"/>
        <v>-1.2298433778587203</v>
      </c>
      <c r="D4115" s="57">
        <f t="shared" ca="1" si="507"/>
        <v>0.59437818356858951</v>
      </c>
      <c r="E4115" s="57">
        <f t="shared" ca="1" si="507"/>
        <v>0.59457322750037933</v>
      </c>
      <c r="F4115" s="57">
        <f t="shared" ca="1" si="503"/>
        <v>0</v>
      </c>
      <c r="G4115" s="57">
        <f t="shared" ca="1" si="504"/>
        <v>0</v>
      </c>
      <c r="H4115" s="17">
        <f t="shared" ca="1" si="505"/>
        <v>0</v>
      </c>
      <c r="I4115" s="17">
        <f t="shared" ca="1" si="506"/>
        <v>0</v>
      </c>
      <c r="K4115" s="17">
        <v>4106</v>
      </c>
      <c r="L4115" s="50">
        <v>1.844198750865018E-3</v>
      </c>
      <c r="M4115" s="50">
        <v>1.8587190834555092E-3</v>
      </c>
      <c r="N4115" s="50">
        <v>5.3800000000000001E-2</v>
      </c>
      <c r="O4115" s="50">
        <v>5.3800000000000001E-2</v>
      </c>
      <c r="R4115" s="59"/>
    </row>
    <row r="4116" spans="2:18" x14ac:dyDescent="0.2">
      <c r="B4116">
        <f t="shared" si="501"/>
        <v>4107</v>
      </c>
      <c r="C4116" s="57">
        <f ca="1"/>
        <v>9.9011782290469766E-2</v>
      </c>
      <c r="D4116" s="57">
        <f t="shared" ca="1" si="507"/>
        <v>0.67757771681488699</v>
      </c>
      <c r="E4116" s="57">
        <f t="shared" ca="1" si="507"/>
        <v>0.67780006249585956</v>
      </c>
      <c r="F4116" s="57">
        <f t="shared" ca="1" si="503"/>
        <v>0</v>
      </c>
      <c r="G4116" s="57">
        <f t="shared" ca="1" si="504"/>
        <v>0</v>
      </c>
      <c r="H4116" s="17">
        <f t="shared" ca="1" si="505"/>
        <v>0</v>
      </c>
      <c r="I4116" s="17">
        <f t="shared" ca="1" si="506"/>
        <v>0</v>
      </c>
      <c r="K4116" s="17">
        <v>4107</v>
      </c>
      <c r="L4116" s="50">
        <v>1.8899150416718956E-3</v>
      </c>
      <c r="M4116" s="50">
        <v>1.9040391072398029E-3</v>
      </c>
      <c r="N4116" s="50">
        <v>5.1999999999999998E-2</v>
      </c>
      <c r="O4116" s="50">
        <v>5.2400000000000002E-2</v>
      </c>
      <c r="R4116" s="59"/>
    </row>
    <row r="4117" spans="2:18" x14ac:dyDescent="0.2">
      <c r="B4117">
        <f t="shared" si="501"/>
        <v>4108</v>
      </c>
      <c r="C4117" s="57">
        <f ca="1"/>
        <v>0.36133562053262047</v>
      </c>
      <c r="D4117" s="57">
        <f t="shared" ca="1" si="507"/>
        <v>0.69532968556433694</v>
      </c>
      <c r="E4117" s="57">
        <f t="shared" ca="1" si="507"/>
        <v>0.69555785651594959</v>
      </c>
      <c r="F4117" s="57">
        <f t="shared" ca="1" si="503"/>
        <v>0</v>
      </c>
      <c r="G4117" s="57">
        <f t="shared" ca="1" si="504"/>
        <v>0</v>
      </c>
      <c r="H4117" s="17">
        <f t="shared" ca="1" si="505"/>
        <v>0</v>
      </c>
      <c r="I4117" s="17">
        <f t="shared" ca="1" si="506"/>
        <v>0</v>
      </c>
      <c r="K4117" s="17">
        <v>4108</v>
      </c>
      <c r="L4117" s="50">
        <v>1.595217222364214E-3</v>
      </c>
      <c r="M4117" s="50">
        <v>1.609391063784274E-3</v>
      </c>
      <c r="N4117" s="50">
        <v>5.2600000000000001E-2</v>
      </c>
      <c r="O4117" s="50">
        <v>5.2999999999999999E-2</v>
      </c>
      <c r="R4117" s="59"/>
    </row>
    <row r="4118" spans="2:18" x14ac:dyDescent="0.2">
      <c r="B4118">
        <f t="shared" si="501"/>
        <v>4109</v>
      </c>
      <c r="C4118" s="57">
        <f ca="1"/>
        <v>0.97640213570807377</v>
      </c>
      <c r="D4118" s="57">
        <f t="shared" ca="1" si="507"/>
        <v>0.73879756487202519</v>
      </c>
      <c r="E4118" s="57">
        <f t="shared" ca="1" si="507"/>
        <v>0.73903999971541778</v>
      </c>
      <c r="F4118" s="57">
        <f t="shared" ca="1" si="503"/>
        <v>0</v>
      </c>
      <c r="G4118" s="57">
        <f t="shared" ca="1" si="504"/>
        <v>0</v>
      </c>
      <c r="H4118" s="17">
        <f t="shared" ca="1" si="505"/>
        <v>0</v>
      </c>
      <c r="I4118" s="17">
        <f t="shared" ca="1" si="506"/>
        <v>0</v>
      </c>
      <c r="K4118" s="17">
        <v>4109</v>
      </c>
      <c r="L4118" s="50">
        <v>1.9100890901362249E-3</v>
      </c>
      <c r="M4118" s="50">
        <v>1.9261680634924724E-3</v>
      </c>
      <c r="N4118" s="50">
        <v>5.96E-2</v>
      </c>
      <c r="O4118" s="50">
        <v>5.9799999999999999E-2</v>
      </c>
      <c r="R4118" s="59"/>
    </row>
    <row r="4119" spans="2:18" x14ac:dyDescent="0.2">
      <c r="B4119">
        <f t="shared" si="501"/>
        <v>4110</v>
      </c>
      <c r="C4119" s="57">
        <f ca="1"/>
        <v>0.69127432651015641</v>
      </c>
      <c r="D4119" s="57">
        <f t="shared" ca="1" si="507"/>
        <v>0.71831911703189655</v>
      </c>
      <c r="E4119" s="57">
        <f t="shared" ca="1" si="507"/>
        <v>0.71855483191635716</v>
      </c>
      <c r="F4119" s="57">
        <f t="shared" ca="1" si="503"/>
        <v>0</v>
      </c>
      <c r="G4119" s="57">
        <f t="shared" ca="1" si="504"/>
        <v>0</v>
      </c>
      <c r="H4119" s="17">
        <f t="shared" ca="1" si="505"/>
        <v>0</v>
      </c>
      <c r="I4119" s="17">
        <f t="shared" ca="1" si="506"/>
        <v>0</v>
      </c>
      <c r="K4119" s="17">
        <v>4110</v>
      </c>
      <c r="L4119" s="50">
        <v>1.6208676753853013E-3</v>
      </c>
      <c r="M4119" s="50">
        <v>1.6341756719765936E-3</v>
      </c>
      <c r="N4119" s="50">
        <v>4.9200000000000001E-2</v>
      </c>
      <c r="O4119" s="50">
        <v>4.9399999999999999E-2</v>
      </c>
      <c r="R4119" s="59"/>
    </row>
    <row r="4120" spans="2:18" x14ac:dyDescent="0.2">
      <c r="B4120">
        <f t="shared" si="501"/>
        <v>4111</v>
      </c>
      <c r="C4120" s="57">
        <f ca="1"/>
        <v>-2.7051174024048152</v>
      </c>
      <c r="D4120" s="57">
        <f t="shared" ca="1" si="507"/>
        <v>0.51392238709773364</v>
      </c>
      <c r="E4120" s="57">
        <f t="shared" ca="1" si="507"/>
        <v>0.51409102963170517</v>
      </c>
      <c r="F4120" s="57">
        <f t="shared" ca="1" si="503"/>
        <v>0</v>
      </c>
      <c r="G4120" s="57">
        <f t="shared" ca="1" si="504"/>
        <v>0</v>
      </c>
      <c r="H4120" s="17">
        <f t="shared" ca="1" si="505"/>
        <v>0</v>
      </c>
      <c r="I4120" s="17">
        <f t="shared" ca="1" si="506"/>
        <v>0</v>
      </c>
      <c r="K4120" s="17">
        <v>4111</v>
      </c>
      <c r="L4120" s="50">
        <v>1.9871092405185833E-3</v>
      </c>
      <c r="M4120" s="50">
        <v>2.0017815493506754E-3</v>
      </c>
      <c r="N4120" s="50">
        <v>5.3999999999999999E-2</v>
      </c>
      <c r="O4120" s="50">
        <v>5.4600000000000003E-2</v>
      </c>
      <c r="R4120" s="59"/>
    </row>
    <row r="4121" spans="2:18" x14ac:dyDescent="0.2">
      <c r="B4121">
        <f t="shared" si="501"/>
        <v>4112</v>
      </c>
      <c r="C4121" s="57">
        <f ca="1"/>
        <v>-0.93205689683871773</v>
      </c>
      <c r="D4121" s="57">
        <f t="shared" ca="1" si="507"/>
        <v>0.61208661797375863</v>
      </c>
      <c r="E4121" s="57">
        <f t="shared" ca="1" si="507"/>
        <v>0.61228747289048657</v>
      </c>
      <c r="F4121" s="57">
        <f t="shared" ca="1" si="503"/>
        <v>0</v>
      </c>
      <c r="G4121" s="57">
        <f t="shared" ca="1" si="504"/>
        <v>0</v>
      </c>
      <c r="H4121" s="17">
        <f t="shared" ca="1" si="505"/>
        <v>0</v>
      </c>
      <c r="I4121" s="17">
        <f t="shared" ca="1" si="506"/>
        <v>0</v>
      </c>
      <c r="K4121" s="17">
        <v>4112</v>
      </c>
      <c r="L4121" s="50">
        <v>1.628967447947743E-3</v>
      </c>
      <c r="M4121" s="50">
        <v>1.6421725874099188E-3</v>
      </c>
      <c r="N4121" s="50">
        <v>4.8399999999999999E-2</v>
      </c>
      <c r="O4121" s="50">
        <v>4.9599999999999998E-2</v>
      </c>
      <c r="R4121" s="59"/>
    </row>
    <row r="4122" spans="2:18" x14ac:dyDescent="0.2">
      <c r="B4122">
        <f t="shared" si="501"/>
        <v>4113</v>
      </c>
      <c r="C4122" s="57">
        <f ca="1"/>
        <v>-1.6170232780405038</v>
      </c>
      <c r="D4122" s="57">
        <f t="shared" ca="1" si="507"/>
        <v>0.57211767900885946</v>
      </c>
      <c r="E4122" s="57">
        <f t="shared" ca="1" si="507"/>
        <v>0.57230541820360981</v>
      </c>
      <c r="F4122" s="57">
        <f t="shared" ca="1" si="503"/>
        <v>0</v>
      </c>
      <c r="G4122" s="57">
        <f t="shared" ca="1" si="504"/>
        <v>0</v>
      </c>
      <c r="H4122" s="17">
        <f t="shared" ca="1" si="505"/>
        <v>0</v>
      </c>
      <c r="I4122" s="17">
        <f t="shared" ca="1" si="506"/>
        <v>0</v>
      </c>
      <c r="K4122" s="17">
        <v>4113</v>
      </c>
      <c r="L4122" s="50">
        <v>1.8805192581856404E-3</v>
      </c>
      <c r="M4122" s="50">
        <v>1.895008840101202E-3</v>
      </c>
      <c r="N4122" s="50">
        <v>5.3600000000000002E-2</v>
      </c>
      <c r="O4122" s="50">
        <v>5.3999999999999999E-2</v>
      </c>
      <c r="R4122" s="59"/>
    </row>
    <row r="4123" spans="2:18" x14ac:dyDescent="0.2">
      <c r="B4123">
        <f t="shared" si="501"/>
        <v>4114</v>
      </c>
      <c r="C4123" s="57">
        <f ca="1"/>
        <v>0.49039519881716775</v>
      </c>
      <c r="D4123" s="57">
        <f t="shared" ca="1" si="507"/>
        <v>0.70423334561343653</v>
      </c>
      <c r="E4123" s="57">
        <f t="shared" ca="1" si="507"/>
        <v>0.70446443828208283</v>
      </c>
      <c r="F4123" s="57">
        <f t="shared" ca="1" si="503"/>
        <v>0</v>
      </c>
      <c r="G4123" s="57">
        <f t="shared" ca="1" si="504"/>
        <v>0</v>
      </c>
      <c r="H4123" s="17">
        <f t="shared" ca="1" si="505"/>
        <v>0</v>
      </c>
      <c r="I4123" s="17">
        <f t="shared" ca="1" si="506"/>
        <v>0</v>
      </c>
      <c r="K4123" s="17">
        <v>4114</v>
      </c>
      <c r="L4123" s="50">
        <v>1.626193452725569E-3</v>
      </c>
      <c r="M4123" s="50">
        <v>1.6394219844492557E-3</v>
      </c>
      <c r="N4123" s="50">
        <v>4.9000000000000002E-2</v>
      </c>
      <c r="O4123" s="50">
        <v>4.9399999999999999E-2</v>
      </c>
      <c r="R4123" s="59"/>
    </row>
    <row r="4124" spans="2:18" x14ac:dyDescent="0.2">
      <c r="B4124">
        <f t="shared" si="501"/>
        <v>4115</v>
      </c>
      <c r="C4124" s="57">
        <f ca="1"/>
        <v>1.1577566920643092</v>
      </c>
      <c r="D4124" s="57">
        <f t="shared" ca="1" si="507"/>
        <v>0.75212553066815646</v>
      </c>
      <c r="E4124" s="57">
        <f t="shared" ca="1" si="507"/>
        <v>0.7523723390550664</v>
      </c>
      <c r="F4124" s="57">
        <f t="shared" ca="1" si="503"/>
        <v>0</v>
      </c>
      <c r="G4124" s="57">
        <f t="shared" ca="1" si="504"/>
        <v>0</v>
      </c>
      <c r="H4124" s="17">
        <f t="shared" ca="1" si="505"/>
        <v>0</v>
      </c>
      <c r="I4124" s="17">
        <f t="shared" ca="1" si="506"/>
        <v>0</v>
      </c>
      <c r="K4124" s="17">
        <v>4115</v>
      </c>
      <c r="L4124" s="50">
        <v>1.6871917844029241E-3</v>
      </c>
      <c r="M4124" s="50">
        <v>1.6998793949777762E-3</v>
      </c>
      <c r="N4124" s="50">
        <v>4.6800000000000001E-2</v>
      </c>
      <c r="O4124" s="50">
        <v>4.7199999999999999E-2</v>
      </c>
      <c r="R4124" s="59"/>
    </row>
    <row r="4125" spans="2:18" x14ac:dyDescent="0.2">
      <c r="B4125">
        <f t="shared" si="501"/>
        <v>4116</v>
      </c>
      <c r="C4125" s="57">
        <f ca="1"/>
        <v>-0.54812202259159315</v>
      </c>
      <c r="D4125" s="57">
        <f t="shared" ca="1" si="507"/>
        <v>0.63569886781302654</v>
      </c>
      <c r="E4125" s="57">
        <f t="shared" ca="1" si="507"/>
        <v>0.63590747103912104</v>
      </c>
      <c r="F4125" s="57">
        <f t="shared" ca="1" si="503"/>
        <v>0</v>
      </c>
      <c r="G4125" s="57">
        <f t="shared" ca="1" si="504"/>
        <v>0</v>
      </c>
      <c r="H4125" s="17">
        <f t="shared" ca="1" si="505"/>
        <v>0</v>
      </c>
      <c r="I4125" s="17">
        <f t="shared" ca="1" si="506"/>
        <v>0</v>
      </c>
      <c r="K4125" s="17">
        <v>4116</v>
      </c>
      <c r="L4125" s="50">
        <v>1.6857617054856148E-3</v>
      </c>
      <c r="M4125" s="50">
        <v>1.6997412772182911E-3</v>
      </c>
      <c r="N4125" s="50">
        <v>5.16E-2</v>
      </c>
      <c r="O4125" s="50">
        <v>5.1999999999999998E-2</v>
      </c>
      <c r="R4125" s="59"/>
    </row>
    <row r="4126" spans="2:18" x14ac:dyDescent="0.2">
      <c r="B4126">
        <f t="shared" si="501"/>
        <v>4117</v>
      </c>
      <c r="C4126" s="57">
        <f ca="1"/>
        <v>0.61310608706348357</v>
      </c>
      <c r="D4126" s="57">
        <f t="shared" ca="1" si="507"/>
        <v>0.71280473151163637</v>
      </c>
      <c r="E4126" s="57">
        <f t="shared" ca="1" si="507"/>
        <v>0.7130386368622631</v>
      </c>
      <c r="F4126" s="57">
        <f t="shared" ca="1" si="503"/>
        <v>0</v>
      </c>
      <c r="G4126" s="57">
        <f t="shared" ca="1" si="504"/>
        <v>0</v>
      </c>
      <c r="H4126" s="17">
        <f t="shared" ca="1" si="505"/>
        <v>0</v>
      </c>
      <c r="I4126" s="17">
        <f t="shared" ca="1" si="506"/>
        <v>0</v>
      </c>
      <c r="K4126" s="17">
        <v>4117</v>
      </c>
      <c r="L4126" s="50">
        <v>1.6280131168109684E-3</v>
      </c>
      <c r="M4126" s="50">
        <v>1.6415132040398302E-3</v>
      </c>
      <c r="N4126" s="50">
        <v>0.05</v>
      </c>
      <c r="O4126" s="50">
        <v>5.04E-2</v>
      </c>
      <c r="R4126" s="59"/>
    </row>
    <row r="4127" spans="2:18" x14ac:dyDescent="0.2">
      <c r="B4127">
        <f t="shared" si="501"/>
        <v>4118</v>
      </c>
      <c r="C4127" s="57">
        <f ca="1"/>
        <v>-0.43596924022172157</v>
      </c>
      <c r="D4127" s="57">
        <f t="shared" ca="1" si="507"/>
        <v>0.6427667026060061</v>
      </c>
      <c r="E4127" s="57">
        <f t="shared" ca="1" si="507"/>
        <v>0.6429776251269963</v>
      </c>
      <c r="F4127" s="57">
        <f t="shared" ca="1" si="503"/>
        <v>0</v>
      </c>
      <c r="G4127" s="57">
        <f t="shared" ca="1" si="504"/>
        <v>0</v>
      </c>
      <c r="H4127" s="17">
        <f t="shared" ca="1" si="505"/>
        <v>0</v>
      </c>
      <c r="I4127" s="17">
        <f t="shared" ca="1" si="506"/>
        <v>0</v>
      </c>
      <c r="K4127" s="17">
        <v>4118</v>
      </c>
      <c r="L4127" s="50">
        <v>1.8912275461465363E-3</v>
      </c>
      <c r="M4127" s="50">
        <v>1.9058569705172985E-3</v>
      </c>
      <c r="N4127" s="50">
        <v>5.3999999999999999E-2</v>
      </c>
      <c r="O4127" s="50">
        <v>5.4399999999999997E-2</v>
      </c>
      <c r="R4127" s="59"/>
    </row>
    <row r="4128" spans="2:18" x14ac:dyDescent="0.2">
      <c r="B4128">
        <f t="shared" si="501"/>
        <v>4119</v>
      </c>
      <c r="C4128" s="57">
        <f ca="1"/>
        <v>1.0202057371512383</v>
      </c>
      <c r="D4128" s="57">
        <f t="shared" ca="1" si="507"/>
        <v>0.74199495094887957</v>
      </c>
      <c r="E4128" s="57">
        <f t="shared" ca="1" si="507"/>
        <v>0.74223843500768616</v>
      </c>
      <c r="F4128" s="57">
        <f t="shared" ca="1" si="503"/>
        <v>0</v>
      </c>
      <c r="G4128" s="57">
        <f t="shared" ca="1" si="504"/>
        <v>0</v>
      </c>
      <c r="H4128" s="17">
        <f t="shared" ca="1" si="505"/>
        <v>0</v>
      </c>
      <c r="I4128" s="17">
        <f t="shared" ca="1" si="506"/>
        <v>0</v>
      </c>
      <c r="K4128" s="17">
        <v>4119</v>
      </c>
      <c r="L4128" s="50">
        <v>1.8704754373260429E-3</v>
      </c>
      <c r="M4128" s="50">
        <v>1.8845576212041261E-3</v>
      </c>
      <c r="N4128" s="50">
        <v>5.1999999999999998E-2</v>
      </c>
      <c r="O4128" s="50">
        <v>5.2200000000000003E-2</v>
      </c>
      <c r="R4128" s="59"/>
    </row>
    <row r="4129" spans="2:18" x14ac:dyDescent="0.2">
      <c r="B4129">
        <f t="shared" si="501"/>
        <v>4120</v>
      </c>
      <c r="C4129" s="57">
        <f ca="1"/>
        <v>-0.86863758388056633</v>
      </c>
      <c r="D4129" s="57">
        <f t="shared" ca="1" si="507"/>
        <v>0.61592558627312743</v>
      </c>
      <c r="E4129" s="57">
        <f t="shared" ca="1" si="507"/>
        <v>0.61612770093910563</v>
      </c>
      <c r="F4129" s="57">
        <f t="shared" ca="1" si="503"/>
        <v>0</v>
      </c>
      <c r="G4129" s="57">
        <f t="shared" ca="1" si="504"/>
        <v>0</v>
      </c>
      <c r="H4129" s="17">
        <f t="shared" ca="1" si="505"/>
        <v>0</v>
      </c>
      <c r="I4129" s="17">
        <f t="shared" ca="1" si="506"/>
        <v>0</v>
      </c>
      <c r="K4129" s="17">
        <v>4120</v>
      </c>
      <c r="L4129" s="50">
        <v>1.4787433400594303E-3</v>
      </c>
      <c r="M4129" s="50">
        <v>1.4917993753824953E-3</v>
      </c>
      <c r="N4129" s="50">
        <v>4.82E-2</v>
      </c>
      <c r="O4129" s="50">
        <v>4.8800000000000003E-2</v>
      </c>
      <c r="R4129" s="59"/>
    </row>
    <row r="4130" spans="2:18" x14ac:dyDescent="0.2">
      <c r="B4130">
        <f t="shared" si="501"/>
        <v>4121</v>
      </c>
      <c r="C4130" s="57">
        <f ca="1"/>
        <v>6.6450871752536278E-2</v>
      </c>
      <c r="D4130" s="57">
        <f t="shared" ref="D4130:E4149" ca="1" si="508">S0*EXP((D$5+0.5*σ*σ)*T+σ*SQRT(T)*$C4130)</f>
        <v>0.67540611348302948</v>
      </c>
      <c r="E4130" s="57">
        <f t="shared" ca="1" si="508"/>
        <v>0.67562774655700564</v>
      </c>
      <c r="F4130" s="57">
        <f t="shared" ca="1" si="503"/>
        <v>0</v>
      </c>
      <c r="G4130" s="57">
        <f t="shared" ca="1" si="504"/>
        <v>0</v>
      </c>
      <c r="H4130" s="17">
        <f t="shared" ca="1" si="505"/>
        <v>0</v>
      </c>
      <c r="I4130" s="17">
        <f t="shared" ca="1" si="506"/>
        <v>0</v>
      </c>
      <c r="K4130" s="17">
        <v>4121</v>
      </c>
      <c r="L4130" s="50">
        <v>1.7543571743106707E-3</v>
      </c>
      <c r="M4130" s="50">
        <v>1.769110178860964E-3</v>
      </c>
      <c r="N4130" s="50">
        <v>5.4800000000000001E-2</v>
      </c>
      <c r="O4130" s="50">
        <v>5.5E-2</v>
      </c>
      <c r="R4130" s="59"/>
    </row>
    <row r="4131" spans="2:18" x14ac:dyDescent="0.2">
      <c r="B4131">
        <f t="shared" si="501"/>
        <v>4122</v>
      </c>
      <c r="C4131" s="57">
        <f ca="1"/>
        <v>1.022161610409132</v>
      </c>
      <c r="D4131" s="57">
        <f t="shared" ca="1" si="508"/>
        <v>0.74213803962032276</v>
      </c>
      <c r="E4131" s="57">
        <f t="shared" ca="1" si="508"/>
        <v>0.74238157063337129</v>
      </c>
      <c r="F4131" s="57">
        <f t="shared" ca="1" si="503"/>
        <v>0</v>
      </c>
      <c r="G4131" s="57">
        <f t="shared" ca="1" si="504"/>
        <v>0</v>
      </c>
      <c r="H4131" s="17">
        <f t="shared" ca="1" si="505"/>
        <v>0</v>
      </c>
      <c r="I4131" s="17">
        <f t="shared" ca="1" si="506"/>
        <v>0</v>
      </c>
      <c r="K4131" s="17">
        <v>4122</v>
      </c>
      <c r="L4131" s="50">
        <v>1.8035906388541463E-3</v>
      </c>
      <c r="M4131" s="50">
        <v>1.8178354654669168E-3</v>
      </c>
      <c r="N4131" s="50">
        <v>5.2400000000000002E-2</v>
      </c>
      <c r="O4131" s="50">
        <v>5.28E-2</v>
      </c>
      <c r="R4131" s="59"/>
    </row>
    <row r="4132" spans="2:18" x14ac:dyDescent="0.2">
      <c r="B4132">
        <f t="shared" si="501"/>
        <v>4123</v>
      </c>
      <c r="C4132" s="57">
        <f ca="1"/>
        <v>2.3805618676799541E-2</v>
      </c>
      <c r="D4132" s="57">
        <f t="shared" ca="1" si="508"/>
        <v>0.67257247283106691</v>
      </c>
      <c r="E4132" s="57">
        <f t="shared" ca="1" si="508"/>
        <v>0.67279317605191347</v>
      </c>
      <c r="F4132" s="57">
        <f t="shared" ca="1" si="503"/>
        <v>0</v>
      </c>
      <c r="G4132" s="57">
        <f t="shared" ca="1" si="504"/>
        <v>0</v>
      </c>
      <c r="H4132" s="17">
        <f t="shared" ca="1" si="505"/>
        <v>0</v>
      </c>
      <c r="I4132" s="17">
        <f t="shared" ca="1" si="506"/>
        <v>0</v>
      </c>
      <c r="K4132" s="17">
        <v>4123</v>
      </c>
      <c r="L4132" s="50">
        <v>1.8177971766383313E-3</v>
      </c>
      <c r="M4132" s="50">
        <v>1.8321449415961805E-3</v>
      </c>
      <c r="N4132" s="50">
        <v>5.2999999999999999E-2</v>
      </c>
      <c r="O4132" s="50">
        <v>5.3199999999999997E-2</v>
      </c>
      <c r="R4132" s="59"/>
    </row>
    <row r="4133" spans="2:18" x14ac:dyDescent="0.2">
      <c r="B4133">
        <f t="shared" si="501"/>
        <v>4124</v>
      </c>
      <c r="C4133" s="57">
        <f ca="1"/>
        <v>0.94801987122859721</v>
      </c>
      <c r="D4133" s="57">
        <f t="shared" ca="1" si="508"/>
        <v>0.73673319860989395</v>
      </c>
      <c r="E4133" s="57">
        <f t="shared" ca="1" si="508"/>
        <v>0.73697495603590568</v>
      </c>
      <c r="F4133" s="57">
        <f t="shared" ca="1" si="503"/>
        <v>0</v>
      </c>
      <c r="G4133" s="57">
        <f t="shared" ca="1" si="504"/>
        <v>0</v>
      </c>
      <c r="H4133" s="17">
        <f t="shared" ca="1" si="505"/>
        <v>0</v>
      </c>
      <c r="I4133" s="17">
        <f t="shared" ca="1" si="506"/>
        <v>0</v>
      </c>
      <c r="K4133" s="17">
        <v>4124</v>
      </c>
      <c r="L4133" s="50">
        <v>1.9559252050103592E-3</v>
      </c>
      <c r="M4133" s="50">
        <v>1.9716493869858655E-3</v>
      </c>
      <c r="N4133" s="50">
        <v>5.8000000000000003E-2</v>
      </c>
      <c r="O4133" s="50">
        <v>5.8400000000000001E-2</v>
      </c>
      <c r="R4133" s="59"/>
    </row>
    <row r="4134" spans="2:18" x14ac:dyDescent="0.2">
      <c r="B4134">
        <f t="shared" si="501"/>
        <v>4125</v>
      </c>
      <c r="C4134" s="57">
        <f ca="1"/>
        <v>1.3757908420691869</v>
      </c>
      <c r="D4134" s="57">
        <f t="shared" ca="1" si="508"/>
        <v>0.76846780919797786</v>
      </c>
      <c r="E4134" s="57">
        <f t="shared" ca="1" si="508"/>
        <v>0.76871998026869237</v>
      </c>
      <c r="F4134" s="57">
        <f t="shared" ca="1" si="503"/>
        <v>0</v>
      </c>
      <c r="G4134" s="57">
        <f t="shared" ca="1" si="504"/>
        <v>0</v>
      </c>
      <c r="H4134" s="17">
        <f t="shared" ca="1" si="505"/>
        <v>0</v>
      </c>
      <c r="I4134" s="17">
        <f t="shared" ca="1" si="506"/>
        <v>0</v>
      </c>
      <c r="K4134" s="17">
        <v>4125</v>
      </c>
      <c r="L4134" s="50">
        <v>1.750507314079653E-3</v>
      </c>
      <c r="M4134" s="50">
        <v>1.7641347283925161E-3</v>
      </c>
      <c r="N4134" s="50">
        <v>4.9599999999999998E-2</v>
      </c>
      <c r="O4134" s="50">
        <v>5.0799999999999998E-2</v>
      </c>
      <c r="R4134" s="59"/>
    </row>
    <row r="4135" spans="2:18" x14ac:dyDescent="0.2">
      <c r="B4135">
        <f t="shared" si="501"/>
        <v>4126</v>
      </c>
      <c r="C4135" s="57">
        <f ca="1"/>
        <v>-0.37576203645782502</v>
      </c>
      <c r="D4135" s="57">
        <f t="shared" ca="1" si="508"/>
        <v>0.64659330291333394</v>
      </c>
      <c r="E4135" s="57">
        <f t="shared" ca="1" si="508"/>
        <v>0.64680548112504421</v>
      </c>
      <c r="F4135" s="57">
        <f t="shared" ca="1" si="503"/>
        <v>0</v>
      </c>
      <c r="G4135" s="57">
        <f t="shared" ca="1" si="504"/>
        <v>0</v>
      </c>
      <c r="H4135" s="17">
        <f t="shared" ca="1" si="505"/>
        <v>0</v>
      </c>
      <c r="I4135" s="17">
        <f t="shared" ca="1" si="506"/>
        <v>0</v>
      </c>
      <c r="K4135" s="17">
        <v>4126</v>
      </c>
      <c r="L4135" s="50">
        <v>1.4847062270693353E-3</v>
      </c>
      <c r="M4135" s="50">
        <v>1.4981999269945711E-3</v>
      </c>
      <c r="N4135" s="50">
        <v>0.05</v>
      </c>
      <c r="O4135" s="50">
        <v>5.0599999999999999E-2</v>
      </c>
      <c r="R4135" s="59"/>
    </row>
    <row r="4136" spans="2:18" x14ac:dyDescent="0.2">
      <c r="B4136">
        <f t="shared" si="501"/>
        <v>4127</v>
      </c>
      <c r="C4136" s="57">
        <f ca="1"/>
        <v>0.525253625277183</v>
      </c>
      <c r="D4136" s="57">
        <f t="shared" ca="1" si="508"/>
        <v>0.70665768014386565</v>
      </c>
      <c r="E4136" s="57">
        <f t="shared" ca="1" si="508"/>
        <v>0.70688956835271144</v>
      </c>
      <c r="F4136" s="57">
        <f t="shared" ca="1" si="503"/>
        <v>0</v>
      </c>
      <c r="G4136" s="57">
        <f t="shared" ca="1" si="504"/>
        <v>0</v>
      </c>
      <c r="H4136" s="17">
        <f t="shared" ca="1" si="505"/>
        <v>0</v>
      </c>
      <c r="I4136" s="17">
        <f t="shared" ca="1" si="506"/>
        <v>0</v>
      </c>
      <c r="K4136" s="17">
        <v>4127</v>
      </c>
      <c r="L4136" s="50">
        <v>1.7906078997906589E-3</v>
      </c>
      <c r="M4136" s="50">
        <v>1.8043387591958158E-3</v>
      </c>
      <c r="N4136" s="50">
        <v>5.0799999999999998E-2</v>
      </c>
      <c r="O4136" s="50">
        <v>5.0999999999999997E-2</v>
      </c>
      <c r="R4136" s="59"/>
    </row>
    <row r="4137" spans="2:18" x14ac:dyDescent="0.2">
      <c r="B4137">
        <f t="shared" si="501"/>
        <v>4128</v>
      </c>
      <c r="C4137" s="57">
        <f ca="1"/>
        <v>-1.8359233192182469</v>
      </c>
      <c r="D4137" s="57">
        <f t="shared" ca="1" si="508"/>
        <v>0.55990319435705871</v>
      </c>
      <c r="E4137" s="57">
        <f t="shared" ca="1" si="508"/>
        <v>0.56008692539475158</v>
      </c>
      <c r="F4137" s="57">
        <f t="shared" ca="1" si="503"/>
        <v>0</v>
      </c>
      <c r="G4137" s="57">
        <f t="shared" ca="1" si="504"/>
        <v>0</v>
      </c>
      <c r="H4137" s="17">
        <f t="shared" ca="1" si="505"/>
        <v>0</v>
      </c>
      <c r="I4137" s="17">
        <f t="shared" ca="1" si="506"/>
        <v>0</v>
      </c>
      <c r="K4137" s="17">
        <v>4128</v>
      </c>
      <c r="L4137" s="50">
        <v>1.4651900361567507E-3</v>
      </c>
      <c r="M4137" s="50">
        <v>1.4778299031338838E-3</v>
      </c>
      <c r="N4137" s="50">
        <v>4.7E-2</v>
      </c>
      <c r="O4137" s="50">
        <v>4.7199999999999999E-2</v>
      </c>
      <c r="R4137" s="59"/>
    </row>
    <row r="4138" spans="2:18" x14ac:dyDescent="0.2">
      <c r="B4138">
        <f t="shared" si="501"/>
        <v>4129</v>
      </c>
      <c r="C4138" s="57">
        <f ca="1"/>
        <v>-1.6976783325625393</v>
      </c>
      <c r="D4138" s="57">
        <f t="shared" ca="1" si="508"/>
        <v>0.56758647976983967</v>
      </c>
      <c r="E4138" s="57">
        <f t="shared" ca="1" si="508"/>
        <v>0.56777273206123502</v>
      </c>
      <c r="F4138" s="57">
        <f t="shared" ca="1" si="503"/>
        <v>0</v>
      </c>
      <c r="G4138" s="57">
        <f t="shared" ca="1" si="504"/>
        <v>0</v>
      </c>
      <c r="H4138" s="17">
        <f t="shared" ca="1" si="505"/>
        <v>0</v>
      </c>
      <c r="I4138" s="17">
        <f t="shared" ca="1" si="506"/>
        <v>0</v>
      </c>
      <c r="K4138" s="17">
        <v>4129</v>
      </c>
      <c r="L4138" s="50">
        <v>1.8036756153214006E-3</v>
      </c>
      <c r="M4138" s="50">
        <v>1.816785961137728E-3</v>
      </c>
      <c r="N4138" s="50">
        <v>4.8399999999999999E-2</v>
      </c>
      <c r="O4138" s="50">
        <v>4.8399999999999999E-2</v>
      </c>
      <c r="R4138" s="59"/>
    </row>
    <row r="4139" spans="2:18" x14ac:dyDescent="0.2">
      <c r="B4139">
        <f t="shared" ref="B4139:B4202" si="509">B4138+1</f>
        <v>4130</v>
      </c>
      <c r="C4139" s="57">
        <f ca="1"/>
        <v>-0.2253465809936227</v>
      </c>
      <c r="D4139" s="57">
        <f t="shared" ca="1" si="508"/>
        <v>0.65625313236022287</v>
      </c>
      <c r="E4139" s="57">
        <f t="shared" ca="1" si="508"/>
        <v>0.65646848042434003</v>
      </c>
      <c r="F4139" s="57">
        <f t="shared" ca="1" si="503"/>
        <v>0</v>
      </c>
      <c r="G4139" s="57">
        <f t="shared" ca="1" si="504"/>
        <v>0</v>
      </c>
      <c r="H4139" s="17">
        <f t="shared" ca="1" si="505"/>
        <v>0</v>
      </c>
      <c r="I4139" s="17">
        <f t="shared" ca="1" si="506"/>
        <v>0</v>
      </c>
      <c r="K4139" s="17">
        <v>4130</v>
      </c>
      <c r="L4139" s="50">
        <v>1.7528910384816021E-3</v>
      </c>
      <c r="M4139" s="50">
        <v>1.7665847198337773E-3</v>
      </c>
      <c r="N4139" s="50">
        <v>5.04E-2</v>
      </c>
      <c r="O4139" s="50">
        <v>5.0799999999999998E-2</v>
      </c>
      <c r="R4139" s="59"/>
    </row>
    <row r="4140" spans="2:18" x14ac:dyDescent="0.2">
      <c r="B4140">
        <f t="shared" si="509"/>
        <v>4131</v>
      </c>
      <c r="C4140" s="57">
        <f ca="1"/>
        <v>0.76489733116617076</v>
      </c>
      <c r="D4140" s="57">
        <f t="shared" ca="1" si="508"/>
        <v>0.72355186427163232</v>
      </c>
      <c r="E4140" s="57">
        <f t="shared" ca="1" si="508"/>
        <v>0.72378929627092625</v>
      </c>
      <c r="F4140" s="57">
        <f t="shared" ca="1" si="503"/>
        <v>0</v>
      </c>
      <c r="G4140" s="57">
        <f t="shared" ca="1" si="504"/>
        <v>0</v>
      </c>
      <c r="H4140" s="17">
        <f t="shared" ca="1" si="505"/>
        <v>0</v>
      </c>
      <c r="I4140" s="17">
        <f t="shared" ca="1" si="506"/>
        <v>0</v>
      </c>
      <c r="K4140" s="17">
        <v>4131</v>
      </c>
      <c r="L4140" s="50">
        <v>1.7251884226056817E-3</v>
      </c>
      <c r="M4140" s="50">
        <v>1.7387950214670291E-3</v>
      </c>
      <c r="N4140" s="50">
        <v>0.05</v>
      </c>
      <c r="O4140" s="50">
        <v>5.0799999999999998E-2</v>
      </c>
      <c r="R4140" s="59"/>
    </row>
    <row r="4141" spans="2:18" x14ac:dyDescent="0.2">
      <c r="B4141">
        <f t="shared" si="509"/>
        <v>4132</v>
      </c>
      <c r="C4141" s="57">
        <f ca="1"/>
        <v>6.9345532555262254E-2</v>
      </c>
      <c r="D4141" s="57">
        <f t="shared" ca="1" si="508"/>
        <v>0.6755988865507172</v>
      </c>
      <c r="E4141" s="57">
        <f t="shared" ca="1" si="508"/>
        <v>0.67582058288276381</v>
      </c>
      <c r="F4141" s="57">
        <f t="shared" ca="1" si="503"/>
        <v>0</v>
      </c>
      <c r="G4141" s="57">
        <f t="shared" ca="1" si="504"/>
        <v>0</v>
      </c>
      <c r="H4141" s="17">
        <f t="shared" ca="1" si="505"/>
        <v>0</v>
      </c>
      <c r="I4141" s="17">
        <f t="shared" ca="1" si="506"/>
        <v>0</v>
      </c>
      <c r="K4141" s="17">
        <v>4132</v>
      </c>
      <c r="L4141" s="50">
        <v>1.5563342143070328E-3</v>
      </c>
      <c r="M4141" s="50">
        <v>1.5688386699142509E-3</v>
      </c>
      <c r="N4141" s="50">
        <v>4.6199999999999998E-2</v>
      </c>
      <c r="O4141" s="50">
        <v>4.6600000000000003E-2</v>
      </c>
      <c r="R4141" s="59"/>
    </row>
    <row r="4142" spans="2:18" x14ac:dyDescent="0.2">
      <c r="B4142">
        <f t="shared" si="509"/>
        <v>4133</v>
      </c>
      <c r="C4142" s="57">
        <f ca="1"/>
        <v>0.56635989391377062</v>
      </c>
      <c r="D4142" s="57">
        <f t="shared" ca="1" si="508"/>
        <v>0.70952726558358525</v>
      </c>
      <c r="E4142" s="57">
        <f t="shared" ca="1" si="508"/>
        <v>0.70976009544076579</v>
      </c>
      <c r="F4142" s="57">
        <f t="shared" ca="1" si="503"/>
        <v>0</v>
      </c>
      <c r="G4142" s="57">
        <f t="shared" ca="1" si="504"/>
        <v>0</v>
      </c>
      <c r="H4142" s="17">
        <f t="shared" ca="1" si="505"/>
        <v>0</v>
      </c>
      <c r="I4142" s="17">
        <f t="shared" ca="1" si="506"/>
        <v>0</v>
      </c>
      <c r="K4142" s="17">
        <v>4133</v>
      </c>
      <c r="L4142" s="50">
        <v>1.7900053894647349E-3</v>
      </c>
      <c r="M4142" s="50">
        <v>1.8040762470514441E-3</v>
      </c>
      <c r="N4142" s="50">
        <v>5.1999999999999998E-2</v>
      </c>
      <c r="O4142" s="50">
        <v>5.28E-2</v>
      </c>
      <c r="R4142" s="59"/>
    </row>
    <row r="4143" spans="2:18" x14ac:dyDescent="0.2">
      <c r="B4143">
        <f t="shared" si="509"/>
        <v>4134</v>
      </c>
      <c r="C4143" s="57">
        <f ca="1"/>
        <v>1.0917325420865318</v>
      </c>
      <c r="D4143" s="57">
        <f t="shared" ca="1" si="508"/>
        <v>0.74724572876591133</v>
      </c>
      <c r="E4143" s="57">
        <f t="shared" ca="1" si="508"/>
        <v>0.7474909358562466</v>
      </c>
      <c r="F4143" s="57">
        <f t="shared" ca="1" si="503"/>
        <v>0</v>
      </c>
      <c r="G4143" s="57">
        <f t="shared" ca="1" si="504"/>
        <v>0</v>
      </c>
      <c r="H4143" s="17">
        <f t="shared" ca="1" si="505"/>
        <v>0</v>
      </c>
      <c r="I4143" s="17">
        <f t="shared" ca="1" si="506"/>
        <v>0</v>
      </c>
      <c r="K4143" s="17">
        <v>4134</v>
      </c>
      <c r="L4143" s="50">
        <v>1.8543748808412686E-3</v>
      </c>
      <c r="M4143" s="50">
        <v>1.8685416869265797E-3</v>
      </c>
      <c r="N4143" s="50">
        <v>5.2400000000000002E-2</v>
      </c>
      <c r="O4143" s="50">
        <v>5.2600000000000001E-2</v>
      </c>
      <c r="R4143" s="59"/>
    </row>
    <row r="4144" spans="2:18" x14ac:dyDescent="0.2">
      <c r="B4144">
        <f t="shared" si="509"/>
        <v>4135</v>
      </c>
      <c r="C4144" s="57">
        <f ca="1"/>
        <v>-1.4612772260256812</v>
      </c>
      <c r="D4144" s="57">
        <f t="shared" ca="1" si="508"/>
        <v>0.58097011127692955</v>
      </c>
      <c r="E4144" s="57">
        <f t="shared" ca="1" si="508"/>
        <v>0.5811607553784266</v>
      </c>
      <c r="F4144" s="57">
        <f t="shared" ca="1" si="503"/>
        <v>0</v>
      </c>
      <c r="G4144" s="57">
        <f t="shared" ca="1" si="504"/>
        <v>0</v>
      </c>
      <c r="H4144" s="17">
        <f t="shared" ca="1" si="505"/>
        <v>0</v>
      </c>
      <c r="I4144" s="17">
        <f t="shared" ca="1" si="506"/>
        <v>0</v>
      </c>
      <c r="K4144" s="17">
        <v>4135</v>
      </c>
      <c r="L4144" s="50">
        <v>1.8816732304452444E-3</v>
      </c>
      <c r="M4144" s="50">
        <v>1.8960756994834255E-3</v>
      </c>
      <c r="N4144" s="50">
        <v>5.3199999999999997E-2</v>
      </c>
      <c r="O4144" s="50">
        <v>5.3600000000000002E-2</v>
      </c>
      <c r="R4144" s="59"/>
    </row>
    <row r="4145" spans="2:18" x14ac:dyDescent="0.2">
      <c r="B4145">
        <f t="shared" si="509"/>
        <v>4136</v>
      </c>
      <c r="C4145" s="57">
        <f ca="1"/>
        <v>-0.81259092452614767</v>
      </c>
      <c r="D4145" s="57">
        <f t="shared" ca="1" si="508"/>
        <v>0.61933830186784455</v>
      </c>
      <c r="E4145" s="57">
        <f t="shared" ca="1" si="508"/>
        <v>0.6195415364091581</v>
      </c>
      <c r="F4145" s="57">
        <f t="shared" ca="1" si="503"/>
        <v>0</v>
      </c>
      <c r="G4145" s="57">
        <f t="shared" ca="1" si="504"/>
        <v>0</v>
      </c>
      <c r="H4145" s="17">
        <f t="shared" ca="1" si="505"/>
        <v>0</v>
      </c>
      <c r="I4145" s="17">
        <f t="shared" ca="1" si="506"/>
        <v>0</v>
      </c>
      <c r="K4145" s="17">
        <v>4136</v>
      </c>
      <c r="L4145" s="50">
        <v>1.8391524349699868E-3</v>
      </c>
      <c r="M4145" s="50">
        <v>1.853567653163896E-3</v>
      </c>
      <c r="N4145" s="50">
        <v>5.3400000000000003E-2</v>
      </c>
      <c r="O4145" s="50">
        <v>5.3400000000000003E-2</v>
      </c>
      <c r="R4145" s="59"/>
    </row>
    <row r="4146" spans="2:18" x14ac:dyDescent="0.2">
      <c r="B4146">
        <f t="shared" si="509"/>
        <v>4137</v>
      </c>
      <c r="C4146" s="57">
        <f ca="1"/>
        <v>0.47492937874869612</v>
      </c>
      <c r="D4146" s="57">
        <f t="shared" ca="1" si="508"/>
        <v>0.70316039382307161</v>
      </c>
      <c r="E4146" s="57">
        <f t="shared" ca="1" si="508"/>
        <v>0.70339113440487888</v>
      </c>
      <c r="F4146" s="57">
        <f t="shared" ca="1" si="503"/>
        <v>0</v>
      </c>
      <c r="G4146" s="57">
        <f t="shared" ca="1" si="504"/>
        <v>0</v>
      </c>
      <c r="H4146" s="17">
        <f t="shared" ca="1" si="505"/>
        <v>0</v>
      </c>
      <c r="I4146" s="17">
        <f t="shared" ca="1" si="506"/>
        <v>0</v>
      </c>
      <c r="K4146" s="17">
        <v>4137</v>
      </c>
      <c r="L4146" s="50">
        <v>2.0224180396543221E-3</v>
      </c>
      <c r="M4146" s="50">
        <v>2.0374896144254493E-3</v>
      </c>
      <c r="N4146" s="50">
        <v>5.5599999999999997E-2</v>
      </c>
      <c r="O4146" s="50">
        <v>5.5800000000000002E-2</v>
      </c>
      <c r="R4146" s="59"/>
    </row>
    <row r="4147" spans="2:18" x14ac:dyDescent="0.2">
      <c r="B4147">
        <f t="shared" si="509"/>
        <v>4138</v>
      </c>
      <c r="C4147" s="57">
        <f ca="1"/>
        <v>1.7401535137498287</v>
      </c>
      <c r="D4147" s="57">
        <f t="shared" ca="1" si="508"/>
        <v>0.7965741884970502</v>
      </c>
      <c r="E4147" s="57">
        <f t="shared" ca="1" si="508"/>
        <v>0.79683558261611764</v>
      </c>
      <c r="F4147" s="57">
        <f t="shared" ca="1" si="503"/>
        <v>8.3741884970501834E-3</v>
      </c>
      <c r="G4147" s="57">
        <f t="shared" ca="1" si="504"/>
        <v>8.6355826161176319E-3</v>
      </c>
      <c r="H4147" s="17">
        <f t="shared" ca="1" si="505"/>
        <v>1</v>
      </c>
      <c r="I4147" s="17">
        <f t="shared" ca="1" si="506"/>
        <v>1</v>
      </c>
      <c r="K4147" s="17">
        <v>4138</v>
      </c>
      <c r="L4147" s="50">
        <v>1.6677703472308362E-3</v>
      </c>
      <c r="M4147" s="50">
        <v>1.681767222152807E-3</v>
      </c>
      <c r="N4147" s="50">
        <v>5.1999999999999998E-2</v>
      </c>
      <c r="O4147" s="50">
        <v>5.1999999999999998E-2</v>
      </c>
      <c r="R4147" s="59"/>
    </row>
    <row r="4148" spans="2:18" x14ac:dyDescent="0.2">
      <c r="B4148">
        <f t="shared" si="509"/>
        <v>4139</v>
      </c>
      <c r="C4148" s="57">
        <f ca="1"/>
        <v>0.17198498198581524</v>
      </c>
      <c r="D4148" s="57">
        <f t="shared" ca="1" si="508"/>
        <v>0.68246995250613929</v>
      </c>
      <c r="E4148" s="57">
        <f t="shared" ca="1" si="508"/>
        <v>0.68269390356380777</v>
      </c>
      <c r="F4148" s="57">
        <f t="shared" ca="1" si="503"/>
        <v>0</v>
      </c>
      <c r="G4148" s="57">
        <f t="shared" ca="1" si="504"/>
        <v>0</v>
      </c>
      <c r="H4148" s="17">
        <f t="shared" ca="1" si="505"/>
        <v>0</v>
      </c>
      <c r="I4148" s="17">
        <f t="shared" ca="1" si="506"/>
        <v>0</v>
      </c>
      <c r="K4148" s="17">
        <v>4139</v>
      </c>
      <c r="L4148" s="50">
        <v>1.6592142114441088E-3</v>
      </c>
      <c r="M4148" s="50">
        <v>1.6718498148864819E-3</v>
      </c>
      <c r="N4148" s="50">
        <v>4.6600000000000003E-2</v>
      </c>
      <c r="O4148" s="50">
        <v>4.6800000000000001E-2</v>
      </c>
      <c r="R4148" s="59"/>
    </row>
    <row r="4149" spans="2:18" x14ac:dyDescent="0.2">
      <c r="B4149">
        <f t="shared" si="509"/>
        <v>4140</v>
      </c>
      <c r="C4149" s="57">
        <f ca="1"/>
        <v>-1.9503183999215654</v>
      </c>
      <c r="D4149" s="57">
        <f t="shared" ca="1" si="508"/>
        <v>0.55362412403609373</v>
      </c>
      <c r="E4149" s="57">
        <f t="shared" ca="1" si="508"/>
        <v>0.55380579461026824</v>
      </c>
      <c r="F4149" s="57">
        <f t="shared" ca="1" si="503"/>
        <v>0</v>
      </c>
      <c r="G4149" s="57">
        <f t="shared" ca="1" si="504"/>
        <v>0</v>
      </c>
      <c r="H4149" s="17">
        <f t="shared" ca="1" si="505"/>
        <v>0</v>
      </c>
      <c r="I4149" s="17">
        <f t="shared" ca="1" si="506"/>
        <v>0</v>
      </c>
      <c r="K4149" s="17">
        <v>4140</v>
      </c>
      <c r="L4149" s="50">
        <v>1.8129721942250984E-3</v>
      </c>
      <c r="M4149" s="50">
        <v>1.8264498442182684E-3</v>
      </c>
      <c r="N4149" s="50">
        <v>4.9399999999999999E-2</v>
      </c>
      <c r="O4149" s="50">
        <v>0.05</v>
      </c>
      <c r="R4149" s="59"/>
    </row>
    <row r="4150" spans="2:18" x14ac:dyDescent="0.2">
      <c r="B4150">
        <f t="shared" si="509"/>
        <v>4141</v>
      </c>
      <c r="C4150" s="57">
        <f ca="1"/>
        <v>-5.7979051669090037E-2</v>
      </c>
      <c r="D4150" s="57">
        <f t="shared" ref="D4150:E4169" ca="1" si="510">S0*EXP((D$5+0.5*σ*σ)*T+σ*SQRT(T)*$C4150)</f>
        <v>0.66717136252476383</v>
      </c>
      <c r="E4150" s="57">
        <f t="shared" ca="1" si="510"/>
        <v>0.66739029338279632</v>
      </c>
      <c r="F4150" s="57">
        <f t="shared" ca="1" si="503"/>
        <v>0</v>
      </c>
      <c r="G4150" s="57">
        <f t="shared" ca="1" si="504"/>
        <v>0</v>
      </c>
      <c r="H4150" s="17">
        <f t="shared" ca="1" si="505"/>
        <v>0</v>
      </c>
      <c r="I4150" s="17">
        <f t="shared" ca="1" si="506"/>
        <v>0</v>
      </c>
      <c r="K4150" s="17">
        <v>4141</v>
      </c>
      <c r="L4150" s="50">
        <v>1.8970886269350363E-3</v>
      </c>
      <c r="M4150" s="50">
        <v>1.9114381812851114E-3</v>
      </c>
      <c r="N4150" s="50">
        <v>5.2999999999999999E-2</v>
      </c>
      <c r="O4150" s="50">
        <v>5.3199999999999997E-2</v>
      </c>
      <c r="R4150" s="59"/>
    </row>
    <row r="4151" spans="2:18" x14ac:dyDescent="0.2">
      <c r="B4151">
        <f t="shared" si="509"/>
        <v>4142</v>
      </c>
      <c r="C4151" s="57">
        <f ca="1"/>
        <v>2.3126893656442071</v>
      </c>
      <c r="D4151" s="57">
        <f t="shared" ca="1" si="510"/>
        <v>0.84282987541311272</v>
      </c>
      <c r="E4151" s="57">
        <f t="shared" ca="1" si="510"/>
        <v>0.84310644823707381</v>
      </c>
      <c r="F4151" s="57">
        <f t="shared" ca="1" si="503"/>
        <v>5.4629875413112705E-2</v>
      </c>
      <c r="G4151" s="57">
        <f t="shared" ca="1" si="504"/>
        <v>5.4906448237073802E-2</v>
      </c>
      <c r="H4151" s="17">
        <f t="shared" ca="1" si="505"/>
        <v>1</v>
      </c>
      <c r="I4151" s="17">
        <f t="shared" ca="1" si="506"/>
        <v>1</v>
      </c>
      <c r="K4151" s="17">
        <v>4142</v>
      </c>
      <c r="L4151" s="50">
        <v>1.6450286465392917E-3</v>
      </c>
      <c r="M4151" s="50">
        <v>1.6580681197615628E-3</v>
      </c>
      <c r="N4151" s="50">
        <v>4.8000000000000001E-2</v>
      </c>
      <c r="O4151" s="50">
        <v>4.8800000000000003E-2</v>
      </c>
      <c r="R4151" s="59"/>
    </row>
    <row r="4152" spans="2:18" x14ac:dyDescent="0.2">
      <c r="B4152">
        <f t="shared" si="509"/>
        <v>4143</v>
      </c>
      <c r="C4152" s="57">
        <f ca="1"/>
        <v>-4.0444781634080079E-2</v>
      </c>
      <c r="D4152" s="57">
        <f t="shared" ca="1" si="510"/>
        <v>0.6683256719327294</v>
      </c>
      <c r="E4152" s="57">
        <f t="shared" ca="1" si="510"/>
        <v>0.66854498157492925</v>
      </c>
      <c r="F4152" s="57">
        <f t="shared" ca="1" si="503"/>
        <v>0</v>
      </c>
      <c r="G4152" s="57">
        <f t="shared" ca="1" si="504"/>
        <v>0</v>
      </c>
      <c r="H4152" s="17">
        <f t="shared" ca="1" si="505"/>
        <v>0</v>
      </c>
      <c r="I4152" s="17">
        <f t="shared" ca="1" si="506"/>
        <v>0</v>
      </c>
      <c r="K4152" s="17">
        <v>4143</v>
      </c>
      <c r="L4152" s="50">
        <v>1.6902730942633024E-3</v>
      </c>
      <c r="M4152" s="50">
        <v>1.7046665622068168E-3</v>
      </c>
      <c r="N4152" s="50">
        <v>5.3199999999999997E-2</v>
      </c>
      <c r="O4152" s="50">
        <v>5.3600000000000002E-2</v>
      </c>
      <c r="R4152" s="59"/>
    </row>
    <row r="4153" spans="2:18" x14ac:dyDescent="0.2">
      <c r="B4153">
        <f t="shared" si="509"/>
        <v>4144</v>
      </c>
      <c r="C4153" s="57">
        <f ca="1"/>
        <v>0.17117476906980222</v>
      </c>
      <c r="D4153" s="57">
        <f t="shared" ca="1" si="510"/>
        <v>0.68241544113914865</v>
      </c>
      <c r="E4153" s="57">
        <f t="shared" ca="1" si="510"/>
        <v>0.68263937430902843</v>
      </c>
      <c r="F4153" s="57">
        <f t="shared" ca="1" si="503"/>
        <v>0</v>
      </c>
      <c r="G4153" s="57">
        <f t="shared" ca="1" si="504"/>
        <v>0</v>
      </c>
      <c r="H4153" s="17">
        <f t="shared" ca="1" si="505"/>
        <v>0</v>
      </c>
      <c r="I4153" s="17">
        <f t="shared" ca="1" si="506"/>
        <v>0</v>
      </c>
      <c r="K4153" s="17">
        <v>4144</v>
      </c>
      <c r="L4153" s="50">
        <v>1.7881426317907219E-3</v>
      </c>
      <c r="M4153" s="50">
        <v>1.8020585437514547E-3</v>
      </c>
      <c r="N4153" s="50">
        <v>5.1200000000000002E-2</v>
      </c>
      <c r="O4153" s="50">
        <v>5.16E-2</v>
      </c>
      <c r="R4153" s="59"/>
    </row>
    <row r="4154" spans="2:18" x14ac:dyDescent="0.2">
      <c r="B4154">
        <f t="shared" si="509"/>
        <v>4145</v>
      </c>
      <c r="C4154" s="57">
        <f ca="1"/>
        <v>-0.20993492829077512</v>
      </c>
      <c r="D4154" s="57">
        <f t="shared" ca="1" si="510"/>
        <v>0.65725099852737523</v>
      </c>
      <c r="E4154" s="57">
        <f t="shared" ca="1" si="510"/>
        <v>0.65746667403914449</v>
      </c>
      <c r="F4154" s="57">
        <f t="shared" ca="1" si="503"/>
        <v>0</v>
      </c>
      <c r="G4154" s="57">
        <f t="shared" ca="1" si="504"/>
        <v>0</v>
      </c>
      <c r="H4154" s="17">
        <f t="shared" ca="1" si="505"/>
        <v>0</v>
      </c>
      <c r="I4154" s="17">
        <f t="shared" ca="1" si="506"/>
        <v>0</v>
      </c>
      <c r="K4154" s="17">
        <v>4145</v>
      </c>
      <c r="L4154" s="50">
        <v>1.6781967530713384E-3</v>
      </c>
      <c r="M4154" s="50">
        <v>1.691861150955453E-3</v>
      </c>
      <c r="N4154" s="50">
        <v>5.04E-2</v>
      </c>
      <c r="O4154" s="50">
        <v>5.0799999999999998E-2</v>
      </c>
      <c r="R4154" s="59"/>
    </row>
    <row r="4155" spans="2:18" x14ac:dyDescent="0.2">
      <c r="B4155">
        <f t="shared" si="509"/>
        <v>4146</v>
      </c>
      <c r="C4155" s="57">
        <f ca="1"/>
        <v>1.3041165431401498</v>
      </c>
      <c r="D4155" s="57">
        <f t="shared" ca="1" si="510"/>
        <v>0.76305681143541781</v>
      </c>
      <c r="E4155" s="57">
        <f t="shared" ca="1" si="510"/>
        <v>0.76330720689877052</v>
      </c>
      <c r="F4155" s="57">
        <f t="shared" ca="1" si="503"/>
        <v>0</v>
      </c>
      <c r="G4155" s="57">
        <f t="shared" ca="1" si="504"/>
        <v>0</v>
      </c>
      <c r="H4155" s="17">
        <f t="shared" ca="1" si="505"/>
        <v>0</v>
      </c>
      <c r="I4155" s="17">
        <f t="shared" ca="1" si="506"/>
        <v>0</v>
      </c>
      <c r="K4155" s="17">
        <v>4146</v>
      </c>
      <c r="L4155" s="50">
        <v>1.5807453703785149E-3</v>
      </c>
      <c r="M4155" s="50">
        <v>1.5943483403764098E-3</v>
      </c>
      <c r="N4155" s="50">
        <v>5.04E-2</v>
      </c>
      <c r="O4155" s="50">
        <v>5.0599999999999999E-2</v>
      </c>
      <c r="R4155" s="59"/>
    </row>
    <row r="4156" spans="2:18" x14ac:dyDescent="0.2">
      <c r="B4156">
        <f t="shared" si="509"/>
        <v>4147</v>
      </c>
      <c r="C4156" s="57">
        <f ca="1"/>
        <v>0.17160808728371996</v>
      </c>
      <c r="D4156" s="57">
        <f t="shared" ca="1" si="510"/>
        <v>0.68244459437637284</v>
      </c>
      <c r="E4156" s="57">
        <f t="shared" ca="1" si="510"/>
        <v>0.68266853711282505</v>
      </c>
      <c r="F4156" s="57">
        <f t="shared" ca="1" si="503"/>
        <v>0</v>
      </c>
      <c r="G4156" s="57">
        <f t="shared" ca="1" si="504"/>
        <v>0</v>
      </c>
      <c r="H4156" s="17">
        <f t="shared" ca="1" si="505"/>
        <v>0</v>
      </c>
      <c r="I4156" s="17">
        <f t="shared" ca="1" si="506"/>
        <v>0</v>
      </c>
      <c r="K4156" s="17">
        <v>4147</v>
      </c>
      <c r="L4156" s="50">
        <v>1.647715856813755E-3</v>
      </c>
      <c r="M4156" s="50">
        <v>1.6613862582309377E-3</v>
      </c>
      <c r="N4156" s="50">
        <v>5.0599999999999999E-2</v>
      </c>
      <c r="O4156" s="50">
        <v>5.0799999999999998E-2</v>
      </c>
      <c r="R4156" s="59"/>
    </row>
    <row r="4157" spans="2:18" x14ac:dyDescent="0.2">
      <c r="B4157">
        <f t="shared" si="509"/>
        <v>4148</v>
      </c>
      <c r="C4157" s="57">
        <f ca="1"/>
        <v>-0.73600373292519339</v>
      </c>
      <c r="D4157" s="57">
        <f t="shared" ca="1" si="510"/>
        <v>0.62403233784720202</v>
      </c>
      <c r="E4157" s="57">
        <f t="shared" ca="1" si="510"/>
        <v>0.62423711272639926</v>
      </c>
      <c r="F4157" s="57">
        <f t="shared" ca="1" si="503"/>
        <v>0</v>
      </c>
      <c r="G4157" s="57">
        <f t="shared" ca="1" si="504"/>
        <v>0</v>
      </c>
      <c r="H4157" s="17">
        <f t="shared" ca="1" si="505"/>
        <v>0</v>
      </c>
      <c r="I4157" s="17">
        <f t="shared" ca="1" si="506"/>
        <v>0</v>
      </c>
      <c r="K4157" s="17">
        <v>4148</v>
      </c>
      <c r="L4157" s="50">
        <v>1.8991841265746736E-3</v>
      </c>
      <c r="M4157" s="50">
        <v>1.9131999066417506E-3</v>
      </c>
      <c r="N4157" s="50">
        <v>5.16E-2</v>
      </c>
      <c r="O4157" s="50">
        <v>5.1799999999999999E-2</v>
      </c>
      <c r="R4157" s="59"/>
    </row>
    <row r="4158" spans="2:18" x14ac:dyDescent="0.2">
      <c r="B4158">
        <f t="shared" si="509"/>
        <v>4149</v>
      </c>
      <c r="C4158" s="57">
        <f ca="1"/>
        <v>-1.3112248006283993</v>
      </c>
      <c r="D4158" s="57">
        <f t="shared" ca="1" si="510"/>
        <v>0.58962845479257675</v>
      </c>
      <c r="E4158" s="57">
        <f t="shared" ca="1" si="510"/>
        <v>0.58982194011101063</v>
      </c>
      <c r="F4158" s="57">
        <f t="shared" ca="1" si="503"/>
        <v>0</v>
      </c>
      <c r="G4158" s="57">
        <f t="shared" ca="1" si="504"/>
        <v>0</v>
      </c>
      <c r="H4158" s="17">
        <f t="shared" ca="1" si="505"/>
        <v>0</v>
      </c>
      <c r="I4158" s="17">
        <f t="shared" ca="1" si="506"/>
        <v>0</v>
      </c>
      <c r="K4158" s="17">
        <v>4149</v>
      </c>
      <c r="L4158" s="50">
        <v>1.8861025213188025E-3</v>
      </c>
      <c r="M4158" s="50">
        <v>1.9006097508188261E-3</v>
      </c>
      <c r="N4158" s="50">
        <v>5.3600000000000002E-2</v>
      </c>
      <c r="O4158" s="50">
        <v>5.3800000000000001E-2</v>
      </c>
      <c r="R4158" s="59"/>
    </row>
    <row r="4159" spans="2:18" x14ac:dyDescent="0.2">
      <c r="B4159">
        <f t="shared" si="509"/>
        <v>4150</v>
      </c>
      <c r="C4159" s="57">
        <f ca="1"/>
        <v>-1.3872206126110913</v>
      </c>
      <c r="D4159" s="57">
        <f t="shared" ca="1" si="510"/>
        <v>0.58522732768244479</v>
      </c>
      <c r="E4159" s="57">
        <f t="shared" ca="1" si="510"/>
        <v>0.58541936878041512</v>
      </c>
      <c r="F4159" s="57">
        <f t="shared" ca="1" si="503"/>
        <v>0</v>
      </c>
      <c r="G4159" s="57">
        <f t="shared" ca="1" si="504"/>
        <v>0</v>
      </c>
      <c r="H4159" s="17">
        <f t="shared" ca="1" si="505"/>
        <v>0</v>
      </c>
      <c r="I4159" s="17">
        <f t="shared" ca="1" si="506"/>
        <v>0</v>
      </c>
      <c r="K4159" s="17">
        <v>4150</v>
      </c>
      <c r="L4159" s="50">
        <v>1.8384100080652286E-3</v>
      </c>
      <c r="M4159" s="50">
        <v>1.8522559611099517E-3</v>
      </c>
      <c r="N4159" s="50">
        <v>5.1200000000000002E-2</v>
      </c>
      <c r="O4159" s="50">
        <v>5.1200000000000002E-2</v>
      </c>
      <c r="R4159" s="59"/>
    </row>
    <row r="4160" spans="2:18" x14ac:dyDescent="0.2">
      <c r="B4160">
        <f t="shared" si="509"/>
        <v>4151</v>
      </c>
      <c r="C4160" s="57">
        <f ca="1"/>
        <v>-1.3136308822150071E-2</v>
      </c>
      <c r="D4160" s="57">
        <f t="shared" ca="1" si="510"/>
        <v>0.67012741155229982</v>
      </c>
      <c r="E4160" s="57">
        <f t="shared" ca="1" si="510"/>
        <v>0.6703473124315088</v>
      </c>
      <c r="F4160" s="57">
        <f t="shared" ca="1" si="503"/>
        <v>0</v>
      </c>
      <c r="G4160" s="57">
        <f t="shared" ca="1" si="504"/>
        <v>0</v>
      </c>
      <c r="H4160" s="17">
        <f t="shared" ca="1" si="505"/>
        <v>0</v>
      </c>
      <c r="I4160" s="17">
        <f t="shared" ca="1" si="506"/>
        <v>0</v>
      </c>
      <c r="K4160" s="17">
        <v>4151</v>
      </c>
      <c r="L4160" s="50">
        <v>1.9111990884135097E-3</v>
      </c>
      <c r="M4160" s="50">
        <v>1.9262729731726186E-3</v>
      </c>
      <c r="N4160" s="50">
        <v>5.5800000000000002E-2</v>
      </c>
      <c r="O4160" s="50">
        <v>5.6000000000000001E-2</v>
      </c>
      <c r="R4160" s="59"/>
    </row>
    <row r="4161" spans="2:18" x14ac:dyDescent="0.2">
      <c r="B4161">
        <f t="shared" si="509"/>
        <v>4152</v>
      </c>
      <c r="C4161" s="57">
        <f ca="1"/>
        <v>-1.0755252310254955</v>
      </c>
      <c r="D4161" s="57">
        <f t="shared" ca="1" si="510"/>
        <v>0.60349009335186177</v>
      </c>
      <c r="E4161" s="57">
        <f t="shared" ca="1" si="510"/>
        <v>0.60368812733739086</v>
      </c>
      <c r="F4161" s="57">
        <f t="shared" ca="1" si="503"/>
        <v>0</v>
      </c>
      <c r="G4161" s="57">
        <f t="shared" ca="1" si="504"/>
        <v>0</v>
      </c>
      <c r="H4161" s="17">
        <f t="shared" ca="1" si="505"/>
        <v>0</v>
      </c>
      <c r="I4161" s="17">
        <f t="shared" ca="1" si="506"/>
        <v>0</v>
      </c>
      <c r="K4161" s="17">
        <v>4152</v>
      </c>
      <c r="L4161" s="50">
        <v>1.8431040394383772E-3</v>
      </c>
      <c r="M4161" s="50">
        <v>1.8561559336566912E-3</v>
      </c>
      <c r="N4161" s="50">
        <v>4.7800000000000002E-2</v>
      </c>
      <c r="O4161" s="50">
        <v>4.8399999999999999E-2</v>
      </c>
      <c r="R4161" s="59"/>
    </row>
    <row r="4162" spans="2:18" x14ac:dyDescent="0.2">
      <c r="B4162">
        <f t="shared" si="509"/>
        <v>4153</v>
      </c>
      <c r="C4162" s="57">
        <f ca="1"/>
        <v>0.53706183058459367</v>
      </c>
      <c r="D4162" s="57">
        <f t="shared" ca="1" si="510"/>
        <v>0.70748080840701943</v>
      </c>
      <c r="E4162" s="57">
        <f t="shared" ca="1" si="510"/>
        <v>0.70771296672364703</v>
      </c>
      <c r="F4162" s="57">
        <f t="shared" ca="1" si="503"/>
        <v>0</v>
      </c>
      <c r="G4162" s="57">
        <f t="shared" ca="1" si="504"/>
        <v>0</v>
      </c>
      <c r="H4162" s="17">
        <f t="shared" ca="1" si="505"/>
        <v>0</v>
      </c>
      <c r="I4162" s="17">
        <f t="shared" ca="1" si="506"/>
        <v>0</v>
      </c>
      <c r="K4162" s="17">
        <v>4153</v>
      </c>
      <c r="L4162" s="50">
        <v>1.6235995643152385E-3</v>
      </c>
      <c r="M4162" s="50">
        <v>1.6367128610872189E-3</v>
      </c>
      <c r="N4162" s="50">
        <v>4.8599999999999997E-2</v>
      </c>
      <c r="O4162" s="50">
        <v>4.9000000000000002E-2</v>
      </c>
      <c r="R4162" s="59"/>
    </row>
    <row r="4163" spans="2:18" x14ac:dyDescent="0.2">
      <c r="B4163">
        <f t="shared" si="509"/>
        <v>4154</v>
      </c>
      <c r="C4163" s="57">
        <f ca="1"/>
        <v>1.6418422901307235</v>
      </c>
      <c r="D4163" s="57">
        <f t="shared" ca="1" si="510"/>
        <v>0.78889088293264065</v>
      </c>
      <c r="E4163" s="57">
        <f t="shared" ca="1" si="510"/>
        <v>0.78914975579139279</v>
      </c>
      <c r="F4163" s="57">
        <f t="shared" ca="1" si="503"/>
        <v>6.9088293264063516E-4</v>
      </c>
      <c r="G4163" s="57">
        <f t="shared" ca="1" si="504"/>
        <v>9.4975579139278121E-4</v>
      </c>
      <c r="H4163" s="17">
        <f t="shared" ca="1" si="505"/>
        <v>1</v>
      </c>
      <c r="I4163" s="17">
        <f t="shared" ca="1" si="506"/>
        <v>1</v>
      </c>
      <c r="K4163" s="17">
        <v>4154</v>
      </c>
      <c r="L4163" s="50">
        <v>1.8369759993131403E-3</v>
      </c>
      <c r="M4163" s="50">
        <v>1.8505785544822501E-3</v>
      </c>
      <c r="N4163" s="50">
        <v>5.0200000000000002E-2</v>
      </c>
      <c r="O4163" s="50">
        <v>5.04E-2</v>
      </c>
      <c r="R4163" s="59"/>
    </row>
    <row r="4164" spans="2:18" x14ac:dyDescent="0.2">
      <c r="B4164">
        <f t="shared" si="509"/>
        <v>4155</v>
      </c>
      <c r="C4164" s="57">
        <f ca="1"/>
        <v>-1.954798822321872</v>
      </c>
      <c r="D4164" s="57">
        <f t="shared" ca="1" si="510"/>
        <v>0.55337963478332675</v>
      </c>
      <c r="E4164" s="57">
        <f t="shared" ca="1" si="510"/>
        <v>0.55356122512887507</v>
      </c>
      <c r="F4164" s="57">
        <f t="shared" ca="1" si="503"/>
        <v>0</v>
      </c>
      <c r="G4164" s="57">
        <f t="shared" ca="1" si="504"/>
        <v>0</v>
      </c>
      <c r="H4164" s="17">
        <f t="shared" ca="1" si="505"/>
        <v>0</v>
      </c>
      <c r="I4164" s="17">
        <f t="shared" ca="1" si="506"/>
        <v>0</v>
      </c>
      <c r="K4164" s="17">
        <v>4155</v>
      </c>
      <c r="L4164" s="50">
        <v>1.765758425178364E-3</v>
      </c>
      <c r="M4164" s="50">
        <v>1.7803763791062193E-3</v>
      </c>
      <c r="N4164" s="50">
        <v>5.4199999999999998E-2</v>
      </c>
      <c r="O4164" s="50">
        <v>5.4399999999999997E-2</v>
      </c>
      <c r="R4164" s="59"/>
    </row>
    <row r="4165" spans="2:18" x14ac:dyDescent="0.2">
      <c r="B4165">
        <f t="shared" si="509"/>
        <v>4156</v>
      </c>
      <c r="C4165" s="57">
        <f ca="1"/>
        <v>4.3394559722901377E-2</v>
      </c>
      <c r="D4165" s="57">
        <f t="shared" ca="1" si="510"/>
        <v>0.67387261605146775</v>
      </c>
      <c r="E4165" s="57">
        <f t="shared" ca="1" si="510"/>
        <v>0.67409374591153615</v>
      </c>
      <c r="F4165" s="57">
        <f t="shared" ca="1" si="503"/>
        <v>0</v>
      </c>
      <c r="G4165" s="57">
        <f t="shared" ca="1" si="504"/>
        <v>0</v>
      </c>
      <c r="H4165" s="17">
        <f t="shared" ca="1" si="505"/>
        <v>0</v>
      </c>
      <c r="I4165" s="17">
        <f t="shared" ca="1" si="506"/>
        <v>0</v>
      </c>
      <c r="K4165" s="17">
        <v>4156</v>
      </c>
      <c r="L4165" s="50">
        <v>1.6894973892785754E-3</v>
      </c>
      <c r="M4165" s="50">
        <v>1.7033462061948068E-3</v>
      </c>
      <c r="N4165" s="50">
        <v>5.1400000000000001E-2</v>
      </c>
      <c r="O4165" s="50">
        <v>5.1400000000000001E-2</v>
      </c>
      <c r="R4165" s="59"/>
    </row>
    <row r="4166" spans="2:18" x14ac:dyDescent="0.2">
      <c r="B4166">
        <f t="shared" si="509"/>
        <v>4157</v>
      </c>
      <c r="C4166" s="57">
        <f ca="1"/>
        <v>1.2603263999718137</v>
      </c>
      <c r="D4166" s="57">
        <f t="shared" ca="1" si="510"/>
        <v>0.75976967419120311</v>
      </c>
      <c r="E4166" s="57">
        <f t="shared" ca="1" si="510"/>
        <v>0.76001899098748804</v>
      </c>
      <c r="F4166" s="57">
        <f t="shared" ca="1" si="503"/>
        <v>0</v>
      </c>
      <c r="G4166" s="57">
        <f t="shared" ca="1" si="504"/>
        <v>0</v>
      </c>
      <c r="H4166" s="17">
        <f t="shared" ca="1" si="505"/>
        <v>0</v>
      </c>
      <c r="I4166" s="17">
        <f t="shared" ca="1" si="506"/>
        <v>0</v>
      </c>
      <c r="K4166" s="17">
        <v>4157</v>
      </c>
      <c r="L4166" s="50">
        <v>1.8340829162171775E-3</v>
      </c>
      <c r="M4166" s="50">
        <v>1.8485651030104178E-3</v>
      </c>
      <c r="N4166" s="50">
        <v>5.3199999999999997E-2</v>
      </c>
      <c r="O4166" s="50">
        <v>5.4199999999999998E-2</v>
      </c>
      <c r="R4166" s="59"/>
    </row>
    <row r="4167" spans="2:18" x14ac:dyDescent="0.2">
      <c r="B4167">
        <f t="shared" si="509"/>
        <v>4158</v>
      </c>
      <c r="C4167" s="57">
        <f ca="1"/>
        <v>0.66370911535213328</v>
      </c>
      <c r="D4167" s="57">
        <f t="shared" ca="1" si="510"/>
        <v>0.71636967427753684</v>
      </c>
      <c r="E4167" s="57">
        <f t="shared" ca="1" si="510"/>
        <v>0.71660474945652008</v>
      </c>
      <c r="F4167" s="57">
        <f t="shared" ca="1" si="503"/>
        <v>0</v>
      </c>
      <c r="G4167" s="57">
        <f t="shared" ca="1" si="504"/>
        <v>0</v>
      </c>
      <c r="H4167" s="17">
        <f t="shared" ca="1" si="505"/>
        <v>0</v>
      </c>
      <c r="I4167" s="17">
        <f t="shared" ca="1" si="506"/>
        <v>0</v>
      </c>
      <c r="K4167" s="17">
        <v>4158</v>
      </c>
      <c r="L4167" s="50">
        <v>1.5966943882445188E-3</v>
      </c>
      <c r="M4167" s="50">
        <v>1.609444076115116E-3</v>
      </c>
      <c r="N4167" s="50">
        <v>4.6800000000000001E-2</v>
      </c>
      <c r="O4167" s="50">
        <v>4.7399999999999998E-2</v>
      </c>
      <c r="R4167" s="59"/>
    </row>
    <row r="4168" spans="2:18" x14ac:dyDescent="0.2">
      <c r="B4168">
        <f t="shared" si="509"/>
        <v>4159</v>
      </c>
      <c r="C4168" s="57">
        <f ca="1"/>
        <v>-0.7820693176539637</v>
      </c>
      <c r="D4168" s="57">
        <f t="shared" ca="1" si="510"/>
        <v>0.62120472721614772</v>
      </c>
      <c r="E4168" s="57">
        <f t="shared" ca="1" si="510"/>
        <v>0.62140857422095408</v>
      </c>
      <c r="F4168" s="57">
        <f t="shared" ca="1" si="503"/>
        <v>0</v>
      </c>
      <c r="G4168" s="57">
        <f t="shared" ca="1" si="504"/>
        <v>0</v>
      </c>
      <c r="H4168" s="17">
        <f t="shared" ca="1" si="505"/>
        <v>0</v>
      </c>
      <c r="I4168" s="17">
        <f t="shared" ca="1" si="506"/>
        <v>0</v>
      </c>
      <c r="K4168" s="17">
        <v>4159</v>
      </c>
      <c r="L4168" s="50">
        <v>1.9164430145826874E-3</v>
      </c>
      <c r="M4168" s="50">
        <v>1.9297972816978883E-3</v>
      </c>
      <c r="N4168" s="50">
        <v>4.9200000000000001E-2</v>
      </c>
      <c r="O4168" s="50">
        <v>4.9200000000000001E-2</v>
      </c>
      <c r="R4168" s="59"/>
    </row>
    <row r="4169" spans="2:18" x14ac:dyDescent="0.2">
      <c r="B4169">
        <f t="shared" si="509"/>
        <v>4160</v>
      </c>
      <c r="C4169" s="57">
        <f ca="1"/>
        <v>0.23481019636720563</v>
      </c>
      <c r="D4169" s="57">
        <f t="shared" ca="1" si="510"/>
        <v>0.68671013834417294</v>
      </c>
      <c r="E4169" s="57">
        <f t="shared" ca="1" si="510"/>
        <v>0.68693548080977018</v>
      </c>
      <c r="F4169" s="57">
        <f t="shared" ca="1" si="503"/>
        <v>0</v>
      </c>
      <c r="G4169" s="57">
        <f t="shared" ca="1" si="504"/>
        <v>0</v>
      </c>
      <c r="H4169" s="17">
        <f t="shared" ca="1" si="505"/>
        <v>0</v>
      </c>
      <c r="I4169" s="17">
        <f t="shared" ca="1" si="506"/>
        <v>0</v>
      </c>
      <c r="K4169" s="17">
        <v>4160</v>
      </c>
      <c r="L4169" s="50">
        <v>1.6811414172379657E-3</v>
      </c>
      <c r="M4169" s="50">
        <v>1.6953567771241097E-3</v>
      </c>
      <c r="N4169" s="50">
        <v>5.2400000000000002E-2</v>
      </c>
      <c r="O4169" s="50">
        <v>5.2999999999999999E-2</v>
      </c>
      <c r="R4169" s="59"/>
    </row>
    <row r="4170" spans="2:18" x14ac:dyDescent="0.2">
      <c r="B4170">
        <f t="shared" si="509"/>
        <v>4161</v>
      </c>
      <c r="C4170" s="57">
        <f ca="1"/>
        <v>-2.4979484025529648</v>
      </c>
      <c r="D4170" s="57">
        <f t="shared" ref="D4170:E4189" ca="1" si="511">S0*EXP((D$5+0.5*σ*σ)*T+σ*SQRT(T)*$C4170)</f>
        <v>0.52452680046206657</v>
      </c>
      <c r="E4170" s="57">
        <f t="shared" ca="1" si="511"/>
        <v>0.52469892281164043</v>
      </c>
      <c r="F4170" s="57">
        <f t="shared" ref="F4170:F4233" ca="1" si="512">MAX(0,CP*(D4170-K))</f>
        <v>0</v>
      </c>
      <c r="G4170" s="57">
        <f t="shared" ref="G4170:G4233" ca="1" si="513">MAX(0,CP*(E4170-K))</f>
        <v>0</v>
      </c>
      <c r="H4170" s="17">
        <f t="shared" ref="H4170:H4233" ca="1" si="514">(CP*(D4170-K)&gt;0)*1</f>
        <v>0</v>
      </c>
      <c r="I4170" s="17">
        <f t="shared" ref="I4170:I4233" ca="1" si="515">(CP*(E4170-K)&gt;0)*1</f>
        <v>0</v>
      </c>
      <c r="K4170" s="17">
        <v>4161</v>
      </c>
      <c r="L4170" s="50">
        <v>1.6098714015949157E-3</v>
      </c>
      <c r="M4170" s="50">
        <v>1.6230234744984606E-3</v>
      </c>
      <c r="N4170" s="50">
        <v>4.8599999999999997E-2</v>
      </c>
      <c r="O4170" s="50">
        <v>4.9000000000000002E-2</v>
      </c>
      <c r="R4170" s="59"/>
    </row>
    <row r="4171" spans="2:18" x14ac:dyDescent="0.2">
      <c r="B4171">
        <f t="shared" si="509"/>
        <v>4162</v>
      </c>
      <c r="C4171" s="57">
        <f ca="1"/>
        <v>0.4367137147336595</v>
      </c>
      <c r="D4171" s="57">
        <f t="shared" ca="1" si="511"/>
        <v>0.70051616114923809</v>
      </c>
      <c r="E4171" s="57">
        <f t="shared" ca="1" si="511"/>
        <v>0.70074603403173952</v>
      </c>
      <c r="F4171" s="57">
        <f t="shared" ca="1" si="512"/>
        <v>0</v>
      </c>
      <c r="G4171" s="57">
        <f t="shared" ca="1" si="513"/>
        <v>0</v>
      </c>
      <c r="H4171" s="17">
        <f t="shared" ca="1" si="514"/>
        <v>0</v>
      </c>
      <c r="I4171" s="17">
        <f t="shared" ca="1" si="515"/>
        <v>0</v>
      </c>
      <c r="K4171" s="17">
        <v>4162</v>
      </c>
      <c r="L4171" s="50">
        <v>1.7630788105182415E-3</v>
      </c>
      <c r="M4171" s="50">
        <v>1.7767965853325413E-3</v>
      </c>
      <c r="N4171" s="50">
        <v>5.0799999999999998E-2</v>
      </c>
      <c r="O4171" s="50">
        <v>5.0799999999999998E-2</v>
      </c>
      <c r="R4171" s="59"/>
    </row>
    <row r="4172" spans="2:18" x14ac:dyDescent="0.2">
      <c r="B4172">
        <f t="shared" si="509"/>
        <v>4163</v>
      </c>
      <c r="C4172" s="57">
        <f ca="1"/>
        <v>1.44891503436349</v>
      </c>
      <c r="D4172" s="57">
        <f t="shared" ca="1" si="511"/>
        <v>0.77402781014221855</v>
      </c>
      <c r="E4172" s="57">
        <f t="shared" ca="1" si="511"/>
        <v>0.77428180571537097</v>
      </c>
      <c r="F4172" s="57">
        <f t="shared" ca="1" si="512"/>
        <v>0</v>
      </c>
      <c r="G4172" s="57">
        <f t="shared" ca="1" si="513"/>
        <v>0</v>
      </c>
      <c r="H4172" s="17">
        <f t="shared" ca="1" si="514"/>
        <v>0</v>
      </c>
      <c r="I4172" s="17">
        <f t="shared" ca="1" si="515"/>
        <v>0</v>
      </c>
      <c r="K4172" s="17">
        <v>4163</v>
      </c>
      <c r="L4172" s="50">
        <v>1.5746064550155147E-3</v>
      </c>
      <c r="M4172" s="50">
        <v>1.5887216054217049E-3</v>
      </c>
      <c r="N4172" s="50">
        <v>5.1999999999999998E-2</v>
      </c>
      <c r="O4172" s="50">
        <v>5.2999999999999999E-2</v>
      </c>
      <c r="R4172" s="59"/>
    </row>
    <row r="4173" spans="2:18" x14ac:dyDescent="0.2">
      <c r="B4173">
        <f t="shared" si="509"/>
        <v>4164</v>
      </c>
      <c r="C4173" s="57">
        <f ca="1"/>
        <v>0.50480292321958919</v>
      </c>
      <c r="D4173" s="57">
        <f t="shared" ca="1" si="511"/>
        <v>0.70523436427806296</v>
      </c>
      <c r="E4173" s="57">
        <f t="shared" ca="1" si="511"/>
        <v>0.70546578542884653</v>
      </c>
      <c r="F4173" s="57">
        <f t="shared" ca="1" si="512"/>
        <v>0</v>
      </c>
      <c r="G4173" s="57">
        <f t="shared" ca="1" si="513"/>
        <v>0</v>
      </c>
      <c r="H4173" s="17">
        <f t="shared" ca="1" si="514"/>
        <v>0</v>
      </c>
      <c r="I4173" s="17">
        <f t="shared" ca="1" si="515"/>
        <v>0</v>
      </c>
      <c r="K4173" s="17">
        <v>4164</v>
      </c>
      <c r="L4173" s="50">
        <v>1.829272291045512E-3</v>
      </c>
      <c r="M4173" s="50">
        <v>1.8437390068362603E-3</v>
      </c>
      <c r="N4173" s="50">
        <v>5.3600000000000002E-2</v>
      </c>
      <c r="O4173" s="50">
        <v>5.3800000000000001E-2</v>
      </c>
      <c r="R4173" s="59"/>
    </row>
    <row r="4174" spans="2:18" x14ac:dyDescent="0.2">
      <c r="B4174">
        <f t="shared" si="509"/>
        <v>4165</v>
      </c>
      <c r="C4174" s="57">
        <f ca="1"/>
        <v>-0.56853687996275315</v>
      </c>
      <c r="D4174" s="57">
        <f t="shared" ca="1" si="511"/>
        <v>0.63442071570495173</v>
      </c>
      <c r="E4174" s="57">
        <f t="shared" ca="1" si="511"/>
        <v>0.63462889950816126</v>
      </c>
      <c r="F4174" s="57">
        <f t="shared" ca="1" si="512"/>
        <v>0</v>
      </c>
      <c r="G4174" s="57">
        <f t="shared" ca="1" si="513"/>
        <v>0</v>
      </c>
      <c r="H4174" s="17">
        <f t="shared" ca="1" si="514"/>
        <v>0</v>
      </c>
      <c r="I4174" s="17">
        <f t="shared" ca="1" si="515"/>
        <v>0</v>
      </c>
      <c r="K4174" s="17">
        <v>4165</v>
      </c>
      <c r="L4174" s="50">
        <v>1.9194071603122964E-3</v>
      </c>
      <c r="M4174" s="50">
        <v>1.9337969846935643E-3</v>
      </c>
      <c r="N4174" s="50">
        <v>5.3199999999999997E-2</v>
      </c>
      <c r="O4174" s="50">
        <v>5.3199999999999997E-2</v>
      </c>
      <c r="R4174" s="59"/>
    </row>
    <row r="4175" spans="2:18" x14ac:dyDescent="0.2">
      <c r="B4175">
        <f t="shared" si="509"/>
        <v>4166</v>
      </c>
      <c r="C4175" s="57">
        <f ca="1"/>
        <v>8.4173035350284517E-2</v>
      </c>
      <c r="D4175" s="57">
        <f t="shared" ca="1" si="511"/>
        <v>0.67658720323292543</v>
      </c>
      <c r="E4175" s="57">
        <f t="shared" ca="1" si="511"/>
        <v>0.67680922387898101</v>
      </c>
      <c r="F4175" s="57">
        <f t="shared" ca="1" si="512"/>
        <v>0</v>
      </c>
      <c r="G4175" s="57">
        <f t="shared" ca="1" si="513"/>
        <v>0</v>
      </c>
      <c r="H4175" s="17">
        <f t="shared" ca="1" si="514"/>
        <v>0</v>
      </c>
      <c r="I4175" s="17">
        <f t="shared" ca="1" si="515"/>
        <v>0</v>
      </c>
      <c r="K4175" s="17">
        <v>4166</v>
      </c>
      <c r="L4175" s="50">
        <v>1.7239556499034094E-3</v>
      </c>
      <c r="M4175" s="50">
        <v>1.7376529797224038E-3</v>
      </c>
      <c r="N4175" s="50">
        <v>5.0599999999999999E-2</v>
      </c>
      <c r="O4175" s="50">
        <v>5.0999999999999997E-2</v>
      </c>
      <c r="R4175" s="59"/>
    </row>
    <row r="4176" spans="2:18" x14ac:dyDescent="0.2">
      <c r="B4176">
        <f t="shared" si="509"/>
        <v>4167</v>
      </c>
      <c r="C4176" s="57">
        <f ca="1"/>
        <v>0.68606937538780355</v>
      </c>
      <c r="D4176" s="57">
        <f t="shared" ca="1" si="511"/>
        <v>0.71795061118920867</v>
      </c>
      <c r="E4176" s="57">
        <f t="shared" ca="1" si="511"/>
        <v>0.71818620514926379</v>
      </c>
      <c r="F4176" s="57">
        <f t="shared" ca="1" si="512"/>
        <v>0</v>
      </c>
      <c r="G4176" s="57">
        <f t="shared" ca="1" si="513"/>
        <v>0</v>
      </c>
      <c r="H4176" s="17">
        <f t="shared" ca="1" si="514"/>
        <v>0</v>
      </c>
      <c r="I4176" s="17">
        <f t="shared" ca="1" si="515"/>
        <v>0</v>
      </c>
      <c r="K4176" s="17">
        <v>4167</v>
      </c>
      <c r="L4176" s="50">
        <v>1.8358490096104163E-3</v>
      </c>
      <c r="M4176" s="50">
        <v>1.8503725038608312E-3</v>
      </c>
      <c r="N4176" s="50">
        <v>5.3800000000000001E-2</v>
      </c>
      <c r="O4176" s="50">
        <v>5.4199999999999998E-2</v>
      </c>
      <c r="R4176" s="59"/>
    </row>
    <row r="4177" spans="2:18" x14ac:dyDescent="0.2">
      <c r="B4177">
        <f t="shared" si="509"/>
        <v>4168</v>
      </c>
      <c r="C4177" s="57">
        <f ca="1"/>
        <v>-0.15077934513734337</v>
      </c>
      <c r="D4177" s="57">
        <f t="shared" ca="1" si="511"/>
        <v>0.66109528490884617</v>
      </c>
      <c r="E4177" s="57">
        <f t="shared" ca="1" si="511"/>
        <v>0.66131222191498296</v>
      </c>
      <c r="F4177" s="57">
        <f t="shared" ca="1" si="512"/>
        <v>0</v>
      </c>
      <c r="G4177" s="57">
        <f t="shared" ca="1" si="513"/>
        <v>0</v>
      </c>
      <c r="H4177" s="17">
        <f t="shared" ca="1" si="514"/>
        <v>0</v>
      </c>
      <c r="I4177" s="17">
        <f t="shared" ca="1" si="515"/>
        <v>0</v>
      </c>
      <c r="K4177" s="17">
        <v>4168</v>
      </c>
      <c r="L4177" s="50">
        <v>1.7522924347140084E-3</v>
      </c>
      <c r="M4177" s="50">
        <v>1.7657139359763586E-3</v>
      </c>
      <c r="N4177" s="50">
        <v>4.9399999999999999E-2</v>
      </c>
      <c r="O4177" s="50">
        <v>4.9799999999999997E-2</v>
      </c>
      <c r="R4177" s="59"/>
    </row>
    <row r="4178" spans="2:18" x14ac:dyDescent="0.2">
      <c r="B4178">
        <f t="shared" si="509"/>
        <v>4169</v>
      </c>
      <c r="C4178" s="57">
        <f ca="1"/>
        <v>1.1509299356853824</v>
      </c>
      <c r="D4178" s="57">
        <f t="shared" ca="1" si="511"/>
        <v>0.75161949594622501</v>
      </c>
      <c r="E4178" s="57">
        <f t="shared" ca="1" si="511"/>
        <v>0.75186613827892146</v>
      </c>
      <c r="F4178" s="57">
        <f t="shared" ca="1" si="512"/>
        <v>0</v>
      </c>
      <c r="G4178" s="57">
        <f t="shared" ca="1" si="513"/>
        <v>0</v>
      </c>
      <c r="H4178" s="17">
        <f t="shared" ca="1" si="514"/>
        <v>0</v>
      </c>
      <c r="I4178" s="17">
        <f t="shared" ca="1" si="515"/>
        <v>0</v>
      </c>
      <c r="K4178" s="17">
        <v>4169</v>
      </c>
      <c r="L4178" s="50">
        <v>1.7222401355631821E-3</v>
      </c>
      <c r="M4178" s="50">
        <v>1.7359445092534963E-3</v>
      </c>
      <c r="N4178" s="50">
        <v>5.0799999999999998E-2</v>
      </c>
      <c r="O4178" s="50">
        <v>5.0799999999999998E-2</v>
      </c>
      <c r="R4178" s="59"/>
    </row>
    <row r="4179" spans="2:18" x14ac:dyDescent="0.2">
      <c r="B4179">
        <f t="shared" si="509"/>
        <v>4170</v>
      </c>
      <c r="C4179" s="57">
        <f ca="1"/>
        <v>-0.39835631979818642</v>
      </c>
      <c r="D4179" s="57">
        <f t="shared" ca="1" si="511"/>
        <v>0.64515461072759328</v>
      </c>
      <c r="E4179" s="57">
        <f t="shared" ca="1" si="511"/>
        <v>0.64536631683553491</v>
      </c>
      <c r="F4179" s="57">
        <f t="shared" ca="1" si="512"/>
        <v>0</v>
      </c>
      <c r="G4179" s="57">
        <f t="shared" ca="1" si="513"/>
        <v>0</v>
      </c>
      <c r="H4179" s="17">
        <f t="shared" ca="1" si="514"/>
        <v>0</v>
      </c>
      <c r="I4179" s="17">
        <f t="shared" ca="1" si="515"/>
        <v>0</v>
      </c>
      <c r="K4179" s="17">
        <v>4170</v>
      </c>
      <c r="L4179" s="50">
        <v>1.5937214468359428E-3</v>
      </c>
      <c r="M4179" s="50">
        <v>1.6065744585198884E-3</v>
      </c>
      <c r="N4179" s="50">
        <v>4.7399999999999998E-2</v>
      </c>
      <c r="O4179" s="50">
        <v>4.8000000000000001E-2</v>
      </c>
      <c r="R4179" s="59"/>
    </row>
    <row r="4180" spans="2:18" x14ac:dyDescent="0.2">
      <c r="B4180">
        <f t="shared" si="509"/>
        <v>4171</v>
      </c>
      <c r="C4180" s="57">
        <f ca="1"/>
        <v>0.31298772763330884</v>
      </c>
      <c r="D4180" s="57">
        <f t="shared" ca="1" si="511"/>
        <v>0.69202328533399071</v>
      </c>
      <c r="E4180" s="57">
        <f t="shared" ca="1" si="511"/>
        <v>0.69225037129742784</v>
      </c>
      <c r="F4180" s="57">
        <f t="shared" ca="1" si="512"/>
        <v>0</v>
      </c>
      <c r="G4180" s="57">
        <f t="shared" ca="1" si="513"/>
        <v>0</v>
      </c>
      <c r="H4180" s="17">
        <f t="shared" ca="1" si="514"/>
        <v>0</v>
      </c>
      <c r="I4180" s="17">
        <f t="shared" ca="1" si="515"/>
        <v>0</v>
      </c>
      <c r="K4180" s="17">
        <v>4171</v>
      </c>
      <c r="L4180" s="50">
        <v>1.7717794553835915E-3</v>
      </c>
      <c r="M4180" s="50">
        <v>1.7855780545477419E-3</v>
      </c>
      <c r="N4180" s="50">
        <v>5.0999999999999997E-2</v>
      </c>
      <c r="O4180" s="50">
        <v>5.1200000000000002E-2</v>
      </c>
      <c r="R4180" s="59"/>
    </row>
    <row r="4181" spans="2:18" x14ac:dyDescent="0.2">
      <c r="B4181">
        <f t="shared" si="509"/>
        <v>4172</v>
      </c>
      <c r="C4181" s="57">
        <f ca="1"/>
        <v>3.3727463055581323E-2</v>
      </c>
      <c r="D4181" s="57">
        <f t="shared" ca="1" si="511"/>
        <v>0.67323068460124735</v>
      </c>
      <c r="E4181" s="57">
        <f t="shared" ca="1" si="511"/>
        <v>0.67345160381288083</v>
      </c>
      <c r="F4181" s="57">
        <f t="shared" ca="1" si="512"/>
        <v>0</v>
      </c>
      <c r="G4181" s="57">
        <f t="shared" ca="1" si="513"/>
        <v>0</v>
      </c>
      <c r="H4181" s="17">
        <f t="shared" ca="1" si="514"/>
        <v>0</v>
      </c>
      <c r="I4181" s="17">
        <f t="shared" ca="1" si="515"/>
        <v>0</v>
      </c>
      <c r="K4181" s="17">
        <v>4172</v>
      </c>
      <c r="L4181" s="50">
        <v>1.6518176741333172E-3</v>
      </c>
      <c r="M4181" s="50">
        <v>1.6661131633931439E-3</v>
      </c>
      <c r="N4181" s="50">
        <v>5.28E-2</v>
      </c>
      <c r="O4181" s="50">
        <v>5.3400000000000003E-2</v>
      </c>
      <c r="R4181" s="59"/>
    </row>
    <row r="4182" spans="2:18" x14ac:dyDescent="0.2">
      <c r="B4182">
        <f t="shared" si="509"/>
        <v>4173</v>
      </c>
      <c r="C4182" s="57">
        <f ca="1"/>
        <v>1.1596288384497582</v>
      </c>
      <c r="D4182" s="57">
        <f t="shared" ca="1" si="511"/>
        <v>0.75226436342087</v>
      </c>
      <c r="E4182" s="57">
        <f t="shared" ca="1" si="511"/>
        <v>0.75251121736545135</v>
      </c>
      <c r="F4182" s="57">
        <f t="shared" ca="1" si="512"/>
        <v>0</v>
      </c>
      <c r="G4182" s="57">
        <f t="shared" ca="1" si="513"/>
        <v>0</v>
      </c>
      <c r="H4182" s="17">
        <f t="shared" ca="1" si="514"/>
        <v>0</v>
      </c>
      <c r="I4182" s="17">
        <f t="shared" ca="1" si="515"/>
        <v>0</v>
      </c>
      <c r="K4182" s="17">
        <v>4173</v>
      </c>
      <c r="L4182" s="50">
        <v>1.7964458902860435E-3</v>
      </c>
      <c r="M4182" s="50">
        <v>1.8100345864221876E-3</v>
      </c>
      <c r="N4182" s="50">
        <v>5.0200000000000002E-2</v>
      </c>
      <c r="O4182" s="50">
        <v>5.04E-2</v>
      </c>
      <c r="R4182" s="59"/>
    </row>
    <row r="4183" spans="2:18" x14ac:dyDescent="0.2">
      <c r="B4183">
        <f t="shared" si="509"/>
        <v>4174</v>
      </c>
      <c r="C4183" s="57">
        <f ca="1"/>
        <v>0.86412426841079681</v>
      </c>
      <c r="D4183" s="57">
        <f t="shared" ca="1" si="511"/>
        <v>0.7306647684091494</v>
      </c>
      <c r="E4183" s="57">
        <f t="shared" ca="1" si="511"/>
        <v>0.73090453449274828</v>
      </c>
      <c r="F4183" s="57">
        <f t="shared" ca="1" si="512"/>
        <v>0</v>
      </c>
      <c r="G4183" s="57">
        <f t="shared" ca="1" si="513"/>
        <v>0</v>
      </c>
      <c r="H4183" s="17">
        <f t="shared" ca="1" si="514"/>
        <v>0</v>
      </c>
      <c r="I4183" s="17">
        <f t="shared" ca="1" si="515"/>
        <v>0</v>
      </c>
      <c r="K4183" s="17">
        <v>4174</v>
      </c>
      <c r="L4183" s="50">
        <v>1.7085985640756262E-3</v>
      </c>
      <c r="M4183" s="50">
        <v>1.723255690643067E-3</v>
      </c>
      <c r="N4183" s="50">
        <v>5.4399999999999997E-2</v>
      </c>
      <c r="O4183" s="50">
        <v>5.4600000000000003E-2</v>
      </c>
      <c r="R4183" s="59"/>
    </row>
    <row r="4184" spans="2:18" x14ac:dyDescent="0.2">
      <c r="B4184">
        <f t="shared" si="509"/>
        <v>4175</v>
      </c>
      <c r="C4184" s="57">
        <f ca="1"/>
        <v>-0.37169907156495763</v>
      </c>
      <c r="D4184" s="57">
        <f t="shared" ca="1" si="511"/>
        <v>0.64685235254265983</v>
      </c>
      <c r="E4184" s="57">
        <f t="shared" ca="1" si="511"/>
        <v>0.64706461576095287</v>
      </c>
      <c r="F4184" s="57">
        <f t="shared" ca="1" si="512"/>
        <v>0</v>
      </c>
      <c r="G4184" s="57">
        <f t="shared" ca="1" si="513"/>
        <v>0</v>
      </c>
      <c r="H4184" s="17">
        <f t="shared" ca="1" si="514"/>
        <v>0</v>
      </c>
      <c r="I4184" s="17">
        <f t="shared" ca="1" si="515"/>
        <v>0</v>
      </c>
      <c r="K4184" s="17">
        <v>4175</v>
      </c>
      <c r="L4184" s="50">
        <v>2.1067923425642475E-3</v>
      </c>
      <c r="M4184" s="50">
        <v>2.1221912301445339E-3</v>
      </c>
      <c r="N4184" s="50">
        <v>5.6599999999999998E-2</v>
      </c>
      <c r="O4184" s="50">
        <v>5.7200000000000001E-2</v>
      </c>
      <c r="R4184" s="59"/>
    </row>
    <row r="4185" spans="2:18" x14ac:dyDescent="0.2">
      <c r="B4185">
        <f t="shared" si="509"/>
        <v>4176</v>
      </c>
      <c r="C4185" s="57">
        <f ca="1"/>
        <v>0.51532508739993077</v>
      </c>
      <c r="D4185" s="57">
        <f t="shared" ca="1" si="511"/>
        <v>0.70596632122775171</v>
      </c>
      <c r="E4185" s="57">
        <f t="shared" ca="1" si="511"/>
        <v>0.70619798256864552</v>
      </c>
      <c r="F4185" s="57">
        <f t="shared" ca="1" si="512"/>
        <v>0</v>
      </c>
      <c r="G4185" s="57">
        <f t="shared" ca="1" si="513"/>
        <v>0</v>
      </c>
      <c r="H4185" s="17">
        <f t="shared" ca="1" si="514"/>
        <v>0</v>
      </c>
      <c r="I4185" s="17">
        <f t="shared" ca="1" si="515"/>
        <v>0</v>
      </c>
      <c r="K4185" s="17">
        <v>4176</v>
      </c>
      <c r="L4185" s="50">
        <v>1.4455203157089018E-3</v>
      </c>
      <c r="M4185" s="50">
        <v>1.4579135741550541E-3</v>
      </c>
      <c r="N4185" s="50">
        <v>4.58E-2</v>
      </c>
      <c r="O4185" s="50">
        <v>4.6199999999999998E-2</v>
      </c>
      <c r="R4185" s="59"/>
    </row>
    <row r="4186" spans="2:18" x14ac:dyDescent="0.2">
      <c r="B4186">
        <f t="shared" si="509"/>
        <v>4177</v>
      </c>
      <c r="C4186" s="57">
        <f ca="1"/>
        <v>0.23535428557755986</v>
      </c>
      <c r="D4186" s="57">
        <f t="shared" ca="1" si="511"/>
        <v>0.68674697472390667</v>
      </c>
      <c r="E4186" s="57">
        <f t="shared" ca="1" si="511"/>
        <v>0.68697232927728347</v>
      </c>
      <c r="F4186" s="57">
        <f t="shared" ca="1" si="512"/>
        <v>0</v>
      </c>
      <c r="G4186" s="57">
        <f t="shared" ca="1" si="513"/>
        <v>0</v>
      </c>
      <c r="H4186" s="17">
        <f t="shared" ca="1" si="514"/>
        <v>0</v>
      </c>
      <c r="I4186" s="17">
        <f t="shared" ca="1" si="515"/>
        <v>0</v>
      </c>
      <c r="K4186" s="17">
        <v>4177</v>
      </c>
      <c r="L4186" s="50">
        <v>1.5578286795173855E-3</v>
      </c>
      <c r="M4186" s="50">
        <v>1.5713662218412364E-3</v>
      </c>
      <c r="N4186" s="50">
        <v>4.9599999999999998E-2</v>
      </c>
      <c r="O4186" s="50">
        <v>5.0799999999999998E-2</v>
      </c>
      <c r="R4186" s="59"/>
    </row>
    <row r="4187" spans="2:18" x14ac:dyDescent="0.2">
      <c r="B4187">
        <f t="shared" si="509"/>
        <v>4178</v>
      </c>
      <c r="C4187" s="57">
        <f ca="1"/>
        <v>-0.83062927637974615</v>
      </c>
      <c r="D4187" s="57">
        <f t="shared" ca="1" si="511"/>
        <v>0.61823787697576083</v>
      </c>
      <c r="E4187" s="57">
        <f t="shared" ca="1" si="511"/>
        <v>0.61844075041499569</v>
      </c>
      <c r="F4187" s="57">
        <f t="shared" ca="1" si="512"/>
        <v>0</v>
      </c>
      <c r="G4187" s="57">
        <f t="shared" ca="1" si="513"/>
        <v>0</v>
      </c>
      <c r="H4187" s="17">
        <f t="shared" ca="1" si="514"/>
        <v>0</v>
      </c>
      <c r="I4187" s="17">
        <f t="shared" ca="1" si="515"/>
        <v>0</v>
      </c>
      <c r="K4187" s="17">
        <v>4178</v>
      </c>
      <c r="L4187" s="50">
        <v>1.944790438580182E-3</v>
      </c>
      <c r="M4187" s="50">
        <v>1.9592638272570486E-3</v>
      </c>
      <c r="N4187" s="50">
        <v>5.3199999999999997E-2</v>
      </c>
      <c r="O4187" s="50">
        <v>5.3600000000000002E-2</v>
      </c>
      <c r="R4187" s="59"/>
    </row>
    <row r="4188" spans="2:18" x14ac:dyDescent="0.2">
      <c r="B4188">
        <f t="shared" si="509"/>
        <v>4179</v>
      </c>
      <c r="C4188" s="57">
        <f ca="1"/>
        <v>-1.2277972883484205</v>
      </c>
      <c r="D4188" s="57">
        <f t="shared" ca="1" si="511"/>
        <v>0.59449809290878386</v>
      </c>
      <c r="E4188" s="57">
        <f t="shared" ca="1" si="511"/>
        <v>0.59469317618856765</v>
      </c>
      <c r="F4188" s="57">
        <f t="shared" ca="1" si="512"/>
        <v>0</v>
      </c>
      <c r="G4188" s="57">
        <f t="shared" ca="1" si="513"/>
        <v>0</v>
      </c>
      <c r="H4188" s="17">
        <f t="shared" ca="1" si="514"/>
        <v>0</v>
      </c>
      <c r="I4188" s="17">
        <f t="shared" ca="1" si="515"/>
        <v>0</v>
      </c>
      <c r="K4188" s="17">
        <v>4179</v>
      </c>
      <c r="L4188" s="50">
        <v>1.5775735808985002E-3</v>
      </c>
      <c r="M4188" s="50">
        <v>1.5896969105002278E-3</v>
      </c>
      <c r="N4188" s="50">
        <v>4.48E-2</v>
      </c>
      <c r="O4188" s="50">
        <v>4.5199999999999997E-2</v>
      </c>
      <c r="R4188" s="59"/>
    </row>
    <row r="4189" spans="2:18" x14ac:dyDescent="0.2">
      <c r="B4189">
        <f t="shared" si="509"/>
        <v>4180</v>
      </c>
      <c r="C4189" s="57">
        <f ca="1"/>
        <v>-0.41310557412513965</v>
      </c>
      <c r="D4189" s="57">
        <f t="shared" ca="1" si="511"/>
        <v>0.64421717850706173</v>
      </c>
      <c r="E4189" s="57">
        <f t="shared" ca="1" si="511"/>
        <v>0.64442857699862177</v>
      </c>
      <c r="F4189" s="57">
        <f t="shared" ca="1" si="512"/>
        <v>0</v>
      </c>
      <c r="G4189" s="57">
        <f t="shared" ca="1" si="513"/>
        <v>0</v>
      </c>
      <c r="H4189" s="17">
        <f t="shared" ca="1" si="514"/>
        <v>0</v>
      </c>
      <c r="I4189" s="17">
        <f t="shared" ca="1" si="515"/>
        <v>0</v>
      </c>
      <c r="K4189" s="17">
        <v>4180</v>
      </c>
      <c r="L4189" s="50">
        <v>1.8114169061629326E-3</v>
      </c>
      <c r="M4189" s="50">
        <v>1.825978210690485E-3</v>
      </c>
      <c r="N4189" s="50">
        <v>5.3999999999999999E-2</v>
      </c>
      <c r="O4189" s="50">
        <v>5.3999999999999999E-2</v>
      </c>
      <c r="R4189" s="59"/>
    </row>
    <row r="4190" spans="2:18" x14ac:dyDescent="0.2">
      <c r="B4190">
        <f t="shared" si="509"/>
        <v>4181</v>
      </c>
      <c r="C4190" s="57">
        <f ca="1"/>
        <v>0.76115629746000402</v>
      </c>
      <c r="D4190" s="57">
        <f t="shared" ref="D4190:E4209" ca="1" si="516">S0*EXP((D$5+0.5*σ*σ)*T+σ*SQRT(T)*$C4190)</f>
        <v>0.72328505376779173</v>
      </c>
      <c r="E4190" s="57">
        <f t="shared" ca="1" si="516"/>
        <v>0.7235223982137885</v>
      </c>
      <c r="F4190" s="57">
        <f t="shared" ca="1" si="512"/>
        <v>0</v>
      </c>
      <c r="G4190" s="57">
        <f t="shared" ca="1" si="513"/>
        <v>0</v>
      </c>
      <c r="H4190" s="17">
        <f t="shared" ca="1" si="514"/>
        <v>0</v>
      </c>
      <c r="I4190" s="17">
        <f t="shared" ca="1" si="515"/>
        <v>0</v>
      </c>
      <c r="K4190" s="17">
        <v>4181</v>
      </c>
      <c r="L4190" s="50">
        <v>1.9844883833605533E-3</v>
      </c>
      <c r="M4190" s="50">
        <v>1.9986923398159348E-3</v>
      </c>
      <c r="N4190" s="50">
        <v>5.2200000000000003E-2</v>
      </c>
      <c r="O4190" s="50">
        <v>5.2600000000000001E-2</v>
      </c>
      <c r="R4190" s="59"/>
    </row>
    <row r="4191" spans="2:18" x14ac:dyDescent="0.2">
      <c r="B4191">
        <f t="shared" si="509"/>
        <v>4182</v>
      </c>
      <c r="C4191" s="57">
        <f ca="1"/>
        <v>0.37547670821185264</v>
      </c>
      <c r="D4191" s="57">
        <f t="shared" ca="1" si="516"/>
        <v>0.69629974439644449</v>
      </c>
      <c r="E4191" s="57">
        <f t="shared" ca="1" si="516"/>
        <v>0.69652823367079164</v>
      </c>
      <c r="F4191" s="57">
        <f t="shared" ca="1" si="512"/>
        <v>0</v>
      </c>
      <c r="G4191" s="57">
        <f t="shared" ca="1" si="513"/>
        <v>0</v>
      </c>
      <c r="H4191" s="17">
        <f t="shared" ca="1" si="514"/>
        <v>0</v>
      </c>
      <c r="I4191" s="17">
        <f t="shared" ca="1" si="515"/>
        <v>0</v>
      </c>
      <c r="K4191" s="17">
        <v>4182</v>
      </c>
      <c r="L4191" s="50">
        <v>1.6508229851940161E-3</v>
      </c>
      <c r="M4191" s="50">
        <v>1.6642112932922367E-3</v>
      </c>
      <c r="N4191" s="50">
        <v>4.9399999999999999E-2</v>
      </c>
      <c r="O4191" s="50">
        <v>0.05</v>
      </c>
      <c r="R4191" s="59"/>
    </row>
    <row r="4192" spans="2:18" x14ac:dyDescent="0.2">
      <c r="B4192">
        <f t="shared" si="509"/>
        <v>4183</v>
      </c>
      <c r="C4192" s="57">
        <f ca="1"/>
        <v>-0.92089842576931757</v>
      </c>
      <c r="D4192" s="57">
        <f t="shared" ca="1" si="516"/>
        <v>0.61276033604921099</v>
      </c>
      <c r="E4192" s="57">
        <f t="shared" ca="1" si="516"/>
        <v>0.61296141204508681</v>
      </c>
      <c r="F4192" s="57">
        <f t="shared" ca="1" si="512"/>
        <v>0</v>
      </c>
      <c r="G4192" s="57">
        <f t="shared" ca="1" si="513"/>
        <v>0</v>
      </c>
      <c r="H4192" s="17">
        <f t="shared" ca="1" si="514"/>
        <v>0</v>
      </c>
      <c r="I4192" s="17">
        <f t="shared" ca="1" si="515"/>
        <v>0</v>
      </c>
      <c r="K4192" s="17">
        <v>4183</v>
      </c>
      <c r="L4192" s="50">
        <v>1.5409008248180736E-3</v>
      </c>
      <c r="M4192" s="50">
        <v>1.5541793410635157E-3</v>
      </c>
      <c r="N4192" s="50">
        <v>4.9000000000000002E-2</v>
      </c>
      <c r="O4192" s="50">
        <v>4.9599999999999998E-2</v>
      </c>
      <c r="R4192" s="59"/>
    </row>
    <row r="4193" spans="2:18" x14ac:dyDescent="0.2">
      <c r="B4193">
        <f t="shared" si="509"/>
        <v>4184</v>
      </c>
      <c r="C4193" s="57">
        <f ca="1"/>
        <v>0.13484242889294579</v>
      </c>
      <c r="D4193" s="57">
        <f t="shared" ca="1" si="516"/>
        <v>0.67997546057461133</v>
      </c>
      <c r="E4193" s="57">
        <f t="shared" ca="1" si="516"/>
        <v>0.68019859307007879</v>
      </c>
      <c r="F4193" s="57">
        <f t="shared" ca="1" si="512"/>
        <v>0</v>
      </c>
      <c r="G4193" s="57">
        <f t="shared" ca="1" si="513"/>
        <v>0</v>
      </c>
      <c r="H4193" s="17">
        <f t="shared" ca="1" si="514"/>
        <v>0</v>
      </c>
      <c r="I4193" s="17">
        <f t="shared" ca="1" si="515"/>
        <v>0</v>
      </c>
      <c r="K4193" s="17">
        <v>4184</v>
      </c>
      <c r="L4193" s="50">
        <v>1.876540522995473E-3</v>
      </c>
      <c r="M4193" s="50">
        <v>1.8905716951633221E-3</v>
      </c>
      <c r="N4193" s="50">
        <v>5.16E-2</v>
      </c>
      <c r="O4193" s="50">
        <v>5.2200000000000003E-2</v>
      </c>
      <c r="R4193" s="59"/>
    </row>
    <row r="4194" spans="2:18" x14ac:dyDescent="0.2">
      <c r="B4194">
        <f t="shared" si="509"/>
        <v>4185</v>
      </c>
      <c r="C4194" s="57">
        <f ca="1"/>
        <v>0.81443484072050698</v>
      </c>
      <c r="D4194" s="57">
        <f t="shared" ca="1" si="516"/>
        <v>0.72709417363381967</v>
      </c>
      <c r="E4194" s="57">
        <f t="shared" ca="1" si="516"/>
        <v>0.72733276803436731</v>
      </c>
      <c r="F4194" s="57">
        <f t="shared" ca="1" si="512"/>
        <v>0</v>
      </c>
      <c r="G4194" s="57">
        <f t="shared" ca="1" si="513"/>
        <v>0</v>
      </c>
      <c r="H4194" s="17">
        <f t="shared" ca="1" si="514"/>
        <v>0</v>
      </c>
      <c r="I4194" s="17">
        <f t="shared" ca="1" si="515"/>
        <v>0</v>
      </c>
      <c r="K4194" s="17">
        <v>4185</v>
      </c>
      <c r="L4194" s="50">
        <v>1.8504285222471048E-3</v>
      </c>
      <c r="M4194" s="50">
        <v>1.8657945629336134E-3</v>
      </c>
      <c r="N4194" s="50">
        <v>5.6599999999999998E-2</v>
      </c>
      <c r="O4194" s="50">
        <v>5.74E-2</v>
      </c>
      <c r="R4194" s="59"/>
    </row>
    <row r="4195" spans="2:18" x14ac:dyDescent="0.2">
      <c r="B4195">
        <f t="shared" si="509"/>
        <v>4186</v>
      </c>
      <c r="C4195" s="57">
        <f ca="1"/>
        <v>-0.12994215945363616</v>
      </c>
      <c r="D4195" s="57">
        <f t="shared" ca="1" si="516"/>
        <v>0.66245475920533359</v>
      </c>
      <c r="E4195" s="57">
        <f t="shared" ca="1" si="516"/>
        <v>0.66267214232005789</v>
      </c>
      <c r="F4195" s="57">
        <f t="shared" ca="1" si="512"/>
        <v>0</v>
      </c>
      <c r="G4195" s="57">
        <f t="shared" ca="1" si="513"/>
        <v>0</v>
      </c>
      <c r="H4195" s="17">
        <f t="shared" ca="1" si="514"/>
        <v>0</v>
      </c>
      <c r="I4195" s="17">
        <f t="shared" ca="1" si="515"/>
        <v>0</v>
      </c>
      <c r="K4195" s="17">
        <v>4186</v>
      </c>
      <c r="L4195" s="50">
        <v>1.5910253332685963E-3</v>
      </c>
      <c r="M4195" s="50">
        <v>1.6042959275652453E-3</v>
      </c>
      <c r="N4195" s="50">
        <v>4.9200000000000001E-2</v>
      </c>
      <c r="O4195" s="50">
        <v>4.9399999999999999E-2</v>
      </c>
      <c r="R4195" s="59"/>
    </row>
    <row r="4196" spans="2:18" x14ac:dyDescent="0.2">
      <c r="B4196">
        <f t="shared" si="509"/>
        <v>4187</v>
      </c>
      <c r="C4196" s="57">
        <f ca="1"/>
        <v>0.61898461294004692</v>
      </c>
      <c r="D4196" s="57">
        <f t="shared" ca="1" si="516"/>
        <v>0.71321795650576703</v>
      </c>
      <c r="E4196" s="57">
        <f t="shared" ca="1" si="516"/>
        <v>0.7134519974552932</v>
      </c>
      <c r="F4196" s="57">
        <f t="shared" ca="1" si="512"/>
        <v>0</v>
      </c>
      <c r="G4196" s="57">
        <f t="shared" ca="1" si="513"/>
        <v>0</v>
      </c>
      <c r="H4196" s="17">
        <f t="shared" ca="1" si="514"/>
        <v>0</v>
      </c>
      <c r="I4196" s="17">
        <f t="shared" ca="1" si="515"/>
        <v>0</v>
      </c>
      <c r="K4196" s="17">
        <v>4187</v>
      </c>
      <c r="L4196" s="50">
        <v>1.5802953936475531E-3</v>
      </c>
      <c r="M4196" s="50">
        <v>1.592772441771001E-3</v>
      </c>
      <c r="N4196" s="50">
        <v>4.5999999999999999E-2</v>
      </c>
      <c r="O4196" s="50">
        <v>4.6399999999999997E-2</v>
      </c>
      <c r="R4196" s="59"/>
    </row>
    <row r="4197" spans="2:18" x14ac:dyDescent="0.2">
      <c r="B4197">
        <f t="shared" si="509"/>
        <v>4188</v>
      </c>
      <c r="C4197" s="57">
        <f ca="1"/>
        <v>-0.68344858569179912</v>
      </c>
      <c r="D4197" s="57">
        <f t="shared" ca="1" si="516"/>
        <v>0.62727401424978135</v>
      </c>
      <c r="E4197" s="57">
        <f t="shared" ca="1" si="516"/>
        <v>0.62747985287816832</v>
      </c>
      <c r="F4197" s="57">
        <f t="shared" ca="1" si="512"/>
        <v>0</v>
      </c>
      <c r="G4197" s="57">
        <f t="shared" ca="1" si="513"/>
        <v>0</v>
      </c>
      <c r="H4197" s="17">
        <f t="shared" ca="1" si="514"/>
        <v>0</v>
      </c>
      <c r="I4197" s="17">
        <f t="shared" ca="1" si="515"/>
        <v>0</v>
      </c>
      <c r="K4197" s="17">
        <v>4188</v>
      </c>
      <c r="L4197" s="50">
        <v>1.4993628624811333E-3</v>
      </c>
      <c r="M4197" s="50">
        <v>1.5116814771610593E-3</v>
      </c>
      <c r="N4197" s="50">
        <v>4.5600000000000002E-2</v>
      </c>
      <c r="O4197" s="50">
        <v>4.6199999999999998E-2</v>
      </c>
      <c r="R4197" s="59"/>
    </row>
    <row r="4198" spans="2:18" x14ac:dyDescent="0.2">
      <c r="B4198">
        <f t="shared" si="509"/>
        <v>4189</v>
      </c>
      <c r="C4198" s="57">
        <f ca="1"/>
        <v>1.5292825466548352</v>
      </c>
      <c r="D4198" s="57">
        <f t="shared" ca="1" si="516"/>
        <v>0.78018497035193812</v>
      </c>
      <c r="E4198" s="57">
        <f t="shared" ca="1" si="516"/>
        <v>0.78044098638406623</v>
      </c>
      <c r="F4198" s="57">
        <f t="shared" ca="1" si="512"/>
        <v>0</v>
      </c>
      <c r="G4198" s="57">
        <f t="shared" ca="1" si="513"/>
        <v>0</v>
      </c>
      <c r="H4198" s="17">
        <f t="shared" ca="1" si="514"/>
        <v>0</v>
      </c>
      <c r="I4198" s="17">
        <f t="shared" ca="1" si="515"/>
        <v>0</v>
      </c>
      <c r="K4198" s="17">
        <v>4189</v>
      </c>
      <c r="L4198" s="50">
        <v>1.7371796689688683E-3</v>
      </c>
      <c r="M4198" s="50">
        <v>1.7506359282929533E-3</v>
      </c>
      <c r="N4198" s="50">
        <v>4.9599999999999998E-2</v>
      </c>
      <c r="O4198" s="50">
        <v>0.05</v>
      </c>
      <c r="R4198" s="59"/>
    </row>
    <row r="4199" spans="2:18" x14ac:dyDescent="0.2">
      <c r="B4199">
        <f t="shared" si="509"/>
        <v>4190</v>
      </c>
      <c r="C4199" s="57">
        <f ca="1"/>
        <v>1.120341550089395</v>
      </c>
      <c r="D4199" s="57">
        <f t="shared" ca="1" si="516"/>
        <v>0.7493563026822222</v>
      </c>
      <c r="E4199" s="57">
        <f t="shared" ca="1" si="516"/>
        <v>0.74960220235288166</v>
      </c>
      <c r="F4199" s="57">
        <f t="shared" ca="1" si="512"/>
        <v>0</v>
      </c>
      <c r="G4199" s="57">
        <f t="shared" ca="1" si="513"/>
        <v>0</v>
      </c>
      <c r="H4199" s="17">
        <f t="shared" ca="1" si="514"/>
        <v>0</v>
      </c>
      <c r="I4199" s="17">
        <f t="shared" ca="1" si="515"/>
        <v>0</v>
      </c>
      <c r="K4199" s="17">
        <v>4190</v>
      </c>
      <c r="L4199" s="50">
        <v>1.834844026946223E-3</v>
      </c>
      <c r="M4199" s="50">
        <v>1.8493884000713092E-3</v>
      </c>
      <c r="N4199" s="50">
        <v>5.3600000000000002E-2</v>
      </c>
      <c r="O4199" s="50">
        <v>5.4199999999999998E-2</v>
      </c>
      <c r="R4199" s="59"/>
    </row>
    <row r="4200" spans="2:18" x14ac:dyDescent="0.2">
      <c r="B4200">
        <f t="shared" si="509"/>
        <v>4191</v>
      </c>
      <c r="C4200" s="57">
        <f ca="1"/>
        <v>-0.67692971841746308</v>
      </c>
      <c r="D4200" s="57">
        <f t="shared" ca="1" si="516"/>
        <v>0.62767727942507356</v>
      </c>
      <c r="E4200" s="57">
        <f t="shared" ca="1" si="516"/>
        <v>0.62788325038406667</v>
      </c>
      <c r="F4200" s="57">
        <f t="shared" ca="1" si="512"/>
        <v>0</v>
      </c>
      <c r="G4200" s="57">
        <f t="shared" ca="1" si="513"/>
        <v>0</v>
      </c>
      <c r="H4200" s="17">
        <f t="shared" ca="1" si="514"/>
        <v>0</v>
      </c>
      <c r="I4200" s="17">
        <f t="shared" ca="1" si="515"/>
        <v>0</v>
      </c>
      <c r="K4200" s="17">
        <v>4191</v>
      </c>
      <c r="L4200" s="50">
        <v>1.4304848308638286E-3</v>
      </c>
      <c r="M4200" s="50">
        <v>1.4424132685423325E-3</v>
      </c>
      <c r="N4200" s="50">
        <v>4.4200000000000003E-2</v>
      </c>
      <c r="O4200" s="50">
        <v>4.4600000000000001E-2</v>
      </c>
      <c r="R4200" s="59"/>
    </row>
    <row r="4201" spans="2:18" x14ac:dyDescent="0.2">
      <c r="B4201">
        <f t="shared" si="509"/>
        <v>4192</v>
      </c>
      <c r="C4201" s="57">
        <f ca="1"/>
        <v>1.0805701038077415</v>
      </c>
      <c r="D4201" s="57">
        <f t="shared" ca="1" si="516"/>
        <v>0.74642385467677885</v>
      </c>
      <c r="E4201" s="57">
        <f t="shared" ca="1" si="516"/>
        <v>0.74666879207088677</v>
      </c>
      <c r="F4201" s="57">
        <f t="shared" ca="1" si="512"/>
        <v>0</v>
      </c>
      <c r="G4201" s="57">
        <f t="shared" ca="1" si="513"/>
        <v>0</v>
      </c>
      <c r="H4201" s="17">
        <f t="shared" ca="1" si="514"/>
        <v>0</v>
      </c>
      <c r="I4201" s="17">
        <f t="shared" ca="1" si="515"/>
        <v>0</v>
      </c>
      <c r="K4201" s="17">
        <v>4192</v>
      </c>
      <c r="L4201" s="50">
        <v>1.8992239342220973E-3</v>
      </c>
      <c r="M4201" s="50">
        <v>1.9135554062914204E-3</v>
      </c>
      <c r="N4201" s="50">
        <v>5.2999999999999999E-2</v>
      </c>
      <c r="O4201" s="50">
        <v>5.2999999999999999E-2</v>
      </c>
      <c r="R4201" s="59"/>
    </row>
    <row r="4202" spans="2:18" x14ac:dyDescent="0.2">
      <c r="B4202">
        <f t="shared" si="509"/>
        <v>4193</v>
      </c>
      <c r="C4202" s="57">
        <f ca="1"/>
        <v>1.7906065170606589</v>
      </c>
      <c r="D4202" s="57">
        <f t="shared" ca="1" si="516"/>
        <v>0.80054624592909218</v>
      </c>
      <c r="E4202" s="57">
        <f t="shared" ca="1" si="516"/>
        <v>0.80080894347032439</v>
      </c>
      <c r="F4202" s="57">
        <f t="shared" ca="1" si="512"/>
        <v>1.234624592909217E-2</v>
      </c>
      <c r="G4202" s="57">
        <f t="shared" ca="1" si="513"/>
        <v>1.2608943470324374E-2</v>
      </c>
      <c r="H4202" s="17">
        <f t="shared" ca="1" si="514"/>
        <v>1</v>
      </c>
      <c r="I4202" s="17">
        <f t="shared" ca="1" si="515"/>
        <v>1</v>
      </c>
      <c r="K4202" s="17">
        <v>4193</v>
      </c>
      <c r="L4202" s="50">
        <v>1.7184273102831295E-3</v>
      </c>
      <c r="M4202" s="50">
        <v>1.7327551671866355E-3</v>
      </c>
      <c r="N4202" s="50">
        <v>5.3199999999999997E-2</v>
      </c>
      <c r="O4202" s="50">
        <v>5.3400000000000003E-2</v>
      </c>
      <c r="R4202" s="59"/>
    </row>
    <row r="4203" spans="2:18" x14ac:dyDescent="0.2">
      <c r="B4203">
        <f t="shared" ref="B4203:B4266" si="517">B4202+1</f>
        <v>4194</v>
      </c>
      <c r="C4203" s="57">
        <f ca="1"/>
        <v>-0.89490846312241035</v>
      </c>
      <c r="D4203" s="57">
        <f t="shared" ca="1" si="516"/>
        <v>0.61433241565374563</v>
      </c>
      <c r="E4203" s="57">
        <f t="shared" ca="1" si="516"/>
        <v>0.61453400752418685</v>
      </c>
      <c r="F4203" s="57">
        <f t="shared" ca="1" si="512"/>
        <v>0</v>
      </c>
      <c r="G4203" s="57">
        <f t="shared" ca="1" si="513"/>
        <v>0</v>
      </c>
      <c r="H4203" s="17">
        <f t="shared" ca="1" si="514"/>
        <v>0</v>
      </c>
      <c r="I4203" s="17">
        <f t="shared" ca="1" si="515"/>
        <v>0</v>
      </c>
      <c r="K4203" s="17">
        <v>4194</v>
      </c>
      <c r="L4203" s="50">
        <v>1.7552809841111241E-3</v>
      </c>
      <c r="M4203" s="50">
        <v>1.7689733617231877E-3</v>
      </c>
      <c r="N4203" s="50">
        <v>5.0599999999999999E-2</v>
      </c>
      <c r="O4203" s="50">
        <v>5.0999999999999997E-2</v>
      </c>
      <c r="R4203" s="59"/>
    </row>
    <row r="4204" spans="2:18" x14ac:dyDescent="0.2">
      <c r="B4204">
        <f t="shared" si="517"/>
        <v>4195</v>
      </c>
      <c r="C4204" s="57">
        <f ca="1"/>
        <v>0.49731051042829066</v>
      </c>
      <c r="D4204" s="57">
        <f t="shared" ca="1" si="516"/>
        <v>0.70471362960545592</v>
      </c>
      <c r="E4204" s="57">
        <f t="shared" ca="1" si="516"/>
        <v>0.70494487987826848</v>
      </c>
      <c r="F4204" s="57">
        <f t="shared" ca="1" si="512"/>
        <v>0</v>
      </c>
      <c r="G4204" s="57">
        <f t="shared" ca="1" si="513"/>
        <v>0</v>
      </c>
      <c r="H4204" s="17">
        <f t="shared" ca="1" si="514"/>
        <v>0</v>
      </c>
      <c r="I4204" s="17">
        <f t="shared" ca="1" si="515"/>
        <v>0</v>
      </c>
      <c r="K4204" s="17">
        <v>4195</v>
      </c>
      <c r="L4204" s="50">
        <v>1.9231901015801173E-3</v>
      </c>
      <c r="M4204" s="50">
        <v>1.9378556983325646E-3</v>
      </c>
      <c r="N4204" s="50">
        <v>5.4199999999999998E-2</v>
      </c>
      <c r="O4204" s="50">
        <v>5.4399999999999997E-2</v>
      </c>
      <c r="R4204" s="59"/>
    </row>
    <row r="4205" spans="2:18" x14ac:dyDescent="0.2">
      <c r="B4205">
        <f t="shared" si="517"/>
        <v>4196</v>
      </c>
      <c r="C4205" s="57">
        <f ca="1"/>
        <v>-1.2464000330054326</v>
      </c>
      <c r="D4205" s="57">
        <f t="shared" ca="1" si="516"/>
        <v>0.59340878407735165</v>
      </c>
      <c r="E4205" s="57">
        <f t="shared" ca="1" si="516"/>
        <v>0.59360350990276844</v>
      </c>
      <c r="F4205" s="57">
        <f t="shared" ca="1" si="512"/>
        <v>0</v>
      </c>
      <c r="G4205" s="57">
        <f t="shared" ca="1" si="513"/>
        <v>0</v>
      </c>
      <c r="H4205" s="17">
        <f t="shared" ca="1" si="514"/>
        <v>0</v>
      </c>
      <c r="I4205" s="17">
        <f t="shared" ca="1" si="515"/>
        <v>0</v>
      </c>
      <c r="K4205" s="17">
        <v>4196</v>
      </c>
      <c r="L4205" s="50">
        <v>1.8081275266179013E-3</v>
      </c>
      <c r="M4205" s="50">
        <v>1.822344167858315E-3</v>
      </c>
      <c r="N4205" s="50">
        <v>5.2400000000000002E-2</v>
      </c>
      <c r="O4205" s="50">
        <v>5.28E-2</v>
      </c>
      <c r="R4205" s="59"/>
    </row>
    <row r="4206" spans="2:18" x14ac:dyDescent="0.2">
      <c r="B4206">
        <f t="shared" si="517"/>
        <v>4197</v>
      </c>
      <c r="C4206" s="57">
        <f ca="1"/>
        <v>-8.2124655693753976E-2</v>
      </c>
      <c r="D4206" s="57">
        <f t="shared" ca="1" si="516"/>
        <v>0.66558508056670029</v>
      </c>
      <c r="E4206" s="57">
        <f t="shared" ca="1" si="516"/>
        <v>0.66580349088969526</v>
      </c>
      <c r="F4206" s="57">
        <f t="shared" ca="1" si="512"/>
        <v>0</v>
      </c>
      <c r="G4206" s="57">
        <f t="shared" ca="1" si="513"/>
        <v>0</v>
      </c>
      <c r="H4206" s="17">
        <f t="shared" ca="1" si="514"/>
        <v>0</v>
      </c>
      <c r="I4206" s="17">
        <f t="shared" ca="1" si="515"/>
        <v>0</v>
      </c>
      <c r="K4206" s="17">
        <v>4197</v>
      </c>
      <c r="L4206" s="50">
        <v>1.7909201782447919E-3</v>
      </c>
      <c r="M4206" s="50">
        <v>1.8059104271282856E-3</v>
      </c>
      <c r="N4206" s="50">
        <v>5.5399999999999998E-2</v>
      </c>
      <c r="O4206" s="50">
        <v>5.5800000000000002E-2</v>
      </c>
      <c r="R4206" s="59"/>
    </row>
    <row r="4207" spans="2:18" x14ac:dyDescent="0.2">
      <c r="B4207">
        <f t="shared" si="517"/>
        <v>4198</v>
      </c>
      <c r="C4207" s="57">
        <f ca="1"/>
        <v>1.0063322345669292</v>
      </c>
      <c r="D4207" s="57">
        <f t="shared" ca="1" si="516"/>
        <v>0.74098077847276322</v>
      </c>
      <c r="E4207" s="57">
        <f t="shared" ca="1" si="516"/>
        <v>0.74122392973303719</v>
      </c>
      <c r="F4207" s="57">
        <f t="shared" ca="1" si="512"/>
        <v>0</v>
      </c>
      <c r="G4207" s="57">
        <f t="shared" ca="1" si="513"/>
        <v>0</v>
      </c>
      <c r="H4207" s="17">
        <f t="shared" ca="1" si="514"/>
        <v>0</v>
      </c>
      <c r="I4207" s="17">
        <f t="shared" ca="1" si="515"/>
        <v>0</v>
      </c>
      <c r="K4207" s="17">
        <v>4198</v>
      </c>
      <c r="L4207" s="50">
        <v>1.8567818516813364E-3</v>
      </c>
      <c r="M4207" s="50">
        <v>1.8714425487296878E-3</v>
      </c>
      <c r="N4207" s="50">
        <v>5.4199999999999998E-2</v>
      </c>
      <c r="O4207" s="50">
        <v>5.4600000000000003E-2</v>
      </c>
      <c r="R4207" s="59"/>
    </row>
    <row r="4208" spans="2:18" x14ac:dyDescent="0.2">
      <c r="B4208">
        <f t="shared" si="517"/>
        <v>4199</v>
      </c>
      <c r="C4208" s="57">
        <f ca="1"/>
        <v>-0.17656740415542083</v>
      </c>
      <c r="D4208" s="57">
        <f t="shared" ca="1" si="516"/>
        <v>0.65941666456590364</v>
      </c>
      <c r="E4208" s="57">
        <f t="shared" ca="1" si="516"/>
        <v>0.65963305073635914</v>
      </c>
      <c r="F4208" s="57">
        <f t="shared" ca="1" si="512"/>
        <v>0</v>
      </c>
      <c r="G4208" s="57">
        <f t="shared" ca="1" si="513"/>
        <v>0</v>
      </c>
      <c r="H4208" s="17">
        <f t="shared" ca="1" si="514"/>
        <v>0</v>
      </c>
      <c r="I4208" s="17">
        <f t="shared" ca="1" si="515"/>
        <v>0</v>
      </c>
      <c r="K4208" s="17">
        <v>4199</v>
      </c>
      <c r="L4208" s="50">
        <v>1.6221138112525605E-3</v>
      </c>
      <c r="M4208" s="50">
        <v>1.6351861267005267E-3</v>
      </c>
      <c r="N4208" s="50">
        <v>4.8399999999999999E-2</v>
      </c>
      <c r="O4208" s="50">
        <v>4.8599999999999997E-2</v>
      </c>
      <c r="R4208" s="59"/>
    </row>
    <row r="4209" spans="2:18" x14ac:dyDescent="0.2">
      <c r="B4209">
        <f t="shared" si="517"/>
        <v>4200</v>
      </c>
      <c r="C4209" s="57">
        <f ca="1"/>
        <v>-0.26896589625214928</v>
      </c>
      <c r="D4209" s="57">
        <f t="shared" ca="1" si="516"/>
        <v>0.6534370945216208</v>
      </c>
      <c r="E4209" s="57">
        <f t="shared" ca="1" si="516"/>
        <v>0.6536515185089341</v>
      </c>
      <c r="F4209" s="57">
        <f t="shared" ca="1" si="512"/>
        <v>0</v>
      </c>
      <c r="G4209" s="57">
        <f t="shared" ca="1" si="513"/>
        <v>0</v>
      </c>
      <c r="H4209" s="17">
        <f t="shared" ca="1" si="514"/>
        <v>0</v>
      </c>
      <c r="I4209" s="17">
        <f t="shared" ca="1" si="515"/>
        <v>0</v>
      </c>
      <c r="K4209" s="17">
        <v>4200</v>
      </c>
      <c r="L4209" s="50">
        <v>1.651145964660821E-3</v>
      </c>
      <c r="M4209" s="50">
        <v>1.6654178611321029E-3</v>
      </c>
      <c r="N4209" s="50">
        <v>5.2999999999999999E-2</v>
      </c>
      <c r="O4209" s="50">
        <v>5.3199999999999997E-2</v>
      </c>
      <c r="R4209" s="59"/>
    </row>
    <row r="4210" spans="2:18" x14ac:dyDescent="0.2">
      <c r="B4210">
        <f t="shared" si="517"/>
        <v>4201</v>
      </c>
      <c r="C4210" s="57">
        <f ca="1"/>
        <v>0.11466639719762335</v>
      </c>
      <c r="D4210" s="57">
        <f t="shared" ref="D4210:E4229" ca="1" si="518">S0*EXP((D$5+0.5*σ*σ)*T+σ*SQRT(T)*$C4210)</f>
        <v>0.67862426300604917</v>
      </c>
      <c r="E4210" s="57">
        <f t="shared" ca="1" si="518"/>
        <v>0.67884695210891954</v>
      </c>
      <c r="F4210" s="57">
        <f t="shared" ca="1" si="512"/>
        <v>0</v>
      </c>
      <c r="G4210" s="57">
        <f t="shared" ca="1" si="513"/>
        <v>0</v>
      </c>
      <c r="H4210" s="17">
        <f t="shared" ca="1" si="514"/>
        <v>0</v>
      </c>
      <c r="I4210" s="17">
        <f t="shared" ca="1" si="515"/>
        <v>0</v>
      </c>
      <c r="K4210" s="17">
        <v>4201</v>
      </c>
      <c r="L4210" s="50">
        <v>1.7614292608665203E-3</v>
      </c>
      <c r="M4210" s="50">
        <v>1.7747997387689914E-3</v>
      </c>
      <c r="N4210" s="50">
        <v>4.9399999999999999E-2</v>
      </c>
      <c r="O4210" s="50">
        <v>4.9599999999999998E-2</v>
      </c>
      <c r="R4210" s="59"/>
    </row>
    <row r="4211" spans="2:18" x14ac:dyDescent="0.2">
      <c r="B4211">
        <f t="shared" si="517"/>
        <v>4202</v>
      </c>
      <c r="C4211" s="57">
        <f ca="1"/>
        <v>-4.2157191634203339E-2</v>
      </c>
      <c r="D4211" s="57">
        <f t="shared" ca="1" si="518"/>
        <v>0.66821285326655933</v>
      </c>
      <c r="E4211" s="57">
        <f t="shared" ca="1" si="518"/>
        <v>0.66843212588755485</v>
      </c>
      <c r="F4211" s="57">
        <f t="shared" ca="1" si="512"/>
        <v>0</v>
      </c>
      <c r="G4211" s="57">
        <f t="shared" ca="1" si="513"/>
        <v>0</v>
      </c>
      <c r="H4211" s="17">
        <f t="shared" ca="1" si="514"/>
        <v>0</v>
      </c>
      <c r="I4211" s="17">
        <f t="shared" ca="1" si="515"/>
        <v>0</v>
      </c>
      <c r="K4211" s="17">
        <v>4202</v>
      </c>
      <c r="L4211" s="50">
        <v>1.652931146545335E-3</v>
      </c>
      <c r="M4211" s="50">
        <v>1.6672888633594517E-3</v>
      </c>
      <c r="N4211" s="50">
        <v>5.3400000000000003E-2</v>
      </c>
      <c r="O4211" s="50">
        <v>5.3600000000000002E-2</v>
      </c>
      <c r="R4211" s="59"/>
    </row>
    <row r="4212" spans="2:18" x14ac:dyDescent="0.2">
      <c r="B4212">
        <f t="shared" si="517"/>
        <v>4203</v>
      </c>
      <c r="C4212" s="57">
        <f ca="1"/>
        <v>-1.0061861035737494</v>
      </c>
      <c r="D4212" s="57">
        <f t="shared" ca="1" si="518"/>
        <v>0.60762966587471667</v>
      </c>
      <c r="E4212" s="57">
        <f t="shared" ca="1" si="518"/>
        <v>0.60782905825212996</v>
      </c>
      <c r="F4212" s="57">
        <f t="shared" ca="1" si="512"/>
        <v>0</v>
      </c>
      <c r="G4212" s="57">
        <f t="shared" ca="1" si="513"/>
        <v>0</v>
      </c>
      <c r="H4212" s="17">
        <f t="shared" ca="1" si="514"/>
        <v>0</v>
      </c>
      <c r="I4212" s="17">
        <f t="shared" ca="1" si="515"/>
        <v>0</v>
      </c>
      <c r="K4212" s="17">
        <v>4203</v>
      </c>
      <c r="L4212" s="50">
        <v>1.5208097873494644E-3</v>
      </c>
      <c r="M4212" s="50">
        <v>1.5330064574967676E-3</v>
      </c>
      <c r="N4212" s="50">
        <v>4.5199999999999997E-2</v>
      </c>
      <c r="O4212" s="50">
        <v>4.5400000000000003E-2</v>
      </c>
      <c r="R4212" s="59"/>
    </row>
    <row r="4213" spans="2:18" x14ac:dyDescent="0.2">
      <c r="B4213">
        <f t="shared" si="517"/>
        <v>4204</v>
      </c>
      <c r="C4213" s="57">
        <f ca="1"/>
        <v>-0.18874100809413008</v>
      </c>
      <c r="D4213" s="57">
        <f t="shared" ca="1" si="518"/>
        <v>0.65862573061047225</v>
      </c>
      <c r="E4213" s="57">
        <f t="shared" ca="1" si="518"/>
        <v>0.65884185723763911</v>
      </c>
      <c r="F4213" s="57">
        <f t="shared" ca="1" si="512"/>
        <v>0</v>
      </c>
      <c r="G4213" s="57">
        <f t="shared" ca="1" si="513"/>
        <v>0</v>
      </c>
      <c r="H4213" s="17">
        <f t="shared" ca="1" si="514"/>
        <v>0</v>
      </c>
      <c r="I4213" s="17">
        <f t="shared" ca="1" si="515"/>
        <v>0</v>
      </c>
      <c r="K4213" s="17">
        <v>4204</v>
      </c>
      <c r="L4213" s="50">
        <v>1.4588676311078773E-3</v>
      </c>
      <c r="M4213" s="50">
        <v>1.4715377101521213E-3</v>
      </c>
      <c r="N4213" s="50">
        <v>4.6800000000000001E-2</v>
      </c>
      <c r="O4213" s="50">
        <v>4.7399999999999998E-2</v>
      </c>
      <c r="R4213" s="59"/>
    </row>
    <row r="4214" spans="2:18" x14ac:dyDescent="0.2">
      <c r="B4214">
        <f t="shared" si="517"/>
        <v>4205</v>
      </c>
      <c r="C4214" s="57">
        <f ca="1"/>
        <v>-0.34236984724578828</v>
      </c>
      <c r="D4214" s="57">
        <f t="shared" ca="1" si="518"/>
        <v>0.64872542893829155</v>
      </c>
      <c r="E4214" s="57">
        <f t="shared" ca="1" si="518"/>
        <v>0.64893830680260434</v>
      </c>
      <c r="F4214" s="57">
        <f t="shared" ca="1" si="512"/>
        <v>0</v>
      </c>
      <c r="G4214" s="57">
        <f t="shared" ca="1" si="513"/>
        <v>0</v>
      </c>
      <c r="H4214" s="17">
        <f t="shared" ca="1" si="514"/>
        <v>0</v>
      </c>
      <c r="I4214" s="17">
        <f t="shared" ca="1" si="515"/>
        <v>0</v>
      </c>
      <c r="K4214" s="17">
        <v>4205</v>
      </c>
      <c r="L4214" s="50">
        <v>1.9358103935873355E-3</v>
      </c>
      <c r="M4214" s="50">
        <v>1.9508150300761393E-3</v>
      </c>
      <c r="N4214" s="50">
        <v>5.5199999999999999E-2</v>
      </c>
      <c r="O4214" s="50">
        <v>5.5800000000000002E-2</v>
      </c>
      <c r="R4214" s="59"/>
    </row>
    <row r="4215" spans="2:18" x14ac:dyDescent="0.2">
      <c r="B4215">
        <f t="shared" si="517"/>
        <v>4206</v>
      </c>
      <c r="C4215" s="57">
        <f ca="1"/>
        <v>-1.5431561745800786</v>
      </c>
      <c r="D4215" s="57">
        <f t="shared" ca="1" si="518"/>
        <v>0.57629925953422578</v>
      </c>
      <c r="E4215" s="57">
        <f t="shared" ca="1" si="518"/>
        <v>0.57648837090569682</v>
      </c>
      <c r="F4215" s="57">
        <f t="shared" ca="1" si="512"/>
        <v>0</v>
      </c>
      <c r="G4215" s="57">
        <f t="shared" ca="1" si="513"/>
        <v>0</v>
      </c>
      <c r="H4215" s="17">
        <f t="shared" ca="1" si="514"/>
        <v>0</v>
      </c>
      <c r="I4215" s="17">
        <f t="shared" ca="1" si="515"/>
        <v>0</v>
      </c>
      <c r="K4215" s="17">
        <v>4206</v>
      </c>
      <c r="L4215" s="50">
        <v>1.8291948132301268E-3</v>
      </c>
      <c r="M4215" s="50">
        <v>1.8429705694100939E-3</v>
      </c>
      <c r="N4215" s="50">
        <v>5.0799999999999998E-2</v>
      </c>
      <c r="O4215" s="50">
        <v>5.0999999999999997E-2</v>
      </c>
      <c r="R4215" s="59"/>
    </row>
    <row r="4216" spans="2:18" x14ac:dyDescent="0.2">
      <c r="B4216">
        <f t="shared" si="517"/>
        <v>4207</v>
      </c>
      <c r="C4216" s="57">
        <f ca="1"/>
        <v>0.63861571428574293</v>
      </c>
      <c r="D4216" s="57">
        <f t="shared" ca="1" si="518"/>
        <v>0.71459964132116793</v>
      </c>
      <c r="E4216" s="57">
        <f t="shared" ca="1" si="518"/>
        <v>0.71483413566761611</v>
      </c>
      <c r="F4216" s="57">
        <f t="shared" ca="1" si="512"/>
        <v>0</v>
      </c>
      <c r="G4216" s="57">
        <f t="shared" ca="1" si="513"/>
        <v>0</v>
      </c>
      <c r="H4216" s="17">
        <f t="shared" ca="1" si="514"/>
        <v>0</v>
      </c>
      <c r="I4216" s="17">
        <f t="shared" ca="1" si="515"/>
        <v>0</v>
      </c>
      <c r="K4216" s="17">
        <v>4207</v>
      </c>
      <c r="L4216" s="50">
        <v>1.7907300900610612E-3</v>
      </c>
      <c r="M4216" s="50">
        <v>1.804970379679989E-3</v>
      </c>
      <c r="N4216" s="50">
        <v>5.2400000000000002E-2</v>
      </c>
      <c r="O4216" s="50">
        <v>5.2999999999999999E-2</v>
      </c>
      <c r="R4216" s="59"/>
    </row>
    <row r="4217" spans="2:18" x14ac:dyDescent="0.2">
      <c r="B4217">
        <f t="shared" si="517"/>
        <v>4208</v>
      </c>
      <c r="C4217" s="57">
        <f ca="1"/>
        <v>1.3353054904187029</v>
      </c>
      <c r="D4217" s="57">
        <f t="shared" ca="1" si="518"/>
        <v>0.76540669949345508</v>
      </c>
      <c r="E4217" s="57">
        <f t="shared" ca="1" si="518"/>
        <v>0.76565786606755637</v>
      </c>
      <c r="F4217" s="57">
        <f t="shared" ca="1" si="512"/>
        <v>0</v>
      </c>
      <c r="G4217" s="57">
        <f t="shared" ca="1" si="513"/>
        <v>0</v>
      </c>
      <c r="H4217" s="17">
        <f t="shared" ca="1" si="514"/>
        <v>0</v>
      </c>
      <c r="I4217" s="17">
        <f t="shared" ca="1" si="515"/>
        <v>0</v>
      </c>
      <c r="K4217" s="17">
        <v>4208</v>
      </c>
      <c r="L4217" s="50">
        <v>1.7925217371626162E-3</v>
      </c>
      <c r="M4217" s="50">
        <v>1.8067549743902912E-3</v>
      </c>
      <c r="N4217" s="50">
        <v>5.2600000000000001E-2</v>
      </c>
      <c r="O4217" s="50">
        <v>5.28E-2</v>
      </c>
      <c r="R4217" s="59"/>
    </row>
    <row r="4218" spans="2:18" x14ac:dyDescent="0.2">
      <c r="B4218">
        <f t="shared" si="517"/>
        <v>4209</v>
      </c>
      <c r="C4218" s="57">
        <f ca="1"/>
        <v>-1.3433561619559753</v>
      </c>
      <c r="D4218" s="57">
        <f t="shared" ca="1" si="518"/>
        <v>0.58776361471591276</v>
      </c>
      <c r="E4218" s="57">
        <f t="shared" ca="1" si="518"/>
        <v>0.58795648809105738</v>
      </c>
      <c r="F4218" s="57">
        <f t="shared" ca="1" si="512"/>
        <v>0</v>
      </c>
      <c r="G4218" s="57">
        <f t="shared" ca="1" si="513"/>
        <v>0</v>
      </c>
      <c r="H4218" s="17">
        <f t="shared" ca="1" si="514"/>
        <v>0</v>
      </c>
      <c r="I4218" s="17">
        <f t="shared" ca="1" si="515"/>
        <v>0</v>
      </c>
      <c r="K4218" s="17">
        <v>4209</v>
      </c>
      <c r="L4218" s="50">
        <v>2.044906916688855E-3</v>
      </c>
      <c r="M4218" s="50">
        <v>2.0600257404223029E-3</v>
      </c>
      <c r="N4218" s="50">
        <v>5.5599999999999997E-2</v>
      </c>
      <c r="O4218" s="50">
        <v>5.6000000000000001E-2</v>
      </c>
      <c r="R4218" s="59"/>
    </row>
    <row r="4219" spans="2:18" x14ac:dyDescent="0.2">
      <c r="B4219">
        <f t="shared" si="517"/>
        <v>4210</v>
      </c>
      <c r="C4219" s="57">
        <f ca="1"/>
        <v>-0.92621114653408732</v>
      </c>
      <c r="D4219" s="57">
        <f t="shared" ca="1" si="518"/>
        <v>0.61243947601418369</v>
      </c>
      <c r="E4219" s="57">
        <f t="shared" ca="1" si="518"/>
        <v>0.6126404467205242</v>
      </c>
      <c r="F4219" s="57">
        <f t="shared" ca="1" si="512"/>
        <v>0</v>
      </c>
      <c r="G4219" s="57">
        <f t="shared" ca="1" si="513"/>
        <v>0</v>
      </c>
      <c r="H4219" s="17">
        <f t="shared" ca="1" si="514"/>
        <v>0</v>
      </c>
      <c r="I4219" s="17">
        <f t="shared" ca="1" si="515"/>
        <v>0</v>
      </c>
      <c r="K4219" s="17">
        <v>4210</v>
      </c>
      <c r="L4219" s="50">
        <v>1.5788283741800504E-3</v>
      </c>
      <c r="M4219" s="50">
        <v>1.5918765591126278E-3</v>
      </c>
      <c r="N4219" s="50">
        <v>4.82E-2</v>
      </c>
      <c r="O4219" s="50">
        <v>4.8800000000000003E-2</v>
      </c>
      <c r="R4219" s="59"/>
    </row>
    <row r="4220" spans="2:18" x14ac:dyDescent="0.2">
      <c r="B4220">
        <f t="shared" si="517"/>
        <v>4211</v>
      </c>
      <c r="C4220" s="57">
        <f ca="1"/>
        <v>-1.3373137424918222E-2</v>
      </c>
      <c r="D4220" s="57">
        <f t="shared" ca="1" si="518"/>
        <v>0.67011176537719386</v>
      </c>
      <c r="E4220" s="57">
        <f t="shared" ca="1" si="518"/>
        <v>0.67033166112214382</v>
      </c>
      <c r="F4220" s="57">
        <f t="shared" ca="1" si="512"/>
        <v>0</v>
      </c>
      <c r="G4220" s="57">
        <f t="shared" ca="1" si="513"/>
        <v>0</v>
      </c>
      <c r="H4220" s="17">
        <f t="shared" ca="1" si="514"/>
        <v>0</v>
      </c>
      <c r="I4220" s="17">
        <f t="shared" ca="1" si="515"/>
        <v>0</v>
      </c>
      <c r="K4220" s="17">
        <v>4211</v>
      </c>
      <c r="L4220" s="50">
        <v>1.623685358879976E-3</v>
      </c>
      <c r="M4220" s="50">
        <v>1.636504021005769E-3</v>
      </c>
      <c r="N4220" s="50">
        <v>4.7199999999999999E-2</v>
      </c>
      <c r="O4220" s="50">
        <v>4.7800000000000002E-2</v>
      </c>
      <c r="R4220" s="59"/>
    </row>
    <row r="4221" spans="2:18" x14ac:dyDescent="0.2">
      <c r="B4221">
        <f t="shared" si="517"/>
        <v>4212</v>
      </c>
      <c r="C4221" s="57">
        <f ca="1"/>
        <v>-9.9051104449130553E-2</v>
      </c>
      <c r="D4221" s="57">
        <f t="shared" ca="1" si="518"/>
        <v>0.66447532115021513</v>
      </c>
      <c r="E4221" s="57">
        <f t="shared" ca="1" si="518"/>
        <v>0.66469336730802719</v>
      </c>
      <c r="F4221" s="57">
        <f t="shared" ca="1" si="512"/>
        <v>0</v>
      </c>
      <c r="G4221" s="57">
        <f t="shared" ca="1" si="513"/>
        <v>0</v>
      </c>
      <c r="H4221" s="17">
        <f t="shared" ca="1" si="514"/>
        <v>0</v>
      </c>
      <c r="I4221" s="17">
        <f t="shared" ca="1" si="515"/>
        <v>0</v>
      </c>
      <c r="K4221" s="17">
        <v>4212</v>
      </c>
      <c r="L4221" s="50">
        <v>1.9545681128355858E-3</v>
      </c>
      <c r="M4221" s="50">
        <v>1.9701075182551138E-3</v>
      </c>
      <c r="N4221" s="50">
        <v>5.7599999999999998E-2</v>
      </c>
      <c r="O4221" s="50">
        <v>5.7599999999999998E-2</v>
      </c>
      <c r="R4221" s="59"/>
    </row>
    <row r="4222" spans="2:18" x14ac:dyDescent="0.2">
      <c r="B4222">
        <f t="shared" si="517"/>
        <v>4213</v>
      </c>
      <c r="C4222" s="57">
        <f ca="1"/>
        <v>1.6981857494900889</v>
      </c>
      <c r="D4222" s="57">
        <f t="shared" ca="1" si="518"/>
        <v>0.7932851750575457</v>
      </c>
      <c r="E4222" s="57">
        <f t="shared" ca="1" si="518"/>
        <v>0.79354548989387586</v>
      </c>
      <c r="F4222" s="57">
        <f t="shared" ca="1" si="512"/>
        <v>5.0851750575456878E-3</v>
      </c>
      <c r="G4222" s="57">
        <f t="shared" ca="1" si="513"/>
        <v>5.3454898938758433E-3</v>
      </c>
      <c r="H4222" s="17">
        <f t="shared" ca="1" si="514"/>
        <v>1</v>
      </c>
      <c r="I4222" s="17">
        <f t="shared" ca="1" si="515"/>
        <v>1</v>
      </c>
      <c r="K4222" s="17">
        <v>4213</v>
      </c>
      <c r="L4222" s="50">
        <v>1.661312506176509E-3</v>
      </c>
      <c r="M4222" s="50">
        <v>1.6757346182700828E-3</v>
      </c>
      <c r="N4222" s="50">
        <v>5.3600000000000002E-2</v>
      </c>
      <c r="O4222" s="50">
        <v>5.3800000000000001E-2</v>
      </c>
      <c r="R4222" s="59"/>
    </row>
    <row r="4223" spans="2:18" x14ac:dyDescent="0.2">
      <c r="B4223">
        <f t="shared" si="517"/>
        <v>4214</v>
      </c>
      <c r="C4223" s="57">
        <f ca="1"/>
        <v>-0.62935579022485788</v>
      </c>
      <c r="D4223" s="57">
        <f t="shared" ca="1" si="518"/>
        <v>0.63062812173766614</v>
      </c>
      <c r="E4223" s="57">
        <f t="shared" ca="1" si="518"/>
        <v>0.63083506100926334</v>
      </c>
      <c r="F4223" s="57">
        <f t="shared" ca="1" si="512"/>
        <v>0</v>
      </c>
      <c r="G4223" s="57">
        <f t="shared" ca="1" si="513"/>
        <v>0</v>
      </c>
      <c r="H4223" s="17">
        <f t="shared" ca="1" si="514"/>
        <v>0</v>
      </c>
      <c r="I4223" s="17">
        <f t="shared" ca="1" si="515"/>
        <v>0</v>
      </c>
      <c r="K4223" s="17">
        <v>4214</v>
      </c>
      <c r="L4223" s="50">
        <v>1.6389829719478059E-3</v>
      </c>
      <c r="M4223" s="50">
        <v>1.653047173002625E-3</v>
      </c>
      <c r="N4223" s="50">
        <v>5.2200000000000003E-2</v>
      </c>
      <c r="O4223" s="50">
        <v>5.2400000000000002E-2</v>
      </c>
      <c r="R4223" s="59"/>
    </row>
    <row r="4224" spans="2:18" x14ac:dyDescent="0.2">
      <c r="B4224">
        <f t="shared" si="517"/>
        <v>4215</v>
      </c>
      <c r="C4224" s="57">
        <f ca="1"/>
        <v>-1.4047719866831618</v>
      </c>
      <c r="D4224" s="57">
        <f t="shared" ca="1" si="518"/>
        <v>0.58421555778245859</v>
      </c>
      <c r="E4224" s="57">
        <f t="shared" ca="1" si="518"/>
        <v>0.58440726687029654</v>
      </c>
      <c r="F4224" s="57">
        <f t="shared" ca="1" si="512"/>
        <v>0</v>
      </c>
      <c r="G4224" s="57">
        <f t="shared" ca="1" si="513"/>
        <v>0</v>
      </c>
      <c r="H4224" s="17">
        <f t="shared" ca="1" si="514"/>
        <v>0</v>
      </c>
      <c r="I4224" s="17">
        <f t="shared" ca="1" si="515"/>
        <v>0</v>
      </c>
      <c r="K4224" s="17">
        <v>4215</v>
      </c>
      <c r="L4224" s="50">
        <v>1.7250923569608839E-3</v>
      </c>
      <c r="M4224" s="50">
        <v>1.7383321035369717E-3</v>
      </c>
      <c r="N4224" s="50">
        <v>4.9000000000000002E-2</v>
      </c>
      <c r="O4224" s="50">
        <v>4.9000000000000002E-2</v>
      </c>
      <c r="R4224" s="59"/>
    </row>
    <row r="4225" spans="2:18" x14ac:dyDescent="0.2">
      <c r="B4225">
        <f t="shared" si="517"/>
        <v>4216</v>
      </c>
      <c r="C4225" s="57">
        <f ca="1"/>
        <v>0.90208203022733624</v>
      </c>
      <c r="D4225" s="57">
        <f t="shared" ca="1" si="518"/>
        <v>0.73340415507011913</v>
      </c>
      <c r="E4225" s="57">
        <f t="shared" ca="1" si="518"/>
        <v>0.73364482007760157</v>
      </c>
      <c r="F4225" s="57">
        <f t="shared" ca="1" si="512"/>
        <v>0</v>
      </c>
      <c r="G4225" s="57">
        <f t="shared" ca="1" si="513"/>
        <v>0</v>
      </c>
      <c r="H4225" s="17">
        <f t="shared" ca="1" si="514"/>
        <v>0</v>
      </c>
      <c r="I4225" s="17">
        <f t="shared" ca="1" si="515"/>
        <v>0</v>
      </c>
      <c r="K4225" s="17">
        <v>4216</v>
      </c>
      <c r="L4225" s="50">
        <v>1.9016273745425167E-3</v>
      </c>
      <c r="M4225" s="50">
        <v>1.9166863886731496E-3</v>
      </c>
      <c r="N4225" s="50">
        <v>5.5800000000000002E-2</v>
      </c>
      <c r="O4225" s="50">
        <v>5.6000000000000001E-2</v>
      </c>
      <c r="R4225" s="59"/>
    </row>
    <row r="4226" spans="2:18" x14ac:dyDescent="0.2">
      <c r="B4226">
        <f t="shared" si="517"/>
        <v>4217</v>
      </c>
      <c r="C4226" s="57">
        <f ca="1"/>
        <v>0.26520670658653672</v>
      </c>
      <c r="D4226" s="57">
        <f t="shared" ca="1" si="518"/>
        <v>0.68877109945228776</v>
      </c>
      <c r="E4226" s="57">
        <f t="shared" ca="1" si="518"/>
        <v>0.68899711821787202</v>
      </c>
      <c r="F4226" s="57">
        <f t="shared" ca="1" si="512"/>
        <v>0</v>
      </c>
      <c r="G4226" s="57">
        <f t="shared" ca="1" si="513"/>
        <v>0</v>
      </c>
      <c r="H4226" s="17">
        <f t="shared" ca="1" si="514"/>
        <v>0</v>
      </c>
      <c r="I4226" s="17">
        <f t="shared" ca="1" si="515"/>
        <v>0</v>
      </c>
      <c r="K4226" s="17">
        <v>4217</v>
      </c>
      <c r="L4226" s="50">
        <v>1.6594146613584915E-3</v>
      </c>
      <c r="M4226" s="50">
        <v>1.6728325957987135E-3</v>
      </c>
      <c r="N4226" s="50">
        <v>4.9399999999999999E-2</v>
      </c>
      <c r="O4226" s="50">
        <v>5.0200000000000002E-2</v>
      </c>
      <c r="R4226" s="59"/>
    </row>
    <row r="4227" spans="2:18" x14ac:dyDescent="0.2">
      <c r="B4227">
        <f t="shared" si="517"/>
        <v>4218</v>
      </c>
      <c r="C4227" s="57">
        <f ca="1"/>
        <v>0.93594254575912939</v>
      </c>
      <c r="D4227" s="57">
        <f t="shared" ca="1" si="518"/>
        <v>0.73585651233898475</v>
      </c>
      <c r="E4227" s="57">
        <f t="shared" ca="1" si="518"/>
        <v>0.73609798208226851</v>
      </c>
      <c r="F4227" s="57">
        <f t="shared" ca="1" si="512"/>
        <v>0</v>
      </c>
      <c r="G4227" s="57">
        <f t="shared" ca="1" si="513"/>
        <v>0</v>
      </c>
      <c r="H4227" s="17">
        <f t="shared" ca="1" si="514"/>
        <v>0</v>
      </c>
      <c r="I4227" s="17">
        <f t="shared" ca="1" si="515"/>
        <v>0</v>
      </c>
      <c r="K4227" s="17">
        <v>4218</v>
      </c>
      <c r="L4227" s="50">
        <v>1.8041989553569237E-3</v>
      </c>
      <c r="M4227" s="50">
        <v>1.8183872429901808E-3</v>
      </c>
      <c r="N4227" s="50">
        <v>5.2200000000000003E-2</v>
      </c>
      <c r="O4227" s="50">
        <v>5.2999999999999999E-2</v>
      </c>
      <c r="R4227" s="59"/>
    </row>
    <row r="4228" spans="2:18" x14ac:dyDescent="0.2">
      <c r="B4228">
        <f t="shared" si="517"/>
        <v>4219</v>
      </c>
      <c r="C4228" s="57">
        <f ca="1"/>
        <v>-0.85639846497029493</v>
      </c>
      <c r="D4228" s="57">
        <f t="shared" ca="1" si="518"/>
        <v>0.61666922527917212</v>
      </c>
      <c r="E4228" s="57">
        <f t="shared" ca="1" si="518"/>
        <v>0.61687158396870223</v>
      </c>
      <c r="F4228" s="57">
        <f t="shared" ca="1" si="512"/>
        <v>0</v>
      </c>
      <c r="G4228" s="57">
        <f t="shared" ca="1" si="513"/>
        <v>0</v>
      </c>
      <c r="H4228" s="17">
        <f t="shared" ca="1" si="514"/>
        <v>0</v>
      </c>
      <c r="I4228" s="17">
        <f t="shared" ca="1" si="515"/>
        <v>0</v>
      </c>
      <c r="K4228" s="17">
        <v>4219</v>
      </c>
      <c r="L4228" s="50">
        <v>1.7893336711171796E-3</v>
      </c>
      <c r="M4228" s="50">
        <v>1.8035066970794541E-3</v>
      </c>
      <c r="N4228" s="50">
        <v>5.2400000000000002E-2</v>
      </c>
      <c r="O4228" s="50">
        <v>5.2600000000000001E-2</v>
      </c>
      <c r="R4228" s="59"/>
    </row>
    <row r="4229" spans="2:18" x14ac:dyDescent="0.2">
      <c r="B4229">
        <f t="shared" si="517"/>
        <v>4220</v>
      </c>
      <c r="C4229" s="57">
        <f ca="1"/>
        <v>-1.8092451546243511</v>
      </c>
      <c r="D4229" s="57">
        <f t="shared" ca="1" si="518"/>
        <v>0.56137775237402687</v>
      </c>
      <c r="E4229" s="57">
        <f t="shared" ca="1" si="518"/>
        <v>0.56156196728478458</v>
      </c>
      <c r="F4229" s="57">
        <f t="shared" ca="1" si="512"/>
        <v>0</v>
      </c>
      <c r="G4229" s="57">
        <f t="shared" ca="1" si="513"/>
        <v>0</v>
      </c>
      <c r="H4229" s="17">
        <f t="shared" ca="1" si="514"/>
        <v>0</v>
      </c>
      <c r="I4229" s="17">
        <f t="shared" ca="1" si="515"/>
        <v>0</v>
      </c>
      <c r="K4229" s="17">
        <v>4220</v>
      </c>
      <c r="L4229" s="50">
        <v>1.7653933970749644E-3</v>
      </c>
      <c r="M4229" s="50">
        <v>1.7785769426326556E-3</v>
      </c>
      <c r="N4229" s="50">
        <v>4.8399999999999999E-2</v>
      </c>
      <c r="O4229" s="50">
        <v>4.9000000000000002E-2</v>
      </c>
      <c r="R4229" s="59"/>
    </row>
    <row r="4230" spans="2:18" x14ac:dyDescent="0.2">
      <c r="B4230">
        <f t="shared" si="517"/>
        <v>4221</v>
      </c>
      <c r="C4230" s="57">
        <f ca="1"/>
        <v>-0.68164056693230346</v>
      </c>
      <c r="D4230" s="57">
        <f t="shared" ref="D4230:E4249" ca="1" si="519">S0*EXP((D$5+0.5*σ*σ)*T+σ*SQRT(T)*$C4230)</f>
        <v>0.62738583455055408</v>
      </c>
      <c r="E4230" s="57">
        <f t="shared" ca="1" si="519"/>
        <v>0.62759170987253388</v>
      </c>
      <c r="F4230" s="57">
        <f t="shared" ca="1" si="512"/>
        <v>0</v>
      </c>
      <c r="G4230" s="57">
        <f t="shared" ca="1" si="513"/>
        <v>0</v>
      </c>
      <c r="H4230" s="17">
        <f t="shared" ca="1" si="514"/>
        <v>0</v>
      </c>
      <c r="I4230" s="17">
        <f t="shared" ca="1" si="515"/>
        <v>0</v>
      </c>
      <c r="K4230" s="17">
        <v>4221</v>
      </c>
      <c r="L4230" s="50">
        <v>1.7457005545196609E-3</v>
      </c>
      <c r="M4230" s="50">
        <v>1.7593721935946543E-3</v>
      </c>
      <c r="N4230" s="50">
        <v>5.0200000000000002E-2</v>
      </c>
      <c r="O4230" s="50">
        <v>5.0999999999999997E-2</v>
      </c>
      <c r="R4230" s="59"/>
    </row>
    <row r="4231" spans="2:18" x14ac:dyDescent="0.2">
      <c r="B4231">
        <f t="shared" si="517"/>
        <v>4222</v>
      </c>
      <c r="C4231" s="57">
        <f ca="1"/>
        <v>-1.193978214133385</v>
      </c>
      <c r="D4231" s="57">
        <f t="shared" ca="1" si="519"/>
        <v>0.59648353900590922</v>
      </c>
      <c r="E4231" s="57">
        <f t="shared" ca="1" si="519"/>
        <v>0.59667927380559038</v>
      </c>
      <c r="F4231" s="57">
        <f t="shared" ca="1" si="512"/>
        <v>0</v>
      </c>
      <c r="G4231" s="57">
        <f t="shared" ca="1" si="513"/>
        <v>0</v>
      </c>
      <c r="H4231" s="17">
        <f t="shared" ca="1" si="514"/>
        <v>0</v>
      </c>
      <c r="I4231" s="17">
        <f t="shared" ca="1" si="515"/>
        <v>0</v>
      </c>
      <c r="K4231" s="17">
        <v>4222</v>
      </c>
      <c r="L4231" s="50">
        <v>1.636375694130098E-3</v>
      </c>
      <c r="M4231" s="50">
        <v>1.648947362071333E-3</v>
      </c>
      <c r="N4231" s="50">
        <v>4.6399999999999997E-2</v>
      </c>
      <c r="O4231" s="50">
        <v>4.6800000000000001E-2</v>
      </c>
      <c r="R4231" s="59"/>
    </row>
    <row r="4232" spans="2:18" x14ac:dyDescent="0.2">
      <c r="B4232">
        <f t="shared" si="517"/>
        <v>4223</v>
      </c>
      <c r="C4232" s="57">
        <f ca="1"/>
        <v>0.29286153884952021</v>
      </c>
      <c r="D4232" s="57">
        <f t="shared" ca="1" si="519"/>
        <v>0.69065154098303039</v>
      </c>
      <c r="E4232" s="57">
        <f t="shared" ca="1" si="519"/>
        <v>0.69087817681148767</v>
      </c>
      <c r="F4232" s="57">
        <f t="shared" ca="1" si="512"/>
        <v>0</v>
      </c>
      <c r="G4232" s="57">
        <f t="shared" ca="1" si="513"/>
        <v>0</v>
      </c>
      <c r="H4232" s="17">
        <f t="shared" ca="1" si="514"/>
        <v>0</v>
      </c>
      <c r="I4232" s="17">
        <f t="shared" ca="1" si="515"/>
        <v>0</v>
      </c>
      <c r="K4232" s="17">
        <v>4223</v>
      </c>
      <c r="L4232" s="50">
        <v>1.9798482218925557E-3</v>
      </c>
      <c r="M4232" s="50">
        <v>1.9946817586024919E-3</v>
      </c>
      <c r="N4232" s="50">
        <v>5.4600000000000003E-2</v>
      </c>
      <c r="O4232" s="50">
        <v>5.5E-2</v>
      </c>
      <c r="R4232" s="59"/>
    </row>
    <row r="4233" spans="2:18" x14ac:dyDescent="0.2">
      <c r="B4233">
        <f t="shared" si="517"/>
        <v>4224</v>
      </c>
      <c r="C4233" s="57">
        <f ca="1"/>
        <v>-4.2668250800648864E-2</v>
      </c>
      <c r="D4233" s="57">
        <f t="shared" ca="1" si="519"/>
        <v>0.66817918685817301</v>
      </c>
      <c r="E4233" s="57">
        <f t="shared" ca="1" si="519"/>
        <v>0.66839844843160856</v>
      </c>
      <c r="F4233" s="57">
        <f t="shared" ca="1" si="512"/>
        <v>0</v>
      </c>
      <c r="G4233" s="57">
        <f t="shared" ca="1" si="513"/>
        <v>0</v>
      </c>
      <c r="H4233" s="17">
        <f t="shared" ca="1" si="514"/>
        <v>0</v>
      </c>
      <c r="I4233" s="17">
        <f t="shared" ca="1" si="515"/>
        <v>0</v>
      </c>
      <c r="K4233" s="17">
        <v>4224</v>
      </c>
      <c r="L4233" s="50">
        <v>1.6894993992854538E-3</v>
      </c>
      <c r="M4233" s="50">
        <v>1.7029661189566017E-3</v>
      </c>
      <c r="N4233" s="50">
        <v>4.9599999999999998E-2</v>
      </c>
      <c r="O4233" s="50">
        <v>5.0200000000000002E-2</v>
      </c>
      <c r="R4233" s="59"/>
    </row>
    <row r="4234" spans="2:18" x14ac:dyDescent="0.2">
      <c r="B4234">
        <f t="shared" si="517"/>
        <v>4225</v>
      </c>
      <c r="C4234" s="57">
        <f ca="1"/>
        <v>-0.1846158651610382</v>
      </c>
      <c r="D4234" s="57">
        <f t="shared" ca="1" si="519"/>
        <v>0.65889363987309735</v>
      </c>
      <c r="E4234" s="57">
        <f t="shared" ca="1" si="519"/>
        <v>0.65910985441411674</v>
      </c>
      <c r="F4234" s="57">
        <f t="shared" ref="F4234:F4297" ca="1" si="520">MAX(0,CP*(D4234-K))</f>
        <v>0</v>
      </c>
      <c r="G4234" s="57">
        <f t="shared" ref="G4234:G4297" ca="1" si="521">MAX(0,CP*(E4234-K))</f>
        <v>0</v>
      </c>
      <c r="H4234" s="17">
        <f t="shared" ref="H4234:H4297" ca="1" si="522">(CP*(D4234-K)&gt;0)*1</f>
        <v>0</v>
      </c>
      <c r="I4234" s="17">
        <f t="shared" ref="I4234:I4297" ca="1" si="523">(CP*(E4234-K)&gt;0)*1</f>
        <v>0</v>
      </c>
      <c r="K4234" s="17">
        <v>4225</v>
      </c>
      <c r="L4234" s="50">
        <v>1.7576995370035518E-3</v>
      </c>
      <c r="M4234" s="50">
        <v>1.7717081202718462E-3</v>
      </c>
      <c r="N4234" s="50">
        <v>5.1799999999999999E-2</v>
      </c>
      <c r="O4234" s="50">
        <v>5.2200000000000003E-2</v>
      </c>
      <c r="R4234" s="59"/>
    </row>
    <row r="4235" spans="2:18" x14ac:dyDescent="0.2">
      <c r="B4235">
        <f t="shared" si="517"/>
        <v>4226</v>
      </c>
      <c r="C4235" s="57">
        <f ca="1"/>
        <v>-0.93212576336470276</v>
      </c>
      <c r="D4235" s="57">
        <f t="shared" ca="1" si="519"/>
        <v>0.61208246230133723</v>
      </c>
      <c r="E4235" s="57">
        <f t="shared" ca="1" si="519"/>
        <v>0.61228331585439011</v>
      </c>
      <c r="F4235" s="57">
        <f t="shared" ca="1" si="520"/>
        <v>0</v>
      </c>
      <c r="G4235" s="57">
        <f t="shared" ca="1" si="521"/>
        <v>0</v>
      </c>
      <c r="H4235" s="17">
        <f t="shared" ca="1" si="522"/>
        <v>0</v>
      </c>
      <c r="I4235" s="17">
        <f t="shared" ca="1" si="523"/>
        <v>0</v>
      </c>
      <c r="K4235" s="17">
        <v>4226</v>
      </c>
      <c r="L4235" s="50">
        <v>2.0873926608458793E-3</v>
      </c>
      <c r="M4235" s="50">
        <v>2.1020703386834521E-3</v>
      </c>
      <c r="N4235" s="50">
        <v>5.3800000000000001E-2</v>
      </c>
      <c r="O4235" s="50">
        <v>5.4399999999999997E-2</v>
      </c>
      <c r="R4235" s="59"/>
    </row>
    <row r="4236" spans="2:18" x14ac:dyDescent="0.2">
      <c r="B4236">
        <f t="shared" si="517"/>
        <v>4227</v>
      </c>
      <c r="C4236" s="57">
        <f ca="1"/>
        <v>0.8101410552920294</v>
      </c>
      <c r="D4236" s="57">
        <f t="shared" ca="1" si="519"/>
        <v>0.72678645003360176</v>
      </c>
      <c r="E4236" s="57">
        <f t="shared" ca="1" si="519"/>
        <v>0.72702494345530688</v>
      </c>
      <c r="F4236" s="57">
        <f t="shared" ca="1" si="520"/>
        <v>0</v>
      </c>
      <c r="G4236" s="57">
        <f t="shared" ca="1" si="521"/>
        <v>0</v>
      </c>
      <c r="H4236" s="17">
        <f t="shared" ca="1" si="522"/>
        <v>0</v>
      </c>
      <c r="I4236" s="17">
        <f t="shared" ca="1" si="523"/>
        <v>0</v>
      </c>
      <c r="K4236" s="17">
        <v>4227</v>
      </c>
      <c r="L4236" s="50">
        <v>1.7333081663010444E-3</v>
      </c>
      <c r="M4236" s="50">
        <v>1.7474293250388964E-3</v>
      </c>
      <c r="N4236" s="50">
        <v>5.2200000000000003E-2</v>
      </c>
      <c r="O4236" s="50">
        <v>5.2400000000000002E-2</v>
      </c>
      <c r="R4236" s="59"/>
    </row>
    <row r="4237" spans="2:18" x14ac:dyDescent="0.2">
      <c r="B4237">
        <f t="shared" si="517"/>
        <v>4228</v>
      </c>
      <c r="C4237" s="57">
        <f ca="1"/>
        <v>2.246006400286098</v>
      </c>
      <c r="D4237" s="57">
        <f t="shared" ca="1" si="519"/>
        <v>0.83730719668337972</v>
      </c>
      <c r="E4237" s="57">
        <f t="shared" ca="1" si="519"/>
        <v>0.83758195725210816</v>
      </c>
      <c r="F4237" s="57">
        <f t="shared" ca="1" si="520"/>
        <v>4.9107196683379706E-2</v>
      </c>
      <c r="G4237" s="57">
        <f t="shared" ca="1" si="521"/>
        <v>4.9381957252108144E-2</v>
      </c>
      <c r="H4237" s="17">
        <f t="shared" ca="1" si="522"/>
        <v>1</v>
      </c>
      <c r="I4237" s="17">
        <f t="shared" ca="1" si="523"/>
        <v>1</v>
      </c>
      <c r="K4237" s="17">
        <v>4228</v>
      </c>
      <c r="L4237" s="50">
        <v>1.6619200977152592E-3</v>
      </c>
      <c r="M4237" s="50">
        <v>1.675842852971073E-3</v>
      </c>
      <c r="N4237" s="50">
        <v>5.16E-2</v>
      </c>
      <c r="O4237" s="50">
        <v>5.1999999999999998E-2</v>
      </c>
      <c r="R4237" s="59"/>
    </row>
    <row r="4238" spans="2:18" x14ac:dyDescent="0.2">
      <c r="B4238">
        <f t="shared" si="517"/>
        <v>4229</v>
      </c>
      <c r="C4238" s="57">
        <f ca="1"/>
        <v>0.77863737079975059</v>
      </c>
      <c r="D4238" s="57">
        <f t="shared" ca="1" si="519"/>
        <v>0.72453264867905032</v>
      </c>
      <c r="E4238" s="57">
        <f t="shared" ca="1" si="519"/>
        <v>0.72477040252065339</v>
      </c>
      <c r="F4238" s="57">
        <f t="shared" ca="1" si="520"/>
        <v>0</v>
      </c>
      <c r="G4238" s="57">
        <f t="shared" ca="1" si="521"/>
        <v>0</v>
      </c>
      <c r="H4238" s="17">
        <f t="shared" ca="1" si="522"/>
        <v>0</v>
      </c>
      <c r="I4238" s="17">
        <f t="shared" ca="1" si="523"/>
        <v>0</v>
      </c>
      <c r="K4238" s="17">
        <v>4229</v>
      </c>
      <c r="L4238" s="50">
        <v>1.5557012755280228E-3</v>
      </c>
      <c r="M4238" s="50">
        <v>1.5700661482101667E-3</v>
      </c>
      <c r="N4238" s="50">
        <v>5.3400000000000003E-2</v>
      </c>
      <c r="O4238" s="50">
        <v>5.3600000000000002E-2</v>
      </c>
      <c r="R4238" s="59"/>
    </row>
    <row r="4239" spans="2:18" x14ac:dyDescent="0.2">
      <c r="B4239">
        <f t="shared" si="517"/>
        <v>4230</v>
      </c>
      <c r="C4239" s="57">
        <f ca="1"/>
        <v>-1.752905424126401</v>
      </c>
      <c r="D4239" s="57">
        <f t="shared" ca="1" si="519"/>
        <v>0.56450453983855708</v>
      </c>
      <c r="E4239" s="57">
        <f t="shared" ca="1" si="519"/>
        <v>0.56468978079794485</v>
      </c>
      <c r="F4239" s="57">
        <f t="shared" ca="1" si="520"/>
        <v>0</v>
      </c>
      <c r="G4239" s="57">
        <f t="shared" ca="1" si="521"/>
        <v>0</v>
      </c>
      <c r="H4239" s="17">
        <f t="shared" ca="1" si="522"/>
        <v>0</v>
      </c>
      <c r="I4239" s="17">
        <f t="shared" ca="1" si="523"/>
        <v>0</v>
      </c>
      <c r="K4239" s="17">
        <v>4230</v>
      </c>
      <c r="L4239" s="50">
        <v>1.6558477850925708E-3</v>
      </c>
      <c r="M4239" s="50">
        <v>1.6697379846745712E-3</v>
      </c>
      <c r="N4239" s="50">
        <v>5.1200000000000002E-2</v>
      </c>
      <c r="O4239" s="50">
        <v>5.1999999999999998E-2</v>
      </c>
      <c r="R4239" s="59"/>
    </row>
    <row r="4240" spans="2:18" x14ac:dyDescent="0.2">
      <c r="B4240">
        <f t="shared" si="517"/>
        <v>4231</v>
      </c>
      <c r="C4240" s="57">
        <f ca="1"/>
        <v>0.31834721175272751</v>
      </c>
      <c r="D4240" s="57">
        <f t="shared" ca="1" si="519"/>
        <v>0.69238903181622768</v>
      </c>
      <c r="E4240" s="57">
        <f t="shared" ca="1" si="519"/>
        <v>0.69261623779859205</v>
      </c>
      <c r="F4240" s="57">
        <f t="shared" ca="1" si="520"/>
        <v>0</v>
      </c>
      <c r="G4240" s="57">
        <f t="shared" ca="1" si="521"/>
        <v>0</v>
      </c>
      <c r="H4240" s="17">
        <f t="shared" ca="1" si="522"/>
        <v>0</v>
      </c>
      <c r="I4240" s="17">
        <f t="shared" ca="1" si="523"/>
        <v>0</v>
      </c>
      <c r="K4240" s="17">
        <v>4231</v>
      </c>
      <c r="L4240" s="50">
        <v>1.74137682046294E-3</v>
      </c>
      <c r="M4240" s="50">
        <v>1.755811683027125E-3</v>
      </c>
      <c r="N4240" s="50">
        <v>5.3600000000000002E-2</v>
      </c>
      <c r="O4240" s="50">
        <v>5.3600000000000002E-2</v>
      </c>
      <c r="R4240" s="59"/>
    </row>
    <row r="4241" spans="2:18" x14ac:dyDescent="0.2">
      <c r="B4241">
        <f t="shared" si="517"/>
        <v>4232</v>
      </c>
      <c r="C4241" s="57">
        <f ca="1"/>
        <v>-0.3197233360316048</v>
      </c>
      <c r="D4241" s="57">
        <f t="shared" ca="1" si="519"/>
        <v>0.65017543178800907</v>
      </c>
      <c r="E4241" s="57">
        <f t="shared" ca="1" si="519"/>
        <v>0.65038878546766088</v>
      </c>
      <c r="F4241" s="57">
        <f t="shared" ca="1" si="520"/>
        <v>0</v>
      </c>
      <c r="G4241" s="57">
        <f t="shared" ca="1" si="521"/>
        <v>0</v>
      </c>
      <c r="H4241" s="17">
        <f t="shared" ca="1" si="522"/>
        <v>0</v>
      </c>
      <c r="I4241" s="17">
        <f t="shared" ca="1" si="523"/>
        <v>0</v>
      </c>
      <c r="K4241" s="17">
        <v>4232</v>
      </c>
      <c r="L4241" s="50">
        <v>1.5878559918607545E-3</v>
      </c>
      <c r="M4241" s="50">
        <v>1.6009151780283042E-3</v>
      </c>
      <c r="N4241" s="50">
        <v>4.8399999999999999E-2</v>
      </c>
      <c r="O4241" s="50">
        <v>4.8599999999999997E-2</v>
      </c>
      <c r="R4241" s="59"/>
    </row>
    <row r="4242" spans="2:18" x14ac:dyDescent="0.2">
      <c r="B4242">
        <f t="shared" si="517"/>
        <v>4233</v>
      </c>
      <c r="C4242" s="57">
        <f ca="1"/>
        <v>-8.8158077865473528E-2</v>
      </c>
      <c r="D4242" s="57">
        <f t="shared" ca="1" si="519"/>
        <v>0.66518929508721647</v>
      </c>
      <c r="E4242" s="57">
        <f t="shared" ca="1" si="519"/>
        <v>0.66540757553405139</v>
      </c>
      <c r="F4242" s="57">
        <f t="shared" ca="1" si="520"/>
        <v>0</v>
      </c>
      <c r="G4242" s="57">
        <f t="shared" ca="1" si="521"/>
        <v>0</v>
      </c>
      <c r="H4242" s="17">
        <f t="shared" ca="1" si="522"/>
        <v>0</v>
      </c>
      <c r="I4242" s="17">
        <f t="shared" ca="1" si="523"/>
        <v>0</v>
      </c>
      <c r="K4242" s="17">
        <v>4233</v>
      </c>
      <c r="L4242" s="50">
        <v>1.9602035352945897E-3</v>
      </c>
      <c r="M4242" s="50">
        <v>1.9760603623424338E-3</v>
      </c>
      <c r="N4242" s="50">
        <v>5.8400000000000001E-2</v>
      </c>
      <c r="O4242" s="50">
        <v>5.8999999999999997E-2</v>
      </c>
      <c r="R4242" s="59"/>
    </row>
    <row r="4243" spans="2:18" x14ac:dyDescent="0.2">
      <c r="B4243">
        <f t="shared" si="517"/>
        <v>4234</v>
      </c>
      <c r="C4243" s="57">
        <f ca="1"/>
        <v>-0.39193394446821878</v>
      </c>
      <c r="D4243" s="57">
        <f t="shared" ca="1" si="519"/>
        <v>0.64556322986809678</v>
      </c>
      <c r="E4243" s="57">
        <f t="shared" ca="1" si="519"/>
        <v>0.64577507006353674</v>
      </c>
      <c r="F4243" s="57">
        <f t="shared" ca="1" si="520"/>
        <v>0</v>
      </c>
      <c r="G4243" s="57">
        <f t="shared" ca="1" si="521"/>
        <v>0</v>
      </c>
      <c r="H4243" s="17">
        <f t="shared" ca="1" si="522"/>
        <v>0</v>
      </c>
      <c r="I4243" s="17">
        <f t="shared" ca="1" si="523"/>
        <v>0</v>
      </c>
      <c r="K4243" s="17">
        <v>4234</v>
      </c>
      <c r="L4243" s="50">
        <v>1.8995385087240966E-3</v>
      </c>
      <c r="M4243" s="50">
        <v>1.9137854847841029E-3</v>
      </c>
      <c r="N4243" s="50">
        <v>5.2200000000000003E-2</v>
      </c>
      <c r="O4243" s="50">
        <v>5.28E-2</v>
      </c>
      <c r="R4243" s="59"/>
    </row>
    <row r="4244" spans="2:18" x14ac:dyDescent="0.2">
      <c r="B4244">
        <f t="shared" si="517"/>
        <v>4235</v>
      </c>
      <c r="C4244" s="57">
        <f ca="1"/>
        <v>-1.756863137479288</v>
      </c>
      <c r="D4244" s="57">
        <f t="shared" ca="1" si="519"/>
        <v>0.56428432388833172</v>
      </c>
      <c r="E4244" s="57">
        <f t="shared" ca="1" si="519"/>
        <v>0.56446949258432544</v>
      </c>
      <c r="F4244" s="57">
        <f t="shared" ca="1" si="520"/>
        <v>0</v>
      </c>
      <c r="G4244" s="57">
        <f t="shared" ca="1" si="521"/>
        <v>0</v>
      </c>
      <c r="H4244" s="17">
        <f t="shared" ca="1" si="522"/>
        <v>0</v>
      </c>
      <c r="I4244" s="17">
        <f t="shared" ca="1" si="523"/>
        <v>0</v>
      </c>
      <c r="K4244" s="17">
        <v>4235</v>
      </c>
      <c r="L4244" s="50">
        <v>1.5640944862934561E-3</v>
      </c>
      <c r="M4244" s="50">
        <v>1.578242333199065E-3</v>
      </c>
      <c r="N4244" s="50">
        <v>5.2400000000000002E-2</v>
      </c>
      <c r="O4244" s="50">
        <v>5.2999999999999999E-2</v>
      </c>
      <c r="R4244" s="59"/>
    </row>
    <row r="4245" spans="2:18" x14ac:dyDescent="0.2">
      <c r="B4245">
        <f t="shared" si="517"/>
        <v>4236</v>
      </c>
      <c r="C4245" s="57">
        <f ca="1"/>
        <v>0.28796408742762419</v>
      </c>
      <c r="D4245" s="57">
        <f t="shared" ca="1" si="519"/>
        <v>0.69031815602411895</v>
      </c>
      <c r="E4245" s="57">
        <f t="shared" ca="1" si="519"/>
        <v>0.69054468245301392</v>
      </c>
      <c r="F4245" s="57">
        <f t="shared" ca="1" si="520"/>
        <v>0</v>
      </c>
      <c r="G4245" s="57">
        <f t="shared" ca="1" si="521"/>
        <v>0</v>
      </c>
      <c r="H4245" s="17">
        <f t="shared" ca="1" si="522"/>
        <v>0</v>
      </c>
      <c r="I4245" s="17">
        <f t="shared" ca="1" si="523"/>
        <v>0</v>
      </c>
      <c r="K4245" s="17">
        <v>4236</v>
      </c>
      <c r="L4245" s="50">
        <v>1.7988375501430912E-3</v>
      </c>
      <c r="M4245" s="50">
        <v>1.8124531110968924E-3</v>
      </c>
      <c r="N4245" s="50">
        <v>0.05</v>
      </c>
      <c r="O4245" s="50">
        <v>5.0599999999999999E-2</v>
      </c>
      <c r="R4245" s="59"/>
    </row>
    <row r="4246" spans="2:18" x14ac:dyDescent="0.2">
      <c r="B4246">
        <f t="shared" si="517"/>
        <v>4237</v>
      </c>
      <c r="C4246" s="57">
        <f ca="1"/>
        <v>0.54289277185948059</v>
      </c>
      <c r="D4246" s="57">
        <f t="shared" ca="1" si="519"/>
        <v>0.70788762615020218</v>
      </c>
      <c r="E4246" s="57">
        <f t="shared" ca="1" si="519"/>
        <v>0.70811991796320373</v>
      </c>
      <c r="F4246" s="57">
        <f t="shared" ca="1" si="520"/>
        <v>0</v>
      </c>
      <c r="G4246" s="57">
        <f t="shared" ca="1" si="521"/>
        <v>0</v>
      </c>
      <c r="H4246" s="17">
        <f t="shared" ca="1" si="522"/>
        <v>0</v>
      </c>
      <c r="I4246" s="17">
        <f t="shared" ca="1" si="523"/>
        <v>0</v>
      </c>
      <c r="K4246" s="17">
        <v>4237</v>
      </c>
      <c r="L4246" s="50">
        <v>1.4506303770970611E-3</v>
      </c>
      <c r="M4246" s="50">
        <v>1.4634030895829405E-3</v>
      </c>
      <c r="N4246" s="50">
        <v>4.7399999999999998E-2</v>
      </c>
      <c r="O4246" s="50">
        <v>4.7600000000000003E-2</v>
      </c>
      <c r="R4246" s="59"/>
    </row>
    <row r="4247" spans="2:18" x14ac:dyDescent="0.2">
      <c r="B4247">
        <f t="shared" si="517"/>
        <v>4238</v>
      </c>
      <c r="C4247" s="57">
        <f ca="1"/>
        <v>1.1126161230178075</v>
      </c>
      <c r="D4247" s="57">
        <f t="shared" ca="1" si="519"/>
        <v>0.74878578749926084</v>
      </c>
      <c r="E4247" s="57">
        <f t="shared" ca="1" si="519"/>
        <v>0.74903149995658114</v>
      </c>
      <c r="F4247" s="57">
        <f t="shared" ca="1" si="520"/>
        <v>0</v>
      </c>
      <c r="G4247" s="57">
        <f t="shared" ca="1" si="521"/>
        <v>0</v>
      </c>
      <c r="H4247" s="17">
        <f t="shared" ca="1" si="522"/>
        <v>0</v>
      </c>
      <c r="I4247" s="17">
        <f t="shared" ca="1" si="523"/>
        <v>0</v>
      </c>
      <c r="K4247" s="17">
        <v>4238</v>
      </c>
      <c r="L4247" s="50">
        <v>1.9831401791988519E-3</v>
      </c>
      <c r="M4247" s="50">
        <v>1.9980438141695943E-3</v>
      </c>
      <c r="N4247" s="50">
        <v>5.4800000000000001E-2</v>
      </c>
      <c r="O4247" s="50">
        <v>5.5399999999999998E-2</v>
      </c>
      <c r="R4247" s="59"/>
    </row>
    <row r="4248" spans="2:18" x14ac:dyDescent="0.2">
      <c r="B4248">
        <f t="shared" si="517"/>
        <v>4239</v>
      </c>
      <c r="C4248" s="57">
        <f ca="1"/>
        <v>-0.51616422553860541</v>
      </c>
      <c r="D4248" s="57">
        <f t="shared" ca="1" si="519"/>
        <v>0.63770488350059917</v>
      </c>
      <c r="E4248" s="57">
        <f t="shared" ca="1" si="519"/>
        <v>0.63791414499645827</v>
      </c>
      <c r="F4248" s="57">
        <f t="shared" ca="1" si="520"/>
        <v>0</v>
      </c>
      <c r="G4248" s="57">
        <f t="shared" ca="1" si="521"/>
        <v>0</v>
      </c>
      <c r="H4248" s="17">
        <f t="shared" ca="1" si="522"/>
        <v>0</v>
      </c>
      <c r="I4248" s="17">
        <f t="shared" ca="1" si="523"/>
        <v>0</v>
      </c>
      <c r="K4248" s="17">
        <v>4239</v>
      </c>
      <c r="L4248" s="50">
        <v>1.7845983139081578E-3</v>
      </c>
      <c r="M4248" s="50">
        <v>1.7980198236594216E-3</v>
      </c>
      <c r="N4248" s="50">
        <v>4.9399999999999999E-2</v>
      </c>
      <c r="O4248" s="50">
        <v>0.05</v>
      </c>
      <c r="R4248" s="59"/>
    </row>
    <row r="4249" spans="2:18" x14ac:dyDescent="0.2">
      <c r="B4249">
        <f t="shared" si="517"/>
        <v>4240</v>
      </c>
      <c r="C4249" s="57">
        <f ca="1"/>
        <v>-1.0461735873731761</v>
      </c>
      <c r="D4249" s="57">
        <f t="shared" ca="1" si="519"/>
        <v>0.60523894432665915</v>
      </c>
      <c r="E4249" s="57">
        <f t="shared" ca="1" si="519"/>
        <v>0.60543755219390127</v>
      </c>
      <c r="F4249" s="57">
        <f t="shared" ca="1" si="520"/>
        <v>0</v>
      </c>
      <c r="G4249" s="57">
        <f t="shared" ca="1" si="521"/>
        <v>0</v>
      </c>
      <c r="H4249" s="17">
        <f t="shared" ca="1" si="522"/>
        <v>0</v>
      </c>
      <c r="I4249" s="17">
        <f t="shared" ca="1" si="523"/>
        <v>0</v>
      </c>
      <c r="K4249" s="17">
        <v>4240</v>
      </c>
      <c r="L4249" s="50">
        <v>1.8930163472874657E-3</v>
      </c>
      <c r="M4249" s="50">
        <v>1.9086999352503199E-3</v>
      </c>
      <c r="N4249" s="50">
        <v>5.8000000000000003E-2</v>
      </c>
      <c r="O4249" s="50">
        <v>5.8400000000000001E-2</v>
      </c>
      <c r="R4249" s="59"/>
    </row>
    <row r="4250" spans="2:18" x14ac:dyDescent="0.2">
      <c r="B4250">
        <f t="shared" si="517"/>
        <v>4241</v>
      </c>
      <c r="C4250" s="57">
        <f ca="1"/>
        <v>0.58097154296287035</v>
      </c>
      <c r="D4250" s="57">
        <f t="shared" ref="D4250:E4269" ca="1" si="524">S0*EXP((D$5+0.5*σ*σ)*T+σ*SQRT(T)*$C4250)</f>
        <v>0.71055009423715998</v>
      </c>
      <c r="E4250" s="57">
        <f t="shared" ca="1" si="524"/>
        <v>0.71078325973337919</v>
      </c>
      <c r="F4250" s="57">
        <f t="shared" ca="1" si="520"/>
        <v>0</v>
      </c>
      <c r="G4250" s="57">
        <f t="shared" ca="1" si="521"/>
        <v>0</v>
      </c>
      <c r="H4250" s="17">
        <f t="shared" ca="1" si="522"/>
        <v>0</v>
      </c>
      <c r="I4250" s="17">
        <f t="shared" ca="1" si="523"/>
        <v>0</v>
      </c>
      <c r="K4250" s="17">
        <v>4241</v>
      </c>
      <c r="L4250" s="50">
        <v>1.7895120316730384E-3</v>
      </c>
      <c r="M4250" s="50">
        <v>1.8033658872620378E-3</v>
      </c>
      <c r="N4250" s="50">
        <v>5.0999999999999997E-2</v>
      </c>
      <c r="O4250" s="50">
        <v>5.1400000000000001E-2</v>
      </c>
      <c r="R4250" s="59"/>
    </row>
    <row r="4251" spans="2:18" x14ac:dyDescent="0.2">
      <c r="B4251">
        <f t="shared" si="517"/>
        <v>4242</v>
      </c>
      <c r="C4251" s="57">
        <f ca="1"/>
        <v>0.41550748133283949</v>
      </c>
      <c r="D4251" s="57">
        <f t="shared" ca="1" si="524"/>
        <v>0.69905314367699534</v>
      </c>
      <c r="E4251" s="57">
        <f t="shared" ca="1" si="524"/>
        <v>0.69928253647343719</v>
      </c>
      <c r="F4251" s="57">
        <f t="shared" ca="1" si="520"/>
        <v>0</v>
      </c>
      <c r="G4251" s="57">
        <f t="shared" ca="1" si="521"/>
        <v>0</v>
      </c>
      <c r="H4251" s="17">
        <f t="shared" ca="1" si="522"/>
        <v>0</v>
      </c>
      <c r="I4251" s="17">
        <f t="shared" ca="1" si="523"/>
        <v>0</v>
      </c>
      <c r="K4251" s="17">
        <v>4242</v>
      </c>
      <c r="L4251" s="50">
        <v>1.9342249227429636E-3</v>
      </c>
      <c r="M4251" s="50">
        <v>1.948983399108976E-3</v>
      </c>
      <c r="N4251" s="50">
        <v>5.4399999999999997E-2</v>
      </c>
      <c r="O4251" s="50">
        <v>5.4800000000000001E-2</v>
      </c>
      <c r="R4251" s="59"/>
    </row>
    <row r="4252" spans="2:18" x14ac:dyDescent="0.2">
      <c r="B4252">
        <f t="shared" si="517"/>
        <v>4243</v>
      </c>
      <c r="C4252" s="57">
        <f ca="1"/>
        <v>-0.42343298160071174</v>
      </c>
      <c r="D4252" s="57">
        <f t="shared" ca="1" si="524"/>
        <v>0.64356160066803336</v>
      </c>
      <c r="E4252" s="57">
        <f t="shared" ca="1" si="524"/>
        <v>0.64377278403312543</v>
      </c>
      <c r="F4252" s="57">
        <f t="shared" ca="1" si="520"/>
        <v>0</v>
      </c>
      <c r="G4252" s="57">
        <f t="shared" ca="1" si="521"/>
        <v>0</v>
      </c>
      <c r="H4252" s="17">
        <f t="shared" ca="1" si="522"/>
        <v>0</v>
      </c>
      <c r="I4252" s="17">
        <f t="shared" ca="1" si="523"/>
        <v>0</v>
      </c>
      <c r="K4252" s="17">
        <v>4243</v>
      </c>
      <c r="L4252" s="50">
        <v>1.5364432724381753E-3</v>
      </c>
      <c r="M4252" s="50">
        <v>1.5496107895629433E-3</v>
      </c>
      <c r="N4252" s="50">
        <v>4.8800000000000003E-2</v>
      </c>
      <c r="O4252" s="50">
        <v>4.9000000000000002E-2</v>
      </c>
      <c r="R4252" s="59"/>
    </row>
    <row r="4253" spans="2:18" x14ac:dyDescent="0.2">
      <c r="B4253">
        <f t="shared" si="517"/>
        <v>4244</v>
      </c>
      <c r="C4253" s="57">
        <f ca="1"/>
        <v>-1.1177137944108873</v>
      </c>
      <c r="D4253" s="57">
        <f t="shared" ca="1" si="524"/>
        <v>0.60098523170461082</v>
      </c>
      <c r="E4253" s="57">
        <f t="shared" ca="1" si="524"/>
        <v>0.60118244372513874</v>
      </c>
      <c r="F4253" s="57">
        <f t="shared" ca="1" si="520"/>
        <v>0</v>
      </c>
      <c r="G4253" s="57">
        <f t="shared" ca="1" si="521"/>
        <v>0</v>
      </c>
      <c r="H4253" s="17">
        <f t="shared" ca="1" si="522"/>
        <v>0</v>
      </c>
      <c r="I4253" s="17">
        <f t="shared" ca="1" si="523"/>
        <v>0</v>
      </c>
      <c r="K4253" s="17">
        <v>4244</v>
      </c>
      <c r="L4253" s="50">
        <v>1.822751135320414E-3</v>
      </c>
      <c r="M4253" s="50">
        <v>1.8362905383663018E-3</v>
      </c>
      <c r="N4253" s="50">
        <v>4.9799999999999997E-2</v>
      </c>
      <c r="O4253" s="50">
        <v>5.0799999999999998E-2</v>
      </c>
      <c r="R4253" s="59"/>
    </row>
    <row r="4254" spans="2:18" x14ac:dyDescent="0.2">
      <c r="B4254">
        <f t="shared" si="517"/>
        <v>4245</v>
      </c>
      <c r="C4254" s="57">
        <f ca="1"/>
        <v>-0.53864136830935871</v>
      </c>
      <c r="D4254" s="57">
        <f t="shared" ca="1" si="524"/>
        <v>0.63629331660137345</v>
      </c>
      <c r="E4254" s="57">
        <f t="shared" ca="1" si="524"/>
        <v>0.63650211489456854</v>
      </c>
      <c r="F4254" s="57">
        <f t="shared" ca="1" si="520"/>
        <v>0</v>
      </c>
      <c r="G4254" s="57">
        <f t="shared" ca="1" si="521"/>
        <v>0</v>
      </c>
      <c r="H4254" s="17">
        <f t="shared" ca="1" si="522"/>
        <v>0</v>
      </c>
      <c r="I4254" s="17">
        <f t="shared" ca="1" si="523"/>
        <v>0</v>
      </c>
      <c r="K4254" s="17">
        <v>4245</v>
      </c>
      <c r="L4254" s="50">
        <v>1.7327162270664551E-3</v>
      </c>
      <c r="M4254" s="50">
        <v>1.7463370576141649E-3</v>
      </c>
      <c r="N4254" s="50">
        <v>5.0200000000000002E-2</v>
      </c>
      <c r="O4254" s="50">
        <v>5.0599999999999999E-2</v>
      </c>
      <c r="R4254" s="59"/>
    </row>
    <row r="4255" spans="2:18" x14ac:dyDescent="0.2">
      <c r="B4255">
        <f t="shared" si="517"/>
        <v>4246</v>
      </c>
      <c r="C4255" s="57">
        <f ca="1"/>
        <v>1.5951885428529433E-2</v>
      </c>
      <c r="D4255" s="57">
        <f t="shared" ca="1" si="524"/>
        <v>0.67205191518059926</v>
      </c>
      <c r="E4255" s="57">
        <f t="shared" ca="1" si="524"/>
        <v>0.67227244758156446</v>
      </c>
      <c r="F4255" s="57">
        <f t="shared" ca="1" si="520"/>
        <v>0</v>
      </c>
      <c r="G4255" s="57">
        <f t="shared" ca="1" si="521"/>
        <v>0</v>
      </c>
      <c r="H4255" s="17">
        <f t="shared" ca="1" si="522"/>
        <v>0</v>
      </c>
      <c r="I4255" s="17">
        <f t="shared" ca="1" si="523"/>
        <v>0</v>
      </c>
      <c r="K4255" s="17">
        <v>4246</v>
      </c>
      <c r="L4255" s="50">
        <v>1.840682702601374E-3</v>
      </c>
      <c r="M4255" s="50">
        <v>1.8546328598847521E-3</v>
      </c>
      <c r="N4255" s="50">
        <v>5.16E-2</v>
      </c>
      <c r="O4255" s="50">
        <v>5.16E-2</v>
      </c>
      <c r="R4255" s="59"/>
    </row>
    <row r="4256" spans="2:18" x14ac:dyDescent="0.2">
      <c r="B4256">
        <f t="shared" si="517"/>
        <v>4247</v>
      </c>
      <c r="C4256" s="57">
        <f ca="1"/>
        <v>-0.74955911130988728</v>
      </c>
      <c r="D4256" s="57">
        <f t="shared" ca="1" si="524"/>
        <v>0.62319894398028375</v>
      </c>
      <c r="E4256" s="57">
        <f t="shared" ca="1" si="524"/>
        <v>0.62340344538306314</v>
      </c>
      <c r="F4256" s="57">
        <f t="shared" ca="1" si="520"/>
        <v>0</v>
      </c>
      <c r="G4256" s="57">
        <f t="shared" ca="1" si="521"/>
        <v>0</v>
      </c>
      <c r="H4256" s="17">
        <f t="shared" ca="1" si="522"/>
        <v>0</v>
      </c>
      <c r="I4256" s="17">
        <f t="shared" ca="1" si="523"/>
        <v>0</v>
      </c>
      <c r="K4256" s="17">
        <v>4247</v>
      </c>
      <c r="L4256" s="50">
        <v>1.8059398897832426E-3</v>
      </c>
      <c r="M4256" s="50">
        <v>1.819901254052312E-3</v>
      </c>
      <c r="N4256" s="50">
        <v>5.16E-2</v>
      </c>
      <c r="O4256" s="50">
        <v>5.1999999999999998E-2</v>
      </c>
      <c r="R4256" s="59"/>
    </row>
    <row r="4257" spans="2:18" x14ac:dyDescent="0.2">
      <c r="B4257">
        <f t="shared" si="517"/>
        <v>4248</v>
      </c>
      <c r="C4257" s="57">
        <f ca="1"/>
        <v>-7.3717918539209046E-2</v>
      </c>
      <c r="D4257" s="57">
        <f t="shared" ca="1" si="524"/>
        <v>0.66613694544011115</v>
      </c>
      <c r="E4257" s="57">
        <f t="shared" ca="1" si="524"/>
        <v>0.66635553685638604</v>
      </c>
      <c r="F4257" s="57">
        <f t="shared" ca="1" si="520"/>
        <v>0</v>
      </c>
      <c r="G4257" s="57">
        <f t="shared" ca="1" si="521"/>
        <v>0</v>
      </c>
      <c r="H4257" s="17">
        <f t="shared" ca="1" si="522"/>
        <v>0</v>
      </c>
      <c r="I4257" s="17">
        <f t="shared" ca="1" si="523"/>
        <v>0</v>
      </c>
      <c r="K4257" s="17">
        <v>4248</v>
      </c>
      <c r="L4257" s="50">
        <v>1.6287075588318314E-3</v>
      </c>
      <c r="M4257" s="50">
        <v>1.6432515990455667E-3</v>
      </c>
      <c r="N4257" s="50">
        <v>5.3999999999999999E-2</v>
      </c>
      <c r="O4257" s="50">
        <v>5.4399999999999997E-2</v>
      </c>
      <c r="R4257" s="59"/>
    </row>
    <row r="4258" spans="2:18" x14ac:dyDescent="0.2">
      <c r="B4258">
        <f t="shared" si="517"/>
        <v>4249</v>
      </c>
      <c r="C4258" s="57">
        <f ca="1"/>
        <v>-1.1391513576490759</v>
      </c>
      <c r="D4258" s="57">
        <f t="shared" ca="1" si="524"/>
        <v>0.59971640566008766</v>
      </c>
      <c r="E4258" s="57">
        <f t="shared" ca="1" si="524"/>
        <v>0.59991320131805836</v>
      </c>
      <c r="F4258" s="57">
        <f t="shared" ca="1" si="520"/>
        <v>0</v>
      </c>
      <c r="G4258" s="57">
        <f t="shared" ca="1" si="521"/>
        <v>0</v>
      </c>
      <c r="H4258" s="17">
        <f t="shared" ca="1" si="522"/>
        <v>0</v>
      </c>
      <c r="I4258" s="17">
        <f t="shared" ca="1" si="523"/>
        <v>0</v>
      </c>
      <c r="K4258" s="17">
        <v>4249</v>
      </c>
      <c r="L4258" s="50">
        <v>1.6117495614179117E-3</v>
      </c>
      <c r="M4258" s="50">
        <v>1.6254835588550322E-3</v>
      </c>
      <c r="N4258" s="50">
        <v>5.0999999999999997E-2</v>
      </c>
      <c r="O4258" s="50">
        <v>5.1200000000000002E-2</v>
      </c>
      <c r="R4258" s="59"/>
    </row>
    <row r="4259" spans="2:18" x14ac:dyDescent="0.2">
      <c r="B4259">
        <f t="shared" si="517"/>
        <v>4250</v>
      </c>
      <c r="C4259" s="57">
        <f ca="1"/>
        <v>1.2605541232624957</v>
      </c>
      <c r="D4259" s="57">
        <f t="shared" ca="1" si="524"/>
        <v>0.75978673171561439</v>
      </c>
      <c r="E4259" s="57">
        <f t="shared" ca="1" si="524"/>
        <v>0.76003605410928943</v>
      </c>
      <c r="F4259" s="57">
        <f t="shared" ca="1" si="520"/>
        <v>0</v>
      </c>
      <c r="G4259" s="57">
        <f t="shared" ca="1" si="521"/>
        <v>0</v>
      </c>
      <c r="H4259" s="17">
        <f t="shared" ca="1" si="522"/>
        <v>0</v>
      </c>
      <c r="I4259" s="17">
        <f t="shared" ca="1" si="523"/>
        <v>0</v>
      </c>
      <c r="K4259" s="17">
        <v>4250</v>
      </c>
      <c r="L4259" s="50">
        <v>1.8054300115564604E-3</v>
      </c>
      <c r="M4259" s="50">
        <v>1.8195766924144201E-3</v>
      </c>
      <c r="N4259" s="50">
        <v>5.2200000000000003E-2</v>
      </c>
      <c r="O4259" s="50">
        <v>5.2600000000000001E-2</v>
      </c>
      <c r="R4259" s="59"/>
    </row>
    <row r="4260" spans="2:18" x14ac:dyDescent="0.2">
      <c r="B4260">
        <f t="shared" si="517"/>
        <v>4251</v>
      </c>
      <c r="C4260" s="57">
        <f ca="1"/>
        <v>-0.63712034167248777</v>
      </c>
      <c r="D4260" s="57">
        <f t="shared" ca="1" si="524"/>
        <v>0.63014556852315151</v>
      </c>
      <c r="E4260" s="57">
        <f t="shared" ca="1" si="524"/>
        <v>0.63035234944594176</v>
      </c>
      <c r="F4260" s="57">
        <f t="shared" ca="1" si="520"/>
        <v>0</v>
      </c>
      <c r="G4260" s="57">
        <f t="shared" ca="1" si="521"/>
        <v>0</v>
      </c>
      <c r="H4260" s="17">
        <f t="shared" ca="1" si="522"/>
        <v>0</v>
      </c>
      <c r="I4260" s="17">
        <f t="shared" ca="1" si="523"/>
        <v>0</v>
      </c>
      <c r="K4260" s="17">
        <v>4251</v>
      </c>
      <c r="L4260" s="50">
        <v>1.7436668200003346E-3</v>
      </c>
      <c r="M4260" s="50">
        <v>1.7570529105667245E-3</v>
      </c>
      <c r="N4260" s="50">
        <v>4.9399999999999999E-2</v>
      </c>
      <c r="O4260" s="50">
        <v>4.9599999999999998E-2</v>
      </c>
      <c r="R4260" s="59"/>
    </row>
    <row r="4261" spans="2:18" x14ac:dyDescent="0.2">
      <c r="B4261">
        <f t="shared" si="517"/>
        <v>4252</v>
      </c>
      <c r="C4261" s="57">
        <f ca="1"/>
        <v>1.3792389891195147</v>
      </c>
      <c r="D4261" s="57">
        <f t="shared" ca="1" si="524"/>
        <v>0.76872908969823539</v>
      </c>
      <c r="E4261" s="57">
        <f t="shared" ca="1" si="524"/>
        <v>0.76898134650758831</v>
      </c>
      <c r="F4261" s="57">
        <f t="shared" ca="1" si="520"/>
        <v>0</v>
      </c>
      <c r="G4261" s="57">
        <f t="shared" ca="1" si="521"/>
        <v>0</v>
      </c>
      <c r="H4261" s="17">
        <f t="shared" ca="1" si="522"/>
        <v>0</v>
      </c>
      <c r="I4261" s="17">
        <f t="shared" ca="1" si="523"/>
        <v>0</v>
      </c>
      <c r="K4261" s="17">
        <v>4252</v>
      </c>
      <c r="L4261" s="50">
        <v>1.5952238884183283E-3</v>
      </c>
      <c r="M4261" s="50">
        <v>1.6082616923785381E-3</v>
      </c>
      <c r="N4261" s="50">
        <v>4.82E-2</v>
      </c>
      <c r="O4261" s="50">
        <v>4.8599999999999997E-2</v>
      </c>
      <c r="R4261" s="59"/>
    </row>
    <row r="4262" spans="2:18" x14ac:dyDescent="0.2">
      <c r="B4262">
        <f t="shared" si="517"/>
        <v>4253</v>
      </c>
      <c r="C4262" s="57">
        <f ca="1"/>
        <v>1.6491334874575272</v>
      </c>
      <c r="D4262" s="57">
        <f t="shared" ca="1" si="524"/>
        <v>0.78945815788611917</v>
      </c>
      <c r="E4262" s="57">
        <f t="shared" ca="1" si="524"/>
        <v>0.78971721689493612</v>
      </c>
      <c r="F4262" s="57">
        <f t="shared" ca="1" si="520"/>
        <v>1.25815788611916E-3</v>
      </c>
      <c r="G4262" s="57">
        <f t="shared" ca="1" si="521"/>
        <v>1.5172168949361131E-3</v>
      </c>
      <c r="H4262" s="17">
        <f t="shared" ca="1" si="522"/>
        <v>1</v>
      </c>
      <c r="I4262" s="17">
        <f t="shared" ca="1" si="523"/>
        <v>1</v>
      </c>
      <c r="K4262" s="17">
        <v>4253</v>
      </c>
      <c r="L4262" s="50">
        <v>1.8093019197520455E-3</v>
      </c>
      <c r="M4262" s="50">
        <v>1.8239950250526001E-3</v>
      </c>
      <c r="N4262" s="50">
        <v>5.3800000000000001E-2</v>
      </c>
      <c r="O4262" s="50">
        <v>5.4800000000000001E-2</v>
      </c>
      <c r="R4262" s="59"/>
    </row>
    <row r="4263" spans="2:18" x14ac:dyDescent="0.2">
      <c r="B4263">
        <f t="shared" si="517"/>
        <v>4254</v>
      </c>
      <c r="C4263" s="57">
        <f ca="1"/>
        <v>0.75302539599480267</v>
      </c>
      <c r="D4263" s="57">
        <f t="shared" ca="1" si="524"/>
        <v>0.72270549716945509</v>
      </c>
      <c r="E4263" s="57">
        <f t="shared" ca="1" si="524"/>
        <v>0.72294265143519176</v>
      </c>
      <c r="F4263" s="57">
        <f t="shared" ca="1" si="520"/>
        <v>0</v>
      </c>
      <c r="G4263" s="57">
        <f t="shared" ca="1" si="521"/>
        <v>0</v>
      </c>
      <c r="H4263" s="17">
        <f t="shared" ca="1" si="522"/>
        <v>0</v>
      </c>
      <c r="I4263" s="17">
        <f t="shared" ca="1" si="523"/>
        <v>0</v>
      </c>
      <c r="K4263" s="17">
        <v>4254</v>
      </c>
      <c r="L4263" s="50">
        <v>1.7645681822786227E-3</v>
      </c>
      <c r="M4263" s="50">
        <v>1.7784502526772418E-3</v>
      </c>
      <c r="N4263" s="50">
        <v>5.1200000000000002E-2</v>
      </c>
      <c r="O4263" s="50">
        <v>5.1799999999999999E-2</v>
      </c>
      <c r="R4263" s="59"/>
    </row>
    <row r="4264" spans="2:18" x14ac:dyDescent="0.2">
      <c r="B4264">
        <f t="shared" si="517"/>
        <v>4255</v>
      </c>
      <c r="C4264" s="57">
        <f ca="1"/>
        <v>-0.8563947990472669</v>
      </c>
      <c r="D4264" s="57">
        <f t="shared" ca="1" si="524"/>
        <v>0.61666944815215041</v>
      </c>
      <c r="E4264" s="57">
        <f t="shared" ca="1" si="524"/>
        <v>0.61687180691481591</v>
      </c>
      <c r="F4264" s="57">
        <f t="shared" ca="1" si="520"/>
        <v>0</v>
      </c>
      <c r="G4264" s="57">
        <f t="shared" ca="1" si="521"/>
        <v>0</v>
      </c>
      <c r="H4264" s="17">
        <f t="shared" ca="1" si="522"/>
        <v>0</v>
      </c>
      <c r="I4264" s="17">
        <f t="shared" ca="1" si="523"/>
        <v>0</v>
      </c>
      <c r="K4264" s="17">
        <v>4255</v>
      </c>
      <c r="L4264" s="50">
        <v>1.6985548737058832E-3</v>
      </c>
      <c r="M4264" s="50">
        <v>1.711899604301486E-3</v>
      </c>
      <c r="N4264" s="50">
        <v>4.9399999999999999E-2</v>
      </c>
      <c r="O4264" s="50">
        <v>4.9599999999999998E-2</v>
      </c>
      <c r="R4264" s="59"/>
    </row>
    <row r="4265" spans="2:18" x14ac:dyDescent="0.2">
      <c r="B4265">
        <f t="shared" si="517"/>
        <v>4256</v>
      </c>
      <c r="C4265" s="57">
        <f ca="1"/>
        <v>-1.3028939476558179</v>
      </c>
      <c r="D4265" s="57">
        <f t="shared" ca="1" si="524"/>
        <v>0.59011292601314658</v>
      </c>
      <c r="E4265" s="57">
        <f t="shared" ca="1" si="524"/>
        <v>0.59030657030977707</v>
      </c>
      <c r="F4265" s="57">
        <f t="shared" ca="1" si="520"/>
        <v>0</v>
      </c>
      <c r="G4265" s="57">
        <f t="shared" ca="1" si="521"/>
        <v>0</v>
      </c>
      <c r="H4265" s="17">
        <f t="shared" ca="1" si="522"/>
        <v>0</v>
      </c>
      <c r="I4265" s="17">
        <f t="shared" ca="1" si="523"/>
        <v>0</v>
      </c>
      <c r="K4265" s="17">
        <v>4256</v>
      </c>
      <c r="L4265" s="50">
        <v>1.7477461102718874E-3</v>
      </c>
      <c r="M4265" s="50">
        <v>1.7615105829227391E-3</v>
      </c>
      <c r="N4265" s="50">
        <v>5.0999999999999997E-2</v>
      </c>
      <c r="O4265" s="50">
        <v>5.0999999999999997E-2</v>
      </c>
      <c r="R4265" s="59"/>
    </row>
    <row r="4266" spans="2:18" x14ac:dyDescent="0.2">
      <c r="B4266">
        <f t="shared" si="517"/>
        <v>4257</v>
      </c>
      <c r="C4266" s="57">
        <f ca="1"/>
        <v>-8.6484162444474544E-2</v>
      </c>
      <c r="D4266" s="57">
        <f t="shared" ca="1" si="524"/>
        <v>0.66529907839653057</v>
      </c>
      <c r="E4266" s="57">
        <f t="shared" ca="1" si="524"/>
        <v>0.66551739486852401</v>
      </c>
      <c r="F4266" s="57">
        <f t="shared" ca="1" si="520"/>
        <v>0</v>
      </c>
      <c r="G4266" s="57">
        <f t="shared" ca="1" si="521"/>
        <v>0</v>
      </c>
      <c r="H4266" s="17">
        <f t="shared" ca="1" si="522"/>
        <v>0</v>
      </c>
      <c r="I4266" s="17">
        <f t="shared" ca="1" si="523"/>
        <v>0</v>
      </c>
      <c r="K4266" s="17">
        <v>4257</v>
      </c>
      <c r="L4266" s="50">
        <v>1.6512151341339476E-3</v>
      </c>
      <c r="M4266" s="50">
        <v>1.6647023277423369E-3</v>
      </c>
      <c r="N4266" s="50">
        <v>0.05</v>
      </c>
      <c r="O4266" s="50">
        <v>5.0200000000000002E-2</v>
      </c>
      <c r="R4266" s="59"/>
    </row>
    <row r="4267" spans="2:18" x14ac:dyDescent="0.2">
      <c r="B4267">
        <f t="shared" ref="B4267:B4330" si="525">B4266+1</f>
        <v>4258</v>
      </c>
      <c r="C4267" s="57">
        <f ca="1"/>
        <v>1.0731402348489678</v>
      </c>
      <c r="D4267" s="57">
        <f t="shared" ca="1" si="524"/>
        <v>0.74587730538460062</v>
      </c>
      <c r="E4267" s="57">
        <f t="shared" ca="1" si="524"/>
        <v>0.7461220634297252</v>
      </c>
      <c r="F4267" s="57">
        <f t="shared" ca="1" si="520"/>
        <v>0</v>
      </c>
      <c r="G4267" s="57">
        <f t="shared" ca="1" si="521"/>
        <v>0</v>
      </c>
      <c r="H4267" s="17">
        <f t="shared" ca="1" si="522"/>
        <v>0</v>
      </c>
      <c r="I4267" s="17">
        <f t="shared" ca="1" si="523"/>
        <v>0</v>
      </c>
      <c r="K4267" s="17">
        <v>4258</v>
      </c>
      <c r="L4267" s="50">
        <v>1.9289326433375763E-3</v>
      </c>
      <c r="M4267" s="50">
        <v>1.9433442593510173E-3</v>
      </c>
      <c r="N4267" s="50">
        <v>5.3199999999999997E-2</v>
      </c>
      <c r="O4267" s="50">
        <v>5.3400000000000003E-2</v>
      </c>
      <c r="R4267" s="59"/>
    </row>
    <row r="4268" spans="2:18" x14ac:dyDescent="0.2">
      <c r="B4268">
        <f t="shared" si="525"/>
        <v>4259</v>
      </c>
      <c r="C4268" s="57">
        <f ca="1"/>
        <v>-0.1455008430172802</v>
      </c>
      <c r="D4268" s="57">
        <f t="shared" ca="1" si="524"/>
        <v>0.66143940457080452</v>
      </c>
      <c r="E4268" s="57">
        <f t="shared" ca="1" si="524"/>
        <v>0.66165645449907362</v>
      </c>
      <c r="F4268" s="57">
        <f t="shared" ca="1" si="520"/>
        <v>0</v>
      </c>
      <c r="G4268" s="57">
        <f t="shared" ca="1" si="521"/>
        <v>0</v>
      </c>
      <c r="H4268" s="17">
        <f t="shared" ca="1" si="522"/>
        <v>0</v>
      </c>
      <c r="I4268" s="17">
        <f t="shared" ca="1" si="523"/>
        <v>0</v>
      </c>
      <c r="K4268" s="17">
        <v>4259</v>
      </c>
      <c r="L4268" s="50">
        <v>1.6517375864616138E-3</v>
      </c>
      <c r="M4268" s="50">
        <v>1.6652655193814859E-3</v>
      </c>
      <c r="N4268" s="50">
        <v>5.0200000000000002E-2</v>
      </c>
      <c r="O4268" s="50">
        <v>5.04E-2</v>
      </c>
      <c r="R4268" s="59"/>
    </row>
    <row r="4269" spans="2:18" x14ac:dyDescent="0.2">
      <c r="B4269">
        <f t="shared" si="525"/>
        <v>4260</v>
      </c>
      <c r="C4269" s="57">
        <f ca="1"/>
        <v>0.32906487417954566</v>
      </c>
      <c r="D4269" s="57">
        <f t="shared" ca="1" si="524"/>
        <v>0.69312101556309891</v>
      </c>
      <c r="E4269" s="57">
        <f t="shared" ca="1" si="524"/>
        <v>0.69334846174436682</v>
      </c>
      <c r="F4269" s="57">
        <f t="shared" ca="1" si="520"/>
        <v>0</v>
      </c>
      <c r="G4269" s="57">
        <f t="shared" ca="1" si="521"/>
        <v>0</v>
      </c>
      <c r="H4269" s="17">
        <f t="shared" ca="1" si="522"/>
        <v>0</v>
      </c>
      <c r="I4269" s="17">
        <f t="shared" ca="1" si="523"/>
        <v>0</v>
      </c>
      <c r="K4269" s="17">
        <v>4260</v>
      </c>
      <c r="L4269" s="50">
        <v>1.6076542252306705E-3</v>
      </c>
      <c r="M4269" s="50">
        <v>1.6203423626937814E-3</v>
      </c>
      <c r="N4269" s="50">
        <v>4.6199999999999998E-2</v>
      </c>
      <c r="O4269" s="50">
        <v>4.7600000000000003E-2</v>
      </c>
      <c r="R4269" s="59"/>
    </row>
    <row r="4270" spans="2:18" x14ac:dyDescent="0.2">
      <c r="B4270">
        <f t="shared" si="525"/>
        <v>4261</v>
      </c>
      <c r="C4270" s="57">
        <f ca="1"/>
        <v>1.1539410224939639</v>
      </c>
      <c r="D4270" s="57">
        <f t="shared" ref="D4270:E4289" ca="1" si="526">S0*EXP((D$5+0.5*σ*σ)*T+σ*SQRT(T)*$C4270)</f>
        <v>0.75184265139543027</v>
      </c>
      <c r="E4270" s="57">
        <f t="shared" ca="1" si="526"/>
        <v>0.75208936695611084</v>
      </c>
      <c r="F4270" s="57">
        <f t="shared" ca="1" si="520"/>
        <v>0</v>
      </c>
      <c r="G4270" s="57">
        <f t="shared" ca="1" si="521"/>
        <v>0</v>
      </c>
      <c r="H4270" s="17">
        <f t="shared" ca="1" si="522"/>
        <v>0</v>
      </c>
      <c r="I4270" s="17">
        <f t="shared" ca="1" si="523"/>
        <v>0</v>
      </c>
      <c r="K4270" s="17">
        <v>4261</v>
      </c>
      <c r="L4270" s="50">
        <v>1.5062487117656232E-3</v>
      </c>
      <c r="M4270" s="50">
        <v>1.5188226546444287E-3</v>
      </c>
      <c r="N4270" s="50">
        <v>4.6600000000000003E-2</v>
      </c>
      <c r="O4270" s="50">
        <v>4.6800000000000001E-2</v>
      </c>
      <c r="R4270" s="59"/>
    </row>
    <row r="4271" spans="2:18" x14ac:dyDescent="0.2">
      <c r="B4271">
        <f t="shared" si="525"/>
        <v>4262</v>
      </c>
      <c r="C4271" s="57">
        <f ca="1"/>
        <v>-0.12175689311026598</v>
      </c>
      <c r="D4271" s="57">
        <f t="shared" ca="1" si="526"/>
        <v>0.66298955256066927</v>
      </c>
      <c r="E4271" s="57">
        <f t="shared" ca="1" si="526"/>
        <v>0.66320711116669118</v>
      </c>
      <c r="F4271" s="57">
        <f t="shared" ca="1" si="520"/>
        <v>0</v>
      </c>
      <c r="G4271" s="57">
        <f t="shared" ca="1" si="521"/>
        <v>0</v>
      </c>
      <c r="H4271" s="17">
        <f t="shared" ca="1" si="522"/>
        <v>0</v>
      </c>
      <c r="I4271" s="17">
        <f t="shared" ca="1" si="523"/>
        <v>0</v>
      </c>
      <c r="K4271" s="17">
        <v>4262</v>
      </c>
      <c r="L4271" s="50">
        <v>1.561524601277468E-3</v>
      </c>
      <c r="M4271" s="50">
        <v>1.5752568929161938E-3</v>
      </c>
      <c r="N4271" s="50">
        <v>5.0999999999999997E-2</v>
      </c>
      <c r="O4271" s="50">
        <v>5.1200000000000002E-2</v>
      </c>
      <c r="R4271" s="59"/>
    </row>
    <row r="4272" spans="2:18" x14ac:dyDescent="0.2">
      <c r="B4272">
        <f t="shared" si="525"/>
        <v>4263</v>
      </c>
      <c r="C4272" s="57">
        <f ca="1"/>
        <v>0.76582949158239588</v>
      </c>
      <c r="D4272" s="57">
        <f t="shared" ca="1" si="526"/>
        <v>0.72361836126358903</v>
      </c>
      <c r="E4272" s="57">
        <f t="shared" ca="1" si="526"/>
        <v>0.72385581508372898</v>
      </c>
      <c r="F4272" s="57">
        <f t="shared" ca="1" si="520"/>
        <v>0</v>
      </c>
      <c r="G4272" s="57">
        <f t="shared" ca="1" si="521"/>
        <v>0</v>
      </c>
      <c r="H4272" s="17">
        <f t="shared" ca="1" si="522"/>
        <v>0</v>
      </c>
      <c r="I4272" s="17">
        <f t="shared" ca="1" si="523"/>
        <v>0</v>
      </c>
      <c r="K4272" s="17">
        <v>4263</v>
      </c>
      <c r="L4272" s="50">
        <v>1.9307094866786337E-3</v>
      </c>
      <c r="M4272" s="50">
        <v>1.9448596016123194E-3</v>
      </c>
      <c r="N4272" s="50">
        <v>5.2200000000000003E-2</v>
      </c>
      <c r="O4272" s="50">
        <v>5.2600000000000001E-2</v>
      </c>
      <c r="R4272" s="59"/>
    </row>
    <row r="4273" spans="2:18" x14ac:dyDescent="0.2">
      <c r="B4273">
        <f t="shared" si="525"/>
        <v>4264</v>
      </c>
      <c r="C4273" s="57">
        <f ca="1"/>
        <v>-0.38492902784858929</v>
      </c>
      <c r="D4273" s="57">
        <f t="shared" ca="1" si="526"/>
        <v>0.64600920787918326</v>
      </c>
      <c r="E4273" s="57">
        <f t="shared" ca="1" si="526"/>
        <v>0.64622119442135539</v>
      </c>
      <c r="F4273" s="57">
        <f t="shared" ca="1" si="520"/>
        <v>0</v>
      </c>
      <c r="G4273" s="57">
        <f t="shared" ca="1" si="521"/>
        <v>0</v>
      </c>
      <c r="H4273" s="17">
        <f t="shared" ca="1" si="522"/>
        <v>0</v>
      </c>
      <c r="I4273" s="17">
        <f t="shared" ca="1" si="523"/>
        <v>0</v>
      </c>
      <c r="K4273" s="17">
        <v>4264</v>
      </c>
      <c r="L4273" s="50">
        <v>1.6391975677041721E-3</v>
      </c>
      <c r="M4273" s="50">
        <v>1.6519134374288213E-3</v>
      </c>
      <c r="N4273" s="50">
        <v>4.7E-2</v>
      </c>
      <c r="O4273" s="50">
        <v>4.7199999999999999E-2</v>
      </c>
      <c r="R4273" s="59"/>
    </row>
    <row r="4274" spans="2:18" x14ac:dyDescent="0.2">
      <c r="B4274">
        <f t="shared" si="525"/>
        <v>4265</v>
      </c>
      <c r="C4274" s="57">
        <f ca="1"/>
        <v>0.18604981021823278</v>
      </c>
      <c r="D4274" s="57">
        <f t="shared" ca="1" si="526"/>
        <v>0.68341693254130675</v>
      </c>
      <c r="E4274" s="57">
        <f t="shared" ca="1" si="526"/>
        <v>0.68364119434845172</v>
      </c>
      <c r="F4274" s="57">
        <f t="shared" ca="1" si="520"/>
        <v>0</v>
      </c>
      <c r="G4274" s="57">
        <f t="shared" ca="1" si="521"/>
        <v>0</v>
      </c>
      <c r="H4274" s="17">
        <f t="shared" ca="1" si="522"/>
        <v>0</v>
      </c>
      <c r="I4274" s="17">
        <f t="shared" ca="1" si="523"/>
        <v>0</v>
      </c>
      <c r="K4274" s="17">
        <v>4265</v>
      </c>
      <c r="L4274" s="50">
        <v>1.7025526659814588E-3</v>
      </c>
      <c r="M4274" s="50">
        <v>1.7169599345368163E-3</v>
      </c>
      <c r="N4274" s="50">
        <v>5.3400000000000003E-2</v>
      </c>
      <c r="O4274" s="50">
        <v>5.3600000000000002E-2</v>
      </c>
      <c r="R4274" s="59"/>
    </row>
    <row r="4275" spans="2:18" x14ac:dyDescent="0.2">
      <c r="B4275">
        <f t="shared" si="525"/>
        <v>4266</v>
      </c>
      <c r="C4275" s="57">
        <f ca="1"/>
        <v>-0.95375840668154521</v>
      </c>
      <c r="D4275" s="57">
        <f t="shared" ca="1" si="526"/>
        <v>0.61077846042306849</v>
      </c>
      <c r="E4275" s="57">
        <f t="shared" ca="1" si="526"/>
        <v>0.6109788860706894</v>
      </c>
      <c r="F4275" s="57">
        <f t="shared" ca="1" si="520"/>
        <v>0</v>
      </c>
      <c r="G4275" s="57">
        <f t="shared" ca="1" si="521"/>
        <v>0</v>
      </c>
      <c r="H4275" s="17">
        <f t="shared" ca="1" si="522"/>
        <v>0</v>
      </c>
      <c r="I4275" s="17">
        <f t="shared" ca="1" si="523"/>
        <v>0</v>
      </c>
      <c r="K4275" s="17">
        <v>4266</v>
      </c>
      <c r="L4275" s="50">
        <v>1.7296791947744097E-3</v>
      </c>
      <c r="M4275" s="50">
        <v>1.7431645232029369E-3</v>
      </c>
      <c r="N4275" s="50">
        <v>4.9799999999999997E-2</v>
      </c>
      <c r="O4275" s="50">
        <v>0.05</v>
      </c>
      <c r="R4275" s="59"/>
    </row>
    <row r="4276" spans="2:18" x14ac:dyDescent="0.2">
      <c r="B4276">
        <f t="shared" si="525"/>
        <v>4267</v>
      </c>
      <c r="C4276" s="57">
        <f ca="1"/>
        <v>1.8886950924815287</v>
      </c>
      <c r="D4276" s="57">
        <f t="shared" ca="1" si="526"/>
        <v>0.80832532426919435</v>
      </c>
      <c r="E4276" s="57">
        <f t="shared" ca="1" si="526"/>
        <v>0.80859057449837357</v>
      </c>
      <c r="F4276" s="57">
        <f t="shared" ca="1" si="520"/>
        <v>2.0125324269194333E-2</v>
      </c>
      <c r="G4276" s="57">
        <f t="shared" ca="1" si="521"/>
        <v>2.0390574498373559E-2</v>
      </c>
      <c r="H4276" s="17">
        <f t="shared" ca="1" si="522"/>
        <v>1</v>
      </c>
      <c r="I4276" s="17">
        <f t="shared" ca="1" si="523"/>
        <v>1</v>
      </c>
      <c r="K4276" s="17">
        <v>4267</v>
      </c>
      <c r="L4276" s="50">
        <v>1.8200054133190615E-3</v>
      </c>
      <c r="M4276" s="50">
        <v>1.8350057117422736E-3</v>
      </c>
      <c r="N4276" s="50">
        <v>5.5599999999999997E-2</v>
      </c>
      <c r="O4276" s="50">
        <v>5.6000000000000001E-2</v>
      </c>
      <c r="R4276" s="59"/>
    </row>
    <row r="4277" spans="2:18" x14ac:dyDescent="0.2">
      <c r="B4277">
        <f t="shared" si="525"/>
        <v>4268</v>
      </c>
      <c r="C4277" s="57">
        <f ca="1"/>
        <v>-0.79966413870321662</v>
      </c>
      <c r="D4277" s="57">
        <f t="shared" ca="1" si="526"/>
        <v>0.62012810159397591</v>
      </c>
      <c r="E4277" s="57">
        <f t="shared" ca="1" si="526"/>
        <v>0.62033159530638327</v>
      </c>
      <c r="F4277" s="57">
        <f t="shared" ca="1" si="520"/>
        <v>0</v>
      </c>
      <c r="G4277" s="57">
        <f t="shared" ca="1" si="521"/>
        <v>0</v>
      </c>
      <c r="H4277" s="17">
        <f t="shared" ca="1" si="522"/>
        <v>0</v>
      </c>
      <c r="I4277" s="17">
        <f t="shared" ca="1" si="523"/>
        <v>0</v>
      </c>
      <c r="K4277" s="17">
        <v>4268</v>
      </c>
      <c r="L4277" s="50">
        <v>1.2772480255518013E-3</v>
      </c>
      <c r="M4277" s="50">
        <v>1.2885239070009704E-3</v>
      </c>
      <c r="N4277" s="50">
        <v>4.1799999999999997E-2</v>
      </c>
      <c r="O4277" s="50">
        <v>4.2000000000000003E-2</v>
      </c>
      <c r="R4277" s="59"/>
    </row>
    <row r="4278" spans="2:18" x14ac:dyDescent="0.2">
      <c r="B4278">
        <f t="shared" si="525"/>
        <v>4269</v>
      </c>
      <c r="C4278" s="57">
        <f ca="1"/>
        <v>-1.0447467112643269</v>
      </c>
      <c r="D4278" s="57">
        <f t="shared" ca="1" si="526"/>
        <v>0.60532409055182035</v>
      </c>
      <c r="E4278" s="57">
        <f t="shared" ca="1" si="526"/>
        <v>0.60552272635961457</v>
      </c>
      <c r="F4278" s="57">
        <f t="shared" ca="1" si="520"/>
        <v>0</v>
      </c>
      <c r="G4278" s="57">
        <f t="shared" ca="1" si="521"/>
        <v>0</v>
      </c>
      <c r="H4278" s="17">
        <f t="shared" ca="1" si="522"/>
        <v>0</v>
      </c>
      <c r="I4278" s="17">
        <f t="shared" ca="1" si="523"/>
        <v>0</v>
      </c>
      <c r="K4278" s="17">
        <v>4269</v>
      </c>
      <c r="L4278" s="50">
        <v>1.7109166789605367E-3</v>
      </c>
      <c r="M4278" s="50">
        <v>1.7244104199651514E-3</v>
      </c>
      <c r="N4278" s="50">
        <v>0.05</v>
      </c>
      <c r="O4278" s="50">
        <v>0.05</v>
      </c>
      <c r="R4278" s="59"/>
    </row>
    <row r="4279" spans="2:18" x14ac:dyDescent="0.2">
      <c r="B4279">
        <f t="shared" si="525"/>
        <v>4270</v>
      </c>
      <c r="C4279" s="57">
        <f ca="1"/>
        <v>0.28241081484038266</v>
      </c>
      <c r="D4279" s="57">
        <f t="shared" ca="1" si="526"/>
        <v>0.68994032194311161</v>
      </c>
      <c r="E4279" s="57">
        <f t="shared" ca="1" si="526"/>
        <v>0.69016672438655957</v>
      </c>
      <c r="F4279" s="57">
        <f t="shared" ca="1" si="520"/>
        <v>0</v>
      </c>
      <c r="G4279" s="57">
        <f t="shared" ca="1" si="521"/>
        <v>0</v>
      </c>
      <c r="H4279" s="17">
        <f t="shared" ca="1" si="522"/>
        <v>0</v>
      </c>
      <c r="I4279" s="17">
        <f t="shared" ca="1" si="523"/>
        <v>0</v>
      </c>
      <c r="K4279" s="17">
        <v>4270</v>
      </c>
      <c r="L4279" s="50">
        <v>1.501879252069167E-3</v>
      </c>
      <c r="M4279" s="50">
        <v>1.5146822143593524E-3</v>
      </c>
      <c r="N4279" s="50">
        <v>4.7399999999999998E-2</v>
      </c>
      <c r="O4279" s="50">
        <v>4.7800000000000002E-2</v>
      </c>
      <c r="R4279" s="59"/>
    </row>
    <row r="4280" spans="2:18" x14ac:dyDescent="0.2">
      <c r="B4280">
        <f t="shared" si="525"/>
        <v>4271</v>
      </c>
      <c r="C4280" s="57">
        <f ca="1"/>
        <v>1.0525875407965011</v>
      </c>
      <c r="D4280" s="57">
        <f t="shared" ca="1" si="526"/>
        <v>0.74436751048677352</v>
      </c>
      <c r="E4280" s="57">
        <f t="shared" ca="1" si="526"/>
        <v>0.74461177309592641</v>
      </c>
      <c r="F4280" s="57">
        <f t="shared" ca="1" si="520"/>
        <v>0</v>
      </c>
      <c r="G4280" s="57">
        <f t="shared" ca="1" si="521"/>
        <v>0</v>
      </c>
      <c r="H4280" s="17">
        <f t="shared" ca="1" si="522"/>
        <v>0</v>
      </c>
      <c r="I4280" s="17">
        <f t="shared" ca="1" si="523"/>
        <v>0</v>
      </c>
      <c r="K4280" s="17">
        <v>4271</v>
      </c>
      <c r="L4280" s="50">
        <v>1.3611249138407592E-3</v>
      </c>
      <c r="M4280" s="50">
        <v>1.3720657410748178E-3</v>
      </c>
      <c r="N4280" s="50">
        <v>4.0399999999999998E-2</v>
      </c>
      <c r="O4280" s="50">
        <v>4.1000000000000002E-2</v>
      </c>
      <c r="R4280" s="59"/>
    </row>
    <row r="4281" spans="2:18" x14ac:dyDescent="0.2">
      <c r="B4281">
        <f t="shared" si="525"/>
        <v>4272</v>
      </c>
      <c r="C4281" s="57">
        <f ca="1"/>
        <v>1.6044918959671781</v>
      </c>
      <c r="D4281" s="57">
        <f t="shared" ca="1" si="526"/>
        <v>0.78599130694104502</v>
      </c>
      <c r="E4281" s="57">
        <f t="shared" ca="1" si="526"/>
        <v>0.78624922831012678</v>
      </c>
      <c r="F4281" s="57">
        <f t="shared" ca="1" si="520"/>
        <v>0</v>
      </c>
      <c r="G4281" s="57">
        <f t="shared" ca="1" si="521"/>
        <v>0</v>
      </c>
      <c r="H4281" s="17">
        <f t="shared" ca="1" si="522"/>
        <v>0</v>
      </c>
      <c r="I4281" s="17">
        <f t="shared" ca="1" si="523"/>
        <v>0</v>
      </c>
      <c r="K4281" s="17">
        <v>4272</v>
      </c>
      <c r="L4281" s="50">
        <v>1.7685709749213593E-3</v>
      </c>
      <c r="M4281" s="50">
        <v>1.7818491411368087E-3</v>
      </c>
      <c r="N4281" s="50">
        <v>4.9000000000000002E-2</v>
      </c>
      <c r="O4281" s="50">
        <v>4.9200000000000001E-2</v>
      </c>
      <c r="R4281" s="59"/>
    </row>
    <row r="4282" spans="2:18" x14ac:dyDescent="0.2">
      <c r="B4282">
        <f t="shared" si="525"/>
        <v>4273</v>
      </c>
      <c r="C4282" s="57">
        <f ca="1"/>
        <v>-0.29751160905667251</v>
      </c>
      <c r="D4282" s="57">
        <f t="shared" ca="1" si="526"/>
        <v>0.65160074462689987</v>
      </c>
      <c r="E4282" s="57">
        <f t="shared" ca="1" si="526"/>
        <v>0.65181456601991627</v>
      </c>
      <c r="F4282" s="57">
        <f t="shared" ca="1" si="520"/>
        <v>0</v>
      </c>
      <c r="G4282" s="57">
        <f t="shared" ca="1" si="521"/>
        <v>0</v>
      </c>
      <c r="H4282" s="17">
        <f t="shared" ca="1" si="522"/>
        <v>0</v>
      </c>
      <c r="I4282" s="17">
        <f t="shared" ca="1" si="523"/>
        <v>0</v>
      </c>
      <c r="K4282" s="17">
        <v>4273</v>
      </c>
      <c r="L4282" s="50">
        <v>1.5740803009525412E-3</v>
      </c>
      <c r="M4282" s="50">
        <v>1.5870635763273043E-3</v>
      </c>
      <c r="N4282" s="50">
        <v>4.82E-2</v>
      </c>
      <c r="O4282" s="50">
        <v>4.82E-2</v>
      </c>
      <c r="R4282" s="59"/>
    </row>
    <row r="4283" spans="2:18" x14ac:dyDescent="0.2">
      <c r="B4283">
        <f t="shared" si="525"/>
        <v>4274</v>
      </c>
      <c r="C4283" s="57">
        <f ca="1"/>
        <v>-0.31030477023027037</v>
      </c>
      <c r="D4283" s="57">
        <f t="shared" ca="1" si="526"/>
        <v>0.65077943423738693</v>
      </c>
      <c r="E4283" s="57">
        <f t="shared" ca="1" si="526"/>
        <v>0.65099298611915279</v>
      </c>
      <c r="F4283" s="57">
        <f t="shared" ca="1" si="520"/>
        <v>0</v>
      </c>
      <c r="G4283" s="57">
        <f t="shared" ca="1" si="521"/>
        <v>0</v>
      </c>
      <c r="H4283" s="17">
        <f t="shared" ca="1" si="522"/>
        <v>0</v>
      </c>
      <c r="I4283" s="17">
        <f t="shared" ca="1" si="523"/>
        <v>0</v>
      </c>
      <c r="K4283" s="17">
        <v>4274</v>
      </c>
      <c r="L4283" s="50">
        <v>1.863798561702584E-3</v>
      </c>
      <c r="M4283" s="50">
        <v>1.8771884373263497E-3</v>
      </c>
      <c r="N4283" s="50">
        <v>4.9200000000000001E-2</v>
      </c>
      <c r="O4283" s="50">
        <v>4.9599999999999998E-2</v>
      </c>
      <c r="R4283" s="59"/>
    </row>
    <row r="4284" spans="2:18" x14ac:dyDescent="0.2">
      <c r="B4284">
        <f t="shared" si="525"/>
        <v>4275</v>
      </c>
      <c r="C4284" s="57">
        <f ca="1"/>
        <v>-1.755933629081107E-3</v>
      </c>
      <c r="D4284" s="57">
        <f t="shared" ca="1" si="526"/>
        <v>0.670879691243775</v>
      </c>
      <c r="E4284" s="57">
        <f t="shared" ca="1" si="526"/>
        <v>0.67109983898195835</v>
      </c>
      <c r="F4284" s="57">
        <f t="shared" ca="1" si="520"/>
        <v>0</v>
      </c>
      <c r="G4284" s="57">
        <f t="shared" ca="1" si="521"/>
        <v>0</v>
      </c>
      <c r="H4284" s="17">
        <f t="shared" ca="1" si="522"/>
        <v>0</v>
      </c>
      <c r="I4284" s="17">
        <f t="shared" ca="1" si="523"/>
        <v>0</v>
      </c>
      <c r="K4284" s="17">
        <v>4275</v>
      </c>
      <c r="L4284" s="50">
        <v>1.5962649387263907E-3</v>
      </c>
      <c r="M4284" s="50">
        <v>1.6101170947159067E-3</v>
      </c>
      <c r="N4284" s="50">
        <v>5.1200000000000002E-2</v>
      </c>
      <c r="O4284" s="50">
        <v>5.1799999999999999E-2</v>
      </c>
      <c r="R4284" s="59"/>
    </row>
    <row r="4285" spans="2:18" x14ac:dyDescent="0.2">
      <c r="B4285">
        <f t="shared" si="525"/>
        <v>4276</v>
      </c>
      <c r="C4285" s="57">
        <f ca="1"/>
        <v>-0.25807946899073025</v>
      </c>
      <c r="D4285" s="57">
        <f t="shared" ca="1" si="526"/>
        <v>0.65413878237408685</v>
      </c>
      <c r="E4285" s="57">
        <f t="shared" ca="1" si="526"/>
        <v>0.65435343661877066</v>
      </c>
      <c r="F4285" s="57">
        <f t="shared" ca="1" si="520"/>
        <v>0</v>
      </c>
      <c r="G4285" s="57">
        <f t="shared" ca="1" si="521"/>
        <v>0</v>
      </c>
      <c r="H4285" s="17">
        <f t="shared" ca="1" si="522"/>
        <v>0</v>
      </c>
      <c r="I4285" s="17">
        <f t="shared" ca="1" si="523"/>
        <v>0</v>
      </c>
      <c r="K4285" s="17">
        <v>4276</v>
      </c>
      <c r="L4285" s="50">
        <v>1.949546172637336E-3</v>
      </c>
      <c r="M4285" s="50">
        <v>1.9642562624475348E-3</v>
      </c>
      <c r="N4285" s="50">
        <v>5.4399999999999997E-2</v>
      </c>
      <c r="O4285" s="50">
        <v>5.4399999999999997E-2</v>
      </c>
      <c r="R4285" s="59"/>
    </row>
    <row r="4286" spans="2:18" x14ac:dyDescent="0.2">
      <c r="B4286">
        <f t="shared" si="525"/>
        <v>4277</v>
      </c>
      <c r="C4286" s="57">
        <f ca="1"/>
        <v>-0.1044246116114886</v>
      </c>
      <c r="D4286" s="57">
        <f t="shared" ca="1" si="526"/>
        <v>0.66412340161336236</v>
      </c>
      <c r="E4286" s="57">
        <f t="shared" ca="1" si="526"/>
        <v>0.66434133228952996</v>
      </c>
      <c r="F4286" s="57">
        <f t="shared" ca="1" si="520"/>
        <v>0</v>
      </c>
      <c r="G4286" s="57">
        <f t="shared" ca="1" si="521"/>
        <v>0</v>
      </c>
      <c r="H4286" s="17">
        <f t="shared" ca="1" si="522"/>
        <v>0</v>
      </c>
      <c r="I4286" s="17">
        <f t="shared" ca="1" si="523"/>
        <v>0</v>
      </c>
      <c r="K4286" s="17">
        <v>4277</v>
      </c>
      <c r="L4286" s="50">
        <v>1.5961836586466176E-3</v>
      </c>
      <c r="M4286" s="50">
        <v>1.6099687893058089E-3</v>
      </c>
      <c r="N4286" s="50">
        <v>5.1200000000000002E-2</v>
      </c>
      <c r="O4286" s="50">
        <v>5.1400000000000001E-2</v>
      </c>
      <c r="R4286" s="59"/>
    </row>
    <row r="4287" spans="2:18" x14ac:dyDescent="0.2">
      <c r="B4287">
        <f t="shared" si="525"/>
        <v>4278</v>
      </c>
      <c r="C4287" s="57">
        <f ca="1"/>
        <v>0.28816129413719388</v>
      </c>
      <c r="D4287" s="57">
        <f t="shared" ca="1" si="526"/>
        <v>0.69033157739646689</v>
      </c>
      <c r="E4287" s="57">
        <f t="shared" ca="1" si="526"/>
        <v>0.69055810822955643</v>
      </c>
      <c r="F4287" s="57">
        <f t="shared" ca="1" si="520"/>
        <v>0</v>
      </c>
      <c r="G4287" s="57">
        <f t="shared" ca="1" si="521"/>
        <v>0</v>
      </c>
      <c r="H4287" s="17">
        <f t="shared" ca="1" si="522"/>
        <v>0</v>
      </c>
      <c r="I4287" s="17">
        <f t="shared" ca="1" si="523"/>
        <v>0</v>
      </c>
      <c r="K4287" s="17">
        <v>4278</v>
      </c>
      <c r="L4287" s="50">
        <v>1.8618242418183576E-3</v>
      </c>
      <c r="M4287" s="50">
        <v>1.8769792911098964E-3</v>
      </c>
      <c r="N4287" s="50">
        <v>5.5800000000000002E-2</v>
      </c>
      <c r="O4287" s="50">
        <v>5.6800000000000003E-2</v>
      </c>
      <c r="R4287" s="59"/>
    </row>
    <row r="4288" spans="2:18" x14ac:dyDescent="0.2">
      <c r="B4288">
        <f t="shared" si="525"/>
        <v>4279</v>
      </c>
      <c r="C4288" s="57">
        <f ca="1"/>
        <v>-0.52618492378104298</v>
      </c>
      <c r="D4288" s="57">
        <f t="shared" ca="1" si="526"/>
        <v>0.6370751961890837</v>
      </c>
      <c r="E4288" s="57">
        <f t="shared" ca="1" si="526"/>
        <v>0.63728425105439601</v>
      </c>
      <c r="F4288" s="57">
        <f t="shared" ca="1" si="520"/>
        <v>0</v>
      </c>
      <c r="G4288" s="57">
        <f t="shared" ca="1" si="521"/>
        <v>0</v>
      </c>
      <c r="H4288" s="17">
        <f t="shared" ca="1" si="522"/>
        <v>0</v>
      </c>
      <c r="I4288" s="17">
        <f t="shared" ca="1" si="523"/>
        <v>0</v>
      </c>
      <c r="K4288" s="17">
        <v>4279</v>
      </c>
      <c r="L4288" s="50">
        <v>1.7935599054667325E-3</v>
      </c>
      <c r="M4288" s="50">
        <v>1.8086794709144499E-3</v>
      </c>
      <c r="N4288" s="50">
        <v>5.5800000000000002E-2</v>
      </c>
      <c r="O4288" s="50">
        <v>5.6599999999999998E-2</v>
      </c>
      <c r="R4288" s="59"/>
    </row>
    <row r="4289" spans="2:18" x14ac:dyDescent="0.2">
      <c r="B4289">
        <f t="shared" si="525"/>
        <v>4280</v>
      </c>
      <c r="C4289" s="57">
        <f ca="1"/>
        <v>-2.1017692795288085</v>
      </c>
      <c r="D4289" s="57">
        <f t="shared" ca="1" si="526"/>
        <v>0.54541928055067068</v>
      </c>
      <c r="E4289" s="57">
        <f t="shared" ca="1" si="526"/>
        <v>0.54559825872297496</v>
      </c>
      <c r="F4289" s="57">
        <f t="shared" ca="1" si="520"/>
        <v>0</v>
      </c>
      <c r="G4289" s="57">
        <f t="shared" ca="1" si="521"/>
        <v>0</v>
      </c>
      <c r="H4289" s="17">
        <f t="shared" ca="1" si="522"/>
        <v>0</v>
      </c>
      <c r="I4289" s="17">
        <f t="shared" ca="1" si="523"/>
        <v>0</v>
      </c>
      <c r="K4289" s="17">
        <v>4280</v>
      </c>
      <c r="L4289" s="50">
        <v>1.6595074617468506E-3</v>
      </c>
      <c r="M4289" s="50">
        <v>1.6725466945646226E-3</v>
      </c>
      <c r="N4289" s="50">
        <v>4.82E-2</v>
      </c>
      <c r="O4289" s="50">
        <v>4.8599999999999997E-2</v>
      </c>
      <c r="R4289" s="59"/>
    </row>
    <row r="4290" spans="2:18" x14ac:dyDescent="0.2">
      <c r="B4290">
        <f t="shared" si="525"/>
        <v>4281</v>
      </c>
      <c r="C4290" s="57">
        <f ca="1"/>
        <v>0.93993070127370382</v>
      </c>
      <c r="D4290" s="57">
        <f t="shared" ref="D4290:E4309" ca="1" si="527">S0*EXP((D$5+0.5*σ*σ)*T+σ*SQRT(T)*$C4290)</f>
        <v>0.736145894879081</v>
      </c>
      <c r="E4290" s="57">
        <f t="shared" ca="1" si="527"/>
        <v>0.7363874595826273</v>
      </c>
      <c r="F4290" s="57">
        <f t="shared" ca="1" si="520"/>
        <v>0</v>
      </c>
      <c r="G4290" s="57">
        <f t="shared" ca="1" si="521"/>
        <v>0</v>
      </c>
      <c r="H4290" s="17">
        <f t="shared" ca="1" si="522"/>
        <v>0</v>
      </c>
      <c r="I4290" s="17">
        <f t="shared" ca="1" si="523"/>
        <v>0</v>
      </c>
      <c r="K4290" s="17">
        <v>4281</v>
      </c>
      <c r="L4290" s="50">
        <v>1.7390535506781625E-3</v>
      </c>
      <c r="M4290" s="50">
        <v>1.7532290047193335E-3</v>
      </c>
      <c r="N4290" s="50">
        <v>5.2600000000000001E-2</v>
      </c>
      <c r="O4290" s="50">
        <v>5.2600000000000001E-2</v>
      </c>
      <c r="R4290" s="59"/>
    </row>
    <row r="4291" spans="2:18" x14ac:dyDescent="0.2">
      <c r="B4291">
        <f t="shared" si="525"/>
        <v>4282</v>
      </c>
      <c r="C4291" s="57">
        <f ca="1"/>
        <v>0.8290414672687878</v>
      </c>
      <c r="D4291" s="57">
        <f t="shared" ca="1" si="527"/>
        <v>0.72814196555827215</v>
      </c>
      <c r="E4291" s="57">
        <f t="shared" ca="1" si="527"/>
        <v>0.72838090378950238</v>
      </c>
      <c r="F4291" s="57">
        <f t="shared" ca="1" si="520"/>
        <v>0</v>
      </c>
      <c r="G4291" s="57">
        <f t="shared" ca="1" si="521"/>
        <v>0</v>
      </c>
      <c r="H4291" s="17">
        <f t="shared" ca="1" si="522"/>
        <v>0</v>
      </c>
      <c r="I4291" s="17">
        <f t="shared" ca="1" si="523"/>
        <v>0</v>
      </c>
      <c r="K4291" s="17">
        <v>4282</v>
      </c>
      <c r="L4291" s="50">
        <v>1.6731331670833442E-3</v>
      </c>
      <c r="M4291" s="50">
        <v>1.6873904479501932E-3</v>
      </c>
      <c r="N4291" s="50">
        <v>5.2999999999999999E-2</v>
      </c>
      <c r="O4291" s="50">
        <v>5.2999999999999999E-2</v>
      </c>
      <c r="R4291" s="59"/>
    </row>
    <row r="4292" spans="2:18" x14ac:dyDescent="0.2">
      <c r="B4292">
        <f t="shared" si="525"/>
        <v>4283</v>
      </c>
      <c r="C4292" s="57">
        <f ca="1"/>
        <v>-8.9584606060983049E-2</v>
      </c>
      <c r="D4292" s="57">
        <f t="shared" ca="1" si="527"/>
        <v>0.66509575090271678</v>
      </c>
      <c r="E4292" s="57">
        <f t="shared" ca="1" si="527"/>
        <v>0.66531400065322743</v>
      </c>
      <c r="F4292" s="57">
        <f t="shared" ca="1" si="520"/>
        <v>0</v>
      </c>
      <c r="G4292" s="57">
        <f t="shared" ca="1" si="521"/>
        <v>0</v>
      </c>
      <c r="H4292" s="17">
        <f t="shared" ca="1" si="522"/>
        <v>0</v>
      </c>
      <c r="I4292" s="17">
        <f t="shared" ca="1" si="523"/>
        <v>0</v>
      </c>
      <c r="K4292" s="17">
        <v>4283</v>
      </c>
      <c r="L4292" s="50">
        <v>1.8667824879218863E-3</v>
      </c>
      <c r="M4292" s="50">
        <v>1.8799819864577308E-3</v>
      </c>
      <c r="N4292" s="50">
        <v>4.8599999999999997E-2</v>
      </c>
      <c r="O4292" s="50">
        <v>4.8800000000000003E-2</v>
      </c>
      <c r="R4292" s="59"/>
    </row>
    <row r="4293" spans="2:18" x14ac:dyDescent="0.2">
      <c r="B4293">
        <f t="shared" si="525"/>
        <v>4284</v>
      </c>
      <c r="C4293" s="57">
        <f ca="1"/>
        <v>-0.39716279220944495</v>
      </c>
      <c r="D4293" s="57">
        <f t="shared" ca="1" si="527"/>
        <v>0.64523052851452178</v>
      </c>
      <c r="E4293" s="57">
        <f t="shared" ca="1" si="527"/>
        <v>0.6454422595347229</v>
      </c>
      <c r="F4293" s="57">
        <f t="shared" ca="1" si="520"/>
        <v>0</v>
      </c>
      <c r="G4293" s="57">
        <f t="shared" ca="1" si="521"/>
        <v>0</v>
      </c>
      <c r="H4293" s="17">
        <f t="shared" ca="1" si="522"/>
        <v>0</v>
      </c>
      <c r="I4293" s="17">
        <f t="shared" ca="1" si="523"/>
        <v>0</v>
      </c>
      <c r="K4293" s="17">
        <v>4284</v>
      </c>
      <c r="L4293" s="50">
        <v>1.806549957014148E-3</v>
      </c>
      <c r="M4293" s="50">
        <v>1.8201602637181911E-3</v>
      </c>
      <c r="N4293" s="50">
        <v>0.05</v>
      </c>
      <c r="O4293" s="50">
        <v>5.0599999999999999E-2</v>
      </c>
      <c r="R4293" s="59"/>
    </row>
    <row r="4294" spans="2:18" x14ac:dyDescent="0.2">
      <c r="B4294">
        <f t="shared" si="525"/>
        <v>4285</v>
      </c>
      <c r="C4294" s="57">
        <f ca="1"/>
        <v>0.60219287109026165</v>
      </c>
      <c r="D4294" s="57">
        <f t="shared" ca="1" si="527"/>
        <v>0.71203823278936906</v>
      </c>
      <c r="E4294" s="57">
        <f t="shared" ca="1" si="527"/>
        <v>0.71227188661507668</v>
      </c>
      <c r="F4294" s="57">
        <f t="shared" ca="1" si="520"/>
        <v>0</v>
      </c>
      <c r="G4294" s="57">
        <f t="shared" ca="1" si="521"/>
        <v>0</v>
      </c>
      <c r="H4294" s="17">
        <f t="shared" ca="1" si="522"/>
        <v>0</v>
      </c>
      <c r="I4294" s="17">
        <f t="shared" ca="1" si="523"/>
        <v>0</v>
      </c>
      <c r="K4294" s="17">
        <v>4285</v>
      </c>
      <c r="L4294" s="50">
        <v>1.6700651063453716E-3</v>
      </c>
      <c r="M4294" s="50">
        <v>1.6849076380047233E-3</v>
      </c>
      <c r="N4294" s="50">
        <v>5.5E-2</v>
      </c>
      <c r="O4294" s="50">
        <v>5.5399999999999998E-2</v>
      </c>
      <c r="R4294" s="59"/>
    </row>
    <row r="4295" spans="2:18" x14ac:dyDescent="0.2">
      <c r="B4295">
        <f t="shared" si="525"/>
        <v>4286</v>
      </c>
      <c r="C4295" s="57">
        <f ca="1"/>
        <v>0.68589832973834697</v>
      </c>
      <c r="D4295" s="57">
        <f t="shared" ca="1" si="527"/>
        <v>0.71793850452043395</v>
      </c>
      <c r="E4295" s="57">
        <f t="shared" ca="1" si="527"/>
        <v>0.71817409450771152</v>
      </c>
      <c r="F4295" s="57">
        <f t="shared" ca="1" si="520"/>
        <v>0</v>
      </c>
      <c r="G4295" s="57">
        <f t="shared" ca="1" si="521"/>
        <v>0</v>
      </c>
      <c r="H4295" s="17">
        <f t="shared" ca="1" si="522"/>
        <v>0</v>
      </c>
      <c r="I4295" s="17">
        <f t="shared" ca="1" si="523"/>
        <v>0</v>
      </c>
      <c r="K4295" s="17">
        <v>4286</v>
      </c>
      <c r="L4295" s="50">
        <v>1.7681994260169383E-3</v>
      </c>
      <c r="M4295" s="50">
        <v>1.782019476187029E-3</v>
      </c>
      <c r="N4295" s="50">
        <v>5.0799999999999998E-2</v>
      </c>
      <c r="O4295" s="50">
        <v>5.1400000000000001E-2</v>
      </c>
      <c r="R4295" s="59"/>
    </row>
    <row r="4296" spans="2:18" x14ac:dyDescent="0.2">
      <c r="B4296">
        <f t="shared" si="525"/>
        <v>4287</v>
      </c>
      <c r="C4296" s="57">
        <f ca="1"/>
        <v>-1.4173816908175829</v>
      </c>
      <c r="D4296" s="57">
        <f t="shared" ca="1" si="527"/>
        <v>0.58348973630536805</v>
      </c>
      <c r="E4296" s="57">
        <f t="shared" ca="1" si="527"/>
        <v>0.58368120721643812</v>
      </c>
      <c r="F4296" s="57">
        <f t="shared" ca="1" si="520"/>
        <v>0</v>
      </c>
      <c r="G4296" s="57">
        <f t="shared" ca="1" si="521"/>
        <v>0</v>
      </c>
      <c r="H4296" s="17">
        <f t="shared" ca="1" si="522"/>
        <v>0</v>
      </c>
      <c r="I4296" s="17">
        <f t="shared" ca="1" si="523"/>
        <v>0</v>
      </c>
      <c r="K4296" s="17">
        <v>4287</v>
      </c>
      <c r="L4296" s="50">
        <v>1.5114685740554559E-3</v>
      </c>
      <c r="M4296" s="50">
        <v>1.5237439639000569E-3</v>
      </c>
      <c r="N4296" s="50">
        <v>4.5400000000000003E-2</v>
      </c>
      <c r="O4296" s="50">
        <v>4.5600000000000002E-2</v>
      </c>
      <c r="R4296" s="59"/>
    </row>
    <row r="4297" spans="2:18" x14ac:dyDescent="0.2">
      <c r="B4297">
        <f t="shared" si="525"/>
        <v>4288</v>
      </c>
      <c r="C4297" s="57">
        <f ca="1"/>
        <v>-0.35667135717940518</v>
      </c>
      <c r="D4297" s="57">
        <f t="shared" ca="1" si="527"/>
        <v>0.64781140324527742</v>
      </c>
      <c r="E4297" s="57">
        <f t="shared" ca="1" si="527"/>
        <v>0.64802398117401061</v>
      </c>
      <c r="F4297" s="57">
        <f t="shared" ca="1" si="520"/>
        <v>0</v>
      </c>
      <c r="G4297" s="57">
        <f t="shared" ca="1" si="521"/>
        <v>0</v>
      </c>
      <c r="H4297" s="17">
        <f t="shared" ca="1" si="522"/>
        <v>0</v>
      </c>
      <c r="I4297" s="17">
        <f t="shared" ca="1" si="523"/>
        <v>0</v>
      </c>
      <c r="K4297" s="17">
        <v>4288</v>
      </c>
      <c r="L4297" s="50">
        <v>1.6447079180747603E-3</v>
      </c>
      <c r="M4297" s="50">
        <v>1.6575362003874361E-3</v>
      </c>
      <c r="N4297" s="50">
        <v>4.7399999999999998E-2</v>
      </c>
      <c r="O4297" s="50">
        <v>4.7600000000000003E-2</v>
      </c>
      <c r="R4297" s="59"/>
    </row>
    <row r="4298" spans="2:18" x14ac:dyDescent="0.2">
      <c r="B4298">
        <f t="shared" si="525"/>
        <v>4289</v>
      </c>
      <c r="C4298" s="57">
        <f ca="1"/>
        <v>-3.8653955726354154E-3</v>
      </c>
      <c r="D4298" s="57">
        <f t="shared" ca="1" si="527"/>
        <v>0.67074018523883616</v>
      </c>
      <c r="E4298" s="57">
        <f t="shared" ca="1" si="527"/>
        <v>0.67096028719842182</v>
      </c>
      <c r="F4298" s="57">
        <f t="shared" ref="F4298:F4361" ca="1" si="528">MAX(0,CP*(D4298-K))</f>
        <v>0</v>
      </c>
      <c r="G4298" s="57">
        <f t="shared" ref="G4298:G4361" ca="1" si="529">MAX(0,CP*(E4298-K))</f>
        <v>0</v>
      </c>
      <c r="H4298" s="17">
        <f t="shared" ref="H4298:H4361" ca="1" si="530">(CP*(D4298-K)&gt;0)*1</f>
        <v>0</v>
      </c>
      <c r="I4298" s="17">
        <f t="shared" ref="I4298:I4361" ca="1" si="531">(CP*(E4298-K)&gt;0)*1</f>
        <v>0</v>
      </c>
      <c r="K4298" s="17">
        <v>4289</v>
      </c>
      <c r="L4298" s="50">
        <v>1.6273949291771754E-3</v>
      </c>
      <c r="M4298" s="50">
        <v>1.6405508873215467E-3</v>
      </c>
      <c r="N4298" s="50">
        <v>4.8800000000000003E-2</v>
      </c>
      <c r="O4298" s="50">
        <v>4.8800000000000003E-2</v>
      </c>
      <c r="R4298" s="59"/>
    </row>
    <row r="4299" spans="2:18" x14ac:dyDescent="0.2">
      <c r="B4299">
        <f t="shared" si="525"/>
        <v>4290</v>
      </c>
      <c r="C4299" s="57">
        <f ca="1"/>
        <v>1.1987119587849093</v>
      </c>
      <c r="D4299" s="57">
        <f t="shared" ca="1" si="527"/>
        <v>0.75516850910814093</v>
      </c>
      <c r="E4299" s="57">
        <f t="shared" ca="1" si="527"/>
        <v>0.75541631604192838</v>
      </c>
      <c r="F4299" s="57">
        <f t="shared" ca="1" si="528"/>
        <v>0</v>
      </c>
      <c r="G4299" s="57">
        <f t="shared" ca="1" si="529"/>
        <v>0</v>
      </c>
      <c r="H4299" s="17">
        <f t="shared" ca="1" si="530"/>
        <v>0</v>
      </c>
      <c r="I4299" s="17">
        <f t="shared" ca="1" si="531"/>
        <v>0</v>
      </c>
      <c r="K4299" s="17">
        <v>4290</v>
      </c>
      <c r="L4299" s="50">
        <v>1.5217998100063356E-3</v>
      </c>
      <c r="M4299" s="50">
        <v>1.5344428749274541E-3</v>
      </c>
      <c r="N4299" s="50">
        <v>4.6600000000000003E-2</v>
      </c>
      <c r="O4299" s="50">
        <v>4.7199999999999999E-2</v>
      </c>
      <c r="R4299" s="59"/>
    </row>
    <row r="4300" spans="2:18" x14ac:dyDescent="0.2">
      <c r="B4300">
        <f t="shared" si="525"/>
        <v>4291</v>
      </c>
      <c r="C4300" s="57">
        <f ca="1"/>
        <v>-1.6994113309448582</v>
      </c>
      <c r="D4300" s="57">
        <f t="shared" ca="1" si="527"/>
        <v>0.56748951481039789</v>
      </c>
      <c r="E4300" s="57">
        <f t="shared" ca="1" si="527"/>
        <v>0.56767573528294879</v>
      </c>
      <c r="F4300" s="57">
        <f t="shared" ca="1" si="528"/>
        <v>0</v>
      </c>
      <c r="G4300" s="57">
        <f t="shared" ca="1" si="529"/>
        <v>0</v>
      </c>
      <c r="H4300" s="17">
        <f t="shared" ca="1" si="530"/>
        <v>0</v>
      </c>
      <c r="I4300" s="17">
        <f t="shared" ca="1" si="531"/>
        <v>0</v>
      </c>
      <c r="K4300" s="17">
        <v>4291</v>
      </c>
      <c r="L4300" s="50">
        <v>1.912631063622117E-3</v>
      </c>
      <c r="M4300" s="50">
        <v>1.9268449510074746E-3</v>
      </c>
      <c r="N4300" s="50">
        <v>5.2400000000000002E-2</v>
      </c>
      <c r="O4300" s="50">
        <v>5.2600000000000001E-2</v>
      </c>
      <c r="R4300" s="59"/>
    </row>
    <row r="4301" spans="2:18" x14ac:dyDescent="0.2">
      <c r="B4301">
        <f t="shared" si="525"/>
        <v>4292</v>
      </c>
      <c r="C4301" s="57">
        <f ca="1"/>
        <v>-0.58218727630250389</v>
      </c>
      <c r="D4301" s="57">
        <f t="shared" ca="1" si="527"/>
        <v>0.63356751315936632</v>
      </c>
      <c r="E4301" s="57">
        <f t="shared" ca="1" si="527"/>
        <v>0.63377541698598217</v>
      </c>
      <c r="F4301" s="57">
        <f t="shared" ca="1" si="528"/>
        <v>0</v>
      </c>
      <c r="G4301" s="57">
        <f t="shared" ca="1" si="529"/>
        <v>0</v>
      </c>
      <c r="H4301" s="17">
        <f t="shared" ca="1" si="530"/>
        <v>0</v>
      </c>
      <c r="I4301" s="17">
        <f t="shared" ca="1" si="531"/>
        <v>0</v>
      </c>
      <c r="K4301" s="17">
        <v>4292</v>
      </c>
      <c r="L4301" s="50">
        <v>1.7349880866406313E-3</v>
      </c>
      <c r="M4301" s="50">
        <v>1.7485553411220288E-3</v>
      </c>
      <c r="N4301" s="50">
        <v>5.0200000000000002E-2</v>
      </c>
      <c r="O4301" s="50">
        <v>5.04E-2</v>
      </c>
      <c r="R4301" s="59"/>
    </row>
    <row r="4302" spans="2:18" x14ac:dyDescent="0.2">
      <c r="B4302">
        <f t="shared" si="525"/>
        <v>4293</v>
      </c>
      <c r="C4302" s="57">
        <f ca="1"/>
        <v>0.45005608575450595</v>
      </c>
      <c r="D4302" s="57">
        <f t="shared" ca="1" si="527"/>
        <v>0.70143821982298937</v>
      </c>
      <c r="E4302" s="57">
        <f t="shared" ca="1" si="527"/>
        <v>0.7016683952770757</v>
      </c>
      <c r="F4302" s="57">
        <f t="shared" ca="1" si="528"/>
        <v>0</v>
      </c>
      <c r="G4302" s="57">
        <f t="shared" ca="1" si="529"/>
        <v>0</v>
      </c>
      <c r="H4302" s="17">
        <f t="shared" ca="1" si="530"/>
        <v>0</v>
      </c>
      <c r="I4302" s="17">
        <f t="shared" ca="1" si="531"/>
        <v>0</v>
      </c>
      <c r="K4302" s="17">
        <v>4293</v>
      </c>
      <c r="L4302" s="50">
        <v>1.5939160091032925E-3</v>
      </c>
      <c r="M4302" s="50">
        <v>1.6062227411686098E-3</v>
      </c>
      <c r="N4302" s="50">
        <v>4.5400000000000003E-2</v>
      </c>
      <c r="O4302" s="50">
        <v>4.5600000000000002E-2</v>
      </c>
      <c r="R4302" s="59"/>
    </row>
    <row r="4303" spans="2:18" x14ac:dyDescent="0.2">
      <c r="B4303">
        <f t="shared" si="525"/>
        <v>4294</v>
      </c>
      <c r="C4303" s="57">
        <f ca="1"/>
        <v>-0.11384620359436043</v>
      </c>
      <c r="D4303" s="57">
        <f t="shared" ca="1" si="527"/>
        <v>0.66350681638661169</v>
      </c>
      <c r="E4303" s="57">
        <f t="shared" ca="1" si="527"/>
        <v>0.66372454473165365</v>
      </c>
      <c r="F4303" s="57">
        <f t="shared" ca="1" si="528"/>
        <v>0</v>
      </c>
      <c r="G4303" s="57">
        <f t="shared" ca="1" si="529"/>
        <v>0</v>
      </c>
      <c r="H4303" s="17">
        <f t="shared" ca="1" si="530"/>
        <v>0</v>
      </c>
      <c r="I4303" s="17">
        <f t="shared" ca="1" si="531"/>
        <v>0</v>
      </c>
      <c r="K4303" s="17">
        <v>4294</v>
      </c>
      <c r="L4303" s="50">
        <v>1.6055618841648858E-3</v>
      </c>
      <c r="M4303" s="50">
        <v>1.6190475165350434E-3</v>
      </c>
      <c r="N4303" s="50">
        <v>0.05</v>
      </c>
      <c r="O4303" s="50">
        <v>5.04E-2</v>
      </c>
      <c r="R4303" s="59"/>
    </row>
    <row r="4304" spans="2:18" x14ac:dyDescent="0.2">
      <c r="B4304">
        <f t="shared" si="525"/>
        <v>4295</v>
      </c>
      <c r="C4304" s="57">
        <f ca="1"/>
        <v>-1.0479962503887956</v>
      </c>
      <c r="D4304" s="57">
        <f t="shared" ca="1" si="527"/>
        <v>0.60513019766145271</v>
      </c>
      <c r="E4304" s="57">
        <f t="shared" ca="1" si="527"/>
        <v>0.60532876984370887</v>
      </c>
      <c r="F4304" s="57">
        <f t="shared" ca="1" si="528"/>
        <v>0</v>
      </c>
      <c r="G4304" s="57">
        <f t="shared" ca="1" si="529"/>
        <v>0</v>
      </c>
      <c r="H4304" s="17">
        <f t="shared" ca="1" si="530"/>
        <v>0</v>
      </c>
      <c r="I4304" s="17">
        <f t="shared" ca="1" si="531"/>
        <v>0</v>
      </c>
      <c r="K4304" s="17">
        <v>4295</v>
      </c>
      <c r="L4304" s="50">
        <v>1.665976567638791E-3</v>
      </c>
      <c r="M4304" s="50">
        <v>1.6792486447242379E-3</v>
      </c>
      <c r="N4304" s="50">
        <v>4.9200000000000001E-2</v>
      </c>
      <c r="O4304" s="50">
        <v>4.9200000000000001E-2</v>
      </c>
      <c r="R4304" s="59"/>
    </row>
    <row r="4305" spans="2:18" x14ac:dyDescent="0.2">
      <c r="B4305">
        <f t="shared" si="525"/>
        <v>4296</v>
      </c>
      <c r="C4305" s="57">
        <f ca="1"/>
        <v>0.24459890956534497</v>
      </c>
      <c r="D4305" s="57">
        <f t="shared" ca="1" si="527"/>
        <v>0.68737316403627602</v>
      </c>
      <c r="E4305" s="57">
        <f t="shared" ca="1" si="527"/>
        <v>0.68759872407233857</v>
      </c>
      <c r="F4305" s="57">
        <f t="shared" ca="1" si="528"/>
        <v>0</v>
      </c>
      <c r="G4305" s="57">
        <f t="shared" ca="1" si="529"/>
        <v>0</v>
      </c>
      <c r="H4305" s="17">
        <f t="shared" ca="1" si="530"/>
        <v>0</v>
      </c>
      <c r="I4305" s="17">
        <f t="shared" ca="1" si="531"/>
        <v>0</v>
      </c>
      <c r="K4305" s="17">
        <v>4296</v>
      </c>
      <c r="L4305" s="50">
        <v>1.6809728038113222E-3</v>
      </c>
      <c r="M4305" s="50">
        <v>1.6951690313412795E-3</v>
      </c>
      <c r="N4305" s="50">
        <v>5.2600000000000001E-2</v>
      </c>
      <c r="O4305" s="50">
        <v>5.2999999999999999E-2</v>
      </c>
      <c r="R4305" s="59"/>
    </row>
    <row r="4306" spans="2:18" x14ac:dyDescent="0.2">
      <c r="B4306">
        <f t="shared" si="525"/>
        <v>4297</v>
      </c>
      <c r="C4306" s="57">
        <f ca="1"/>
        <v>0.73034805643298439</v>
      </c>
      <c r="D4306" s="57">
        <f t="shared" ca="1" si="527"/>
        <v>0.72109154821154486</v>
      </c>
      <c r="E4306" s="57">
        <f t="shared" ca="1" si="527"/>
        <v>0.72132817286337703</v>
      </c>
      <c r="F4306" s="57">
        <f t="shared" ca="1" si="528"/>
        <v>0</v>
      </c>
      <c r="G4306" s="57">
        <f t="shared" ca="1" si="529"/>
        <v>0</v>
      </c>
      <c r="H4306" s="17">
        <f t="shared" ca="1" si="530"/>
        <v>0</v>
      </c>
      <c r="I4306" s="17">
        <f t="shared" ca="1" si="531"/>
        <v>0</v>
      </c>
      <c r="K4306" s="17">
        <v>4297</v>
      </c>
      <c r="L4306" s="50">
        <v>1.748227192664297E-3</v>
      </c>
      <c r="M4306" s="50">
        <v>1.7614579862433853E-3</v>
      </c>
      <c r="N4306" s="50">
        <v>4.8599999999999997E-2</v>
      </c>
      <c r="O4306" s="50">
        <v>4.9200000000000001E-2</v>
      </c>
      <c r="R4306" s="59"/>
    </row>
    <row r="4307" spans="2:18" x14ac:dyDescent="0.2">
      <c r="B4307">
        <f t="shared" si="525"/>
        <v>4298</v>
      </c>
      <c r="C4307" s="57">
        <f ca="1"/>
        <v>-1.9166620229401543</v>
      </c>
      <c r="D4307" s="57">
        <f t="shared" ca="1" si="527"/>
        <v>0.55546415361754764</v>
      </c>
      <c r="E4307" s="57">
        <f t="shared" ca="1" si="527"/>
        <v>0.55564642799350039</v>
      </c>
      <c r="F4307" s="57">
        <f t="shared" ca="1" si="528"/>
        <v>0</v>
      </c>
      <c r="G4307" s="57">
        <f t="shared" ca="1" si="529"/>
        <v>0</v>
      </c>
      <c r="H4307" s="17">
        <f t="shared" ca="1" si="530"/>
        <v>0</v>
      </c>
      <c r="I4307" s="17">
        <f t="shared" ca="1" si="531"/>
        <v>0</v>
      </c>
      <c r="K4307" s="17">
        <v>4298</v>
      </c>
      <c r="L4307" s="50">
        <v>1.9122791938192901E-3</v>
      </c>
      <c r="M4307" s="50">
        <v>1.9263161558433026E-3</v>
      </c>
      <c r="N4307" s="50">
        <v>5.1799999999999999E-2</v>
      </c>
      <c r="O4307" s="50">
        <v>5.2200000000000003E-2</v>
      </c>
      <c r="R4307" s="59"/>
    </row>
    <row r="4308" spans="2:18" x14ac:dyDescent="0.2">
      <c r="B4308">
        <f t="shared" si="525"/>
        <v>4299</v>
      </c>
      <c r="C4308" s="57">
        <f ca="1"/>
        <v>1.5399613394767184</v>
      </c>
      <c r="D4308" s="57">
        <f t="shared" ca="1" si="527"/>
        <v>0.78100677783748784</v>
      </c>
      <c r="E4308" s="57">
        <f t="shared" ca="1" si="527"/>
        <v>0.78126306354398767</v>
      </c>
      <c r="F4308" s="57">
        <f t="shared" ca="1" si="528"/>
        <v>0</v>
      </c>
      <c r="G4308" s="57">
        <f t="shared" ca="1" si="529"/>
        <v>0</v>
      </c>
      <c r="H4308" s="17">
        <f t="shared" ca="1" si="530"/>
        <v>0</v>
      </c>
      <c r="I4308" s="17">
        <f t="shared" ca="1" si="531"/>
        <v>0</v>
      </c>
      <c r="K4308" s="17">
        <v>4299</v>
      </c>
      <c r="L4308" s="50">
        <v>1.8015644671482923E-3</v>
      </c>
      <c r="M4308" s="50">
        <v>1.8157831318497276E-3</v>
      </c>
      <c r="N4308" s="50">
        <v>5.2600000000000001E-2</v>
      </c>
      <c r="O4308" s="50">
        <v>5.28E-2</v>
      </c>
      <c r="R4308" s="59"/>
    </row>
    <row r="4309" spans="2:18" x14ac:dyDescent="0.2">
      <c r="B4309">
        <f t="shared" si="525"/>
        <v>4300</v>
      </c>
      <c r="C4309" s="57">
        <f ca="1"/>
        <v>2.9662207985341378</v>
      </c>
      <c r="D4309" s="57">
        <f t="shared" ca="1" si="527"/>
        <v>0.89892098587190494</v>
      </c>
      <c r="E4309" s="57">
        <f t="shared" ca="1" si="527"/>
        <v>0.89921596487399447</v>
      </c>
      <c r="F4309" s="57">
        <f t="shared" ca="1" si="528"/>
        <v>0.11072098587190493</v>
      </c>
      <c r="G4309" s="57">
        <f t="shared" ca="1" si="529"/>
        <v>0.11101596487399445</v>
      </c>
      <c r="H4309" s="17">
        <f t="shared" ca="1" si="530"/>
        <v>1</v>
      </c>
      <c r="I4309" s="17">
        <f t="shared" ca="1" si="531"/>
        <v>1</v>
      </c>
      <c r="K4309" s="17">
        <v>4300</v>
      </c>
      <c r="L4309" s="50">
        <v>1.8478750367149192E-3</v>
      </c>
      <c r="M4309" s="50">
        <v>1.8625517633589609E-3</v>
      </c>
      <c r="N4309" s="50">
        <v>5.4399999999999997E-2</v>
      </c>
      <c r="O4309" s="50">
        <v>5.4399999999999997E-2</v>
      </c>
      <c r="R4309" s="59"/>
    </row>
    <row r="4310" spans="2:18" x14ac:dyDescent="0.2">
      <c r="B4310">
        <f t="shared" si="525"/>
        <v>4301</v>
      </c>
      <c r="C4310" s="57">
        <f ca="1"/>
        <v>0.4504499330919019</v>
      </c>
      <c r="D4310" s="57">
        <f t="shared" ref="D4310:E4329" ca="1" si="532">S0*EXP((D$5+0.5*σ*σ)*T+σ*SQRT(T)*$C4310)</f>
        <v>0.70146545608427013</v>
      </c>
      <c r="E4310" s="57">
        <f t="shared" ca="1" si="532"/>
        <v>0.70169564047587751</v>
      </c>
      <c r="F4310" s="57">
        <f t="shared" ca="1" si="528"/>
        <v>0</v>
      </c>
      <c r="G4310" s="57">
        <f t="shared" ca="1" si="529"/>
        <v>0</v>
      </c>
      <c r="H4310" s="17">
        <f t="shared" ca="1" si="530"/>
        <v>0</v>
      </c>
      <c r="I4310" s="17">
        <f t="shared" ca="1" si="531"/>
        <v>0</v>
      </c>
      <c r="K4310" s="17">
        <v>4301</v>
      </c>
      <c r="L4310" s="50">
        <v>1.6961618057405317E-3</v>
      </c>
      <c r="M4310" s="50">
        <v>1.7100645388001951E-3</v>
      </c>
      <c r="N4310" s="50">
        <v>5.16E-2</v>
      </c>
      <c r="O4310" s="50">
        <v>5.16E-2</v>
      </c>
      <c r="R4310" s="59"/>
    </row>
    <row r="4311" spans="2:18" x14ac:dyDescent="0.2">
      <c r="B4311">
        <f t="shared" si="525"/>
        <v>4302</v>
      </c>
      <c r="C4311" s="57">
        <f ca="1"/>
        <v>-1.0485426569889225</v>
      </c>
      <c r="D4311" s="57">
        <f t="shared" ca="1" si="532"/>
        <v>0.60509760087512354</v>
      </c>
      <c r="E4311" s="57">
        <f t="shared" ca="1" si="532"/>
        <v>0.60529616236081374</v>
      </c>
      <c r="F4311" s="57">
        <f t="shared" ca="1" si="528"/>
        <v>0</v>
      </c>
      <c r="G4311" s="57">
        <f t="shared" ca="1" si="529"/>
        <v>0</v>
      </c>
      <c r="H4311" s="17">
        <f t="shared" ca="1" si="530"/>
        <v>0</v>
      </c>
      <c r="I4311" s="17">
        <f t="shared" ca="1" si="531"/>
        <v>0</v>
      </c>
      <c r="K4311" s="17">
        <v>4302</v>
      </c>
      <c r="L4311" s="50">
        <v>1.7270638219909788E-3</v>
      </c>
      <c r="M4311" s="50">
        <v>1.7408215077930952E-3</v>
      </c>
      <c r="N4311" s="50">
        <v>5.0999999999999997E-2</v>
      </c>
      <c r="O4311" s="50">
        <v>5.0999999999999997E-2</v>
      </c>
      <c r="R4311" s="59"/>
    </row>
    <row r="4312" spans="2:18" x14ac:dyDescent="0.2">
      <c r="B4312">
        <f t="shared" si="525"/>
        <v>4303</v>
      </c>
      <c r="C4312" s="57">
        <f ca="1"/>
        <v>-0.79788907130242426</v>
      </c>
      <c r="D4312" s="57">
        <f t="shared" ca="1" si="532"/>
        <v>0.62023663313815303</v>
      </c>
      <c r="E4312" s="57">
        <f t="shared" ca="1" si="532"/>
        <v>0.6204401624649547</v>
      </c>
      <c r="F4312" s="57">
        <f t="shared" ca="1" si="528"/>
        <v>0</v>
      </c>
      <c r="G4312" s="57">
        <f t="shared" ca="1" si="529"/>
        <v>0</v>
      </c>
      <c r="H4312" s="17">
        <f t="shared" ca="1" si="530"/>
        <v>0</v>
      </c>
      <c r="I4312" s="17">
        <f t="shared" ca="1" si="531"/>
        <v>0</v>
      </c>
      <c r="K4312" s="17">
        <v>4303</v>
      </c>
      <c r="L4312" s="50">
        <v>1.7271439572233143E-3</v>
      </c>
      <c r="M4312" s="50">
        <v>1.7398147001256407E-3</v>
      </c>
      <c r="N4312" s="50">
        <v>4.6600000000000003E-2</v>
      </c>
      <c r="O4312" s="50">
        <v>4.6800000000000001E-2</v>
      </c>
      <c r="R4312" s="59"/>
    </row>
    <row r="4313" spans="2:18" x14ac:dyDescent="0.2">
      <c r="B4313">
        <f t="shared" si="525"/>
        <v>4304</v>
      </c>
      <c r="C4313" s="57">
        <f ca="1"/>
        <v>1.6671496272577282</v>
      </c>
      <c r="D4313" s="57">
        <f t="shared" ca="1" si="532"/>
        <v>0.79086161235318553</v>
      </c>
      <c r="E4313" s="57">
        <f t="shared" ca="1" si="532"/>
        <v>0.79112113190258926</v>
      </c>
      <c r="F4313" s="57">
        <f t="shared" ca="1" si="528"/>
        <v>2.6616123531855163E-3</v>
      </c>
      <c r="G4313" s="57">
        <f t="shared" ca="1" si="529"/>
        <v>2.9211319025892468E-3</v>
      </c>
      <c r="H4313" s="17">
        <f t="shared" ca="1" si="530"/>
        <v>1</v>
      </c>
      <c r="I4313" s="17">
        <f t="shared" ca="1" si="531"/>
        <v>1</v>
      </c>
      <c r="K4313" s="17">
        <v>4304</v>
      </c>
      <c r="L4313" s="50">
        <v>1.7723617979200665E-3</v>
      </c>
      <c r="M4313" s="50">
        <v>1.7864340289673259E-3</v>
      </c>
      <c r="N4313" s="50">
        <v>5.1999999999999998E-2</v>
      </c>
      <c r="O4313" s="50">
        <v>5.2400000000000002E-2</v>
      </c>
      <c r="R4313" s="59"/>
    </row>
    <row r="4314" spans="2:18" x14ac:dyDescent="0.2">
      <c r="B4314">
        <f t="shared" si="525"/>
        <v>4305</v>
      </c>
      <c r="C4314" s="57">
        <f ca="1"/>
        <v>-0.45200767560509258</v>
      </c>
      <c r="D4314" s="57">
        <f t="shared" ca="1" si="532"/>
        <v>0.64175117020435579</v>
      </c>
      <c r="E4314" s="57">
        <f t="shared" ca="1" si="532"/>
        <v>0.64196175948055678</v>
      </c>
      <c r="F4314" s="57">
        <f t="shared" ca="1" si="528"/>
        <v>0</v>
      </c>
      <c r="G4314" s="57">
        <f t="shared" ca="1" si="529"/>
        <v>0</v>
      </c>
      <c r="H4314" s="17">
        <f t="shared" ca="1" si="530"/>
        <v>0</v>
      </c>
      <c r="I4314" s="17">
        <f t="shared" ca="1" si="531"/>
        <v>0</v>
      </c>
      <c r="K4314" s="17">
        <v>4305</v>
      </c>
      <c r="L4314" s="50">
        <v>1.441603545855709E-3</v>
      </c>
      <c r="M4314" s="50">
        <v>1.4536572051332085E-3</v>
      </c>
      <c r="N4314" s="50">
        <v>4.4400000000000002E-2</v>
      </c>
      <c r="O4314" s="50">
        <v>4.5199999999999997E-2</v>
      </c>
      <c r="R4314" s="59"/>
    </row>
    <row r="4315" spans="2:18" x14ac:dyDescent="0.2">
      <c r="B4315">
        <f t="shared" si="525"/>
        <v>4306</v>
      </c>
      <c r="C4315" s="57">
        <f ca="1"/>
        <v>0.6147461742187561</v>
      </c>
      <c r="D4315" s="57">
        <f t="shared" ca="1" si="532"/>
        <v>0.71291999568318776</v>
      </c>
      <c r="E4315" s="57">
        <f t="shared" ca="1" si="532"/>
        <v>0.71315393885750633</v>
      </c>
      <c r="F4315" s="57">
        <f t="shared" ca="1" si="528"/>
        <v>0</v>
      </c>
      <c r="G4315" s="57">
        <f t="shared" ca="1" si="529"/>
        <v>0</v>
      </c>
      <c r="H4315" s="17">
        <f t="shared" ca="1" si="530"/>
        <v>0</v>
      </c>
      <c r="I4315" s="17">
        <f t="shared" ca="1" si="531"/>
        <v>0</v>
      </c>
      <c r="K4315" s="17">
        <v>4306</v>
      </c>
      <c r="L4315" s="50">
        <v>1.8145173910891501E-3</v>
      </c>
      <c r="M4315" s="50">
        <v>1.828555141919534E-3</v>
      </c>
      <c r="N4315" s="50">
        <v>5.1799999999999999E-2</v>
      </c>
      <c r="O4315" s="50">
        <v>5.1999999999999998E-2</v>
      </c>
      <c r="R4315" s="59"/>
    </row>
    <row r="4316" spans="2:18" x14ac:dyDescent="0.2">
      <c r="B4316">
        <f t="shared" si="525"/>
        <v>4307</v>
      </c>
      <c r="C4316" s="57">
        <f ca="1"/>
        <v>0.9015037021880532</v>
      </c>
      <c r="D4316" s="57">
        <f t="shared" ca="1" si="532"/>
        <v>0.73336234056562366</v>
      </c>
      <c r="E4316" s="57">
        <f t="shared" ca="1" si="532"/>
        <v>0.73360299185176558</v>
      </c>
      <c r="F4316" s="57">
        <f t="shared" ca="1" si="528"/>
        <v>0</v>
      </c>
      <c r="G4316" s="57">
        <f t="shared" ca="1" si="529"/>
        <v>0</v>
      </c>
      <c r="H4316" s="17">
        <f t="shared" ca="1" si="530"/>
        <v>0</v>
      </c>
      <c r="I4316" s="17">
        <f t="shared" ca="1" si="531"/>
        <v>0</v>
      </c>
      <c r="K4316" s="17">
        <v>4307</v>
      </c>
      <c r="L4316" s="50">
        <v>1.5317161323515054E-3</v>
      </c>
      <c r="M4316" s="50">
        <v>1.5447896211781438E-3</v>
      </c>
      <c r="N4316" s="50">
        <v>4.82E-2</v>
      </c>
      <c r="O4316" s="50">
        <v>4.8800000000000003E-2</v>
      </c>
      <c r="R4316" s="59"/>
    </row>
    <row r="4317" spans="2:18" x14ac:dyDescent="0.2">
      <c r="B4317">
        <f t="shared" si="525"/>
        <v>4308</v>
      </c>
      <c r="C4317" s="57">
        <f ca="1"/>
        <v>-0.74873845359858315</v>
      </c>
      <c r="D4317" s="57">
        <f t="shared" ca="1" si="532"/>
        <v>0.6232493669073208</v>
      </c>
      <c r="E4317" s="57">
        <f t="shared" ca="1" si="532"/>
        <v>0.62345388485627584</v>
      </c>
      <c r="F4317" s="57">
        <f t="shared" ca="1" si="528"/>
        <v>0</v>
      </c>
      <c r="G4317" s="57">
        <f t="shared" ca="1" si="529"/>
        <v>0</v>
      </c>
      <c r="H4317" s="17">
        <f t="shared" ca="1" si="530"/>
        <v>0</v>
      </c>
      <c r="I4317" s="17">
        <f t="shared" ca="1" si="531"/>
        <v>0</v>
      </c>
      <c r="K4317" s="17">
        <v>4308</v>
      </c>
      <c r="L4317" s="50">
        <v>1.7737195202908226E-3</v>
      </c>
      <c r="M4317" s="50">
        <v>1.7884461488506286E-3</v>
      </c>
      <c r="N4317" s="50">
        <v>5.4399999999999997E-2</v>
      </c>
      <c r="O4317" s="50">
        <v>5.5E-2</v>
      </c>
      <c r="R4317" s="59"/>
    </row>
    <row r="4318" spans="2:18" x14ac:dyDescent="0.2">
      <c r="B4318">
        <f t="shared" si="525"/>
        <v>4309</v>
      </c>
      <c r="C4318" s="57">
        <f ca="1"/>
        <v>1.3758185686751576</v>
      </c>
      <c r="D4318" s="57">
        <f t="shared" ca="1" si="532"/>
        <v>0.76846990980447538</v>
      </c>
      <c r="E4318" s="57">
        <f t="shared" ca="1" si="532"/>
        <v>0.76872208156449962</v>
      </c>
      <c r="F4318" s="57">
        <f t="shared" ca="1" si="528"/>
        <v>0</v>
      </c>
      <c r="G4318" s="57">
        <f t="shared" ca="1" si="529"/>
        <v>0</v>
      </c>
      <c r="H4318" s="17">
        <f t="shared" ca="1" si="530"/>
        <v>0</v>
      </c>
      <c r="I4318" s="17">
        <f t="shared" ca="1" si="531"/>
        <v>0</v>
      </c>
      <c r="K4318" s="17">
        <v>4309</v>
      </c>
      <c r="L4318" s="50">
        <v>1.6418663238790081E-3</v>
      </c>
      <c r="M4318" s="50">
        <v>1.6562240253649868E-3</v>
      </c>
      <c r="N4318" s="50">
        <v>5.3199999999999997E-2</v>
      </c>
      <c r="O4318" s="50">
        <v>5.3600000000000002E-2</v>
      </c>
      <c r="R4318" s="59"/>
    </row>
    <row r="4319" spans="2:18" x14ac:dyDescent="0.2">
      <c r="B4319">
        <f t="shared" si="525"/>
        <v>4310</v>
      </c>
      <c r="C4319" s="57">
        <f ca="1"/>
        <v>-1.178546098149615</v>
      </c>
      <c r="D4319" s="57">
        <f t="shared" ca="1" si="532"/>
        <v>0.597391727666026</v>
      </c>
      <c r="E4319" s="57">
        <f t="shared" ca="1" si="532"/>
        <v>0.5975877604858767</v>
      </c>
      <c r="F4319" s="57">
        <f t="shared" ca="1" si="528"/>
        <v>0</v>
      </c>
      <c r="G4319" s="57">
        <f t="shared" ca="1" si="529"/>
        <v>0</v>
      </c>
      <c r="H4319" s="17">
        <f t="shared" ca="1" si="530"/>
        <v>0</v>
      </c>
      <c r="I4319" s="17">
        <f t="shared" ca="1" si="531"/>
        <v>0</v>
      </c>
      <c r="K4319" s="17">
        <v>4310</v>
      </c>
      <c r="L4319" s="50">
        <v>1.5129152658965111E-3</v>
      </c>
      <c r="M4319" s="50">
        <v>1.5254271574035251E-3</v>
      </c>
      <c r="N4319" s="50">
        <v>4.6199999999999998E-2</v>
      </c>
      <c r="O4319" s="50">
        <v>4.6800000000000001E-2</v>
      </c>
      <c r="R4319" s="59"/>
    </row>
    <row r="4320" spans="2:18" x14ac:dyDescent="0.2">
      <c r="B4320">
        <f t="shared" si="525"/>
        <v>4311</v>
      </c>
      <c r="C4320" s="57">
        <f ca="1"/>
        <v>-0.14304266961389714</v>
      </c>
      <c r="D4320" s="57">
        <f t="shared" ca="1" si="532"/>
        <v>0.66159972059193872</v>
      </c>
      <c r="E4320" s="57">
        <f t="shared" ca="1" si="532"/>
        <v>0.66181682312756773</v>
      </c>
      <c r="F4320" s="57">
        <f t="shared" ca="1" si="528"/>
        <v>0</v>
      </c>
      <c r="G4320" s="57">
        <f t="shared" ca="1" si="529"/>
        <v>0</v>
      </c>
      <c r="H4320" s="17">
        <f t="shared" ca="1" si="530"/>
        <v>0</v>
      </c>
      <c r="I4320" s="17">
        <f t="shared" ca="1" si="531"/>
        <v>0</v>
      </c>
      <c r="K4320" s="17">
        <v>4311</v>
      </c>
      <c r="L4320" s="50">
        <v>1.9010877550200459E-3</v>
      </c>
      <c r="M4320" s="50">
        <v>1.9157144249358779E-3</v>
      </c>
      <c r="N4320" s="50">
        <v>5.3999999999999999E-2</v>
      </c>
      <c r="O4320" s="50">
        <v>5.4399999999999997E-2</v>
      </c>
      <c r="R4320" s="59"/>
    </row>
    <row r="4321" spans="2:18" x14ac:dyDescent="0.2">
      <c r="B4321">
        <f t="shared" si="525"/>
        <v>4312</v>
      </c>
      <c r="C4321" s="57">
        <f ca="1"/>
        <v>0.70710946948363407</v>
      </c>
      <c r="D4321" s="57">
        <f t="shared" ca="1" si="532"/>
        <v>0.71944139432755372</v>
      </c>
      <c r="E4321" s="57">
        <f t="shared" ca="1" si="532"/>
        <v>0.71967747748491251</v>
      </c>
      <c r="F4321" s="57">
        <f t="shared" ca="1" si="528"/>
        <v>0</v>
      </c>
      <c r="G4321" s="57">
        <f t="shared" ca="1" si="529"/>
        <v>0</v>
      </c>
      <c r="H4321" s="17">
        <f t="shared" ca="1" si="530"/>
        <v>0</v>
      </c>
      <c r="I4321" s="17">
        <f t="shared" ca="1" si="531"/>
        <v>0</v>
      </c>
      <c r="K4321" s="17">
        <v>4312</v>
      </c>
      <c r="L4321" s="50">
        <v>1.7580526409690226E-3</v>
      </c>
      <c r="M4321" s="50">
        <v>1.7722630403691087E-3</v>
      </c>
      <c r="N4321" s="50">
        <v>5.2400000000000002E-2</v>
      </c>
      <c r="O4321" s="50">
        <v>5.28E-2</v>
      </c>
      <c r="R4321" s="59"/>
    </row>
    <row r="4322" spans="2:18" x14ac:dyDescent="0.2">
      <c r="B4322">
        <f t="shared" si="525"/>
        <v>4313</v>
      </c>
      <c r="C4322" s="57">
        <f ca="1"/>
        <v>-0.34566554107560465</v>
      </c>
      <c r="D4322" s="57">
        <f t="shared" ca="1" si="532"/>
        <v>0.64851468312819549</v>
      </c>
      <c r="E4322" s="57">
        <f t="shared" ca="1" si="532"/>
        <v>0.64872749183672063</v>
      </c>
      <c r="F4322" s="57">
        <f t="shared" ca="1" si="528"/>
        <v>0</v>
      </c>
      <c r="G4322" s="57">
        <f t="shared" ca="1" si="529"/>
        <v>0</v>
      </c>
      <c r="H4322" s="17">
        <f t="shared" ca="1" si="530"/>
        <v>0</v>
      </c>
      <c r="I4322" s="17">
        <f t="shared" ca="1" si="531"/>
        <v>0</v>
      </c>
      <c r="K4322" s="17">
        <v>4313</v>
      </c>
      <c r="L4322" s="50">
        <v>1.9639752097249095E-3</v>
      </c>
      <c r="M4322" s="50">
        <v>1.9788923585773305E-3</v>
      </c>
      <c r="N4322" s="50">
        <v>5.5E-2</v>
      </c>
      <c r="O4322" s="50">
        <v>5.5199999999999999E-2</v>
      </c>
      <c r="R4322" s="59"/>
    </row>
    <row r="4323" spans="2:18" x14ac:dyDescent="0.2">
      <c r="B4323">
        <f t="shared" si="525"/>
        <v>4314</v>
      </c>
      <c r="C4323" s="57">
        <f ca="1"/>
        <v>0.12558130908400272</v>
      </c>
      <c r="D4323" s="57">
        <f t="shared" ca="1" si="532"/>
        <v>0.67935490566481438</v>
      </c>
      <c r="E4323" s="57">
        <f t="shared" ca="1" si="532"/>
        <v>0.67957783452651321</v>
      </c>
      <c r="F4323" s="57">
        <f t="shared" ca="1" si="528"/>
        <v>0</v>
      </c>
      <c r="G4323" s="57">
        <f t="shared" ca="1" si="529"/>
        <v>0</v>
      </c>
      <c r="H4323" s="17">
        <f t="shared" ca="1" si="530"/>
        <v>0</v>
      </c>
      <c r="I4323" s="17">
        <f t="shared" ca="1" si="531"/>
        <v>0</v>
      </c>
      <c r="K4323" s="17">
        <v>4314</v>
      </c>
      <c r="L4323" s="50">
        <v>1.8577603766003791E-3</v>
      </c>
      <c r="M4323" s="50">
        <v>1.8723072634204772E-3</v>
      </c>
      <c r="N4323" s="50">
        <v>5.3800000000000001E-2</v>
      </c>
      <c r="O4323" s="50">
        <v>5.3999999999999999E-2</v>
      </c>
      <c r="R4323" s="59"/>
    </row>
    <row r="4324" spans="2:18" x14ac:dyDescent="0.2">
      <c r="B4324">
        <f t="shared" si="525"/>
        <v>4315</v>
      </c>
      <c r="C4324" s="57">
        <f ca="1"/>
        <v>-1.0541736712077328</v>
      </c>
      <c r="D4324" s="57">
        <f t="shared" ca="1" si="532"/>
        <v>0.60476177571354095</v>
      </c>
      <c r="E4324" s="57">
        <f t="shared" ca="1" si="532"/>
        <v>0.6049602269989216</v>
      </c>
      <c r="F4324" s="57">
        <f t="shared" ca="1" si="528"/>
        <v>0</v>
      </c>
      <c r="G4324" s="57">
        <f t="shared" ca="1" si="529"/>
        <v>0</v>
      </c>
      <c r="H4324" s="17">
        <f t="shared" ca="1" si="530"/>
        <v>0</v>
      </c>
      <c r="I4324" s="17">
        <f t="shared" ca="1" si="531"/>
        <v>0</v>
      </c>
      <c r="K4324" s="17">
        <v>4315</v>
      </c>
      <c r="L4324" s="50">
        <v>1.5392885717811372E-3</v>
      </c>
      <c r="M4324" s="50">
        <v>1.5516738592842351E-3</v>
      </c>
      <c r="N4324" s="50">
        <v>4.58E-2</v>
      </c>
      <c r="O4324" s="50">
        <v>4.5999999999999999E-2</v>
      </c>
      <c r="R4324" s="59"/>
    </row>
    <row r="4325" spans="2:18" x14ac:dyDescent="0.2">
      <c r="B4325">
        <f t="shared" si="525"/>
        <v>4316</v>
      </c>
      <c r="C4325" s="57">
        <f ca="1"/>
        <v>-3.2495602538094401E-2</v>
      </c>
      <c r="D4325" s="57">
        <f t="shared" ca="1" si="532"/>
        <v>0.66884963699952915</v>
      </c>
      <c r="E4325" s="57">
        <f t="shared" ca="1" si="532"/>
        <v>0.66906911857974682</v>
      </c>
      <c r="F4325" s="57">
        <f t="shared" ca="1" si="528"/>
        <v>0</v>
      </c>
      <c r="G4325" s="57">
        <f t="shared" ca="1" si="529"/>
        <v>0</v>
      </c>
      <c r="H4325" s="17">
        <f t="shared" ca="1" si="530"/>
        <v>0</v>
      </c>
      <c r="I4325" s="17">
        <f t="shared" ca="1" si="531"/>
        <v>0</v>
      </c>
      <c r="K4325" s="17">
        <v>4316</v>
      </c>
      <c r="L4325" s="50">
        <v>1.7245442810917375E-3</v>
      </c>
      <c r="M4325" s="50">
        <v>1.739337135346609E-3</v>
      </c>
      <c r="N4325" s="50">
        <v>5.5E-2</v>
      </c>
      <c r="O4325" s="50">
        <v>5.5199999999999999E-2</v>
      </c>
      <c r="R4325" s="59"/>
    </row>
    <row r="4326" spans="2:18" x14ac:dyDescent="0.2">
      <c r="B4326">
        <f t="shared" si="525"/>
        <v>4317</v>
      </c>
      <c r="C4326" s="57">
        <f ca="1"/>
        <v>0.66588936220335737</v>
      </c>
      <c r="D4326" s="57">
        <f t="shared" ca="1" si="532"/>
        <v>0.71652367092165659</v>
      </c>
      <c r="E4326" s="57">
        <f t="shared" ca="1" si="532"/>
        <v>0.71675879663430986</v>
      </c>
      <c r="F4326" s="57">
        <f t="shared" ca="1" si="528"/>
        <v>0</v>
      </c>
      <c r="G4326" s="57">
        <f t="shared" ca="1" si="529"/>
        <v>0</v>
      </c>
      <c r="H4326" s="17">
        <f t="shared" ca="1" si="530"/>
        <v>0</v>
      </c>
      <c r="I4326" s="17">
        <f t="shared" ca="1" si="531"/>
        <v>0</v>
      </c>
      <c r="K4326" s="17">
        <v>4317</v>
      </c>
      <c r="L4326" s="50">
        <v>1.7493733028123184E-3</v>
      </c>
      <c r="M4326" s="50">
        <v>1.7633862408370355E-3</v>
      </c>
      <c r="N4326" s="50">
        <v>5.1799999999999999E-2</v>
      </c>
      <c r="O4326" s="50">
        <v>5.1999999999999998E-2</v>
      </c>
      <c r="R4326" s="59"/>
    </row>
    <row r="4327" spans="2:18" x14ac:dyDescent="0.2">
      <c r="B4327">
        <f t="shared" si="525"/>
        <v>4318</v>
      </c>
      <c r="C4327" s="57">
        <f ca="1"/>
        <v>0.10913567832472786</v>
      </c>
      <c r="D4327" s="57">
        <f t="shared" ca="1" si="532"/>
        <v>0.67825433748761943</v>
      </c>
      <c r="E4327" s="57">
        <f t="shared" ca="1" si="532"/>
        <v>0.67847690520022097</v>
      </c>
      <c r="F4327" s="57">
        <f t="shared" ca="1" si="528"/>
        <v>0</v>
      </c>
      <c r="G4327" s="57">
        <f t="shared" ca="1" si="529"/>
        <v>0</v>
      </c>
      <c r="H4327" s="17">
        <f t="shared" ca="1" si="530"/>
        <v>0</v>
      </c>
      <c r="I4327" s="17">
        <f t="shared" ca="1" si="531"/>
        <v>0</v>
      </c>
      <c r="K4327" s="17">
        <v>4318</v>
      </c>
      <c r="L4327" s="50">
        <v>1.8065167781980179E-3</v>
      </c>
      <c r="M4327" s="50">
        <v>1.820403957330026E-3</v>
      </c>
      <c r="N4327" s="50">
        <v>5.0999999999999997E-2</v>
      </c>
      <c r="O4327" s="50">
        <v>5.16E-2</v>
      </c>
      <c r="R4327" s="59"/>
    </row>
    <row r="4328" spans="2:18" x14ac:dyDescent="0.2">
      <c r="B4328">
        <f t="shared" si="525"/>
        <v>4319</v>
      </c>
      <c r="C4328" s="57">
        <f ca="1"/>
        <v>0.37946184611814077</v>
      </c>
      <c r="D4328" s="57">
        <f t="shared" ca="1" si="532"/>
        <v>0.69657336363358113</v>
      </c>
      <c r="E4328" s="57">
        <f t="shared" ca="1" si="532"/>
        <v>0.69680194269549667</v>
      </c>
      <c r="F4328" s="57">
        <f t="shared" ca="1" si="528"/>
        <v>0</v>
      </c>
      <c r="G4328" s="57">
        <f t="shared" ca="1" si="529"/>
        <v>0</v>
      </c>
      <c r="H4328" s="17">
        <f t="shared" ca="1" si="530"/>
        <v>0</v>
      </c>
      <c r="I4328" s="17">
        <f t="shared" ca="1" si="531"/>
        <v>0</v>
      </c>
      <c r="K4328" s="17">
        <v>4319</v>
      </c>
      <c r="L4328" s="50">
        <v>1.8105411126329422E-3</v>
      </c>
      <c r="M4328" s="50">
        <v>1.8250754427426934E-3</v>
      </c>
      <c r="N4328" s="50">
        <v>5.3800000000000001E-2</v>
      </c>
      <c r="O4328" s="50">
        <v>5.3999999999999999E-2</v>
      </c>
      <c r="R4328" s="59"/>
    </row>
    <row r="4329" spans="2:18" x14ac:dyDescent="0.2">
      <c r="B4329">
        <f t="shared" si="525"/>
        <v>4320</v>
      </c>
      <c r="C4329" s="57">
        <f ca="1"/>
        <v>-0.25369458072124856</v>
      </c>
      <c r="D4329" s="57">
        <f t="shared" ca="1" si="532"/>
        <v>0.65442162445612273</v>
      </c>
      <c r="E4329" s="57">
        <f t="shared" ca="1" si="532"/>
        <v>0.65463637151483189</v>
      </c>
      <c r="F4329" s="57">
        <f t="shared" ca="1" si="528"/>
        <v>0</v>
      </c>
      <c r="G4329" s="57">
        <f t="shared" ca="1" si="529"/>
        <v>0</v>
      </c>
      <c r="H4329" s="17">
        <f t="shared" ca="1" si="530"/>
        <v>0</v>
      </c>
      <c r="I4329" s="17">
        <f t="shared" ca="1" si="531"/>
        <v>0</v>
      </c>
      <c r="K4329" s="17">
        <v>4320</v>
      </c>
      <c r="L4329" s="50">
        <v>1.5590065437295051E-3</v>
      </c>
      <c r="M4329" s="50">
        <v>1.5721367764447696E-3</v>
      </c>
      <c r="N4329" s="50">
        <v>4.8399999999999999E-2</v>
      </c>
      <c r="O4329" s="50">
        <v>4.9200000000000001E-2</v>
      </c>
      <c r="R4329" s="59"/>
    </row>
    <row r="4330" spans="2:18" x14ac:dyDescent="0.2">
      <c r="B4330">
        <f t="shared" si="525"/>
        <v>4321</v>
      </c>
      <c r="C4330" s="57">
        <f ca="1"/>
        <v>-0.42165836778630805</v>
      </c>
      <c r="D4330" s="57">
        <f t="shared" ref="D4330:E4349" ca="1" si="533">S0*EXP((D$5+0.5*σ*σ)*T+σ*SQRT(T)*$C4330)</f>
        <v>0.64367420463563674</v>
      </c>
      <c r="E4330" s="57">
        <f t="shared" ca="1" si="533"/>
        <v>0.64388542495148027</v>
      </c>
      <c r="F4330" s="57">
        <f t="shared" ca="1" si="528"/>
        <v>0</v>
      </c>
      <c r="G4330" s="57">
        <f t="shared" ca="1" si="529"/>
        <v>0</v>
      </c>
      <c r="H4330" s="17">
        <f t="shared" ca="1" si="530"/>
        <v>0</v>
      </c>
      <c r="I4330" s="17">
        <f t="shared" ca="1" si="531"/>
        <v>0</v>
      </c>
      <c r="K4330" s="17">
        <v>4321</v>
      </c>
      <c r="L4330" s="50">
        <v>1.5820421731395932E-3</v>
      </c>
      <c r="M4330" s="50">
        <v>1.5957415984930166E-3</v>
      </c>
      <c r="N4330" s="50">
        <v>5.0799999999999998E-2</v>
      </c>
      <c r="O4330" s="50">
        <v>5.0999999999999997E-2</v>
      </c>
      <c r="R4330" s="59"/>
    </row>
    <row r="4331" spans="2:18" x14ac:dyDescent="0.2">
      <c r="B4331">
        <f t="shared" ref="B4331:B4394" si="534">B4330+1</f>
        <v>4322</v>
      </c>
      <c r="C4331" s="57">
        <f ca="1"/>
        <v>1.7191472765820164</v>
      </c>
      <c r="D4331" s="57">
        <f t="shared" ca="1" si="533"/>
        <v>0.79492622878202623</v>
      </c>
      <c r="E4331" s="57">
        <f t="shared" ca="1" si="533"/>
        <v>0.79518708212663192</v>
      </c>
      <c r="F4331" s="57">
        <f t="shared" ca="1" si="528"/>
        <v>6.7262287820262223E-3</v>
      </c>
      <c r="G4331" s="57">
        <f t="shared" ca="1" si="529"/>
        <v>6.987082126631905E-3</v>
      </c>
      <c r="H4331" s="17">
        <f t="shared" ca="1" si="530"/>
        <v>1</v>
      </c>
      <c r="I4331" s="17">
        <f t="shared" ca="1" si="531"/>
        <v>1</v>
      </c>
      <c r="K4331" s="17">
        <v>4322</v>
      </c>
      <c r="L4331" s="50">
        <v>1.7676090052104129E-3</v>
      </c>
      <c r="M4331" s="50">
        <v>1.7818455588924139E-3</v>
      </c>
      <c r="N4331" s="50">
        <v>5.28E-2</v>
      </c>
      <c r="O4331" s="50">
        <v>5.28E-2</v>
      </c>
      <c r="R4331" s="59"/>
    </row>
    <row r="4332" spans="2:18" x14ac:dyDescent="0.2">
      <c r="B4332">
        <f t="shared" si="534"/>
        <v>4323</v>
      </c>
      <c r="C4332" s="57">
        <f ca="1"/>
        <v>0.2201440674074697</v>
      </c>
      <c r="D4332" s="57">
        <f t="shared" ca="1" si="533"/>
        <v>0.68571794400572184</v>
      </c>
      <c r="E4332" s="57">
        <f t="shared" ca="1" si="533"/>
        <v>0.68594296088486573</v>
      </c>
      <c r="F4332" s="57">
        <f t="shared" ca="1" si="528"/>
        <v>0</v>
      </c>
      <c r="G4332" s="57">
        <f t="shared" ca="1" si="529"/>
        <v>0</v>
      </c>
      <c r="H4332" s="17">
        <f t="shared" ca="1" si="530"/>
        <v>0</v>
      </c>
      <c r="I4332" s="17">
        <f t="shared" ca="1" si="531"/>
        <v>0</v>
      </c>
      <c r="K4332" s="17">
        <v>4323</v>
      </c>
      <c r="L4332" s="50">
        <v>1.731366677124392E-3</v>
      </c>
      <c r="M4332" s="50">
        <v>1.7459017133402107E-3</v>
      </c>
      <c r="N4332" s="50">
        <v>5.3999999999999999E-2</v>
      </c>
      <c r="O4332" s="50">
        <v>5.3999999999999999E-2</v>
      </c>
      <c r="R4332" s="59"/>
    </row>
    <row r="4333" spans="2:18" x14ac:dyDescent="0.2">
      <c r="B4333">
        <f t="shared" si="534"/>
        <v>4324</v>
      </c>
      <c r="C4333" s="57">
        <f ca="1"/>
        <v>3.1501801876738719E-2</v>
      </c>
      <c r="D4333" s="57">
        <f t="shared" ca="1" si="533"/>
        <v>0.67308297897876956</v>
      </c>
      <c r="E4333" s="57">
        <f t="shared" ca="1" si="533"/>
        <v>0.67330384972111867</v>
      </c>
      <c r="F4333" s="57">
        <f t="shared" ca="1" si="528"/>
        <v>0</v>
      </c>
      <c r="G4333" s="57">
        <f t="shared" ca="1" si="529"/>
        <v>0</v>
      </c>
      <c r="H4333" s="17">
        <f t="shared" ca="1" si="530"/>
        <v>0</v>
      </c>
      <c r="I4333" s="17">
        <f t="shared" ca="1" si="531"/>
        <v>0</v>
      </c>
      <c r="K4333" s="17">
        <v>4324</v>
      </c>
      <c r="L4333" s="50">
        <v>1.5871036951144453E-3</v>
      </c>
      <c r="M4333" s="50">
        <v>1.6008154532997764E-3</v>
      </c>
      <c r="N4333" s="50">
        <v>5.0999999999999997E-2</v>
      </c>
      <c r="O4333" s="50">
        <v>5.0999999999999997E-2</v>
      </c>
      <c r="R4333" s="59"/>
    </row>
    <row r="4334" spans="2:18" x14ac:dyDescent="0.2">
      <c r="B4334">
        <f t="shared" si="534"/>
        <v>4325</v>
      </c>
      <c r="C4334" s="57">
        <f ca="1"/>
        <v>2.6808382912231492</v>
      </c>
      <c r="D4334" s="57">
        <f t="shared" ca="1" si="533"/>
        <v>0.8739821920086478</v>
      </c>
      <c r="E4334" s="57">
        <f t="shared" ca="1" si="533"/>
        <v>0.87426898739878189</v>
      </c>
      <c r="F4334" s="57">
        <f t="shared" ca="1" si="528"/>
        <v>8.5782192008647784E-2</v>
      </c>
      <c r="G4334" s="57">
        <f t="shared" ca="1" si="529"/>
        <v>8.6068987398781882E-2</v>
      </c>
      <c r="H4334" s="17">
        <f t="shared" ca="1" si="530"/>
        <v>1</v>
      </c>
      <c r="I4334" s="17">
        <f t="shared" ca="1" si="531"/>
        <v>1</v>
      </c>
      <c r="K4334" s="17">
        <v>4325</v>
      </c>
      <c r="L4334" s="50">
        <v>1.7700729485282383E-3</v>
      </c>
      <c r="M4334" s="50">
        <v>1.7838019203600399E-3</v>
      </c>
      <c r="N4334" s="50">
        <v>5.0599999999999999E-2</v>
      </c>
      <c r="O4334" s="50">
        <v>5.1200000000000002E-2</v>
      </c>
      <c r="R4334" s="59"/>
    </row>
    <row r="4335" spans="2:18" x14ac:dyDescent="0.2">
      <c r="B4335">
        <f t="shared" si="534"/>
        <v>4326</v>
      </c>
      <c r="C4335" s="57">
        <f ca="1"/>
        <v>-1.4354283804737402</v>
      </c>
      <c r="D4335" s="57">
        <f t="shared" ca="1" si="533"/>
        <v>0.58245252747519871</v>
      </c>
      <c r="E4335" s="57">
        <f t="shared" ca="1" si="533"/>
        <v>0.5826436580284059</v>
      </c>
      <c r="F4335" s="57">
        <f t="shared" ca="1" si="528"/>
        <v>0</v>
      </c>
      <c r="G4335" s="57">
        <f t="shared" ca="1" si="529"/>
        <v>0</v>
      </c>
      <c r="H4335" s="17">
        <f t="shared" ca="1" si="530"/>
        <v>0</v>
      </c>
      <c r="I4335" s="17">
        <f t="shared" ca="1" si="531"/>
        <v>0</v>
      </c>
      <c r="K4335" s="17">
        <v>4326</v>
      </c>
      <c r="L4335" s="50">
        <v>1.9078210047464165E-3</v>
      </c>
      <c r="M4335" s="50">
        <v>1.9234605242808324E-3</v>
      </c>
      <c r="N4335" s="50">
        <v>5.7799999999999997E-2</v>
      </c>
      <c r="O4335" s="50">
        <v>5.8200000000000002E-2</v>
      </c>
      <c r="R4335" s="59"/>
    </row>
    <row r="4336" spans="2:18" x14ac:dyDescent="0.2">
      <c r="B4336">
        <f t="shared" si="534"/>
        <v>4327</v>
      </c>
      <c r="C4336" s="57">
        <f ca="1"/>
        <v>-0.65386955653012435</v>
      </c>
      <c r="D4336" s="57">
        <f t="shared" ca="1" si="533"/>
        <v>0.62910589126847027</v>
      </c>
      <c r="E4336" s="57">
        <f t="shared" ca="1" si="533"/>
        <v>0.62931233102338935</v>
      </c>
      <c r="F4336" s="57">
        <f t="shared" ca="1" si="528"/>
        <v>0</v>
      </c>
      <c r="G4336" s="57">
        <f t="shared" ca="1" si="529"/>
        <v>0</v>
      </c>
      <c r="H4336" s="17">
        <f t="shared" ca="1" si="530"/>
        <v>0</v>
      </c>
      <c r="I4336" s="17">
        <f t="shared" ca="1" si="531"/>
        <v>0</v>
      </c>
      <c r="K4336" s="17">
        <v>4327</v>
      </c>
      <c r="L4336" s="50">
        <v>1.6103548097765325E-3</v>
      </c>
      <c r="M4336" s="50">
        <v>1.6231948008657167E-3</v>
      </c>
      <c r="N4336" s="50">
        <v>4.7600000000000003E-2</v>
      </c>
      <c r="O4336" s="50">
        <v>4.7600000000000003E-2</v>
      </c>
      <c r="R4336" s="59"/>
    </row>
    <row r="4337" spans="2:18" x14ac:dyDescent="0.2">
      <c r="B4337">
        <f t="shared" si="534"/>
        <v>4328</v>
      </c>
      <c r="C4337" s="57">
        <f ca="1"/>
        <v>0.24053359477111413</v>
      </c>
      <c r="D4337" s="57">
        <f t="shared" ca="1" si="533"/>
        <v>0.68709772756465304</v>
      </c>
      <c r="E4337" s="57">
        <f t="shared" ca="1" si="533"/>
        <v>0.68732319721682555</v>
      </c>
      <c r="F4337" s="57">
        <f t="shared" ca="1" si="528"/>
        <v>0</v>
      </c>
      <c r="G4337" s="57">
        <f t="shared" ca="1" si="529"/>
        <v>0</v>
      </c>
      <c r="H4337" s="17">
        <f t="shared" ca="1" si="530"/>
        <v>0</v>
      </c>
      <c r="I4337" s="17">
        <f t="shared" ca="1" si="531"/>
        <v>0</v>
      </c>
      <c r="K4337" s="17">
        <v>4328</v>
      </c>
      <c r="L4337" s="50">
        <v>1.9623152769087044E-3</v>
      </c>
      <c r="M4337" s="50">
        <v>1.9769553663489762E-3</v>
      </c>
      <c r="N4337" s="50">
        <v>5.3999999999999999E-2</v>
      </c>
      <c r="O4337" s="50">
        <v>5.4399999999999997E-2</v>
      </c>
      <c r="R4337" s="59"/>
    </row>
    <row r="4338" spans="2:18" x14ac:dyDescent="0.2">
      <c r="B4338">
        <f t="shared" si="534"/>
        <v>4329</v>
      </c>
      <c r="C4338" s="57">
        <f ca="1"/>
        <v>-0.22745248629697559</v>
      </c>
      <c r="D4338" s="57">
        <f t="shared" ca="1" si="533"/>
        <v>0.65611689793438399</v>
      </c>
      <c r="E4338" s="57">
        <f t="shared" ca="1" si="533"/>
        <v>0.65633220129346526</v>
      </c>
      <c r="F4338" s="57">
        <f t="shared" ca="1" si="528"/>
        <v>0</v>
      </c>
      <c r="G4338" s="57">
        <f t="shared" ca="1" si="529"/>
        <v>0</v>
      </c>
      <c r="H4338" s="17">
        <f t="shared" ca="1" si="530"/>
        <v>0</v>
      </c>
      <c r="I4338" s="17">
        <f t="shared" ca="1" si="531"/>
        <v>0</v>
      </c>
      <c r="K4338" s="17">
        <v>4329</v>
      </c>
      <c r="L4338" s="50">
        <v>1.7404176868653887E-3</v>
      </c>
      <c r="M4338" s="50">
        <v>1.7550031908774276E-3</v>
      </c>
      <c r="N4338" s="50">
        <v>5.3999999999999999E-2</v>
      </c>
      <c r="O4338" s="50">
        <v>5.4199999999999998E-2</v>
      </c>
      <c r="R4338" s="59"/>
    </row>
    <row r="4339" spans="2:18" x14ac:dyDescent="0.2">
      <c r="B4339">
        <f t="shared" si="534"/>
        <v>4330</v>
      </c>
      <c r="C4339" s="57">
        <f ca="1"/>
        <v>-0.28726233470966334</v>
      </c>
      <c r="D4339" s="57">
        <f t="shared" ca="1" si="533"/>
        <v>0.65225948737258288</v>
      </c>
      <c r="E4339" s="57">
        <f t="shared" ca="1" si="533"/>
        <v>0.65247352493062483</v>
      </c>
      <c r="F4339" s="57">
        <f t="shared" ca="1" si="528"/>
        <v>0</v>
      </c>
      <c r="G4339" s="57">
        <f t="shared" ca="1" si="529"/>
        <v>0</v>
      </c>
      <c r="H4339" s="17">
        <f t="shared" ca="1" si="530"/>
        <v>0</v>
      </c>
      <c r="I4339" s="17">
        <f t="shared" ca="1" si="531"/>
        <v>0</v>
      </c>
      <c r="K4339" s="17">
        <v>4330</v>
      </c>
      <c r="L4339" s="50">
        <v>1.6148920591448665E-3</v>
      </c>
      <c r="M4339" s="50">
        <v>1.6300250131550563E-3</v>
      </c>
      <c r="N4339" s="50">
        <v>5.6000000000000001E-2</v>
      </c>
      <c r="O4339" s="50">
        <v>5.6599999999999998E-2</v>
      </c>
      <c r="R4339" s="59"/>
    </row>
    <row r="4340" spans="2:18" x14ac:dyDescent="0.2">
      <c r="B4340">
        <f t="shared" si="534"/>
        <v>4331</v>
      </c>
      <c r="C4340" s="57">
        <f ca="1"/>
        <v>0.82903288172791489</v>
      </c>
      <c r="D4340" s="57">
        <f t="shared" ca="1" si="533"/>
        <v>0.72814134923969487</v>
      </c>
      <c r="E4340" s="57">
        <f t="shared" ca="1" si="533"/>
        <v>0.72838028726868131</v>
      </c>
      <c r="F4340" s="57">
        <f t="shared" ca="1" si="528"/>
        <v>0</v>
      </c>
      <c r="G4340" s="57">
        <f t="shared" ca="1" si="529"/>
        <v>0</v>
      </c>
      <c r="H4340" s="17">
        <f t="shared" ca="1" si="530"/>
        <v>0</v>
      </c>
      <c r="I4340" s="17">
        <f t="shared" ca="1" si="531"/>
        <v>0</v>
      </c>
      <c r="K4340" s="17">
        <v>4331</v>
      </c>
      <c r="L4340" s="50">
        <v>1.7284308116722864E-3</v>
      </c>
      <c r="M4340" s="50">
        <v>1.7425634142557908E-3</v>
      </c>
      <c r="N4340" s="50">
        <v>5.2200000000000003E-2</v>
      </c>
      <c r="O4340" s="50">
        <v>5.2600000000000001E-2</v>
      </c>
      <c r="R4340" s="59"/>
    </row>
    <row r="4341" spans="2:18" x14ac:dyDescent="0.2">
      <c r="B4341">
        <f t="shared" si="534"/>
        <v>4332</v>
      </c>
      <c r="C4341" s="57">
        <f ca="1"/>
        <v>-0.14444915650917178</v>
      </c>
      <c r="D4341" s="57">
        <f t="shared" ca="1" si="533"/>
        <v>0.66150798822195744</v>
      </c>
      <c r="E4341" s="57">
        <f t="shared" ca="1" si="533"/>
        <v>0.66172506065580528</v>
      </c>
      <c r="F4341" s="57">
        <f t="shared" ca="1" si="528"/>
        <v>0</v>
      </c>
      <c r="G4341" s="57">
        <f t="shared" ca="1" si="529"/>
        <v>0</v>
      </c>
      <c r="H4341" s="17">
        <f t="shared" ca="1" si="530"/>
        <v>0</v>
      </c>
      <c r="I4341" s="17">
        <f t="shared" ca="1" si="531"/>
        <v>0</v>
      </c>
      <c r="K4341" s="17">
        <v>4332</v>
      </c>
      <c r="L4341" s="50">
        <v>1.7118963174027617E-3</v>
      </c>
      <c r="M4341" s="50">
        <v>1.7247554032135926E-3</v>
      </c>
      <c r="N4341" s="50">
        <v>4.7399999999999998E-2</v>
      </c>
      <c r="O4341" s="50">
        <v>4.7600000000000003E-2</v>
      </c>
      <c r="R4341" s="59"/>
    </row>
    <row r="4342" spans="2:18" x14ac:dyDescent="0.2">
      <c r="B4342">
        <f t="shared" si="534"/>
        <v>4333</v>
      </c>
      <c r="C4342" s="57">
        <f ca="1"/>
        <v>-0.22419083392745423</v>
      </c>
      <c r="D4342" s="57">
        <f t="shared" ca="1" si="533"/>
        <v>0.6563279115322147</v>
      </c>
      <c r="E4342" s="57">
        <f t="shared" ca="1" si="533"/>
        <v>0.65654328413495744</v>
      </c>
      <c r="F4342" s="57">
        <f t="shared" ca="1" si="528"/>
        <v>0</v>
      </c>
      <c r="G4342" s="57">
        <f t="shared" ca="1" si="529"/>
        <v>0</v>
      </c>
      <c r="H4342" s="17">
        <f t="shared" ca="1" si="530"/>
        <v>0</v>
      </c>
      <c r="I4342" s="17">
        <f t="shared" ca="1" si="531"/>
        <v>0</v>
      </c>
      <c r="K4342" s="17">
        <v>4333</v>
      </c>
      <c r="L4342" s="50">
        <v>1.8926604917191882E-3</v>
      </c>
      <c r="M4342" s="50">
        <v>1.9076065816052317E-3</v>
      </c>
      <c r="N4342" s="50">
        <v>5.5199999999999999E-2</v>
      </c>
      <c r="O4342" s="50">
        <v>5.5599999999999997E-2</v>
      </c>
      <c r="R4342" s="59"/>
    </row>
    <row r="4343" spans="2:18" x14ac:dyDescent="0.2">
      <c r="B4343">
        <f t="shared" si="534"/>
        <v>4334</v>
      </c>
      <c r="C4343" s="57">
        <f ca="1"/>
        <v>0.19509498809341058</v>
      </c>
      <c r="D4343" s="57">
        <f t="shared" ca="1" si="533"/>
        <v>0.68402663538506159</v>
      </c>
      <c r="E4343" s="57">
        <f t="shared" ca="1" si="533"/>
        <v>0.68425109726489286</v>
      </c>
      <c r="F4343" s="57">
        <f t="shared" ca="1" si="528"/>
        <v>0</v>
      </c>
      <c r="G4343" s="57">
        <f t="shared" ca="1" si="529"/>
        <v>0</v>
      </c>
      <c r="H4343" s="17">
        <f t="shared" ca="1" si="530"/>
        <v>0</v>
      </c>
      <c r="I4343" s="17">
        <f t="shared" ca="1" si="531"/>
        <v>0</v>
      </c>
      <c r="K4343" s="17">
        <v>4334</v>
      </c>
      <c r="L4343" s="50">
        <v>2.041751706093717E-3</v>
      </c>
      <c r="M4343" s="50">
        <v>2.0569576160174266E-3</v>
      </c>
      <c r="N4343" s="50">
        <v>5.62E-2</v>
      </c>
      <c r="O4343" s="50">
        <v>5.62E-2</v>
      </c>
      <c r="R4343" s="59"/>
    </row>
    <row r="4344" spans="2:18" x14ac:dyDescent="0.2">
      <c r="B4344">
        <f t="shared" si="534"/>
        <v>4335</v>
      </c>
      <c r="C4344" s="57">
        <f ca="1"/>
        <v>1.2396470369345713</v>
      </c>
      <c r="D4344" s="57">
        <f t="shared" ca="1" si="533"/>
        <v>0.75822228982574758</v>
      </c>
      <c r="E4344" s="57">
        <f t="shared" ca="1" si="533"/>
        <v>0.75847109885115693</v>
      </c>
      <c r="F4344" s="57">
        <f t="shared" ca="1" si="528"/>
        <v>0</v>
      </c>
      <c r="G4344" s="57">
        <f t="shared" ca="1" si="529"/>
        <v>0</v>
      </c>
      <c r="H4344" s="17">
        <f t="shared" ca="1" si="530"/>
        <v>0</v>
      </c>
      <c r="I4344" s="17">
        <f t="shared" ca="1" si="531"/>
        <v>0</v>
      </c>
      <c r="K4344" s="17">
        <v>4335</v>
      </c>
      <c r="L4344" s="50">
        <v>1.8324425868205428E-3</v>
      </c>
      <c r="M4344" s="50">
        <v>1.847368594087768E-3</v>
      </c>
      <c r="N4344" s="50">
        <v>5.5199999999999999E-2</v>
      </c>
      <c r="O4344" s="50">
        <v>5.5399999999999998E-2</v>
      </c>
      <c r="R4344" s="59"/>
    </row>
    <row r="4345" spans="2:18" x14ac:dyDescent="0.2">
      <c r="B4345">
        <f t="shared" si="534"/>
        <v>4336</v>
      </c>
      <c r="C4345" s="57">
        <f ca="1"/>
        <v>-0.99101932545155991</v>
      </c>
      <c r="D4345" s="57">
        <f t="shared" ca="1" si="533"/>
        <v>0.6085389063362362</v>
      </c>
      <c r="E4345" s="57">
        <f t="shared" ca="1" si="533"/>
        <v>0.60873859707896549</v>
      </c>
      <c r="F4345" s="57">
        <f t="shared" ca="1" si="528"/>
        <v>0</v>
      </c>
      <c r="G4345" s="57">
        <f t="shared" ca="1" si="529"/>
        <v>0</v>
      </c>
      <c r="H4345" s="17">
        <f t="shared" ca="1" si="530"/>
        <v>0</v>
      </c>
      <c r="I4345" s="17">
        <f t="shared" ca="1" si="531"/>
        <v>0</v>
      </c>
      <c r="K4345" s="17">
        <v>4336</v>
      </c>
      <c r="L4345" s="50">
        <v>1.644798133848311E-3</v>
      </c>
      <c r="M4345" s="50">
        <v>1.658166719734729E-3</v>
      </c>
      <c r="N4345" s="50">
        <v>4.9599999999999998E-2</v>
      </c>
      <c r="O4345" s="50">
        <v>4.9599999999999998E-2</v>
      </c>
      <c r="R4345" s="59"/>
    </row>
    <row r="4346" spans="2:18" x14ac:dyDescent="0.2">
      <c r="B4346">
        <f t="shared" si="534"/>
        <v>4337</v>
      </c>
      <c r="C4346" s="57">
        <f ca="1"/>
        <v>-0.61698842577209168</v>
      </c>
      <c r="D4346" s="57">
        <f t="shared" ca="1" si="533"/>
        <v>0.63139749484258489</v>
      </c>
      <c r="E4346" s="57">
        <f t="shared" ca="1" si="533"/>
        <v>0.63160468658232372</v>
      </c>
      <c r="F4346" s="57">
        <f t="shared" ca="1" si="528"/>
        <v>0</v>
      </c>
      <c r="G4346" s="57">
        <f t="shared" ca="1" si="529"/>
        <v>0</v>
      </c>
      <c r="H4346" s="17">
        <f t="shared" ca="1" si="530"/>
        <v>0</v>
      </c>
      <c r="I4346" s="17">
        <f t="shared" ca="1" si="531"/>
        <v>0</v>
      </c>
      <c r="K4346" s="17">
        <v>4337</v>
      </c>
      <c r="L4346" s="50">
        <v>1.6266870624945518E-3</v>
      </c>
      <c r="M4346" s="50">
        <v>1.6402028139951153E-3</v>
      </c>
      <c r="N4346" s="50">
        <v>0.05</v>
      </c>
      <c r="O4346" s="50">
        <v>5.04E-2</v>
      </c>
      <c r="R4346" s="59"/>
    </row>
    <row r="4347" spans="2:18" x14ac:dyDescent="0.2">
      <c r="B4347">
        <f t="shared" si="534"/>
        <v>4338</v>
      </c>
      <c r="C4347" s="57">
        <f ca="1"/>
        <v>0.18551803697306654</v>
      </c>
      <c r="D4347" s="57">
        <f t="shared" ca="1" si="533"/>
        <v>0.68338110454223311</v>
      </c>
      <c r="E4347" s="57">
        <f t="shared" ca="1" si="533"/>
        <v>0.68360535459249683</v>
      </c>
      <c r="F4347" s="57">
        <f t="shared" ca="1" si="528"/>
        <v>0</v>
      </c>
      <c r="G4347" s="57">
        <f t="shared" ca="1" si="529"/>
        <v>0</v>
      </c>
      <c r="H4347" s="17">
        <f t="shared" ca="1" si="530"/>
        <v>0</v>
      </c>
      <c r="I4347" s="17">
        <f t="shared" ca="1" si="531"/>
        <v>0</v>
      </c>
      <c r="K4347" s="17">
        <v>4338</v>
      </c>
      <c r="L4347" s="50">
        <v>1.572208874529414E-3</v>
      </c>
      <c r="M4347" s="50">
        <v>1.5842324389109643E-3</v>
      </c>
      <c r="N4347" s="50">
        <v>4.3999999999999997E-2</v>
      </c>
      <c r="O4347" s="50">
        <v>4.4600000000000001E-2</v>
      </c>
      <c r="R4347" s="59"/>
    </row>
    <row r="4348" spans="2:18" x14ac:dyDescent="0.2">
      <c r="B4348">
        <f t="shared" si="534"/>
        <v>4339</v>
      </c>
      <c r="C4348" s="57">
        <f ca="1"/>
        <v>-8.9197842526167484E-2</v>
      </c>
      <c r="D4348" s="57">
        <f t="shared" ca="1" si="533"/>
        <v>0.66512111151266018</v>
      </c>
      <c r="E4348" s="57">
        <f t="shared" ca="1" si="533"/>
        <v>0.66533936958520079</v>
      </c>
      <c r="F4348" s="57">
        <f t="shared" ca="1" si="528"/>
        <v>0</v>
      </c>
      <c r="G4348" s="57">
        <f t="shared" ca="1" si="529"/>
        <v>0</v>
      </c>
      <c r="H4348" s="17">
        <f t="shared" ca="1" si="530"/>
        <v>0</v>
      </c>
      <c r="I4348" s="17">
        <f t="shared" ca="1" si="531"/>
        <v>0</v>
      </c>
      <c r="K4348" s="17">
        <v>4339</v>
      </c>
      <c r="L4348" s="50">
        <v>1.8657289168744391E-3</v>
      </c>
      <c r="M4348" s="50">
        <v>1.8801357323468078E-3</v>
      </c>
      <c r="N4348" s="50">
        <v>5.3199999999999997E-2</v>
      </c>
      <c r="O4348" s="50">
        <v>5.3400000000000003E-2</v>
      </c>
      <c r="R4348" s="59"/>
    </row>
    <row r="4349" spans="2:18" x14ac:dyDescent="0.2">
      <c r="B4349">
        <f t="shared" si="534"/>
        <v>4340</v>
      </c>
      <c r="C4349" s="57">
        <f ca="1"/>
        <v>-0.23711498412419335</v>
      </c>
      <c r="D4349" s="57">
        <f t="shared" ca="1" si="533"/>
        <v>0.65549217778390678</v>
      </c>
      <c r="E4349" s="57">
        <f t="shared" ca="1" si="533"/>
        <v>0.65570727614240454</v>
      </c>
      <c r="F4349" s="57">
        <f t="shared" ca="1" si="528"/>
        <v>0</v>
      </c>
      <c r="G4349" s="57">
        <f t="shared" ca="1" si="529"/>
        <v>0</v>
      </c>
      <c r="H4349" s="17">
        <f t="shared" ca="1" si="530"/>
        <v>0</v>
      </c>
      <c r="I4349" s="17">
        <f t="shared" ca="1" si="531"/>
        <v>0</v>
      </c>
      <c r="K4349" s="17">
        <v>4340</v>
      </c>
      <c r="L4349" s="50">
        <v>1.7634489906077711E-3</v>
      </c>
      <c r="M4349" s="50">
        <v>1.7773751721375114E-3</v>
      </c>
      <c r="N4349" s="50">
        <v>5.1400000000000001E-2</v>
      </c>
      <c r="O4349" s="50">
        <v>5.1799999999999999E-2</v>
      </c>
      <c r="R4349" s="59"/>
    </row>
    <row r="4350" spans="2:18" x14ac:dyDescent="0.2">
      <c r="B4350">
        <f t="shared" si="534"/>
        <v>4341</v>
      </c>
      <c r="C4350" s="57">
        <f ca="1"/>
        <v>0.27691904836259201</v>
      </c>
      <c r="D4350" s="57">
        <f t="shared" ref="D4350:E4369" ca="1" si="535">S0*EXP((D$5+0.5*σ*σ)*T+σ*SQRT(T)*$C4350)</f>
        <v>0.68956687599911126</v>
      </c>
      <c r="E4350" s="57">
        <f t="shared" ca="1" si="535"/>
        <v>0.68979315589707024</v>
      </c>
      <c r="F4350" s="57">
        <f t="shared" ca="1" si="528"/>
        <v>0</v>
      </c>
      <c r="G4350" s="57">
        <f t="shared" ca="1" si="529"/>
        <v>0</v>
      </c>
      <c r="H4350" s="17">
        <f t="shared" ca="1" si="530"/>
        <v>0</v>
      </c>
      <c r="I4350" s="17">
        <f t="shared" ca="1" si="531"/>
        <v>0</v>
      </c>
      <c r="K4350" s="17">
        <v>4341</v>
      </c>
      <c r="L4350" s="50">
        <v>1.6789035794759427E-3</v>
      </c>
      <c r="M4350" s="50">
        <v>1.6929270137190243E-3</v>
      </c>
      <c r="N4350" s="50">
        <v>5.1999999999999998E-2</v>
      </c>
      <c r="O4350" s="50">
        <v>5.2400000000000002E-2</v>
      </c>
      <c r="R4350" s="59"/>
    </row>
    <row r="4351" spans="2:18" x14ac:dyDescent="0.2">
      <c r="B4351">
        <f t="shared" si="534"/>
        <v>4342</v>
      </c>
      <c r="C4351" s="57">
        <f ca="1"/>
        <v>0.81891482771618351</v>
      </c>
      <c r="D4351" s="57">
        <f t="shared" ca="1" si="535"/>
        <v>0.72741538066956501</v>
      </c>
      <c r="E4351" s="57">
        <f t="shared" ca="1" si="535"/>
        <v>0.72765408047351543</v>
      </c>
      <c r="F4351" s="57">
        <f t="shared" ca="1" si="528"/>
        <v>0</v>
      </c>
      <c r="G4351" s="57">
        <f t="shared" ca="1" si="529"/>
        <v>0</v>
      </c>
      <c r="H4351" s="17">
        <f t="shared" ca="1" si="530"/>
        <v>0</v>
      </c>
      <c r="I4351" s="17">
        <f t="shared" ca="1" si="531"/>
        <v>0</v>
      </c>
      <c r="K4351" s="17">
        <v>4342</v>
      </c>
      <c r="L4351" s="50">
        <v>1.9545204882474056E-3</v>
      </c>
      <c r="M4351" s="50">
        <v>1.9700882238450038E-3</v>
      </c>
      <c r="N4351" s="50">
        <v>5.7599999999999998E-2</v>
      </c>
      <c r="O4351" s="50">
        <v>5.7799999999999997E-2</v>
      </c>
      <c r="R4351" s="59"/>
    </row>
    <row r="4352" spans="2:18" x14ac:dyDescent="0.2">
      <c r="B4352">
        <f t="shared" si="534"/>
        <v>4343</v>
      </c>
      <c r="C4352" s="57">
        <f ca="1"/>
        <v>1.003603548569908</v>
      </c>
      <c r="D4352" s="57">
        <f t="shared" ca="1" si="535"/>
        <v>0.74078147089522561</v>
      </c>
      <c r="E4352" s="57">
        <f t="shared" ca="1" si="535"/>
        <v>0.74102455675314349</v>
      </c>
      <c r="F4352" s="57">
        <f t="shared" ca="1" si="528"/>
        <v>0</v>
      </c>
      <c r="G4352" s="57">
        <f t="shared" ca="1" si="529"/>
        <v>0</v>
      </c>
      <c r="H4352" s="17">
        <f t="shared" ca="1" si="530"/>
        <v>0</v>
      </c>
      <c r="I4352" s="17">
        <f t="shared" ca="1" si="531"/>
        <v>0</v>
      </c>
      <c r="K4352" s="17">
        <v>4343</v>
      </c>
      <c r="L4352" s="50">
        <v>1.7705364217229231E-3</v>
      </c>
      <c r="M4352" s="50">
        <v>1.7835052215516964E-3</v>
      </c>
      <c r="N4352" s="50">
        <v>4.7800000000000002E-2</v>
      </c>
      <c r="O4352" s="50">
        <v>4.8399999999999999E-2</v>
      </c>
      <c r="R4352" s="59"/>
    </row>
    <row r="4353" spans="2:18" x14ac:dyDescent="0.2">
      <c r="B4353">
        <f t="shared" si="534"/>
        <v>4344</v>
      </c>
      <c r="C4353" s="57">
        <f ca="1"/>
        <v>-0.2930902661458738</v>
      </c>
      <c r="D4353" s="57">
        <f t="shared" ca="1" si="535"/>
        <v>0.65188483214149295</v>
      </c>
      <c r="E4353" s="57">
        <f t="shared" ca="1" si="535"/>
        <v>0.65209874675722068</v>
      </c>
      <c r="F4353" s="57">
        <f t="shared" ca="1" si="528"/>
        <v>0</v>
      </c>
      <c r="G4353" s="57">
        <f t="shared" ca="1" si="529"/>
        <v>0</v>
      </c>
      <c r="H4353" s="17">
        <f t="shared" ca="1" si="530"/>
        <v>0</v>
      </c>
      <c r="I4353" s="17">
        <f t="shared" ca="1" si="531"/>
        <v>0</v>
      </c>
      <c r="K4353" s="17">
        <v>4344</v>
      </c>
      <c r="L4353" s="50">
        <v>1.7059720503730317E-3</v>
      </c>
      <c r="M4353" s="50">
        <v>1.7196877367926077E-3</v>
      </c>
      <c r="N4353" s="50">
        <v>5.0799999999999998E-2</v>
      </c>
      <c r="O4353" s="50">
        <v>5.0999999999999997E-2</v>
      </c>
      <c r="R4353" s="59"/>
    </row>
    <row r="4354" spans="2:18" x14ac:dyDescent="0.2">
      <c r="B4354">
        <f t="shared" si="534"/>
        <v>4345</v>
      </c>
      <c r="C4354" s="57">
        <f ca="1"/>
        <v>-0.1445202064897613</v>
      </c>
      <c r="D4354" s="57">
        <f t="shared" ca="1" si="535"/>
        <v>0.66150335461431886</v>
      </c>
      <c r="E4354" s="57">
        <f t="shared" ca="1" si="535"/>
        <v>0.6617204255276582</v>
      </c>
      <c r="F4354" s="57">
        <f t="shared" ca="1" si="528"/>
        <v>0</v>
      </c>
      <c r="G4354" s="57">
        <f t="shared" ca="1" si="529"/>
        <v>0</v>
      </c>
      <c r="H4354" s="17">
        <f t="shared" ca="1" si="530"/>
        <v>0</v>
      </c>
      <c r="I4354" s="17">
        <f t="shared" ca="1" si="531"/>
        <v>0</v>
      </c>
      <c r="K4354" s="17">
        <v>4345</v>
      </c>
      <c r="L4354" s="50">
        <v>1.5991071243956312E-3</v>
      </c>
      <c r="M4354" s="50">
        <v>1.6123046264231165E-3</v>
      </c>
      <c r="N4354" s="50">
        <v>4.8800000000000003E-2</v>
      </c>
      <c r="O4354" s="50">
        <v>4.9000000000000002E-2</v>
      </c>
      <c r="R4354" s="59"/>
    </row>
    <row r="4355" spans="2:18" x14ac:dyDescent="0.2">
      <c r="B4355">
        <f t="shared" si="534"/>
        <v>4346</v>
      </c>
      <c r="C4355" s="57">
        <f ca="1"/>
        <v>-1.6625504743564277</v>
      </c>
      <c r="D4355" s="57">
        <f t="shared" ca="1" si="535"/>
        <v>0.56955553395553737</v>
      </c>
      <c r="E4355" s="57">
        <f t="shared" ca="1" si="535"/>
        <v>0.56974243238785938</v>
      </c>
      <c r="F4355" s="57">
        <f t="shared" ca="1" si="528"/>
        <v>0</v>
      </c>
      <c r="G4355" s="57">
        <f t="shared" ca="1" si="529"/>
        <v>0</v>
      </c>
      <c r="H4355" s="17">
        <f t="shared" ca="1" si="530"/>
        <v>0</v>
      </c>
      <c r="I4355" s="17">
        <f t="shared" ca="1" si="531"/>
        <v>0</v>
      </c>
      <c r="K4355" s="17">
        <v>4346</v>
      </c>
      <c r="L4355" s="50">
        <v>1.7802054052618223E-3</v>
      </c>
      <c r="M4355" s="50">
        <v>1.7945381275062207E-3</v>
      </c>
      <c r="N4355" s="50">
        <v>5.2999999999999999E-2</v>
      </c>
      <c r="O4355" s="50">
        <v>5.3400000000000003E-2</v>
      </c>
      <c r="R4355" s="59"/>
    </row>
    <row r="4356" spans="2:18" x14ac:dyDescent="0.2">
      <c r="B4356">
        <f t="shared" si="534"/>
        <v>4347</v>
      </c>
      <c r="C4356" s="57">
        <f ca="1"/>
        <v>0.60806228231888471</v>
      </c>
      <c r="D4356" s="57">
        <f t="shared" ca="1" si="535"/>
        <v>0.71245037323006422</v>
      </c>
      <c r="E4356" s="57">
        <f t="shared" ca="1" si="535"/>
        <v>0.7126841622987774</v>
      </c>
      <c r="F4356" s="57">
        <f t="shared" ca="1" si="528"/>
        <v>0</v>
      </c>
      <c r="G4356" s="57">
        <f t="shared" ca="1" si="529"/>
        <v>0</v>
      </c>
      <c r="H4356" s="17">
        <f t="shared" ca="1" si="530"/>
        <v>0</v>
      </c>
      <c r="I4356" s="17">
        <f t="shared" ca="1" si="531"/>
        <v>0</v>
      </c>
      <c r="K4356" s="17">
        <v>4347</v>
      </c>
      <c r="L4356" s="50">
        <v>1.7464393429223919E-3</v>
      </c>
      <c r="M4356" s="50">
        <v>1.7605855821714179E-3</v>
      </c>
      <c r="N4356" s="50">
        <v>5.2400000000000002E-2</v>
      </c>
      <c r="O4356" s="50">
        <v>5.2600000000000001E-2</v>
      </c>
      <c r="R4356" s="59"/>
    </row>
    <row r="4357" spans="2:18" x14ac:dyDescent="0.2">
      <c r="B4357">
        <f t="shared" si="534"/>
        <v>4348</v>
      </c>
      <c r="C4357" s="57">
        <f ca="1"/>
        <v>-2.2278201578844712</v>
      </c>
      <c r="D4357" s="57">
        <f t="shared" ca="1" si="535"/>
        <v>0.5386832758632053</v>
      </c>
      <c r="E4357" s="57">
        <f t="shared" ca="1" si="535"/>
        <v>0.53886004362995432</v>
      </c>
      <c r="F4357" s="57">
        <f t="shared" ca="1" si="528"/>
        <v>0</v>
      </c>
      <c r="G4357" s="57">
        <f t="shared" ca="1" si="529"/>
        <v>0</v>
      </c>
      <c r="H4357" s="17">
        <f t="shared" ca="1" si="530"/>
        <v>0</v>
      </c>
      <c r="I4357" s="17">
        <f t="shared" ca="1" si="531"/>
        <v>0</v>
      </c>
      <c r="K4357" s="17">
        <v>4348</v>
      </c>
      <c r="L4357" s="50">
        <v>1.6890095254574631E-3</v>
      </c>
      <c r="M4357" s="50">
        <v>1.7030699163668994E-3</v>
      </c>
      <c r="N4357" s="50">
        <v>5.1999999999999998E-2</v>
      </c>
      <c r="O4357" s="50">
        <v>5.2400000000000002E-2</v>
      </c>
      <c r="R4357" s="59"/>
    </row>
    <row r="4358" spans="2:18" x14ac:dyDescent="0.2">
      <c r="B4358">
        <f t="shared" si="534"/>
        <v>4349</v>
      </c>
      <c r="C4358" s="57">
        <f ca="1"/>
        <v>4.4257137490603705E-2</v>
      </c>
      <c r="D4358" s="57">
        <f t="shared" ca="1" si="535"/>
        <v>0.67392992418386033</v>
      </c>
      <c r="E4358" s="57">
        <f t="shared" ca="1" si="535"/>
        <v>0.67415107284946996</v>
      </c>
      <c r="F4358" s="57">
        <f t="shared" ca="1" si="528"/>
        <v>0</v>
      </c>
      <c r="G4358" s="57">
        <f t="shared" ca="1" si="529"/>
        <v>0</v>
      </c>
      <c r="H4358" s="17">
        <f t="shared" ca="1" si="530"/>
        <v>0</v>
      </c>
      <c r="I4358" s="17">
        <f t="shared" ca="1" si="531"/>
        <v>0</v>
      </c>
      <c r="K4358" s="17">
        <v>4349</v>
      </c>
      <c r="L4358" s="50">
        <v>1.790859235883947E-3</v>
      </c>
      <c r="M4358" s="50">
        <v>1.8050516898501013E-3</v>
      </c>
      <c r="N4358" s="50">
        <v>5.2600000000000001E-2</v>
      </c>
      <c r="O4358" s="50">
        <v>5.2600000000000001E-2</v>
      </c>
      <c r="R4358" s="59"/>
    </row>
    <row r="4359" spans="2:18" x14ac:dyDescent="0.2">
      <c r="B4359">
        <f t="shared" si="534"/>
        <v>4350</v>
      </c>
      <c r="C4359" s="57">
        <f ca="1"/>
        <v>0.63414067587690781</v>
      </c>
      <c r="D4359" s="57">
        <f t="shared" ca="1" si="535"/>
        <v>0.71428444184757189</v>
      </c>
      <c r="E4359" s="57">
        <f t="shared" ca="1" si="535"/>
        <v>0.7145188327619858</v>
      </c>
      <c r="F4359" s="57">
        <f t="shared" ca="1" si="528"/>
        <v>0</v>
      </c>
      <c r="G4359" s="57">
        <f t="shared" ca="1" si="529"/>
        <v>0</v>
      </c>
      <c r="H4359" s="17">
        <f t="shared" ca="1" si="530"/>
        <v>0</v>
      </c>
      <c r="I4359" s="17">
        <f t="shared" ca="1" si="531"/>
        <v>0</v>
      </c>
      <c r="K4359" s="17">
        <v>4350</v>
      </c>
      <c r="L4359" s="50">
        <v>1.6095303425809509E-3</v>
      </c>
      <c r="M4359" s="50">
        <v>1.6222939171811309E-3</v>
      </c>
      <c r="N4359" s="50">
        <v>4.7E-2</v>
      </c>
      <c r="O4359" s="50">
        <v>4.7399999999999998E-2</v>
      </c>
      <c r="R4359" s="59"/>
    </row>
    <row r="4360" spans="2:18" x14ac:dyDescent="0.2">
      <c r="B4360">
        <f t="shared" si="534"/>
        <v>4351</v>
      </c>
      <c r="C4360" s="57">
        <f ca="1"/>
        <v>-1.3103415274696737</v>
      </c>
      <c r="D4360" s="57">
        <f t="shared" ca="1" si="535"/>
        <v>0.58967980167697476</v>
      </c>
      <c r="E4360" s="57">
        <f t="shared" ca="1" si="535"/>
        <v>0.58987330384477921</v>
      </c>
      <c r="F4360" s="57">
        <f t="shared" ca="1" si="528"/>
        <v>0</v>
      </c>
      <c r="G4360" s="57">
        <f t="shared" ca="1" si="529"/>
        <v>0</v>
      </c>
      <c r="H4360" s="17">
        <f t="shared" ca="1" si="530"/>
        <v>0</v>
      </c>
      <c r="I4360" s="17">
        <f t="shared" ca="1" si="531"/>
        <v>0</v>
      </c>
      <c r="K4360" s="17">
        <v>4351</v>
      </c>
      <c r="L4360" s="50">
        <v>1.8127466143629085E-3</v>
      </c>
      <c r="M4360" s="50">
        <v>1.8262347789939199E-3</v>
      </c>
      <c r="N4360" s="50">
        <v>4.9799999999999997E-2</v>
      </c>
      <c r="O4360" s="50">
        <v>0.05</v>
      </c>
      <c r="R4360" s="59"/>
    </row>
    <row r="4361" spans="2:18" x14ac:dyDescent="0.2">
      <c r="B4361">
        <f t="shared" si="534"/>
        <v>4352</v>
      </c>
      <c r="C4361" s="57">
        <f ca="1"/>
        <v>-0.10924675838392822</v>
      </c>
      <c r="D4361" s="57">
        <f t="shared" ca="1" si="535"/>
        <v>0.66380775022727478</v>
      </c>
      <c r="E4361" s="57">
        <f t="shared" ca="1" si="535"/>
        <v>0.66402557732311396</v>
      </c>
      <c r="F4361" s="57">
        <f t="shared" ca="1" si="528"/>
        <v>0</v>
      </c>
      <c r="G4361" s="57">
        <f t="shared" ca="1" si="529"/>
        <v>0</v>
      </c>
      <c r="H4361" s="17">
        <f t="shared" ca="1" si="530"/>
        <v>0</v>
      </c>
      <c r="I4361" s="17">
        <f t="shared" ca="1" si="531"/>
        <v>0</v>
      </c>
      <c r="K4361" s="17">
        <v>4352</v>
      </c>
      <c r="L4361" s="50">
        <v>1.6106737545642498E-3</v>
      </c>
      <c r="M4361" s="50">
        <v>1.6239252667716514E-3</v>
      </c>
      <c r="N4361" s="50">
        <v>4.8800000000000003E-2</v>
      </c>
      <c r="O4361" s="50">
        <v>4.9599999999999998E-2</v>
      </c>
      <c r="R4361" s="59"/>
    </row>
    <row r="4362" spans="2:18" x14ac:dyDescent="0.2">
      <c r="B4362">
        <f t="shared" si="534"/>
        <v>4353</v>
      </c>
      <c r="C4362" s="57">
        <f ca="1"/>
        <v>-0.36428151616193366</v>
      </c>
      <c r="D4362" s="57">
        <f t="shared" ca="1" si="535"/>
        <v>0.64732555444951223</v>
      </c>
      <c r="E4362" s="57">
        <f t="shared" ca="1" si="535"/>
        <v>0.64753797294800064</v>
      </c>
      <c r="F4362" s="57">
        <f t="shared" ref="F4362:F4425" ca="1" si="536">MAX(0,CP*(D4362-K))</f>
        <v>0</v>
      </c>
      <c r="G4362" s="57">
        <f t="shared" ref="G4362:G4425" ca="1" si="537">MAX(0,CP*(E4362-K))</f>
        <v>0</v>
      </c>
      <c r="H4362" s="17">
        <f t="shared" ref="H4362:H4425" ca="1" si="538">(CP*(D4362-K)&gt;0)*1</f>
        <v>0</v>
      </c>
      <c r="I4362" s="17">
        <f t="shared" ref="I4362:I4425" ca="1" si="539">(CP*(E4362-K)&gt;0)*1</f>
        <v>0</v>
      </c>
      <c r="K4362" s="17">
        <v>4353</v>
      </c>
      <c r="L4362" s="50">
        <v>1.7877759885400835E-3</v>
      </c>
      <c r="M4362" s="50">
        <v>1.8015050530193677E-3</v>
      </c>
      <c r="N4362" s="50">
        <v>5.0599999999999999E-2</v>
      </c>
      <c r="O4362" s="50">
        <v>5.0999999999999997E-2</v>
      </c>
      <c r="R4362" s="59"/>
    </row>
    <row r="4363" spans="2:18" x14ac:dyDescent="0.2">
      <c r="B4363">
        <f t="shared" si="534"/>
        <v>4354</v>
      </c>
      <c r="C4363" s="57">
        <f ca="1"/>
        <v>0.88480632933599612</v>
      </c>
      <c r="D4363" s="57">
        <f t="shared" ca="1" si="535"/>
        <v>0.73215610796537234</v>
      </c>
      <c r="E4363" s="57">
        <f t="shared" ca="1" si="535"/>
        <v>0.73239636342886216</v>
      </c>
      <c r="F4363" s="57">
        <f t="shared" ca="1" si="536"/>
        <v>0</v>
      </c>
      <c r="G4363" s="57">
        <f t="shared" ca="1" si="537"/>
        <v>0</v>
      </c>
      <c r="H4363" s="17">
        <f t="shared" ca="1" si="538"/>
        <v>0</v>
      </c>
      <c r="I4363" s="17">
        <f t="shared" ca="1" si="539"/>
        <v>0</v>
      </c>
      <c r="K4363" s="17">
        <v>4354</v>
      </c>
      <c r="L4363" s="50">
        <v>1.5587619061477492E-3</v>
      </c>
      <c r="M4363" s="50">
        <v>1.5722404777208235E-3</v>
      </c>
      <c r="N4363" s="50">
        <v>4.9799999999999997E-2</v>
      </c>
      <c r="O4363" s="50">
        <v>5.0200000000000002E-2</v>
      </c>
      <c r="R4363" s="59"/>
    </row>
    <row r="4364" spans="2:18" x14ac:dyDescent="0.2">
      <c r="B4364">
        <f t="shared" si="534"/>
        <v>4355</v>
      </c>
      <c r="C4364" s="57">
        <f ca="1"/>
        <v>-1.415857078242506</v>
      </c>
      <c r="D4364" s="57">
        <f t="shared" ca="1" si="535"/>
        <v>0.58357744589488703</v>
      </c>
      <c r="E4364" s="57">
        <f t="shared" ca="1" si="535"/>
        <v>0.58376894558767156</v>
      </c>
      <c r="F4364" s="57">
        <f t="shared" ca="1" si="536"/>
        <v>0</v>
      </c>
      <c r="G4364" s="57">
        <f t="shared" ca="1" si="537"/>
        <v>0</v>
      </c>
      <c r="H4364" s="17">
        <f t="shared" ca="1" si="538"/>
        <v>0</v>
      </c>
      <c r="I4364" s="17">
        <f t="shared" ca="1" si="539"/>
        <v>0</v>
      </c>
      <c r="K4364" s="17">
        <v>4355</v>
      </c>
      <c r="L4364" s="50">
        <v>1.5094040288292276E-3</v>
      </c>
      <c r="M4364" s="50">
        <v>1.5229351023467786E-3</v>
      </c>
      <c r="N4364" s="50">
        <v>5.04E-2</v>
      </c>
      <c r="O4364" s="50">
        <v>5.04E-2</v>
      </c>
      <c r="R4364" s="59"/>
    </row>
    <row r="4365" spans="2:18" x14ac:dyDescent="0.2">
      <c r="B4365">
        <f t="shared" si="534"/>
        <v>4356</v>
      </c>
      <c r="C4365" s="57">
        <f ca="1"/>
        <v>0.7899994592527988</v>
      </c>
      <c r="D4365" s="57">
        <f t="shared" ca="1" si="535"/>
        <v>0.72534469557203229</v>
      </c>
      <c r="E4365" s="57">
        <f t="shared" ca="1" si="535"/>
        <v>0.72558271588508927</v>
      </c>
      <c r="F4365" s="57">
        <f t="shared" ca="1" si="536"/>
        <v>0</v>
      </c>
      <c r="G4365" s="57">
        <f t="shared" ca="1" si="537"/>
        <v>0</v>
      </c>
      <c r="H4365" s="17">
        <f t="shared" ca="1" si="538"/>
        <v>0</v>
      </c>
      <c r="I4365" s="17">
        <f t="shared" ca="1" si="539"/>
        <v>0</v>
      </c>
      <c r="K4365" s="17">
        <v>4356</v>
      </c>
      <c r="L4365" s="50">
        <v>1.5757904041693908E-3</v>
      </c>
      <c r="M4365" s="50">
        <v>1.590208933830935E-3</v>
      </c>
      <c r="N4365" s="50">
        <v>5.3400000000000003E-2</v>
      </c>
      <c r="O4365" s="50">
        <v>5.3800000000000001E-2</v>
      </c>
      <c r="R4365" s="59"/>
    </row>
    <row r="4366" spans="2:18" x14ac:dyDescent="0.2">
      <c r="B4366">
        <f t="shared" si="534"/>
        <v>4357</v>
      </c>
      <c r="C4366" s="57">
        <f ca="1"/>
        <v>-0.19541295464209674</v>
      </c>
      <c r="D4366" s="57">
        <f t="shared" ca="1" si="535"/>
        <v>0.65819264859720394</v>
      </c>
      <c r="E4366" s="57">
        <f t="shared" ca="1" si="535"/>
        <v>0.65840863310943287</v>
      </c>
      <c r="F4366" s="57">
        <f t="shared" ca="1" si="536"/>
        <v>0</v>
      </c>
      <c r="G4366" s="57">
        <f t="shared" ca="1" si="537"/>
        <v>0</v>
      </c>
      <c r="H4366" s="17">
        <f t="shared" ca="1" si="538"/>
        <v>0</v>
      </c>
      <c r="I4366" s="17">
        <f t="shared" ca="1" si="539"/>
        <v>0</v>
      </c>
      <c r="K4366" s="17">
        <v>4357</v>
      </c>
      <c r="L4366" s="50">
        <v>1.5740957718946894E-3</v>
      </c>
      <c r="M4366" s="50">
        <v>1.5872167645313408E-3</v>
      </c>
      <c r="N4366" s="50">
        <v>4.8399999999999999E-2</v>
      </c>
      <c r="O4366" s="50">
        <v>4.8800000000000003E-2</v>
      </c>
      <c r="R4366" s="59"/>
    </row>
    <row r="4367" spans="2:18" x14ac:dyDescent="0.2">
      <c r="B4367">
        <f t="shared" si="534"/>
        <v>4358</v>
      </c>
      <c r="C4367" s="57">
        <f ca="1"/>
        <v>-1.4579661486257849</v>
      </c>
      <c r="D4367" s="57">
        <f t="shared" ca="1" si="535"/>
        <v>0.58115978873859531</v>
      </c>
      <c r="E4367" s="57">
        <f t="shared" ca="1" si="535"/>
        <v>0.58135049508234626</v>
      </c>
      <c r="F4367" s="57">
        <f t="shared" ca="1" si="536"/>
        <v>0</v>
      </c>
      <c r="G4367" s="57">
        <f t="shared" ca="1" si="537"/>
        <v>0</v>
      </c>
      <c r="H4367" s="17">
        <f t="shared" ca="1" si="538"/>
        <v>0</v>
      </c>
      <c r="I4367" s="17">
        <f t="shared" ca="1" si="539"/>
        <v>0</v>
      </c>
      <c r="K4367" s="17">
        <v>4358</v>
      </c>
      <c r="L4367" s="50">
        <v>1.7829421821391773E-3</v>
      </c>
      <c r="M4367" s="50">
        <v>1.7968222224376453E-3</v>
      </c>
      <c r="N4367" s="50">
        <v>5.1200000000000002E-2</v>
      </c>
      <c r="O4367" s="50">
        <v>5.16E-2</v>
      </c>
      <c r="R4367" s="59"/>
    </row>
    <row r="4368" spans="2:18" x14ac:dyDescent="0.2">
      <c r="B4368">
        <f t="shared" si="534"/>
        <v>4359</v>
      </c>
      <c r="C4368" s="57">
        <f ca="1"/>
        <v>1.1885455162409801</v>
      </c>
      <c r="D4368" s="57">
        <f t="shared" ca="1" si="535"/>
        <v>0.75441199509414969</v>
      </c>
      <c r="E4368" s="57">
        <f t="shared" ca="1" si="535"/>
        <v>0.75465955377947891</v>
      </c>
      <c r="F4368" s="57">
        <f t="shared" ca="1" si="536"/>
        <v>0</v>
      </c>
      <c r="G4368" s="57">
        <f t="shared" ca="1" si="537"/>
        <v>0</v>
      </c>
      <c r="H4368" s="17">
        <f t="shared" ca="1" si="538"/>
        <v>0</v>
      </c>
      <c r="I4368" s="17">
        <f t="shared" ca="1" si="539"/>
        <v>0</v>
      </c>
      <c r="K4368" s="17">
        <v>4359</v>
      </c>
      <c r="L4368" s="50">
        <v>1.5602228145896249E-3</v>
      </c>
      <c r="M4368" s="50">
        <v>1.5737533292671825E-3</v>
      </c>
      <c r="N4368" s="50">
        <v>5.0200000000000002E-2</v>
      </c>
      <c r="O4368" s="50">
        <v>5.04E-2</v>
      </c>
      <c r="R4368" s="59"/>
    </row>
    <row r="4369" spans="2:18" x14ac:dyDescent="0.2">
      <c r="B4369">
        <f t="shared" si="534"/>
        <v>4360</v>
      </c>
      <c r="C4369" s="57">
        <f ca="1"/>
        <v>-2.433157871199815</v>
      </c>
      <c r="D4369" s="57">
        <f t="shared" ca="1" si="535"/>
        <v>0.52788795684527834</v>
      </c>
      <c r="E4369" s="57">
        <f t="shared" ca="1" si="535"/>
        <v>0.52806118215114251</v>
      </c>
      <c r="F4369" s="57">
        <f t="shared" ca="1" si="536"/>
        <v>0</v>
      </c>
      <c r="G4369" s="57">
        <f t="shared" ca="1" si="537"/>
        <v>0</v>
      </c>
      <c r="H4369" s="17">
        <f t="shared" ca="1" si="538"/>
        <v>0</v>
      </c>
      <c r="I4369" s="17">
        <f t="shared" ca="1" si="539"/>
        <v>0</v>
      </c>
      <c r="K4369" s="17">
        <v>4360</v>
      </c>
      <c r="L4369" s="50">
        <v>2.1801015063149035E-3</v>
      </c>
      <c r="M4369" s="50">
        <v>2.1954562738889408E-3</v>
      </c>
      <c r="N4369" s="50">
        <v>5.6599999999999998E-2</v>
      </c>
      <c r="O4369" s="50">
        <v>5.6599999999999998E-2</v>
      </c>
      <c r="R4369" s="59"/>
    </row>
    <row r="4370" spans="2:18" x14ac:dyDescent="0.2">
      <c r="B4370">
        <f t="shared" si="534"/>
        <v>4361</v>
      </c>
      <c r="C4370" s="57">
        <f ca="1"/>
        <v>-0.89168523516212728</v>
      </c>
      <c r="D4370" s="57">
        <f t="shared" ref="D4370:E4389" ca="1" si="540">S0*EXP((D$5+0.5*σ*σ)*T+σ*SQRT(T)*$C4370)</f>
        <v>0.61452766301750616</v>
      </c>
      <c r="E4370" s="57">
        <f t="shared" ca="1" si="540"/>
        <v>0.61472931895795291</v>
      </c>
      <c r="F4370" s="57">
        <f t="shared" ca="1" si="536"/>
        <v>0</v>
      </c>
      <c r="G4370" s="57">
        <f t="shared" ca="1" si="537"/>
        <v>0</v>
      </c>
      <c r="H4370" s="17">
        <f t="shared" ca="1" si="538"/>
        <v>0</v>
      </c>
      <c r="I4370" s="17">
        <f t="shared" ca="1" si="539"/>
        <v>0</v>
      </c>
      <c r="K4370" s="17">
        <v>4361</v>
      </c>
      <c r="L4370" s="50">
        <v>1.6111184453277399E-3</v>
      </c>
      <c r="M4370" s="50">
        <v>1.6248151869490367E-3</v>
      </c>
      <c r="N4370" s="50">
        <v>5.0799999999999998E-2</v>
      </c>
      <c r="O4370" s="50">
        <v>5.0999999999999997E-2</v>
      </c>
      <c r="R4370" s="59"/>
    </row>
    <row r="4371" spans="2:18" x14ac:dyDescent="0.2">
      <c r="B4371">
        <f t="shared" si="534"/>
        <v>4362</v>
      </c>
      <c r="C4371" s="57">
        <f ca="1"/>
        <v>-0.52226126984245635</v>
      </c>
      <c r="D4371" s="57">
        <f t="shared" ca="1" si="540"/>
        <v>0.63732167926989813</v>
      </c>
      <c r="E4371" s="57">
        <f t="shared" ca="1" si="540"/>
        <v>0.63753081501810716</v>
      </c>
      <c r="F4371" s="57">
        <f t="shared" ca="1" si="536"/>
        <v>0</v>
      </c>
      <c r="G4371" s="57">
        <f t="shared" ca="1" si="537"/>
        <v>0</v>
      </c>
      <c r="H4371" s="17">
        <f t="shared" ca="1" si="538"/>
        <v>0</v>
      </c>
      <c r="I4371" s="17">
        <f t="shared" ca="1" si="539"/>
        <v>0</v>
      </c>
      <c r="K4371" s="17">
        <v>4362</v>
      </c>
      <c r="L4371" s="50">
        <v>1.8209839951157441E-3</v>
      </c>
      <c r="M4371" s="50">
        <v>1.8355425837449776E-3</v>
      </c>
      <c r="N4371" s="50">
        <v>5.3800000000000001E-2</v>
      </c>
      <c r="O4371" s="50">
        <v>5.3999999999999999E-2</v>
      </c>
      <c r="R4371" s="59"/>
    </row>
    <row r="4372" spans="2:18" x14ac:dyDescent="0.2">
      <c r="B4372">
        <f t="shared" si="534"/>
        <v>4363</v>
      </c>
      <c r="C4372" s="57">
        <f ca="1"/>
        <v>-0.53033644519981638</v>
      </c>
      <c r="D4372" s="57">
        <f t="shared" ca="1" si="540"/>
        <v>0.63681450231419212</v>
      </c>
      <c r="E4372" s="57">
        <f t="shared" ca="1" si="540"/>
        <v>0.63702347163336603</v>
      </c>
      <c r="F4372" s="57">
        <f t="shared" ca="1" si="536"/>
        <v>0</v>
      </c>
      <c r="G4372" s="57">
        <f t="shared" ca="1" si="537"/>
        <v>0</v>
      </c>
      <c r="H4372" s="17">
        <f t="shared" ca="1" si="538"/>
        <v>0</v>
      </c>
      <c r="I4372" s="17">
        <f t="shared" ca="1" si="539"/>
        <v>0</v>
      </c>
      <c r="K4372" s="17">
        <v>4363</v>
      </c>
      <c r="L4372" s="50">
        <v>1.6194147546174577E-3</v>
      </c>
      <c r="M4372" s="50">
        <v>1.6326939337243435E-3</v>
      </c>
      <c r="N4372" s="50">
        <v>4.8599999999999997E-2</v>
      </c>
      <c r="O4372" s="50">
        <v>4.9599999999999998E-2</v>
      </c>
      <c r="R4372" s="59"/>
    </row>
    <row r="4373" spans="2:18" x14ac:dyDescent="0.2">
      <c r="B4373">
        <f t="shared" si="534"/>
        <v>4364</v>
      </c>
      <c r="C4373" s="57">
        <f ca="1"/>
        <v>0.41398738873287366</v>
      </c>
      <c r="D4373" s="57">
        <f t="shared" ca="1" si="540"/>
        <v>0.6989483899661133</v>
      </c>
      <c r="E4373" s="57">
        <f t="shared" ca="1" si="540"/>
        <v>0.69917774838784863</v>
      </c>
      <c r="F4373" s="57">
        <f t="shared" ca="1" si="536"/>
        <v>0</v>
      </c>
      <c r="G4373" s="57">
        <f t="shared" ca="1" si="537"/>
        <v>0</v>
      </c>
      <c r="H4373" s="17">
        <f t="shared" ca="1" si="538"/>
        <v>0</v>
      </c>
      <c r="I4373" s="17">
        <f t="shared" ca="1" si="539"/>
        <v>0</v>
      </c>
      <c r="K4373" s="17">
        <v>4364</v>
      </c>
      <c r="L4373" s="50">
        <v>1.8007872272113542E-3</v>
      </c>
      <c r="M4373" s="50">
        <v>1.8157639883283362E-3</v>
      </c>
      <c r="N4373" s="50">
        <v>5.5599999999999997E-2</v>
      </c>
      <c r="O4373" s="50">
        <v>5.6000000000000001E-2</v>
      </c>
      <c r="R4373" s="59"/>
    </row>
    <row r="4374" spans="2:18" x14ac:dyDescent="0.2">
      <c r="B4374">
        <f t="shared" si="534"/>
        <v>4365</v>
      </c>
      <c r="C4374" s="57">
        <f ca="1"/>
        <v>0.56278542790227426</v>
      </c>
      <c r="D4374" s="57">
        <f t="shared" ca="1" si="540"/>
        <v>0.70927727395742013</v>
      </c>
      <c r="E4374" s="57">
        <f t="shared" ca="1" si="540"/>
        <v>0.70951002178038247</v>
      </c>
      <c r="F4374" s="57">
        <f t="shared" ca="1" si="536"/>
        <v>0</v>
      </c>
      <c r="G4374" s="57">
        <f t="shared" ca="1" si="537"/>
        <v>0</v>
      </c>
      <c r="H4374" s="17">
        <f t="shared" ca="1" si="538"/>
        <v>0</v>
      </c>
      <c r="I4374" s="17">
        <f t="shared" ca="1" si="539"/>
        <v>0</v>
      </c>
      <c r="K4374" s="17">
        <v>4365</v>
      </c>
      <c r="L4374" s="50">
        <v>1.9794474706114544E-3</v>
      </c>
      <c r="M4374" s="50">
        <v>1.9947255128962768E-3</v>
      </c>
      <c r="N4374" s="50">
        <v>5.6399999999999999E-2</v>
      </c>
      <c r="O4374" s="50">
        <v>5.7000000000000002E-2</v>
      </c>
      <c r="R4374" s="59"/>
    </row>
    <row r="4375" spans="2:18" x14ac:dyDescent="0.2">
      <c r="B4375">
        <f t="shared" si="534"/>
        <v>4366</v>
      </c>
      <c r="C4375" s="57">
        <f ca="1"/>
        <v>-8.5757232031345609E-2</v>
      </c>
      <c r="D4375" s="57">
        <f t="shared" ca="1" si="540"/>
        <v>0.66534675958191958</v>
      </c>
      <c r="E4375" s="57">
        <f t="shared" ca="1" si="540"/>
        <v>0.66556509170039224</v>
      </c>
      <c r="F4375" s="57">
        <f t="shared" ca="1" si="536"/>
        <v>0</v>
      </c>
      <c r="G4375" s="57">
        <f t="shared" ca="1" si="537"/>
        <v>0</v>
      </c>
      <c r="H4375" s="17">
        <f t="shared" ca="1" si="538"/>
        <v>0</v>
      </c>
      <c r="I4375" s="17">
        <f t="shared" ca="1" si="539"/>
        <v>0</v>
      </c>
      <c r="K4375" s="17">
        <v>4366</v>
      </c>
      <c r="L4375" s="50">
        <v>1.7132753223047025E-3</v>
      </c>
      <c r="M4375" s="50">
        <v>1.7267810392722143E-3</v>
      </c>
      <c r="N4375" s="50">
        <v>0.05</v>
      </c>
      <c r="O4375" s="50">
        <v>5.0200000000000002E-2</v>
      </c>
      <c r="R4375" s="59"/>
    </row>
    <row r="4376" spans="2:18" x14ac:dyDescent="0.2">
      <c r="B4376">
        <f t="shared" si="534"/>
        <v>4367</v>
      </c>
      <c r="C4376" s="57">
        <f ca="1"/>
        <v>0.16964670868809839</v>
      </c>
      <c r="D4376" s="57">
        <f t="shared" ca="1" si="540"/>
        <v>0.68231264462942087</v>
      </c>
      <c r="E4376" s="57">
        <f t="shared" ca="1" si="540"/>
        <v>0.68253654406684539</v>
      </c>
      <c r="F4376" s="57">
        <f t="shared" ca="1" si="536"/>
        <v>0</v>
      </c>
      <c r="G4376" s="57">
        <f t="shared" ca="1" si="537"/>
        <v>0</v>
      </c>
      <c r="H4376" s="17">
        <f t="shared" ca="1" si="538"/>
        <v>0</v>
      </c>
      <c r="I4376" s="17">
        <f t="shared" ca="1" si="539"/>
        <v>0</v>
      </c>
      <c r="K4376" s="17">
        <v>4367</v>
      </c>
      <c r="L4376" s="50">
        <v>1.6642121933702853E-3</v>
      </c>
      <c r="M4376" s="50">
        <v>1.6773187401917852E-3</v>
      </c>
      <c r="N4376" s="50">
        <v>4.8399999999999999E-2</v>
      </c>
      <c r="O4376" s="50">
        <v>4.8800000000000003E-2</v>
      </c>
      <c r="R4376" s="59"/>
    </row>
    <row r="4377" spans="2:18" x14ac:dyDescent="0.2">
      <c r="B4377">
        <f t="shared" si="534"/>
        <v>4368</v>
      </c>
      <c r="C4377" s="57">
        <f ca="1"/>
        <v>-0.49401912560208311</v>
      </c>
      <c r="D4377" s="57">
        <f t="shared" ca="1" si="540"/>
        <v>0.63909866044537755</v>
      </c>
      <c r="E4377" s="57">
        <f t="shared" ca="1" si="540"/>
        <v>0.63930837930616491</v>
      </c>
      <c r="F4377" s="57">
        <f t="shared" ca="1" si="536"/>
        <v>0</v>
      </c>
      <c r="G4377" s="57">
        <f t="shared" ca="1" si="537"/>
        <v>0</v>
      </c>
      <c r="H4377" s="17">
        <f t="shared" ca="1" si="538"/>
        <v>0</v>
      </c>
      <c r="I4377" s="17">
        <f t="shared" ca="1" si="539"/>
        <v>0</v>
      </c>
      <c r="K4377" s="17">
        <v>4368</v>
      </c>
      <c r="L4377" s="50">
        <v>1.6879754083000116E-3</v>
      </c>
      <c r="M4377" s="50">
        <v>1.7020078499587544E-3</v>
      </c>
      <c r="N4377" s="50">
        <v>5.1999999999999998E-2</v>
      </c>
      <c r="O4377" s="50">
        <v>5.2400000000000002E-2</v>
      </c>
      <c r="R4377" s="59"/>
    </row>
    <row r="4378" spans="2:18" x14ac:dyDescent="0.2">
      <c r="B4378">
        <f t="shared" si="534"/>
        <v>4369</v>
      </c>
      <c r="C4378" s="57">
        <f ca="1"/>
        <v>1.5629183960525908</v>
      </c>
      <c r="D4378" s="57">
        <f t="shared" ca="1" si="540"/>
        <v>0.78277641522516395</v>
      </c>
      <c r="E4378" s="57">
        <f t="shared" ca="1" si="540"/>
        <v>0.78303328163439401</v>
      </c>
      <c r="F4378" s="57">
        <f t="shared" ca="1" si="536"/>
        <v>0</v>
      </c>
      <c r="G4378" s="57">
        <f t="shared" ca="1" si="537"/>
        <v>0</v>
      </c>
      <c r="H4378" s="17">
        <f t="shared" ca="1" si="538"/>
        <v>0</v>
      </c>
      <c r="I4378" s="17">
        <f t="shared" ca="1" si="539"/>
        <v>0</v>
      </c>
      <c r="K4378" s="17">
        <v>4369</v>
      </c>
      <c r="L4378" s="50">
        <v>1.7620245750835555E-3</v>
      </c>
      <c r="M4378" s="50">
        <v>1.7758942819847616E-3</v>
      </c>
      <c r="N4378" s="50">
        <v>5.1200000000000002E-2</v>
      </c>
      <c r="O4378" s="50">
        <v>5.1400000000000001E-2</v>
      </c>
      <c r="R4378" s="59"/>
    </row>
    <row r="4379" spans="2:18" x14ac:dyDescent="0.2">
      <c r="B4379">
        <f t="shared" si="534"/>
        <v>4370</v>
      </c>
      <c r="C4379" s="57">
        <f ca="1"/>
        <v>-1.3244741512949705</v>
      </c>
      <c r="D4379" s="57">
        <f t="shared" ca="1" si="540"/>
        <v>0.58885877313335788</v>
      </c>
      <c r="E4379" s="57">
        <f t="shared" ca="1" si="540"/>
        <v>0.58905200588239881</v>
      </c>
      <c r="F4379" s="57">
        <f t="shared" ca="1" si="536"/>
        <v>0</v>
      </c>
      <c r="G4379" s="57">
        <f t="shared" ca="1" si="537"/>
        <v>0</v>
      </c>
      <c r="H4379" s="17">
        <f t="shared" ca="1" si="538"/>
        <v>0</v>
      </c>
      <c r="I4379" s="17">
        <f t="shared" ca="1" si="539"/>
        <v>0</v>
      </c>
      <c r="K4379" s="17">
        <v>4370</v>
      </c>
      <c r="L4379" s="50">
        <v>1.6767169031855125E-3</v>
      </c>
      <c r="M4379" s="50">
        <v>1.6906591019279712E-3</v>
      </c>
      <c r="N4379" s="50">
        <v>5.16E-2</v>
      </c>
      <c r="O4379" s="50">
        <v>5.1799999999999999E-2</v>
      </c>
      <c r="R4379" s="59"/>
    </row>
    <row r="4380" spans="2:18" x14ac:dyDescent="0.2">
      <c r="B4380">
        <f t="shared" si="534"/>
        <v>4371</v>
      </c>
      <c r="C4380" s="57">
        <f ca="1"/>
        <v>0.68706489961371664</v>
      </c>
      <c r="D4380" s="57">
        <f t="shared" ca="1" si="540"/>
        <v>0.71802107878190247</v>
      </c>
      <c r="E4380" s="57">
        <f t="shared" ca="1" si="540"/>
        <v>0.71825669586574759</v>
      </c>
      <c r="F4380" s="57">
        <f t="shared" ca="1" si="536"/>
        <v>0</v>
      </c>
      <c r="G4380" s="57">
        <f t="shared" ca="1" si="537"/>
        <v>0</v>
      </c>
      <c r="H4380" s="17">
        <f t="shared" ca="1" si="538"/>
        <v>0</v>
      </c>
      <c r="I4380" s="17">
        <f t="shared" ca="1" si="539"/>
        <v>0</v>
      </c>
      <c r="K4380" s="17">
        <v>4371</v>
      </c>
      <c r="L4380" s="50">
        <v>1.9794463770738523E-3</v>
      </c>
      <c r="M4380" s="50">
        <v>1.9932501137167251E-3</v>
      </c>
      <c r="N4380" s="50">
        <v>5.04E-2</v>
      </c>
      <c r="O4380" s="50">
        <v>5.1200000000000002E-2</v>
      </c>
      <c r="R4380" s="59"/>
    </row>
    <row r="4381" spans="2:18" x14ac:dyDescent="0.2">
      <c r="B4381">
        <f t="shared" si="534"/>
        <v>4372</v>
      </c>
      <c r="C4381" s="57">
        <f ca="1"/>
        <v>-0.10015325907592895</v>
      </c>
      <c r="D4381" s="57">
        <f t="shared" ca="1" si="540"/>
        <v>0.66440312409070357</v>
      </c>
      <c r="E4381" s="57">
        <f t="shared" ca="1" si="540"/>
        <v>0.66462114655720461</v>
      </c>
      <c r="F4381" s="57">
        <f t="shared" ca="1" si="536"/>
        <v>0</v>
      </c>
      <c r="G4381" s="57">
        <f t="shared" ca="1" si="537"/>
        <v>0</v>
      </c>
      <c r="H4381" s="17">
        <f t="shared" ca="1" si="538"/>
        <v>0</v>
      </c>
      <c r="I4381" s="17">
        <f t="shared" ca="1" si="539"/>
        <v>0</v>
      </c>
      <c r="K4381" s="17">
        <v>4372</v>
      </c>
      <c r="L4381" s="50">
        <v>1.4820114841140571E-3</v>
      </c>
      <c r="M4381" s="50">
        <v>1.4945026329999298E-3</v>
      </c>
      <c r="N4381" s="50">
        <v>4.5999999999999999E-2</v>
      </c>
      <c r="O4381" s="50">
        <v>4.6600000000000003E-2</v>
      </c>
      <c r="R4381" s="59"/>
    </row>
    <row r="4382" spans="2:18" x14ac:dyDescent="0.2">
      <c r="B4382">
        <f t="shared" si="534"/>
        <v>4373</v>
      </c>
      <c r="C4382" s="57">
        <f ca="1"/>
        <v>-1.4981150399524201</v>
      </c>
      <c r="D4382" s="57">
        <f t="shared" ca="1" si="540"/>
        <v>0.57886400163954876</v>
      </c>
      <c r="E4382" s="57">
        <f t="shared" ca="1" si="540"/>
        <v>0.57905395462566533</v>
      </c>
      <c r="F4382" s="57">
        <f t="shared" ca="1" si="536"/>
        <v>0</v>
      </c>
      <c r="G4382" s="57">
        <f t="shared" ca="1" si="537"/>
        <v>0</v>
      </c>
      <c r="H4382" s="17">
        <f t="shared" ca="1" si="538"/>
        <v>0</v>
      </c>
      <c r="I4382" s="17">
        <f t="shared" ca="1" si="539"/>
        <v>0</v>
      </c>
      <c r="K4382" s="17">
        <v>4373</v>
      </c>
      <c r="L4382" s="50">
        <v>1.604225001271572E-3</v>
      </c>
      <c r="M4382" s="50">
        <v>1.6175520800870531E-3</v>
      </c>
      <c r="N4382" s="50">
        <v>4.9200000000000001E-2</v>
      </c>
      <c r="O4382" s="50">
        <v>0.05</v>
      </c>
      <c r="R4382" s="59"/>
    </row>
    <row r="4383" spans="2:18" x14ac:dyDescent="0.2">
      <c r="B4383">
        <f t="shared" si="534"/>
        <v>4374</v>
      </c>
      <c r="C4383" s="57">
        <f ca="1"/>
        <v>-1.0938212218082</v>
      </c>
      <c r="D4383" s="57">
        <f t="shared" ca="1" si="540"/>
        <v>0.60240252596204258</v>
      </c>
      <c r="E4383" s="57">
        <f t="shared" ca="1" si="540"/>
        <v>0.60260020306465489</v>
      </c>
      <c r="F4383" s="57">
        <f t="shared" ca="1" si="536"/>
        <v>0</v>
      </c>
      <c r="G4383" s="57">
        <f t="shared" ca="1" si="537"/>
        <v>0</v>
      </c>
      <c r="H4383" s="17">
        <f t="shared" ca="1" si="538"/>
        <v>0</v>
      </c>
      <c r="I4383" s="17">
        <f t="shared" ca="1" si="539"/>
        <v>0</v>
      </c>
      <c r="K4383" s="17">
        <v>4374</v>
      </c>
      <c r="L4383" s="50">
        <v>1.8851815645859204E-3</v>
      </c>
      <c r="M4383" s="50">
        <v>1.8994498554721134E-3</v>
      </c>
      <c r="N4383" s="50">
        <v>5.2600000000000001E-2</v>
      </c>
      <c r="O4383" s="50">
        <v>5.28E-2</v>
      </c>
      <c r="R4383" s="59"/>
    </row>
    <row r="4384" spans="2:18" x14ac:dyDescent="0.2">
      <c r="B4384">
        <f t="shared" si="534"/>
        <v>4375</v>
      </c>
      <c r="C4384" s="57">
        <f ca="1"/>
        <v>-0.31474814527031503</v>
      </c>
      <c r="D4384" s="57">
        <f t="shared" ca="1" si="540"/>
        <v>0.65049441551342579</v>
      </c>
      <c r="E4384" s="57">
        <f t="shared" ca="1" si="540"/>
        <v>0.65070787386690598</v>
      </c>
      <c r="F4384" s="57">
        <f t="shared" ca="1" si="536"/>
        <v>0</v>
      </c>
      <c r="G4384" s="57">
        <f t="shared" ca="1" si="537"/>
        <v>0</v>
      </c>
      <c r="H4384" s="17">
        <f t="shared" ca="1" si="538"/>
        <v>0</v>
      </c>
      <c r="I4384" s="17">
        <f t="shared" ca="1" si="539"/>
        <v>0</v>
      </c>
      <c r="K4384" s="17">
        <v>4375</v>
      </c>
      <c r="L4384" s="50">
        <v>1.8034805797473448E-3</v>
      </c>
      <c r="M4384" s="50">
        <v>1.817457942706357E-3</v>
      </c>
      <c r="N4384" s="50">
        <v>5.16E-2</v>
      </c>
      <c r="O4384" s="50">
        <v>5.1799999999999999E-2</v>
      </c>
      <c r="R4384" s="59"/>
    </row>
    <row r="4385" spans="2:18" x14ac:dyDescent="0.2">
      <c r="B4385">
        <f t="shared" si="534"/>
        <v>4376</v>
      </c>
      <c r="C4385" s="57">
        <f ca="1"/>
        <v>-0.53069559441064795</v>
      </c>
      <c r="D4385" s="57">
        <f t="shared" ca="1" si="540"/>
        <v>0.63679195463258831</v>
      </c>
      <c r="E4385" s="57">
        <f t="shared" ca="1" si="540"/>
        <v>0.63700091655278868</v>
      </c>
      <c r="F4385" s="57">
        <f t="shared" ca="1" si="536"/>
        <v>0</v>
      </c>
      <c r="G4385" s="57">
        <f t="shared" ca="1" si="537"/>
        <v>0</v>
      </c>
      <c r="H4385" s="17">
        <f t="shared" ca="1" si="538"/>
        <v>0</v>
      </c>
      <c r="I4385" s="17">
        <f t="shared" ca="1" si="539"/>
        <v>0</v>
      </c>
      <c r="K4385" s="17">
        <v>4376</v>
      </c>
      <c r="L4385" s="50">
        <v>1.6129243552461361E-3</v>
      </c>
      <c r="M4385" s="50">
        <v>1.6276847001580571E-3</v>
      </c>
      <c r="N4385" s="50">
        <v>5.5E-2</v>
      </c>
      <c r="O4385" s="50">
        <v>5.5199999999999999E-2</v>
      </c>
      <c r="R4385" s="59"/>
    </row>
    <row r="4386" spans="2:18" x14ac:dyDescent="0.2">
      <c r="B4386">
        <f t="shared" si="534"/>
        <v>4377</v>
      </c>
      <c r="C4386" s="57">
        <f ca="1"/>
        <v>0.18273451704201432</v>
      </c>
      <c r="D4386" s="57">
        <f t="shared" ca="1" si="540"/>
        <v>0.6831935967008903</v>
      </c>
      <c r="E4386" s="57">
        <f t="shared" ca="1" si="540"/>
        <v>0.68341778522085606</v>
      </c>
      <c r="F4386" s="57">
        <f t="shared" ca="1" si="536"/>
        <v>0</v>
      </c>
      <c r="G4386" s="57">
        <f t="shared" ca="1" si="537"/>
        <v>0</v>
      </c>
      <c r="H4386" s="17">
        <f t="shared" ca="1" si="538"/>
        <v>0</v>
      </c>
      <c r="I4386" s="17">
        <f t="shared" ca="1" si="539"/>
        <v>0</v>
      </c>
      <c r="K4386" s="17">
        <v>4377</v>
      </c>
      <c r="L4386" s="50">
        <v>1.8545263460341991E-3</v>
      </c>
      <c r="M4386" s="50">
        <v>1.8683064416950448E-3</v>
      </c>
      <c r="N4386" s="50">
        <v>5.0799999999999998E-2</v>
      </c>
      <c r="O4386" s="50">
        <v>5.1200000000000002E-2</v>
      </c>
      <c r="R4386" s="59"/>
    </row>
    <row r="4387" spans="2:18" x14ac:dyDescent="0.2">
      <c r="B4387">
        <f t="shared" si="534"/>
        <v>4378</v>
      </c>
      <c r="C4387" s="57">
        <f ca="1"/>
        <v>-1.7863905546361512</v>
      </c>
      <c r="D4387" s="57">
        <f t="shared" ca="1" si="540"/>
        <v>0.56264406199197947</v>
      </c>
      <c r="E4387" s="57">
        <f t="shared" ca="1" si="540"/>
        <v>0.56282869243953426</v>
      </c>
      <c r="F4387" s="57">
        <f t="shared" ca="1" si="536"/>
        <v>0</v>
      </c>
      <c r="G4387" s="57">
        <f t="shared" ca="1" si="537"/>
        <v>0</v>
      </c>
      <c r="H4387" s="17">
        <f t="shared" ca="1" si="538"/>
        <v>0</v>
      </c>
      <c r="I4387" s="17">
        <f t="shared" ca="1" si="539"/>
        <v>0</v>
      </c>
      <c r="K4387" s="17">
        <v>4378</v>
      </c>
      <c r="L4387" s="50">
        <v>1.547973104700235E-3</v>
      </c>
      <c r="M4387" s="50">
        <v>1.5610849684207582E-3</v>
      </c>
      <c r="N4387" s="50">
        <v>4.8599999999999997E-2</v>
      </c>
      <c r="O4387" s="50">
        <v>4.9000000000000002E-2</v>
      </c>
      <c r="R4387" s="59"/>
    </row>
    <row r="4388" spans="2:18" x14ac:dyDescent="0.2">
      <c r="B4388">
        <f t="shared" si="534"/>
        <v>4379</v>
      </c>
      <c r="C4388" s="57">
        <f ca="1"/>
        <v>-0.77673988828146401</v>
      </c>
      <c r="D4388" s="57">
        <f t="shared" ca="1" si="540"/>
        <v>0.62153120323137157</v>
      </c>
      <c r="E4388" s="57">
        <f t="shared" ca="1" si="540"/>
        <v>0.6217351573685852</v>
      </c>
      <c r="F4388" s="57">
        <f t="shared" ca="1" si="536"/>
        <v>0</v>
      </c>
      <c r="G4388" s="57">
        <f t="shared" ca="1" si="537"/>
        <v>0</v>
      </c>
      <c r="H4388" s="17">
        <f t="shared" ca="1" si="538"/>
        <v>0</v>
      </c>
      <c r="I4388" s="17">
        <f t="shared" ca="1" si="539"/>
        <v>0</v>
      </c>
      <c r="K4388" s="17">
        <v>4379</v>
      </c>
      <c r="L4388" s="50">
        <v>1.6442738273654519E-3</v>
      </c>
      <c r="M4388" s="50">
        <v>1.6579877579034573E-3</v>
      </c>
      <c r="N4388" s="50">
        <v>5.04E-2</v>
      </c>
      <c r="O4388" s="50">
        <v>5.1200000000000002E-2</v>
      </c>
      <c r="R4388" s="59"/>
    </row>
    <row r="4389" spans="2:18" x14ac:dyDescent="0.2">
      <c r="B4389">
        <f t="shared" si="534"/>
        <v>4380</v>
      </c>
      <c r="C4389" s="57">
        <f ca="1"/>
        <v>-0.80368248188458413</v>
      </c>
      <c r="D4389" s="57">
        <f t="shared" ca="1" si="540"/>
        <v>0.61988248136310309</v>
      </c>
      <c r="E4389" s="57">
        <f t="shared" ca="1" si="540"/>
        <v>0.62008589447575613</v>
      </c>
      <c r="F4389" s="57">
        <f t="shared" ca="1" si="536"/>
        <v>0</v>
      </c>
      <c r="G4389" s="57">
        <f t="shared" ca="1" si="537"/>
        <v>0</v>
      </c>
      <c r="H4389" s="17">
        <f t="shared" ca="1" si="538"/>
        <v>0</v>
      </c>
      <c r="I4389" s="17">
        <f t="shared" ca="1" si="539"/>
        <v>0</v>
      </c>
      <c r="K4389" s="17">
        <v>4380</v>
      </c>
      <c r="L4389" s="50">
        <v>1.6477577779834191E-3</v>
      </c>
      <c r="M4389" s="50">
        <v>1.6617008305808297E-3</v>
      </c>
      <c r="N4389" s="50">
        <v>5.1400000000000001E-2</v>
      </c>
      <c r="O4389" s="50">
        <v>5.1999999999999998E-2</v>
      </c>
      <c r="R4389" s="59"/>
    </row>
    <row r="4390" spans="2:18" x14ac:dyDescent="0.2">
      <c r="B4390">
        <f t="shared" si="534"/>
        <v>4381</v>
      </c>
      <c r="C4390" s="57">
        <f ca="1"/>
        <v>-0.328263960918521</v>
      </c>
      <c r="D4390" s="57">
        <f t="shared" ref="D4390:E4409" ca="1" si="541">S0*EXP((D$5+0.5*σ*σ)*T+σ*SQRT(T)*$C4390)</f>
        <v>0.64962821539628046</v>
      </c>
      <c r="E4390" s="57">
        <f t="shared" ca="1" si="541"/>
        <v>0.64984138950804182</v>
      </c>
      <c r="F4390" s="57">
        <f t="shared" ca="1" si="536"/>
        <v>0</v>
      </c>
      <c r="G4390" s="57">
        <f t="shared" ca="1" si="537"/>
        <v>0</v>
      </c>
      <c r="H4390" s="17">
        <f t="shared" ca="1" si="538"/>
        <v>0</v>
      </c>
      <c r="I4390" s="17">
        <f t="shared" ca="1" si="539"/>
        <v>0</v>
      </c>
      <c r="K4390" s="17">
        <v>4381</v>
      </c>
      <c r="L4390" s="50">
        <v>1.703134899172272E-3</v>
      </c>
      <c r="M4390" s="50">
        <v>1.7165040680432134E-3</v>
      </c>
      <c r="N4390" s="50">
        <v>4.9399999999999999E-2</v>
      </c>
      <c r="O4390" s="50">
        <v>4.9599999999999998E-2</v>
      </c>
      <c r="R4390" s="59"/>
    </row>
    <row r="4391" spans="2:18" x14ac:dyDescent="0.2">
      <c r="B4391">
        <f t="shared" si="534"/>
        <v>4382</v>
      </c>
      <c r="C4391" s="57">
        <f ca="1"/>
        <v>-0.44655042592848671</v>
      </c>
      <c r="D4391" s="57">
        <f t="shared" ca="1" si="541"/>
        <v>0.64209653578047599</v>
      </c>
      <c r="E4391" s="57">
        <f t="shared" ca="1" si="541"/>
        <v>0.64230723838765347</v>
      </c>
      <c r="F4391" s="57">
        <f t="shared" ca="1" si="536"/>
        <v>0</v>
      </c>
      <c r="G4391" s="57">
        <f t="shared" ca="1" si="537"/>
        <v>0</v>
      </c>
      <c r="H4391" s="17">
        <f t="shared" ca="1" si="538"/>
        <v>0</v>
      </c>
      <c r="I4391" s="17">
        <f t="shared" ca="1" si="539"/>
        <v>0</v>
      </c>
      <c r="K4391" s="17">
        <v>4382</v>
      </c>
      <c r="L4391" s="50">
        <v>1.7022382967622526E-3</v>
      </c>
      <c r="M4391" s="50">
        <v>1.7155658065847389E-3</v>
      </c>
      <c r="N4391" s="50">
        <v>4.8599999999999997E-2</v>
      </c>
      <c r="O4391" s="50">
        <v>4.9599999999999998E-2</v>
      </c>
      <c r="R4391" s="59"/>
    </row>
    <row r="4392" spans="2:18" x14ac:dyDescent="0.2">
      <c r="B4392">
        <f t="shared" si="534"/>
        <v>4383</v>
      </c>
      <c r="C4392" s="57">
        <f ca="1"/>
        <v>-1.7378802151718575</v>
      </c>
      <c r="D4392" s="57">
        <f t="shared" ca="1" si="541"/>
        <v>0.56534135854363488</v>
      </c>
      <c r="E4392" s="57">
        <f t="shared" ca="1" si="541"/>
        <v>0.56552687410329383</v>
      </c>
      <c r="F4392" s="57">
        <f t="shared" ca="1" si="536"/>
        <v>0</v>
      </c>
      <c r="G4392" s="57">
        <f t="shared" ca="1" si="537"/>
        <v>0</v>
      </c>
      <c r="H4392" s="17">
        <f t="shared" ca="1" si="538"/>
        <v>0</v>
      </c>
      <c r="I4392" s="17">
        <f t="shared" ca="1" si="539"/>
        <v>0</v>
      </c>
      <c r="K4392" s="17">
        <v>4383</v>
      </c>
      <c r="L4392" s="50">
        <v>1.5625561997508325E-3</v>
      </c>
      <c r="M4392" s="50">
        <v>1.5757218443562592E-3</v>
      </c>
      <c r="N4392" s="50">
        <v>4.8800000000000003E-2</v>
      </c>
      <c r="O4392" s="50">
        <v>4.9200000000000001E-2</v>
      </c>
      <c r="R4392" s="59"/>
    </row>
    <row r="4393" spans="2:18" x14ac:dyDescent="0.2">
      <c r="B4393">
        <f t="shared" si="534"/>
        <v>4384</v>
      </c>
      <c r="C4393" s="57">
        <f ca="1"/>
        <v>-0.46191695091604845</v>
      </c>
      <c r="D4393" s="57">
        <f t="shared" ca="1" si="541"/>
        <v>0.6411245301315518</v>
      </c>
      <c r="E4393" s="57">
        <f t="shared" ca="1" si="541"/>
        <v>0.64133491377715091</v>
      </c>
      <c r="F4393" s="57">
        <f t="shared" ca="1" si="536"/>
        <v>0</v>
      </c>
      <c r="G4393" s="57">
        <f t="shared" ca="1" si="537"/>
        <v>0</v>
      </c>
      <c r="H4393" s="17">
        <f t="shared" ca="1" si="538"/>
        <v>0</v>
      </c>
      <c r="I4393" s="17">
        <f t="shared" ca="1" si="539"/>
        <v>0</v>
      </c>
      <c r="K4393" s="17">
        <v>4384</v>
      </c>
      <c r="L4393" s="50">
        <v>1.8003595491260498E-3</v>
      </c>
      <c r="M4393" s="50">
        <v>1.8143493513391117E-3</v>
      </c>
      <c r="N4393" s="50">
        <v>5.1799999999999999E-2</v>
      </c>
      <c r="O4393" s="50">
        <v>5.1999999999999998E-2</v>
      </c>
      <c r="R4393" s="59"/>
    </row>
    <row r="4394" spans="2:18" x14ac:dyDescent="0.2">
      <c r="B4394">
        <f t="shared" si="534"/>
        <v>4385</v>
      </c>
      <c r="C4394" s="57">
        <f ca="1"/>
        <v>-0.55397720908322945</v>
      </c>
      <c r="D4394" s="57">
        <f t="shared" ca="1" si="541"/>
        <v>0.63533201779148762</v>
      </c>
      <c r="E4394" s="57">
        <f t="shared" ca="1" si="541"/>
        <v>0.63554050063653089</v>
      </c>
      <c r="F4394" s="57">
        <f t="shared" ca="1" si="536"/>
        <v>0</v>
      </c>
      <c r="G4394" s="57">
        <f t="shared" ca="1" si="537"/>
        <v>0</v>
      </c>
      <c r="H4394" s="17">
        <f t="shared" ca="1" si="538"/>
        <v>0</v>
      </c>
      <c r="I4394" s="17">
        <f t="shared" ca="1" si="539"/>
        <v>0</v>
      </c>
      <c r="K4394" s="17">
        <v>4385</v>
      </c>
      <c r="L4394" s="50">
        <v>1.759795884707161E-3</v>
      </c>
      <c r="M4394" s="50">
        <v>1.7730987484011749E-3</v>
      </c>
      <c r="N4394" s="50">
        <v>4.9200000000000001E-2</v>
      </c>
      <c r="O4394" s="50">
        <v>4.9200000000000001E-2</v>
      </c>
      <c r="R4394" s="59"/>
    </row>
    <row r="4395" spans="2:18" x14ac:dyDescent="0.2">
      <c r="B4395">
        <f t="shared" ref="B4395:B4458" si="542">B4394+1</f>
        <v>4386</v>
      </c>
      <c r="C4395" s="57">
        <f ca="1"/>
        <v>0.70218993695866272</v>
      </c>
      <c r="D4395" s="57">
        <f t="shared" ca="1" si="541"/>
        <v>0.71909254678674983</v>
      </c>
      <c r="E4395" s="57">
        <f t="shared" ca="1" si="541"/>
        <v>0.71932851547053289</v>
      </c>
      <c r="F4395" s="57">
        <f t="shared" ca="1" si="536"/>
        <v>0</v>
      </c>
      <c r="G4395" s="57">
        <f t="shared" ca="1" si="537"/>
        <v>0</v>
      </c>
      <c r="H4395" s="17">
        <f t="shared" ca="1" si="538"/>
        <v>0</v>
      </c>
      <c r="I4395" s="17">
        <f t="shared" ca="1" si="539"/>
        <v>0</v>
      </c>
      <c r="K4395" s="17">
        <v>4386</v>
      </c>
      <c r="L4395" s="50">
        <v>1.8411652016727031E-3</v>
      </c>
      <c r="M4395" s="50">
        <v>1.8557462392946966E-3</v>
      </c>
      <c r="N4395" s="50">
        <v>5.3600000000000002E-2</v>
      </c>
      <c r="O4395" s="50">
        <v>5.4199999999999998E-2</v>
      </c>
      <c r="R4395" s="59"/>
    </row>
    <row r="4396" spans="2:18" x14ac:dyDescent="0.2">
      <c r="B4396">
        <f t="shared" si="542"/>
        <v>4387</v>
      </c>
      <c r="C4396" s="57">
        <f ca="1"/>
        <v>3.5002424525018061E-2</v>
      </c>
      <c r="D4396" s="57">
        <f t="shared" ca="1" si="541"/>
        <v>0.67331531180232751</v>
      </c>
      <c r="E4396" s="57">
        <f t="shared" ca="1" si="541"/>
        <v>0.67353625878419654</v>
      </c>
      <c r="F4396" s="57">
        <f t="shared" ca="1" si="536"/>
        <v>0</v>
      </c>
      <c r="G4396" s="57">
        <f t="shared" ca="1" si="537"/>
        <v>0</v>
      </c>
      <c r="H4396" s="17">
        <f t="shared" ca="1" si="538"/>
        <v>0</v>
      </c>
      <c r="I4396" s="17">
        <f t="shared" ca="1" si="539"/>
        <v>0</v>
      </c>
      <c r="K4396" s="17">
        <v>4387</v>
      </c>
      <c r="L4396" s="50">
        <v>1.8602852892697682E-3</v>
      </c>
      <c r="M4396" s="50">
        <v>1.8740391510918008E-3</v>
      </c>
      <c r="N4396" s="50">
        <v>5.0599999999999999E-2</v>
      </c>
      <c r="O4396" s="50">
        <v>5.0999999999999997E-2</v>
      </c>
      <c r="R4396" s="59"/>
    </row>
    <row r="4397" spans="2:18" x14ac:dyDescent="0.2">
      <c r="B4397">
        <f t="shared" si="542"/>
        <v>4388</v>
      </c>
      <c r="C4397" s="57">
        <f ca="1"/>
        <v>1.1899226893734347</v>
      </c>
      <c r="D4397" s="57">
        <f t="shared" ca="1" si="541"/>
        <v>0.75451443008425179</v>
      </c>
      <c r="E4397" s="57">
        <f t="shared" ca="1" si="541"/>
        <v>0.7547620223834044</v>
      </c>
      <c r="F4397" s="57">
        <f t="shared" ca="1" si="536"/>
        <v>0</v>
      </c>
      <c r="G4397" s="57">
        <f t="shared" ca="1" si="537"/>
        <v>0</v>
      </c>
      <c r="H4397" s="17">
        <f t="shared" ca="1" si="538"/>
        <v>0</v>
      </c>
      <c r="I4397" s="17">
        <f t="shared" ca="1" si="539"/>
        <v>0</v>
      </c>
      <c r="K4397" s="17">
        <v>4388</v>
      </c>
      <c r="L4397" s="50">
        <v>1.7012342878478261E-3</v>
      </c>
      <c r="M4397" s="50">
        <v>1.7157713109284445E-3</v>
      </c>
      <c r="N4397" s="50">
        <v>5.3800000000000001E-2</v>
      </c>
      <c r="O4397" s="50">
        <v>5.4399999999999997E-2</v>
      </c>
      <c r="R4397" s="59"/>
    </row>
    <row r="4398" spans="2:18" x14ac:dyDescent="0.2">
      <c r="B4398">
        <f t="shared" si="542"/>
        <v>4389</v>
      </c>
      <c r="C4398" s="57">
        <f ca="1"/>
        <v>-1.5336916918781918</v>
      </c>
      <c r="D4398" s="57">
        <f t="shared" ca="1" si="541"/>
        <v>0.5768372434545127</v>
      </c>
      <c r="E4398" s="57">
        <f t="shared" ca="1" si="541"/>
        <v>0.57702653136425841</v>
      </c>
      <c r="F4398" s="57">
        <f t="shared" ca="1" si="536"/>
        <v>0</v>
      </c>
      <c r="G4398" s="57">
        <f t="shared" ca="1" si="537"/>
        <v>0</v>
      </c>
      <c r="H4398" s="17">
        <f t="shared" ca="1" si="538"/>
        <v>0</v>
      </c>
      <c r="I4398" s="17">
        <f t="shared" ca="1" si="539"/>
        <v>0</v>
      </c>
      <c r="K4398" s="17">
        <v>4389</v>
      </c>
      <c r="L4398" s="50">
        <v>1.7079153333015502E-3</v>
      </c>
      <c r="M4398" s="50">
        <v>1.7216601204317499E-3</v>
      </c>
      <c r="N4398" s="50">
        <v>5.0799999999999998E-2</v>
      </c>
      <c r="O4398" s="50">
        <v>5.0999999999999997E-2</v>
      </c>
      <c r="R4398" s="59"/>
    </row>
    <row r="4399" spans="2:18" x14ac:dyDescent="0.2">
      <c r="B4399">
        <f t="shared" si="542"/>
        <v>4390</v>
      </c>
      <c r="C4399" s="57">
        <f ca="1"/>
        <v>0.63630793775194494</v>
      </c>
      <c r="D4399" s="57">
        <f t="shared" ca="1" si="541"/>
        <v>0.7144370756417342</v>
      </c>
      <c r="E4399" s="57">
        <f t="shared" ca="1" si="541"/>
        <v>0.71467151664260165</v>
      </c>
      <c r="F4399" s="57">
        <f t="shared" ca="1" si="536"/>
        <v>0</v>
      </c>
      <c r="G4399" s="57">
        <f t="shared" ca="1" si="537"/>
        <v>0</v>
      </c>
      <c r="H4399" s="17">
        <f t="shared" ca="1" si="538"/>
        <v>0</v>
      </c>
      <c r="I4399" s="17">
        <f t="shared" ca="1" si="539"/>
        <v>0</v>
      </c>
      <c r="K4399" s="17">
        <v>4390</v>
      </c>
      <c r="L4399" s="50">
        <v>1.860335055087418E-3</v>
      </c>
      <c r="M4399" s="50">
        <v>1.8746413327647654E-3</v>
      </c>
      <c r="N4399" s="50">
        <v>5.2600000000000001E-2</v>
      </c>
      <c r="O4399" s="50">
        <v>5.3199999999999997E-2</v>
      </c>
      <c r="R4399" s="59"/>
    </row>
    <row r="4400" spans="2:18" x14ac:dyDescent="0.2">
      <c r="B4400">
        <f t="shared" si="542"/>
        <v>4391</v>
      </c>
      <c r="C4400" s="57">
        <f ca="1"/>
        <v>-0.80069111151035954</v>
      </c>
      <c r="D4400" s="57">
        <f t="shared" ca="1" si="541"/>
        <v>0.62006531887910044</v>
      </c>
      <c r="E4400" s="57">
        <f t="shared" ca="1" si="541"/>
        <v>0.62026879198949381</v>
      </c>
      <c r="F4400" s="57">
        <f t="shared" ca="1" si="536"/>
        <v>0</v>
      </c>
      <c r="G4400" s="57">
        <f t="shared" ca="1" si="537"/>
        <v>0</v>
      </c>
      <c r="H4400" s="17">
        <f t="shared" ca="1" si="538"/>
        <v>0</v>
      </c>
      <c r="I4400" s="17">
        <f t="shared" ca="1" si="539"/>
        <v>0</v>
      </c>
      <c r="K4400" s="17">
        <v>4391</v>
      </c>
      <c r="L4400" s="50">
        <v>1.7465172172354136E-3</v>
      </c>
      <c r="M4400" s="50">
        <v>1.760850308151026E-3</v>
      </c>
      <c r="N4400" s="50">
        <v>5.3199999999999997E-2</v>
      </c>
      <c r="O4400" s="50">
        <v>5.3199999999999997E-2</v>
      </c>
      <c r="R4400" s="59"/>
    </row>
    <row r="4401" spans="2:18" x14ac:dyDescent="0.2">
      <c r="B4401">
        <f t="shared" si="542"/>
        <v>4392</v>
      </c>
      <c r="C4401" s="57">
        <f ca="1"/>
        <v>-0.70656128298556276</v>
      </c>
      <c r="D4401" s="57">
        <f t="shared" ca="1" si="541"/>
        <v>0.62584632086914382</v>
      </c>
      <c r="E4401" s="57">
        <f t="shared" ca="1" si="541"/>
        <v>0.62605169100299629</v>
      </c>
      <c r="F4401" s="57">
        <f t="shared" ca="1" si="536"/>
        <v>0</v>
      </c>
      <c r="G4401" s="57">
        <f t="shared" ca="1" si="537"/>
        <v>0</v>
      </c>
      <c r="H4401" s="17">
        <f t="shared" ca="1" si="538"/>
        <v>0</v>
      </c>
      <c r="I4401" s="17">
        <f t="shared" ca="1" si="539"/>
        <v>0</v>
      </c>
      <c r="K4401" s="17">
        <v>4392</v>
      </c>
      <c r="L4401" s="50">
        <v>1.7225575543642036E-3</v>
      </c>
      <c r="M4401" s="50">
        <v>1.7370652261236863E-3</v>
      </c>
      <c r="N4401" s="50">
        <v>5.3600000000000002E-2</v>
      </c>
      <c r="O4401" s="50">
        <v>5.3999999999999999E-2</v>
      </c>
      <c r="R4401" s="59"/>
    </row>
    <row r="4402" spans="2:18" x14ac:dyDescent="0.2">
      <c r="B4402">
        <f t="shared" si="542"/>
        <v>4393</v>
      </c>
      <c r="C4402" s="57">
        <f ca="1"/>
        <v>1.3159242198677066</v>
      </c>
      <c r="D4402" s="57">
        <f t="shared" ca="1" si="541"/>
        <v>0.76394559466571732</v>
      </c>
      <c r="E4402" s="57">
        <f t="shared" ca="1" si="541"/>
        <v>0.76419628178138932</v>
      </c>
      <c r="F4402" s="57">
        <f t="shared" ca="1" si="536"/>
        <v>0</v>
      </c>
      <c r="G4402" s="57">
        <f t="shared" ca="1" si="537"/>
        <v>0</v>
      </c>
      <c r="H4402" s="17">
        <f t="shared" ca="1" si="538"/>
        <v>0</v>
      </c>
      <c r="I4402" s="17">
        <f t="shared" ca="1" si="539"/>
        <v>0</v>
      </c>
      <c r="K4402" s="17">
        <v>4393</v>
      </c>
      <c r="L4402" s="50">
        <v>1.9557106847264516E-3</v>
      </c>
      <c r="M4402" s="50">
        <v>1.9709400897021138E-3</v>
      </c>
      <c r="N4402" s="50">
        <v>5.6399999999999999E-2</v>
      </c>
      <c r="O4402" s="50">
        <v>5.6399999999999999E-2</v>
      </c>
      <c r="R4402" s="59"/>
    </row>
    <row r="4403" spans="2:18" x14ac:dyDescent="0.2">
      <c r="B4403">
        <f t="shared" si="542"/>
        <v>4394</v>
      </c>
      <c r="C4403" s="57">
        <f ca="1"/>
        <v>0.37595133939980058</v>
      </c>
      <c r="D4403" s="57">
        <f t="shared" ca="1" si="541"/>
        <v>0.69633232689536095</v>
      </c>
      <c r="E4403" s="57">
        <f t="shared" ca="1" si="541"/>
        <v>0.6965608268615856</v>
      </c>
      <c r="F4403" s="57">
        <f t="shared" ca="1" si="536"/>
        <v>0</v>
      </c>
      <c r="G4403" s="57">
        <f t="shared" ca="1" si="537"/>
        <v>0</v>
      </c>
      <c r="H4403" s="17">
        <f t="shared" ca="1" si="538"/>
        <v>0</v>
      </c>
      <c r="I4403" s="17">
        <f t="shared" ca="1" si="539"/>
        <v>0</v>
      </c>
      <c r="K4403" s="17">
        <v>4394</v>
      </c>
      <c r="L4403" s="50">
        <v>1.7425212006773197E-3</v>
      </c>
      <c r="M4403" s="50">
        <v>1.7562559092244954E-3</v>
      </c>
      <c r="N4403" s="50">
        <v>5.0799999999999998E-2</v>
      </c>
      <c r="O4403" s="50">
        <v>5.1200000000000002E-2</v>
      </c>
      <c r="R4403" s="59"/>
    </row>
    <row r="4404" spans="2:18" x14ac:dyDescent="0.2">
      <c r="B4404">
        <f t="shared" si="542"/>
        <v>4395</v>
      </c>
      <c r="C4404" s="57">
        <f ca="1"/>
        <v>-0.6368576120349656</v>
      </c>
      <c r="D4404" s="57">
        <f t="shared" ca="1" si="541"/>
        <v>0.6301618906706512</v>
      </c>
      <c r="E4404" s="57">
        <f t="shared" ca="1" si="541"/>
        <v>0.63036867694951926</v>
      </c>
      <c r="F4404" s="57">
        <f t="shared" ca="1" si="536"/>
        <v>0</v>
      </c>
      <c r="G4404" s="57">
        <f t="shared" ca="1" si="537"/>
        <v>0</v>
      </c>
      <c r="H4404" s="17">
        <f t="shared" ca="1" si="538"/>
        <v>0</v>
      </c>
      <c r="I4404" s="17">
        <f t="shared" ca="1" si="539"/>
        <v>0</v>
      </c>
      <c r="K4404" s="17">
        <v>4395</v>
      </c>
      <c r="L4404" s="50">
        <v>1.5387060027285927E-3</v>
      </c>
      <c r="M4404" s="50">
        <v>1.5511354949099122E-3</v>
      </c>
      <c r="N4404" s="50">
        <v>4.5999999999999999E-2</v>
      </c>
      <c r="O4404" s="50">
        <v>4.6399999999999997E-2</v>
      </c>
      <c r="R4404" s="59"/>
    </row>
    <row r="4405" spans="2:18" x14ac:dyDescent="0.2">
      <c r="B4405">
        <f t="shared" si="542"/>
        <v>4396</v>
      </c>
      <c r="C4405" s="57">
        <f ca="1"/>
        <v>-0.61523897869037991</v>
      </c>
      <c r="D4405" s="57">
        <f t="shared" ca="1" si="541"/>
        <v>0.63150640360874677</v>
      </c>
      <c r="E4405" s="57">
        <f t="shared" ca="1" si="541"/>
        <v>0.63171363108666467</v>
      </c>
      <c r="F4405" s="57">
        <f t="shared" ca="1" si="536"/>
        <v>0</v>
      </c>
      <c r="G4405" s="57">
        <f t="shared" ca="1" si="537"/>
        <v>0</v>
      </c>
      <c r="H4405" s="17">
        <f t="shared" ca="1" si="538"/>
        <v>0</v>
      </c>
      <c r="I4405" s="17">
        <f t="shared" ca="1" si="539"/>
        <v>0</v>
      </c>
      <c r="K4405" s="17">
        <v>4396</v>
      </c>
      <c r="L4405" s="50">
        <v>1.9491075329990358E-3</v>
      </c>
      <c r="M4405" s="50">
        <v>1.9651067523823382E-3</v>
      </c>
      <c r="N4405" s="50">
        <v>5.9200000000000003E-2</v>
      </c>
      <c r="O4405" s="50">
        <v>5.9400000000000001E-2</v>
      </c>
      <c r="R4405" s="59"/>
    </row>
    <row r="4406" spans="2:18" x14ac:dyDescent="0.2">
      <c r="B4406">
        <f t="shared" si="542"/>
        <v>4397</v>
      </c>
      <c r="C4406" s="57">
        <f ca="1"/>
        <v>-0.35701758159271113</v>
      </c>
      <c r="D4406" s="57">
        <f t="shared" ca="1" si="541"/>
        <v>0.64778929162410981</v>
      </c>
      <c r="E4406" s="57">
        <f t="shared" ca="1" si="541"/>
        <v>0.64800186229696177</v>
      </c>
      <c r="F4406" s="57">
        <f t="shared" ca="1" si="536"/>
        <v>0</v>
      </c>
      <c r="G4406" s="57">
        <f t="shared" ca="1" si="537"/>
        <v>0</v>
      </c>
      <c r="H4406" s="17">
        <f t="shared" ca="1" si="538"/>
        <v>0</v>
      </c>
      <c r="I4406" s="17">
        <f t="shared" ca="1" si="539"/>
        <v>0</v>
      </c>
      <c r="K4406" s="17">
        <v>4397</v>
      </c>
      <c r="L4406" s="50">
        <v>1.9338899390846432E-3</v>
      </c>
      <c r="M4406" s="50">
        <v>1.9489775008294458E-3</v>
      </c>
      <c r="N4406" s="50">
        <v>5.5599999999999997E-2</v>
      </c>
      <c r="O4406" s="50">
        <v>5.6000000000000001E-2</v>
      </c>
      <c r="R4406" s="59"/>
    </row>
    <row r="4407" spans="2:18" x14ac:dyDescent="0.2">
      <c r="B4407">
        <f t="shared" si="542"/>
        <v>4398</v>
      </c>
      <c r="C4407" s="57">
        <f ca="1"/>
        <v>0.38390317805605878</v>
      </c>
      <c r="D4407" s="57">
        <f t="shared" ca="1" si="541"/>
        <v>0.69687843180597031</v>
      </c>
      <c r="E4407" s="57">
        <f t="shared" ca="1" si="541"/>
        <v>0.69710711097535516</v>
      </c>
      <c r="F4407" s="57">
        <f t="shared" ca="1" si="536"/>
        <v>0</v>
      </c>
      <c r="G4407" s="57">
        <f t="shared" ca="1" si="537"/>
        <v>0</v>
      </c>
      <c r="H4407" s="17">
        <f t="shared" ca="1" si="538"/>
        <v>0</v>
      </c>
      <c r="I4407" s="17">
        <f t="shared" ca="1" si="539"/>
        <v>0</v>
      </c>
      <c r="K4407" s="17">
        <v>4398</v>
      </c>
      <c r="L4407" s="50">
        <v>1.8219442776007131E-3</v>
      </c>
      <c r="M4407" s="50">
        <v>1.8364838990630962E-3</v>
      </c>
      <c r="N4407" s="50">
        <v>5.3600000000000002E-2</v>
      </c>
      <c r="O4407" s="50">
        <v>5.4199999999999998E-2</v>
      </c>
      <c r="R4407" s="59"/>
    </row>
    <row r="4408" spans="2:18" x14ac:dyDescent="0.2">
      <c r="B4408">
        <f t="shared" si="542"/>
        <v>4399</v>
      </c>
      <c r="C4408" s="57">
        <f ca="1"/>
        <v>1.3032316193021898</v>
      </c>
      <c r="D4408" s="57">
        <f t="shared" ca="1" si="541"/>
        <v>0.76299024343006816</v>
      </c>
      <c r="E4408" s="57">
        <f t="shared" ca="1" si="541"/>
        <v>0.76324061704927215</v>
      </c>
      <c r="F4408" s="57">
        <f t="shared" ca="1" si="536"/>
        <v>0</v>
      </c>
      <c r="G4408" s="57">
        <f t="shared" ca="1" si="537"/>
        <v>0</v>
      </c>
      <c r="H4408" s="17">
        <f t="shared" ca="1" si="538"/>
        <v>0</v>
      </c>
      <c r="I4408" s="17">
        <f t="shared" ca="1" si="539"/>
        <v>0</v>
      </c>
      <c r="K4408" s="17">
        <v>4399</v>
      </c>
      <c r="L4408" s="50">
        <v>1.8579996101927513E-3</v>
      </c>
      <c r="M4408" s="50">
        <v>1.8726177002708077E-3</v>
      </c>
      <c r="N4408" s="50">
        <v>5.3999999999999999E-2</v>
      </c>
      <c r="O4408" s="50">
        <v>5.4199999999999998E-2</v>
      </c>
      <c r="R4408" s="59"/>
    </row>
    <row r="4409" spans="2:18" x14ac:dyDescent="0.2">
      <c r="B4409">
        <f t="shared" si="542"/>
        <v>4400</v>
      </c>
      <c r="C4409" s="57">
        <f ca="1"/>
        <v>0.99598879846261357</v>
      </c>
      <c r="D4409" s="57">
        <f t="shared" ca="1" si="541"/>
        <v>0.7402255609025149</v>
      </c>
      <c r="E4409" s="57">
        <f t="shared" ca="1" si="541"/>
        <v>0.74046846433975577</v>
      </c>
      <c r="F4409" s="57">
        <f t="shared" ca="1" si="536"/>
        <v>0</v>
      </c>
      <c r="G4409" s="57">
        <f t="shared" ca="1" si="537"/>
        <v>0</v>
      </c>
      <c r="H4409" s="17">
        <f t="shared" ca="1" si="538"/>
        <v>0</v>
      </c>
      <c r="I4409" s="17">
        <f t="shared" ca="1" si="539"/>
        <v>0</v>
      </c>
      <c r="K4409" s="17">
        <v>4400</v>
      </c>
      <c r="L4409" s="50">
        <v>1.8683184698468146E-3</v>
      </c>
      <c r="M4409" s="50">
        <v>1.8831798905812225E-3</v>
      </c>
      <c r="N4409" s="50">
        <v>5.5E-2</v>
      </c>
      <c r="O4409" s="50">
        <v>5.5199999999999999E-2</v>
      </c>
      <c r="R4409" s="59"/>
    </row>
    <row r="4410" spans="2:18" x14ac:dyDescent="0.2">
      <c r="B4410">
        <f t="shared" si="542"/>
        <v>4401</v>
      </c>
      <c r="C4410" s="57">
        <f ca="1"/>
        <v>0.91909265874682133</v>
      </c>
      <c r="D4410" s="57">
        <f t="shared" ref="D4410:E4429" ca="1" si="543">S0*EXP((D$5+0.5*σ*σ)*T+σ*SQRT(T)*$C4410)</f>
        <v>0.73463513128507074</v>
      </c>
      <c r="E4410" s="57">
        <f t="shared" ca="1" si="543"/>
        <v>0.73487620023476974</v>
      </c>
      <c r="F4410" s="57">
        <f t="shared" ca="1" si="536"/>
        <v>0</v>
      </c>
      <c r="G4410" s="57">
        <f t="shared" ca="1" si="537"/>
        <v>0</v>
      </c>
      <c r="H4410" s="17">
        <f t="shared" ca="1" si="538"/>
        <v>0</v>
      </c>
      <c r="I4410" s="17">
        <f t="shared" ca="1" si="539"/>
        <v>0</v>
      </c>
      <c r="K4410" s="17">
        <v>4401</v>
      </c>
      <c r="L4410" s="50">
        <v>1.8245095568521026E-3</v>
      </c>
      <c r="M4410" s="50">
        <v>1.8378684736431367E-3</v>
      </c>
      <c r="N4410" s="50">
        <v>4.9200000000000001E-2</v>
      </c>
      <c r="O4410" s="50">
        <v>4.9399999999999999E-2</v>
      </c>
      <c r="R4410" s="59"/>
    </row>
    <row r="4411" spans="2:18" x14ac:dyDescent="0.2">
      <c r="B4411">
        <f t="shared" si="542"/>
        <v>4402</v>
      </c>
      <c r="C4411" s="57">
        <f ca="1"/>
        <v>-1.7412752911113265</v>
      </c>
      <c r="D4411" s="57">
        <f t="shared" ca="1" si="543"/>
        <v>0.56515216370175725</v>
      </c>
      <c r="E4411" s="57">
        <f t="shared" ca="1" si="543"/>
        <v>0.56533761717753273</v>
      </c>
      <c r="F4411" s="57">
        <f t="shared" ca="1" si="536"/>
        <v>0</v>
      </c>
      <c r="G4411" s="57">
        <f t="shared" ca="1" si="537"/>
        <v>0</v>
      </c>
      <c r="H4411" s="17">
        <f t="shared" ca="1" si="538"/>
        <v>0</v>
      </c>
      <c r="I4411" s="17">
        <f t="shared" ca="1" si="539"/>
        <v>0</v>
      </c>
      <c r="K4411" s="17">
        <v>4402</v>
      </c>
      <c r="L4411" s="50">
        <v>1.788797683498851E-3</v>
      </c>
      <c r="M4411" s="50">
        <v>1.8031446486591871E-3</v>
      </c>
      <c r="N4411" s="50">
        <v>5.3199999999999997E-2</v>
      </c>
      <c r="O4411" s="50">
        <v>5.3199999999999997E-2</v>
      </c>
      <c r="R4411" s="59"/>
    </row>
    <row r="4412" spans="2:18" x14ac:dyDescent="0.2">
      <c r="B4412">
        <f t="shared" si="542"/>
        <v>4403</v>
      </c>
      <c r="C4412" s="57">
        <f ca="1"/>
        <v>-0.38414351479095704</v>
      </c>
      <c r="D4412" s="57">
        <f t="shared" ca="1" si="543"/>
        <v>0.64605923789658048</v>
      </c>
      <c r="E4412" s="57">
        <f t="shared" ca="1" si="543"/>
        <v>0.64627124085599597</v>
      </c>
      <c r="F4412" s="57">
        <f t="shared" ca="1" si="536"/>
        <v>0</v>
      </c>
      <c r="G4412" s="57">
        <f t="shared" ca="1" si="537"/>
        <v>0</v>
      </c>
      <c r="H4412" s="17">
        <f t="shared" ca="1" si="538"/>
        <v>0</v>
      </c>
      <c r="I4412" s="17">
        <f t="shared" ca="1" si="539"/>
        <v>0</v>
      </c>
      <c r="K4412" s="17">
        <v>4403</v>
      </c>
      <c r="L4412" s="50">
        <v>1.702694214110629E-3</v>
      </c>
      <c r="M4412" s="50">
        <v>1.7173625824245687E-3</v>
      </c>
      <c r="N4412" s="50">
        <v>5.4199999999999998E-2</v>
      </c>
      <c r="O4412" s="50">
        <v>5.4800000000000001E-2</v>
      </c>
      <c r="R4412" s="59"/>
    </row>
    <row r="4413" spans="2:18" x14ac:dyDescent="0.2">
      <c r="B4413">
        <f t="shared" si="542"/>
        <v>4404</v>
      </c>
      <c r="C4413" s="57">
        <f ca="1"/>
        <v>-0.61061948076452544</v>
      </c>
      <c r="D4413" s="57">
        <f t="shared" ca="1" si="543"/>
        <v>0.63179407266839405</v>
      </c>
      <c r="E4413" s="57">
        <f t="shared" ca="1" si="543"/>
        <v>0.63200139454429949</v>
      </c>
      <c r="F4413" s="57">
        <f t="shared" ca="1" si="536"/>
        <v>0</v>
      </c>
      <c r="G4413" s="57">
        <f t="shared" ca="1" si="537"/>
        <v>0</v>
      </c>
      <c r="H4413" s="17">
        <f t="shared" ca="1" si="538"/>
        <v>0</v>
      </c>
      <c r="I4413" s="17">
        <f t="shared" ca="1" si="539"/>
        <v>0</v>
      </c>
      <c r="K4413" s="17">
        <v>4404</v>
      </c>
      <c r="L4413" s="50">
        <v>1.7847134068545954E-3</v>
      </c>
      <c r="M4413" s="50">
        <v>1.7990590317682714E-3</v>
      </c>
      <c r="N4413" s="50">
        <v>5.3199999999999997E-2</v>
      </c>
      <c r="O4413" s="50">
        <v>5.3199999999999997E-2</v>
      </c>
      <c r="R4413" s="59"/>
    </row>
    <row r="4414" spans="2:18" x14ac:dyDescent="0.2">
      <c r="B4414">
        <f t="shared" si="542"/>
        <v>4405</v>
      </c>
      <c r="C4414" s="57">
        <f ca="1"/>
        <v>-0.60017113634695429</v>
      </c>
      <c r="D4414" s="57">
        <f t="shared" ca="1" si="543"/>
        <v>0.63244520377759383</v>
      </c>
      <c r="E4414" s="57">
        <f t="shared" ca="1" si="543"/>
        <v>0.63265273932078248</v>
      </c>
      <c r="F4414" s="57">
        <f t="shared" ca="1" si="536"/>
        <v>0</v>
      </c>
      <c r="G4414" s="57">
        <f t="shared" ca="1" si="537"/>
        <v>0</v>
      </c>
      <c r="H4414" s="17">
        <f t="shared" ca="1" si="538"/>
        <v>0</v>
      </c>
      <c r="I4414" s="17">
        <f t="shared" ca="1" si="539"/>
        <v>0</v>
      </c>
      <c r="K4414" s="17">
        <v>4405</v>
      </c>
      <c r="L4414" s="50">
        <v>1.8209953560658389E-3</v>
      </c>
      <c r="M4414" s="50">
        <v>1.8339506369866854E-3</v>
      </c>
      <c r="N4414" s="50">
        <v>4.7399999999999998E-2</v>
      </c>
      <c r="O4414" s="50">
        <v>4.8000000000000001E-2</v>
      </c>
      <c r="R4414" s="59"/>
    </row>
    <row r="4415" spans="2:18" x14ac:dyDescent="0.2">
      <c r="B4415">
        <f t="shared" si="542"/>
        <v>4406</v>
      </c>
      <c r="C4415" s="57">
        <f ca="1"/>
        <v>-1.4722388914214395</v>
      </c>
      <c r="D4415" s="57">
        <f t="shared" ca="1" si="543"/>
        <v>0.58034260596627962</v>
      </c>
      <c r="E4415" s="57">
        <f t="shared" ca="1" si="543"/>
        <v>0.5805330441532488</v>
      </c>
      <c r="F4415" s="57">
        <f t="shared" ca="1" si="536"/>
        <v>0</v>
      </c>
      <c r="G4415" s="57">
        <f t="shared" ca="1" si="537"/>
        <v>0</v>
      </c>
      <c r="H4415" s="17">
        <f t="shared" ca="1" si="538"/>
        <v>0</v>
      </c>
      <c r="I4415" s="17">
        <f t="shared" ca="1" si="539"/>
        <v>0</v>
      </c>
      <c r="K4415" s="17">
        <v>4406</v>
      </c>
      <c r="L4415" s="50">
        <v>1.7644264739285298E-3</v>
      </c>
      <c r="M4415" s="50">
        <v>1.7786102540402889E-3</v>
      </c>
      <c r="N4415" s="50">
        <v>5.2600000000000001E-2</v>
      </c>
      <c r="O4415" s="50">
        <v>5.2600000000000001E-2</v>
      </c>
      <c r="R4415" s="59"/>
    </row>
    <row r="4416" spans="2:18" x14ac:dyDescent="0.2">
      <c r="B4416">
        <f t="shared" si="542"/>
        <v>4407</v>
      </c>
      <c r="C4416" s="57">
        <f ca="1"/>
        <v>0.78277957260585562</v>
      </c>
      <c r="D4416" s="57">
        <f t="shared" ca="1" si="543"/>
        <v>0.72482858591542099</v>
      </c>
      <c r="E4416" s="57">
        <f t="shared" ca="1" si="543"/>
        <v>0.72506643686819627</v>
      </c>
      <c r="F4416" s="57">
        <f t="shared" ca="1" si="536"/>
        <v>0</v>
      </c>
      <c r="G4416" s="57">
        <f t="shared" ca="1" si="537"/>
        <v>0</v>
      </c>
      <c r="H4416" s="17">
        <f t="shared" ca="1" si="538"/>
        <v>0</v>
      </c>
      <c r="I4416" s="17">
        <f t="shared" ca="1" si="539"/>
        <v>0</v>
      </c>
      <c r="K4416" s="17">
        <v>4407</v>
      </c>
      <c r="L4416" s="50">
        <v>1.8802550690973682E-3</v>
      </c>
      <c r="M4416" s="50">
        <v>1.8956234888557145E-3</v>
      </c>
      <c r="N4416" s="50">
        <v>5.6800000000000003E-2</v>
      </c>
      <c r="O4416" s="50">
        <v>5.7200000000000001E-2</v>
      </c>
      <c r="R4416" s="59"/>
    </row>
    <row r="4417" spans="2:18" x14ac:dyDescent="0.2">
      <c r="B4417">
        <f t="shared" si="542"/>
        <v>4408</v>
      </c>
      <c r="C4417" s="57">
        <f ca="1"/>
        <v>-1.0871401429770431</v>
      </c>
      <c r="D4417" s="57">
        <f t="shared" ca="1" si="543"/>
        <v>0.60279944153363696</v>
      </c>
      <c r="E4417" s="57">
        <f t="shared" ca="1" si="543"/>
        <v>0.60299724888324657</v>
      </c>
      <c r="F4417" s="57">
        <f t="shared" ca="1" si="536"/>
        <v>0</v>
      </c>
      <c r="G4417" s="57">
        <f t="shared" ca="1" si="537"/>
        <v>0</v>
      </c>
      <c r="H4417" s="17">
        <f t="shared" ca="1" si="538"/>
        <v>0</v>
      </c>
      <c r="I4417" s="17">
        <f t="shared" ca="1" si="539"/>
        <v>0</v>
      </c>
      <c r="K4417" s="17">
        <v>4408</v>
      </c>
      <c r="L4417" s="50">
        <v>1.5971740158767244E-3</v>
      </c>
      <c r="M4417" s="50">
        <v>1.6107577612847557E-3</v>
      </c>
      <c r="N4417" s="50">
        <v>5.04E-2</v>
      </c>
      <c r="O4417" s="50">
        <v>5.0599999999999999E-2</v>
      </c>
      <c r="R4417" s="59"/>
    </row>
    <row r="4418" spans="2:18" x14ac:dyDescent="0.2">
      <c r="B4418">
        <f t="shared" si="542"/>
        <v>4409</v>
      </c>
      <c r="C4418" s="57">
        <f ca="1"/>
        <v>0.30605851921407307</v>
      </c>
      <c r="D4418" s="57">
        <f t="shared" ca="1" si="543"/>
        <v>0.69155070274103936</v>
      </c>
      <c r="E4418" s="57">
        <f t="shared" ca="1" si="543"/>
        <v>0.69177763362750766</v>
      </c>
      <c r="F4418" s="57">
        <f t="shared" ca="1" si="536"/>
        <v>0</v>
      </c>
      <c r="G4418" s="57">
        <f t="shared" ca="1" si="537"/>
        <v>0</v>
      </c>
      <c r="H4418" s="17">
        <f t="shared" ca="1" si="538"/>
        <v>0</v>
      </c>
      <c r="I4418" s="17">
        <f t="shared" ca="1" si="539"/>
        <v>0</v>
      </c>
      <c r="K4418" s="17">
        <v>4409</v>
      </c>
      <c r="L4418" s="50">
        <v>1.8036405290133293E-3</v>
      </c>
      <c r="M4418" s="50">
        <v>1.8182350544429092E-3</v>
      </c>
      <c r="N4418" s="50">
        <v>5.3999999999999999E-2</v>
      </c>
      <c r="O4418" s="50">
        <v>5.4600000000000003E-2</v>
      </c>
      <c r="R4418" s="59"/>
    </row>
    <row r="4419" spans="2:18" x14ac:dyDescent="0.2">
      <c r="B4419">
        <f t="shared" si="542"/>
        <v>4410</v>
      </c>
      <c r="C4419" s="57">
        <f ca="1"/>
        <v>-2.4880044451262125E-2</v>
      </c>
      <c r="D4419" s="57">
        <f t="shared" ca="1" si="543"/>
        <v>0.6693519969342151</v>
      </c>
      <c r="E4419" s="57">
        <f t="shared" ca="1" si="543"/>
        <v>0.66957164336277275</v>
      </c>
      <c r="F4419" s="57">
        <f t="shared" ca="1" si="536"/>
        <v>0</v>
      </c>
      <c r="G4419" s="57">
        <f t="shared" ca="1" si="537"/>
        <v>0</v>
      </c>
      <c r="H4419" s="17">
        <f t="shared" ca="1" si="538"/>
        <v>0</v>
      </c>
      <c r="I4419" s="17">
        <f t="shared" ca="1" si="539"/>
        <v>0</v>
      </c>
      <c r="K4419" s="17">
        <v>4410</v>
      </c>
      <c r="L4419" s="50">
        <v>1.824456782890611E-3</v>
      </c>
      <c r="M4419" s="50">
        <v>1.8393497817182809E-3</v>
      </c>
      <c r="N4419" s="50">
        <v>5.5199999999999999E-2</v>
      </c>
      <c r="O4419" s="50">
        <v>5.5399999999999998E-2</v>
      </c>
      <c r="R4419" s="59"/>
    </row>
    <row r="4420" spans="2:18" x14ac:dyDescent="0.2">
      <c r="B4420">
        <f t="shared" si="542"/>
        <v>4411</v>
      </c>
      <c r="C4420" s="57">
        <f ca="1"/>
        <v>-0.54945777955074926</v>
      </c>
      <c r="D4420" s="57">
        <f t="shared" ca="1" si="543"/>
        <v>0.63561515884105124</v>
      </c>
      <c r="E4420" s="57">
        <f t="shared" ca="1" si="543"/>
        <v>0.63582373459822539</v>
      </c>
      <c r="F4420" s="57">
        <f t="shared" ca="1" si="536"/>
        <v>0</v>
      </c>
      <c r="G4420" s="57">
        <f t="shared" ca="1" si="537"/>
        <v>0</v>
      </c>
      <c r="H4420" s="17">
        <f t="shared" ca="1" si="538"/>
        <v>0</v>
      </c>
      <c r="I4420" s="17">
        <f t="shared" ca="1" si="539"/>
        <v>0</v>
      </c>
      <c r="K4420" s="17">
        <v>4411</v>
      </c>
      <c r="L4420" s="50">
        <v>1.6541860632311473E-3</v>
      </c>
      <c r="M4420" s="50">
        <v>1.6678163758935387E-3</v>
      </c>
      <c r="N4420" s="50">
        <v>5.0599999999999999E-2</v>
      </c>
      <c r="O4420" s="50">
        <v>5.0599999999999999E-2</v>
      </c>
      <c r="R4420" s="59"/>
    </row>
    <row r="4421" spans="2:18" x14ac:dyDescent="0.2">
      <c r="B4421">
        <f t="shared" si="542"/>
        <v>4412</v>
      </c>
      <c r="C4421" s="57">
        <f ca="1"/>
        <v>0.29278014522077722</v>
      </c>
      <c r="D4421" s="57">
        <f t="shared" ca="1" si="543"/>
        <v>0.69064599894662726</v>
      </c>
      <c r="E4421" s="57">
        <f t="shared" ca="1" si="543"/>
        <v>0.69087263295647727</v>
      </c>
      <c r="F4421" s="57">
        <f t="shared" ca="1" si="536"/>
        <v>0</v>
      </c>
      <c r="G4421" s="57">
        <f t="shared" ca="1" si="537"/>
        <v>0</v>
      </c>
      <c r="H4421" s="17">
        <f t="shared" ca="1" si="538"/>
        <v>0</v>
      </c>
      <c r="I4421" s="17">
        <f t="shared" ca="1" si="539"/>
        <v>0</v>
      </c>
      <c r="K4421" s="17">
        <v>4412</v>
      </c>
      <c r="L4421" s="50">
        <v>1.6574057082298487E-3</v>
      </c>
      <c r="M4421" s="50">
        <v>1.6700024928239003E-3</v>
      </c>
      <c r="N4421" s="50">
        <v>4.6600000000000003E-2</v>
      </c>
      <c r="O4421" s="50">
        <v>4.6600000000000003E-2</v>
      </c>
      <c r="R4421" s="59"/>
    </row>
    <row r="4422" spans="2:18" x14ac:dyDescent="0.2">
      <c r="B4422">
        <f t="shared" si="542"/>
        <v>4413</v>
      </c>
      <c r="C4422" s="57">
        <f ca="1"/>
        <v>-0.22340130395405094</v>
      </c>
      <c r="D4422" s="57">
        <f t="shared" ca="1" si="543"/>
        <v>0.65637900061652965</v>
      </c>
      <c r="E4422" s="57">
        <f t="shared" ca="1" si="543"/>
        <v>0.65659438998404629</v>
      </c>
      <c r="F4422" s="57">
        <f t="shared" ca="1" si="536"/>
        <v>0</v>
      </c>
      <c r="G4422" s="57">
        <f t="shared" ca="1" si="537"/>
        <v>0</v>
      </c>
      <c r="H4422" s="17">
        <f t="shared" ca="1" si="538"/>
        <v>0</v>
      </c>
      <c r="I4422" s="17">
        <f t="shared" ca="1" si="539"/>
        <v>0</v>
      </c>
      <c r="K4422" s="17">
        <v>4413</v>
      </c>
      <c r="L4422" s="50">
        <v>1.6474138125101756E-3</v>
      </c>
      <c r="M4422" s="50">
        <v>1.66049938515871E-3</v>
      </c>
      <c r="N4422" s="50">
        <v>4.82E-2</v>
      </c>
      <c r="O4422" s="50">
        <v>4.8599999999999997E-2</v>
      </c>
      <c r="R4422" s="59"/>
    </row>
    <row r="4423" spans="2:18" x14ac:dyDescent="0.2">
      <c r="B4423">
        <f t="shared" si="542"/>
        <v>4414</v>
      </c>
      <c r="C4423" s="57">
        <f ca="1"/>
        <v>1.3785499720972223</v>
      </c>
      <c r="D4423" s="57">
        <f t="shared" ca="1" si="543"/>
        <v>0.76867687290019382</v>
      </c>
      <c r="E4423" s="57">
        <f t="shared" ca="1" si="543"/>
        <v>0.76892911257471586</v>
      </c>
      <c r="F4423" s="57">
        <f t="shared" ca="1" si="536"/>
        <v>0</v>
      </c>
      <c r="G4423" s="57">
        <f t="shared" ca="1" si="537"/>
        <v>0</v>
      </c>
      <c r="H4423" s="17">
        <f t="shared" ca="1" si="538"/>
        <v>0</v>
      </c>
      <c r="I4423" s="17">
        <f t="shared" ca="1" si="539"/>
        <v>0</v>
      </c>
      <c r="K4423" s="17">
        <v>4414</v>
      </c>
      <c r="L4423" s="50">
        <v>1.8821577980251839E-3</v>
      </c>
      <c r="M4423" s="50">
        <v>1.8962160700870655E-3</v>
      </c>
      <c r="N4423" s="50">
        <v>5.16E-2</v>
      </c>
      <c r="O4423" s="50">
        <v>5.2400000000000002E-2</v>
      </c>
      <c r="R4423" s="59"/>
    </row>
    <row r="4424" spans="2:18" x14ac:dyDescent="0.2">
      <c r="B4424">
        <f t="shared" si="542"/>
        <v>4415</v>
      </c>
      <c r="C4424" s="57">
        <f ca="1"/>
        <v>-2.0983251694952885</v>
      </c>
      <c r="D4424" s="57">
        <f t="shared" ca="1" si="543"/>
        <v>0.54560450698149776</v>
      </c>
      <c r="E4424" s="57">
        <f t="shared" ca="1" si="543"/>
        <v>0.54578354593545964</v>
      </c>
      <c r="F4424" s="57">
        <f t="shared" ca="1" si="536"/>
        <v>0</v>
      </c>
      <c r="G4424" s="57">
        <f t="shared" ca="1" si="537"/>
        <v>0</v>
      </c>
      <c r="H4424" s="17">
        <f t="shared" ca="1" si="538"/>
        <v>0</v>
      </c>
      <c r="I4424" s="17">
        <f t="shared" ca="1" si="539"/>
        <v>0</v>
      </c>
      <c r="K4424" s="17">
        <v>4415</v>
      </c>
      <c r="L4424" s="50">
        <v>1.7052814562984111E-3</v>
      </c>
      <c r="M4424" s="50">
        <v>1.7193535244384745E-3</v>
      </c>
      <c r="N4424" s="50">
        <v>5.2200000000000003E-2</v>
      </c>
      <c r="O4424" s="50">
        <v>5.2400000000000002E-2</v>
      </c>
      <c r="R4424" s="59"/>
    </row>
    <row r="4425" spans="2:18" x14ac:dyDescent="0.2">
      <c r="B4425">
        <f t="shared" si="542"/>
        <v>4416</v>
      </c>
      <c r="C4425" s="57">
        <f ca="1"/>
        <v>0.59857616575281525</v>
      </c>
      <c r="D4425" s="57">
        <f t="shared" ca="1" si="543"/>
        <v>0.71178439239304936</v>
      </c>
      <c r="E4425" s="57">
        <f t="shared" ca="1" si="543"/>
        <v>0.71201796292157304</v>
      </c>
      <c r="F4425" s="57">
        <f t="shared" ca="1" si="536"/>
        <v>0</v>
      </c>
      <c r="G4425" s="57">
        <f t="shared" ca="1" si="537"/>
        <v>0</v>
      </c>
      <c r="H4425" s="17">
        <f t="shared" ca="1" si="538"/>
        <v>0</v>
      </c>
      <c r="I4425" s="17">
        <f t="shared" ca="1" si="539"/>
        <v>0</v>
      </c>
      <c r="K4425" s="17">
        <v>4416</v>
      </c>
      <c r="L4425" s="50">
        <v>1.748671333581238E-3</v>
      </c>
      <c r="M4425" s="50">
        <v>1.7621468380292547E-3</v>
      </c>
      <c r="N4425" s="50">
        <v>4.9799999999999997E-2</v>
      </c>
      <c r="O4425" s="50">
        <v>0.05</v>
      </c>
      <c r="R4425" s="59"/>
    </row>
    <row r="4426" spans="2:18" x14ac:dyDescent="0.2">
      <c r="B4426">
        <f t="shared" si="542"/>
        <v>4417</v>
      </c>
      <c r="C4426" s="57">
        <f ca="1"/>
        <v>5.1704914008956826E-2</v>
      </c>
      <c r="D4426" s="57">
        <f t="shared" ca="1" si="543"/>
        <v>0.67442494395992059</v>
      </c>
      <c r="E4426" s="57">
        <f t="shared" ca="1" si="543"/>
        <v>0.67464625506521259</v>
      </c>
      <c r="F4426" s="57">
        <f t="shared" ref="F4426:F4489" ca="1" si="544">MAX(0,CP*(D4426-K))</f>
        <v>0</v>
      </c>
      <c r="G4426" s="57">
        <f t="shared" ref="G4426:G4489" ca="1" si="545">MAX(0,CP*(E4426-K))</f>
        <v>0</v>
      </c>
      <c r="H4426" s="17">
        <f t="shared" ref="H4426:H4489" ca="1" si="546">(CP*(D4426-K)&gt;0)*1</f>
        <v>0</v>
      </c>
      <c r="I4426" s="17">
        <f t="shared" ref="I4426:I4489" ca="1" si="547">(CP*(E4426-K)&gt;0)*1</f>
        <v>0</v>
      </c>
      <c r="K4426" s="17">
        <v>4417</v>
      </c>
      <c r="L4426" s="50">
        <v>1.6896856502566532E-3</v>
      </c>
      <c r="M4426" s="50">
        <v>1.7034203226086514E-3</v>
      </c>
      <c r="N4426" s="50">
        <v>5.0599999999999999E-2</v>
      </c>
      <c r="O4426" s="50">
        <v>5.1200000000000002E-2</v>
      </c>
      <c r="R4426" s="59"/>
    </row>
    <row r="4427" spans="2:18" x14ac:dyDescent="0.2">
      <c r="B4427">
        <f t="shared" si="542"/>
        <v>4418</v>
      </c>
      <c r="C4427" s="57">
        <f ca="1"/>
        <v>-0.12577971085477141</v>
      </c>
      <c r="D4427" s="57">
        <f t="shared" ca="1" si="543"/>
        <v>0.66272666342117525</v>
      </c>
      <c r="E4427" s="57">
        <f t="shared" ca="1" si="543"/>
        <v>0.66294413576068734</v>
      </c>
      <c r="F4427" s="57">
        <f t="shared" ca="1" si="544"/>
        <v>0</v>
      </c>
      <c r="G4427" s="57">
        <f t="shared" ca="1" si="545"/>
        <v>0</v>
      </c>
      <c r="H4427" s="17">
        <f t="shared" ca="1" si="546"/>
        <v>0</v>
      </c>
      <c r="I4427" s="17">
        <f t="shared" ca="1" si="547"/>
        <v>0</v>
      </c>
      <c r="K4427" s="17">
        <v>4418</v>
      </c>
      <c r="L4427" s="50">
        <v>1.5628341676389064E-3</v>
      </c>
      <c r="M4427" s="50">
        <v>1.5751754656183452E-3</v>
      </c>
      <c r="N4427" s="50">
        <v>4.5600000000000002E-2</v>
      </c>
      <c r="O4427" s="50">
        <v>4.5999999999999999E-2</v>
      </c>
      <c r="R4427" s="59"/>
    </row>
    <row r="4428" spans="2:18" x14ac:dyDescent="0.2">
      <c r="B4428">
        <f t="shared" si="542"/>
        <v>4419</v>
      </c>
      <c r="C4428" s="57">
        <f ca="1"/>
        <v>0.34000141230812198</v>
      </c>
      <c r="D4428" s="57">
        <f t="shared" ca="1" si="543"/>
        <v>0.6938687455696072</v>
      </c>
      <c r="E4428" s="57">
        <f t="shared" ca="1" si="543"/>
        <v>0.69409643711688007</v>
      </c>
      <c r="F4428" s="57">
        <f t="shared" ca="1" si="544"/>
        <v>0</v>
      </c>
      <c r="G4428" s="57">
        <f t="shared" ca="1" si="545"/>
        <v>0</v>
      </c>
      <c r="H4428" s="17">
        <f t="shared" ca="1" si="546"/>
        <v>0</v>
      </c>
      <c r="I4428" s="17">
        <f t="shared" ca="1" si="547"/>
        <v>0</v>
      </c>
      <c r="K4428" s="17">
        <v>4419</v>
      </c>
      <c r="L4428" s="50">
        <v>1.5035013761085811E-3</v>
      </c>
      <c r="M4428" s="50">
        <v>1.5167200527128205E-3</v>
      </c>
      <c r="N4428" s="50">
        <v>4.9000000000000002E-2</v>
      </c>
      <c r="O4428" s="50">
        <v>4.9200000000000001E-2</v>
      </c>
      <c r="R4428" s="59"/>
    </row>
    <row r="4429" spans="2:18" x14ac:dyDescent="0.2">
      <c r="B4429">
        <f t="shared" si="542"/>
        <v>4420</v>
      </c>
      <c r="C4429" s="57">
        <f ca="1"/>
        <v>-3.2049160391308491</v>
      </c>
      <c r="D4429" s="57">
        <f t="shared" ca="1" si="543"/>
        <v>0.48921319360873655</v>
      </c>
      <c r="E4429" s="57">
        <f t="shared" ca="1" si="543"/>
        <v>0.48937372787362504</v>
      </c>
      <c r="F4429" s="57">
        <f t="shared" ca="1" si="544"/>
        <v>0</v>
      </c>
      <c r="G4429" s="57">
        <f t="shared" ca="1" si="545"/>
        <v>0</v>
      </c>
      <c r="H4429" s="17">
        <f t="shared" ca="1" si="546"/>
        <v>0</v>
      </c>
      <c r="I4429" s="17">
        <f t="shared" ca="1" si="547"/>
        <v>0</v>
      </c>
      <c r="K4429" s="17">
        <v>4420</v>
      </c>
      <c r="L4429" s="50">
        <v>1.6684042988984707E-3</v>
      </c>
      <c r="M4429" s="50">
        <v>1.6820649508883555E-3</v>
      </c>
      <c r="N4429" s="50">
        <v>5.04E-2</v>
      </c>
      <c r="O4429" s="50">
        <v>5.0799999999999998E-2</v>
      </c>
      <c r="R4429" s="59"/>
    </row>
    <row r="4430" spans="2:18" x14ac:dyDescent="0.2">
      <c r="B4430">
        <f t="shared" si="542"/>
        <v>4421</v>
      </c>
      <c r="C4430" s="57">
        <f ca="1"/>
        <v>-0.32287036692114862</v>
      </c>
      <c r="D4430" s="57">
        <f t="shared" ref="D4430:E4449" ca="1" si="548">S0*EXP((D$5+0.5*σ*σ)*T+σ*SQRT(T)*$C4430)</f>
        <v>0.64997374107041272</v>
      </c>
      <c r="E4430" s="57">
        <f t="shared" ca="1" si="548"/>
        <v>0.65018702856568622</v>
      </c>
      <c r="F4430" s="57">
        <f t="shared" ca="1" si="544"/>
        <v>0</v>
      </c>
      <c r="G4430" s="57">
        <f t="shared" ca="1" si="545"/>
        <v>0</v>
      </c>
      <c r="H4430" s="17">
        <f t="shared" ca="1" si="546"/>
        <v>0</v>
      </c>
      <c r="I4430" s="17">
        <f t="shared" ca="1" si="547"/>
        <v>0</v>
      </c>
      <c r="K4430" s="17">
        <v>4421</v>
      </c>
      <c r="L4430" s="50">
        <v>1.9275936092608412E-3</v>
      </c>
      <c r="M4430" s="50">
        <v>1.9416334635645183E-3</v>
      </c>
      <c r="N4430" s="50">
        <v>5.1799999999999999E-2</v>
      </c>
      <c r="O4430" s="50">
        <v>5.1999999999999998E-2</v>
      </c>
      <c r="R4430" s="59"/>
    </row>
    <row r="4431" spans="2:18" x14ac:dyDescent="0.2">
      <c r="B4431">
        <f t="shared" si="542"/>
        <v>4422</v>
      </c>
      <c r="C4431" s="57">
        <f ca="1"/>
        <v>0.92300319355524563</v>
      </c>
      <c r="D4431" s="57">
        <f t="shared" ca="1" si="548"/>
        <v>0.7349184095730219</v>
      </c>
      <c r="E4431" s="57">
        <f t="shared" ca="1" si="548"/>
        <v>0.7351595714798862</v>
      </c>
      <c r="F4431" s="57">
        <f t="shared" ca="1" si="544"/>
        <v>0</v>
      </c>
      <c r="G4431" s="57">
        <f t="shared" ca="1" si="545"/>
        <v>0</v>
      </c>
      <c r="H4431" s="17">
        <f t="shared" ca="1" si="546"/>
        <v>0</v>
      </c>
      <c r="I4431" s="17">
        <f t="shared" ca="1" si="547"/>
        <v>0</v>
      </c>
      <c r="K4431" s="17">
        <v>4422</v>
      </c>
      <c r="L4431" s="50">
        <v>1.8931766365059097E-3</v>
      </c>
      <c r="M4431" s="50">
        <v>1.9065749980382272E-3</v>
      </c>
      <c r="N4431" s="50">
        <v>4.9399999999999999E-2</v>
      </c>
      <c r="O4431" s="50">
        <v>4.9399999999999999E-2</v>
      </c>
      <c r="R4431" s="59"/>
    </row>
    <row r="4432" spans="2:18" x14ac:dyDescent="0.2">
      <c r="B4432">
        <f t="shared" si="542"/>
        <v>4423</v>
      </c>
      <c r="C4432" s="57">
        <f ca="1"/>
        <v>-1.0191256800944881</v>
      </c>
      <c r="D4432" s="57">
        <f t="shared" ca="1" si="548"/>
        <v>0.60685501900234484</v>
      </c>
      <c r="E4432" s="57">
        <f t="shared" ca="1" si="548"/>
        <v>0.60705415718104105</v>
      </c>
      <c r="F4432" s="57">
        <f t="shared" ca="1" si="544"/>
        <v>0</v>
      </c>
      <c r="G4432" s="57">
        <f t="shared" ca="1" si="545"/>
        <v>0</v>
      </c>
      <c r="H4432" s="17">
        <f t="shared" ca="1" si="546"/>
        <v>0</v>
      </c>
      <c r="I4432" s="17">
        <f t="shared" ca="1" si="547"/>
        <v>0</v>
      </c>
      <c r="K4432" s="17">
        <v>4423</v>
      </c>
      <c r="L4432" s="50">
        <v>1.7423896839072099E-3</v>
      </c>
      <c r="M4432" s="50">
        <v>1.7558623877283082E-3</v>
      </c>
      <c r="N4432" s="50">
        <v>4.9799999999999997E-2</v>
      </c>
      <c r="O4432" s="50">
        <v>0.05</v>
      </c>
      <c r="R4432" s="59"/>
    </row>
    <row r="4433" spans="2:18" x14ac:dyDescent="0.2">
      <c r="B4433">
        <f t="shared" si="542"/>
        <v>4424</v>
      </c>
      <c r="C4433" s="57">
        <f ca="1"/>
        <v>0.77334823050883927</v>
      </c>
      <c r="D4433" s="57">
        <f t="shared" ca="1" si="548"/>
        <v>0.72415494471536279</v>
      </c>
      <c r="E4433" s="57">
        <f t="shared" ca="1" si="548"/>
        <v>0.72439257461421658</v>
      </c>
      <c r="F4433" s="57">
        <f t="shared" ca="1" si="544"/>
        <v>0</v>
      </c>
      <c r="G4433" s="57">
        <f t="shared" ca="1" si="545"/>
        <v>0</v>
      </c>
      <c r="H4433" s="17">
        <f t="shared" ca="1" si="546"/>
        <v>0</v>
      </c>
      <c r="I4433" s="17">
        <f t="shared" ca="1" si="547"/>
        <v>0</v>
      </c>
      <c r="K4433" s="17">
        <v>4424</v>
      </c>
      <c r="L4433" s="50">
        <v>1.7440287985450538E-3</v>
      </c>
      <c r="M4433" s="50">
        <v>1.7588879055872621E-3</v>
      </c>
      <c r="N4433" s="50">
        <v>5.5E-2</v>
      </c>
      <c r="O4433" s="50">
        <v>5.5399999999999998E-2</v>
      </c>
      <c r="R4433" s="59"/>
    </row>
    <row r="4434" spans="2:18" x14ac:dyDescent="0.2">
      <c r="B4434">
        <f t="shared" si="542"/>
        <v>4425</v>
      </c>
      <c r="C4434" s="57">
        <f ca="1"/>
        <v>1.7699676647993741</v>
      </c>
      <c r="D4434" s="57">
        <f t="shared" ca="1" si="548"/>
        <v>0.7989190047480772</v>
      </c>
      <c r="E4434" s="57">
        <f t="shared" ca="1" si="548"/>
        <v>0.79918116831359054</v>
      </c>
      <c r="F4434" s="57">
        <f t="shared" ca="1" si="544"/>
        <v>1.0719004748077188E-2</v>
      </c>
      <c r="G4434" s="57">
        <f t="shared" ca="1" si="545"/>
        <v>1.0981168313590528E-2</v>
      </c>
      <c r="H4434" s="17">
        <f t="shared" ca="1" si="546"/>
        <v>1</v>
      </c>
      <c r="I4434" s="17">
        <f t="shared" ca="1" si="547"/>
        <v>1</v>
      </c>
      <c r="K4434" s="17">
        <v>4425</v>
      </c>
      <c r="L4434" s="50">
        <v>1.7191588930869912E-3</v>
      </c>
      <c r="M4434" s="50">
        <v>1.7330492734197963E-3</v>
      </c>
      <c r="N4434" s="50">
        <v>5.1400000000000001E-2</v>
      </c>
      <c r="O4434" s="50">
        <v>5.16E-2</v>
      </c>
      <c r="R4434" s="59"/>
    </row>
    <row r="4435" spans="2:18" x14ac:dyDescent="0.2">
      <c r="B4435">
        <f t="shared" si="542"/>
        <v>4426</v>
      </c>
      <c r="C4435" s="57">
        <f ca="1"/>
        <v>0.25224328636472987</v>
      </c>
      <c r="D4435" s="57">
        <f t="shared" ca="1" si="548"/>
        <v>0.68789139104076991</v>
      </c>
      <c r="E4435" s="57">
        <f t="shared" ca="1" si="548"/>
        <v>0.68811712113191736</v>
      </c>
      <c r="F4435" s="57">
        <f t="shared" ca="1" si="544"/>
        <v>0</v>
      </c>
      <c r="G4435" s="57">
        <f t="shared" ca="1" si="545"/>
        <v>0</v>
      </c>
      <c r="H4435" s="17">
        <f t="shared" ca="1" si="546"/>
        <v>0</v>
      </c>
      <c r="I4435" s="17">
        <f t="shared" ca="1" si="547"/>
        <v>0</v>
      </c>
      <c r="K4435" s="17">
        <v>4426</v>
      </c>
      <c r="L4435" s="50">
        <v>1.930580166229857E-3</v>
      </c>
      <c r="M4435" s="50">
        <v>1.9450259729205644E-3</v>
      </c>
      <c r="N4435" s="50">
        <v>5.3400000000000003E-2</v>
      </c>
      <c r="O4435" s="50">
        <v>5.3600000000000002E-2</v>
      </c>
      <c r="R4435" s="59"/>
    </row>
    <row r="4436" spans="2:18" x14ac:dyDescent="0.2">
      <c r="B4436">
        <f t="shared" si="542"/>
        <v>4427</v>
      </c>
      <c r="C4436" s="57">
        <f ca="1"/>
        <v>-2.0205803663353912</v>
      </c>
      <c r="D4436" s="57">
        <f t="shared" ca="1" si="548"/>
        <v>0.54980244924887189</v>
      </c>
      <c r="E4436" s="57">
        <f t="shared" ca="1" si="548"/>
        <v>0.5499828657486252</v>
      </c>
      <c r="F4436" s="57">
        <f t="shared" ca="1" si="544"/>
        <v>0</v>
      </c>
      <c r="G4436" s="57">
        <f t="shared" ca="1" si="545"/>
        <v>0</v>
      </c>
      <c r="H4436" s="17">
        <f t="shared" ca="1" si="546"/>
        <v>0</v>
      </c>
      <c r="I4436" s="17">
        <f t="shared" ca="1" si="547"/>
        <v>0</v>
      </c>
      <c r="K4436" s="17">
        <v>4427</v>
      </c>
      <c r="L4436" s="50">
        <v>1.790324447102276E-3</v>
      </c>
      <c r="M4436" s="50">
        <v>1.8048700556431618E-3</v>
      </c>
      <c r="N4436" s="50">
        <v>5.3600000000000002E-2</v>
      </c>
      <c r="O4436" s="50">
        <v>5.4399999999999997E-2</v>
      </c>
      <c r="R4436" s="59"/>
    </row>
    <row r="4437" spans="2:18" x14ac:dyDescent="0.2">
      <c r="B4437">
        <f t="shared" si="542"/>
        <v>4428</v>
      </c>
      <c r="C4437" s="57">
        <f ca="1"/>
        <v>-0.41812207005341351</v>
      </c>
      <c r="D4437" s="57">
        <f t="shared" ca="1" si="548"/>
        <v>0.64389865088654052</v>
      </c>
      <c r="E4437" s="57">
        <f t="shared" ca="1" si="548"/>
        <v>0.64410994485394191</v>
      </c>
      <c r="F4437" s="57">
        <f t="shared" ca="1" si="544"/>
        <v>0</v>
      </c>
      <c r="G4437" s="57">
        <f t="shared" ca="1" si="545"/>
        <v>0</v>
      </c>
      <c r="H4437" s="17">
        <f t="shared" ca="1" si="546"/>
        <v>0</v>
      </c>
      <c r="I4437" s="17">
        <f t="shared" ca="1" si="547"/>
        <v>0</v>
      </c>
      <c r="K4437" s="17">
        <v>4428</v>
      </c>
      <c r="L4437" s="50">
        <v>1.7012428395228112E-3</v>
      </c>
      <c r="M4437" s="50">
        <v>1.7142300149428134E-3</v>
      </c>
      <c r="N4437" s="50">
        <v>4.8000000000000001E-2</v>
      </c>
      <c r="O4437" s="50">
        <v>4.82E-2</v>
      </c>
      <c r="R4437" s="59"/>
    </row>
    <row r="4438" spans="2:18" x14ac:dyDescent="0.2">
      <c r="B4438">
        <f t="shared" si="542"/>
        <v>4429</v>
      </c>
      <c r="C4438" s="57">
        <f ca="1"/>
        <v>-1.9626063064778028</v>
      </c>
      <c r="D4438" s="57">
        <f t="shared" ca="1" si="548"/>
        <v>0.55295385123918095</v>
      </c>
      <c r="E4438" s="57">
        <f t="shared" ca="1" si="548"/>
        <v>0.55313530186476834</v>
      </c>
      <c r="F4438" s="57">
        <f t="shared" ca="1" si="544"/>
        <v>0</v>
      </c>
      <c r="G4438" s="57">
        <f t="shared" ca="1" si="545"/>
        <v>0</v>
      </c>
      <c r="H4438" s="17">
        <f t="shared" ca="1" si="546"/>
        <v>0</v>
      </c>
      <c r="I4438" s="17">
        <f t="shared" ca="1" si="547"/>
        <v>0</v>
      </c>
      <c r="K4438" s="17">
        <v>4429</v>
      </c>
      <c r="L4438" s="50">
        <v>1.7500579135334593E-3</v>
      </c>
      <c r="M4438" s="50">
        <v>1.7638231447976154E-3</v>
      </c>
      <c r="N4438" s="50">
        <v>5.0999999999999997E-2</v>
      </c>
      <c r="O4438" s="50">
        <v>5.0999999999999997E-2</v>
      </c>
      <c r="R4438" s="59"/>
    </row>
    <row r="4439" spans="2:18" x14ac:dyDescent="0.2">
      <c r="B4439">
        <f t="shared" si="542"/>
        <v>4430</v>
      </c>
      <c r="C4439" s="57">
        <f ca="1"/>
        <v>1.2810672472322731</v>
      </c>
      <c r="D4439" s="57">
        <f t="shared" ca="1" si="548"/>
        <v>0.76132483128029382</v>
      </c>
      <c r="E4439" s="57">
        <f t="shared" ca="1" si="548"/>
        <v>0.76157465839805694</v>
      </c>
      <c r="F4439" s="57">
        <f t="shared" ca="1" si="544"/>
        <v>0</v>
      </c>
      <c r="G4439" s="57">
        <f t="shared" ca="1" si="545"/>
        <v>0</v>
      </c>
      <c r="H4439" s="17">
        <f t="shared" ca="1" si="546"/>
        <v>0</v>
      </c>
      <c r="I4439" s="17">
        <f t="shared" ca="1" si="547"/>
        <v>0</v>
      </c>
      <c r="K4439" s="17">
        <v>4430</v>
      </c>
      <c r="L4439" s="50">
        <v>1.9386543442566253E-3</v>
      </c>
      <c r="M4439" s="50">
        <v>1.9536411379209727E-3</v>
      </c>
      <c r="N4439" s="50">
        <v>5.5399999999999998E-2</v>
      </c>
      <c r="O4439" s="50">
        <v>5.5599999999999997E-2</v>
      </c>
      <c r="R4439" s="59"/>
    </row>
    <row r="4440" spans="2:18" x14ac:dyDescent="0.2">
      <c r="B4440">
        <f t="shared" si="542"/>
        <v>4431</v>
      </c>
      <c r="C4440" s="57">
        <f ca="1"/>
        <v>-4.4519240184370173E-2</v>
      </c>
      <c r="D4440" s="57">
        <f t="shared" ca="1" si="548"/>
        <v>0.66805726573167368</v>
      </c>
      <c r="E4440" s="57">
        <f t="shared" ca="1" si="548"/>
        <v>0.66827648729695188</v>
      </c>
      <c r="F4440" s="57">
        <f t="shared" ca="1" si="544"/>
        <v>0</v>
      </c>
      <c r="G4440" s="57">
        <f t="shared" ca="1" si="545"/>
        <v>0</v>
      </c>
      <c r="H4440" s="17">
        <f t="shared" ca="1" si="546"/>
        <v>0</v>
      </c>
      <c r="I4440" s="17">
        <f t="shared" ca="1" si="547"/>
        <v>0</v>
      </c>
      <c r="K4440" s="17">
        <v>4431</v>
      </c>
      <c r="L4440" s="50">
        <v>1.579502480513007E-3</v>
      </c>
      <c r="M4440" s="50">
        <v>1.5924434668420399E-3</v>
      </c>
      <c r="N4440" s="50">
        <v>4.7800000000000002E-2</v>
      </c>
      <c r="O4440" s="50">
        <v>4.82E-2</v>
      </c>
      <c r="R4440" s="59"/>
    </row>
    <row r="4441" spans="2:18" x14ac:dyDescent="0.2">
      <c r="B4441">
        <f t="shared" si="542"/>
        <v>4432</v>
      </c>
      <c r="C4441" s="57">
        <f ca="1"/>
        <v>-0.43156738904255776</v>
      </c>
      <c r="D4441" s="57">
        <f t="shared" ca="1" si="548"/>
        <v>0.64304570291555685</v>
      </c>
      <c r="E4441" s="57">
        <f t="shared" ca="1" si="548"/>
        <v>0.64325671698990283</v>
      </c>
      <c r="F4441" s="57">
        <f t="shared" ca="1" si="544"/>
        <v>0</v>
      </c>
      <c r="G4441" s="57">
        <f t="shared" ca="1" si="545"/>
        <v>0</v>
      </c>
      <c r="H4441" s="17">
        <f t="shared" ca="1" si="546"/>
        <v>0</v>
      </c>
      <c r="I4441" s="17">
        <f t="shared" ca="1" si="547"/>
        <v>0</v>
      </c>
      <c r="K4441" s="17">
        <v>4432</v>
      </c>
      <c r="L4441" s="50">
        <v>1.5676381389297825E-3</v>
      </c>
      <c r="M4441" s="50">
        <v>1.5799815328267366E-3</v>
      </c>
      <c r="N4441" s="50">
        <v>4.5600000000000002E-2</v>
      </c>
      <c r="O4441" s="50">
        <v>4.5999999999999999E-2</v>
      </c>
      <c r="R4441" s="59"/>
    </row>
    <row r="4442" spans="2:18" x14ac:dyDescent="0.2">
      <c r="B4442">
        <f t="shared" si="542"/>
        <v>4433</v>
      </c>
      <c r="C4442" s="57">
        <f ca="1"/>
        <v>2.3229872325803282</v>
      </c>
      <c r="D4442" s="57">
        <f t="shared" ca="1" si="548"/>
        <v>0.8436859850645605</v>
      </c>
      <c r="E4442" s="57">
        <f t="shared" ca="1" si="548"/>
        <v>0.84396283881907586</v>
      </c>
      <c r="F4442" s="57">
        <f t="shared" ca="1" si="544"/>
        <v>5.5485985064560484E-2</v>
      </c>
      <c r="G4442" s="57">
        <f t="shared" ca="1" si="545"/>
        <v>5.5762838819075844E-2</v>
      </c>
      <c r="H4442" s="17">
        <f t="shared" ca="1" si="546"/>
        <v>1</v>
      </c>
      <c r="I4442" s="17">
        <f t="shared" ca="1" si="547"/>
        <v>1</v>
      </c>
      <c r="K4442" s="17">
        <v>4433</v>
      </c>
      <c r="L4442" s="50">
        <v>1.7052837242355491E-3</v>
      </c>
      <c r="M4442" s="50">
        <v>1.7194346251010646E-3</v>
      </c>
      <c r="N4442" s="50">
        <v>5.2400000000000002E-2</v>
      </c>
      <c r="O4442" s="50">
        <v>5.2600000000000001E-2</v>
      </c>
      <c r="R4442" s="59"/>
    </row>
    <row r="4443" spans="2:18" x14ac:dyDescent="0.2">
      <c r="B4443">
        <f t="shared" si="542"/>
        <v>4434</v>
      </c>
      <c r="C4443" s="57">
        <f ca="1"/>
        <v>0.89201491960914903</v>
      </c>
      <c r="D4443" s="57">
        <f t="shared" ca="1" si="548"/>
        <v>0.73267661916976556</v>
      </c>
      <c r="E4443" s="57">
        <f t="shared" ca="1" si="548"/>
        <v>0.73291704543789571</v>
      </c>
      <c r="F4443" s="57">
        <f t="shared" ca="1" si="544"/>
        <v>0</v>
      </c>
      <c r="G4443" s="57">
        <f t="shared" ca="1" si="545"/>
        <v>0</v>
      </c>
      <c r="H4443" s="17">
        <f t="shared" ca="1" si="546"/>
        <v>0</v>
      </c>
      <c r="I4443" s="17">
        <f t="shared" ca="1" si="547"/>
        <v>0</v>
      </c>
      <c r="K4443" s="17">
        <v>4434</v>
      </c>
      <c r="L4443" s="50">
        <v>1.8324681958899042E-3</v>
      </c>
      <c r="M4443" s="50">
        <v>1.847084436096804E-3</v>
      </c>
      <c r="N4443" s="50">
        <v>5.3600000000000002E-2</v>
      </c>
      <c r="O4443" s="50">
        <v>5.4600000000000003E-2</v>
      </c>
      <c r="R4443" s="59"/>
    </row>
    <row r="4444" spans="2:18" x14ac:dyDescent="0.2">
      <c r="B4444">
        <f t="shared" si="542"/>
        <v>4435</v>
      </c>
      <c r="C4444" s="57">
        <f ca="1"/>
        <v>-9.1483862454094789E-2</v>
      </c>
      <c r="D4444" s="57">
        <f t="shared" ca="1" si="548"/>
        <v>0.66497122811575204</v>
      </c>
      <c r="E4444" s="57">
        <f t="shared" ca="1" si="548"/>
        <v>0.66518943700437605</v>
      </c>
      <c r="F4444" s="57">
        <f t="shared" ca="1" si="544"/>
        <v>0</v>
      </c>
      <c r="G4444" s="57">
        <f t="shared" ca="1" si="545"/>
        <v>0</v>
      </c>
      <c r="H4444" s="17">
        <f t="shared" ca="1" si="546"/>
        <v>0</v>
      </c>
      <c r="I4444" s="17">
        <f t="shared" ca="1" si="547"/>
        <v>0</v>
      </c>
      <c r="K4444" s="17">
        <v>4435</v>
      </c>
      <c r="L4444" s="50">
        <v>1.7652509151768324E-3</v>
      </c>
      <c r="M4444" s="50">
        <v>1.7800115665634899E-3</v>
      </c>
      <c r="N4444" s="50">
        <v>5.4399999999999997E-2</v>
      </c>
      <c r="O4444" s="50">
        <v>5.5199999999999999E-2</v>
      </c>
      <c r="R4444" s="59"/>
    </row>
    <row r="4445" spans="2:18" x14ac:dyDescent="0.2">
      <c r="B4445">
        <f t="shared" si="542"/>
        <v>4436</v>
      </c>
      <c r="C4445" s="57">
        <f ca="1"/>
        <v>0.75269419728236464</v>
      </c>
      <c r="D4445" s="57">
        <f t="shared" ca="1" si="548"/>
        <v>0.72268189974370944</v>
      </c>
      <c r="E4445" s="57">
        <f t="shared" ca="1" si="548"/>
        <v>0.72291904626600123</v>
      </c>
      <c r="F4445" s="57">
        <f t="shared" ca="1" si="544"/>
        <v>0</v>
      </c>
      <c r="G4445" s="57">
        <f t="shared" ca="1" si="545"/>
        <v>0</v>
      </c>
      <c r="H4445" s="17">
        <f t="shared" ca="1" si="546"/>
        <v>0</v>
      </c>
      <c r="I4445" s="17">
        <f t="shared" ca="1" si="547"/>
        <v>0</v>
      </c>
      <c r="K4445" s="17">
        <v>4436</v>
      </c>
      <c r="L4445" s="50">
        <v>1.8371981707755811E-3</v>
      </c>
      <c r="M4445" s="50">
        <v>1.8517806740230988E-3</v>
      </c>
      <c r="N4445" s="50">
        <v>5.3800000000000001E-2</v>
      </c>
      <c r="O4445" s="50">
        <v>5.4600000000000003E-2</v>
      </c>
      <c r="R4445" s="59"/>
    </row>
    <row r="4446" spans="2:18" x14ac:dyDescent="0.2">
      <c r="B4446">
        <f t="shared" si="542"/>
        <v>4437</v>
      </c>
      <c r="C4446" s="57">
        <f ca="1"/>
        <v>-0.45618647835418674</v>
      </c>
      <c r="D4446" s="57">
        <f t="shared" ca="1" si="548"/>
        <v>0.64148683755744174</v>
      </c>
      <c r="E4446" s="57">
        <f t="shared" ca="1" si="548"/>
        <v>0.64169734009344914</v>
      </c>
      <c r="F4446" s="57">
        <f t="shared" ca="1" si="544"/>
        <v>0</v>
      </c>
      <c r="G4446" s="57">
        <f t="shared" ca="1" si="545"/>
        <v>0</v>
      </c>
      <c r="H4446" s="17">
        <f t="shared" ca="1" si="546"/>
        <v>0</v>
      </c>
      <c r="I4446" s="17">
        <f t="shared" ca="1" si="547"/>
        <v>0</v>
      </c>
      <c r="K4446" s="17">
        <v>4437</v>
      </c>
      <c r="L4446" s="50">
        <v>1.8108078238438185E-3</v>
      </c>
      <c r="M4446" s="50">
        <v>1.8255903970884806E-3</v>
      </c>
      <c r="N4446" s="50">
        <v>5.4600000000000003E-2</v>
      </c>
      <c r="O4446" s="50">
        <v>5.5199999999999999E-2</v>
      </c>
      <c r="R4446" s="59"/>
    </row>
    <row r="4447" spans="2:18" x14ac:dyDescent="0.2">
      <c r="B4447">
        <f t="shared" si="542"/>
        <v>4438</v>
      </c>
      <c r="C4447" s="57">
        <f ca="1"/>
        <v>-1.0524367543760067</v>
      </c>
      <c r="D4447" s="57">
        <f t="shared" ca="1" si="548"/>
        <v>0.60486534292004857</v>
      </c>
      <c r="E4447" s="57">
        <f t="shared" ca="1" si="548"/>
        <v>0.60506382819078686</v>
      </c>
      <c r="F4447" s="57">
        <f t="shared" ca="1" si="544"/>
        <v>0</v>
      </c>
      <c r="G4447" s="57">
        <f t="shared" ca="1" si="545"/>
        <v>0</v>
      </c>
      <c r="H4447" s="17">
        <f t="shared" ca="1" si="546"/>
        <v>0</v>
      </c>
      <c r="I4447" s="17">
        <f t="shared" ca="1" si="547"/>
        <v>0</v>
      </c>
      <c r="K4447" s="17">
        <v>4438</v>
      </c>
      <c r="L4447" s="50">
        <v>1.4702238592536553E-3</v>
      </c>
      <c r="M4447" s="50">
        <v>1.4843062406944153E-3</v>
      </c>
      <c r="N4447" s="50">
        <v>5.1999999999999998E-2</v>
      </c>
      <c r="O4447" s="50">
        <v>5.28E-2</v>
      </c>
      <c r="R4447" s="59"/>
    </row>
    <row r="4448" spans="2:18" x14ac:dyDescent="0.2">
      <c r="B4448">
        <f t="shared" si="542"/>
        <v>4439</v>
      </c>
      <c r="C4448" s="57">
        <f ca="1"/>
        <v>-0.69694275226920821</v>
      </c>
      <c r="D4448" s="57">
        <f t="shared" ca="1" si="548"/>
        <v>0.62644007150815251</v>
      </c>
      <c r="E4448" s="57">
        <f t="shared" ca="1" si="548"/>
        <v>0.62664563648000948</v>
      </c>
      <c r="F4448" s="57">
        <f t="shared" ca="1" si="544"/>
        <v>0</v>
      </c>
      <c r="G4448" s="57">
        <f t="shared" ca="1" si="545"/>
        <v>0</v>
      </c>
      <c r="H4448" s="17">
        <f t="shared" ca="1" si="546"/>
        <v>0</v>
      </c>
      <c r="I4448" s="17">
        <f t="shared" ca="1" si="547"/>
        <v>0</v>
      </c>
      <c r="K4448" s="17">
        <v>4439</v>
      </c>
      <c r="L4448" s="50">
        <v>1.7742513303004445E-3</v>
      </c>
      <c r="M4448" s="50">
        <v>1.7880245005826537E-3</v>
      </c>
      <c r="N4448" s="50">
        <v>5.0999999999999997E-2</v>
      </c>
      <c r="O4448" s="50">
        <v>5.0999999999999997E-2</v>
      </c>
      <c r="R4448" s="59"/>
    </row>
    <row r="4449" spans="2:18" x14ac:dyDescent="0.2">
      <c r="B4449">
        <f t="shared" si="542"/>
        <v>4440</v>
      </c>
      <c r="C4449" s="57">
        <f ca="1"/>
        <v>-0.95082722496287164</v>
      </c>
      <c r="D4449" s="57">
        <f t="shared" ca="1" si="548"/>
        <v>0.61095498733708098</v>
      </c>
      <c r="E4449" s="57">
        <f t="shared" ca="1" si="548"/>
        <v>0.6111554709116318</v>
      </c>
      <c r="F4449" s="57">
        <f t="shared" ca="1" si="544"/>
        <v>0</v>
      </c>
      <c r="G4449" s="57">
        <f t="shared" ca="1" si="545"/>
        <v>0</v>
      </c>
      <c r="H4449" s="17">
        <f t="shared" ca="1" si="546"/>
        <v>0</v>
      </c>
      <c r="I4449" s="17">
        <f t="shared" ca="1" si="547"/>
        <v>0</v>
      </c>
      <c r="K4449" s="17">
        <v>4440</v>
      </c>
      <c r="L4449" s="50">
        <v>1.478163267845166E-3</v>
      </c>
      <c r="M4449" s="50">
        <v>1.4915245827463062E-3</v>
      </c>
      <c r="N4449" s="50">
        <v>4.9599999999999998E-2</v>
      </c>
      <c r="O4449" s="50">
        <v>0.05</v>
      </c>
      <c r="R4449" s="59"/>
    </row>
    <row r="4450" spans="2:18" x14ac:dyDescent="0.2">
      <c r="B4450">
        <f t="shared" si="542"/>
        <v>4441</v>
      </c>
      <c r="C4450" s="57">
        <f ca="1"/>
        <v>0.54181433214725228</v>
      </c>
      <c r="D4450" s="57">
        <f t="shared" ref="D4450:E4469" ca="1" si="549">S0*EXP((D$5+0.5*σ*σ)*T+σ*SQRT(T)*$C4450)</f>
        <v>0.70781236708383999</v>
      </c>
      <c r="E4450" s="57">
        <f t="shared" ca="1" si="549"/>
        <v>0.7080446342007396</v>
      </c>
      <c r="F4450" s="57">
        <f t="shared" ca="1" si="544"/>
        <v>0</v>
      </c>
      <c r="G4450" s="57">
        <f t="shared" ca="1" si="545"/>
        <v>0</v>
      </c>
      <c r="H4450" s="17">
        <f t="shared" ca="1" si="546"/>
        <v>0</v>
      </c>
      <c r="I4450" s="17">
        <f t="shared" ca="1" si="547"/>
        <v>0</v>
      </c>
      <c r="K4450" s="17">
        <v>4441</v>
      </c>
      <c r="L4450" s="50">
        <v>1.591813686021344E-3</v>
      </c>
      <c r="M4450" s="50">
        <v>1.6052160639244246E-3</v>
      </c>
      <c r="N4450" s="50">
        <v>4.9399999999999999E-2</v>
      </c>
      <c r="O4450" s="50">
        <v>5.04E-2</v>
      </c>
      <c r="R4450" s="59"/>
    </row>
    <row r="4451" spans="2:18" x14ac:dyDescent="0.2">
      <c r="B4451">
        <f t="shared" si="542"/>
        <v>4442</v>
      </c>
      <c r="C4451" s="57">
        <f ca="1"/>
        <v>-1.49014903509887</v>
      </c>
      <c r="D4451" s="57">
        <f t="shared" ca="1" si="549"/>
        <v>0.5793187900377077</v>
      </c>
      <c r="E4451" s="57">
        <f t="shared" ca="1" si="549"/>
        <v>0.57950889226166602</v>
      </c>
      <c r="F4451" s="57">
        <f t="shared" ca="1" si="544"/>
        <v>0</v>
      </c>
      <c r="G4451" s="57">
        <f t="shared" ca="1" si="545"/>
        <v>0</v>
      </c>
      <c r="H4451" s="17">
        <f t="shared" ca="1" si="546"/>
        <v>0</v>
      </c>
      <c r="I4451" s="17">
        <f t="shared" ca="1" si="547"/>
        <v>0</v>
      </c>
      <c r="K4451" s="17">
        <v>4442</v>
      </c>
      <c r="L4451" s="50">
        <v>1.8753813637489756E-3</v>
      </c>
      <c r="M4451" s="50">
        <v>1.8901836957230472E-3</v>
      </c>
      <c r="N4451" s="50">
        <v>5.4800000000000001E-2</v>
      </c>
      <c r="O4451" s="50">
        <v>5.5E-2</v>
      </c>
      <c r="R4451" s="59"/>
    </row>
    <row r="4452" spans="2:18" x14ac:dyDescent="0.2">
      <c r="B4452">
        <f t="shared" si="542"/>
        <v>4443</v>
      </c>
      <c r="C4452" s="57">
        <f ca="1"/>
        <v>1.3271990715973532</v>
      </c>
      <c r="D4452" s="57">
        <f t="shared" ca="1" si="549"/>
        <v>0.76479523747285594</v>
      </c>
      <c r="E4452" s="57">
        <f t="shared" ca="1" si="549"/>
        <v>0.76504620339700091</v>
      </c>
      <c r="F4452" s="57">
        <f t="shared" ca="1" si="544"/>
        <v>0</v>
      </c>
      <c r="G4452" s="57">
        <f t="shared" ca="1" si="545"/>
        <v>0</v>
      </c>
      <c r="H4452" s="17">
        <f t="shared" ca="1" si="546"/>
        <v>0</v>
      </c>
      <c r="I4452" s="17">
        <f t="shared" ca="1" si="547"/>
        <v>0</v>
      </c>
      <c r="K4452" s="17">
        <v>4443</v>
      </c>
      <c r="L4452" s="50">
        <v>1.4318974159364889E-3</v>
      </c>
      <c r="M4452" s="50">
        <v>1.4438696164217955E-3</v>
      </c>
      <c r="N4452" s="50">
        <v>4.4200000000000003E-2</v>
      </c>
      <c r="O4452" s="50">
        <v>4.4600000000000001E-2</v>
      </c>
      <c r="R4452" s="59"/>
    </row>
    <row r="4453" spans="2:18" x14ac:dyDescent="0.2">
      <c r="B4453">
        <f t="shared" si="542"/>
        <v>4444</v>
      </c>
      <c r="C4453" s="57">
        <f ca="1"/>
        <v>-0.77468483624884854</v>
      </c>
      <c r="D4453" s="57">
        <f t="shared" ca="1" si="549"/>
        <v>0.62165713968952596</v>
      </c>
      <c r="E4453" s="57">
        <f t="shared" ca="1" si="549"/>
        <v>0.62186113515251951</v>
      </c>
      <c r="F4453" s="57">
        <f t="shared" ca="1" si="544"/>
        <v>0</v>
      </c>
      <c r="G4453" s="57">
        <f t="shared" ca="1" si="545"/>
        <v>0</v>
      </c>
      <c r="H4453" s="17">
        <f t="shared" ca="1" si="546"/>
        <v>0</v>
      </c>
      <c r="I4453" s="17">
        <f t="shared" ca="1" si="547"/>
        <v>0</v>
      </c>
      <c r="K4453" s="17">
        <v>4444</v>
      </c>
      <c r="L4453" s="50">
        <v>1.5076474237985763E-3</v>
      </c>
      <c r="M4453" s="50">
        <v>1.5204698496964939E-3</v>
      </c>
      <c r="N4453" s="50">
        <v>4.7600000000000003E-2</v>
      </c>
      <c r="O4453" s="50">
        <v>4.7800000000000002E-2</v>
      </c>
      <c r="R4453" s="59"/>
    </row>
    <row r="4454" spans="2:18" x14ac:dyDescent="0.2">
      <c r="B4454">
        <f t="shared" si="542"/>
        <v>4445</v>
      </c>
      <c r="C4454" s="57">
        <f ca="1"/>
        <v>-0.48341611634680892</v>
      </c>
      <c r="D4454" s="57">
        <f t="shared" ca="1" si="549"/>
        <v>0.63976707481416617</v>
      </c>
      <c r="E4454" s="57">
        <f t="shared" ca="1" si="549"/>
        <v>0.63997701301370158</v>
      </c>
      <c r="F4454" s="57">
        <f t="shared" ca="1" si="544"/>
        <v>0</v>
      </c>
      <c r="G4454" s="57">
        <f t="shared" ca="1" si="545"/>
        <v>0</v>
      </c>
      <c r="H4454" s="17">
        <f t="shared" ca="1" si="546"/>
        <v>0</v>
      </c>
      <c r="I4454" s="17">
        <f t="shared" ca="1" si="547"/>
        <v>0</v>
      </c>
      <c r="K4454" s="17">
        <v>4445</v>
      </c>
      <c r="L4454" s="50">
        <v>1.8557307041013108E-3</v>
      </c>
      <c r="M4454" s="50">
        <v>1.870211650280681E-3</v>
      </c>
      <c r="N4454" s="50">
        <v>5.3600000000000002E-2</v>
      </c>
      <c r="O4454" s="50">
        <v>5.3800000000000001E-2</v>
      </c>
      <c r="R4454" s="59"/>
    </row>
    <row r="4455" spans="2:18" x14ac:dyDescent="0.2">
      <c r="B4455">
        <f t="shared" si="542"/>
        <v>4446</v>
      </c>
      <c r="C4455" s="57">
        <f ca="1"/>
        <v>-0.24617038974130723</v>
      </c>
      <c r="D4455" s="57">
        <f t="shared" ca="1" si="549"/>
        <v>0.65490724858853022</v>
      </c>
      <c r="E4455" s="57">
        <f t="shared" ca="1" si="549"/>
        <v>0.65512215500376147</v>
      </c>
      <c r="F4455" s="57">
        <f t="shared" ca="1" si="544"/>
        <v>0</v>
      </c>
      <c r="G4455" s="57">
        <f t="shared" ca="1" si="545"/>
        <v>0</v>
      </c>
      <c r="H4455" s="17">
        <f t="shared" ca="1" si="546"/>
        <v>0</v>
      </c>
      <c r="I4455" s="17">
        <f t="shared" ca="1" si="547"/>
        <v>0</v>
      </c>
      <c r="K4455" s="17">
        <v>4446</v>
      </c>
      <c r="L4455" s="50">
        <v>1.7886205246520543E-3</v>
      </c>
      <c r="M4455" s="50">
        <v>1.8032978092594198E-3</v>
      </c>
      <c r="N4455" s="50">
        <v>5.4399999999999997E-2</v>
      </c>
      <c r="O4455" s="50">
        <v>5.4600000000000003E-2</v>
      </c>
      <c r="R4455" s="59"/>
    </row>
    <row r="4456" spans="2:18" x14ac:dyDescent="0.2">
      <c r="B4456">
        <f t="shared" si="542"/>
        <v>4447</v>
      </c>
      <c r="C4456" s="57">
        <f ca="1"/>
        <v>-1.9447175907839687</v>
      </c>
      <c r="D4456" s="57">
        <f t="shared" ca="1" si="549"/>
        <v>0.55392990286109878</v>
      </c>
      <c r="E4456" s="57">
        <f t="shared" ca="1" si="549"/>
        <v>0.55411167377594184</v>
      </c>
      <c r="F4456" s="57">
        <f t="shared" ca="1" si="544"/>
        <v>0</v>
      </c>
      <c r="G4456" s="57">
        <f t="shared" ca="1" si="545"/>
        <v>0</v>
      </c>
      <c r="H4456" s="17">
        <f t="shared" ca="1" si="546"/>
        <v>0</v>
      </c>
      <c r="I4456" s="17">
        <f t="shared" ca="1" si="547"/>
        <v>0</v>
      </c>
      <c r="K4456" s="17">
        <v>4447</v>
      </c>
      <c r="L4456" s="50">
        <v>1.5992242588098915E-3</v>
      </c>
      <c r="M4456" s="50">
        <v>1.6129535172107897E-3</v>
      </c>
      <c r="N4456" s="50">
        <v>5.0999999999999997E-2</v>
      </c>
      <c r="O4456" s="50">
        <v>5.1200000000000002E-2</v>
      </c>
      <c r="R4456" s="59"/>
    </row>
    <row r="4457" spans="2:18" x14ac:dyDescent="0.2">
      <c r="B4457">
        <f t="shared" si="542"/>
        <v>4448</v>
      </c>
      <c r="C4457" s="57">
        <f ca="1"/>
        <v>-1.1148212676871116</v>
      </c>
      <c r="D4457" s="57">
        <f t="shared" ca="1" si="549"/>
        <v>0.60115663723301849</v>
      </c>
      <c r="E4457" s="57">
        <f t="shared" ca="1" si="549"/>
        <v>0.60135390549990464</v>
      </c>
      <c r="F4457" s="57">
        <f t="shared" ca="1" si="544"/>
        <v>0</v>
      </c>
      <c r="G4457" s="57">
        <f t="shared" ca="1" si="545"/>
        <v>0</v>
      </c>
      <c r="H4457" s="17">
        <f t="shared" ca="1" si="546"/>
        <v>0</v>
      </c>
      <c r="I4457" s="17">
        <f t="shared" ca="1" si="547"/>
        <v>0</v>
      </c>
      <c r="K4457" s="17">
        <v>4448</v>
      </c>
      <c r="L4457" s="50">
        <v>1.8610693042629886E-3</v>
      </c>
      <c r="M4457" s="50">
        <v>1.876174155289786E-3</v>
      </c>
      <c r="N4457" s="50">
        <v>5.5599999999999997E-2</v>
      </c>
      <c r="O4457" s="50">
        <v>5.62E-2</v>
      </c>
      <c r="R4457" s="59"/>
    </row>
    <row r="4458" spans="2:18" x14ac:dyDescent="0.2">
      <c r="B4458">
        <f t="shared" si="542"/>
        <v>4449</v>
      </c>
      <c r="C4458" s="57">
        <f ca="1"/>
        <v>-0.59602820773690146</v>
      </c>
      <c r="D4458" s="57">
        <f t="shared" ca="1" si="549"/>
        <v>0.63270357299424407</v>
      </c>
      <c r="E4458" s="57">
        <f t="shared" ca="1" si="549"/>
        <v>0.63291119332073953</v>
      </c>
      <c r="F4458" s="57">
        <f t="shared" ca="1" si="544"/>
        <v>0</v>
      </c>
      <c r="G4458" s="57">
        <f t="shared" ca="1" si="545"/>
        <v>0</v>
      </c>
      <c r="H4458" s="17">
        <f t="shared" ca="1" si="546"/>
        <v>0</v>
      </c>
      <c r="I4458" s="17">
        <f t="shared" ca="1" si="547"/>
        <v>0</v>
      </c>
      <c r="K4458" s="17">
        <v>4449</v>
      </c>
      <c r="L4458" s="50">
        <v>1.5772900699630894E-3</v>
      </c>
      <c r="M4458" s="50">
        <v>1.5902796265906711E-3</v>
      </c>
      <c r="N4458" s="50">
        <v>4.82E-2</v>
      </c>
      <c r="O4458" s="50">
        <v>4.8399999999999999E-2</v>
      </c>
      <c r="R4458" s="59"/>
    </row>
    <row r="4459" spans="2:18" x14ac:dyDescent="0.2">
      <c r="B4459">
        <f t="shared" ref="B4459:B4522" si="550">B4458+1</f>
        <v>4450</v>
      </c>
      <c r="C4459" s="57">
        <f ca="1"/>
        <v>-2.3226069482688199</v>
      </c>
      <c r="D4459" s="57">
        <f t="shared" ca="1" si="549"/>
        <v>0.53367284105728718</v>
      </c>
      <c r="E4459" s="57">
        <f t="shared" ca="1" si="549"/>
        <v>0.53384796466055318</v>
      </c>
      <c r="F4459" s="57">
        <f t="shared" ca="1" si="544"/>
        <v>0</v>
      </c>
      <c r="G4459" s="57">
        <f t="shared" ca="1" si="545"/>
        <v>0</v>
      </c>
      <c r="H4459" s="17">
        <f t="shared" ca="1" si="546"/>
        <v>0</v>
      </c>
      <c r="I4459" s="17">
        <f t="shared" ca="1" si="547"/>
        <v>0</v>
      </c>
      <c r="K4459" s="17">
        <v>4450</v>
      </c>
      <c r="L4459" s="50">
        <v>1.7587417058413863E-3</v>
      </c>
      <c r="M4459" s="50">
        <v>1.7736038692953862E-3</v>
      </c>
      <c r="N4459" s="50">
        <v>5.5199999999999999E-2</v>
      </c>
      <c r="O4459" s="50">
        <v>5.5399999999999998E-2</v>
      </c>
      <c r="R4459" s="59"/>
    </row>
    <row r="4460" spans="2:18" x14ac:dyDescent="0.2">
      <c r="B4460">
        <f t="shared" si="550"/>
        <v>4451</v>
      </c>
      <c r="C4460" s="57">
        <f ca="1"/>
        <v>1.0895814023689441</v>
      </c>
      <c r="D4460" s="57">
        <f t="shared" ca="1" si="549"/>
        <v>0.74708727311564804</v>
      </c>
      <c r="E4460" s="57">
        <f t="shared" ca="1" si="549"/>
        <v>0.74733242820910006</v>
      </c>
      <c r="F4460" s="57">
        <f t="shared" ca="1" si="544"/>
        <v>0</v>
      </c>
      <c r="G4460" s="57">
        <f t="shared" ca="1" si="545"/>
        <v>0</v>
      </c>
      <c r="H4460" s="17">
        <f t="shared" ca="1" si="546"/>
        <v>0</v>
      </c>
      <c r="I4460" s="17">
        <f t="shared" ca="1" si="547"/>
        <v>0</v>
      </c>
      <c r="K4460" s="17">
        <v>4451</v>
      </c>
      <c r="L4460" s="50">
        <v>1.6548310393540518E-3</v>
      </c>
      <c r="M4460" s="50">
        <v>1.6695422147446543E-3</v>
      </c>
      <c r="N4460" s="50">
        <v>5.4600000000000003E-2</v>
      </c>
      <c r="O4460" s="50">
        <v>5.5E-2</v>
      </c>
      <c r="R4460" s="59"/>
    </row>
    <row r="4461" spans="2:18" x14ac:dyDescent="0.2">
      <c r="B4461">
        <f t="shared" si="550"/>
        <v>4452</v>
      </c>
      <c r="C4461" s="57">
        <f ca="1"/>
        <v>-1.3597926469069195</v>
      </c>
      <c r="D4461" s="57">
        <f t="shared" ca="1" si="549"/>
        <v>0.58681195531960162</v>
      </c>
      <c r="E4461" s="57">
        <f t="shared" ca="1" si="549"/>
        <v>0.58700451640974738</v>
      </c>
      <c r="F4461" s="57">
        <f t="shared" ca="1" si="544"/>
        <v>0</v>
      </c>
      <c r="G4461" s="57">
        <f t="shared" ca="1" si="545"/>
        <v>0</v>
      </c>
      <c r="H4461" s="17">
        <f t="shared" ca="1" si="546"/>
        <v>0</v>
      </c>
      <c r="I4461" s="17">
        <f t="shared" ca="1" si="547"/>
        <v>0</v>
      </c>
      <c r="K4461" s="17">
        <v>4452</v>
      </c>
      <c r="L4461" s="50">
        <v>1.4895117331884529E-3</v>
      </c>
      <c r="M4461" s="50">
        <v>1.5027799172222186E-3</v>
      </c>
      <c r="N4461" s="50">
        <v>4.9200000000000001E-2</v>
      </c>
      <c r="O4461" s="50">
        <v>4.9799999999999997E-2</v>
      </c>
      <c r="R4461" s="59"/>
    </row>
    <row r="4462" spans="2:18" x14ac:dyDescent="0.2">
      <c r="B4462">
        <f t="shared" si="550"/>
        <v>4453</v>
      </c>
      <c r="C4462" s="57">
        <f ca="1"/>
        <v>0.39391801662613279</v>
      </c>
      <c r="D4462" s="57">
        <f t="shared" ca="1" si="549"/>
        <v>0.69756682586323737</v>
      </c>
      <c r="E4462" s="57">
        <f t="shared" ca="1" si="549"/>
        <v>0.69779573092766234</v>
      </c>
      <c r="F4462" s="57">
        <f t="shared" ca="1" si="544"/>
        <v>0</v>
      </c>
      <c r="G4462" s="57">
        <f t="shared" ca="1" si="545"/>
        <v>0</v>
      </c>
      <c r="H4462" s="17">
        <f t="shared" ca="1" si="546"/>
        <v>0</v>
      </c>
      <c r="I4462" s="17">
        <f t="shared" ca="1" si="547"/>
        <v>0</v>
      </c>
      <c r="K4462" s="17">
        <v>4453</v>
      </c>
      <c r="L4462" s="50">
        <v>1.6761260572772478E-3</v>
      </c>
      <c r="M4462" s="50">
        <v>1.6892980064372517E-3</v>
      </c>
      <c r="N4462" s="50">
        <v>4.8800000000000003E-2</v>
      </c>
      <c r="O4462" s="50">
        <v>4.8800000000000003E-2</v>
      </c>
      <c r="R4462" s="59"/>
    </row>
    <row r="4463" spans="2:18" x14ac:dyDescent="0.2">
      <c r="B4463">
        <f t="shared" si="550"/>
        <v>4454</v>
      </c>
      <c r="C4463" s="57">
        <f ca="1"/>
        <v>0.49487260591234872</v>
      </c>
      <c r="D4463" s="57">
        <f t="shared" ca="1" si="549"/>
        <v>0.70454427426592037</v>
      </c>
      <c r="E4463" s="57">
        <f t="shared" ca="1" si="549"/>
        <v>0.70477546896513998</v>
      </c>
      <c r="F4463" s="57">
        <f t="shared" ca="1" si="544"/>
        <v>0</v>
      </c>
      <c r="G4463" s="57">
        <f t="shared" ca="1" si="545"/>
        <v>0</v>
      </c>
      <c r="H4463" s="17">
        <f t="shared" ca="1" si="546"/>
        <v>0</v>
      </c>
      <c r="I4463" s="17">
        <f t="shared" ca="1" si="547"/>
        <v>0</v>
      </c>
      <c r="K4463" s="17">
        <v>4454</v>
      </c>
      <c r="L4463" s="50">
        <v>1.6881857001392817E-3</v>
      </c>
      <c r="M4463" s="50">
        <v>1.7018472936776792E-3</v>
      </c>
      <c r="N4463" s="50">
        <v>5.0599999999999999E-2</v>
      </c>
      <c r="O4463" s="50">
        <v>5.0799999999999998E-2</v>
      </c>
      <c r="R4463" s="59"/>
    </row>
    <row r="4464" spans="2:18" x14ac:dyDescent="0.2">
      <c r="B4464">
        <f t="shared" si="550"/>
        <v>4455</v>
      </c>
      <c r="C4464" s="57">
        <f ca="1"/>
        <v>-2.0318869579264636</v>
      </c>
      <c r="D4464" s="57">
        <f t="shared" ca="1" si="549"/>
        <v>0.54918993236147806</v>
      </c>
      <c r="E4464" s="57">
        <f t="shared" ca="1" si="549"/>
        <v>0.54937014786512262</v>
      </c>
      <c r="F4464" s="57">
        <f t="shared" ca="1" si="544"/>
        <v>0</v>
      </c>
      <c r="G4464" s="57">
        <f t="shared" ca="1" si="545"/>
        <v>0</v>
      </c>
      <c r="H4464" s="17">
        <f t="shared" ca="1" si="546"/>
        <v>0</v>
      </c>
      <c r="I4464" s="17">
        <f t="shared" ca="1" si="547"/>
        <v>0</v>
      </c>
      <c r="K4464" s="17">
        <v>4455</v>
      </c>
      <c r="L4464" s="50">
        <v>1.7462002859130511E-3</v>
      </c>
      <c r="M4464" s="50">
        <v>1.7606367312871221E-3</v>
      </c>
      <c r="N4464" s="50">
        <v>5.3600000000000002E-2</v>
      </c>
      <c r="O4464" s="50">
        <v>5.3600000000000002E-2</v>
      </c>
      <c r="R4464" s="59"/>
    </row>
    <row r="4465" spans="2:18" x14ac:dyDescent="0.2">
      <c r="B4465">
        <f t="shared" si="550"/>
        <v>4456</v>
      </c>
      <c r="C4465" s="57">
        <f ca="1"/>
        <v>-0.60705899805068342</v>
      </c>
      <c r="D4465" s="57">
        <f t="shared" ca="1" si="549"/>
        <v>0.63201588330809755</v>
      </c>
      <c r="E4465" s="57">
        <f t="shared" ca="1" si="549"/>
        <v>0.63222327797069089</v>
      </c>
      <c r="F4465" s="57">
        <f t="shared" ca="1" si="544"/>
        <v>0</v>
      </c>
      <c r="G4465" s="57">
        <f t="shared" ca="1" si="545"/>
        <v>0</v>
      </c>
      <c r="H4465" s="17">
        <f t="shared" ca="1" si="546"/>
        <v>0</v>
      </c>
      <c r="I4465" s="17">
        <f t="shared" ca="1" si="547"/>
        <v>0</v>
      </c>
      <c r="K4465" s="17">
        <v>4456</v>
      </c>
      <c r="L4465" s="50">
        <v>1.763670740569868E-3</v>
      </c>
      <c r="M4465" s="50">
        <v>1.7778603137716508E-3</v>
      </c>
      <c r="N4465" s="50">
        <v>5.2600000000000001E-2</v>
      </c>
      <c r="O4465" s="50">
        <v>5.28E-2</v>
      </c>
      <c r="R4465" s="59"/>
    </row>
    <row r="4466" spans="2:18" x14ac:dyDescent="0.2">
      <c r="B4466">
        <f t="shared" si="550"/>
        <v>4457</v>
      </c>
      <c r="C4466" s="57">
        <f ca="1"/>
        <v>0.91873569991319459</v>
      </c>
      <c r="D4466" s="57">
        <f t="shared" ca="1" si="549"/>
        <v>0.73460927870417592</v>
      </c>
      <c r="E4466" s="57">
        <f t="shared" ca="1" si="549"/>
        <v>0.73485033917040554</v>
      </c>
      <c r="F4466" s="57">
        <f t="shared" ca="1" si="544"/>
        <v>0</v>
      </c>
      <c r="G4466" s="57">
        <f t="shared" ca="1" si="545"/>
        <v>0</v>
      </c>
      <c r="H4466" s="17">
        <f t="shared" ca="1" si="546"/>
        <v>0</v>
      </c>
      <c r="I4466" s="17">
        <f t="shared" ca="1" si="547"/>
        <v>0</v>
      </c>
      <c r="K4466" s="17">
        <v>4457</v>
      </c>
      <c r="L4466" s="50">
        <v>1.707866474820947E-3</v>
      </c>
      <c r="M4466" s="50">
        <v>1.7210970673626174E-3</v>
      </c>
      <c r="N4466" s="50">
        <v>4.8599999999999997E-2</v>
      </c>
      <c r="O4466" s="50">
        <v>4.9200000000000001E-2</v>
      </c>
      <c r="R4466" s="59"/>
    </row>
    <row r="4467" spans="2:18" x14ac:dyDescent="0.2">
      <c r="B4467">
        <f t="shared" si="550"/>
        <v>4458</v>
      </c>
      <c r="C4467" s="57">
        <f ca="1"/>
        <v>-1.1951399074310103</v>
      </c>
      <c r="D4467" s="57">
        <f t="shared" ca="1" si="549"/>
        <v>0.5964152286106873</v>
      </c>
      <c r="E4467" s="57">
        <f t="shared" ca="1" si="549"/>
        <v>0.59661094099445811</v>
      </c>
      <c r="F4467" s="57">
        <f t="shared" ca="1" si="544"/>
        <v>0</v>
      </c>
      <c r="G4467" s="57">
        <f t="shared" ca="1" si="545"/>
        <v>0</v>
      </c>
      <c r="H4467" s="17">
        <f t="shared" ca="1" si="546"/>
        <v>0</v>
      </c>
      <c r="I4467" s="17">
        <f t="shared" ca="1" si="547"/>
        <v>0</v>
      </c>
      <c r="K4467" s="17">
        <v>4458</v>
      </c>
      <c r="L4467" s="50">
        <v>1.746528082875702E-3</v>
      </c>
      <c r="M4467" s="50">
        <v>1.7604990727510578E-3</v>
      </c>
      <c r="N4467" s="50">
        <v>5.1799999999999999E-2</v>
      </c>
      <c r="O4467" s="50">
        <v>5.1799999999999999E-2</v>
      </c>
      <c r="R4467" s="59"/>
    </row>
    <row r="4468" spans="2:18" x14ac:dyDescent="0.2">
      <c r="B4468">
        <f t="shared" si="550"/>
        <v>4459</v>
      </c>
      <c r="C4468" s="57">
        <f ca="1"/>
        <v>-1.0898336427513489</v>
      </c>
      <c r="D4468" s="57">
        <f t="shared" ca="1" si="549"/>
        <v>0.60263939220963247</v>
      </c>
      <c r="E4468" s="57">
        <f t="shared" ca="1" si="549"/>
        <v>0.60283714703939806</v>
      </c>
      <c r="F4468" s="57">
        <f t="shared" ca="1" si="544"/>
        <v>0</v>
      </c>
      <c r="G4468" s="57">
        <f t="shared" ca="1" si="545"/>
        <v>0</v>
      </c>
      <c r="H4468" s="17">
        <f t="shared" ca="1" si="546"/>
        <v>0</v>
      </c>
      <c r="I4468" s="17">
        <f t="shared" ca="1" si="547"/>
        <v>0</v>
      </c>
      <c r="K4468" s="17">
        <v>4459</v>
      </c>
      <c r="L4468" s="50">
        <v>1.8158998679124849E-3</v>
      </c>
      <c r="M4468" s="50">
        <v>1.8301157722088416E-3</v>
      </c>
      <c r="N4468" s="50">
        <v>5.2600000000000001E-2</v>
      </c>
      <c r="O4468" s="50">
        <v>5.28E-2</v>
      </c>
      <c r="R4468" s="59"/>
    </row>
    <row r="4469" spans="2:18" x14ac:dyDescent="0.2">
      <c r="B4469">
        <f t="shared" si="550"/>
        <v>4460</v>
      </c>
      <c r="C4469" s="57">
        <f ca="1"/>
        <v>0.87324521322808402</v>
      </c>
      <c r="D4469" s="57">
        <f t="shared" ca="1" si="549"/>
        <v>0.73132208560119794</v>
      </c>
      <c r="E4469" s="57">
        <f t="shared" ca="1" si="549"/>
        <v>0.73156206738202978</v>
      </c>
      <c r="F4469" s="57">
        <f t="shared" ca="1" si="544"/>
        <v>0</v>
      </c>
      <c r="G4469" s="57">
        <f t="shared" ca="1" si="545"/>
        <v>0</v>
      </c>
      <c r="H4469" s="17">
        <f t="shared" ca="1" si="546"/>
        <v>0</v>
      </c>
      <c r="I4469" s="17">
        <f t="shared" ca="1" si="547"/>
        <v>0</v>
      </c>
      <c r="K4469" s="17">
        <v>4460</v>
      </c>
      <c r="L4469" s="50">
        <v>1.6406722780937474E-3</v>
      </c>
      <c r="M4469" s="50">
        <v>1.6550223654479836E-3</v>
      </c>
      <c r="N4469" s="50">
        <v>5.3400000000000003E-2</v>
      </c>
      <c r="O4469" s="50">
        <v>5.3400000000000003E-2</v>
      </c>
      <c r="R4469" s="59"/>
    </row>
    <row r="4470" spans="2:18" x14ac:dyDescent="0.2">
      <c r="B4470">
        <f t="shared" si="550"/>
        <v>4461</v>
      </c>
      <c r="C4470" s="57">
        <f ca="1"/>
        <v>1.2838602351463404</v>
      </c>
      <c r="D4470" s="57">
        <f t="shared" ref="D4470:E4489" ca="1" si="551">S0*EXP((D$5+0.5*σ*σ)*T+σ*SQRT(T)*$C4470)</f>
        <v>0.76153449368641468</v>
      </c>
      <c r="E4470" s="57">
        <f t="shared" ca="1" si="551"/>
        <v>0.76178438960444861</v>
      </c>
      <c r="F4470" s="57">
        <f t="shared" ca="1" si="544"/>
        <v>0</v>
      </c>
      <c r="G4470" s="57">
        <f t="shared" ca="1" si="545"/>
        <v>0</v>
      </c>
      <c r="H4470" s="17">
        <f t="shared" ca="1" si="546"/>
        <v>0</v>
      </c>
      <c r="I4470" s="17">
        <f t="shared" ca="1" si="547"/>
        <v>0</v>
      </c>
      <c r="K4470" s="17">
        <v>4461</v>
      </c>
      <c r="L4470" s="50">
        <v>1.634439950152773E-3</v>
      </c>
      <c r="M4470" s="50">
        <v>1.6476499493351341E-3</v>
      </c>
      <c r="N4470" s="50">
        <v>4.9000000000000002E-2</v>
      </c>
      <c r="O4470" s="50">
        <v>4.9000000000000002E-2</v>
      </c>
      <c r="R4470" s="59"/>
    </row>
    <row r="4471" spans="2:18" x14ac:dyDescent="0.2">
      <c r="B4471">
        <f t="shared" si="550"/>
        <v>4462</v>
      </c>
      <c r="C4471" s="57">
        <f ca="1"/>
        <v>-0.39059907834386814</v>
      </c>
      <c r="D4471" s="57">
        <f t="shared" ca="1" si="551"/>
        <v>0.64564819227270254</v>
      </c>
      <c r="E4471" s="57">
        <f t="shared" ca="1" si="551"/>
        <v>0.64586006034837418</v>
      </c>
      <c r="F4471" s="57">
        <f t="shared" ca="1" si="544"/>
        <v>0</v>
      </c>
      <c r="G4471" s="57">
        <f t="shared" ca="1" si="545"/>
        <v>0</v>
      </c>
      <c r="H4471" s="17">
        <f t="shared" ca="1" si="546"/>
        <v>0</v>
      </c>
      <c r="I4471" s="17">
        <f t="shared" ca="1" si="547"/>
        <v>0</v>
      </c>
      <c r="K4471" s="17">
        <v>4462</v>
      </c>
      <c r="L4471" s="50">
        <v>1.7215342109366202E-3</v>
      </c>
      <c r="M4471" s="50">
        <v>1.7356999994403103E-3</v>
      </c>
      <c r="N4471" s="50">
        <v>5.2400000000000002E-2</v>
      </c>
      <c r="O4471" s="50">
        <v>5.28E-2</v>
      </c>
      <c r="R4471" s="59"/>
    </row>
    <row r="4472" spans="2:18" x14ac:dyDescent="0.2">
      <c r="B4472">
        <f t="shared" si="550"/>
        <v>4463</v>
      </c>
      <c r="C4472" s="57">
        <f ca="1"/>
        <v>-1.7156453172845139</v>
      </c>
      <c r="D4472" s="57">
        <f t="shared" ca="1" si="551"/>
        <v>0.56658199263122522</v>
      </c>
      <c r="E4472" s="57">
        <f t="shared" ca="1" si="551"/>
        <v>0.56676791530231085</v>
      </c>
      <c r="F4472" s="57">
        <f t="shared" ca="1" si="544"/>
        <v>0</v>
      </c>
      <c r="G4472" s="57">
        <f t="shared" ca="1" si="545"/>
        <v>0</v>
      </c>
      <c r="H4472" s="17">
        <f t="shared" ca="1" si="546"/>
        <v>0</v>
      </c>
      <c r="I4472" s="17">
        <f t="shared" ca="1" si="547"/>
        <v>0</v>
      </c>
      <c r="K4472" s="17">
        <v>4463</v>
      </c>
      <c r="L4472" s="50">
        <v>1.7359736891623242E-3</v>
      </c>
      <c r="M4472" s="50">
        <v>1.7502693280743663E-3</v>
      </c>
      <c r="N4472" s="50">
        <v>5.28E-2</v>
      </c>
      <c r="O4472" s="50">
        <v>5.3400000000000003E-2</v>
      </c>
      <c r="R4472" s="59"/>
    </row>
    <row r="4473" spans="2:18" x14ac:dyDescent="0.2">
      <c r="B4473">
        <f t="shared" si="550"/>
        <v>4464</v>
      </c>
      <c r="C4473" s="57">
        <f ca="1"/>
        <v>1.0126904035922446</v>
      </c>
      <c r="D4473" s="57">
        <f t="shared" ca="1" si="551"/>
        <v>0.74144539735381698</v>
      </c>
      <c r="E4473" s="57">
        <f t="shared" ca="1" si="551"/>
        <v>0.74168870107778462</v>
      </c>
      <c r="F4473" s="57">
        <f t="shared" ca="1" si="544"/>
        <v>0</v>
      </c>
      <c r="G4473" s="57">
        <f t="shared" ca="1" si="545"/>
        <v>0</v>
      </c>
      <c r="H4473" s="17">
        <f t="shared" ca="1" si="546"/>
        <v>0</v>
      </c>
      <c r="I4473" s="17">
        <f t="shared" ca="1" si="547"/>
        <v>0</v>
      </c>
      <c r="K4473" s="17">
        <v>4464</v>
      </c>
      <c r="L4473" s="50">
        <v>2.225165124690997E-3</v>
      </c>
      <c r="M4473" s="50">
        <v>2.2420865566771388E-3</v>
      </c>
      <c r="N4473" s="50">
        <v>6.2600000000000003E-2</v>
      </c>
      <c r="O4473" s="50">
        <v>6.2600000000000003E-2</v>
      </c>
      <c r="R4473" s="59"/>
    </row>
    <row r="4474" spans="2:18" x14ac:dyDescent="0.2">
      <c r="B4474">
        <f t="shared" si="550"/>
        <v>4465</v>
      </c>
      <c r="C4474" s="57">
        <f ca="1"/>
        <v>-0.39141406159301967</v>
      </c>
      <c r="D4474" s="57">
        <f t="shared" ca="1" si="551"/>
        <v>0.64559631837330833</v>
      </c>
      <c r="E4474" s="57">
        <f t="shared" ca="1" si="551"/>
        <v>0.64580816942667063</v>
      </c>
      <c r="F4474" s="57">
        <f t="shared" ca="1" si="544"/>
        <v>0</v>
      </c>
      <c r="G4474" s="57">
        <f t="shared" ca="1" si="545"/>
        <v>0</v>
      </c>
      <c r="H4474" s="17">
        <f t="shared" ca="1" si="546"/>
        <v>0</v>
      </c>
      <c r="I4474" s="17">
        <f t="shared" ca="1" si="547"/>
        <v>0</v>
      </c>
      <c r="K4474" s="17">
        <v>4465</v>
      </c>
      <c r="L4474" s="50">
        <v>1.882716442505063E-3</v>
      </c>
      <c r="M4474" s="50">
        <v>1.8971729495845207E-3</v>
      </c>
      <c r="N4474" s="50">
        <v>5.3199999999999997E-2</v>
      </c>
      <c r="O4474" s="50">
        <v>5.3600000000000002E-2</v>
      </c>
      <c r="R4474" s="59"/>
    </row>
    <row r="4475" spans="2:18" x14ac:dyDescent="0.2">
      <c r="B4475">
        <f t="shared" si="550"/>
        <v>4466</v>
      </c>
      <c r="C4475" s="57">
        <f ca="1"/>
        <v>0.10558442755572259</v>
      </c>
      <c r="D4475" s="57">
        <f t="shared" ca="1" si="551"/>
        <v>0.67801691622067883</v>
      </c>
      <c r="E4475" s="57">
        <f t="shared" ca="1" si="551"/>
        <v>0.67823940602399846</v>
      </c>
      <c r="F4475" s="57">
        <f t="shared" ca="1" si="544"/>
        <v>0</v>
      </c>
      <c r="G4475" s="57">
        <f t="shared" ca="1" si="545"/>
        <v>0</v>
      </c>
      <c r="H4475" s="17">
        <f t="shared" ca="1" si="546"/>
        <v>0</v>
      </c>
      <c r="I4475" s="17">
        <f t="shared" ca="1" si="547"/>
        <v>0</v>
      </c>
      <c r="K4475" s="17">
        <v>4466</v>
      </c>
      <c r="L4475" s="50">
        <v>1.6216943323469706E-3</v>
      </c>
      <c r="M4475" s="50">
        <v>1.6357924120194074E-3</v>
      </c>
      <c r="N4475" s="50">
        <v>5.2200000000000003E-2</v>
      </c>
      <c r="O4475" s="50">
        <v>5.28E-2</v>
      </c>
      <c r="R4475" s="59"/>
    </row>
    <row r="4476" spans="2:18" x14ac:dyDescent="0.2">
      <c r="B4476">
        <f t="shared" si="550"/>
        <v>4467</v>
      </c>
      <c r="C4476" s="57">
        <f ca="1"/>
        <v>1.9272961855070272</v>
      </c>
      <c r="D4476" s="57">
        <f t="shared" ca="1" si="551"/>
        <v>0.81140733496918982</v>
      </c>
      <c r="E4476" s="57">
        <f t="shared" ca="1" si="551"/>
        <v>0.8116735965535995</v>
      </c>
      <c r="F4476" s="57">
        <f t="shared" ca="1" si="544"/>
        <v>2.3207334969189808E-2</v>
      </c>
      <c r="G4476" s="57">
        <f t="shared" ca="1" si="545"/>
        <v>2.3473596553599485E-2</v>
      </c>
      <c r="H4476" s="17">
        <f t="shared" ca="1" si="546"/>
        <v>1</v>
      </c>
      <c r="I4476" s="17">
        <f t="shared" ca="1" si="547"/>
        <v>1</v>
      </c>
      <c r="K4476" s="17">
        <v>4467</v>
      </c>
      <c r="L4476" s="50">
        <v>1.8641329262785672E-3</v>
      </c>
      <c r="M4476" s="50">
        <v>1.8793840094377377E-3</v>
      </c>
      <c r="N4476" s="50">
        <v>5.6599999999999998E-2</v>
      </c>
      <c r="O4476" s="50">
        <v>5.6599999999999998E-2</v>
      </c>
      <c r="R4476" s="59"/>
    </row>
    <row r="4477" spans="2:18" x14ac:dyDescent="0.2">
      <c r="B4477">
        <f t="shared" si="550"/>
        <v>4468</v>
      </c>
      <c r="C4477" s="57">
        <f ca="1"/>
        <v>1.0432274246486533</v>
      </c>
      <c r="D4477" s="57">
        <f t="shared" ca="1" si="551"/>
        <v>0.74368093229959897</v>
      </c>
      <c r="E4477" s="57">
        <f t="shared" ca="1" si="551"/>
        <v>0.74392496960958565</v>
      </c>
      <c r="F4477" s="57">
        <f t="shared" ca="1" si="544"/>
        <v>0</v>
      </c>
      <c r="G4477" s="57">
        <f t="shared" ca="1" si="545"/>
        <v>0</v>
      </c>
      <c r="H4477" s="17">
        <f t="shared" ca="1" si="546"/>
        <v>0</v>
      </c>
      <c r="I4477" s="17">
        <f t="shared" ca="1" si="547"/>
        <v>0</v>
      </c>
      <c r="K4477" s="17">
        <v>4468</v>
      </c>
      <c r="L4477" s="50">
        <v>1.912893032563969E-3</v>
      </c>
      <c r="M4477" s="50">
        <v>1.9276287246914865E-3</v>
      </c>
      <c r="N4477" s="50">
        <v>5.4399999999999997E-2</v>
      </c>
      <c r="O4477" s="50">
        <v>5.4600000000000003E-2</v>
      </c>
      <c r="R4477" s="59"/>
    </row>
    <row r="4478" spans="2:18" x14ac:dyDescent="0.2">
      <c r="B4478">
        <f t="shared" si="550"/>
        <v>4469</v>
      </c>
      <c r="C4478" s="57">
        <f ca="1"/>
        <v>0.17296605545375884</v>
      </c>
      <c r="D4478" s="57">
        <f t="shared" ca="1" si="551"/>
        <v>0.68253596525072102</v>
      </c>
      <c r="E4478" s="57">
        <f t="shared" ca="1" si="551"/>
        <v>0.68275993797033052</v>
      </c>
      <c r="F4478" s="57">
        <f t="shared" ca="1" si="544"/>
        <v>0</v>
      </c>
      <c r="G4478" s="57">
        <f t="shared" ca="1" si="545"/>
        <v>0</v>
      </c>
      <c r="H4478" s="17">
        <f t="shared" ca="1" si="546"/>
        <v>0</v>
      </c>
      <c r="I4478" s="17">
        <f t="shared" ca="1" si="547"/>
        <v>0</v>
      </c>
      <c r="K4478" s="17">
        <v>4469</v>
      </c>
      <c r="L4478" s="50">
        <v>1.9056477898259808E-3</v>
      </c>
      <c r="M4478" s="50">
        <v>1.9204274954402792E-3</v>
      </c>
      <c r="N4478" s="50">
        <v>5.4399999999999997E-2</v>
      </c>
      <c r="O4478" s="50">
        <v>5.4800000000000001E-2</v>
      </c>
      <c r="R4478" s="59"/>
    </row>
    <row r="4479" spans="2:18" x14ac:dyDescent="0.2">
      <c r="B4479">
        <f t="shared" si="550"/>
        <v>4470</v>
      </c>
      <c r="C4479" s="57">
        <f ca="1"/>
        <v>-0.64257859836369535</v>
      </c>
      <c r="D4479" s="57">
        <f t="shared" ca="1" si="551"/>
        <v>0.62980656850791183</v>
      </c>
      <c r="E4479" s="57">
        <f t="shared" ca="1" si="551"/>
        <v>0.63001323818857091</v>
      </c>
      <c r="F4479" s="57">
        <f t="shared" ca="1" si="544"/>
        <v>0</v>
      </c>
      <c r="G4479" s="57">
        <f t="shared" ca="1" si="545"/>
        <v>0</v>
      </c>
      <c r="H4479" s="17">
        <f t="shared" ca="1" si="546"/>
        <v>0</v>
      </c>
      <c r="I4479" s="17">
        <f t="shared" ca="1" si="547"/>
        <v>0</v>
      </c>
      <c r="K4479" s="17">
        <v>4470</v>
      </c>
      <c r="L4479" s="50">
        <v>1.7174406589424325E-3</v>
      </c>
      <c r="M4479" s="50">
        <v>1.7311661457675004E-3</v>
      </c>
      <c r="N4479" s="50">
        <v>5.0599999999999999E-2</v>
      </c>
      <c r="O4479" s="50">
        <v>5.1400000000000001E-2</v>
      </c>
      <c r="R4479" s="59"/>
    </row>
    <row r="4480" spans="2:18" x14ac:dyDescent="0.2">
      <c r="B4480">
        <f t="shared" si="550"/>
        <v>4471</v>
      </c>
      <c r="C4480" s="57">
        <f ca="1"/>
        <v>0.78625307187087934</v>
      </c>
      <c r="D4480" s="57">
        <f t="shared" ca="1" si="551"/>
        <v>0.72507684126024741</v>
      </c>
      <c r="E4480" s="57">
        <f t="shared" ca="1" si="551"/>
        <v>0.72531477367748398</v>
      </c>
      <c r="F4480" s="57">
        <f t="shared" ca="1" si="544"/>
        <v>0</v>
      </c>
      <c r="G4480" s="57">
        <f t="shared" ca="1" si="545"/>
        <v>0</v>
      </c>
      <c r="H4480" s="17">
        <f t="shared" ca="1" si="546"/>
        <v>0</v>
      </c>
      <c r="I4480" s="17">
        <f t="shared" ca="1" si="547"/>
        <v>0</v>
      </c>
      <c r="K4480" s="17">
        <v>4471</v>
      </c>
      <c r="L4480" s="50">
        <v>1.9696736533385459E-3</v>
      </c>
      <c r="M4480" s="50">
        <v>1.9849076402325468E-3</v>
      </c>
      <c r="N4480" s="50">
        <v>5.6399999999999999E-2</v>
      </c>
      <c r="O4480" s="50">
        <v>5.6399999999999999E-2</v>
      </c>
      <c r="R4480" s="59"/>
    </row>
    <row r="4481" spans="2:18" x14ac:dyDescent="0.2">
      <c r="B4481">
        <f t="shared" si="550"/>
        <v>4472</v>
      </c>
      <c r="C4481" s="57">
        <f ca="1"/>
        <v>0.31779773485187457</v>
      </c>
      <c r="D4481" s="57">
        <f t="shared" ca="1" si="551"/>
        <v>0.69235152505384745</v>
      </c>
      <c r="E4481" s="57">
        <f t="shared" ca="1" si="551"/>
        <v>0.69257871872844767</v>
      </c>
      <c r="F4481" s="57">
        <f t="shared" ca="1" si="544"/>
        <v>0</v>
      </c>
      <c r="G4481" s="57">
        <f t="shared" ca="1" si="545"/>
        <v>0</v>
      </c>
      <c r="H4481" s="17">
        <f t="shared" ca="1" si="546"/>
        <v>0</v>
      </c>
      <c r="I4481" s="17">
        <f t="shared" ca="1" si="547"/>
        <v>0</v>
      </c>
      <c r="K4481" s="17">
        <v>4472</v>
      </c>
      <c r="L4481" s="50">
        <v>1.5587142314442629E-3</v>
      </c>
      <c r="M4481" s="50">
        <v>1.5731110974303928E-3</v>
      </c>
      <c r="N4481" s="50">
        <v>5.3600000000000002E-2</v>
      </c>
      <c r="O4481" s="50">
        <v>5.3999999999999999E-2</v>
      </c>
      <c r="R4481" s="59"/>
    </row>
    <row r="4482" spans="2:18" x14ac:dyDescent="0.2">
      <c r="B4482">
        <f t="shared" si="550"/>
        <v>4473</v>
      </c>
      <c r="C4482" s="57">
        <f ca="1"/>
        <v>1.4643537772928246</v>
      </c>
      <c r="D4482" s="57">
        <f t="shared" ca="1" si="551"/>
        <v>0.77520682906564686</v>
      </c>
      <c r="E4482" s="57">
        <f t="shared" ca="1" si="551"/>
        <v>0.77546121153134162</v>
      </c>
      <c r="F4482" s="57">
        <f t="shared" ca="1" si="544"/>
        <v>0</v>
      </c>
      <c r="G4482" s="57">
        <f t="shared" ca="1" si="545"/>
        <v>0</v>
      </c>
      <c r="H4482" s="17">
        <f t="shared" ca="1" si="546"/>
        <v>0</v>
      </c>
      <c r="I4482" s="17">
        <f t="shared" ca="1" si="547"/>
        <v>0</v>
      </c>
      <c r="K4482" s="17">
        <v>4473</v>
      </c>
      <c r="L4482" s="50">
        <v>1.7681186335105764E-3</v>
      </c>
      <c r="M4482" s="50">
        <v>1.7819590966275172E-3</v>
      </c>
      <c r="N4482" s="50">
        <v>5.0799999999999998E-2</v>
      </c>
      <c r="O4482" s="50">
        <v>5.16E-2</v>
      </c>
      <c r="R4482" s="59"/>
    </row>
    <row r="4483" spans="2:18" x14ac:dyDescent="0.2">
      <c r="B4483">
        <f t="shared" si="550"/>
        <v>4474</v>
      </c>
      <c r="C4483" s="57">
        <f ca="1"/>
        <v>-0.46525697340697858</v>
      </c>
      <c r="D4483" s="57">
        <f t="shared" ca="1" si="551"/>
        <v>0.64091345260112298</v>
      </c>
      <c r="E4483" s="57">
        <f t="shared" ca="1" si="551"/>
        <v>0.64112376698208129</v>
      </c>
      <c r="F4483" s="57">
        <f t="shared" ca="1" si="544"/>
        <v>0</v>
      </c>
      <c r="G4483" s="57">
        <f t="shared" ca="1" si="545"/>
        <v>0</v>
      </c>
      <c r="H4483" s="17">
        <f t="shared" ca="1" si="546"/>
        <v>0</v>
      </c>
      <c r="I4483" s="17">
        <f t="shared" ca="1" si="547"/>
        <v>0</v>
      </c>
      <c r="K4483" s="17">
        <v>4474</v>
      </c>
      <c r="L4483" s="50">
        <v>1.7039398016313492E-3</v>
      </c>
      <c r="M4483" s="50">
        <v>1.7178101840676231E-3</v>
      </c>
      <c r="N4483" s="50">
        <v>5.1400000000000001E-2</v>
      </c>
      <c r="O4483" s="50">
        <v>5.16E-2</v>
      </c>
      <c r="R4483" s="59"/>
    </row>
    <row r="4484" spans="2:18" x14ac:dyDescent="0.2">
      <c r="B4484">
        <f t="shared" si="550"/>
        <v>4475</v>
      </c>
      <c r="C4484" s="57">
        <f ca="1"/>
        <v>-1.5658514322061372</v>
      </c>
      <c r="D4484" s="57">
        <f t="shared" ca="1" si="551"/>
        <v>0.57501124984605434</v>
      </c>
      <c r="E4484" s="57">
        <f t="shared" ca="1" si="551"/>
        <v>0.57519993855989637</v>
      </c>
      <c r="F4484" s="57">
        <f t="shared" ca="1" si="544"/>
        <v>0</v>
      </c>
      <c r="G4484" s="57">
        <f t="shared" ca="1" si="545"/>
        <v>0</v>
      </c>
      <c r="H4484" s="17">
        <f t="shared" ca="1" si="546"/>
        <v>0</v>
      </c>
      <c r="I4484" s="17">
        <f t="shared" ca="1" si="547"/>
        <v>0</v>
      </c>
      <c r="K4484" s="17">
        <v>4475</v>
      </c>
      <c r="L4484" s="50">
        <v>1.4145904472560628E-3</v>
      </c>
      <c r="M4484" s="50">
        <v>1.427407767496999E-3</v>
      </c>
      <c r="N4484" s="50">
        <v>4.7600000000000003E-2</v>
      </c>
      <c r="O4484" s="50">
        <v>4.8000000000000001E-2</v>
      </c>
      <c r="R4484" s="59"/>
    </row>
    <row r="4485" spans="2:18" x14ac:dyDescent="0.2">
      <c r="B4485">
        <f t="shared" si="550"/>
        <v>4476</v>
      </c>
      <c r="C4485" s="57">
        <f ca="1"/>
        <v>-0.53700604466576518</v>
      </c>
      <c r="D4485" s="57">
        <f t="shared" ca="1" si="551"/>
        <v>0.63639590961977888</v>
      </c>
      <c r="E4485" s="57">
        <f t="shared" ca="1" si="551"/>
        <v>0.63660474157865399</v>
      </c>
      <c r="F4485" s="57">
        <f t="shared" ca="1" si="544"/>
        <v>0</v>
      </c>
      <c r="G4485" s="57">
        <f t="shared" ca="1" si="545"/>
        <v>0</v>
      </c>
      <c r="H4485" s="17">
        <f t="shared" ca="1" si="546"/>
        <v>0</v>
      </c>
      <c r="I4485" s="17">
        <f t="shared" ca="1" si="547"/>
        <v>0</v>
      </c>
      <c r="K4485" s="17">
        <v>4476</v>
      </c>
      <c r="L4485" s="50">
        <v>1.8987808729589795E-3</v>
      </c>
      <c r="M4485" s="50">
        <v>1.9135777627032802E-3</v>
      </c>
      <c r="N4485" s="50">
        <v>5.4800000000000001E-2</v>
      </c>
      <c r="O4485" s="50">
        <v>5.4800000000000001E-2</v>
      </c>
      <c r="R4485" s="59"/>
    </row>
    <row r="4486" spans="2:18" x14ac:dyDescent="0.2">
      <c r="B4486">
        <f t="shared" si="550"/>
        <v>4477</v>
      </c>
      <c r="C4486" s="57">
        <f ca="1"/>
        <v>0.40274971007580201</v>
      </c>
      <c r="D4486" s="57">
        <f t="shared" ca="1" si="551"/>
        <v>0.69817445782234056</v>
      </c>
      <c r="E4486" s="57">
        <f t="shared" ca="1" si="551"/>
        <v>0.69840356227989542</v>
      </c>
      <c r="F4486" s="57">
        <f t="shared" ca="1" si="544"/>
        <v>0</v>
      </c>
      <c r="G4486" s="57">
        <f t="shared" ca="1" si="545"/>
        <v>0</v>
      </c>
      <c r="H4486" s="17">
        <f t="shared" ca="1" si="546"/>
        <v>0</v>
      </c>
      <c r="I4486" s="17">
        <f t="shared" ca="1" si="547"/>
        <v>0</v>
      </c>
      <c r="K4486" s="17">
        <v>4477</v>
      </c>
      <c r="L4486" s="50">
        <v>1.5057716277845955E-3</v>
      </c>
      <c r="M4486" s="50">
        <v>1.5186324962860236E-3</v>
      </c>
      <c r="N4486" s="50">
        <v>4.7399999999999998E-2</v>
      </c>
      <c r="O4486" s="50">
        <v>4.82E-2</v>
      </c>
      <c r="R4486" s="59"/>
    </row>
    <row r="4487" spans="2:18" x14ac:dyDescent="0.2">
      <c r="B4487">
        <f t="shared" si="550"/>
        <v>4478</v>
      </c>
      <c r="C4487" s="57">
        <f ca="1"/>
        <v>0.24880124152390046</v>
      </c>
      <c r="D4487" s="57">
        <f t="shared" ca="1" si="551"/>
        <v>0.68765799986419596</v>
      </c>
      <c r="E4487" s="57">
        <f t="shared" ca="1" si="551"/>
        <v>0.68788365336852719</v>
      </c>
      <c r="F4487" s="57">
        <f t="shared" ca="1" si="544"/>
        <v>0</v>
      </c>
      <c r="G4487" s="57">
        <f t="shared" ca="1" si="545"/>
        <v>0</v>
      </c>
      <c r="H4487" s="17">
        <f t="shared" ca="1" si="546"/>
        <v>0</v>
      </c>
      <c r="I4487" s="17">
        <f t="shared" ca="1" si="547"/>
        <v>0</v>
      </c>
      <c r="K4487" s="17">
        <v>4478</v>
      </c>
      <c r="L4487" s="50">
        <v>1.7758572355859731E-3</v>
      </c>
      <c r="M4487" s="50">
        <v>1.7904612995767056E-3</v>
      </c>
      <c r="N4487" s="50">
        <v>5.3999999999999999E-2</v>
      </c>
      <c r="O4487" s="50">
        <v>5.4399999999999997E-2</v>
      </c>
      <c r="R4487" s="59"/>
    </row>
    <row r="4488" spans="2:18" x14ac:dyDescent="0.2">
      <c r="B4488">
        <f t="shared" si="550"/>
        <v>4479</v>
      </c>
      <c r="C4488" s="57">
        <f ca="1"/>
        <v>0.27976443211159824</v>
      </c>
      <c r="D4488" s="57">
        <f t="shared" ca="1" si="551"/>
        <v>0.68976033987055585</v>
      </c>
      <c r="E4488" s="57">
        <f t="shared" ca="1" si="551"/>
        <v>0.68998668325327106</v>
      </c>
      <c r="F4488" s="57">
        <f t="shared" ca="1" si="544"/>
        <v>0</v>
      </c>
      <c r="G4488" s="57">
        <f t="shared" ca="1" si="545"/>
        <v>0</v>
      </c>
      <c r="H4488" s="17">
        <f t="shared" ca="1" si="546"/>
        <v>0</v>
      </c>
      <c r="I4488" s="17">
        <f t="shared" ca="1" si="547"/>
        <v>0</v>
      </c>
      <c r="K4488" s="17">
        <v>4479</v>
      </c>
      <c r="L4488" s="50">
        <v>1.7321492679707592E-3</v>
      </c>
      <c r="M4488" s="50">
        <v>1.74587710440186E-3</v>
      </c>
      <c r="N4488" s="50">
        <v>5.0599999999999999E-2</v>
      </c>
      <c r="O4488" s="50">
        <v>5.0999999999999997E-2</v>
      </c>
      <c r="R4488" s="59"/>
    </row>
    <row r="4489" spans="2:18" x14ac:dyDescent="0.2">
      <c r="B4489">
        <f t="shared" si="550"/>
        <v>4480</v>
      </c>
      <c r="C4489" s="57">
        <f ca="1"/>
        <v>-0.72438756910969715</v>
      </c>
      <c r="D4489" s="57">
        <f t="shared" ca="1" si="551"/>
        <v>0.62474739416277958</v>
      </c>
      <c r="E4489" s="57">
        <f t="shared" ca="1" si="551"/>
        <v>0.62495240368617988</v>
      </c>
      <c r="F4489" s="57">
        <f t="shared" ca="1" si="544"/>
        <v>0</v>
      </c>
      <c r="G4489" s="57">
        <f t="shared" ca="1" si="545"/>
        <v>0</v>
      </c>
      <c r="H4489" s="17">
        <f t="shared" ca="1" si="546"/>
        <v>0</v>
      </c>
      <c r="I4489" s="17">
        <f t="shared" ca="1" si="547"/>
        <v>0</v>
      </c>
      <c r="K4489" s="17">
        <v>4480</v>
      </c>
      <c r="L4489" s="50">
        <v>1.5369989702868473E-3</v>
      </c>
      <c r="M4489" s="50">
        <v>1.5495562436669413E-3</v>
      </c>
      <c r="N4489" s="50">
        <v>4.6600000000000003E-2</v>
      </c>
      <c r="O4489" s="50">
        <v>4.6600000000000003E-2</v>
      </c>
      <c r="R4489" s="59"/>
    </row>
    <row r="4490" spans="2:18" x14ac:dyDescent="0.2">
      <c r="B4490">
        <f t="shared" si="550"/>
        <v>4481</v>
      </c>
      <c r="C4490" s="57">
        <f ca="1"/>
        <v>-0.95107315999366793</v>
      </c>
      <c r="D4490" s="57">
        <f t="shared" ref="D4490:E4509" ca="1" si="552">S0*EXP((D$5+0.5*σ*σ)*T+σ*SQRT(T)*$C4490)</f>
        <v>0.610940174233363</v>
      </c>
      <c r="E4490" s="57">
        <f t="shared" ca="1" si="552"/>
        <v>0.61114065294702546</v>
      </c>
      <c r="F4490" s="57">
        <f t="shared" ref="F4490:F4553" ca="1" si="553">MAX(0,CP*(D4490-K))</f>
        <v>0</v>
      </c>
      <c r="G4490" s="57">
        <f t="shared" ref="G4490:G4553" ca="1" si="554">MAX(0,CP*(E4490-K))</f>
        <v>0</v>
      </c>
      <c r="H4490" s="17">
        <f t="shared" ref="H4490:H4553" ca="1" si="555">(CP*(D4490-K)&gt;0)*1</f>
        <v>0</v>
      </c>
      <c r="I4490" s="17">
        <f t="shared" ref="I4490:I4553" ca="1" si="556">(CP*(E4490-K)&gt;0)*1</f>
        <v>0</v>
      </c>
      <c r="K4490" s="17">
        <v>4481</v>
      </c>
      <c r="L4490" s="50">
        <v>1.7251266212154946E-3</v>
      </c>
      <c r="M4490" s="50">
        <v>1.7391423174763041E-3</v>
      </c>
      <c r="N4490" s="50">
        <v>5.1999999999999998E-2</v>
      </c>
      <c r="O4490" s="50">
        <v>5.1999999999999998E-2</v>
      </c>
      <c r="R4490" s="59"/>
    </row>
    <row r="4491" spans="2:18" x14ac:dyDescent="0.2">
      <c r="B4491">
        <f t="shared" si="550"/>
        <v>4482</v>
      </c>
      <c r="C4491" s="57">
        <f ca="1"/>
        <v>-0.21377649115452532</v>
      </c>
      <c r="D4491" s="57">
        <f t="shared" ca="1" si="552"/>
        <v>0.65700212501219046</v>
      </c>
      <c r="E4491" s="57">
        <f t="shared" ca="1" si="552"/>
        <v>0.65721771885664704</v>
      </c>
      <c r="F4491" s="57">
        <f t="shared" ca="1" si="553"/>
        <v>0</v>
      </c>
      <c r="G4491" s="57">
        <f t="shared" ca="1" si="554"/>
        <v>0</v>
      </c>
      <c r="H4491" s="17">
        <f t="shared" ca="1" si="555"/>
        <v>0</v>
      </c>
      <c r="I4491" s="17">
        <f t="shared" ca="1" si="556"/>
        <v>0</v>
      </c>
      <c r="K4491" s="17">
        <v>4482</v>
      </c>
      <c r="L4491" s="50">
        <v>1.7986231506173496E-3</v>
      </c>
      <c r="M4491" s="50">
        <v>1.8125957276078754E-3</v>
      </c>
      <c r="N4491" s="50">
        <v>5.16E-2</v>
      </c>
      <c r="O4491" s="50">
        <v>5.1799999999999999E-2</v>
      </c>
      <c r="R4491" s="59"/>
    </row>
    <row r="4492" spans="2:18" x14ac:dyDescent="0.2">
      <c r="B4492">
        <f t="shared" si="550"/>
        <v>4483</v>
      </c>
      <c r="C4492" s="57">
        <f ca="1"/>
        <v>1.1288984911703774</v>
      </c>
      <c r="D4492" s="57">
        <f t="shared" ca="1" si="552"/>
        <v>0.7499887317553281</v>
      </c>
      <c r="E4492" s="57">
        <f t="shared" ca="1" si="552"/>
        <v>0.75023483895623744</v>
      </c>
      <c r="F4492" s="57">
        <f t="shared" ca="1" si="553"/>
        <v>0</v>
      </c>
      <c r="G4492" s="57">
        <f t="shared" ca="1" si="554"/>
        <v>0</v>
      </c>
      <c r="H4492" s="17">
        <f t="shared" ca="1" si="555"/>
        <v>0</v>
      </c>
      <c r="I4492" s="17">
        <f t="shared" ca="1" si="556"/>
        <v>0</v>
      </c>
      <c r="K4492" s="17">
        <v>4483</v>
      </c>
      <c r="L4492" s="50">
        <v>1.7306845922934191E-3</v>
      </c>
      <c r="M4492" s="50">
        <v>1.7451610359322061E-3</v>
      </c>
      <c r="N4492" s="50">
        <v>5.3600000000000002E-2</v>
      </c>
      <c r="O4492" s="50">
        <v>5.4199999999999998E-2</v>
      </c>
      <c r="R4492" s="59"/>
    </row>
    <row r="4493" spans="2:18" x14ac:dyDescent="0.2">
      <c r="B4493">
        <f t="shared" si="550"/>
        <v>4484</v>
      </c>
      <c r="C4493" s="57">
        <f ca="1"/>
        <v>-1.5687673831041975</v>
      </c>
      <c r="D4493" s="57">
        <f t="shared" ca="1" si="552"/>
        <v>0.57484597154288308</v>
      </c>
      <c r="E4493" s="57">
        <f t="shared" ca="1" si="552"/>
        <v>0.57503460602100287</v>
      </c>
      <c r="F4493" s="57">
        <f t="shared" ca="1" si="553"/>
        <v>0</v>
      </c>
      <c r="G4493" s="57">
        <f t="shared" ca="1" si="554"/>
        <v>0</v>
      </c>
      <c r="H4493" s="17">
        <f t="shared" ca="1" si="555"/>
        <v>0</v>
      </c>
      <c r="I4493" s="17">
        <f t="shared" ca="1" si="556"/>
        <v>0</v>
      </c>
      <c r="K4493" s="17">
        <v>4484</v>
      </c>
      <c r="L4493" s="50">
        <v>1.8822621939172488E-3</v>
      </c>
      <c r="M4493" s="50">
        <v>1.8968634265007719E-3</v>
      </c>
      <c r="N4493" s="50">
        <v>5.3600000000000002E-2</v>
      </c>
      <c r="O4493" s="50">
        <v>5.4600000000000003E-2</v>
      </c>
      <c r="R4493" s="59"/>
    </row>
    <row r="4494" spans="2:18" x14ac:dyDescent="0.2">
      <c r="B4494">
        <f t="shared" si="550"/>
        <v>4485</v>
      </c>
      <c r="C4494" s="57">
        <f ca="1"/>
        <v>2.3383870682079451</v>
      </c>
      <c r="D4494" s="57">
        <f t="shared" ca="1" si="552"/>
        <v>0.84496786798792278</v>
      </c>
      <c r="E4494" s="57">
        <f t="shared" ca="1" si="552"/>
        <v>0.84524514238958226</v>
      </c>
      <c r="F4494" s="57">
        <f t="shared" ca="1" si="553"/>
        <v>5.6767867987922771E-2</v>
      </c>
      <c r="G4494" s="57">
        <f t="shared" ca="1" si="554"/>
        <v>5.7045142389582248E-2</v>
      </c>
      <c r="H4494" s="17">
        <f t="shared" ca="1" si="555"/>
        <v>1</v>
      </c>
      <c r="I4494" s="17">
        <f t="shared" ca="1" si="556"/>
        <v>1</v>
      </c>
      <c r="K4494" s="17">
        <v>4485</v>
      </c>
      <c r="L4494" s="50">
        <v>1.8296260865791616E-3</v>
      </c>
      <c r="M4494" s="50">
        <v>1.8439864494927904E-3</v>
      </c>
      <c r="N4494" s="50">
        <v>5.3199999999999997E-2</v>
      </c>
      <c r="O4494" s="50">
        <v>5.3199999999999997E-2</v>
      </c>
      <c r="R4494" s="59"/>
    </row>
    <row r="4495" spans="2:18" x14ac:dyDescent="0.2">
      <c r="B4495">
        <f t="shared" si="550"/>
        <v>4486</v>
      </c>
      <c r="C4495" s="57">
        <f ca="1"/>
        <v>0.26035585233743364</v>
      </c>
      <c r="D4495" s="57">
        <f t="shared" ca="1" si="552"/>
        <v>0.68844178482645024</v>
      </c>
      <c r="E4495" s="57">
        <f t="shared" ca="1" si="552"/>
        <v>0.68866769552814322</v>
      </c>
      <c r="F4495" s="57">
        <f t="shared" ca="1" si="553"/>
        <v>0</v>
      </c>
      <c r="G4495" s="57">
        <f t="shared" ca="1" si="554"/>
        <v>0</v>
      </c>
      <c r="H4495" s="17">
        <f t="shared" ca="1" si="555"/>
        <v>0</v>
      </c>
      <c r="I4495" s="17">
        <f t="shared" ca="1" si="556"/>
        <v>0</v>
      </c>
      <c r="K4495" s="17">
        <v>4486</v>
      </c>
      <c r="L4495" s="50">
        <v>1.855666094020372E-3</v>
      </c>
      <c r="M4495" s="50">
        <v>1.8698430668805453E-3</v>
      </c>
      <c r="N4495" s="50">
        <v>5.2400000000000002E-2</v>
      </c>
      <c r="O4495" s="50">
        <v>5.2600000000000001E-2</v>
      </c>
      <c r="R4495" s="59"/>
    </row>
    <row r="4496" spans="2:18" x14ac:dyDescent="0.2">
      <c r="B4496">
        <f t="shared" si="550"/>
        <v>4487</v>
      </c>
      <c r="C4496" s="57">
        <f ca="1"/>
        <v>1.0386188191374259</v>
      </c>
      <c r="D4496" s="57">
        <f t="shared" ca="1" si="552"/>
        <v>0.7433431170546092</v>
      </c>
      <c r="E4496" s="57">
        <f t="shared" ca="1" si="552"/>
        <v>0.74358704351124461</v>
      </c>
      <c r="F4496" s="57">
        <f t="shared" ca="1" si="553"/>
        <v>0</v>
      </c>
      <c r="G4496" s="57">
        <f t="shared" ca="1" si="554"/>
        <v>0</v>
      </c>
      <c r="H4496" s="17">
        <f t="shared" ca="1" si="555"/>
        <v>0</v>
      </c>
      <c r="I4496" s="17">
        <f t="shared" ca="1" si="556"/>
        <v>0</v>
      </c>
      <c r="K4496" s="17">
        <v>4487</v>
      </c>
      <c r="L4496" s="50">
        <v>1.785951194997828E-3</v>
      </c>
      <c r="M4496" s="50">
        <v>1.8005444169408808E-3</v>
      </c>
      <c r="N4496" s="50">
        <v>5.3999999999999999E-2</v>
      </c>
      <c r="O4496" s="50">
        <v>5.4399999999999997E-2</v>
      </c>
      <c r="R4496" s="59"/>
    </row>
    <row r="4497" spans="2:18" x14ac:dyDescent="0.2">
      <c r="B4497">
        <f t="shared" si="550"/>
        <v>4488</v>
      </c>
      <c r="C4497" s="57">
        <f ca="1"/>
        <v>0.13854306395339125</v>
      </c>
      <c r="D4497" s="57">
        <f t="shared" ca="1" si="552"/>
        <v>0.68022358552947082</v>
      </c>
      <c r="E4497" s="57">
        <f t="shared" ca="1" si="552"/>
        <v>0.68044679944661235</v>
      </c>
      <c r="F4497" s="57">
        <f t="shared" ca="1" si="553"/>
        <v>0</v>
      </c>
      <c r="G4497" s="57">
        <f t="shared" ca="1" si="554"/>
        <v>0</v>
      </c>
      <c r="H4497" s="17">
        <f t="shared" ca="1" si="555"/>
        <v>0</v>
      </c>
      <c r="I4497" s="17">
        <f t="shared" ca="1" si="556"/>
        <v>0</v>
      </c>
      <c r="K4497" s="17">
        <v>4488</v>
      </c>
      <c r="L4497" s="50">
        <v>1.7874080190674966E-3</v>
      </c>
      <c r="M4497" s="50">
        <v>1.8009029310178662E-3</v>
      </c>
      <c r="N4497" s="50">
        <v>4.9799999999999997E-2</v>
      </c>
      <c r="O4497" s="50">
        <v>0.05</v>
      </c>
      <c r="R4497" s="59"/>
    </row>
    <row r="4498" spans="2:18" x14ac:dyDescent="0.2">
      <c r="B4498">
        <f t="shared" si="550"/>
        <v>4489</v>
      </c>
      <c r="C4498" s="57">
        <f ca="1"/>
        <v>0.56600989425540504</v>
      </c>
      <c r="D4498" s="57">
        <f t="shared" ca="1" si="552"/>
        <v>0.70950278335563233</v>
      </c>
      <c r="E4498" s="57">
        <f t="shared" ca="1" si="552"/>
        <v>0.70973560517902201</v>
      </c>
      <c r="F4498" s="57">
        <f t="shared" ca="1" si="553"/>
        <v>0</v>
      </c>
      <c r="G4498" s="57">
        <f t="shared" ca="1" si="554"/>
        <v>0</v>
      </c>
      <c r="H4498" s="17">
        <f t="shared" ca="1" si="555"/>
        <v>0</v>
      </c>
      <c r="I4498" s="17">
        <f t="shared" ca="1" si="556"/>
        <v>0</v>
      </c>
      <c r="K4498" s="17">
        <v>4489</v>
      </c>
      <c r="L4498" s="50">
        <v>1.82546726491364E-3</v>
      </c>
      <c r="M4498" s="50">
        <v>1.8391553372330983E-3</v>
      </c>
      <c r="N4498" s="50">
        <v>5.04E-2</v>
      </c>
      <c r="O4498" s="50">
        <v>5.0799999999999998E-2</v>
      </c>
      <c r="R4498" s="59"/>
    </row>
    <row r="4499" spans="2:18" x14ac:dyDescent="0.2">
      <c r="B4499">
        <f t="shared" si="550"/>
        <v>4490</v>
      </c>
      <c r="C4499" s="57">
        <f ca="1"/>
        <v>-0.58122312066011717</v>
      </c>
      <c r="D4499" s="57">
        <f t="shared" ca="1" si="552"/>
        <v>0.63362773893595237</v>
      </c>
      <c r="E4499" s="57">
        <f t="shared" ca="1" si="552"/>
        <v>0.63383566252552825</v>
      </c>
      <c r="F4499" s="57">
        <f t="shared" ca="1" si="553"/>
        <v>0</v>
      </c>
      <c r="G4499" s="57">
        <f t="shared" ca="1" si="554"/>
        <v>0</v>
      </c>
      <c r="H4499" s="17">
        <f t="shared" ca="1" si="555"/>
        <v>0</v>
      </c>
      <c r="I4499" s="17">
        <f t="shared" ca="1" si="556"/>
        <v>0</v>
      </c>
      <c r="K4499" s="17">
        <v>4490</v>
      </c>
      <c r="L4499" s="50">
        <v>1.5956122614537249E-3</v>
      </c>
      <c r="M4499" s="50">
        <v>1.609415656344055E-3</v>
      </c>
      <c r="N4499" s="50">
        <v>5.0999999999999997E-2</v>
      </c>
      <c r="O4499" s="50">
        <v>5.1799999999999999E-2</v>
      </c>
      <c r="R4499" s="59"/>
    </row>
    <row r="4500" spans="2:18" x14ac:dyDescent="0.2">
      <c r="B4500">
        <f t="shared" si="550"/>
        <v>4491</v>
      </c>
      <c r="C4500" s="57">
        <f ca="1"/>
        <v>-0.61036698576943005</v>
      </c>
      <c r="D4500" s="57">
        <f t="shared" ca="1" si="552"/>
        <v>0.63180980001460518</v>
      </c>
      <c r="E4500" s="57">
        <f t="shared" ca="1" si="552"/>
        <v>0.63201712705140589</v>
      </c>
      <c r="F4500" s="57">
        <f t="shared" ca="1" si="553"/>
        <v>0</v>
      </c>
      <c r="G4500" s="57">
        <f t="shared" ca="1" si="554"/>
        <v>0</v>
      </c>
      <c r="H4500" s="17">
        <f t="shared" ca="1" si="555"/>
        <v>0</v>
      </c>
      <c r="I4500" s="17">
        <f t="shared" ca="1" si="556"/>
        <v>0</v>
      </c>
      <c r="K4500" s="17">
        <v>4491</v>
      </c>
      <c r="L4500" s="50">
        <v>1.8251630744520249E-3</v>
      </c>
      <c r="M4500" s="50">
        <v>1.8381627612727347E-3</v>
      </c>
      <c r="N4500" s="50">
        <v>4.7600000000000003E-2</v>
      </c>
      <c r="O4500" s="50">
        <v>4.8000000000000001E-2</v>
      </c>
      <c r="R4500" s="59"/>
    </row>
    <row r="4501" spans="2:18" x14ac:dyDescent="0.2">
      <c r="B4501">
        <f t="shared" si="550"/>
        <v>4492</v>
      </c>
      <c r="C4501" s="57">
        <f ca="1"/>
        <v>-1.7365616811291789</v>
      </c>
      <c r="D4501" s="57">
        <f t="shared" ca="1" si="552"/>
        <v>0.56541485257212276</v>
      </c>
      <c r="E4501" s="57">
        <f t="shared" ca="1" si="552"/>
        <v>0.56560039224869019</v>
      </c>
      <c r="F4501" s="57">
        <f t="shared" ca="1" si="553"/>
        <v>0</v>
      </c>
      <c r="G4501" s="57">
        <f t="shared" ca="1" si="554"/>
        <v>0</v>
      </c>
      <c r="H4501" s="17">
        <f t="shared" ca="1" si="555"/>
        <v>0</v>
      </c>
      <c r="I4501" s="17">
        <f t="shared" ca="1" si="556"/>
        <v>0</v>
      </c>
      <c r="K4501" s="17">
        <v>4492</v>
      </c>
      <c r="L4501" s="50">
        <v>1.739954045477343E-3</v>
      </c>
      <c r="M4501" s="50">
        <v>1.7543763548720978E-3</v>
      </c>
      <c r="N4501" s="50">
        <v>5.3400000000000003E-2</v>
      </c>
      <c r="O4501" s="50">
        <v>5.3800000000000001E-2</v>
      </c>
      <c r="R4501" s="59"/>
    </row>
    <row r="4502" spans="2:18" x14ac:dyDescent="0.2">
      <c r="B4502">
        <f t="shared" si="550"/>
        <v>4493</v>
      </c>
      <c r="C4502" s="57">
        <f ca="1"/>
        <v>0.26841519536018343</v>
      </c>
      <c r="D4502" s="57">
        <f t="shared" ca="1" si="552"/>
        <v>0.68898900377701855</v>
      </c>
      <c r="E4502" s="57">
        <f t="shared" ca="1" si="552"/>
        <v>0.68921509404744163</v>
      </c>
      <c r="F4502" s="57">
        <f t="shared" ca="1" si="553"/>
        <v>0</v>
      </c>
      <c r="G4502" s="57">
        <f t="shared" ca="1" si="554"/>
        <v>0</v>
      </c>
      <c r="H4502" s="17">
        <f t="shared" ca="1" si="555"/>
        <v>0</v>
      </c>
      <c r="I4502" s="17">
        <f t="shared" ca="1" si="556"/>
        <v>0</v>
      </c>
      <c r="K4502" s="17">
        <v>4493</v>
      </c>
      <c r="L4502" s="50">
        <v>1.7018683761546925E-3</v>
      </c>
      <c r="M4502" s="50">
        <v>1.7165068949483286E-3</v>
      </c>
      <c r="N4502" s="50">
        <v>5.4399999999999997E-2</v>
      </c>
      <c r="O4502" s="50">
        <v>5.4600000000000003E-2</v>
      </c>
      <c r="R4502" s="59"/>
    </row>
    <row r="4503" spans="2:18" x14ac:dyDescent="0.2">
      <c r="B4503">
        <f t="shared" si="550"/>
        <v>4494</v>
      </c>
      <c r="C4503" s="57">
        <f ca="1"/>
        <v>-1.7759054608307527</v>
      </c>
      <c r="D4503" s="57">
        <f t="shared" ca="1" si="552"/>
        <v>0.56322596722768781</v>
      </c>
      <c r="E4503" s="57">
        <f t="shared" ca="1" si="552"/>
        <v>0.56341078862620331</v>
      </c>
      <c r="F4503" s="57">
        <f t="shared" ca="1" si="553"/>
        <v>0</v>
      </c>
      <c r="G4503" s="57">
        <f t="shared" ca="1" si="554"/>
        <v>0</v>
      </c>
      <c r="H4503" s="17">
        <f t="shared" ca="1" si="555"/>
        <v>0</v>
      </c>
      <c r="I4503" s="17">
        <f t="shared" ca="1" si="556"/>
        <v>0</v>
      </c>
      <c r="K4503" s="17">
        <v>4494</v>
      </c>
      <c r="L4503" s="50">
        <v>1.5111264659530288E-3</v>
      </c>
      <c r="M4503" s="50">
        <v>1.5239024669746574E-3</v>
      </c>
      <c r="N4503" s="50">
        <v>4.7199999999999999E-2</v>
      </c>
      <c r="O4503" s="50">
        <v>4.7800000000000002E-2</v>
      </c>
      <c r="R4503" s="59"/>
    </row>
    <row r="4504" spans="2:18" x14ac:dyDescent="0.2">
      <c r="B4504">
        <f t="shared" si="550"/>
        <v>4495</v>
      </c>
      <c r="C4504" s="57">
        <f ca="1"/>
        <v>-1.064183704104934</v>
      </c>
      <c r="D4504" s="57">
        <f t="shared" ca="1" si="552"/>
        <v>0.60416525259211984</v>
      </c>
      <c r="E4504" s="57">
        <f t="shared" ca="1" si="552"/>
        <v>0.60436350812971185</v>
      </c>
      <c r="F4504" s="57">
        <f t="shared" ca="1" si="553"/>
        <v>0</v>
      </c>
      <c r="G4504" s="57">
        <f t="shared" ca="1" si="554"/>
        <v>0</v>
      </c>
      <c r="H4504" s="17">
        <f t="shared" ca="1" si="555"/>
        <v>0</v>
      </c>
      <c r="I4504" s="17">
        <f t="shared" ca="1" si="556"/>
        <v>0</v>
      </c>
      <c r="K4504" s="17">
        <v>4495</v>
      </c>
      <c r="L4504" s="50">
        <v>1.9983203737039762E-3</v>
      </c>
      <c r="M4504" s="50">
        <v>2.0127208364475353E-3</v>
      </c>
      <c r="N4504" s="50">
        <v>5.2999999999999999E-2</v>
      </c>
      <c r="O4504" s="50">
        <v>5.3600000000000002E-2</v>
      </c>
      <c r="R4504" s="59"/>
    </row>
    <row r="4505" spans="2:18" x14ac:dyDescent="0.2">
      <c r="B4505">
        <f t="shared" si="550"/>
        <v>4496</v>
      </c>
      <c r="C4505" s="57">
        <f ca="1"/>
        <v>-0.3589307948289816</v>
      </c>
      <c r="D4505" s="57">
        <f t="shared" ca="1" si="552"/>
        <v>0.64766711787405662</v>
      </c>
      <c r="E4505" s="57">
        <f t="shared" ca="1" si="552"/>
        <v>0.64787964845585333</v>
      </c>
      <c r="F4505" s="57">
        <f t="shared" ca="1" si="553"/>
        <v>0</v>
      </c>
      <c r="G4505" s="57">
        <f t="shared" ca="1" si="554"/>
        <v>0</v>
      </c>
      <c r="H4505" s="17">
        <f t="shared" ca="1" si="555"/>
        <v>0</v>
      </c>
      <c r="I4505" s="17">
        <f t="shared" ca="1" si="556"/>
        <v>0</v>
      </c>
      <c r="K4505" s="17">
        <v>4496</v>
      </c>
      <c r="L4505" s="50">
        <v>1.7849291413552216E-3</v>
      </c>
      <c r="M4505" s="50">
        <v>1.7986486466905951E-3</v>
      </c>
      <c r="N4505" s="50">
        <v>5.0599999999999999E-2</v>
      </c>
      <c r="O4505" s="50">
        <v>5.0799999999999998E-2</v>
      </c>
      <c r="R4505" s="59"/>
    </row>
    <row r="4506" spans="2:18" x14ac:dyDescent="0.2">
      <c r="B4506">
        <f t="shared" si="550"/>
        <v>4497</v>
      </c>
      <c r="C4506" s="57">
        <f ca="1"/>
        <v>-1.60179563821758</v>
      </c>
      <c r="D4506" s="57">
        <f t="shared" ca="1" si="552"/>
        <v>0.57297721826987957</v>
      </c>
      <c r="E4506" s="57">
        <f t="shared" ca="1" si="552"/>
        <v>0.57316523952060316</v>
      </c>
      <c r="F4506" s="57">
        <f t="shared" ca="1" si="553"/>
        <v>0</v>
      </c>
      <c r="G4506" s="57">
        <f t="shared" ca="1" si="554"/>
        <v>0</v>
      </c>
      <c r="H4506" s="17">
        <f t="shared" ca="1" si="555"/>
        <v>0</v>
      </c>
      <c r="I4506" s="17">
        <f t="shared" ca="1" si="556"/>
        <v>0</v>
      </c>
      <c r="K4506" s="17">
        <v>4497</v>
      </c>
      <c r="L4506" s="50">
        <v>2.1348066341366234E-3</v>
      </c>
      <c r="M4506" s="50">
        <v>2.150714820323195E-3</v>
      </c>
      <c r="N4506" s="50">
        <v>5.8400000000000001E-2</v>
      </c>
      <c r="O4506" s="50">
        <v>5.8999999999999997E-2</v>
      </c>
      <c r="R4506" s="59"/>
    </row>
    <row r="4507" spans="2:18" x14ac:dyDescent="0.2">
      <c r="B4507">
        <f t="shared" si="550"/>
        <v>4498</v>
      </c>
      <c r="C4507" s="57">
        <f ca="1"/>
        <v>-5.1782522954358826E-2</v>
      </c>
      <c r="D4507" s="57">
        <f t="shared" ca="1" si="552"/>
        <v>0.66757906208746054</v>
      </c>
      <c r="E4507" s="57">
        <f t="shared" ca="1" si="552"/>
        <v>0.66779812673123395</v>
      </c>
      <c r="F4507" s="57">
        <f t="shared" ca="1" si="553"/>
        <v>0</v>
      </c>
      <c r="G4507" s="57">
        <f t="shared" ca="1" si="554"/>
        <v>0</v>
      </c>
      <c r="H4507" s="17">
        <f t="shared" ca="1" si="555"/>
        <v>0</v>
      </c>
      <c r="I4507" s="17">
        <f t="shared" ca="1" si="556"/>
        <v>0</v>
      </c>
      <c r="K4507" s="17">
        <v>4498</v>
      </c>
      <c r="L4507" s="50">
        <v>1.7676063546425245E-3</v>
      </c>
      <c r="M4507" s="50">
        <v>1.7808424632588605E-3</v>
      </c>
      <c r="N4507" s="50">
        <v>4.8800000000000003E-2</v>
      </c>
      <c r="O4507" s="50">
        <v>4.9000000000000002E-2</v>
      </c>
      <c r="R4507" s="59"/>
    </row>
    <row r="4508" spans="2:18" x14ac:dyDescent="0.2">
      <c r="B4508">
        <f t="shared" si="550"/>
        <v>4499</v>
      </c>
      <c r="C4508" s="57">
        <f ca="1"/>
        <v>-0.68684979237566379</v>
      </c>
      <c r="D4508" s="57">
        <f t="shared" ca="1" si="552"/>
        <v>0.62706371427043361</v>
      </c>
      <c r="E4508" s="57">
        <f t="shared" ca="1" si="552"/>
        <v>0.62726948388933146</v>
      </c>
      <c r="F4508" s="57">
        <f t="shared" ca="1" si="553"/>
        <v>0</v>
      </c>
      <c r="G4508" s="57">
        <f t="shared" ca="1" si="554"/>
        <v>0</v>
      </c>
      <c r="H4508" s="17">
        <f t="shared" ca="1" si="555"/>
        <v>0</v>
      </c>
      <c r="I4508" s="17">
        <f t="shared" ca="1" si="556"/>
        <v>0</v>
      </c>
      <c r="K4508" s="17">
        <v>4499</v>
      </c>
      <c r="L4508" s="50">
        <v>1.6914326848339485E-3</v>
      </c>
      <c r="M4508" s="50">
        <v>1.7048165737486968E-3</v>
      </c>
      <c r="N4508" s="50">
        <v>4.9599999999999998E-2</v>
      </c>
      <c r="O4508" s="50">
        <v>4.9599999999999998E-2</v>
      </c>
      <c r="R4508" s="59"/>
    </row>
    <row r="4509" spans="2:18" x14ac:dyDescent="0.2">
      <c r="B4509">
        <f t="shared" si="550"/>
        <v>4500</v>
      </c>
      <c r="C4509" s="57">
        <f ca="1"/>
        <v>-0.96372781855613254</v>
      </c>
      <c r="D4509" s="57">
        <f t="shared" ca="1" si="552"/>
        <v>0.61017844617335637</v>
      </c>
      <c r="E4509" s="57">
        <f t="shared" ca="1" si="552"/>
        <v>0.61037867492758247</v>
      </c>
      <c r="F4509" s="57">
        <f t="shared" ca="1" si="553"/>
        <v>0</v>
      </c>
      <c r="G4509" s="57">
        <f t="shared" ca="1" si="554"/>
        <v>0</v>
      </c>
      <c r="H4509" s="17">
        <f t="shared" ca="1" si="555"/>
        <v>0</v>
      </c>
      <c r="I4509" s="17">
        <f t="shared" ca="1" si="556"/>
        <v>0</v>
      </c>
      <c r="K4509" s="17">
        <v>4500</v>
      </c>
      <c r="L4509" s="50">
        <v>1.8031167938667913E-3</v>
      </c>
      <c r="M4509" s="50">
        <v>1.8168544717641734E-3</v>
      </c>
      <c r="N4509" s="50">
        <v>5.0599999999999999E-2</v>
      </c>
      <c r="O4509" s="50">
        <v>5.0999999999999997E-2</v>
      </c>
      <c r="R4509" s="59"/>
    </row>
    <row r="4510" spans="2:18" x14ac:dyDescent="0.2">
      <c r="B4510">
        <f t="shared" si="550"/>
        <v>4501</v>
      </c>
      <c r="C4510" s="57">
        <f ca="1"/>
        <v>-2.286041718258597</v>
      </c>
      <c r="D4510" s="57">
        <f t="shared" ref="D4510:E4529" ca="1" si="557">S0*EXP((D$5+0.5*σ*σ)*T+σ*SQRT(T)*$C4510)</f>
        <v>0.53560013588347977</v>
      </c>
      <c r="E4510" s="57">
        <f t="shared" ca="1" si="557"/>
        <v>0.53577589192442776</v>
      </c>
      <c r="F4510" s="57">
        <f t="shared" ca="1" si="553"/>
        <v>0</v>
      </c>
      <c r="G4510" s="57">
        <f t="shared" ca="1" si="554"/>
        <v>0</v>
      </c>
      <c r="H4510" s="17">
        <f t="shared" ca="1" si="555"/>
        <v>0</v>
      </c>
      <c r="I4510" s="17">
        <f t="shared" ca="1" si="556"/>
        <v>0</v>
      </c>
      <c r="K4510" s="17">
        <v>4501</v>
      </c>
      <c r="L4510" s="50">
        <v>1.6884357447790428E-3</v>
      </c>
      <c r="M4510" s="50">
        <v>1.7019129248663385E-3</v>
      </c>
      <c r="N4510" s="50">
        <v>4.9799999999999997E-2</v>
      </c>
      <c r="O4510" s="50">
        <v>5.0200000000000002E-2</v>
      </c>
      <c r="R4510" s="59"/>
    </row>
    <row r="4511" spans="2:18" x14ac:dyDescent="0.2">
      <c r="B4511">
        <f t="shared" si="550"/>
        <v>4502</v>
      </c>
      <c r="C4511" s="57">
        <f ca="1"/>
        <v>-0.84845928131040116</v>
      </c>
      <c r="D4511" s="57">
        <f t="shared" ca="1" si="557"/>
        <v>0.61715208370923635</v>
      </c>
      <c r="E4511" s="57">
        <f t="shared" ca="1" si="557"/>
        <v>0.61735460084772931</v>
      </c>
      <c r="F4511" s="57">
        <f t="shared" ca="1" si="553"/>
        <v>0</v>
      </c>
      <c r="G4511" s="57">
        <f t="shared" ca="1" si="554"/>
        <v>0</v>
      </c>
      <c r="H4511" s="17">
        <f t="shared" ca="1" si="555"/>
        <v>0</v>
      </c>
      <c r="I4511" s="17">
        <f t="shared" ca="1" si="556"/>
        <v>0</v>
      </c>
      <c r="K4511" s="17">
        <v>4502</v>
      </c>
      <c r="L4511" s="50">
        <v>1.6540230324099162E-3</v>
      </c>
      <c r="M4511" s="50">
        <v>1.6675757947967381E-3</v>
      </c>
      <c r="N4511" s="50">
        <v>0.05</v>
      </c>
      <c r="O4511" s="50">
        <v>5.0599999999999999E-2</v>
      </c>
      <c r="R4511" s="59"/>
    </row>
    <row r="4512" spans="2:18" x14ac:dyDescent="0.2">
      <c r="B4512">
        <f t="shared" si="550"/>
        <v>4503</v>
      </c>
      <c r="C4512" s="57">
        <f ca="1"/>
        <v>-0.77947291720165113</v>
      </c>
      <c r="D4512" s="57">
        <f t="shared" ca="1" si="557"/>
        <v>0.62136375892789508</v>
      </c>
      <c r="E4512" s="57">
        <f t="shared" ca="1" si="557"/>
        <v>0.62156765811861803</v>
      </c>
      <c r="F4512" s="57">
        <f t="shared" ca="1" si="553"/>
        <v>0</v>
      </c>
      <c r="G4512" s="57">
        <f t="shared" ca="1" si="554"/>
        <v>0</v>
      </c>
      <c r="H4512" s="17">
        <f t="shared" ca="1" si="555"/>
        <v>0</v>
      </c>
      <c r="I4512" s="17">
        <f t="shared" ca="1" si="556"/>
        <v>0</v>
      </c>
      <c r="K4512" s="17">
        <v>4503</v>
      </c>
      <c r="L4512" s="50">
        <v>1.7348256755197469E-3</v>
      </c>
      <c r="M4512" s="50">
        <v>1.7481735740773633E-3</v>
      </c>
      <c r="N4512" s="50">
        <v>4.9399999999999999E-2</v>
      </c>
      <c r="O4512" s="50">
        <v>4.9599999999999998E-2</v>
      </c>
      <c r="R4512" s="59"/>
    </row>
    <row r="4513" spans="2:18" x14ac:dyDescent="0.2">
      <c r="B4513">
        <f t="shared" si="550"/>
        <v>4504</v>
      </c>
      <c r="C4513" s="57">
        <f ca="1"/>
        <v>1.2422711305814449</v>
      </c>
      <c r="D4513" s="57">
        <f t="shared" ca="1" si="557"/>
        <v>0.75841846939452506</v>
      </c>
      <c r="E4513" s="57">
        <f t="shared" ca="1" si="557"/>
        <v>0.75866734279584103</v>
      </c>
      <c r="F4513" s="57">
        <f t="shared" ca="1" si="553"/>
        <v>0</v>
      </c>
      <c r="G4513" s="57">
        <f t="shared" ca="1" si="554"/>
        <v>0</v>
      </c>
      <c r="H4513" s="17">
        <f t="shared" ca="1" si="555"/>
        <v>0</v>
      </c>
      <c r="I4513" s="17">
        <f t="shared" ca="1" si="556"/>
        <v>0</v>
      </c>
      <c r="K4513" s="17">
        <v>4504</v>
      </c>
      <c r="L4513" s="50">
        <v>1.4389212512776845E-3</v>
      </c>
      <c r="M4513" s="50">
        <v>1.4517512453257257E-3</v>
      </c>
      <c r="N4513" s="50">
        <v>4.7E-2</v>
      </c>
      <c r="O4513" s="50">
        <v>4.82E-2</v>
      </c>
      <c r="R4513" s="59"/>
    </row>
    <row r="4514" spans="2:18" x14ac:dyDescent="0.2">
      <c r="B4514">
        <f t="shared" si="550"/>
        <v>4505</v>
      </c>
      <c r="C4514" s="57">
        <f ca="1"/>
        <v>0.2175784851411538</v>
      </c>
      <c r="D4514" s="57">
        <f t="shared" ca="1" si="557"/>
        <v>0.68554452437501445</v>
      </c>
      <c r="E4514" s="57">
        <f t="shared" ca="1" si="557"/>
        <v>0.68576948434687679</v>
      </c>
      <c r="F4514" s="57">
        <f t="shared" ca="1" si="553"/>
        <v>0</v>
      </c>
      <c r="G4514" s="57">
        <f t="shared" ca="1" si="554"/>
        <v>0</v>
      </c>
      <c r="H4514" s="17">
        <f t="shared" ca="1" si="555"/>
        <v>0</v>
      </c>
      <c r="I4514" s="17">
        <f t="shared" ca="1" si="556"/>
        <v>0</v>
      </c>
      <c r="K4514" s="17">
        <v>4505</v>
      </c>
      <c r="L4514" s="50">
        <v>1.6242831615905914E-3</v>
      </c>
      <c r="M4514" s="50">
        <v>1.6381852229805699E-3</v>
      </c>
      <c r="N4514" s="50">
        <v>5.16E-2</v>
      </c>
      <c r="O4514" s="50">
        <v>5.1799999999999999E-2</v>
      </c>
      <c r="R4514" s="59"/>
    </row>
    <row r="4515" spans="2:18" x14ac:dyDescent="0.2">
      <c r="B4515">
        <f t="shared" si="550"/>
        <v>4506</v>
      </c>
      <c r="C4515" s="57">
        <f ca="1"/>
        <v>-0.25357473846823853</v>
      </c>
      <c r="D4515" s="57">
        <f t="shared" ca="1" si="557"/>
        <v>0.65442935645696687</v>
      </c>
      <c r="E4515" s="57">
        <f t="shared" ca="1" si="557"/>
        <v>0.65464410605291568</v>
      </c>
      <c r="F4515" s="57">
        <f t="shared" ca="1" si="553"/>
        <v>0</v>
      </c>
      <c r="G4515" s="57">
        <f t="shared" ca="1" si="554"/>
        <v>0</v>
      </c>
      <c r="H4515" s="17">
        <f t="shared" ca="1" si="555"/>
        <v>0</v>
      </c>
      <c r="I4515" s="17">
        <f t="shared" ca="1" si="556"/>
        <v>0</v>
      </c>
      <c r="K4515" s="17">
        <v>4506</v>
      </c>
      <c r="L4515" s="50">
        <v>1.6396317585948208E-3</v>
      </c>
      <c r="M4515" s="50">
        <v>1.6533985378162387E-3</v>
      </c>
      <c r="N4515" s="50">
        <v>5.0999999999999997E-2</v>
      </c>
      <c r="O4515" s="50">
        <v>5.1400000000000001E-2</v>
      </c>
      <c r="R4515" s="59"/>
    </row>
    <row r="4516" spans="2:18" x14ac:dyDescent="0.2">
      <c r="B4516">
        <f t="shared" si="550"/>
        <v>4507</v>
      </c>
      <c r="C4516" s="57">
        <f ca="1"/>
        <v>-1.6705809227648742E-2</v>
      </c>
      <c r="D4516" s="57">
        <f t="shared" ca="1" si="557"/>
        <v>0.66989162983546424</v>
      </c>
      <c r="E4516" s="57">
        <f t="shared" ca="1" si="557"/>
        <v>0.67011145334340627</v>
      </c>
      <c r="F4516" s="57">
        <f t="shared" ca="1" si="553"/>
        <v>0</v>
      </c>
      <c r="G4516" s="57">
        <f t="shared" ca="1" si="554"/>
        <v>0</v>
      </c>
      <c r="H4516" s="17">
        <f t="shared" ca="1" si="555"/>
        <v>0</v>
      </c>
      <c r="I4516" s="17">
        <f t="shared" ca="1" si="556"/>
        <v>0</v>
      </c>
      <c r="K4516" s="17">
        <v>4507</v>
      </c>
      <c r="L4516" s="50">
        <v>1.6007001097365996E-3</v>
      </c>
      <c r="M4516" s="50">
        <v>1.614157683409364E-3</v>
      </c>
      <c r="N4516" s="50">
        <v>0.05</v>
      </c>
      <c r="O4516" s="50">
        <v>0.05</v>
      </c>
      <c r="R4516" s="59"/>
    </row>
    <row r="4517" spans="2:18" x14ac:dyDescent="0.2">
      <c r="B4517">
        <f t="shared" si="550"/>
        <v>4508</v>
      </c>
      <c r="C4517" s="57">
        <f ca="1"/>
        <v>0.77998200594212219</v>
      </c>
      <c r="D4517" s="57">
        <f t="shared" ca="1" si="557"/>
        <v>0.72462870211938923</v>
      </c>
      <c r="E4517" s="57">
        <f t="shared" ca="1" si="557"/>
        <v>0.7248664874807238</v>
      </c>
      <c r="F4517" s="57">
        <f t="shared" ca="1" si="553"/>
        <v>0</v>
      </c>
      <c r="G4517" s="57">
        <f t="shared" ca="1" si="554"/>
        <v>0</v>
      </c>
      <c r="H4517" s="17">
        <f t="shared" ca="1" si="555"/>
        <v>0</v>
      </c>
      <c r="I4517" s="17">
        <f t="shared" ca="1" si="556"/>
        <v>0</v>
      </c>
      <c r="K4517" s="17">
        <v>4508</v>
      </c>
      <c r="L4517" s="50">
        <v>1.7109470853461659E-3</v>
      </c>
      <c r="M4517" s="50">
        <v>1.7255922399096906E-3</v>
      </c>
      <c r="N4517" s="50">
        <v>5.3800000000000001E-2</v>
      </c>
      <c r="O4517" s="50">
        <v>5.4600000000000003E-2</v>
      </c>
      <c r="R4517" s="59"/>
    </row>
    <row r="4518" spans="2:18" x14ac:dyDescent="0.2">
      <c r="B4518">
        <f t="shared" si="550"/>
        <v>4509</v>
      </c>
      <c r="C4518" s="57">
        <f ca="1"/>
        <v>-1.7681172978709241</v>
      </c>
      <c r="D4518" s="57">
        <f t="shared" ca="1" si="557"/>
        <v>0.56365858679620906</v>
      </c>
      <c r="E4518" s="57">
        <f t="shared" ca="1" si="557"/>
        <v>0.56384355015791221</v>
      </c>
      <c r="F4518" s="57">
        <f t="shared" ca="1" si="553"/>
        <v>0</v>
      </c>
      <c r="G4518" s="57">
        <f t="shared" ca="1" si="554"/>
        <v>0</v>
      </c>
      <c r="H4518" s="17">
        <f t="shared" ca="1" si="555"/>
        <v>0</v>
      </c>
      <c r="I4518" s="17">
        <f t="shared" ca="1" si="556"/>
        <v>0</v>
      </c>
      <c r="K4518" s="17">
        <v>4509</v>
      </c>
      <c r="L4518" s="50">
        <v>1.8761612712073826E-3</v>
      </c>
      <c r="M4518" s="50">
        <v>1.8903766759223359E-3</v>
      </c>
      <c r="N4518" s="50">
        <v>5.2400000000000002E-2</v>
      </c>
      <c r="O4518" s="50">
        <v>5.28E-2</v>
      </c>
      <c r="R4518" s="59"/>
    </row>
    <row r="4519" spans="2:18" x14ac:dyDescent="0.2">
      <c r="B4519">
        <f t="shared" si="550"/>
        <v>4510</v>
      </c>
      <c r="C4519" s="57">
        <f ca="1"/>
        <v>1.41629186992773</v>
      </c>
      <c r="D4519" s="57">
        <f t="shared" ca="1" si="557"/>
        <v>0.77154235367386548</v>
      </c>
      <c r="E4519" s="57">
        <f t="shared" ca="1" si="557"/>
        <v>0.77179553364978493</v>
      </c>
      <c r="F4519" s="57">
        <f t="shared" ca="1" si="553"/>
        <v>0</v>
      </c>
      <c r="G4519" s="57">
        <f t="shared" ca="1" si="554"/>
        <v>0</v>
      </c>
      <c r="H4519" s="17">
        <f t="shared" ca="1" si="555"/>
        <v>0</v>
      </c>
      <c r="I4519" s="17">
        <f t="shared" ca="1" si="556"/>
        <v>0</v>
      </c>
      <c r="K4519" s="17">
        <v>4510</v>
      </c>
      <c r="L4519" s="50">
        <v>1.5933855643604901E-3</v>
      </c>
      <c r="M4519" s="50">
        <v>1.605857882422233E-3</v>
      </c>
      <c r="N4519" s="50">
        <v>4.6199999999999998E-2</v>
      </c>
      <c r="O4519" s="50">
        <v>4.6199999999999998E-2</v>
      </c>
      <c r="R4519" s="59"/>
    </row>
    <row r="4520" spans="2:18" x14ac:dyDescent="0.2">
      <c r="B4520">
        <f t="shared" si="550"/>
        <v>4511</v>
      </c>
      <c r="C4520" s="57">
        <f ca="1"/>
        <v>1.2278607936682249</v>
      </c>
      <c r="D4520" s="57">
        <f t="shared" ca="1" si="557"/>
        <v>0.75734176547017651</v>
      </c>
      <c r="E4520" s="57">
        <f t="shared" ca="1" si="557"/>
        <v>0.7575902855533988</v>
      </c>
      <c r="F4520" s="57">
        <f t="shared" ca="1" si="553"/>
        <v>0</v>
      </c>
      <c r="G4520" s="57">
        <f t="shared" ca="1" si="554"/>
        <v>0</v>
      </c>
      <c r="H4520" s="17">
        <f t="shared" ca="1" si="555"/>
        <v>0</v>
      </c>
      <c r="I4520" s="17">
        <f t="shared" ca="1" si="556"/>
        <v>0</v>
      </c>
      <c r="K4520" s="17">
        <v>4511</v>
      </c>
      <c r="L4520" s="50">
        <v>1.7716546992984394E-3</v>
      </c>
      <c r="M4520" s="50">
        <v>1.7844296987797807E-3</v>
      </c>
      <c r="N4520" s="50">
        <v>4.7E-2</v>
      </c>
      <c r="O4520" s="50">
        <v>4.7199999999999999E-2</v>
      </c>
      <c r="R4520" s="59"/>
    </row>
    <row r="4521" spans="2:18" x14ac:dyDescent="0.2">
      <c r="B4521">
        <f t="shared" si="550"/>
        <v>4512</v>
      </c>
      <c r="C4521" s="57">
        <f ca="1"/>
        <v>-0.22915365118208994</v>
      </c>
      <c r="D4521" s="57">
        <f t="shared" ca="1" si="557"/>
        <v>0.65600686747275938</v>
      </c>
      <c r="E4521" s="57">
        <f t="shared" ca="1" si="557"/>
        <v>0.65622213472557955</v>
      </c>
      <c r="F4521" s="57">
        <f t="shared" ca="1" si="553"/>
        <v>0</v>
      </c>
      <c r="G4521" s="57">
        <f t="shared" ca="1" si="554"/>
        <v>0</v>
      </c>
      <c r="H4521" s="17">
        <f t="shared" ca="1" si="555"/>
        <v>0</v>
      </c>
      <c r="I4521" s="17">
        <f t="shared" ca="1" si="556"/>
        <v>0</v>
      </c>
      <c r="K4521" s="17">
        <v>4512</v>
      </c>
      <c r="L4521" s="50">
        <v>1.6669365375735566E-3</v>
      </c>
      <c r="M4521" s="50">
        <v>1.681175809044819E-3</v>
      </c>
      <c r="N4521" s="50">
        <v>5.28E-2</v>
      </c>
      <c r="O4521" s="50">
        <v>5.3199999999999997E-2</v>
      </c>
      <c r="R4521" s="59"/>
    </row>
    <row r="4522" spans="2:18" x14ac:dyDescent="0.2">
      <c r="B4522">
        <f t="shared" si="550"/>
        <v>4513</v>
      </c>
      <c r="C4522" s="57">
        <f ca="1"/>
        <v>-2.2311802938397221</v>
      </c>
      <c r="D4522" s="57">
        <f t="shared" ca="1" si="557"/>
        <v>0.53850485726163022</v>
      </c>
      <c r="E4522" s="57">
        <f t="shared" ca="1" si="557"/>
        <v>0.53868156648069621</v>
      </c>
      <c r="F4522" s="57">
        <f t="shared" ca="1" si="553"/>
        <v>0</v>
      </c>
      <c r="G4522" s="57">
        <f t="shared" ca="1" si="554"/>
        <v>0</v>
      </c>
      <c r="H4522" s="17">
        <f t="shared" ca="1" si="555"/>
        <v>0</v>
      </c>
      <c r="I4522" s="17">
        <f t="shared" ca="1" si="556"/>
        <v>0</v>
      </c>
      <c r="K4522" s="17">
        <v>4513</v>
      </c>
      <c r="L4522" s="50">
        <v>1.7351904102795072E-3</v>
      </c>
      <c r="M4522" s="50">
        <v>1.7488051834313679E-3</v>
      </c>
      <c r="N4522" s="50">
        <v>5.04E-2</v>
      </c>
      <c r="O4522" s="50">
        <v>5.0799999999999998E-2</v>
      </c>
      <c r="R4522" s="59"/>
    </row>
    <row r="4523" spans="2:18" x14ac:dyDescent="0.2">
      <c r="B4523">
        <f t="shared" ref="B4523:B4586" si="558">B4522+1</f>
        <v>4514</v>
      </c>
      <c r="C4523" s="57">
        <f ca="1"/>
        <v>1.0238122971018038</v>
      </c>
      <c r="D4523" s="57">
        <f t="shared" ca="1" si="557"/>
        <v>0.74225882278424138</v>
      </c>
      <c r="E4523" s="57">
        <f t="shared" ca="1" si="557"/>
        <v>0.74250239343202717</v>
      </c>
      <c r="F4523" s="57">
        <f t="shared" ca="1" si="553"/>
        <v>0</v>
      </c>
      <c r="G4523" s="57">
        <f t="shared" ca="1" si="554"/>
        <v>0</v>
      </c>
      <c r="H4523" s="17">
        <f t="shared" ca="1" si="555"/>
        <v>0</v>
      </c>
      <c r="I4523" s="17">
        <f t="shared" ca="1" si="556"/>
        <v>0</v>
      </c>
      <c r="K4523" s="17">
        <v>4514</v>
      </c>
      <c r="L4523" s="50">
        <v>1.8745562869271254E-3</v>
      </c>
      <c r="M4523" s="50">
        <v>1.8891437259479424E-3</v>
      </c>
      <c r="N4523" s="50">
        <v>5.3600000000000002E-2</v>
      </c>
      <c r="O4523" s="50">
        <v>5.4199999999999998E-2</v>
      </c>
      <c r="R4523" s="59"/>
    </row>
    <row r="4524" spans="2:18" x14ac:dyDescent="0.2">
      <c r="B4524">
        <f t="shared" si="558"/>
        <v>4515</v>
      </c>
      <c r="C4524" s="57">
        <f ca="1"/>
        <v>0.32070922421970521</v>
      </c>
      <c r="D4524" s="57">
        <f t="shared" ca="1" si="557"/>
        <v>0.69255028364644144</v>
      </c>
      <c r="E4524" s="57">
        <f t="shared" ca="1" si="557"/>
        <v>0.69277754254324952</v>
      </c>
      <c r="F4524" s="57">
        <f t="shared" ca="1" si="553"/>
        <v>0</v>
      </c>
      <c r="G4524" s="57">
        <f t="shared" ca="1" si="554"/>
        <v>0</v>
      </c>
      <c r="H4524" s="17">
        <f t="shared" ca="1" si="555"/>
        <v>0</v>
      </c>
      <c r="I4524" s="17">
        <f t="shared" ca="1" si="556"/>
        <v>0</v>
      </c>
      <c r="K4524" s="17">
        <v>4515</v>
      </c>
      <c r="L4524" s="50">
        <v>2.1236137733785581E-3</v>
      </c>
      <c r="M4524" s="50">
        <v>2.140448011266405E-3</v>
      </c>
      <c r="N4524" s="50">
        <v>6.2199999999999998E-2</v>
      </c>
      <c r="O4524" s="50">
        <v>6.2600000000000003E-2</v>
      </c>
      <c r="R4524" s="59"/>
    </row>
    <row r="4525" spans="2:18" x14ac:dyDescent="0.2">
      <c r="B4525">
        <f t="shared" si="558"/>
        <v>4516</v>
      </c>
      <c r="C4525" s="57">
        <f ca="1"/>
        <v>-0.10738815736325184</v>
      </c>
      <c r="D4525" s="57">
        <f t="shared" ca="1" si="557"/>
        <v>0.66392939403331375</v>
      </c>
      <c r="E4525" s="57">
        <f t="shared" ca="1" si="557"/>
        <v>0.66414726104630817</v>
      </c>
      <c r="F4525" s="57">
        <f t="shared" ca="1" si="553"/>
        <v>0</v>
      </c>
      <c r="G4525" s="57">
        <f t="shared" ca="1" si="554"/>
        <v>0</v>
      </c>
      <c r="H4525" s="17">
        <f t="shared" ca="1" si="555"/>
        <v>0</v>
      </c>
      <c r="I4525" s="17">
        <f t="shared" ca="1" si="556"/>
        <v>0</v>
      </c>
      <c r="K4525" s="17">
        <v>4516</v>
      </c>
      <c r="L4525" s="50">
        <v>1.4439325694297969E-3</v>
      </c>
      <c r="M4525" s="50">
        <v>1.4571424774306909E-3</v>
      </c>
      <c r="N4525" s="50">
        <v>4.9200000000000001E-2</v>
      </c>
      <c r="O4525" s="50">
        <v>4.9399999999999999E-2</v>
      </c>
      <c r="R4525" s="59"/>
    </row>
    <row r="4526" spans="2:18" x14ac:dyDescent="0.2">
      <c r="B4526">
        <f t="shared" si="558"/>
        <v>4517</v>
      </c>
      <c r="C4526" s="57">
        <f ca="1"/>
        <v>-0.1073945226777771</v>
      </c>
      <c r="D4526" s="57">
        <f t="shared" ca="1" si="557"/>
        <v>0.66392897739102452</v>
      </c>
      <c r="E4526" s="57">
        <f t="shared" ca="1" si="557"/>
        <v>0.66414684426729853</v>
      </c>
      <c r="F4526" s="57">
        <f t="shared" ca="1" si="553"/>
        <v>0</v>
      </c>
      <c r="G4526" s="57">
        <f t="shared" ca="1" si="554"/>
        <v>0</v>
      </c>
      <c r="H4526" s="17">
        <f t="shared" ca="1" si="555"/>
        <v>0</v>
      </c>
      <c r="I4526" s="17">
        <f t="shared" ca="1" si="556"/>
        <v>0</v>
      </c>
      <c r="K4526" s="17">
        <v>4517</v>
      </c>
      <c r="L4526" s="50">
        <v>1.748871881397826E-3</v>
      </c>
      <c r="M4526" s="50">
        <v>1.7623780773210762E-3</v>
      </c>
      <c r="N4526" s="50">
        <v>0.05</v>
      </c>
      <c r="O4526" s="50">
        <v>0.05</v>
      </c>
      <c r="R4526" s="59"/>
    </row>
    <row r="4527" spans="2:18" x14ac:dyDescent="0.2">
      <c r="B4527">
        <f t="shared" si="558"/>
        <v>4518</v>
      </c>
      <c r="C4527" s="57">
        <f ca="1"/>
        <v>-0.46779057687967268</v>
      </c>
      <c r="D4527" s="57">
        <f t="shared" ca="1" si="557"/>
        <v>0.64075338423375527</v>
      </c>
      <c r="E4527" s="57">
        <f t="shared" ca="1" si="557"/>
        <v>0.64096364608862055</v>
      </c>
      <c r="F4527" s="57">
        <f t="shared" ca="1" si="553"/>
        <v>0</v>
      </c>
      <c r="G4527" s="57">
        <f t="shared" ca="1" si="554"/>
        <v>0</v>
      </c>
      <c r="H4527" s="17">
        <f t="shared" ca="1" si="555"/>
        <v>0</v>
      </c>
      <c r="I4527" s="17">
        <f t="shared" ca="1" si="556"/>
        <v>0</v>
      </c>
      <c r="K4527" s="17">
        <v>4518</v>
      </c>
      <c r="L4527" s="50">
        <v>1.893575952967943E-3</v>
      </c>
      <c r="M4527" s="50">
        <v>1.908257731292829E-3</v>
      </c>
      <c r="N4527" s="50">
        <v>5.3999999999999999E-2</v>
      </c>
      <c r="O4527" s="50">
        <v>5.4600000000000003E-2</v>
      </c>
      <c r="R4527" s="59"/>
    </row>
    <row r="4528" spans="2:18" x14ac:dyDescent="0.2">
      <c r="B4528">
        <f t="shared" si="558"/>
        <v>4519</v>
      </c>
      <c r="C4528" s="57">
        <f ca="1"/>
        <v>0.2350592189458561</v>
      </c>
      <c r="D4528" s="57">
        <f t="shared" ca="1" si="557"/>
        <v>0.68672699763245315</v>
      </c>
      <c r="E4528" s="57">
        <f t="shared" ca="1" si="557"/>
        <v>0.68695234563038998</v>
      </c>
      <c r="F4528" s="57">
        <f t="shared" ca="1" si="553"/>
        <v>0</v>
      </c>
      <c r="G4528" s="57">
        <f t="shared" ca="1" si="554"/>
        <v>0</v>
      </c>
      <c r="H4528" s="17">
        <f t="shared" ca="1" si="555"/>
        <v>0</v>
      </c>
      <c r="I4528" s="17">
        <f t="shared" ca="1" si="556"/>
        <v>0</v>
      </c>
      <c r="K4528" s="17">
        <v>4519</v>
      </c>
      <c r="L4528" s="50">
        <v>1.8604285632744335E-3</v>
      </c>
      <c r="M4528" s="50">
        <v>1.8748074791267513E-3</v>
      </c>
      <c r="N4528" s="50">
        <v>5.2999999999999999E-2</v>
      </c>
      <c r="O4528" s="50">
        <v>5.3400000000000003E-2</v>
      </c>
      <c r="R4528" s="59"/>
    </row>
    <row r="4529" spans="2:18" x14ac:dyDescent="0.2">
      <c r="B4529">
        <f t="shared" si="558"/>
        <v>4520</v>
      </c>
      <c r="C4529" s="57">
        <f ca="1"/>
        <v>-0.97897367474145824</v>
      </c>
      <c r="D4529" s="57">
        <f t="shared" ca="1" si="557"/>
        <v>0.60926200612500347</v>
      </c>
      <c r="E4529" s="57">
        <f t="shared" ca="1" si="557"/>
        <v>0.6094619341513845</v>
      </c>
      <c r="F4529" s="57">
        <f t="shared" ca="1" si="553"/>
        <v>0</v>
      </c>
      <c r="G4529" s="57">
        <f t="shared" ca="1" si="554"/>
        <v>0</v>
      </c>
      <c r="H4529" s="17">
        <f t="shared" ca="1" si="555"/>
        <v>0</v>
      </c>
      <c r="I4529" s="17">
        <f t="shared" ca="1" si="556"/>
        <v>0</v>
      </c>
      <c r="K4529" s="17">
        <v>4520</v>
      </c>
      <c r="L4529" s="50">
        <v>1.6526269092730554E-3</v>
      </c>
      <c r="M4529" s="50">
        <v>1.6660678887377813E-3</v>
      </c>
      <c r="N4529" s="50">
        <v>4.9799999999999997E-2</v>
      </c>
      <c r="O4529" s="50">
        <v>0.05</v>
      </c>
      <c r="R4529" s="59"/>
    </row>
    <row r="4530" spans="2:18" x14ac:dyDescent="0.2">
      <c r="B4530">
        <f t="shared" si="558"/>
        <v>4521</v>
      </c>
      <c r="C4530" s="57">
        <f ca="1"/>
        <v>-0.24248975903280007</v>
      </c>
      <c r="D4530" s="57">
        <f t="shared" ref="D4530:E4549" ca="1" si="559">S0*EXP((D$5+0.5*σ*σ)*T+σ*SQRT(T)*$C4530)</f>
        <v>0.65514493401845819</v>
      </c>
      <c r="E4530" s="57">
        <f t="shared" ca="1" si="559"/>
        <v>0.65535991842965569</v>
      </c>
      <c r="F4530" s="57">
        <f t="shared" ca="1" si="553"/>
        <v>0</v>
      </c>
      <c r="G4530" s="57">
        <f t="shared" ca="1" si="554"/>
        <v>0</v>
      </c>
      <c r="H4530" s="17">
        <f t="shared" ca="1" si="555"/>
        <v>0</v>
      </c>
      <c r="I4530" s="17">
        <f t="shared" ca="1" si="556"/>
        <v>0</v>
      </c>
      <c r="K4530" s="17">
        <v>4521</v>
      </c>
      <c r="L4530" s="50">
        <v>1.6333902124916989E-3</v>
      </c>
      <c r="M4530" s="50">
        <v>1.6469619718106781E-3</v>
      </c>
      <c r="N4530" s="50">
        <v>5.04E-2</v>
      </c>
      <c r="O4530" s="50">
        <v>5.04E-2</v>
      </c>
      <c r="R4530" s="59"/>
    </row>
    <row r="4531" spans="2:18" x14ac:dyDescent="0.2">
      <c r="B4531">
        <f t="shared" si="558"/>
        <v>4522</v>
      </c>
      <c r="C4531" s="57">
        <f ca="1"/>
        <v>-2.0310628482318798</v>
      </c>
      <c r="D4531" s="57">
        <f t="shared" ca="1" si="559"/>
        <v>0.54923455414793698</v>
      </c>
      <c r="E4531" s="57">
        <f t="shared" ca="1" si="559"/>
        <v>0.5494147842941256</v>
      </c>
      <c r="F4531" s="57">
        <f t="shared" ca="1" si="553"/>
        <v>0</v>
      </c>
      <c r="G4531" s="57">
        <f t="shared" ca="1" si="554"/>
        <v>0</v>
      </c>
      <c r="H4531" s="17">
        <f t="shared" ca="1" si="555"/>
        <v>0</v>
      </c>
      <c r="I4531" s="17">
        <f t="shared" ca="1" si="556"/>
        <v>0</v>
      </c>
      <c r="K4531" s="17">
        <v>4522</v>
      </c>
      <c r="L4531" s="50">
        <v>1.8809814811441281E-3</v>
      </c>
      <c r="M4531" s="50">
        <v>1.89442064032858E-3</v>
      </c>
      <c r="N4531" s="50">
        <v>4.9399999999999999E-2</v>
      </c>
      <c r="O4531" s="50">
        <v>4.9599999999999998E-2</v>
      </c>
      <c r="R4531" s="59"/>
    </row>
    <row r="4532" spans="2:18" x14ac:dyDescent="0.2">
      <c r="B4532">
        <f t="shared" si="558"/>
        <v>4523</v>
      </c>
      <c r="C4532" s="57">
        <f ca="1"/>
        <v>-1.3716780636425181</v>
      </c>
      <c r="D4532" s="57">
        <f t="shared" ca="1" si="559"/>
        <v>0.58612475924569885</v>
      </c>
      <c r="E4532" s="57">
        <f t="shared" ca="1" si="559"/>
        <v>0.58631709483392036</v>
      </c>
      <c r="F4532" s="57">
        <f t="shared" ca="1" si="553"/>
        <v>0</v>
      </c>
      <c r="G4532" s="57">
        <f t="shared" ca="1" si="554"/>
        <v>0</v>
      </c>
      <c r="H4532" s="17">
        <f t="shared" ca="1" si="555"/>
        <v>0</v>
      </c>
      <c r="I4532" s="17">
        <f t="shared" ca="1" si="556"/>
        <v>0</v>
      </c>
      <c r="K4532" s="17">
        <v>4523</v>
      </c>
      <c r="L4532" s="50">
        <v>1.5388788599315713E-3</v>
      </c>
      <c r="M4532" s="50">
        <v>1.5521212456114095E-3</v>
      </c>
      <c r="N4532" s="50">
        <v>4.9200000000000001E-2</v>
      </c>
      <c r="O4532" s="50">
        <v>4.9399999999999999E-2</v>
      </c>
      <c r="R4532" s="59"/>
    </row>
    <row r="4533" spans="2:18" x14ac:dyDescent="0.2">
      <c r="B4533">
        <f t="shared" si="558"/>
        <v>4524</v>
      </c>
      <c r="C4533" s="57">
        <f ca="1"/>
        <v>-1.1254614816502417</v>
      </c>
      <c r="D4533" s="57">
        <f t="shared" ca="1" si="559"/>
        <v>0.60052635950266098</v>
      </c>
      <c r="E4533" s="57">
        <f t="shared" ca="1" si="559"/>
        <v>0.60072342094525566</v>
      </c>
      <c r="F4533" s="57">
        <f t="shared" ca="1" si="553"/>
        <v>0</v>
      </c>
      <c r="G4533" s="57">
        <f t="shared" ca="1" si="554"/>
        <v>0</v>
      </c>
      <c r="H4533" s="17">
        <f t="shared" ca="1" si="555"/>
        <v>0</v>
      </c>
      <c r="I4533" s="17">
        <f t="shared" ca="1" si="556"/>
        <v>0</v>
      </c>
      <c r="K4533" s="17">
        <v>4524</v>
      </c>
      <c r="L4533" s="50">
        <v>1.506838730817848E-3</v>
      </c>
      <c r="M4533" s="50">
        <v>1.5199901144467484E-3</v>
      </c>
      <c r="N4533" s="50">
        <v>4.8599999999999997E-2</v>
      </c>
      <c r="O4533" s="50">
        <v>4.9000000000000002E-2</v>
      </c>
      <c r="R4533" s="59"/>
    </row>
    <row r="4534" spans="2:18" x14ac:dyDescent="0.2">
      <c r="B4534">
        <f t="shared" si="558"/>
        <v>4525</v>
      </c>
      <c r="C4534" s="57">
        <f ca="1"/>
        <v>1.2065598403034397</v>
      </c>
      <c r="D4534" s="57">
        <f t="shared" ca="1" si="559"/>
        <v>0.75575301117060922</v>
      </c>
      <c r="E4534" s="57">
        <f t="shared" ca="1" si="559"/>
        <v>0.75600100990750041</v>
      </c>
      <c r="F4534" s="57">
        <f t="shared" ca="1" si="553"/>
        <v>0</v>
      </c>
      <c r="G4534" s="57">
        <f t="shared" ca="1" si="554"/>
        <v>0</v>
      </c>
      <c r="H4534" s="17">
        <f t="shared" ca="1" si="555"/>
        <v>0</v>
      </c>
      <c r="I4534" s="17">
        <f t="shared" ca="1" si="556"/>
        <v>0</v>
      </c>
      <c r="K4534" s="17">
        <v>4525</v>
      </c>
      <c r="L4534" s="50">
        <v>1.8034076544745222E-3</v>
      </c>
      <c r="M4534" s="50">
        <v>1.8168907693934177E-3</v>
      </c>
      <c r="N4534" s="50">
        <v>4.9799999999999997E-2</v>
      </c>
      <c r="O4534" s="50">
        <v>0.05</v>
      </c>
      <c r="R4534" s="59"/>
    </row>
    <row r="4535" spans="2:18" x14ac:dyDescent="0.2">
      <c r="B4535">
        <f t="shared" si="558"/>
        <v>4526</v>
      </c>
      <c r="C4535" s="57">
        <f ca="1"/>
        <v>0.25423259012790173</v>
      </c>
      <c r="D4535" s="57">
        <f t="shared" ca="1" si="559"/>
        <v>0.68802631382255697</v>
      </c>
      <c r="E4535" s="57">
        <f t="shared" ca="1" si="559"/>
        <v>0.68825208818832717</v>
      </c>
      <c r="F4535" s="57">
        <f t="shared" ca="1" si="553"/>
        <v>0</v>
      </c>
      <c r="G4535" s="57">
        <f t="shared" ca="1" si="554"/>
        <v>0</v>
      </c>
      <c r="H4535" s="17">
        <f t="shared" ca="1" si="555"/>
        <v>0</v>
      </c>
      <c r="I4535" s="17">
        <f t="shared" ca="1" si="556"/>
        <v>0</v>
      </c>
      <c r="K4535" s="17">
        <v>4526</v>
      </c>
      <c r="L4535" s="50">
        <v>1.7604226913356469E-3</v>
      </c>
      <c r="M4535" s="50">
        <v>1.7739323910654803E-3</v>
      </c>
      <c r="N4535" s="50">
        <v>4.9799999999999997E-2</v>
      </c>
      <c r="O4535" s="50">
        <v>5.0200000000000002E-2</v>
      </c>
      <c r="R4535" s="59"/>
    </row>
    <row r="4536" spans="2:18" x14ac:dyDescent="0.2">
      <c r="B4536">
        <f t="shared" si="558"/>
        <v>4527</v>
      </c>
      <c r="C4536" s="57">
        <f ca="1"/>
        <v>0.56000944583579659</v>
      </c>
      <c r="D4536" s="57">
        <f t="shared" ca="1" si="559"/>
        <v>0.70908318760658129</v>
      </c>
      <c r="E4536" s="57">
        <f t="shared" ca="1" si="559"/>
        <v>0.70931587174052191</v>
      </c>
      <c r="F4536" s="57">
        <f t="shared" ca="1" si="553"/>
        <v>0</v>
      </c>
      <c r="G4536" s="57">
        <f t="shared" ca="1" si="554"/>
        <v>0</v>
      </c>
      <c r="H4536" s="17">
        <f t="shared" ca="1" si="555"/>
        <v>0</v>
      </c>
      <c r="I4536" s="17">
        <f t="shared" ca="1" si="556"/>
        <v>0</v>
      </c>
      <c r="K4536" s="17">
        <v>4527</v>
      </c>
      <c r="L4536" s="50">
        <v>2.1981301106022526E-3</v>
      </c>
      <c r="M4536" s="50">
        <v>2.2142150034358721E-3</v>
      </c>
      <c r="N4536" s="50">
        <v>5.9400000000000001E-2</v>
      </c>
      <c r="O4536" s="50">
        <v>5.9400000000000001E-2</v>
      </c>
      <c r="R4536" s="59"/>
    </row>
    <row r="4537" spans="2:18" x14ac:dyDescent="0.2">
      <c r="B4537">
        <f t="shared" si="558"/>
        <v>4528</v>
      </c>
      <c r="C4537" s="57">
        <f ca="1"/>
        <v>-1.5817323486987354</v>
      </c>
      <c r="D4537" s="57">
        <f t="shared" ca="1" si="559"/>
        <v>0.5741116824842547</v>
      </c>
      <c r="E4537" s="57">
        <f t="shared" ca="1" si="559"/>
        <v>0.57430007600698796</v>
      </c>
      <c r="F4537" s="57">
        <f t="shared" ca="1" si="553"/>
        <v>0</v>
      </c>
      <c r="G4537" s="57">
        <f t="shared" ca="1" si="554"/>
        <v>0</v>
      </c>
      <c r="H4537" s="17">
        <f t="shared" ca="1" si="555"/>
        <v>0</v>
      </c>
      <c r="I4537" s="17">
        <f t="shared" ca="1" si="556"/>
        <v>0</v>
      </c>
      <c r="K4537" s="17">
        <v>4528</v>
      </c>
      <c r="L4537" s="50">
        <v>1.7906212378992993E-3</v>
      </c>
      <c r="M4537" s="50">
        <v>1.8043293257370987E-3</v>
      </c>
      <c r="N4537" s="50">
        <v>5.0599999999999999E-2</v>
      </c>
      <c r="O4537" s="50">
        <v>5.0799999999999998E-2</v>
      </c>
      <c r="R4537" s="59"/>
    </row>
    <row r="4538" spans="2:18" x14ac:dyDescent="0.2">
      <c r="B4538">
        <f t="shared" si="558"/>
        <v>4529</v>
      </c>
      <c r="C4538" s="57">
        <f ca="1"/>
        <v>5.2458389290344659E-2</v>
      </c>
      <c r="D4538" s="57">
        <f t="shared" ca="1" si="559"/>
        <v>0.67447504427820537</v>
      </c>
      <c r="E4538" s="57">
        <f t="shared" ca="1" si="559"/>
        <v>0.67469637182380993</v>
      </c>
      <c r="F4538" s="57">
        <f t="shared" ca="1" si="553"/>
        <v>0</v>
      </c>
      <c r="G4538" s="57">
        <f t="shared" ca="1" si="554"/>
        <v>0</v>
      </c>
      <c r="H4538" s="17">
        <f t="shared" ca="1" si="555"/>
        <v>0</v>
      </c>
      <c r="I4538" s="17">
        <f t="shared" ca="1" si="556"/>
        <v>0</v>
      </c>
      <c r="K4538" s="17">
        <v>4529</v>
      </c>
      <c r="L4538" s="50">
        <v>1.6828433066677312E-3</v>
      </c>
      <c r="M4538" s="50">
        <v>1.6956365712389413E-3</v>
      </c>
      <c r="N4538" s="50">
        <v>4.7199999999999999E-2</v>
      </c>
      <c r="O4538" s="50">
        <v>4.7600000000000003E-2</v>
      </c>
      <c r="R4538" s="59"/>
    </row>
    <row r="4539" spans="2:18" x14ac:dyDescent="0.2">
      <c r="B4539">
        <f t="shared" si="558"/>
        <v>4530</v>
      </c>
      <c r="C4539" s="57">
        <f ca="1"/>
        <v>0.38901530753117197</v>
      </c>
      <c r="D4539" s="57">
        <f t="shared" ca="1" si="559"/>
        <v>0.69722974141898397</v>
      </c>
      <c r="E4539" s="57">
        <f t="shared" ca="1" si="559"/>
        <v>0.69745853586986839</v>
      </c>
      <c r="F4539" s="57">
        <f t="shared" ca="1" si="553"/>
        <v>0</v>
      </c>
      <c r="G4539" s="57">
        <f t="shared" ca="1" si="554"/>
        <v>0</v>
      </c>
      <c r="H4539" s="17">
        <f t="shared" ca="1" si="555"/>
        <v>0</v>
      </c>
      <c r="I4539" s="17">
        <f t="shared" ca="1" si="556"/>
        <v>0</v>
      </c>
      <c r="K4539" s="17">
        <v>4530</v>
      </c>
      <c r="L4539" s="50">
        <v>1.4135697880579181E-3</v>
      </c>
      <c r="M4539" s="50">
        <v>1.4266998502309078E-3</v>
      </c>
      <c r="N4539" s="50">
        <v>4.8599999999999997E-2</v>
      </c>
      <c r="O4539" s="50">
        <v>4.9599999999999998E-2</v>
      </c>
      <c r="R4539" s="59"/>
    </row>
    <row r="4540" spans="2:18" x14ac:dyDescent="0.2">
      <c r="B4540">
        <f t="shared" si="558"/>
        <v>4531</v>
      </c>
      <c r="C4540" s="57">
        <f ca="1"/>
        <v>1.242592095451784</v>
      </c>
      <c r="D4540" s="57">
        <f t="shared" ca="1" si="559"/>
        <v>0.75844246849664898</v>
      </c>
      <c r="E4540" s="57">
        <f t="shared" ca="1" si="559"/>
        <v>0.75869134977321906</v>
      </c>
      <c r="F4540" s="57">
        <f t="shared" ca="1" si="553"/>
        <v>0</v>
      </c>
      <c r="G4540" s="57">
        <f t="shared" ca="1" si="554"/>
        <v>0</v>
      </c>
      <c r="H4540" s="17">
        <f t="shared" ca="1" si="555"/>
        <v>0</v>
      </c>
      <c r="I4540" s="17">
        <f t="shared" ca="1" si="556"/>
        <v>0</v>
      </c>
      <c r="K4540" s="17">
        <v>4531</v>
      </c>
      <c r="L4540" s="50">
        <v>1.7530227282860516E-3</v>
      </c>
      <c r="M4540" s="50">
        <v>1.766633744759644E-3</v>
      </c>
      <c r="N4540" s="50">
        <v>5.04E-2</v>
      </c>
      <c r="O4540" s="50">
        <v>5.04E-2</v>
      </c>
      <c r="R4540" s="59"/>
    </row>
    <row r="4541" spans="2:18" x14ac:dyDescent="0.2">
      <c r="B4541">
        <f t="shared" si="558"/>
        <v>4532</v>
      </c>
      <c r="C4541" s="57">
        <f ca="1"/>
        <v>0.25884511013890144</v>
      </c>
      <c r="D4541" s="57">
        <f t="shared" ca="1" si="559"/>
        <v>0.68833925576990707</v>
      </c>
      <c r="E4541" s="57">
        <f t="shared" ca="1" si="559"/>
        <v>0.68856513282690901</v>
      </c>
      <c r="F4541" s="57">
        <f t="shared" ca="1" si="553"/>
        <v>0</v>
      </c>
      <c r="G4541" s="57">
        <f t="shared" ca="1" si="554"/>
        <v>0</v>
      </c>
      <c r="H4541" s="17">
        <f t="shared" ca="1" si="555"/>
        <v>0</v>
      </c>
      <c r="I4541" s="17">
        <f t="shared" ca="1" si="556"/>
        <v>0</v>
      </c>
      <c r="K4541" s="17">
        <v>4532</v>
      </c>
      <c r="L4541" s="50">
        <v>1.7273727842491496E-3</v>
      </c>
      <c r="M4541" s="50">
        <v>1.7421723063343088E-3</v>
      </c>
      <c r="N4541" s="50">
        <v>5.4800000000000001E-2</v>
      </c>
      <c r="O4541" s="50">
        <v>5.5199999999999999E-2</v>
      </c>
      <c r="R4541" s="59"/>
    </row>
    <row r="4542" spans="2:18" x14ac:dyDescent="0.2">
      <c r="B4542">
        <f t="shared" si="558"/>
        <v>4533</v>
      </c>
      <c r="C4542" s="57">
        <f ca="1"/>
        <v>0.13254963665777308</v>
      </c>
      <c r="D4542" s="57">
        <f t="shared" ca="1" si="559"/>
        <v>0.67982177589378323</v>
      </c>
      <c r="E4542" s="57">
        <f t="shared" ca="1" si="559"/>
        <v>0.68004485795795089</v>
      </c>
      <c r="F4542" s="57">
        <f t="shared" ca="1" si="553"/>
        <v>0</v>
      </c>
      <c r="G4542" s="57">
        <f t="shared" ca="1" si="554"/>
        <v>0</v>
      </c>
      <c r="H4542" s="17">
        <f t="shared" ca="1" si="555"/>
        <v>0</v>
      </c>
      <c r="I4542" s="17">
        <f t="shared" ca="1" si="556"/>
        <v>0</v>
      </c>
      <c r="K4542" s="17">
        <v>4533</v>
      </c>
      <c r="L4542" s="50">
        <v>1.6785036999293545E-3</v>
      </c>
      <c r="M4542" s="50">
        <v>1.6909363404743506E-3</v>
      </c>
      <c r="N4542" s="50">
        <v>4.58E-2</v>
      </c>
      <c r="O4542" s="50">
        <v>4.5999999999999999E-2</v>
      </c>
      <c r="R4542" s="59"/>
    </row>
    <row r="4543" spans="2:18" x14ac:dyDescent="0.2">
      <c r="B4543">
        <f t="shared" si="558"/>
        <v>4534</v>
      </c>
      <c r="C4543" s="57">
        <f ca="1"/>
        <v>0.30626459974838877</v>
      </c>
      <c r="D4543" s="57">
        <f t="shared" ca="1" si="559"/>
        <v>0.69156475309065679</v>
      </c>
      <c r="E4543" s="57">
        <f t="shared" ca="1" si="559"/>
        <v>0.69179168858771733</v>
      </c>
      <c r="F4543" s="57">
        <f t="shared" ca="1" si="553"/>
        <v>0</v>
      </c>
      <c r="G4543" s="57">
        <f t="shared" ca="1" si="554"/>
        <v>0</v>
      </c>
      <c r="H4543" s="17">
        <f t="shared" ca="1" si="555"/>
        <v>0</v>
      </c>
      <c r="I4543" s="17">
        <f t="shared" ca="1" si="556"/>
        <v>0</v>
      </c>
      <c r="K4543" s="17">
        <v>4534</v>
      </c>
      <c r="L4543" s="50">
        <v>2.0230535856602914E-3</v>
      </c>
      <c r="M4543" s="50">
        <v>2.038046442918111E-3</v>
      </c>
      <c r="N4543" s="50">
        <v>5.5399999999999998E-2</v>
      </c>
      <c r="O4543" s="50">
        <v>5.5399999999999998E-2</v>
      </c>
      <c r="R4543" s="59"/>
    </row>
    <row r="4544" spans="2:18" x14ac:dyDescent="0.2">
      <c r="B4544">
        <f t="shared" si="558"/>
        <v>4535</v>
      </c>
      <c r="C4544" s="57">
        <f ca="1"/>
        <v>1.8950190284880981</v>
      </c>
      <c r="D4544" s="57">
        <f t="shared" ca="1" si="559"/>
        <v>0.80882944059476747</v>
      </c>
      <c r="E4544" s="57">
        <f t="shared" ca="1" si="559"/>
        <v>0.80909485624864264</v>
      </c>
      <c r="F4544" s="57">
        <f t="shared" ca="1" si="553"/>
        <v>2.0629440594767456E-2</v>
      </c>
      <c r="G4544" s="57">
        <f t="shared" ca="1" si="554"/>
        <v>2.0894856248642624E-2</v>
      </c>
      <c r="H4544" s="17">
        <f t="shared" ca="1" si="555"/>
        <v>1</v>
      </c>
      <c r="I4544" s="17">
        <f t="shared" ca="1" si="556"/>
        <v>1</v>
      </c>
      <c r="K4544" s="17">
        <v>4535</v>
      </c>
      <c r="L4544" s="50">
        <v>1.6835713618777498E-3</v>
      </c>
      <c r="M4544" s="50">
        <v>1.6965143599878239E-3</v>
      </c>
      <c r="N4544" s="50">
        <v>4.7600000000000003E-2</v>
      </c>
      <c r="O4544" s="50">
        <v>4.82E-2</v>
      </c>
      <c r="R4544" s="59"/>
    </row>
    <row r="4545" spans="2:18" x14ac:dyDescent="0.2">
      <c r="B4545">
        <f t="shared" si="558"/>
        <v>4536</v>
      </c>
      <c r="C4545" s="57">
        <f ca="1"/>
        <v>-1.1162855203578816</v>
      </c>
      <c r="D4545" s="57">
        <f t="shared" ca="1" si="559"/>
        <v>0.60106986234828186</v>
      </c>
      <c r="E4545" s="57">
        <f t="shared" ca="1" si="559"/>
        <v>0.60126710214017487</v>
      </c>
      <c r="F4545" s="57">
        <f t="shared" ca="1" si="553"/>
        <v>0</v>
      </c>
      <c r="G4545" s="57">
        <f t="shared" ca="1" si="554"/>
        <v>0</v>
      </c>
      <c r="H4545" s="17">
        <f t="shared" ca="1" si="555"/>
        <v>0</v>
      </c>
      <c r="I4545" s="17">
        <f t="shared" ca="1" si="556"/>
        <v>0</v>
      </c>
      <c r="K4545" s="17">
        <v>4536</v>
      </c>
      <c r="L4545" s="50">
        <v>1.6377567539528218E-3</v>
      </c>
      <c r="M4545" s="50">
        <v>1.6506393075016754E-3</v>
      </c>
      <c r="N4545" s="50">
        <v>4.7600000000000003E-2</v>
      </c>
      <c r="O4545" s="50">
        <v>4.7800000000000002E-2</v>
      </c>
      <c r="R4545" s="59"/>
    </row>
    <row r="4546" spans="2:18" x14ac:dyDescent="0.2">
      <c r="B4546">
        <f t="shared" si="558"/>
        <v>4537</v>
      </c>
      <c r="C4546" s="57">
        <f ca="1"/>
        <v>-0.91540187896294967</v>
      </c>
      <c r="D4546" s="57">
        <f t="shared" ca="1" si="559"/>
        <v>0.61309247512448317</v>
      </c>
      <c r="E4546" s="57">
        <f t="shared" ca="1" si="559"/>
        <v>0.61329366011108732</v>
      </c>
      <c r="F4546" s="57">
        <f t="shared" ca="1" si="553"/>
        <v>0</v>
      </c>
      <c r="G4546" s="57">
        <f t="shared" ca="1" si="554"/>
        <v>0</v>
      </c>
      <c r="H4546" s="17">
        <f t="shared" ca="1" si="555"/>
        <v>0</v>
      </c>
      <c r="I4546" s="17">
        <f t="shared" ca="1" si="556"/>
        <v>0</v>
      </c>
      <c r="K4546" s="17">
        <v>4537</v>
      </c>
      <c r="L4546" s="50">
        <v>1.7149087265138064E-3</v>
      </c>
      <c r="M4546" s="50">
        <v>1.728050178646719E-3</v>
      </c>
      <c r="N4546" s="50">
        <v>4.8399999999999999E-2</v>
      </c>
      <c r="O4546" s="50">
        <v>4.8800000000000003E-2</v>
      </c>
      <c r="R4546" s="59"/>
    </row>
    <row r="4547" spans="2:18" x14ac:dyDescent="0.2">
      <c r="B4547">
        <f t="shared" si="558"/>
        <v>4538</v>
      </c>
      <c r="C4547" s="57">
        <f ca="1"/>
        <v>-0.88157400622748028</v>
      </c>
      <c r="D4547" s="57">
        <f t="shared" ca="1" si="559"/>
        <v>0.61514055449279137</v>
      </c>
      <c r="E4547" s="57">
        <f t="shared" ca="1" si="559"/>
        <v>0.6153424115522671</v>
      </c>
      <c r="F4547" s="57">
        <f t="shared" ca="1" si="553"/>
        <v>0</v>
      </c>
      <c r="G4547" s="57">
        <f t="shared" ca="1" si="554"/>
        <v>0</v>
      </c>
      <c r="H4547" s="17">
        <f t="shared" ca="1" si="555"/>
        <v>0</v>
      </c>
      <c r="I4547" s="17">
        <f t="shared" ca="1" si="556"/>
        <v>0</v>
      </c>
      <c r="K4547" s="17">
        <v>4538</v>
      </c>
      <c r="L4547" s="50">
        <v>1.848007768909535E-3</v>
      </c>
      <c r="M4547" s="50">
        <v>1.8625799593638484E-3</v>
      </c>
      <c r="N4547" s="50">
        <v>5.3800000000000001E-2</v>
      </c>
      <c r="O4547" s="50">
        <v>5.4199999999999998E-2</v>
      </c>
      <c r="R4547" s="59"/>
    </row>
    <row r="4548" spans="2:18" x14ac:dyDescent="0.2">
      <c r="B4548">
        <f t="shared" si="558"/>
        <v>4539</v>
      </c>
      <c r="C4548" s="57">
        <f ca="1"/>
        <v>-1.0952882183257642</v>
      </c>
      <c r="D4548" s="57">
        <f t="shared" ca="1" si="559"/>
        <v>0.60231540830586172</v>
      </c>
      <c r="E4548" s="57">
        <f t="shared" ca="1" si="559"/>
        <v>0.60251305682100109</v>
      </c>
      <c r="F4548" s="57">
        <f t="shared" ca="1" si="553"/>
        <v>0</v>
      </c>
      <c r="G4548" s="57">
        <f t="shared" ca="1" si="554"/>
        <v>0</v>
      </c>
      <c r="H4548" s="17">
        <f t="shared" ca="1" si="555"/>
        <v>0</v>
      </c>
      <c r="I4548" s="17">
        <f t="shared" ca="1" si="556"/>
        <v>0</v>
      </c>
      <c r="K4548" s="17">
        <v>4539</v>
      </c>
      <c r="L4548" s="50">
        <v>1.5805265995424277E-3</v>
      </c>
      <c r="M4548" s="50">
        <v>1.5940177615218799E-3</v>
      </c>
      <c r="N4548" s="50">
        <v>0.05</v>
      </c>
      <c r="O4548" s="50">
        <v>5.0200000000000002E-2</v>
      </c>
      <c r="R4548" s="59"/>
    </row>
    <row r="4549" spans="2:18" x14ac:dyDescent="0.2">
      <c r="B4549">
        <f t="shared" si="558"/>
        <v>4540</v>
      </c>
      <c r="C4549" s="57">
        <f ca="1"/>
        <v>0.38172084366020947</v>
      </c>
      <c r="D4549" s="57">
        <f t="shared" ca="1" si="559"/>
        <v>0.69672851396364466</v>
      </c>
      <c r="E4549" s="57">
        <f t="shared" ca="1" si="559"/>
        <v>0.69695714393780972</v>
      </c>
      <c r="F4549" s="57">
        <f t="shared" ca="1" si="553"/>
        <v>0</v>
      </c>
      <c r="G4549" s="57">
        <f t="shared" ca="1" si="554"/>
        <v>0</v>
      </c>
      <c r="H4549" s="17">
        <f t="shared" ca="1" si="555"/>
        <v>0</v>
      </c>
      <c r="I4549" s="17">
        <f t="shared" ca="1" si="556"/>
        <v>0</v>
      </c>
      <c r="K4549" s="17">
        <v>4540</v>
      </c>
      <c r="L4549" s="50">
        <v>1.78444039274017E-3</v>
      </c>
      <c r="M4549" s="50">
        <v>1.7987987513089334E-3</v>
      </c>
      <c r="N4549" s="50">
        <v>5.3199999999999997E-2</v>
      </c>
      <c r="O4549" s="50">
        <v>5.3600000000000002E-2</v>
      </c>
      <c r="R4549" s="59"/>
    </row>
    <row r="4550" spans="2:18" x14ac:dyDescent="0.2">
      <c r="B4550">
        <f t="shared" si="558"/>
        <v>4541</v>
      </c>
      <c r="C4550" s="57">
        <f ca="1"/>
        <v>-0.74071919978743106</v>
      </c>
      <c r="D4550" s="57">
        <f t="shared" ref="D4550:E4569" ca="1" si="560">S0*EXP((D$5+0.5*σ*σ)*T+σ*SQRT(T)*$C4550)</f>
        <v>0.62374230140526643</v>
      </c>
      <c r="E4550" s="57">
        <f t="shared" ca="1" si="560"/>
        <v>0.62394698110962465</v>
      </c>
      <c r="F4550" s="57">
        <f t="shared" ca="1" si="553"/>
        <v>0</v>
      </c>
      <c r="G4550" s="57">
        <f t="shared" ca="1" si="554"/>
        <v>0</v>
      </c>
      <c r="H4550" s="17">
        <f t="shared" ca="1" si="555"/>
        <v>0</v>
      </c>
      <c r="I4550" s="17">
        <f t="shared" ca="1" si="556"/>
        <v>0</v>
      </c>
      <c r="K4550" s="17">
        <v>4541</v>
      </c>
      <c r="L4550" s="50">
        <v>1.7814414881862251E-3</v>
      </c>
      <c r="M4550" s="50">
        <v>1.7948149513662092E-3</v>
      </c>
      <c r="N4550" s="50">
        <v>4.9399999999999999E-2</v>
      </c>
      <c r="O4550" s="50">
        <v>4.9799999999999997E-2</v>
      </c>
      <c r="R4550" s="59"/>
    </row>
    <row r="4551" spans="2:18" x14ac:dyDescent="0.2">
      <c r="B4551">
        <f t="shared" si="558"/>
        <v>4542</v>
      </c>
      <c r="C4551" s="57">
        <f ca="1"/>
        <v>-2.2973114579599931</v>
      </c>
      <c r="D4551" s="57">
        <f t="shared" ca="1" si="560"/>
        <v>0.53500538507090833</v>
      </c>
      <c r="E4551" s="57">
        <f t="shared" ca="1" si="560"/>
        <v>0.53518094594564714</v>
      </c>
      <c r="F4551" s="57">
        <f t="shared" ca="1" si="553"/>
        <v>0</v>
      </c>
      <c r="G4551" s="57">
        <f t="shared" ca="1" si="554"/>
        <v>0</v>
      </c>
      <c r="H4551" s="17">
        <f t="shared" ca="1" si="555"/>
        <v>0</v>
      </c>
      <c r="I4551" s="17">
        <f t="shared" ca="1" si="556"/>
        <v>0</v>
      </c>
      <c r="K4551" s="17">
        <v>4542</v>
      </c>
      <c r="L4551" s="50">
        <v>1.8697895696029639E-3</v>
      </c>
      <c r="M4551" s="50">
        <v>1.8844533227294876E-3</v>
      </c>
      <c r="N4551" s="50">
        <v>5.3999999999999999E-2</v>
      </c>
      <c r="O4551" s="50">
        <v>5.4600000000000003E-2</v>
      </c>
      <c r="R4551" s="59"/>
    </row>
    <row r="4552" spans="2:18" x14ac:dyDescent="0.2">
      <c r="B4552">
        <f t="shared" si="558"/>
        <v>4543</v>
      </c>
      <c r="C4552" s="57">
        <f ca="1"/>
        <v>-1.2564622546647735</v>
      </c>
      <c r="D4552" s="57">
        <f t="shared" ca="1" si="560"/>
        <v>0.59282040912352807</v>
      </c>
      <c r="E4552" s="57">
        <f t="shared" ca="1" si="560"/>
        <v>0.59301494187496007</v>
      </c>
      <c r="F4552" s="57">
        <f t="shared" ca="1" si="553"/>
        <v>0</v>
      </c>
      <c r="G4552" s="57">
        <f t="shared" ca="1" si="554"/>
        <v>0</v>
      </c>
      <c r="H4552" s="17">
        <f t="shared" ca="1" si="555"/>
        <v>0</v>
      </c>
      <c r="I4552" s="17">
        <f t="shared" ca="1" si="556"/>
        <v>0</v>
      </c>
      <c r="K4552" s="17">
        <v>4543</v>
      </c>
      <c r="L4552" s="50">
        <v>1.9330923561394183E-3</v>
      </c>
      <c r="M4552" s="50">
        <v>1.9473693263449337E-3</v>
      </c>
      <c r="N4552" s="50">
        <v>5.2400000000000002E-2</v>
      </c>
      <c r="O4552" s="50">
        <v>5.3199999999999997E-2</v>
      </c>
      <c r="R4552" s="59"/>
    </row>
    <row r="4553" spans="2:18" x14ac:dyDescent="0.2">
      <c r="B4553">
        <f t="shared" si="558"/>
        <v>4544</v>
      </c>
      <c r="C4553" s="57">
        <f ca="1"/>
        <v>-1.6659766907993843</v>
      </c>
      <c r="D4553" s="57">
        <f t="shared" ca="1" si="560"/>
        <v>0.56936318083106807</v>
      </c>
      <c r="E4553" s="57">
        <f t="shared" ca="1" si="560"/>
        <v>0.56955001614312306</v>
      </c>
      <c r="F4553" s="57">
        <f t="shared" ca="1" si="553"/>
        <v>0</v>
      </c>
      <c r="G4553" s="57">
        <f t="shared" ca="1" si="554"/>
        <v>0</v>
      </c>
      <c r="H4553" s="17">
        <f t="shared" ca="1" si="555"/>
        <v>0</v>
      </c>
      <c r="I4553" s="17">
        <f t="shared" ca="1" si="556"/>
        <v>0</v>
      </c>
      <c r="K4553" s="17">
        <v>4544</v>
      </c>
      <c r="L4553" s="50">
        <v>1.407490212287409E-3</v>
      </c>
      <c r="M4553" s="50">
        <v>1.4211304535723074E-3</v>
      </c>
      <c r="N4553" s="50">
        <v>5.0599999999999999E-2</v>
      </c>
      <c r="O4553" s="50">
        <v>5.1200000000000002E-2</v>
      </c>
      <c r="R4553" s="59"/>
    </row>
    <row r="4554" spans="2:18" x14ac:dyDescent="0.2">
      <c r="B4554">
        <f t="shared" si="558"/>
        <v>4545</v>
      </c>
      <c r="C4554" s="57">
        <f ca="1"/>
        <v>-1.2359323743145438</v>
      </c>
      <c r="D4554" s="57">
        <f t="shared" ca="1" si="560"/>
        <v>0.5940214861588925</v>
      </c>
      <c r="E4554" s="57">
        <f t="shared" ca="1" si="560"/>
        <v>0.594216413041189</v>
      </c>
      <c r="F4554" s="57">
        <f t="shared" ref="F4554:F4617" ca="1" si="561">MAX(0,CP*(D4554-K))</f>
        <v>0</v>
      </c>
      <c r="G4554" s="57">
        <f t="shared" ref="G4554:G4617" ca="1" si="562">MAX(0,CP*(E4554-K))</f>
        <v>0</v>
      </c>
      <c r="H4554" s="17">
        <f t="shared" ref="H4554:H4617" ca="1" si="563">(CP*(D4554-K)&gt;0)*1</f>
        <v>0</v>
      </c>
      <c r="I4554" s="17">
        <f t="shared" ref="I4554:I4617" ca="1" si="564">(CP*(E4554-K)&gt;0)*1</f>
        <v>0</v>
      </c>
      <c r="K4554" s="17">
        <v>4545</v>
      </c>
      <c r="L4554" s="50">
        <v>1.8091963536152149E-3</v>
      </c>
      <c r="M4554" s="50">
        <v>1.8232780875418332E-3</v>
      </c>
      <c r="N4554" s="50">
        <v>5.16E-2</v>
      </c>
      <c r="O4554" s="50">
        <v>5.28E-2</v>
      </c>
      <c r="R4554" s="59"/>
    </row>
    <row r="4555" spans="2:18" x14ac:dyDescent="0.2">
      <c r="B4555">
        <f t="shared" si="558"/>
        <v>4546</v>
      </c>
      <c r="C4555" s="57">
        <f ca="1"/>
        <v>-0.36689999569692922</v>
      </c>
      <c r="D4555" s="57">
        <f t="shared" ca="1" si="560"/>
        <v>0.64715846939630051</v>
      </c>
      <c r="E4555" s="57">
        <f t="shared" ca="1" si="560"/>
        <v>0.64737083306618548</v>
      </c>
      <c r="F4555" s="57">
        <f t="shared" ca="1" si="561"/>
        <v>0</v>
      </c>
      <c r="G4555" s="57">
        <f t="shared" ca="1" si="562"/>
        <v>0</v>
      </c>
      <c r="H4555" s="17">
        <f t="shared" ca="1" si="563"/>
        <v>0</v>
      </c>
      <c r="I4555" s="17">
        <f t="shared" ca="1" si="564"/>
        <v>0</v>
      </c>
      <c r="K4555" s="17">
        <v>4546</v>
      </c>
      <c r="L4555" s="50">
        <v>1.6475635015216724E-3</v>
      </c>
      <c r="M4555" s="50">
        <v>1.6608292750538961E-3</v>
      </c>
      <c r="N4555" s="50">
        <v>4.8599999999999997E-2</v>
      </c>
      <c r="O4555" s="50">
        <v>4.9399999999999999E-2</v>
      </c>
      <c r="R4555" s="59"/>
    </row>
    <row r="4556" spans="2:18" x14ac:dyDescent="0.2">
      <c r="B4556">
        <f t="shared" si="558"/>
        <v>4547</v>
      </c>
      <c r="C4556" s="57">
        <f ca="1"/>
        <v>-2.2577660251715352</v>
      </c>
      <c r="D4556" s="57">
        <f t="shared" ca="1" si="560"/>
        <v>0.53709527335041674</v>
      </c>
      <c r="E4556" s="57">
        <f t="shared" ca="1" si="560"/>
        <v>0.53727152001753209</v>
      </c>
      <c r="F4556" s="57">
        <f t="shared" ca="1" si="561"/>
        <v>0</v>
      </c>
      <c r="G4556" s="57">
        <f t="shared" ca="1" si="562"/>
        <v>0</v>
      </c>
      <c r="H4556" s="17">
        <f t="shared" ca="1" si="563"/>
        <v>0</v>
      </c>
      <c r="I4556" s="17">
        <f t="shared" ca="1" si="564"/>
        <v>0</v>
      </c>
      <c r="K4556" s="17">
        <v>4547</v>
      </c>
      <c r="L4556" s="50">
        <v>1.6812038886499412E-3</v>
      </c>
      <c r="M4556" s="50">
        <v>1.6952087992890387E-3</v>
      </c>
      <c r="N4556" s="50">
        <v>5.16E-2</v>
      </c>
      <c r="O4556" s="50">
        <v>5.2400000000000002E-2</v>
      </c>
      <c r="R4556" s="59"/>
    </row>
    <row r="4557" spans="2:18" x14ac:dyDescent="0.2">
      <c r="B4557">
        <f t="shared" si="558"/>
        <v>4548</v>
      </c>
      <c r="C4557" s="57">
        <f ca="1"/>
        <v>-0.28381889684253925</v>
      </c>
      <c r="D4557" s="57">
        <f t="shared" ca="1" si="560"/>
        <v>0.65248095389979532</v>
      </c>
      <c r="E4557" s="57">
        <f t="shared" ca="1" si="560"/>
        <v>0.65269506413160527</v>
      </c>
      <c r="F4557" s="57">
        <f t="shared" ca="1" si="561"/>
        <v>0</v>
      </c>
      <c r="G4557" s="57">
        <f t="shared" ca="1" si="562"/>
        <v>0</v>
      </c>
      <c r="H4557" s="17">
        <f t="shared" ca="1" si="563"/>
        <v>0</v>
      </c>
      <c r="I4557" s="17">
        <f t="shared" ca="1" si="564"/>
        <v>0</v>
      </c>
      <c r="K4557" s="17">
        <v>4548</v>
      </c>
      <c r="L4557" s="50">
        <v>1.6366153538908115E-3</v>
      </c>
      <c r="M4557" s="50">
        <v>1.6502654468619638E-3</v>
      </c>
      <c r="N4557" s="50">
        <v>5.04E-2</v>
      </c>
      <c r="O4557" s="50">
        <v>5.0999999999999997E-2</v>
      </c>
      <c r="R4557" s="59"/>
    </row>
    <row r="4558" spans="2:18" x14ac:dyDescent="0.2">
      <c r="B4558">
        <f t="shared" si="558"/>
        <v>4549</v>
      </c>
      <c r="C4558" s="57">
        <f ca="1"/>
        <v>-1.2655687269699398</v>
      </c>
      <c r="D4558" s="57">
        <f t="shared" ca="1" si="560"/>
        <v>0.59228842324803732</v>
      </c>
      <c r="E4558" s="57">
        <f t="shared" ca="1" si="560"/>
        <v>0.59248278142944011</v>
      </c>
      <c r="F4558" s="57">
        <f t="shared" ca="1" si="561"/>
        <v>0</v>
      </c>
      <c r="G4558" s="57">
        <f t="shared" ca="1" si="562"/>
        <v>0</v>
      </c>
      <c r="H4558" s="17">
        <f t="shared" ca="1" si="563"/>
        <v>0</v>
      </c>
      <c r="I4558" s="17">
        <f t="shared" ca="1" si="564"/>
        <v>0</v>
      </c>
      <c r="K4558" s="17">
        <v>4549</v>
      </c>
      <c r="L4558" s="50">
        <v>1.9350211171009605E-3</v>
      </c>
      <c r="M4558" s="50">
        <v>1.9498712409348605E-3</v>
      </c>
      <c r="N4558" s="50">
        <v>5.4800000000000001E-2</v>
      </c>
      <c r="O4558" s="50">
        <v>5.5E-2</v>
      </c>
      <c r="R4558" s="59"/>
    </row>
    <row r="4559" spans="2:18" x14ac:dyDescent="0.2">
      <c r="B4559">
        <f t="shared" si="558"/>
        <v>4550</v>
      </c>
      <c r="C4559" s="57">
        <f ca="1"/>
        <v>0.68027719922572305</v>
      </c>
      <c r="D4559" s="57">
        <f t="shared" ca="1" si="560"/>
        <v>0.71754075258279681</v>
      </c>
      <c r="E4559" s="57">
        <f t="shared" ca="1" si="560"/>
        <v>0.71777621204862541</v>
      </c>
      <c r="F4559" s="57">
        <f t="shared" ca="1" si="561"/>
        <v>0</v>
      </c>
      <c r="G4559" s="57">
        <f t="shared" ca="1" si="562"/>
        <v>0</v>
      </c>
      <c r="H4559" s="17">
        <f t="shared" ca="1" si="563"/>
        <v>0</v>
      </c>
      <c r="I4559" s="17">
        <f t="shared" ca="1" si="564"/>
        <v>0</v>
      </c>
      <c r="K4559" s="17">
        <v>4550</v>
      </c>
      <c r="L4559" s="50">
        <v>1.7855682756532701E-3</v>
      </c>
      <c r="M4559" s="50">
        <v>1.7992417011081362E-3</v>
      </c>
      <c r="N4559" s="50">
        <v>5.0599999999999999E-2</v>
      </c>
      <c r="O4559" s="50">
        <v>5.0599999999999999E-2</v>
      </c>
      <c r="R4559" s="59"/>
    </row>
    <row r="4560" spans="2:18" x14ac:dyDescent="0.2">
      <c r="B4560">
        <f t="shared" si="558"/>
        <v>4551</v>
      </c>
      <c r="C4560" s="57">
        <f ca="1"/>
        <v>-0.94233308854074083</v>
      </c>
      <c r="D4560" s="57">
        <f t="shared" ca="1" si="560"/>
        <v>0.61146682474323766</v>
      </c>
      <c r="E4560" s="57">
        <f t="shared" ca="1" si="560"/>
        <v>0.61166747627614038</v>
      </c>
      <c r="F4560" s="57">
        <f t="shared" ca="1" si="561"/>
        <v>0</v>
      </c>
      <c r="G4560" s="57">
        <f t="shared" ca="1" si="562"/>
        <v>0</v>
      </c>
      <c r="H4560" s="17">
        <f t="shared" ca="1" si="563"/>
        <v>0</v>
      </c>
      <c r="I4560" s="17">
        <f t="shared" ca="1" si="564"/>
        <v>0</v>
      </c>
      <c r="K4560" s="17">
        <v>4551</v>
      </c>
      <c r="L4560" s="50">
        <v>1.7144091973059379E-3</v>
      </c>
      <c r="M4560" s="50">
        <v>1.7275221247387939E-3</v>
      </c>
      <c r="N4560" s="50">
        <v>4.8399999999999999E-2</v>
      </c>
      <c r="O4560" s="50">
        <v>4.8599999999999997E-2</v>
      </c>
      <c r="R4560" s="59"/>
    </row>
    <row r="4561" spans="2:18" x14ac:dyDescent="0.2">
      <c r="B4561">
        <f t="shared" si="558"/>
        <v>4552</v>
      </c>
      <c r="C4561" s="57">
        <f ca="1"/>
        <v>-0.61484264152081292</v>
      </c>
      <c r="D4561" s="57">
        <f t="shared" ca="1" si="560"/>
        <v>0.63153107949545584</v>
      </c>
      <c r="E4561" s="57">
        <f t="shared" ca="1" si="560"/>
        <v>0.63173831507071321</v>
      </c>
      <c r="F4561" s="57">
        <f t="shared" ca="1" si="561"/>
        <v>0</v>
      </c>
      <c r="G4561" s="57">
        <f t="shared" ca="1" si="562"/>
        <v>0</v>
      </c>
      <c r="H4561" s="17">
        <f t="shared" ca="1" si="563"/>
        <v>0</v>
      </c>
      <c r="I4561" s="17">
        <f t="shared" ca="1" si="564"/>
        <v>0</v>
      </c>
      <c r="K4561" s="17">
        <v>4552</v>
      </c>
      <c r="L4561" s="50">
        <v>1.6022386495647056E-3</v>
      </c>
      <c r="M4561" s="50">
        <v>1.6157769289212079E-3</v>
      </c>
      <c r="N4561" s="50">
        <v>4.9799999999999997E-2</v>
      </c>
      <c r="O4561" s="50">
        <v>5.0999999999999997E-2</v>
      </c>
      <c r="R4561" s="59"/>
    </row>
    <row r="4562" spans="2:18" x14ac:dyDescent="0.2">
      <c r="B4562">
        <f t="shared" si="558"/>
        <v>4553</v>
      </c>
      <c r="C4562" s="57">
        <f ca="1"/>
        <v>-1.0092671678773819</v>
      </c>
      <c r="D4562" s="57">
        <f t="shared" ca="1" si="560"/>
        <v>0.60744512375950799</v>
      </c>
      <c r="E4562" s="57">
        <f t="shared" ca="1" si="560"/>
        <v>0.60764445557982028</v>
      </c>
      <c r="F4562" s="57">
        <f t="shared" ca="1" si="561"/>
        <v>0</v>
      </c>
      <c r="G4562" s="57">
        <f t="shared" ca="1" si="562"/>
        <v>0</v>
      </c>
      <c r="H4562" s="17">
        <f t="shared" ca="1" si="563"/>
        <v>0</v>
      </c>
      <c r="I4562" s="17">
        <f t="shared" ca="1" si="564"/>
        <v>0</v>
      </c>
      <c r="K4562" s="17">
        <v>4553</v>
      </c>
      <c r="L4562" s="50">
        <v>1.9271100913584071E-3</v>
      </c>
      <c r="M4562" s="50">
        <v>1.942048081780393E-3</v>
      </c>
      <c r="N4562" s="50">
        <v>5.5E-2</v>
      </c>
      <c r="O4562" s="50">
        <v>5.5399999999999998E-2</v>
      </c>
      <c r="R4562" s="59"/>
    </row>
    <row r="4563" spans="2:18" x14ac:dyDescent="0.2">
      <c r="B4563">
        <f t="shared" si="558"/>
        <v>4554</v>
      </c>
      <c r="C4563" s="57">
        <f ca="1"/>
        <v>0.57618522814087314</v>
      </c>
      <c r="D4563" s="57">
        <f t="shared" ca="1" si="560"/>
        <v>0.71021488558354784</v>
      </c>
      <c r="E4563" s="57">
        <f t="shared" ca="1" si="560"/>
        <v>0.71044794108176301</v>
      </c>
      <c r="F4563" s="57">
        <f t="shared" ca="1" si="561"/>
        <v>0</v>
      </c>
      <c r="G4563" s="57">
        <f t="shared" ca="1" si="562"/>
        <v>0</v>
      </c>
      <c r="H4563" s="17">
        <f t="shared" ca="1" si="563"/>
        <v>0</v>
      </c>
      <c r="I4563" s="17">
        <f t="shared" ca="1" si="564"/>
        <v>0</v>
      </c>
      <c r="K4563" s="17">
        <v>4554</v>
      </c>
      <c r="L4563" s="50">
        <v>1.9569366669199054E-3</v>
      </c>
      <c r="M4563" s="50">
        <v>1.9723216618872043E-3</v>
      </c>
      <c r="N4563" s="50">
        <v>5.7000000000000002E-2</v>
      </c>
      <c r="O4563" s="50">
        <v>5.7000000000000002E-2</v>
      </c>
      <c r="R4563" s="59"/>
    </row>
    <row r="4564" spans="2:18" x14ac:dyDescent="0.2">
      <c r="B4564">
        <f t="shared" si="558"/>
        <v>4555</v>
      </c>
      <c r="C4564" s="57">
        <f ca="1"/>
        <v>0.12872862951320269</v>
      </c>
      <c r="D4564" s="57">
        <f t="shared" ca="1" si="560"/>
        <v>0.67956573293072131</v>
      </c>
      <c r="E4564" s="57">
        <f t="shared" ca="1" si="560"/>
        <v>0.67978873097493731</v>
      </c>
      <c r="F4564" s="57">
        <f t="shared" ca="1" si="561"/>
        <v>0</v>
      </c>
      <c r="G4564" s="57">
        <f t="shared" ca="1" si="562"/>
        <v>0</v>
      </c>
      <c r="H4564" s="17">
        <f t="shared" ca="1" si="563"/>
        <v>0</v>
      </c>
      <c r="I4564" s="17">
        <f t="shared" ca="1" si="564"/>
        <v>0</v>
      </c>
      <c r="K4564" s="17">
        <v>4555</v>
      </c>
      <c r="L4564" s="50">
        <v>1.5710070918376815E-3</v>
      </c>
      <c r="M4564" s="50">
        <v>1.584522055134194E-3</v>
      </c>
      <c r="N4564" s="50">
        <v>0.05</v>
      </c>
      <c r="O4564" s="50">
        <v>5.0599999999999999E-2</v>
      </c>
      <c r="R4564" s="59"/>
    </row>
    <row r="4565" spans="2:18" x14ac:dyDescent="0.2">
      <c r="B4565">
        <f t="shared" si="558"/>
        <v>4556</v>
      </c>
      <c r="C4565" s="57">
        <f ca="1"/>
        <v>-0.40197147487610962</v>
      </c>
      <c r="D4565" s="57">
        <f t="shared" ca="1" si="560"/>
        <v>0.6449247127944685</v>
      </c>
      <c r="E4565" s="57">
        <f t="shared" ca="1" si="560"/>
        <v>0.64513634346189419</v>
      </c>
      <c r="F4565" s="57">
        <f t="shared" ca="1" si="561"/>
        <v>0</v>
      </c>
      <c r="G4565" s="57">
        <f t="shared" ca="1" si="562"/>
        <v>0</v>
      </c>
      <c r="H4565" s="17">
        <f t="shared" ca="1" si="563"/>
        <v>0</v>
      </c>
      <c r="I4565" s="17">
        <f t="shared" ca="1" si="564"/>
        <v>0</v>
      </c>
      <c r="K4565" s="17">
        <v>4556</v>
      </c>
      <c r="L4565" s="50">
        <v>1.8749552598658667E-3</v>
      </c>
      <c r="M4565" s="50">
        <v>1.8893681758184687E-3</v>
      </c>
      <c r="N4565" s="50">
        <v>5.3199999999999997E-2</v>
      </c>
      <c r="O4565" s="50">
        <v>5.3400000000000003E-2</v>
      </c>
      <c r="R4565" s="59"/>
    </row>
    <row r="4566" spans="2:18" x14ac:dyDescent="0.2">
      <c r="B4566">
        <f t="shared" si="558"/>
        <v>4557</v>
      </c>
      <c r="C4566" s="57">
        <f ca="1"/>
        <v>0.81077453333078997</v>
      </c>
      <c r="D4566" s="57">
        <f t="shared" ca="1" si="560"/>
        <v>0.72683184144297031</v>
      </c>
      <c r="E4566" s="57">
        <f t="shared" ca="1" si="560"/>
        <v>0.72707034975976936</v>
      </c>
      <c r="F4566" s="57">
        <f t="shared" ca="1" si="561"/>
        <v>0</v>
      </c>
      <c r="G4566" s="57">
        <f t="shared" ca="1" si="562"/>
        <v>0</v>
      </c>
      <c r="H4566" s="17">
        <f t="shared" ca="1" si="563"/>
        <v>0</v>
      </c>
      <c r="I4566" s="17">
        <f t="shared" ca="1" si="564"/>
        <v>0</v>
      </c>
      <c r="K4566" s="17">
        <v>4557</v>
      </c>
      <c r="L4566" s="50">
        <v>2.0048122019263471E-3</v>
      </c>
      <c r="M4566" s="50">
        <v>2.0198076666234988E-3</v>
      </c>
      <c r="N4566" s="50">
        <v>5.5399999999999998E-2</v>
      </c>
      <c r="O4566" s="50">
        <v>5.5599999999999997E-2</v>
      </c>
      <c r="R4566" s="59"/>
    </row>
    <row r="4567" spans="2:18" x14ac:dyDescent="0.2">
      <c r="B4567">
        <f t="shared" si="558"/>
        <v>4558</v>
      </c>
      <c r="C4567" s="57">
        <f ca="1"/>
        <v>-1.1340027707690497</v>
      </c>
      <c r="D4567" s="57">
        <f t="shared" ca="1" si="560"/>
        <v>0.60002089067313047</v>
      </c>
      <c r="E4567" s="57">
        <f t="shared" ca="1" si="560"/>
        <v>0.60021778624720812</v>
      </c>
      <c r="F4567" s="57">
        <f t="shared" ca="1" si="561"/>
        <v>0</v>
      </c>
      <c r="G4567" s="57">
        <f t="shared" ca="1" si="562"/>
        <v>0</v>
      </c>
      <c r="H4567" s="17">
        <f t="shared" ca="1" si="563"/>
        <v>0</v>
      </c>
      <c r="I4567" s="17">
        <f t="shared" ca="1" si="564"/>
        <v>0</v>
      </c>
      <c r="K4567" s="17">
        <v>4558</v>
      </c>
      <c r="L4567" s="50">
        <v>1.4913088048501039E-3</v>
      </c>
      <c r="M4567" s="50">
        <v>1.503519900030999E-3</v>
      </c>
      <c r="N4567" s="50">
        <v>4.5199999999999997E-2</v>
      </c>
      <c r="O4567" s="50">
        <v>4.5400000000000003E-2</v>
      </c>
      <c r="R4567" s="59"/>
    </row>
    <row r="4568" spans="2:18" x14ac:dyDescent="0.2">
      <c r="B4568">
        <f t="shared" si="558"/>
        <v>4559</v>
      </c>
      <c r="C4568" s="57">
        <f ca="1"/>
        <v>-1.0785784321413452</v>
      </c>
      <c r="D4568" s="57">
        <f t="shared" ca="1" si="560"/>
        <v>0.60330846572145436</v>
      </c>
      <c r="E4568" s="57">
        <f t="shared" ca="1" si="560"/>
        <v>0.6035064401062642</v>
      </c>
      <c r="F4568" s="57">
        <f t="shared" ca="1" si="561"/>
        <v>0</v>
      </c>
      <c r="G4568" s="57">
        <f t="shared" ca="1" si="562"/>
        <v>0</v>
      </c>
      <c r="H4568" s="17">
        <f t="shared" ca="1" si="563"/>
        <v>0</v>
      </c>
      <c r="I4568" s="17">
        <f t="shared" ca="1" si="564"/>
        <v>0</v>
      </c>
      <c r="K4568" s="17">
        <v>4559</v>
      </c>
      <c r="L4568" s="50">
        <v>1.7561839659396043E-3</v>
      </c>
      <c r="M4568" s="50">
        <v>1.7701557927661613E-3</v>
      </c>
      <c r="N4568" s="50">
        <v>5.16E-2</v>
      </c>
      <c r="O4568" s="50">
        <v>5.1799999999999999E-2</v>
      </c>
      <c r="R4568" s="59"/>
    </row>
    <row r="4569" spans="2:18" x14ac:dyDescent="0.2">
      <c r="B4569">
        <f t="shared" si="558"/>
        <v>4560</v>
      </c>
      <c r="C4569" s="57">
        <f ca="1"/>
        <v>0.15024343374502694</v>
      </c>
      <c r="D4569" s="57">
        <f t="shared" ca="1" si="560"/>
        <v>0.6810086828591948</v>
      </c>
      <c r="E4569" s="57">
        <f t="shared" ca="1" si="560"/>
        <v>0.68123215440434881</v>
      </c>
      <c r="F4569" s="57">
        <f t="shared" ca="1" si="561"/>
        <v>0</v>
      </c>
      <c r="G4569" s="57">
        <f t="shared" ca="1" si="562"/>
        <v>0</v>
      </c>
      <c r="H4569" s="17">
        <f t="shared" ca="1" si="563"/>
        <v>0</v>
      </c>
      <c r="I4569" s="17">
        <f t="shared" ca="1" si="564"/>
        <v>0</v>
      </c>
      <c r="K4569" s="17">
        <v>4560</v>
      </c>
      <c r="L4569" s="50">
        <v>1.7593777276315688E-3</v>
      </c>
      <c r="M4569" s="50">
        <v>1.7735081217786083E-3</v>
      </c>
      <c r="N4569" s="50">
        <v>5.2400000000000002E-2</v>
      </c>
      <c r="O4569" s="50">
        <v>5.2400000000000002E-2</v>
      </c>
      <c r="R4569" s="59"/>
    </row>
    <row r="4570" spans="2:18" x14ac:dyDescent="0.2">
      <c r="B4570">
        <f t="shared" si="558"/>
        <v>4561</v>
      </c>
      <c r="C4570" s="57">
        <f ca="1"/>
        <v>0.30908535584047769</v>
      </c>
      <c r="D4570" s="57">
        <f t="shared" ref="D4570:E4589" ca="1" si="565">S0*EXP((D$5+0.5*σ*σ)*T+σ*SQRT(T)*$C4570)</f>
        <v>0.69175709791025042</v>
      </c>
      <c r="E4570" s="57">
        <f t="shared" ca="1" si="565"/>
        <v>0.69198409652485282</v>
      </c>
      <c r="F4570" s="57">
        <f t="shared" ca="1" si="561"/>
        <v>0</v>
      </c>
      <c r="G4570" s="57">
        <f t="shared" ca="1" si="562"/>
        <v>0</v>
      </c>
      <c r="H4570" s="17">
        <f t="shared" ca="1" si="563"/>
        <v>0</v>
      </c>
      <c r="I4570" s="17">
        <f t="shared" ca="1" si="564"/>
        <v>0</v>
      </c>
      <c r="K4570" s="17">
        <v>4561</v>
      </c>
      <c r="L4570" s="50">
        <v>1.7430994685893385E-3</v>
      </c>
      <c r="M4570" s="50">
        <v>1.7579394431373576E-3</v>
      </c>
      <c r="N4570" s="50">
        <v>5.4199999999999998E-2</v>
      </c>
      <c r="O4570" s="50">
        <v>5.6000000000000001E-2</v>
      </c>
      <c r="R4570" s="59"/>
    </row>
    <row r="4571" spans="2:18" x14ac:dyDescent="0.2">
      <c r="B4571">
        <f t="shared" si="558"/>
        <v>4562</v>
      </c>
      <c r="C4571" s="57">
        <f ca="1"/>
        <v>-1.0033779612820746</v>
      </c>
      <c r="D4571" s="57">
        <f t="shared" ca="1" si="565"/>
        <v>0.60779791000358185</v>
      </c>
      <c r="E4571" s="57">
        <f t="shared" ca="1" si="565"/>
        <v>0.60799735758994677</v>
      </c>
      <c r="F4571" s="57">
        <f t="shared" ca="1" si="561"/>
        <v>0</v>
      </c>
      <c r="G4571" s="57">
        <f t="shared" ca="1" si="562"/>
        <v>0</v>
      </c>
      <c r="H4571" s="17">
        <f t="shared" ca="1" si="563"/>
        <v>0</v>
      </c>
      <c r="I4571" s="17">
        <f t="shared" ca="1" si="564"/>
        <v>0</v>
      </c>
      <c r="K4571" s="17">
        <v>4562</v>
      </c>
      <c r="L4571" s="50">
        <v>1.5979186936927884E-3</v>
      </c>
      <c r="M4571" s="50">
        <v>1.6117980085150318E-3</v>
      </c>
      <c r="N4571" s="50">
        <v>5.0999999999999997E-2</v>
      </c>
      <c r="O4571" s="50">
        <v>5.2200000000000003E-2</v>
      </c>
      <c r="R4571" s="59"/>
    </row>
    <row r="4572" spans="2:18" x14ac:dyDescent="0.2">
      <c r="B4572">
        <f t="shared" si="558"/>
        <v>4563</v>
      </c>
      <c r="C4572" s="57">
        <f ca="1"/>
        <v>-0.21591715893924723</v>
      </c>
      <c r="D4572" s="57">
        <f t="shared" ca="1" si="565"/>
        <v>0.65686348392941296</v>
      </c>
      <c r="E4572" s="57">
        <f t="shared" ca="1" si="565"/>
        <v>0.65707903227909426</v>
      </c>
      <c r="F4572" s="57">
        <f t="shared" ca="1" si="561"/>
        <v>0</v>
      </c>
      <c r="G4572" s="57">
        <f t="shared" ca="1" si="562"/>
        <v>0</v>
      </c>
      <c r="H4572" s="17">
        <f t="shared" ca="1" si="563"/>
        <v>0</v>
      </c>
      <c r="I4572" s="17">
        <f t="shared" ca="1" si="564"/>
        <v>0</v>
      </c>
      <c r="K4572" s="17">
        <v>4563</v>
      </c>
      <c r="L4572" s="50">
        <v>1.8097736066189324E-3</v>
      </c>
      <c r="M4572" s="50">
        <v>1.8241042136574531E-3</v>
      </c>
      <c r="N4572" s="50">
        <v>5.2999999999999999E-2</v>
      </c>
      <c r="O4572" s="50">
        <v>5.3199999999999997E-2</v>
      </c>
      <c r="R4572" s="59"/>
    </row>
    <row r="4573" spans="2:18" x14ac:dyDescent="0.2">
      <c r="B4573">
        <f t="shared" si="558"/>
        <v>4564</v>
      </c>
      <c r="C4573" s="57">
        <f ca="1"/>
        <v>-1.0287696735708438</v>
      </c>
      <c r="D4573" s="57">
        <f t="shared" ca="1" si="565"/>
        <v>0.60627830946399663</v>
      </c>
      <c r="E4573" s="57">
        <f t="shared" ca="1" si="565"/>
        <v>0.60647725839668931</v>
      </c>
      <c r="F4573" s="57">
        <f t="shared" ca="1" si="561"/>
        <v>0</v>
      </c>
      <c r="G4573" s="57">
        <f t="shared" ca="1" si="562"/>
        <v>0</v>
      </c>
      <c r="H4573" s="17">
        <f t="shared" ca="1" si="563"/>
        <v>0</v>
      </c>
      <c r="I4573" s="17">
        <f t="shared" ca="1" si="564"/>
        <v>0</v>
      </c>
      <c r="K4573" s="17">
        <v>4564</v>
      </c>
      <c r="L4573" s="50">
        <v>1.8243261444247337E-3</v>
      </c>
      <c r="M4573" s="50">
        <v>1.8382709343384696E-3</v>
      </c>
      <c r="N4573" s="50">
        <v>5.16E-2</v>
      </c>
      <c r="O4573" s="50">
        <v>5.16E-2</v>
      </c>
      <c r="R4573" s="59"/>
    </row>
    <row r="4574" spans="2:18" x14ac:dyDescent="0.2">
      <c r="B4574">
        <f t="shared" si="558"/>
        <v>4565</v>
      </c>
      <c r="C4574" s="57">
        <f ca="1"/>
        <v>-0.68184174882070503</v>
      </c>
      <c r="D4574" s="57">
        <f t="shared" ca="1" si="565"/>
        <v>0.62737339109494727</v>
      </c>
      <c r="E4574" s="57">
        <f t="shared" ca="1" si="565"/>
        <v>0.6275792623336337</v>
      </c>
      <c r="F4574" s="57">
        <f t="shared" ca="1" si="561"/>
        <v>0</v>
      </c>
      <c r="G4574" s="57">
        <f t="shared" ca="1" si="562"/>
        <v>0</v>
      </c>
      <c r="H4574" s="17">
        <f t="shared" ca="1" si="563"/>
        <v>0</v>
      </c>
      <c r="I4574" s="17">
        <f t="shared" ca="1" si="564"/>
        <v>0</v>
      </c>
      <c r="K4574" s="17">
        <v>4565</v>
      </c>
      <c r="L4574" s="50">
        <v>1.8447231731622878E-3</v>
      </c>
      <c r="M4574" s="50">
        <v>1.8600234791059705E-3</v>
      </c>
      <c r="N4574" s="50">
        <v>5.6800000000000003E-2</v>
      </c>
      <c r="O4574" s="50">
        <v>5.7000000000000002E-2</v>
      </c>
      <c r="R4574" s="59"/>
    </row>
    <row r="4575" spans="2:18" x14ac:dyDescent="0.2">
      <c r="B4575">
        <f t="shared" si="558"/>
        <v>4566</v>
      </c>
      <c r="C4575" s="57">
        <f ca="1"/>
        <v>0.48253839709805829</v>
      </c>
      <c r="D4575" s="57">
        <f t="shared" ca="1" si="565"/>
        <v>0.70368807020561508</v>
      </c>
      <c r="E4575" s="57">
        <f t="shared" ca="1" si="565"/>
        <v>0.70391898394330055</v>
      </c>
      <c r="F4575" s="57">
        <f t="shared" ca="1" si="561"/>
        <v>0</v>
      </c>
      <c r="G4575" s="57">
        <f t="shared" ca="1" si="562"/>
        <v>0</v>
      </c>
      <c r="H4575" s="17">
        <f t="shared" ca="1" si="563"/>
        <v>0</v>
      </c>
      <c r="I4575" s="17">
        <f t="shared" ca="1" si="564"/>
        <v>0</v>
      </c>
      <c r="K4575" s="17">
        <v>4566</v>
      </c>
      <c r="L4575" s="50">
        <v>1.7740701044277486E-3</v>
      </c>
      <c r="M4575" s="50">
        <v>1.7876086135290518E-3</v>
      </c>
      <c r="N4575" s="50">
        <v>4.9799999999999997E-2</v>
      </c>
      <c r="O4575" s="50">
        <v>5.04E-2</v>
      </c>
      <c r="R4575" s="59"/>
    </row>
    <row r="4576" spans="2:18" x14ac:dyDescent="0.2">
      <c r="B4576">
        <f t="shared" si="558"/>
        <v>4567</v>
      </c>
      <c r="C4576" s="57">
        <f ca="1"/>
        <v>-0.47797358414405211</v>
      </c>
      <c r="D4576" s="57">
        <f t="shared" ca="1" si="565"/>
        <v>0.6401104438527736</v>
      </c>
      <c r="E4576" s="57">
        <f t="shared" ca="1" si="565"/>
        <v>0.6403204947281258</v>
      </c>
      <c r="F4576" s="57">
        <f t="shared" ca="1" si="561"/>
        <v>0</v>
      </c>
      <c r="G4576" s="57">
        <f t="shared" ca="1" si="562"/>
        <v>0</v>
      </c>
      <c r="H4576" s="17">
        <f t="shared" ca="1" si="563"/>
        <v>0</v>
      </c>
      <c r="I4576" s="17">
        <f t="shared" ca="1" si="564"/>
        <v>0</v>
      </c>
      <c r="K4576" s="17">
        <v>4567</v>
      </c>
      <c r="L4576" s="50">
        <v>1.8369252539004073E-3</v>
      </c>
      <c r="M4576" s="50">
        <v>1.8511106623135558E-3</v>
      </c>
      <c r="N4576" s="50">
        <v>5.2200000000000003E-2</v>
      </c>
      <c r="O4576" s="50">
        <v>5.28E-2</v>
      </c>
      <c r="R4576" s="59"/>
    </row>
    <row r="4577" spans="2:18" x14ac:dyDescent="0.2">
      <c r="B4577">
        <f t="shared" si="558"/>
        <v>4568</v>
      </c>
      <c r="C4577" s="57">
        <f ca="1"/>
        <v>2.0655125160368408</v>
      </c>
      <c r="D4577" s="57">
        <f t="shared" ca="1" si="565"/>
        <v>0.82253956837448716</v>
      </c>
      <c r="E4577" s="57">
        <f t="shared" ca="1" si="565"/>
        <v>0.82280948297751855</v>
      </c>
      <c r="F4577" s="57">
        <f t="shared" ca="1" si="561"/>
        <v>3.433956837448715E-2</v>
      </c>
      <c r="G4577" s="57">
        <f t="shared" ca="1" si="562"/>
        <v>3.4609482977518535E-2</v>
      </c>
      <c r="H4577" s="17">
        <f t="shared" ca="1" si="563"/>
        <v>1</v>
      </c>
      <c r="I4577" s="17">
        <f t="shared" ca="1" si="564"/>
        <v>1</v>
      </c>
      <c r="K4577" s="17">
        <v>4568</v>
      </c>
      <c r="L4577" s="50">
        <v>1.6620611732356017E-3</v>
      </c>
      <c r="M4577" s="50">
        <v>1.6748798972537841E-3</v>
      </c>
      <c r="N4577" s="50">
        <v>4.7199999999999999E-2</v>
      </c>
      <c r="O4577" s="50">
        <v>4.7800000000000002E-2</v>
      </c>
      <c r="R4577" s="59"/>
    </row>
    <row r="4578" spans="2:18" x14ac:dyDescent="0.2">
      <c r="B4578">
        <f t="shared" si="558"/>
        <v>4569</v>
      </c>
      <c r="C4578" s="57">
        <f ca="1"/>
        <v>-1.2612752033371615</v>
      </c>
      <c r="D4578" s="57">
        <f t="shared" ca="1" si="565"/>
        <v>0.59253918468008526</v>
      </c>
      <c r="E4578" s="57">
        <f t="shared" ca="1" si="565"/>
        <v>0.59273362514831662</v>
      </c>
      <c r="F4578" s="57">
        <f t="shared" ca="1" si="561"/>
        <v>0</v>
      </c>
      <c r="G4578" s="57">
        <f t="shared" ca="1" si="562"/>
        <v>0</v>
      </c>
      <c r="H4578" s="17">
        <f t="shared" ca="1" si="563"/>
        <v>0</v>
      </c>
      <c r="I4578" s="17">
        <f t="shared" ca="1" si="564"/>
        <v>0</v>
      </c>
      <c r="K4578" s="17">
        <v>4569</v>
      </c>
      <c r="L4578" s="50">
        <v>1.6997320153176504E-3</v>
      </c>
      <c r="M4578" s="50">
        <v>1.7135939235538131E-3</v>
      </c>
      <c r="N4578" s="50">
        <v>5.1400000000000001E-2</v>
      </c>
      <c r="O4578" s="50">
        <v>5.16E-2</v>
      </c>
      <c r="R4578" s="59"/>
    </row>
    <row r="4579" spans="2:18" x14ac:dyDescent="0.2">
      <c r="B4579">
        <f t="shared" si="558"/>
        <v>4570</v>
      </c>
      <c r="C4579" s="57">
        <f ca="1"/>
        <v>-0.9065804045112188</v>
      </c>
      <c r="D4579" s="57">
        <f t="shared" ca="1" si="565"/>
        <v>0.61362590551030705</v>
      </c>
      <c r="E4579" s="57">
        <f t="shared" ca="1" si="565"/>
        <v>0.61382726554095324</v>
      </c>
      <c r="F4579" s="57">
        <f t="shared" ca="1" si="561"/>
        <v>0</v>
      </c>
      <c r="G4579" s="57">
        <f t="shared" ca="1" si="562"/>
        <v>0</v>
      </c>
      <c r="H4579" s="17">
        <f t="shared" ca="1" si="563"/>
        <v>0</v>
      </c>
      <c r="I4579" s="17">
        <f t="shared" ca="1" si="564"/>
        <v>0</v>
      </c>
      <c r="K4579" s="17">
        <v>4570</v>
      </c>
      <c r="L4579" s="50">
        <v>1.6360145128457286E-3</v>
      </c>
      <c r="M4579" s="50">
        <v>1.6489494828602982E-3</v>
      </c>
      <c r="N4579" s="50">
        <v>4.7800000000000002E-2</v>
      </c>
      <c r="O4579" s="50">
        <v>4.8000000000000001E-2</v>
      </c>
      <c r="R4579" s="59"/>
    </row>
    <row r="4580" spans="2:18" x14ac:dyDescent="0.2">
      <c r="B4580">
        <f t="shared" si="558"/>
        <v>4571</v>
      </c>
      <c r="C4580" s="57">
        <f ca="1"/>
        <v>7.0248683103725784E-2</v>
      </c>
      <c r="D4580" s="57">
        <f t="shared" ca="1" si="565"/>
        <v>0.67565904409930155</v>
      </c>
      <c r="E4580" s="57">
        <f t="shared" ca="1" si="565"/>
        <v>0.67588076017191934</v>
      </c>
      <c r="F4580" s="57">
        <f t="shared" ca="1" si="561"/>
        <v>0</v>
      </c>
      <c r="G4580" s="57">
        <f t="shared" ca="1" si="562"/>
        <v>0</v>
      </c>
      <c r="H4580" s="17">
        <f t="shared" ca="1" si="563"/>
        <v>0</v>
      </c>
      <c r="I4580" s="17">
        <f t="shared" ca="1" si="564"/>
        <v>0</v>
      </c>
      <c r="K4580" s="17">
        <v>4571</v>
      </c>
      <c r="L4580" s="50">
        <v>1.8364884147192818E-3</v>
      </c>
      <c r="M4580" s="50">
        <v>1.849541923617285E-3</v>
      </c>
      <c r="N4580" s="50">
        <v>4.8000000000000001E-2</v>
      </c>
      <c r="O4580" s="50">
        <v>4.8599999999999997E-2</v>
      </c>
      <c r="R4580" s="59"/>
    </row>
    <row r="4581" spans="2:18" x14ac:dyDescent="0.2">
      <c r="B4581">
        <f t="shared" si="558"/>
        <v>4572</v>
      </c>
      <c r="C4581" s="57">
        <f ca="1"/>
        <v>-0.36587354769395775</v>
      </c>
      <c r="D4581" s="57">
        <f t="shared" ca="1" si="565"/>
        <v>0.64722396185399167</v>
      </c>
      <c r="E4581" s="57">
        <f t="shared" ca="1" si="565"/>
        <v>0.64743634701508679</v>
      </c>
      <c r="F4581" s="57">
        <f t="shared" ca="1" si="561"/>
        <v>0</v>
      </c>
      <c r="G4581" s="57">
        <f t="shared" ca="1" si="562"/>
        <v>0</v>
      </c>
      <c r="H4581" s="17">
        <f t="shared" ca="1" si="563"/>
        <v>0</v>
      </c>
      <c r="I4581" s="17">
        <f t="shared" ca="1" si="564"/>
        <v>0</v>
      </c>
      <c r="K4581" s="17">
        <v>4572</v>
      </c>
      <c r="L4581" s="50">
        <v>1.8803553918776289E-3</v>
      </c>
      <c r="M4581" s="50">
        <v>1.8947058055501422E-3</v>
      </c>
      <c r="N4581" s="50">
        <v>5.28E-2</v>
      </c>
      <c r="O4581" s="50">
        <v>5.3600000000000002E-2</v>
      </c>
      <c r="R4581" s="59"/>
    </row>
    <row r="4582" spans="2:18" x14ac:dyDescent="0.2">
      <c r="B4582">
        <f t="shared" si="558"/>
        <v>4573</v>
      </c>
      <c r="C4582" s="57">
        <f ca="1"/>
        <v>-0.33424781848940571</v>
      </c>
      <c r="D4582" s="57">
        <f t="shared" ca="1" si="565"/>
        <v>0.64924509104926853</v>
      </c>
      <c r="E4582" s="57">
        <f t="shared" ca="1" si="565"/>
        <v>0.6494581394395933</v>
      </c>
      <c r="F4582" s="57">
        <f t="shared" ca="1" si="561"/>
        <v>0</v>
      </c>
      <c r="G4582" s="57">
        <f t="shared" ca="1" si="562"/>
        <v>0</v>
      </c>
      <c r="H4582" s="17">
        <f t="shared" ca="1" si="563"/>
        <v>0</v>
      </c>
      <c r="I4582" s="17">
        <f t="shared" ca="1" si="564"/>
        <v>0</v>
      </c>
      <c r="K4582" s="17">
        <v>4573</v>
      </c>
      <c r="L4582" s="50">
        <v>1.7832260740107738E-3</v>
      </c>
      <c r="M4582" s="50">
        <v>1.7974869661128378E-3</v>
      </c>
      <c r="N4582" s="50">
        <v>5.2400000000000002E-2</v>
      </c>
      <c r="O4582" s="50">
        <v>5.3199999999999997E-2</v>
      </c>
      <c r="R4582" s="59"/>
    </row>
    <row r="4583" spans="2:18" x14ac:dyDescent="0.2">
      <c r="B4583">
        <f t="shared" si="558"/>
        <v>4574</v>
      </c>
      <c r="C4583" s="57">
        <f ca="1"/>
        <v>0.1972995942900177</v>
      </c>
      <c r="D4583" s="57">
        <f t="shared" ca="1" si="565"/>
        <v>0.68417532236983147</v>
      </c>
      <c r="E4583" s="57">
        <f t="shared" ca="1" si="565"/>
        <v>0.68439983304097929</v>
      </c>
      <c r="F4583" s="57">
        <f t="shared" ca="1" si="561"/>
        <v>0</v>
      </c>
      <c r="G4583" s="57">
        <f t="shared" ca="1" si="562"/>
        <v>0</v>
      </c>
      <c r="H4583" s="17">
        <f t="shared" ca="1" si="563"/>
        <v>0</v>
      </c>
      <c r="I4583" s="17">
        <f t="shared" ca="1" si="564"/>
        <v>0</v>
      </c>
      <c r="K4583" s="17">
        <v>4574</v>
      </c>
      <c r="L4583" s="50">
        <v>1.8390461490577032E-3</v>
      </c>
      <c r="M4583" s="50">
        <v>1.8544466337472678E-3</v>
      </c>
      <c r="N4583" s="50">
        <v>5.7000000000000002E-2</v>
      </c>
      <c r="O4583" s="50">
        <v>5.74E-2</v>
      </c>
      <c r="R4583" s="59"/>
    </row>
    <row r="4584" spans="2:18" x14ac:dyDescent="0.2">
      <c r="B4584">
        <f t="shared" si="558"/>
        <v>4575</v>
      </c>
      <c r="C4584" s="57">
        <f ca="1"/>
        <v>0.69144798869091417</v>
      </c>
      <c r="D4584" s="57">
        <f t="shared" ca="1" si="565"/>
        <v>0.71833141541771517</v>
      </c>
      <c r="E4584" s="57">
        <f t="shared" ca="1" si="565"/>
        <v>0.71856713433786479</v>
      </c>
      <c r="F4584" s="57">
        <f t="shared" ca="1" si="561"/>
        <v>0</v>
      </c>
      <c r="G4584" s="57">
        <f t="shared" ca="1" si="562"/>
        <v>0</v>
      </c>
      <c r="H4584" s="17">
        <f t="shared" ca="1" si="563"/>
        <v>0</v>
      </c>
      <c r="I4584" s="17">
        <f t="shared" ca="1" si="564"/>
        <v>0</v>
      </c>
      <c r="K4584" s="17">
        <v>4575</v>
      </c>
      <c r="L4584" s="50">
        <v>1.7885496041600728E-3</v>
      </c>
      <c r="M4584" s="50">
        <v>1.8022817175871971E-3</v>
      </c>
      <c r="N4584" s="50">
        <v>5.0599999999999999E-2</v>
      </c>
      <c r="O4584" s="50">
        <v>5.0999999999999997E-2</v>
      </c>
      <c r="R4584" s="59"/>
    </row>
    <row r="4585" spans="2:18" x14ac:dyDescent="0.2">
      <c r="B4585">
        <f t="shared" si="558"/>
        <v>4576</v>
      </c>
      <c r="C4585" s="57">
        <f ca="1"/>
        <v>0.30339243387164588</v>
      </c>
      <c r="D4585" s="57">
        <f t="shared" ca="1" si="565"/>
        <v>0.69136895763697181</v>
      </c>
      <c r="E4585" s="57">
        <f t="shared" ca="1" si="565"/>
        <v>0.69159582888417226</v>
      </c>
      <c r="F4585" s="57">
        <f t="shared" ca="1" si="561"/>
        <v>0</v>
      </c>
      <c r="G4585" s="57">
        <f t="shared" ca="1" si="562"/>
        <v>0</v>
      </c>
      <c r="H4585" s="17">
        <f t="shared" ca="1" si="563"/>
        <v>0</v>
      </c>
      <c r="I4585" s="17">
        <f t="shared" ca="1" si="564"/>
        <v>0</v>
      </c>
      <c r="K4585" s="17">
        <v>4576</v>
      </c>
      <c r="L4585" s="50">
        <v>1.6878474431015189E-3</v>
      </c>
      <c r="M4585" s="50">
        <v>1.7018312288718657E-3</v>
      </c>
      <c r="N4585" s="50">
        <v>5.16E-2</v>
      </c>
      <c r="O4585" s="50">
        <v>5.2400000000000002E-2</v>
      </c>
      <c r="R4585" s="59"/>
    </row>
    <row r="4586" spans="2:18" x14ac:dyDescent="0.2">
      <c r="B4586">
        <f t="shared" si="558"/>
        <v>4577</v>
      </c>
      <c r="C4586" s="57">
        <f ca="1"/>
        <v>-0.34015237304195539</v>
      </c>
      <c r="D4586" s="57">
        <f t="shared" ca="1" si="565"/>
        <v>0.64886726566212038</v>
      </c>
      <c r="E4586" s="57">
        <f t="shared" ca="1" si="565"/>
        <v>0.64908019006985118</v>
      </c>
      <c r="F4586" s="57">
        <f t="shared" ca="1" si="561"/>
        <v>0</v>
      </c>
      <c r="G4586" s="57">
        <f t="shared" ca="1" si="562"/>
        <v>0</v>
      </c>
      <c r="H4586" s="17">
        <f t="shared" ca="1" si="563"/>
        <v>0</v>
      </c>
      <c r="I4586" s="17">
        <f t="shared" ca="1" si="564"/>
        <v>0</v>
      </c>
      <c r="K4586" s="17">
        <v>4577</v>
      </c>
      <c r="L4586" s="50">
        <v>1.6257614729104284E-3</v>
      </c>
      <c r="M4586" s="50">
        <v>1.6390720827278102E-3</v>
      </c>
      <c r="N4586" s="50">
        <v>4.9399999999999999E-2</v>
      </c>
      <c r="O4586" s="50">
        <v>4.9399999999999999E-2</v>
      </c>
      <c r="R4586" s="59"/>
    </row>
    <row r="4587" spans="2:18" x14ac:dyDescent="0.2">
      <c r="B4587">
        <f t="shared" ref="B4587:B4650" si="566">B4586+1</f>
        <v>4578</v>
      </c>
      <c r="C4587" s="57">
        <f ca="1"/>
        <v>-0.67652947739709135</v>
      </c>
      <c r="D4587" s="57">
        <f t="shared" ca="1" si="565"/>
        <v>0.62770204727425127</v>
      </c>
      <c r="E4587" s="57">
        <f t="shared" ca="1" si="565"/>
        <v>0.62790802636076126</v>
      </c>
      <c r="F4587" s="57">
        <f t="shared" ca="1" si="561"/>
        <v>0</v>
      </c>
      <c r="G4587" s="57">
        <f t="shared" ca="1" si="562"/>
        <v>0</v>
      </c>
      <c r="H4587" s="17">
        <f t="shared" ca="1" si="563"/>
        <v>0</v>
      </c>
      <c r="I4587" s="17">
        <f t="shared" ca="1" si="564"/>
        <v>0</v>
      </c>
      <c r="K4587" s="17">
        <v>4578</v>
      </c>
      <c r="L4587" s="50">
        <v>1.5352725166823209E-3</v>
      </c>
      <c r="M4587" s="50">
        <v>1.5486246742757587E-3</v>
      </c>
      <c r="N4587" s="50">
        <v>4.9599999999999998E-2</v>
      </c>
      <c r="O4587" s="50">
        <v>4.9799999999999997E-2</v>
      </c>
      <c r="R4587" s="59"/>
    </row>
    <row r="4588" spans="2:18" x14ac:dyDescent="0.2">
      <c r="B4588">
        <f t="shared" si="566"/>
        <v>4579</v>
      </c>
      <c r="C4588" s="57">
        <f ca="1"/>
        <v>-0.14226958038985874</v>
      </c>
      <c r="D4588" s="57">
        <f t="shared" ca="1" si="565"/>
        <v>0.66165014760028995</v>
      </c>
      <c r="E4588" s="57">
        <f t="shared" ca="1" si="565"/>
        <v>0.6618672666834341</v>
      </c>
      <c r="F4588" s="57">
        <f t="shared" ca="1" si="561"/>
        <v>0</v>
      </c>
      <c r="G4588" s="57">
        <f t="shared" ca="1" si="562"/>
        <v>0</v>
      </c>
      <c r="H4588" s="17">
        <f t="shared" ca="1" si="563"/>
        <v>0</v>
      </c>
      <c r="I4588" s="17">
        <f t="shared" ca="1" si="564"/>
        <v>0</v>
      </c>
      <c r="K4588" s="17">
        <v>4579</v>
      </c>
      <c r="L4588" s="50">
        <v>1.7809141495046643E-3</v>
      </c>
      <c r="M4588" s="50">
        <v>1.7955614131923247E-3</v>
      </c>
      <c r="N4588" s="50">
        <v>5.4199999999999998E-2</v>
      </c>
      <c r="O4588" s="50">
        <v>5.4399999999999997E-2</v>
      </c>
      <c r="R4588" s="59"/>
    </row>
    <row r="4589" spans="2:18" x14ac:dyDescent="0.2">
      <c r="B4589">
        <f t="shared" si="566"/>
        <v>4580</v>
      </c>
      <c r="C4589" s="57">
        <f ca="1"/>
        <v>-1.036908117118686</v>
      </c>
      <c r="D4589" s="57">
        <f t="shared" ca="1" si="565"/>
        <v>0.60579205803489333</v>
      </c>
      <c r="E4589" s="57">
        <f t="shared" ca="1" si="565"/>
        <v>0.6059908474052178</v>
      </c>
      <c r="F4589" s="57">
        <f t="shared" ca="1" si="561"/>
        <v>0</v>
      </c>
      <c r="G4589" s="57">
        <f t="shared" ca="1" si="562"/>
        <v>0</v>
      </c>
      <c r="H4589" s="17">
        <f t="shared" ca="1" si="563"/>
        <v>0</v>
      </c>
      <c r="I4589" s="17">
        <f t="shared" ca="1" si="564"/>
        <v>0</v>
      </c>
      <c r="K4589" s="17">
        <v>4580</v>
      </c>
      <c r="L4589" s="50">
        <v>1.8135378937618469E-3</v>
      </c>
      <c r="M4589" s="50">
        <v>1.827187511174719E-3</v>
      </c>
      <c r="N4589" s="50">
        <v>5.04E-2</v>
      </c>
      <c r="O4589" s="50">
        <v>5.0599999999999999E-2</v>
      </c>
      <c r="R4589" s="59"/>
    </row>
    <row r="4590" spans="2:18" x14ac:dyDescent="0.2">
      <c r="B4590">
        <f t="shared" si="566"/>
        <v>4581</v>
      </c>
      <c r="C4590" s="57">
        <f ca="1"/>
        <v>0.78421049973470591</v>
      </c>
      <c r="D4590" s="57">
        <f t="shared" ref="D4590:E4609" ca="1" si="567">S0*EXP((D$5+0.5*σ*σ)*T+σ*SQRT(T)*$C4590)</f>
        <v>0.72493084577322631</v>
      </c>
      <c r="E4590" s="57">
        <f t="shared" ca="1" si="567"/>
        <v>0.72516873028235551</v>
      </c>
      <c r="F4590" s="57">
        <f t="shared" ca="1" si="561"/>
        <v>0</v>
      </c>
      <c r="G4590" s="57">
        <f t="shared" ca="1" si="562"/>
        <v>0</v>
      </c>
      <c r="H4590" s="17">
        <f t="shared" ca="1" si="563"/>
        <v>0</v>
      </c>
      <c r="I4590" s="17">
        <f t="shared" ca="1" si="564"/>
        <v>0</v>
      </c>
      <c r="K4590" s="17">
        <v>4581</v>
      </c>
      <c r="L4590" s="50">
        <v>2.0742365716597297E-3</v>
      </c>
      <c r="M4590" s="50">
        <v>2.0897088928347636E-3</v>
      </c>
      <c r="N4590" s="50">
        <v>5.7000000000000002E-2</v>
      </c>
      <c r="O4590" s="50">
        <v>5.74E-2</v>
      </c>
      <c r="R4590" s="59"/>
    </row>
    <row r="4591" spans="2:18" x14ac:dyDescent="0.2">
      <c r="B4591">
        <f t="shared" si="566"/>
        <v>4582</v>
      </c>
      <c r="C4591" s="57">
        <f ca="1"/>
        <v>8.3711737471239583E-2</v>
      </c>
      <c r="D4591" s="57">
        <f t="shared" ca="1" si="567"/>
        <v>0.67655643397074694</v>
      </c>
      <c r="E4591" s="57">
        <f t="shared" ca="1" si="567"/>
        <v>0.67677844451993485</v>
      </c>
      <c r="F4591" s="57">
        <f t="shared" ca="1" si="561"/>
        <v>0</v>
      </c>
      <c r="G4591" s="57">
        <f t="shared" ca="1" si="562"/>
        <v>0</v>
      </c>
      <c r="H4591" s="17">
        <f t="shared" ca="1" si="563"/>
        <v>0</v>
      </c>
      <c r="I4591" s="17">
        <f t="shared" ca="1" si="564"/>
        <v>0</v>
      </c>
      <c r="K4591" s="17">
        <v>4582</v>
      </c>
      <c r="L4591" s="50">
        <v>1.7530362514880991E-3</v>
      </c>
      <c r="M4591" s="50">
        <v>1.7668083127520319E-3</v>
      </c>
      <c r="N4591" s="50">
        <v>5.0999999999999997E-2</v>
      </c>
      <c r="O4591" s="50">
        <v>5.1200000000000002E-2</v>
      </c>
      <c r="R4591" s="59"/>
    </row>
    <row r="4592" spans="2:18" x14ac:dyDescent="0.2">
      <c r="B4592">
        <f t="shared" si="566"/>
        <v>4583</v>
      </c>
      <c r="C4592" s="57">
        <f ca="1"/>
        <v>-0.86725077603998757</v>
      </c>
      <c r="D4592" s="57">
        <f t="shared" ca="1" si="567"/>
        <v>0.61600980253174409</v>
      </c>
      <c r="E4592" s="57">
        <f t="shared" ca="1" si="567"/>
        <v>0.61621194483310771</v>
      </c>
      <c r="F4592" s="57">
        <f t="shared" ca="1" si="561"/>
        <v>0</v>
      </c>
      <c r="G4592" s="57">
        <f t="shared" ca="1" si="562"/>
        <v>0</v>
      </c>
      <c r="H4592" s="17">
        <f t="shared" ca="1" si="563"/>
        <v>0</v>
      </c>
      <c r="I4592" s="17">
        <f t="shared" ca="1" si="564"/>
        <v>0</v>
      </c>
      <c r="K4592" s="17">
        <v>4583</v>
      </c>
      <c r="L4592" s="50">
        <v>1.5866390932803716E-3</v>
      </c>
      <c r="M4592" s="50">
        <v>1.5997816774842193E-3</v>
      </c>
      <c r="N4592" s="50">
        <v>4.8800000000000003E-2</v>
      </c>
      <c r="O4592" s="50">
        <v>4.8800000000000003E-2</v>
      </c>
      <c r="R4592" s="59"/>
    </row>
    <row r="4593" spans="2:18" x14ac:dyDescent="0.2">
      <c r="B4593">
        <f t="shared" si="566"/>
        <v>4584</v>
      </c>
      <c r="C4593" s="57">
        <f ca="1"/>
        <v>0.36256815151590677</v>
      </c>
      <c r="D4593" s="57">
        <f t="shared" ca="1" si="567"/>
        <v>0.69541418167583258</v>
      </c>
      <c r="E4593" s="57">
        <f t="shared" ca="1" si="567"/>
        <v>0.69564238035466386</v>
      </c>
      <c r="F4593" s="57">
        <f t="shared" ca="1" si="561"/>
        <v>0</v>
      </c>
      <c r="G4593" s="57">
        <f t="shared" ca="1" si="562"/>
        <v>0</v>
      </c>
      <c r="H4593" s="17">
        <f t="shared" ca="1" si="563"/>
        <v>0</v>
      </c>
      <c r="I4593" s="17">
        <f t="shared" ca="1" si="564"/>
        <v>0</v>
      </c>
      <c r="K4593" s="17">
        <v>4584</v>
      </c>
      <c r="L4593" s="50">
        <v>1.7811102528988638E-3</v>
      </c>
      <c r="M4593" s="50">
        <v>1.7947795385270212E-3</v>
      </c>
      <c r="N4593" s="50">
        <v>5.0200000000000002E-2</v>
      </c>
      <c r="O4593" s="50">
        <v>5.0999999999999997E-2</v>
      </c>
      <c r="R4593" s="59"/>
    </row>
    <row r="4594" spans="2:18" x14ac:dyDescent="0.2">
      <c r="B4594">
        <f t="shared" si="566"/>
        <v>4585</v>
      </c>
      <c r="C4594" s="57">
        <f ca="1"/>
        <v>0.65678513442902042</v>
      </c>
      <c r="D4594" s="57">
        <f t="shared" ca="1" si="567"/>
        <v>0.71588083447966866</v>
      </c>
      <c r="E4594" s="57">
        <f t="shared" ca="1" si="567"/>
        <v>0.71611574924691612</v>
      </c>
      <c r="F4594" s="57">
        <f t="shared" ca="1" si="561"/>
        <v>0</v>
      </c>
      <c r="G4594" s="57">
        <f t="shared" ca="1" si="562"/>
        <v>0</v>
      </c>
      <c r="H4594" s="17">
        <f t="shared" ca="1" si="563"/>
        <v>0</v>
      </c>
      <c r="I4594" s="17">
        <f t="shared" ca="1" si="564"/>
        <v>0</v>
      </c>
      <c r="K4594" s="17">
        <v>4585</v>
      </c>
      <c r="L4594" s="50">
        <v>1.6009588875287623E-3</v>
      </c>
      <c r="M4594" s="50">
        <v>1.6145959134570096E-3</v>
      </c>
      <c r="N4594" s="50">
        <v>5.0599999999999999E-2</v>
      </c>
      <c r="O4594" s="50">
        <v>5.0799999999999998E-2</v>
      </c>
      <c r="R4594" s="59"/>
    </row>
    <row r="4595" spans="2:18" x14ac:dyDescent="0.2">
      <c r="B4595">
        <f t="shared" si="566"/>
        <v>4586</v>
      </c>
      <c r="C4595" s="57">
        <f ca="1"/>
        <v>-2.088872344920099</v>
      </c>
      <c r="D4595" s="57">
        <f t="shared" ca="1" si="567"/>
        <v>0.54611320922131146</v>
      </c>
      <c r="E4595" s="57">
        <f t="shared" ca="1" si="567"/>
        <v>0.54629241510482718</v>
      </c>
      <c r="F4595" s="57">
        <f t="shared" ca="1" si="561"/>
        <v>0</v>
      </c>
      <c r="G4595" s="57">
        <f t="shared" ca="1" si="562"/>
        <v>0</v>
      </c>
      <c r="H4595" s="17">
        <f t="shared" ca="1" si="563"/>
        <v>0</v>
      </c>
      <c r="I4595" s="17">
        <f t="shared" ca="1" si="564"/>
        <v>0</v>
      </c>
      <c r="K4595" s="17">
        <v>4586</v>
      </c>
      <c r="L4595" s="50">
        <v>1.5326850556645383E-3</v>
      </c>
      <c r="M4595" s="50">
        <v>1.5463913834418703E-3</v>
      </c>
      <c r="N4595" s="50">
        <v>5.0799999999999998E-2</v>
      </c>
      <c r="O4595" s="50">
        <v>5.1200000000000002E-2</v>
      </c>
      <c r="R4595" s="59"/>
    </row>
    <row r="4596" spans="2:18" x14ac:dyDescent="0.2">
      <c r="B4596">
        <f t="shared" si="566"/>
        <v>4587</v>
      </c>
      <c r="C4596" s="57">
        <f ca="1"/>
        <v>0.24897662776140683</v>
      </c>
      <c r="D4596" s="57">
        <f t="shared" ca="1" si="567"/>
        <v>0.68766989018265134</v>
      </c>
      <c r="E4596" s="57">
        <f t="shared" ca="1" si="567"/>
        <v>0.68789554758876514</v>
      </c>
      <c r="F4596" s="57">
        <f t="shared" ca="1" si="561"/>
        <v>0</v>
      </c>
      <c r="G4596" s="57">
        <f t="shared" ca="1" si="562"/>
        <v>0</v>
      </c>
      <c r="H4596" s="17">
        <f t="shared" ca="1" si="563"/>
        <v>0</v>
      </c>
      <c r="I4596" s="17">
        <f t="shared" ca="1" si="564"/>
        <v>0</v>
      </c>
      <c r="K4596" s="17">
        <v>4587</v>
      </c>
      <c r="L4596" s="50">
        <v>1.8523413628160307E-3</v>
      </c>
      <c r="M4596" s="50">
        <v>1.8667745273750725E-3</v>
      </c>
      <c r="N4596" s="50">
        <v>5.3199999999999997E-2</v>
      </c>
      <c r="O4596" s="50">
        <v>5.3600000000000002E-2</v>
      </c>
      <c r="R4596" s="59"/>
    </row>
    <row r="4597" spans="2:18" x14ac:dyDescent="0.2">
      <c r="B4597">
        <f t="shared" si="566"/>
        <v>4588</v>
      </c>
      <c r="C4597" s="57">
        <f ca="1"/>
        <v>-2.2342670417593729</v>
      </c>
      <c r="D4597" s="57">
        <f t="shared" ca="1" si="567"/>
        <v>0.53834100726748602</v>
      </c>
      <c r="E4597" s="57">
        <f t="shared" ca="1" si="567"/>
        <v>0.53851766271952628</v>
      </c>
      <c r="F4597" s="57">
        <f t="shared" ca="1" si="561"/>
        <v>0</v>
      </c>
      <c r="G4597" s="57">
        <f t="shared" ca="1" si="562"/>
        <v>0</v>
      </c>
      <c r="H4597" s="17">
        <f t="shared" ca="1" si="563"/>
        <v>0</v>
      </c>
      <c r="I4597" s="17">
        <f t="shared" ca="1" si="564"/>
        <v>0</v>
      </c>
      <c r="K4597" s="17">
        <v>4588</v>
      </c>
      <c r="L4597" s="50">
        <v>1.8067441905098114E-3</v>
      </c>
      <c r="M4597" s="50">
        <v>1.820891063166309E-3</v>
      </c>
      <c r="N4597" s="50">
        <v>5.1999999999999998E-2</v>
      </c>
      <c r="O4597" s="50">
        <v>5.2999999999999999E-2</v>
      </c>
      <c r="R4597" s="59"/>
    </row>
    <row r="4598" spans="2:18" x14ac:dyDescent="0.2">
      <c r="B4598">
        <f t="shared" si="566"/>
        <v>4589</v>
      </c>
      <c r="C4598" s="57">
        <f ca="1"/>
        <v>-0.8365208105869576</v>
      </c>
      <c r="D4598" s="57">
        <f t="shared" ca="1" si="567"/>
        <v>0.61787888923876555</v>
      </c>
      <c r="E4598" s="57">
        <f t="shared" ca="1" si="567"/>
        <v>0.61808164487694106</v>
      </c>
      <c r="F4598" s="57">
        <f t="shared" ca="1" si="561"/>
        <v>0</v>
      </c>
      <c r="G4598" s="57">
        <f t="shared" ca="1" si="562"/>
        <v>0</v>
      </c>
      <c r="H4598" s="17">
        <f t="shared" ca="1" si="563"/>
        <v>0</v>
      </c>
      <c r="I4598" s="17">
        <f t="shared" ca="1" si="564"/>
        <v>0</v>
      </c>
      <c r="K4598" s="17">
        <v>4589</v>
      </c>
      <c r="L4598" s="50">
        <v>1.5738420611946897E-3</v>
      </c>
      <c r="M4598" s="50">
        <v>1.5874685731575469E-3</v>
      </c>
      <c r="N4598" s="50">
        <v>5.0599999999999999E-2</v>
      </c>
      <c r="O4598" s="50">
        <v>5.0799999999999998E-2</v>
      </c>
      <c r="R4598" s="59"/>
    </row>
    <row r="4599" spans="2:18" x14ac:dyDescent="0.2">
      <c r="B4599">
        <f t="shared" si="566"/>
        <v>4590</v>
      </c>
      <c r="C4599" s="57">
        <f ca="1"/>
        <v>0.76882115537374296</v>
      </c>
      <c r="D4599" s="57">
        <f t="shared" ca="1" si="567"/>
        <v>0.72383181714767864</v>
      </c>
      <c r="E4599" s="57">
        <f t="shared" ca="1" si="567"/>
        <v>0.72406934101291109</v>
      </c>
      <c r="F4599" s="57">
        <f t="shared" ca="1" si="561"/>
        <v>0</v>
      </c>
      <c r="G4599" s="57">
        <f t="shared" ca="1" si="562"/>
        <v>0</v>
      </c>
      <c r="H4599" s="17">
        <f t="shared" ca="1" si="563"/>
        <v>0</v>
      </c>
      <c r="I4599" s="17">
        <f t="shared" ca="1" si="564"/>
        <v>0</v>
      </c>
      <c r="K4599" s="17">
        <v>4590</v>
      </c>
      <c r="L4599" s="50">
        <v>1.4525361646507134E-3</v>
      </c>
      <c r="M4599" s="50">
        <v>1.4648540123562814E-3</v>
      </c>
      <c r="N4599" s="50">
        <v>4.5600000000000002E-2</v>
      </c>
      <c r="O4599" s="50">
        <v>4.58E-2</v>
      </c>
      <c r="R4599" s="59"/>
    </row>
    <row r="4600" spans="2:18" x14ac:dyDescent="0.2">
      <c r="B4600">
        <f t="shared" si="566"/>
        <v>4591</v>
      </c>
      <c r="C4600" s="57">
        <f ca="1"/>
        <v>-0.48946350291553764</v>
      </c>
      <c r="D4600" s="57">
        <f t="shared" ca="1" si="567"/>
        <v>0.6393857615776315</v>
      </c>
      <c r="E4600" s="57">
        <f t="shared" ca="1" si="567"/>
        <v>0.63959557465004246</v>
      </c>
      <c r="F4600" s="57">
        <f t="shared" ca="1" si="561"/>
        <v>0</v>
      </c>
      <c r="G4600" s="57">
        <f t="shared" ca="1" si="562"/>
        <v>0</v>
      </c>
      <c r="H4600" s="17">
        <f t="shared" ca="1" si="563"/>
        <v>0</v>
      </c>
      <c r="I4600" s="17">
        <f t="shared" ca="1" si="564"/>
        <v>0</v>
      </c>
      <c r="K4600" s="17">
        <v>4591</v>
      </c>
      <c r="L4600" s="50">
        <v>1.8801039700761784E-3</v>
      </c>
      <c r="M4600" s="50">
        <v>1.8952030346651946E-3</v>
      </c>
      <c r="N4600" s="50">
        <v>5.5800000000000002E-2</v>
      </c>
      <c r="O4600" s="50">
        <v>5.6000000000000001E-2</v>
      </c>
      <c r="R4600" s="59"/>
    </row>
    <row r="4601" spans="2:18" x14ac:dyDescent="0.2">
      <c r="B4601">
        <f t="shared" si="566"/>
        <v>4592</v>
      </c>
      <c r="C4601" s="57">
        <f ca="1"/>
        <v>3.006767072643789E-3</v>
      </c>
      <c r="D4601" s="57">
        <f t="shared" ca="1" si="567"/>
        <v>0.67119477181197462</v>
      </c>
      <c r="E4601" s="57">
        <f t="shared" ca="1" si="567"/>
        <v>0.67141502294317368</v>
      </c>
      <c r="F4601" s="57">
        <f t="shared" ca="1" si="561"/>
        <v>0</v>
      </c>
      <c r="G4601" s="57">
        <f t="shared" ca="1" si="562"/>
        <v>0</v>
      </c>
      <c r="H4601" s="17">
        <f t="shared" ca="1" si="563"/>
        <v>0</v>
      </c>
      <c r="I4601" s="17">
        <f t="shared" ca="1" si="564"/>
        <v>0</v>
      </c>
      <c r="K4601" s="17">
        <v>4592</v>
      </c>
      <c r="L4601" s="50">
        <v>1.8748435848610968E-3</v>
      </c>
      <c r="M4601" s="50">
        <v>1.8888365277436592E-3</v>
      </c>
      <c r="N4601" s="50">
        <v>5.1400000000000001E-2</v>
      </c>
      <c r="O4601" s="50">
        <v>5.1799999999999999E-2</v>
      </c>
      <c r="R4601" s="59"/>
    </row>
    <row r="4602" spans="2:18" x14ac:dyDescent="0.2">
      <c r="B4602">
        <f t="shared" si="566"/>
        <v>4593</v>
      </c>
      <c r="C4602" s="57">
        <f ca="1"/>
        <v>-1.3283151447243529</v>
      </c>
      <c r="D4602" s="57">
        <f t="shared" ca="1" si="567"/>
        <v>0.58863582994427177</v>
      </c>
      <c r="E4602" s="57">
        <f t="shared" ca="1" si="567"/>
        <v>0.58882898953498131</v>
      </c>
      <c r="F4602" s="57">
        <f t="shared" ca="1" si="561"/>
        <v>0</v>
      </c>
      <c r="G4602" s="57">
        <f t="shared" ca="1" si="562"/>
        <v>0</v>
      </c>
      <c r="H4602" s="17">
        <f t="shared" ca="1" si="563"/>
        <v>0</v>
      </c>
      <c r="I4602" s="17">
        <f t="shared" ca="1" si="564"/>
        <v>0</v>
      </c>
      <c r="K4602" s="17">
        <v>4593</v>
      </c>
      <c r="L4602" s="50">
        <v>1.640174468047308E-3</v>
      </c>
      <c r="M4602" s="50">
        <v>1.6537009468273812E-3</v>
      </c>
      <c r="N4602" s="50">
        <v>0.05</v>
      </c>
      <c r="O4602" s="50">
        <v>5.04E-2</v>
      </c>
      <c r="R4602" s="59"/>
    </row>
    <row r="4603" spans="2:18" x14ac:dyDescent="0.2">
      <c r="B4603">
        <f t="shared" si="566"/>
        <v>4594</v>
      </c>
      <c r="C4603" s="57">
        <f ca="1"/>
        <v>1.83943942158729</v>
      </c>
      <c r="D4603" s="57">
        <f t="shared" ca="1" si="567"/>
        <v>0.80440961800393629</v>
      </c>
      <c r="E4603" s="57">
        <f t="shared" ca="1" si="567"/>
        <v>0.80467358330246563</v>
      </c>
      <c r="F4603" s="57">
        <f t="shared" ca="1" si="561"/>
        <v>1.6209618003936277E-2</v>
      </c>
      <c r="G4603" s="57">
        <f t="shared" ca="1" si="562"/>
        <v>1.6473583302465622E-2</v>
      </c>
      <c r="H4603" s="17">
        <f t="shared" ca="1" si="563"/>
        <v>1</v>
      </c>
      <c r="I4603" s="17">
        <f t="shared" ca="1" si="564"/>
        <v>1</v>
      </c>
      <c r="K4603" s="17">
        <v>4594</v>
      </c>
      <c r="L4603" s="50">
        <v>1.8802979996217857E-3</v>
      </c>
      <c r="M4603" s="50">
        <v>1.8948472217260256E-3</v>
      </c>
      <c r="N4603" s="50">
        <v>5.3600000000000002E-2</v>
      </c>
      <c r="O4603" s="50">
        <v>5.3999999999999999E-2</v>
      </c>
      <c r="R4603" s="59"/>
    </row>
    <row r="4604" spans="2:18" x14ac:dyDescent="0.2">
      <c r="B4604">
        <f t="shared" si="566"/>
        <v>4595</v>
      </c>
      <c r="C4604" s="57">
        <f ca="1"/>
        <v>-0.69133282201482882</v>
      </c>
      <c r="D4604" s="57">
        <f t="shared" ca="1" si="567"/>
        <v>0.62678663181209093</v>
      </c>
      <c r="E4604" s="57">
        <f t="shared" ca="1" si="567"/>
        <v>0.62699231050697157</v>
      </c>
      <c r="F4604" s="57">
        <f t="shared" ca="1" si="561"/>
        <v>0</v>
      </c>
      <c r="G4604" s="57">
        <f t="shared" ca="1" si="562"/>
        <v>0</v>
      </c>
      <c r="H4604" s="17">
        <f t="shared" ca="1" si="563"/>
        <v>0</v>
      </c>
      <c r="I4604" s="17">
        <f t="shared" ca="1" si="564"/>
        <v>0</v>
      </c>
      <c r="K4604" s="17">
        <v>4595</v>
      </c>
      <c r="L4604" s="50">
        <v>1.7713351563769595E-3</v>
      </c>
      <c r="M4604" s="50">
        <v>1.7855992234334761E-3</v>
      </c>
      <c r="N4604" s="50">
        <v>5.28E-2</v>
      </c>
      <c r="O4604" s="50">
        <v>5.2999999999999999E-2</v>
      </c>
      <c r="R4604" s="59"/>
    </row>
    <row r="4605" spans="2:18" x14ac:dyDescent="0.2">
      <c r="B4605">
        <f t="shared" si="566"/>
        <v>4596</v>
      </c>
      <c r="C4605" s="57">
        <f ca="1"/>
        <v>-1.4509686363543441</v>
      </c>
      <c r="D4605" s="57">
        <f t="shared" ca="1" si="567"/>
        <v>0.58156085003920011</v>
      </c>
      <c r="E4605" s="57">
        <f t="shared" ca="1" si="567"/>
        <v>0.58175168799036059</v>
      </c>
      <c r="F4605" s="57">
        <f t="shared" ca="1" si="561"/>
        <v>0</v>
      </c>
      <c r="G4605" s="57">
        <f t="shared" ca="1" si="562"/>
        <v>0</v>
      </c>
      <c r="H4605" s="17">
        <f t="shared" ca="1" si="563"/>
        <v>0</v>
      </c>
      <c r="I4605" s="17">
        <f t="shared" ca="1" si="564"/>
        <v>0</v>
      </c>
      <c r="K4605" s="17">
        <v>4596</v>
      </c>
      <c r="L4605" s="50">
        <v>1.8309738181366559E-3</v>
      </c>
      <c r="M4605" s="50">
        <v>1.8454521024899248E-3</v>
      </c>
      <c r="N4605" s="50">
        <v>5.3400000000000003E-2</v>
      </c>
      <c r="O4605" s="50">
        <v>5.4199999999999998E-2</v>
      </c>
      <c r="R4605" s="59"/>
    </row>
    <row r="4606" spans="2:18" x14ac:dyDescent="0.2">
      <c r="B4606">
        <f t="shared" si="566"/>
        <v>4597</v>
      </c>
      <c r="C4606" s="57">
        <f ca="1"/>
        <v>0.57919876040723473</v>
      </c>
      <c r="D4606" s="57">
        <f t="shared" ca="1" si="567"/>
        <v>0.71042591930244836</v>
      </c>
      <c r="E4606" s="57">
        <f t="shared" ca="1" si="567"/>
        <v>0.71065904405092795</v>
      </c>
      <c r="F4606" s="57">
        <f t="shared" ca="1" si="561"/>
        <v>0</v>
      </c>
      <c r="G4606" s="57">
        <f t="shared" ca="1" si="562"/>
        <v>0</v>
      </c>
      <c r="H4606" s="17">
        <f t="shared" ca="1" si="563"/>
        <v>0</v>
      </c>
      <c r="I4606" s="17">
        <f t="shared" ca="1" si="564"/>
        <v>0</v>
      </c>
      <c r="K4606" s="17">
        <v>4597</v>
      </c>
      <c r="L4606" s="50">
        <v>1.9808034614416494E-3</v>
      </c>
      <c r="M4606" s="50">
        <v>1.9958462974807079E-3</v>
      </c>
      <c r="N4606" s="50">
        <v>5.5199999999999999E-2</v>
      </c>
      <c r="O4606" s="50">
        <v>5.6000000000000001E-2</v>
      </c>
      <c r="R4606" s="59"/>
    </row>
    <row r="4607" spans="2:18" x14ac:dyDescent="0.2">
      <c r="B4607">
        <f t="shared" si="566"/>
        <v>4598</v>
      </c>
      <c r="C4607" s="57">
        <f ca="1"/>
        <v>-0.66659653002927544</v>
      </c>
      <c r="D4607" s="57">
        <f t="shared" ca="1" si="567"/>
        <v>0.62831703445312737</v>
      </c>
      <c r="E4607" s="57">
        <f t="shared" ca="1" si="567"/>
        <v>0.6285232153463669</v>
      </c>
      <c r="F4607" s="57">
        <f t="shared" ca="1" si="561"/>
        <v>0</v>
      </c>
      <c r="G4607" s="57">
        <f t="shared" ca="1" si="562"/>
        <v>0</v>
      </c>
      <c r="H4607" s="17">
        <f t="shared" ca="1" si="563"/>
        <v>0</v>
      </c>
      <c r="I4607" s="17">
        <f t="shared" ca="1" si="564"/>
        <v>0</v>
      </c>
      <c r="K4607" s="17">
        <v>4598</v>
      </c>
      <c r="L4607" s="50">
        <v>1.8453716885420139E-3</v>
      </c>
      <c r="M4607" s="50">
        <v>1.8601133714792716E-3</v>
      </c>
      <c r="N4607" s="50">
        <v>5.4399999999999997E-2</v>
      </c>
      <c r="O4607" s="50">
        <v>5.5E-2</v>
      </c>
      <c r="R4607" s="59"/>
    </row>
    <row r="4608" spans="2:18" x14ac:dyDescent="0.2">
      <c r="B4608">
        <f t="shared" si="566"/>
        <v>4599</v>
      </c>
      <c r="C4608" s="57">
        <f ca="1"/>
        <v>0.67113002168288016</v>
      </c>
      <c r="D4608" s="57">
        <f t="shared" ca="1" si="567"/>
        <v>0.71689396809872297</v>
      </c>
      <c r="E4608" s="57">
        <f t="shared" ca="1" si="567"/>
        <v>0.71712921532360407</v>
      </c>
      <c r="F4608" s="57">
        <f t="shared" ca="1" si="561"/>
        <v>0</v>
      </c>
      <c r="G4608" s="57">
        <f t="shared" ca="1" si="562"/>
        <v>0</v>
      </c>
      <c r="H4608" s="17">
        <f t="shared" ca="1" si="563"/>
        <v>0</v>
      </c>
      <c r="I4608" s="17">
        <f t="shared" ca="1" si="564"/>
        <v>0</v>
      </c>
      <c r="K4608" s="17">
        <v>4599</v>
      </c>
      <c r="L4608" s="50">
        <v>1.7393689607076443E-3</v>
      </c>
      <c r="M4608" s="50">
        <v>1.7532370876560865E-3</v>
      </c>
      <c r="N4608" s="50">
        <v>5.1200000000000002E-2</v>
      </c>
      <c r="O4608" s="50">
        <v>5.16E-2</v>
      </c>
      <c r="R4608" s="59"/>
    </row>
    <row r="4609" spans="2:18" x14ac:dyDescent="0.2">
      <c r="B4609">
        <f t="shared" si="566"/>
        <v>4600</v>
      </c>
      <c r="C4609" s="57">
        <f ca="1"/>
        <v>-0.50633707287958096</v>
      </c>
      <c r="D4609" s="57">
        <f t="shared" ca="1" si="567"/>
        <v>0.63832301313149842</v>
      </c>
      <c r="E4609" s="57">
        <f t="shared" ca="1" si="567"/>
        <v>0.63853247746527586</v>
      </c>
      <c r="F4609" s="57">
        <f t="shared" ca="1" si="561"/>
        <v>0</v>
      </c>
      <c r="G4609" s="57">
        <f t="shared" ca="1" si="562"/>
        <v>0</v>
      </c>
      <c r="H4609" s="17">
        <f t="shared" ca="1" si="563"/>
        <v>0</v>
      </c>
      <c r="I4609" s="17">
        <f t="shared" ca="1" si="564"/>
        <v>0</v>
      </c>
      <c r="K4609" s="17">
        <v>4600</v>
      </c>
      <c r="L4609" s="50">
        <v>1.6992680133709793E-3</v>
      </c>
      <c r="M4609" s="50">
        <v>1.7126582662047724E-3</v>
      </c>
      <c r="N4609" s="50">
        <v>4.9599999999999998E-2</v>
      </c>
      <c r="O4609" s="50">
        <v>4.9799999999999997E-2</v>
      </c>
      <c r="R4609" s="59"/>
    </row>
    <row r="4610" spans="2:18" x14ac:dyDescent="0.2">
      <c r="B4610">
        <f t="shared" si="566"/>
        <v>4601</v>
      </c>
      <c r="C4610" s="57">
        <f ca="1"/>
        <v>0.35355283028170464</v>
      </c>
      <c r="D4610" s="57">
        <f t="shared" ref="D4610:E4629" ca="1" si="568">S0*EXP((D$5+0.5*σ*σ)*T+σ*SQRT(T)*$C4610)</f>
        <v>0.6947963737378855</v>
      </c>
      <c r="E4610" s="57">
        <f t="shared" ca="1" si="568"/>
        <v>0.69502436968436099</v>
      </c>
      <c r="F4610" s="57">
        <f t="shared" ca="1" si="561"/>
        <v>0</v>
      </c>
      <c r="G4610" s="57">
        <f t="shared" ca="1" si="562"/>
        <v>0</v>
      </c>
      <c r="H4610" s="17">
        <f t="shared" ca="1" si="563"/>
        <v>0</v>
      </c>
      <c r="I4610" s="17">
        <f t="shared" ca="1" si="564"/>
        <v>0</v>
      </c>
      <c r="K4610" s="17">
        <v>4601</v>
      </c>
      <c r="L4610" s="50">
        <v>1.9516015619830736E-3</v>
      </c>
      <c r="M4610" s="50">
        <v>1.9661571385767023E-3</v>
      </c>
      <c r="N4610" s="50">
        <v>5.3800000000000001E-2</v>
      </c>
      <c r="O4610" s="50">
        <v>5.3800000000000001E-2</v>
      </c>
      <c r="R4610" s="59"/>
    </row>
    <row r="4611" spans="2:18" x14ac:dyDescent="0.2">
      <c r="B4611">
        <f t="shared" si="566"/>
        <v>4602</v>
      </c>
      <c r="C4611" s="57">
        <f ca="1"/>
        <v>-0.45700811642876765</v>
      </c>
      <c r="D4611" s="57">
        <f t="shared" ca="1" si="568"/>
        <v>0.64143487716327863</v>
      </c>
      <c r="E4611" s="57">
        <f t="shared" ca="1" si="568"/>
        <v>0.64164536264859362</v>
      </c>
      <c r="F4611" s="57">
        <f t="shared" ca="1" si="561"/>
        <v>0</v>
      </c>
      <c r="G4611" s="57">
        <f t="shared" ca="1" si="562"/>
        <v>0</v>
      </c>
      <c r="H4611" s="17">
        <f t="shared" ca="1" si="563"/>
        <v>0</v>
      </c>
      <c r="I4611" s="17">
        <f t="shared" ca="1" si="564"/>
        <v>0</v>
      </c>
      <c r="K4611" s="17">
        <v>4602</v>
      </c>
      <c r="L4611" s="50">
        <v>1.5825034023943716E-3</v>
      </c>
      <c r="M4611" s="50">
        <v>1.5959118171720479E-3</v>
      </c>
      <c r="N4611" s="50">
        <v>4.9799999999999997E-2</v>
      </c>
      <c r="O4611" s="50">
        <v>0.05</v>
      </c>
      <c r="R4611" s="59"/>
    </row>
    <row r="4612" spans="2:18" x14ac:dyDescent="0.2">
      <c r="B4612">
        <f t="shared" si="566"/>
        <v>4603</v>
      </c>
      <c r="C4612" s="57">
        <f ca="1"/>
        <v>0.87672232947803852</v>
      </c>
      <c r="D4612" s="57">
        <f t="shared" ca="1" si="568"/>
        <v>0.73157282585465289</v>
      </c>
      <c r="E4612" s="57">
        <f t="shared" ca="1" si="568"/>
        <v>0.73181288991536353</v>
      </c>
      <c r="F4612" s="57">
        <f t="shared" ca="1" si="561"/>
        <v>0</v>
      </c>
      <c r="G4612" s="57">
        <f t="shared" ca="1" si="562"/>
        <v>0</v>
      </c>
      <c r="H4612" s="17">
        <f t="shared" ca="1" si="563"/>
        <v>0</v>
      </c>
      <c r="I4612" s="17">
        <f t="shared" ca="1" si="564"/>
        <v>0</v>
      </c>
      <c r="K4612" s="17">
        <v>4603</v>
      </c>
      <c r="L4612" s="50">
        <v>1.7137554420261615E-3</v>
      </c>
      <c r="M4612" s="50">
        <v>1.7268273980883446E-3</v>
      </c>
      <c r="N4612" s="50">
        <v>4.82E-2</v>
      </c>
      <c r="O4612" s="50">
        <v>4.8399999999999999E-2</v>
      </c>
      <c r="R4612" s="59"/>
    </row>
    <row r="4613" spans="2:18" x14ac:dyDescent="0.2">
      <c r="B4613">
        <f t="shared" si="566"/>
        <v>4604</v>
      </c>
      <c r="C4613" s="57">
        <f ca="1"/>
        <v>-1.5671474657519506</v>
      </c>
      <c r="D4613" s="57">
        <f t="shared" ca="1" si="568"/>
        <v>0.574937783818116</v>
      </c>
      <c r="E4613" s="57">
        <f t="shared" ca="1" si="568"/>
        <v>0.57512644842423788</v>
      </c>
      <c r="F4613" s="57">
        <f t="shared" ca="1" si="561"/>
        <v>0</v>
      </c>
      <c r="G4613" s="57">
        <f t="shared" ca="1" si="562"/>
        <v>0</v>
      </c>
      <c r="H4613" s="17">
        <f t="shared" ca="1" si="563"/>
        <v>0</v>
      </c>
      <c r="I4613" s="17">
        <f t="shared" ca="1" si="564"/>
        <v>0</v>
      </c>
      <c r="K4613" s="17">
        <v>4604</v>
      </c>
      <c r="L4613" s="50">
        <v>1.8999378854466808E-3</v>
      </c>
      <c r="M4613" s="50">
        <v>1.9145649557645798E-3</v>
      </c>
      <c r="N4613" s="50">
        <v>5.3999999999999999E-2</v>
      </c>
      <c r="O4613" s="50">
        <v>5.4399999999999997E-2</v>
      </c>
      <c r="R4613" s="59"/>
    </row>
    <row r="4614" spans="2:18" x14ac:dyDescent="0.2">
      <c r="B4614">
        <f t="shared" si="566"/>
        <v>4605</v>
      </c>
      <c r="C4614" s="57">
        <f ca="1"/>
        <v>0.60956824937213516</v>
      </c>
      <c r="D4614" s="57">
        <f t="shared" ca="1" si="568"/>
        <v>0.71255615822015395</v>
      </c>
      <c r="E4614" s="57">
        <f t="shared" ca="1" si="568"/>
        <v>0.71278998200198573</v>
      </c>
      <c r="F4614" s="57">
        <f t="shared" ca="1" si="561"/>
        <v>0</v>
      </c>
      <c r="G4614" s="57">
        <f t="shared" ca="1" si="562"/>
        <v>0</v>
      </c>
      <c r="H4614" s="17">
        <f t="shared" ca="1" si="563"/>
        <v>0</v>
      </c>
      <c r="I4614" s="17">
        <f t="shared" ca="1" si="564"/>
        <v>0</v>
      </c>
      <c r="K4614" s="17">
        <v>4605</v>
      </c>
      <c r="L4614" s="50">
        <v>1.7625199801942504E-3</v>
      </c>
      <c r="M4614" s="50">
        <v>1.7773873783216295E-3</v>
      </c>
      <c r="N4614" s="50">
        <v>5.5E-2</v>
      </c>
      <c r="O4614" s="50">
        <v>5.5399999999999998E-2</v>
      </c>
      <c r="R4614" s="59"/>
    </row>
    <row r="4615" spans="2:18" x14ac:dyDescent="0.2">
      <c r="B4615">
        <f t="shared" si="566"/>
        <v>4606</v>
      </c>
      <c r="C4615" s="57">
        <f ca="1"/>
        <v>0.42997656737756318</v>
      </c>
      <c r="D4615" s="57">
        <f t="shared" ca="1" si="568"/>
        <v>0.70005103398352708</v>
      </c>
      <c r="E4615" s="57">
        <f t="shared" ca="1" si="568"/>
        <v>0.70028075423554226</v>
      </c>
      <c r="F4615" s="57">
        <f t="shared" ca="1" si="561"/>
        <v>0</v>
      </c>
      <c r="G4615" s="57">
        <f t="shared" ca="1" si="562"/>
        <v>0</v>
      </c>
      <c r="H4615" s="17">
        <f t="shared" ca="1" si="563"/>
        <v>0</v>
      </c>
      <c r="I4615" s="17">
        <f t="shared" ca="1" si="564"/>
        <v>0</v>
      </c>
      <c r="K4615" s="17">
        <v>4606</v>
      </c>
      <c r="L4615" s="50">
        <v>1.553230553314253E-3</v>
      </c>
      <c r="M4615" s="50">
        <v>1.5665300711788929E-3</v>
      </c>
      <c r="N4615" s="50">
        <v>4.9200000000000001E-2</v>
      </c>
      <c r="O4615" s="50">
        <v>4.9799999999999997E-2</v>
      </c>
      <c r="R4615" s="59"/>
    </row>
    <row r="4616" spans="2:18" x14ac:dyDescent="0.2">
      <c r="B4616">
        <f t="shared" si="566"/>
        <v>4607</v>
      </c>
      <c r="C4616" s="57">
        <f ca="1"/>
        <v>-0.59049293128073932</v>
      </c>
      <c r="D4616" s="57">
        <f t="shared" ca="1" si="568"/>
        <v>0.63304893919131089</v>
      </c>
      <c r="E4616" s="57">
        <f t="shared" ca="1" si="568"/>
        <v>0.63325667284898635</v>
      </c>
      <c r="F4616" s="57">
        <f t="shared" ca="1" si="561"/>
        <v>0</v>
      </c>
      <c r="G4616" s="57">
        <f t="shared" ca="1" si="562"/>
        <v>0</v>
      </c>
      <c r="H4616" s="17">
        <f t="shared" ca="1" si="563"/>
        <v>0</v>
      </c>
      <c r="I4616" s="17">
        <f t="shared" ca="1" si="564"/>
        <v>0</v>
      </c>
      <c r="K4616" s="17">
        <v>4607</v>
      </c>
      <c r="L4616" s="50">
        <v>1.9357669780441949E-3</v>
      </c>
      <c r="M4616" s="50">
        <v>1.9506276409698025E-3</v>
      </c>
      <c r="N4616" s="50">
        <v>5.4800000000000001E-2</v>
      </c>
      <c r="O4616" s="50">
        <v>5.5599999999999997E-2</v>
      </c>
      <c r="R4616" s="59"/>
    </row>
    <row r="4617" spans="2:18" x14ac:dyDescent="0.2">
      <c r="B4617">
        <f t="shared" si="566"/>
        <v>4608</v>
      </c>
      <c r="C4617" s="57">
        <f ca="1"/>
        <v>0.57681981910329971</v>
      </c>
      <c r="D4617" s="57">
        <f t="shared" ca="1" si="568"/>
        <v>0.71025931994661484</v>
      </c>
      <c r="E4617" s="57">
        <f t="shared" ca="1" si="568"/>
        <v>0.71049239002587139</v>
      </c>
      <c r="F4617" s="57">
        <f t="shared" ca="1" si="561"/>
        <v>0</v>
      </c>
      <c r="G4617" s="57">
        <f t="shared" ca="1" si="562"/>
        <v>0</v>
      </c>
      <c r="H4617" s="17">
        <f t="shared" ca="1" si="563"/>
        <v>0</v>
      </c>
      <c r="I4617" s="17">
        <f t="shared" ca="1" si="564"/>
        <v>0</v>
      </c>
      <c r="K4617" s="17">
        <v>4608</v>
      </c>
      <c r="L4617" s="50">
        <v>1.711081524520823E-3</v>
      </c>
      <c r="M4617" s="50">
        <v>1.7247822365367516E-3</v>
      </c>
      <c r="N4617" s="50">
        <v>5.0799999999999998E-2</v>
      </c>
      <c r="O4617" s="50">
        <v>5.0799999999999998E-2</v>
      </c>
      <c r="R4617" s="59"/>
    </row>
    <row r="4618" spans="2:18" x14ac:dyDescent="0.2">
      <c r="B4618">
        <f t="shared" si="566"/>
        <v>4609</v>
      </c>
      <c r="C4618" s="57">
        <f ca="1"/>
        <v>1.0792076622027873</v>
      </c>
      <c r="D4618" s="57">
        <f t="shared" ca="1" si="568"/>
        <v>0.74632360200366532</v>
      </c>
      <c r="E4618" s="57">
        <f t="shared" ca="1" si="568"/>
        <v>0.74656850650007256</v>
      </c>
      <c r="F4618" s="57">
        <f t="shared" ref="F4618:F4681" ca="1" si="569">MAX(0,CP*(D4618-K))</f>
        <v>0</v>
      </c>
      <c r="G4618" s="57">
        <f t="shared" ref="G4618:G4681" ca="1" si="570">MAX(0,CP*(E4618-K))</f>
        <v>0</v>
      </c>
      <c r="H4618" s="17">
        <f t="shared" ref="H4618:H4681" ca="1" si="571">(CP*(D4618-K)&gt;0)*1</f>
        <v>0</v>
      </c>
      <c r="I4618" s="17">
        <f t="shared" ref="I4618:I4681" ca="1" si="572">(CP*(E4618-K)&gt;0)*1</f>
        <v>0</v>
      </c>
      <c r="K4618" s="17">
        <v>4609</v>
      </c>
      <c r="L4618" s="50">
        <v>1.7560584573475938E-3</v>
      </c>
      <c r="M4618" s="50">
        <v>1.7700970427560942E-3</v>
      </c>
      <c r="N4618" s="50">
        <v>5.1999999999999998E-2</v>
      </c>
      <c r="O4618" s="50">
        <v>5.2200000000000003E-2</v>
      </c>
      <c r="R4618" s="59"/>
    </row>
    <row r="4619" spans="2:18" x14ac:dyDescent="0.2">
      <c r="B4619">
        <f t="shared" si="566"/>
        <v>4610</v>
      </c>
      <c r="C4619" s="57">
        <f ca="1"/>
        <v>-1.7943155930566479</v>
      </c>
      <c r="D4619" s="57">
        <f t="shared" ca="1" si="568"/>
        <v>0.56220463453616276</v>
      </c>
      <c r="E4619" s="57">
        <f t="shared" ca="1" si="568"/>
        <v>0.56238912078653636</v>
      </c>
      <c r="F4619" s="57">
        <f t="shared" ca="1" si="569"/>
        <v>0</v>
      </c>
      <c r="G4619" s="57">
        <f t="shared" ca="1" si="570"/>
        <v>0</v>
      </c>
      <c r="H4619" s="17">
        <f t="shared" ca="1" si="571"/>
        <v>0</v>
      </c>
      <c r="I4619" s="17">
        <f t="shared" ca="1" si="572"/>
        <v>0</v>
      </c>
      <c r="K4619" s="17">
        <v>4610</v>
      </c>
      <c r="L4619" s="50">
        <v>1.6650255133015487E-3</v>
      </c>
      <c r="M4619" s="50">
        <v>1.6779766022554264E-3</v>
      </c>
      <c r="N4619" s="50">
        <v>4.7600000000000003E-2</v>
      </c>
      <c r="O4619" s="50">
        <v>4.82E-2</v>
      </c>
      <c r="R4619" s="59"/>
    </row>
    <row r="4620" spans="2:18" x14ac:dyDescent="0.2">
      <c r="B4620">
        <f t="shared" si="566"/>
        <v>4611</v>
      </c>
      <c r="C4620" s="57">
        <f ca="1"/>
        <v>-0.24100764379956011</v>
      </c>
      <c r="D4620" s="57">
        <f t="shared" ca="1" si="568"/>
        <v>0.65524066947400839</v>
      </c>
      <c r="E4620" s="57">
        <f t="shared" ca="1" si="568"/>
        <v>0.65545568530059128</v>
      </c>
      <c r="F4620" s="57">
        <f t="shared" ca="1" si="569"/>
        <v>0</v>
      </c>
      <c r="G4620" s="57">
        <f t="shared" ca="1" si="570"/>
        <v>0</v>
      </c>
      <c r="H4620" s="17">
        <f t="shared" ca="1" si="571"/>
        <v>0</v>
      </c>
      <c r="I4620" s="17">
        <f t="shared" ca="1" si="572"/>
        <v>0</v>
      </c>
      <c r="K4620" s="17">
        <v>4611</v>
      </c>
      <c r="L4620" s="50">
        <v>1.7369589321839442E-3</v>
      </c>
      <c r="M4620" s="50">
        <v>1.7505168038450898E-3</v>
      </c>
      <c r="N4620" s="50">
        <v>0.05</v>
      </c>
      <c r="O4620" s="50">
        <v>5.04E-2</v>
      </c>
      <c r="R4620" s="59"/>
    </row>
    <row r="4621" spans="2:18" x14ac:dyDescent="0.2">
      <c r="B4621">
        <f t="shared" si="566"/>
        <v>4612</v>
      </c>
      <c r="C4621" s="57">
        <f ca="1"/>
        <v>1.713658389373542</v>
      </c>
      <c r="D4621" s="57">
        <f t="shared" ca="1" si="568"/>
        <v>0.79449618234567998</v>
      </c>
      <c r="E4621" s="57">
        <f t="shared" ca="1" si="568"/>
        <v>0.79475689457146581</v>
      </c>
      <c r="F4621" s="57">
        <f t="shared" ca="1" si="569"/>
        <v>6.2961823456799682E-3</v>
      </c>
      <c r="G4621" s="57">
        <f t="shared" ca="1" si="570"/>
        <v>6.5568945714657989E-3</v>
      </c>
      <c r="H4621" s="17">
        <f t="shared" ca="1" si="571"/>
        <v>1</v>
      </c>
      <c r="I4621" s="17">
        <f t="shared" ca="1" si="572"/>
        <v>1</v>
      </c>
      <c r="K4621" s="17">
        <v>4612</v>
      </c>
      <c r="L4621" s="50">
        <v>1.5651093499518141E-3</v>
      </c>
      <c r="M4621" s="50">
        <v>1.5774548932438442E-3</v>
      </c>
      <c r="N4621" s="50">
        <v>4.5600000000000002E-2</v>
      </c>
      <c r="O4621" s="50">
        <v>4.58E-2</v>
      </c>
      <c r="R4621" s="59"/>
    </row>
    <row r="4622" spans="2:18" x14ac:dyDescent="0.2">
      <c r="B4622">
        <f t="shared" si="566"/>
        <v>4613</v>
      </c>
      <c r="C4622" s="57">
        <f ca="1"/>
        <v>0.62745887095156017</v>
      </c>
      <c r="D4622" s="57">
        <f t="shared" ca="1" si="568"/>
        <v>0.71381406745845422</v>
      </c>
      <c r="E4622" s="57">
        <f t="shared" ca="1" si="568"/>
        <v>0.71404830402051667</v>
      </c>
      <c r="F4622" s="57">
        <f t="shared" ca="1" si="569"/>
        <v>0</v>
      </c>
      <c r="G4622" s="57">
        <f t="shared" ca="1" si="570"/>
        <v>0</v>
      </c>
      <c r="H4622" s="17">
        <f t="shared" ca="1" si="571"/>
        <v>0</v>
      </c>
      <c r="I4622" s="17">
        <f t="shared" ca="1" si="572"/>
        <v>0</v>
      </c>
      <c r="K4622" s="17">
        <v>4613</v>
      </c>
      <c r="L4622" s="50">
        <v>1.7794670333373926E-3</v>
      </c>
      <c r="M4622" s="50">
        <v>1.7929623116188661E-3</v>
      </c>
      <c r="N4622" s="50">
        <v>4.9599999999999998E-2</v>
      </c>
      <c r="O4622" s="50">
        <v>0.05</v>
      </c>
      <c r="R4622" s="59"/>
    </row>
    <row r="4623" spans="2:18" x14ac:dyDescent="0.2">
      <c r="B4623">
        <f t="shared" si="566"/>
        <v>4614</v>
      </c>
      <c r="C4623" s="57">
        <f ca="1"/>
        <v>0.34135791450522351</v>
      </c>
      <c r="D4623" s="57">
        <f t="shared" ca="1" si="568"/>
        <v>0.69396154570034829</v>
      </c>
      <c r="E4623" s="57">
        <f t="shared" ca="1" si="568"/>
        <v>0.69418926769978595</v>
      </c>
      <c r="F4623" s="57">
        <f t="shared" ca="1" si="569"/>
        <v>0</v>
      </c>
      <c r="G4623" s="57">
        <f t="shared" ca="1" si="570"/>
        <v>0</v>
      </c>
      <c r="H4623" s="17">
        <f t="shared" ca="1" si="571"/>
        <v>0</v>
      </c>
      <c r="I4623" s="17">
        <f t="shared" ca="1" si="572"/>
        <v>0</v>
      </c>
      <c r="K4623" s="17">
        <v>4614</v>
      </c>
      <c r="L4623" s="50">
        <v>1.8807600661576941E-3</v>
      </c>
      <c r="M4623" s="50">
        <v>1.8959081010020814E-3</v>
      </c>
      <c r="N4623" s="50">
        <v>5.5800000000000002E-2</v>
      </c>
      <c r="O4623" s="50">
        <v>5.6399999999999999E-2</v>
      </c>
      <c r="R4623" s="59"/>
    </row>
    <row r="4624" spans="2:18" x14ac:dyDescent="0.2">
      <c r="B4624">
        <f t="shared" si="566"/>
        <v>4615</v>
      </c>
      <c r="C4624" s="57">
        <f ca="1"/>
        <v>0.20814367805967596</v>
      </c>
      <c r="D4624" s="57">
        <f t="shared" ca="1" si="568"/>
        <v>0.68490715902945198</v>
      </c>
      <c r="E4624" s="57">
        <f t="shared" ca="1" si="568"/>
        <v>0.68513190985123695</v>
      </c>
      <c r="F4624" s="57">
        <f t="shared" ca="1" si="569"/>
        <v>0</v>
      </c>
      <c r="G4624" s="57">
        <f t="shared" ca="1" si="570"/>
        <v>0</v>
      </c>
      <c r="H4624" s="17">
        <f t="shared" ca="1" si="571"/>
        <v>0</v>
      </c>
      <c r="I4624" s="17">
        <f t="shared" ca="1" si="572"/>
        <v>0</v>
      </c>
      <c r="K4624" s="17">
        <v>4615</v>
      </c>
      <c r="L4624" s="50">
        <v>1.7668291193849378E-3</v>
      </c>
      <c r="M4624" s="50">
        <v>1.7805405587373721E-3</v>
      </c>
      <c r="N4624" s="50">
        <v>5.0599999999999999E-2</v>
      </c>
      <c r="O4624" s="50">
        <v>5.0999999999999997E-2</v>
      </c>
      <c r="R4624" s="59"/>
    </row>
    <row r="4625" spans="2:18" x14ac:dyDescent="0.2">
      <c r="B4625">
        <f t="shared" si="566"/>
        <v>4616</v>
      </c>
      <c r="C4625" s="57">
        <f ca="1"/>
        <v>-1.7178570215811537</v>
      </c>
      <c r="D4625" s="57">
        <f t="shared" ca="1" si="568"/>
        <v>0.56645846497471242</v>
      </c>
      <c r="E4625" s="57">
        <f t="shared" ca="1" si="568"/>
        <v>0.56664434711046141</v>
      </c>
      <c r="F4625" s="57">
        <f t="shared" ca="1" si="569"/>
        <v>0</v>
      </c>
      <c r="G4625" s="57">
        <f t="shared" ca="1" si="570"/>
        <v>0</v>
      </c>
      <c r="H4625" s="17">
        <f t="shared" ca="1" si="571"/>
        <v>0</v>
      </c>
      <c r="I4625" s="17">
        <f t="shared" ca="1" si="572"/>
        <v>0</v>
      </c>
      <c r="K4625" s="17">
        <v>4616</v>
      </c>
      <c r="L4625" s="50">
        <v>1.7399317601889865E-3</v>
      </c>
      <c r="M4625" s="50">
        <v>1.7532798347423529E-3</v>
      </c>
      <c r="N4625" s="50">
        <v>4.9399999999999999E-2</v>
      </c>
      <c r="O4625" s="50">
        <v>4.9399999999999999E-2</v>
      </c>
      <c r="R4625" s="59"/>
    </row>
    <row r="4626" spans="2:18" x14ac:dyDescent="0.2">
      <c r="B4626">
        <f t="shared" si="566"/>
        <v>4617</v>
      </c>
      <c r="C4626" s="57">
        <f ca="1"/>
        <v>1.621820921148982</v>
      </c>
      <c r="D4626" s="57">
        <f t="shared" ca="1" si="568"/>
        <v>0.78733526163563894</v>
      </c>
      <c r="E4626" s="57">
        <f t="shared" ca="1" si="568"/>
        <v>0.78759362402058419</v>
      </c>
      <c r="F4626" s="57">
        <f t="shared" ca="1" si="569"/>
        <v>0</v>
      </c>
      <c r="G4626" s="57">
        <f t="shared" ca="1" si="570"/>
        <v>0</v>
      </c>
      <c r="H4626" s="17">
        <f t="shared" ca="1" si="571"/>
        <v>0</v>
      </c>
      <c r="I4626" s="17">
        <f t="shared" ca="1" si="572"/>
        <v>0</v>
      </c>
      <c r="K4626" s="17">
        <v>4617</v>
      </c>
      <c r="L4626" s="50">
        <v>1.5325174901508964E-3</v>
      </c>
      <c r="M4626" s="50">
        <v>1.5459009606132324E-3</v>
      </c>
      <c r="N4626" s="50">
        <v>4.9799999999999997E-2</v>
      </c>
      <c r="O4626" s="50">
        <v>4.9799999999999997E-2</v>
      </c>
      <c r="R4626" s="59"/>
    </row>
    <row r="4627" spans="2:18" x14ac:dyDescent="0.2">
      <c r="B4627">
        <f t="shared" si="566"/>
        <v>4618</v>
      </c>
      <c r="C4627" s="57">
        <f ca="1"/>
        <v>0.65475514808054258</v>
      </c>
      <c r="D4627" s="57">
        <f t="shared" ca="1" si="568"/>
        <v>0.71573757871198351</v>
      </c>
      <c r="E4627" s="57">
        <f t="shared" ca="1" si="568"/>
        <v>0.71597244647015645</v>
      </c>
      <c r="F4627" s="57">
        <f t="shared" ca="1" si="569"/>
        <v>0</v>
      </c>
      <c r="G4627" s="57">
        <f t="shared" ca="1" si="570"/>
        <v>0</v>
      </c>
      <c r="H4627" s="17">
        <f t="shared" ca="1" si="571"/>
        <v>0</v>
      </c>
      <c r="I4627" s="17">
        <f t="shared" ca="1" si="572"/>
        <v>0</v>
      </c>
      <c r="K4627" s="17">
        <v>4618</v>
      </c>
      <c r="L4627" s="50">
        <v>1.6311411463903148E-3</v>
      </c>
      <c r="M4627" s="50">
        <v>1.6440017285062431E-3</v>
      </c>
      <c r="N4627" s="50">
        <v>4.7600000000000003E-2</v>
      </c>
      <c r="O4627" s="50">
        <v>4.8000000000000001E-2</v>
      </c>
      <c r="R4627" s="59"/>
    </row>
    <row r="4628" spans="2:18" x14ac:dyDescent="0.2">
      <c r="B4628">
        <f t="shared" si="566"/>
        <v>4619</v>
      </c>
      <c r="C4628" s="57">
        <f ca="1"/>
        <v>-0.14505710186000387</v>
      </c>
      <c r="D4628" s="57">
        <f t="shared" ca="1" si="568"/>
        <v>0.66146834140366872</v>
      </c>
      <c r="E4628" s="57">
        <f t="shared" ca="1" si="568"/>
        <v>0.66168540082749772</v>
      </c>
      <c r="F4628" s="57">
        <f t="shared" ca="1" si="569"/>
        <v>0</v>
      </c>
      <c r="G4628" s="57">
        <f t="shared" ca="1" si="570"/>
        <v>0</v>
      </c>
      <c r="H4628" s="17">
        <f t="shared" ca="1" si="571"/>
        <v>0</v>
      </c>
      <c r="I4628" s="17">
        <f t="shared" ca="1" si="572"/>
        <v>0</v>
      </c>
      <c r="K4628" s="17">
        <v>4619</v>
      </c>
      <c r="L4628" s="50">
        <v>1.5341429721467308E-3</v>
      </c>
      <c r="M4628" s="50">
        <v>1.5485599237463536E-3</v>
      </c>
      <c r="N4628" s="50">
        <v>5.3600000000000002E-2</v>
      </c>
      <c r="O4628" s="50">
        <v>5.4199999999999998E-2</v>
      </c>
      <c r="R4628" s="59"/>
    </row>
    <row r="4629" spans="2:18" x14ac:dyDescent="0.2">
      <c r="B4629">
        <f t="shared" si="566"/>
        <v>4620</v>
      </c>
      <c r="C4629" s="57">
        <f ca="1"/>
        <v>-0.77781803494754331</v>
      </c>
      <c r="D4629" s="57">
        <f t="shared" ca="1" si="568"/>
        <v>0.62146514310185463</v>
      </c>
      <c r="E4629" s="57">
        <f t="shared" ca="1" si="568"/>
        <v>0.6216690755615778</v>
      </c>
      <c r="F4629" s="57">
        <f t="shared" ca="1" si="569"/>
        <v>0</v>
      </c>
      <c r="G4629" s="57">
        <f t="shared" ca="1" si="570"/>
        <v>0</v>
      </c>
      <c r="H4629" s="17">
        <f t="shared" ca="1" si="571"/>
        <v>0</v>
      </c>
      <c r="I4629" s="17">
        <f t="shared" ca="1" si="572"/>
        <v>0</v>
      </c>
      <c r="K4629" s="17">
        <v>4620</v>
      </c>
      <c r="L4629" s="50">
        <v>1.8570782562758478E-3</v>
      </c>
      <c r="M4629" s="50">
        <v>1.8716545444779382E-3</v>
      </c>
      <c r="N4629" s="50">
        <v>5.3999999999999999E-2</v>
      </c>
      <c r="O4629" s="50">
        <v>5.3999999999999999E-2</v>
      </c>
      <c r="R4629" s="59"/>
    </row>
    <row r="4630" spans="2:18" x14ac:dyDescent="0.2">
      <c r="B4630">
        <f t="shared" si="566"/>
        <v>4621</v>
      </c>
      <c r="C4630" s="57">
        <f ca="1"/>
        <v>-0.15782552155496485</v>
      </c>
      <c r="D4630" s="57">
        <f t="shared" ref="D4630:E4649" ca="1" si="573">S0*EXP((D$5+0.5*σ*σ)*T+σ*SQRT(T)*$C4630)</f>
        <v>0.66063620482001906</v>
      </c>
      <c r="E4630" s="57">
        <f t="shared" ca="1" si="573"/>
        <v>0.66085299118000496</v>
      </c>
      <c r="F4630" s="57">
        <f t="shared" ca="1" si="569"/>
        <v>0</v>
      </c>
      <c r="G4630" s="57">
        <f t="shared" ca="1" si="570"/>
        <v>0</v>
      </c>
      <c r="H4630" s="17">
        <f t="shared" ca="1" si="571"/>
        <v>0</v>
      </c>
      <c r="I4630" s="17">
        <f t="shared" ca="1" si="572"/>
        <v>0</v>
      </c>
      <c r="K4630" s="17">
        <v>4621</v>
      </c>
      <c r="L4630" s="50">
        <v>1.7604135372059485E-3</v>
      </c>
      <c r="M4630" s="50">
        <v>1.7741035733849057E-3</v>
      </c>
      <c r="N4630" s="50">
        <v>5.04E-2</v>
      </c>
      <c r="O4630" s="50">
        <v>5.0999999999999997E-2</v>
      </c>
      <c r="R4630" s="59"/>
    </row>
    <row r="4631" spans="2:18" x14ac:dyDescent="0.2">
      <c r="B4631">
        <f t="shared" si="566"/>
        <v>4622</v>
      </c>
      <c r="C4631" s="57">
        <f ca="1"/>
        <v>1.2719353159630771</v>
      </c>
      <c r="D4631" s="57">
        <f t="shared" ca="1" si="573"/>
        <v>0.76063972354985876</v>
      </c>
      <c r="E4631" s="57">
        <f t="shared" ca="1" si="573"/>
        <v>0.76088932585098301</v>
      </c>
      <c r="F4631" s="57">
        <f t="shared" ca="1" si="569"/>
        <v>0</v>
      </c>
      <c r="G4631" s="57">
        <f t="shared" ca="1" si="570"/>
        <v>0</v>
      </c>
      <c r="H4631" s="17">
        <f t="shared" ca="1" si="571"/>
        <v>0</v>
      </c>
      <c r="I4631" s="17">
        <f t="shared" ca="1" si="572"/>
        <v>0</v>
      </c>
      <c r="K4631" s="17">
        <v>4622</v>
      </c>
      <c r="L4631" s="50">
        <v>1.6154597237943967E-3</v>
      </c>
      <c r="M4631" s="50">
        <v>1.6291731486283293E-3</v>
      </c>
      <c r="N4631" s="50">
        <v>5.0799999999999998E-2</v>
      </c>
      <c r="O4631" s="50">
        <v>5.0999999999999997E-2</v>
      </c>
      <c r="R4631" s="59"/>
    </row>
    <row r="4632" spans="2:18" x14ac:dyDescent="0.2">
      <c r="B4632">
        <f t="shared" si="566"/>
        <v>4623</v>
      </c>
      <c r="C4632" s="57">
        <f ca="1"/>
        <v>-2.5657322315350237</v>
      </c>
      <c r="D4632" s="57">
        <f t="shared" ca="1" si="573"/>
        <v>0.52103326469862299</v>
      </c>
      <c r="E4632" s="57">
        <f t="shared" ca="1" si="573"/>
        <v>0.52120424065189574</v>
      </c>
      <c r="F4632" s="57">
        <f t="shared" ca="1" si="569"/>
        <v>0</v>
      </c>
      <c r="G4632" s="57">
        <f t="shared" ca="1" si="570"/>
        <v>0</v>
      </c>
      <c r="H4632" s="17">
        <f t="shared" ca="1" si="571"/>
        <v>0</v>
      </c>
      <c r="I4632" s="17">
        <f t="shared" ca="1" si="572"/>
        <v>0</v>
      </c>
      <c r="K4632" s="17">
        <v>4623</v>
      </c>
      <c r="L4632" s="50">
        <v>1.9229787238684477E-3</v>
      </c>
      <c r="M4632" s="50">
        <v>1.9374962606477637E-3</v>
      </c>
      <c r="N4632" s="50">
        <v>5.3600000000000002E-2</v>
      </c>
      <c r="O4632" s="50">
        <v>5.3800000000000001E-2</v>
      </c>
      <c r="R4632" s="59"/>
    </row>
    <row r="4633" spans="2:18" x14ac:dyDescent="0.2">
      <c r="B4633">
        <f t="shared" si="566"/>
        <v>4624</v>
      </c>
      <c r="C4633" s="57">
        <f ca="1"/>
        <v>-0.52461258735530536</v>
      </c>
      <c r="D4633" s="57">
        <f t="shared" ca="1" si="573"/>
        <v>0.63717395857061954</v>
      </c>
      <c r="E4633" s="57">
        <f t="shared" ca="1" si="573"/>
        <v>0.6373830458445966</v>
      </c>
      <c r="F4633" s="57">
        <f t="shared" ca="1" si="569"/>
        <v>0</v>
      </c>
      <c r="G4633" s="57">
        <f t="shared" ca="1" si="570"/>
        <v>0</v>
      </c>
      <c r="H4633" s="17">
        <f t="shared" ca="1" si="571"/>
        <v>0</v>
      </c>
      <c r="I4633" s="17">
        <f t="shared" ca="1" si="572"/>
        <v>0</v>
      </c>
      <c r="K4633" s="17">
        <v>4624</v>
      </c>
      <c r="L4633" s="50">
        <v>2.0959247817480512E-3</v>
      </c>
      <c r="M4633" s="50">
        <v>2.1117456919330754E-3</v>
      </c>
      <c r="N4633" s="50">
        <v>5.8400000000000001E-2</v>
      </c>
      <c r="O4633" s="50">
        <v>5.8599999999999999E-2</v>
      </c>
      <c r="R4633" s="59"/>
    </row>
    <row r="4634" spans="2:18" x14ac:dyDescent="0.2">
      <c r="B4634">
        <f t="shared" si="566"/>
        <v>4625</v>
      </c>
      <c r="C4634" s="57">
        <f ca="1"/>
        <v>-0.52895788479120343</v>
      </c>
      <c r="D4634" s="57">
        <f t="shared" ca="1" si="573"/>
        <v>0.636901056879556</v>
      </c>
      <c r="E4634" s="57">
        <f t="shared" ca="1" si="573"/>
        <v>0.63711005460142567</v>
      </c>
      <c r="F4634" s="57">
        <f t="shared" ca="1" si="569"/>
        <v>0</v>
      </c>
      <c r="G4634" s="57">
        <f t="shared" ca="1" si="570"/>
        <v>0</v>
      </c>
      <c r="H4634" s="17">
        <f t="shared" ca="1" si="571"/>
        <v>0</v>
      </c>
      <c r="I4634" s="17">
        <f t="shared" ca="1" si="572"/>
        <v>0</v>
      </c>
      <c r="K4634" s="17">
        <v>4625</v>
      </c>
      <c r="L4634" s="50">
        <v>1.6859987333283158E-3</v>
      </c>
      <c r="M4634" s="50">
        <v>1.7003758329279339E-3</v>
      </c>
      <c r="N4634" s="50">
        <v>5.3199999999999997E-2</v>
      </c>
      <c r="O4634" s="50">
        <v>5.3800000000000001E-2</v>
      </c>
      <c r="R4634" s="59"/>
    </row>
    <row r="4635" spans="2:18" x14ac:dyDescent="0.2">
      <c r="B4635">
        <f t="shared" si="566"/>
        <v>4626</v>
      </c>
      <c r="C4635" s="57">
        <f ca="1"/>
        <v>-0.39036266061109204</v>
      </c>
      <c r="D4635" s="57">
        <f t="shared" ca="1" si="573"/>
        <v>0.64566324110385187</v>
      </c>
      <c r="E4635" s="57">
        <f t="shared" ca="1" si="573"/>
        <v>0.64587511411776533</v>
      </c>
      <c r="F4635" s="57">
        <f t="shared" ca="1" si="569"/>
        <v>0</v>
      </c>
      <c r="G4635" s="57">
        <f t="shared" ca="1" si="570"/>
        <v>0</v>
      </c>
      <c r="H4635" s="17">
        <f t="shared" ca="1" si="571"/>
        <v>0</v>
      </c>
      <c r="I4635" s="17">
        <f t="shared" ca="1" si="572"/>
        <v>0</v>
      </c>
      <c r="K4635" s="17">
        <v>4626</v>
      </c>
      <c r="L4635" s="50">
        <v>1.5604541399851723E-3</v>
      </c>
      <c r="M4635" s="50">
        <v>1.5730028372939802E-3</v>
      </c>
      <c r="N4635" s="50">
        <v>4.6399999999999997E-2</v>
      </c>
      <c r="O4635" s="50">
        <v>4.6800000000000001E-2</v>
      </c>
      <c r="R4635" s="59"/>
    </row>
    <row r="4636" spans="2:18" x14ac:dyDescent="0.2">
      <c r="B4636">
        <f t="shared" si="566"/>
        <v>4627</v>
      </c>
      <c r="C4636" s="57">
        <f ca="1"/>
        <v>0.3715390943299624</v>
      </c>
      <c r="D4636" s="57">
        <f t="shared" ca="1" si="573"/>
        <v>0.69602949371977019</v>
      </c>
      <c r="E4636" s="57">
        <f t="shared" ca="1" si="573"/>
        <v>0.69625789431193486</v>
      </c>
      <c r="F4636" s="57">
        <f t="shared" ca="1" si="569"/>
        <v>0</v>
      </c>
      <c r="G4636" s="57">
        <f t="shared" ca="1" si="570"/>
        <v>0</v>
      </c>
      <c r="H4636" s="17">
        <f t="shared" ca="1" si="571"/>
        <v>0</v>
      </c>
      <c r="I4636" s="17">
        <f t="shared" ca="1" si="572"/>
        <v>0</v>
      </c>
      <c r="K4636" s="17">
        <v>4627</v>
      </c>
      <c r="L4636" s="50">
        <v>1.637414198166686E-3</v>
      </c>
      <c r="M4636" s="50">
        <v>1.6515573350270156E-3</v>
      </c>
      <c r="N4636" s="50">
        <v>5.2600000000000001E-2</v>
      </c>
      <c r="O4636" s="50">
        <v>5.28E-2</v>
      </c>
      <c r="R4636" s="59"/>
    </row>
    <row r="4637" spans="2:18" x14ac:dyDescent="0.2">
      <c r="B4637">
        <f t="shared" si="566"/>
        <v>4628</v>
      </c>
      <c r="C4637" s="57">
        <f ca="1"/>
        <v>0.70355278398013743</v>
      </c>
      <c r="D4637" s="57">
        <f t="shared" ca="1" si="573"/>
        <v>0.71918917029310314</v>
      </c>
      <c r="E4637" s="57">
        <f t="shared" ca="1" si="573"/>
        <v>0.71942517068368361</v>
      </c>
      <c r="F4637" s="57">
        <f t="shared" ca="1" si="569"/>
        <v>0</v>
      </c>
      <c r="G4637" s="57">
        <f t="shared" ca="1" si="570"/>
        <v>0</v>
      </c>
      <c r="H4637" s="17">
        <f t="shared" ca="1" si="571"/>
        <v>0</v>
      </c>
      <c r="I4637" s="17">
        <f t="shared" ca="1" si="572"/>
        <v>0</v>
      </c>
      <c r="K4637" s="17">
        <v>4628</v>
      </c>
      <c r="L4637" s="50">
        <v>1.6682100937465126E-3</v>
      </c>
      <c r="M4637" s="50">
        <v>1.6818366497148374E-3</v>
      </c>
      <c r="N4637" s="50">
        <v>5.04E-2</v>
      </c>
      <c r="O4637" s="50">
        <v>5.0799999999999998E-2</v>
      </c>
      <c r="R4637" s="59"/>
    </row>
    <row r="4638" spans="2:18" x14ac:dyDescent="0.2">
      <c r="B4638">
        <f t="shared" si="566"/>
        <v>4629</v>
      </c>
      <c r="C4638" s="57">
        <f ca="1"/>
        <v>-0.84824238064815838</v>
      </c>
      <c r="D4638" s="57">
        <f t="shared" ca="1" si="573"/>
        <v>0.61716528083762068</v>
      </c>
      <c r="E4638" s="57">
        <f t="shared" ca="1" si="573"/>
        <v>0.61736780230672317</v>
      </c>
      <c r="F4638" s="57">
        <f t="shared" ca="1" si="569"/>
        <v>0</v>
      </c>
      <c r="G4638" s="57">
        <f t="shared" ca="1" si="570"/>
        <v>0</v>
      </c>
      <c r="H4638" s="17">
        <f t="shared" ca="1" si="571"/>
        <v>0</v>
      </c>
      <c r="I4638" s="17">
        <f t="shared" ca="1" si="572"/>
        <v>0</v>
      </c>
      <c r="K4638" s="17">
        <v>4629</v>
      </c>
      <c r="L4638" s="50">
        <v>1.8868869697441187E-3</v>
      </c>
      <c r="M4638" s="50">
        <v>1.9016624594711093E-3</v>
      </c>
      <c r="N4638" s="50">
        <v>5.4399999999999997E-2</v>
      </c>
      <c r="O4638" s="50">
        <v>5.5E-2</v>
      </c>
      <c r="R4638" s="59"/>
    </row>
    <row r="4639" spans="2:18" x14ac:dyDescent="0.2">
      <c r="B4639">
        <f t="shared" si="566"/>
        <v>4630</v>
      </c>
      <c r="C4639" s="57">
        <f ca="1"/>
        <v>-0.98104186253525449</v>
      </c>
      <c r="D4639" s="57">
        <f t="shared" ca="1" si="573"/>
        <v>0.60913779184900974</v>
      </c>
      <c r="E4639" s="57">
        <f t="shared" ca="1" si="573"/>
        <v>0.60933767911474135</v>
      </c>
      <c r="F4639" s="57">
        <f t="shared" ca="1" si="569"/>
        <v>0</v>
      </c>
      <c r="G4639" s="57">
        <f t="shared" ca="1" si="570"/>
        <v>0</v>
      </c>
      <c r="H4639" s="17">
        <f t="shared" ca="1" si="571"/>
        <v>0</v>
      </c>
      <c r="I4639" s="17">
        <f t="shared" ca="1" si="572"/>
        <v>0</v>
      </c>
      <c r="K4639" s="17">
        <v>4630</v>
      </c>
      <c r="L4639" s="50">
        <v>1.47178655982004E-3</v>
      </c>
      <c r="M4639" s="50">
        <v>1.4845993620193542E-3</v>
      </c>
      <c r="N4639" s="50">
        <v>4.7399999999999998E-2</v>
      </c>
      <c r="O4639" s="50">
        <v>4.7800000000000002E-2</v>
      </c>
      <c r="R4639" s="59"/>
    </row>
    <row r="4640" spans="2:18" x14ac:dyDescent="0.2">
      <c r="B4640">
        <f t="shared" si="566"/>
        <v>4631</v>
      </c>
      <c r="C4640" s="57">
        <f ca="1"/>
        <v>0.73566745396640387</v>
      </c>
      <c r="D4640" s="57">
        <f t="shared" ca="1" si="573"/>
        <v>0.721469806502538</v>
      </c>
      <c r="E4640" s="57">
        <f t="shared" ca="1" si="573"/>
        <v>0.72170655527902083</v>
      </c>
      <c r="F4640" s="57">
        <f t="shared" ca="1" si="569"/>
        <v>0</v>
      </c>
      <c r="G4640" s="57">
        <f t="shared" ca="1" si="570"/>
        <v>0</v>
      </c>
      <c r="H4640" s="17">
        <f t="shared" ca="1" si="571"/>
        <v>0</v>
      </c>
      <c r="I4640" s="17">
        <f t="shared" ca="1" si="572"/>
        <v>0</v>
      </c>
      <c r="K4640" s="17">
        <v>4631</v>
      </c>
      <c r="L4640" s="50">
        <v>1.7198665239874845E-3</v>
      </c>
      <c r="M4640" s="50">
        <v>1.7332426638328876E-3</v>
      </c>
      <c r="N4640" s="50">
        <v>4.9200000000000001E-2</v>
      </c>
      <c r="O4640" s="50">
        <v>4.9799999999999997E-2</v>
      </c>
      <c r="R4640" s="59"/>
    </row>
    <row r="4641" spans="2:18" x14ac:dyDescent="0.2">
      <c r="B4641">
        <f t="shared" si="566"/>
        <v>4632</v>
      </c>
      <c r="C4641" s="57">
        <f ca="1"/>
        <v>0.32356180360280817</v>
      </c>
      <c r="D4641" s="57">
        <f t="shared" ca="1" si="573"/>
        <v>0.69274507597109869</v>
      </c>
      <c r="E4641" s="57">
        <f t="shared" ca="1" si="573"/>
        <v>0.69297239878859207</v>
      </c>
      <c r="F4641" s="57">
        <f t="shared" ca="1" si="569"/>
        <v>0</v>
      </c>
      <c r="G4641" s="57">
        <f t="shared" ca="1" si="570"/>
        <v>0</v>
      </c>
      <c r="H4641" s="17">
        <f t="shared" ca="1" si="571"/>
        <v>0</v>
      </c>
      <c r="I4641" s="17">
        <f t="shared" ca="1" si="572"/>
        <v>0</v>
      </c>
      <c r="K4641" s="17">
        <v>4632</v>
      </c>
      <c r="L4641" s="50">
        <v>1.7200495473675894E-3</v>
      </c>
      <c r="M4641" s="50">
        <v>1.7339897504337028E-3</v>
      </c>
      <c r="N4641" s="50">
        <v>5.16E-2</v>
      </c>
      <c r="O4641" s="50">
        <v>5.1799999999999999E-2</v>
      </c>
      <c r="R4641" s="59"/>
    </row>
    <row r="4642" spans="2:18" x14ac:dyDescent="0.2">
      <c r="B4642">
        <f t="shared" si="566"/>
        <v>4633</v>
      </c>
      <c r="C4642" s="57">
        <f ca="1"/>
        <v>-1.68249836373078</v>
      </c>
      <c r="D4642" s="57">
        <f t="shared" ca="1" si="573"/>
        <v>0.56843653991606147</v>
      </c>
      <c r="E4642" s="57">
        <f t="shared" ca="1" si="573"/>
        <v>0.5686230711528788</v>
      </c>
      <c r="F4642" s="57">
        <f t="shared" ca="1" si="569"/>
        <v>0</v>
      </c>
      <c r="G4642" s="57">
        <f t="shared" ca="1" si="570"/>
        <v>0</v>
      </c>
      <c r="H4642" s="17">
        <f t="shared" ca="1" si="571"/>
        <v>0</v>
      </c>
      <c r="I4642" s="17">
        <f t="shared" ca="1" si="572"/>
        <v>0</v>
      </c>
      <c r="K4642" s="17">
        <v>4633</v>
      </c>
      <c r="L4642" s="50">
        <v>1.5160491613506045E-3</v>
      </c>
      <c r="M4642" s="50">
        <v>1.5285743953022987E-3</v>
      </c>
      <c r="N4642" s="50">
        <v>4.6199999999999998E-2</v>
      </c>
      <c r="O4642" s="50">
        <v>4.6800000000000001E-2</v>
      </c>
      <c r="R4642" s="59"/>
    </row>
    <row r="4643" spans="2:18" x14ac:dyDescent="0.2">
      <c r="B4643">
        <f t="shared" si="566"/>
        <v>4634</v>
      </c>
      <c r="C4643" s="57">
        <f ca="1"/>
        <v>2.2168556371682469</v>
      </c>
      <c r="D4643" s="57">
        <f t="shared" ca="1" si="573"/>
        <v>0.83490431402625331</v>
      </c>
      <c r="E4643" s="57">
        <f t="shared" ca="1" si="573"/>
        <v>0.83517828609416855</v>
      </c>
      <c r="F4643" s="57">
        <f t="shared" ca="1" si="569"/>
        <v>4.6704314026253302E-2</v>
      </c>
      <c r="G4643" s="57">
        <f t="shared" ca="1" si="570"/>
        <v>4.6978286094168542E-2</v>
      </c>
      <c r="H4643" s="17">
        <f t="shared" ca="1" si="571"/>
        <v>1</v>
      </c>
      <c r="I4643" s="17">
        <f t="shared" ca="1" si="572"/>
        <v>1</v>
      </c>
      <c r="K4643" s="17">
        <v>4634</v>
      </c>
      <c r="L4643" s="50">
        <v>1.7976967978684296E-3</v>
      </c>
      <c r="M4643" s="50">
        <v>1.8110322534179745E-3</v>
      </c>
      <c r="N4643" s="50">
        <v>4.9200000000000001E-2</v>
      </c>
      <c r="O4643" s="50">
        <v>4.9599999999999998E-2</v>
      </c>
      <c r="R4643" s="59"/>
    </row>
    <row r="4644" spans="2:18" x14ac:dyDescent="0.2">
      <c r="B4644">
        <f t="shared" si="566"/>
        <v>4635</v>
      </c>
      <c r="C4644" s="57">
        <f ca="1"/>
        <v>-2.9151364409301981</v>
      </c>
      <c r="D4644" s="57">
        <f t="shared" ca="1" si="573"/>
        <v>0.50339090257812102</v>
      </c>
      <c r="E4644" s="57">
        <f t="shared" ca="1" si="573"/>
        <v>0.50355608922793482</v>
      </c>
      <c r="F4644" s="57">
        <f t="shared" ca="1" si="569"/>
        <v>0</v>
      </c>
      <c r="G4644" s="57">
        <f t="shared" ca="1" si="570"/>
        <v>0</v>
      </c>
      <c r="H4644" s="17">
        <f t="shared" ca="1" si="571"/>
        <v>0</v>
      </c>
      <c r="I4644" s="17">
        <f t="shared" ca="1" si="572"/>
        <v>0</v>
      </c>
      <c r="K4644" s="17">
        <v>4635</v>
      </c>
      <c r="L4644" s="50">
        <v>1.7377538733524404E-3</v>
      </c>
      <c r="M4644" s="50">
        <v>1.7516361681537043E-3</v>
      </c>
      <c r="N4644" s="50">
        <v>5.1400000000000001E-2</v>
      </c>
      <c r="O4644" s="50">
        <v>5.16E-2</v>
      </c>
      <c r="R4644" s="59"/>
    </row>
    <row r="4645" spans="2:18" x14ac:dyDescent="0.2">
      <c r="B4645">
        <f t="shared" si="566"/>
        <v>4636</v>
      </c>
      <c r="C4645" s="57">
        <f ca="1"/>
        <v>0.11875495524222265</v>
      </c>
      <c r="D4645" s="57">
        <f t="shared" ca="1" si="573"/>
        <v>0.67889785841287109</v>
      </c>
      <c r="E4645" s="57">
        <f t="shared" ca="1" si="573"/>
        <v>0.6791206372954901</v>
      </c>
      <c r="F4645" s="57">
        <f t="shared" ca="1" si="569"/>
        <v>0</v>
      </c>
      <c r="G4645" s="57">
        <f t="shared" ca="1" si="570"/>
        <v>0</v>
      </c>
      <c r="H4645" s="17">
        <f t="shared" ca="1" si="571"/>
        <v>0</v>
      </c>
      <c r="I4645" s="17">
        <f t="shared" ca="1" si="572"/>
        <v>0</v>
      </c>
      <c r="K4645" s="17">
        <v>4636</v>
      </c>
      <c r="L4645" s="50">
        <v>1.8552776472199827E-3</v>
      </c>
      <c r="M4645" s="50">
        <v>1.8700988616269071E-3</v>
      </c>
      <c r="N4645" s="50">
        <v>5.4399999999999997E-2</v>
      </c>
      <c r="O4645" s="50">
        <v>5.5199999999999999E-2</v>
      </c>
      <c r="R4645" s="59"/>
    </row>
    <row r="4646" spans="2:18" x14ac:dyDescent="0.2">
      <c r="B4646">
        <f t="shared" si="566"/>
        <v>4637</v>
      </c>
      <c r="C4646" s="57">
        <f ca="1"/>
        <v>-0.40712731220310916</v>
      </c>
      <c r="D4646" s="57">
        <f t="shared" ca="1" si="573"/>
        <v>0.64459698024654088</v>
      </c>
      <c r="E4646" s="57">
        <f t="shared" ca="1" si="573"/>
        <v>0.64480850336923068</v>
      </c>
      <c r="F4646" s="57">
        <f t="shared" ca="1" si="569"/>
        <v>0</v>
      </c>
      <c r="G4646" s="57">
        <f t="shared" ca="1" si="570"/>
        <v>0</v>
      </c>
      <c r="H4646" s="17">
        <f t="shared" ca="1" si="571"/>
        <v>0</v>
      </c>
      <c r="I4646" s="17">
        <f t="shared" ca="1" si="572"/>
        <v>0</v>
      </c>
      <c r="K4646" s="17">
        <v>4637</v>
      </c>
      <c r="L4646" s="50">
        <v>1.6148545446760061E-3</v>
      </c>
      <c r="M4646" s="50">
        <v>1.628344020158405E-3</v>
      </c>
      <c r="N4646" s="50">
        <v>4.9799999999999997E-2</v>
      </c>
      <c r="O4646" s="50">
        <v>5.0599999999999999E-2</v>
      </c>
      <c r="R4646" s="59"/>
    </row>
    <row r="4647" spans="2:18" x14ac:dyDescent="0.2">
      <c r="B4647">
        <f t="shared" si="566"/>
        <v>4638</v>
      </c>
      <c r="C4647" s="57">
        <f ca="1"/>
        <v>-0.76891211179712826</v>
      </c>
      <c r="D4647" s="57">
        <f t="shared" ca="1" si="573"/>
        <v>0.62201103683743864</v>
      </c>
      <c r="E4647" s="57">
        <f t="shared" ca="1" si="573"/>
        <v>0.62221514843102554</v>
      </c>
      <c r="F4647" s="57">
        <f t="shared" ca="1" si="569"/>
        <v>0</v>
      </c>
      <c r="G4647" s="57">
        <f t="shared" ca="1" si="570"/>
        <v>0</v>
      </c>
      <c r="H4647" s="17">
        <f t="shared" ca="1" si="571"/>
        <v>0</v>
      </c>
      <c r="I4647" s="17">
        <f t="shared" ca="1" si="572"/>
        <v>0</v>
      </c>
      <c r="K4647" s="17">
        <v>4638</v>
      </c>
      <c r="L4647" s="50">
        <v>1.9297997481560047E-3</v>
      </c>
      <c r="M4647" s="50">
        <v>1.9455989084941688E-3</v>
      </c>
      <c r="N4647" s="50">
        <v>5.8400000000000001E-2</v>
      </c>
      <c r="O4647" s="50">
        <v>5.8799999999999998E-2</v>
      </c>
      <c r="R4647" s="59"/>
    </row>
    <row r="4648" spans="2:18" x14ac:dyDescent="0.2">
      <c r="B4648">
        <f t="shared" si="566"/>
        <v>4639</v>
      </c>
      <c r="C4648" s="57">
        <f ca="1"/>
        <v>0.91211342908744752</v>
      </c>
      <c r="D4648" s="57">
        <f t="shared" ca="1" si="573"/>
        <v>0.73412982872288979</v>
      </c>
      <c r="E4648" s="57">
        <f t="shared" ca="1" si="573"/>
        <v>0.73437073185863178</v>
      </c>
      <c r="F4648" s="57">
        <f t="shared" ca="1" si="569"/>
        <v>0</v>
      </c>
      <c r="G4648" s="57">
        <f t="shared" ca="1" si="570"/>
        <v>0</v>
      </c>
      <c r="H4648" s="17">
        <f t="shared" ca="1" si="571"/>
        <v>0</v>
      </c>
      <c r="I4648" s="17">
        <f t="shared" ca="1" si="572"/>
        <v>0</v>
      </c>
      <c r="K4648" s="17">
        <v>4639</v>
      </c>
      <c r="L4648" s="50">
        <v>1.8324571804950124E-3</v>
      </c>
      <c r="M4648" s="50">
        <v>1.8472221949557557E-3</v>
      </c>
      <c r="N4648" s="50">
        <v>5.4600000000000003E-2</v>
      </c>
      <c r="O4648" s="50">
        <v>5.4800000000000001E-2</v>
      </c>
      <c r="R4648" s="59"/>
    </row>
    <row r="4649" spans="2:18" x14ac:dyDescent="0.2">
      <c r="B4649">
        <f t="shared" si="566"/>
        <v>4640</v>
      </c>
      <c r="C4649" s="57">
        <f ca="1"/>
        <v>-0.71019521474593039</v>
      </c>
      <c r="D4649" s="57">
        <f t="shared" ca="1" si="573"/>
        <v>0.62562214523918591</v>
      </c>
      <c r="E4649" s="57">
        <f t="shared" ca="1" si="573"/>
        <v>0.62582744181028416</v>
      </c>
      <c r="F4649" s="57">
        <f t="shared" ca="1" si="569"/>
        <v>0</v>
      </c>
      <c r="G4649" s="57">
        <f t="shared" ca="1" si="570"/>
        <v>0</v>
      </c>
      <c r="H4649" s="17">
        <f t="shared" ca="1" si="571"/>
        <v>0</v>
      </c>
      <c r="I4649" s="17">
        <f t="shared" ca="1" si="572"/>
        <v>0</v>
      </c>
      <c r="K4649" s="17">
        <v>4640</v>
      </c>
      <c r="L4649" s="50">
        <v>1.8494795156585556E-3</v>
      </c>
      <c r="M4649" s="50">
        <v>1.863432559597356E-3</v>
      </c>
      <c r="N4649" s="50">
        <v>5.16E-2</v>
      </c>
      <c r="O4649" s="50">
        <v>5.16E-2</v>
      </c>
      <c r="R4649" s="59"/>
    </row>
    <row r="4650" spans="2:18" x14ac:dyDescent="0.2">
      <c r="B4650">
        <f t="shared" si="566"/>
        <v>4641</v>
      </c>
      <c r="C4650" s="57">
        <f ca="1"/>
        <v>0.4214027654405626</v>
      </c>
      <c r="D4650" s="57">
        <f t="shared" ref="D4650:E4669" ca="1" si="574">S0*EXP((D$5+0.5*σ*σ)*T+σ*SQRT(T)*$C4650)</f>
        <v>0.69945955225465972</v>
      </c>
      <c r="E4650" s="57">
        <f t="shared" ca="1" si="574"/>
        <v>0.6996890784132086</v>
      </c>
      <c r="F4650" s="57">
        <f t="shared" ca="1" si="569"/>
        <v>0</v>
      </c>
      <c r="G4650" s="57">
        <f t="shared" ca="1" si="570"/>
        <v>0</v>
      </c>
      <c r="H4650" s="17">
        <f t="shared" ca="1" si="571"/>
        <v>0</v>
      </c>
      <c r="I4650" s="17">
        <f t="shared" ca="1" si="572"/>
        <v>0</v>
      </c>
      <c r="K4650" s="17">
        <v>4641</v>
      </c>
      <c r="L4650" s="50">
        <v>1.8716241353160144E-3</v>
      </c>
      <c r="M4650" s="50">
        <v>1.8863986084449713E-3</v>
      </c>
      <c r="N4650" s="50">
        <v>5.4600000000000003E-2</v>
      </c>
      <c r="O4650" s="50">
        <v>5.4800000000000001E-2</v>
      </c>
      <c r="R4650" s="59"/>
    </row>
    <row r="4651" spans="2:18" x14ac:dyDescent="0.2">
      <c r="B4651">
        <f t="shared" ref="B4651:B4714" si="575">B4650+1</f>
        <v>4642</v>
      </c>
      <c r="C4651" s="57">
        <f ca="1"/>
        <v>0.20482835900073429</v>
      </c>
      <c r="D4651" s="57">
        <f t="shared" ca="1" si="574"/>
        <v>0.68468333444639984</v>
      </c>
      <c r="E4651" s="57">
        <f t="shared" ca="1" si="574"/>
        <v>0.68490801182062577</v>
      </c>
      <c r="F4651" s="57">
        <f t="shared" ca="1" si="569"/>
        <v>0</v>
      </c>
      <c r="G4651" s="57">
        <f t="shared" ca="1" si="570"/>
        <v>0</v>
      </c>
      <c r="H4651" s="17">
        <f t="shared" ca="1" si="571"/>
        <v>0</v>
      </c>
      <c r="I4651" s="17">
        <f t="shared" ca="1" si="572"/>
        <v>0</v>
      </c>
      <c r="K4651" s="17">
        <v>4642</v>
      </c>
      <c r="L4651" s="50">
        <v>1.6477528876831726E-3</v>
      </c>
      <c r="M4651" s="50">
        <v>1.6612776308539499E-3</v>
      </c>
      <c r="N4651" s="50">
        <v>5.0200000000000002E-2</v>
      </c>
      <c r="O4651" s="50">
        <v>5.0200000000000002E-2</v>
      </c>
      <c r="R4651" s="59"/>
    </row>
    <row r="4652" spans="2:18" x14ac:dyDescent="0.2">
      <c r="B4652">
        <f t="shared" si="575"/>
        <v>4643</v>
      </c>
      <c r="C4652" s="57">
        <f ca="1"/>
        <v>-1.344044357007512</v>
      </c>
      <c r="D4652" s="57">
        <f t="shared" ca="1" si="574"/>
        <v>0.58772373783044218</v>
      </c>
      <c r="E4652" s="57">
        <f t="shared" ca="1" si="574"/>
        <v>0.58791659812007202</v>
      </c>
      <c r="F4652" s="57">
        <f t="shared" ca="1" si="569"/>
        <v>0</v>
      </c>
      <c r="G4652" s="57">
        <f t="shared" ca="1" si="570"/>
        <v>0</v>
      </c>
      <c r="H4652" s="17">
        <f t="shared" ca="1" si="571"/>
        <v>0</v>
      </c>
      <c r="I4652" s="17">
        <f t="shared" ca="1" si="572"/>
        <v>0</v>
      </c>
      <c r="K4652" s="17">
        <v>4643</v>
      </c>
      <c r="L4652" s="50">
        <v>1.8781850441576783E-3</v>
      </c>
      <c r="M4652" s="50">
        <v>1.893487690448164E-3</v>
      </c>
      <c r="N4652" s="50">
        <v>5.6599999999999998E-2</v>
      </c>
      <c r="O4652" s="50">
        <v>5.6800000000000003E-2</v>
      </c>
      <c r="R4652" s="59"/>
    </row>
    <row r="4653" spans="2:18" x14ac:dyDescent="0.2">
      <c r="B4653">
        <f t="shared" si="575"/>
        <v>4644</v>
      </c>
      <c r="C4653" s="57">
        <f ca="1"/>
        <v>-0.933059408733519</v>
      </c>
      <c r="D4653" s="57">
        <f t="shared" ca="1" si="574"/>
        <v>0.61202612531431966</v>
      </c>
      <c r="E4653" s="57">
        <f t="shared" ca="1" si="574"/>
        <v>0.61222696038051061</v>
      </c>
      <c r="F4653" s="57">
        <f t="shared" ca="1" si="569"/>
        <v>0</v>
      </c>
      <c r="G4653" s="57">
        <f t="shared" ca="1" si="570"/>
        <v>0</v>
      </c>
      <c r="H4653" s="17">
        <f t="shared" ca="1" si="571"/>
        <v>0</v>
      </c>
      <c r="I4653" s="17">
        <f t="shared" ca="1" si="572"/>
        <v>0</v>
      </c>
      <c r="K4653" s="17">
        <v>4644</v>
      </c>
      <c r="L4653" s="50">
        <v>1.8968590367856341E-3</v>
      </c>
      <c r="M4653" s="50">
        <v>1.9106506857943047E-3</v>
      </c>
      <c r="N4653" s="50">
        <v>5.0799999999999998E-2</v>
      </c>
      <c r="O4653" s="50">
        <v>5.1200000000000002E-2</v>
      </c>
      <c r="R4653" s="59"/>
    </row>
    <row r="4654" spans="2:18" x14ac:dyDescent="0.2">
      <c r="B4654">
        <f t="shared" si="575"/>
        <v>4645</v>
      </c>
      <c r="C4654" s="57">
        <f ca="1"/>
        <v>1.6442629083208729</v>
      </c>
      <c r="D4654" s="57">
        <f t="shared" ca="1" si="574"/>
        <v>0.7890791683874474</v>
      </c>
      <c r="E4654" s="57">
        <f t="shared" ca="1" si="574"/>
        <v>0.78933810303166962</v>
      </c>
      <c r="F4654" s="57">
        <f t="shared" ca="1" si="569"/>
        <v>8.7916838744739323E-4</v>
      </c>
      <c r="G4654" s="57">
        <f t="shared" ca="1" si="570"/>
        <v>1.1381030316696128E-3</v>
      </c>
      <c r="H4654" s="17">
        <f t="shared" ca="1" si="571"/>
        <v>1</v>
      </c>
      <c r="I4654" s="17">
        <f t="shared" ca="1" si="572"/>
        <v>1</v>
      </c>
      <c r="K4654" s="17">
        <v>4645</v>
      </c>
      <c r="L4654" s="50">
        <v>1.4204759197889876E-3</v>
      </c>
      <c r="M4654" s="50">
        <v>1.4331798742979584E-3</v>
      </c>
      <c r="N4654" s="50">
        <v>4.7E-2</v>
      </c>
      <c r="O4654" s="50">
        <v>4.7600000000000003E-2</v>
      </c>
      <c r="R4654" s="59"/>
    </row>
    <row r="4655" spans="2:18" x14ac:dyDescent="0.2">
      <c r="B4655">
        <f t="shared" si="575"/>
        <v>4646</v>
      </c>
      <c r="C4655" s="57">
        <f ca="1"/>
        <v>1.5363063611679384</v>
      </c>
      <c r="D4655" s="57">
        <f t="shared" ca="1" si="574"/>
        <v>0.78072540440805882</v>
      </c>
      <c r="E4655" s="57">
        <f t="shared" ca="1" si="574"/>
        <v>0.78098159778246867</v>
      </c>
      <c r="F4655" s="57">
        <f t="shared" ca="1" si="569"/>
        <v>0</v>
      </c>
      <c r="G4655" s="57">
        <f t="shared" ca="1" si="570"/>
        <v>0</v>
      </c>
      <c r="H4655" s="17">
        <f t="shared" ca="1" si="571"/>
        <v>0</v>
      </c>
      <c r="I4655" s="17">
        <f t="shared" ca="1" si="572"/>
        <v>0</v>
      </c>
      <c r="K4655" s="17">
        <v>4646</v>
      </c>
      <c r="L4655" s="50">
        <v>1.7839914612009756E-3</v>
      </c>
      <c r="M4655" s="50">
        <v>1.7985051950001438E-3</v>
      </c>
      <c r="N4655" s="50">
        <v>5.3400000000000003E-2</v>
      </c>
      <c r="O4655" s="50">
        <v>5.4199999999999998E-2</v>
      </c>
      <c r="R4655" s="59"/>
    </row>
    <row r="4656" spans="2:18" x14ac:dyDescent="0.2">
      <c r="B4656">
        <f t="shared" si="575"/>
        <v>4647</v>
      </c>
      <c r="C4656" s="57">
        <f ca="1"/>
        <v>0.10873979254774389</v>
      </c>
      <c r="D4656" s="57">
        <f t="shared" ca="1" si="574"/>
        <v>0.67822786615992214</v>
      </c>
      <c r="E4656" s="57">
        <f t="shared" ca="1" si="574"/>
        <v>0.67845042518601395</v>
      </c>
      <c r="F4656" s="57">
        <f t="shared" ca="1" si="569"/>
        <v>0</v>
      </c>
      <c r="G4656" s="57">
        <f t="shared" ca="1" si="570"/>
        <v>0</v>
      </c>
      <c r="H4656" s="17">
        <f t="shared" ca="1" si="571"/>
        <v>0</v>
      </c>
      <c r="I4656" s="17">
        <f t="shared" ca="1" si="572"/>
        <v>0</v>
      </c>
      <c r="K4656" s="17">
        <v>4647</v>
      </c>
      <c r="L4656" s="50">
        <v>1.7256220236563414E-3</v>
      </c>
      <c r="M4656" s="50">
        <v>1.7393454759831073E-3</v>
      </c>
      <c r="N4656" s="50">
        <v>5.0599999999999999E-2</v>
      </c>
      <c r="O4656" s="50">
        <v>5.1200000000000002E-2</v>
      </c>
      <c r="R4656" s="59"/>
    </row>
    <row r="4657" spans="2:18" x14ac:dyDescent="0.2">
      <c r="B4657">
        <f t="shared" si="575"/>
        <v>4648</v>
      </c>
      <c r="C4657" s="57">
        <f ca="1"/>
        <v>1.5937844930542262</v>
      </c>
      <c r="D4657" s="57">
        <f t="shared" ca="1" si="574"/>
        <v>0.78516203990034517</v>
      </c>
      <c r="E4657" s="57">
        <f t="shared" ca="1" si="574"/>
        <v>0.78541968914721827</v>
      </c>
      <c r="F4657" s="57">
        <f t="shared" ca="1" si="569"/>
        <v>0</v>
      </c>
      <c r="G4657" s="57">
        <f t="shared" ca="1" si="570"/>
        <v>0</v>
      </c>
      <c r="H4657" s="17">
        <f t="shared" ca="1" si="571"/>
        <v>0</v>
      </c>
      <c r="I4657" s="17">
        <f t="shared" ca="1" si="572"/>
        <v>0</v>
      </c>
      <c r="K4657" s="17">
        <v>4648</v>
      </c>
      <c r="L4657" s="50">
        <v>1.7539727150147645E-3</v>
      </c>
      <c r="M4657" s="50">
        <v>1.7676875016832707E-3</v>
      </c>
      <c r="N4657" s="50">
        <v>5.0799999999999998E-2</v>
      </c>
      <c r="O4657" s="50">
        <v>5.0799999999999998E-2</v>
      </c>
      <c r="R4657" s="59"/>
    </row>
    <row r="4658" spans="2:18" x14ac:dyDescent="0.2">
      <c r="B4658">
        <f t="shared" si="575"/>
        <v>4649</v>
      </c>
      <c r="C4658" s="57">
        <f ca="1"/>
        <v>0.30061919952430799</v>
      </c>
      <c r="D4658" s="57">
        <f t="shared" ca="1" si="574"/>
        <v>0.69117995894486239</v>
      </c>
      <c r="E4658" s="57">
        <f t="shared" ca="1" si="574"/>
        <v>0.69140676817254565</v>
      </c>
      <c r="F4658" s="57">
        <f t="shared" ca="1" si="569"/>
        <v>0</v>
      </c>
      <c r="G4658" s="57">
        <f t="shared" ca="1" si="570"/>
        <v>0</v>
      </c>
      <c r="H4658" s="17">
        <f t="shared" ca="1" si="571"/>
        <v>0</v>
      </c>
      <c r="I4658" s="17">
        <f t="shared" ca="1" si="572"/>
        <v>0</v>
      </c>
      <c r="K4658" s="17">
        <v>4649</v>
      </c>
      <c r="L4658" s="50">
        <v>1.5774282470521282E-3</v>
      </c>
      <c r="M4658" s="50">
        <v>1.5899764593811762E-3</v>
      </c>
      <c r="N4658" s="50">
        <v>4.6399999999999997E-2</v>
      </c>
      <c r="O4658" s="50">
        <v>4.6600000000000003E-2</v>
      </c>
      <c r="R4658" s="59"/>
    </row>
    <row r="4659" spans="2:18" x14ac:dyDescent="0.2">
      <c r="B4659">
        <f t="shared" si="575"/>
        <v>4650</v>
      </c>
      <c r="C4659" s="57">
        <f ca="1"/>
        <v>-1.044969249787046</v>
      </c>
      <c r="D4659" s="57">
        <f t="shared" ca="1" si="574"/>
        <v>0.60531081018364097</v>
      </c>
      <c r="E4659" s="57">
        <f t="shared" ca="1" si="574"/>
        <v>0.60550944163351061</v>
      </c>
      <c r="F4659" s="57">
        <f t="shared" ca="1" si="569"/>
        <v>0</v>
      </c>
      <c r="G4659" s="57">
        <f t="shared" ca="1" si="570"/>
        <v>0</v>
      </c>
      <c r="H4659" s="17">
        <f t="shared" ca="1" si="571"/>
        <v>0</v>
      </c>
      <c r="I4659" s="17">
        <f t="shared" ca="1" si="572"/>
        <v>0</v>
      </c>
      <c r="K4659" s="17">
        <v>4650</v>
      </c>
      <c r="L4659" s="50">
        <v>2.0269461158904673E-3</v>
      </c>
      <c r="M4659" s="50">
        <v>2.0419710372272595E-3</v>
      </c>
      <c r="N4659" s="50">
        <v>5.5199999999999999E-2</v>
      </c>
      <c r="O4659" s="50">
        <v>5.5800000000000002E-2</v>
      </c>
      <c r="R4659" s="59"/>
    </row>
    <row r="4660" spans="2:18" x14ac:dyDescent="0.2">
      <c r="B4660">
        <f t="shared" si="575"/>
        <v>4651</v>
      </c>
      <c r="C4660" s="57">
        <f ca="1"/>
        <v>-0.11057584271090545</v>
      </c>
      <c r="D4660" s="57">
        <f t="shared" ca="1" si="574"/>
        <v>0.6637207764918025</v>
      </c>
      <c r="E4660" s="57">
        <f t="shared" ca="1" si="574"/>
        <v>0.66393857504739606</v>
      </c>
      <c r="F4660" s="57">
        <f t="shared" ca="1" si="569"/>
        <v>0</v>
      </c>
      <c r="G4660" s="57">
        <f t="shared" ca="1" si="570"/>
        <v>0</v>
      </c>
      <c r="H4660" s="17">
        <f t="shared" ca="1" si="571"/>
        <v>0</v>
      </c>
      <c r="I4660" s="17">
        <f t="shared" ca="1" si="572"/>
        <v>0</v>
      </c>
      <c r="K4660" s="17">
        <v>4651</v>
      </c>
      <c r="L4660" s="50">
        <v>1.590414893725879E-3</v>
      </c>
      <c r="M4660" s="50">
        <v>1.603687859651703E-3</v>
      </c>
      <c r="N4660" s="50">
        <v>4.9200000000000001E-2</v>
      </c>
      <c r="O4660" s="50">
        <v>4.9399999999999999E-2</v>
      </c>
      <c r="R4660" s="59"/>
    </row>
    <row r="4661" spans="2:18" x14ac:dyDescent="0.2">
      <c r="B4661">
        <f t="shared" si="575"/>
        <v>4652</v>
      </c>
      <c r="C4661" s="57">
        <f ca="1"/>
        <v>1.5318776971927008</v>
      </c>
      <c r="D4661" s="57">
        <f t="shared" ca="1" si="574"/>
        <v>0.78038460568727341</v>
      </c>
      <c r="E4661" s="57">
        <f t="shared" ca="1" si="574"/>
        <v>0.78064068722931057</v>
      </c>
      <c r="F4661" s="57">
        <f t="shared" ca="1" si="569"/>
        <v>0</v>
      </c>
      <c r="G4661" s="57">
        <f t="shared" ca="1" si="570"/>
        <v>0</v>
      </c>
      <c r="H4661" s="17">
        <f t="shared" ca="1" si="571"/>
        <v>0</v>
      </c>
      <c r="I4661" s="17">
        <f t="shared" ca="1" si="572"/>
        <v>0</v>
      </c>
      <c r="K4661" s="17">
        <v>4652</v>
      </c>
      <c r="L4661" s="50">
        <v>1.645524429939842E-3</v>
      </c>
      <c r="M4661" s="50">
        <v>1.6595497140448725E-3</v>
      </c>
      <c r="N4661" s="50">
        <v>5.1999999999999998E-2</v>
      </c>
      <c r="O4661" s="50">
        <v>5.2200000000000003E-2</v>
      </c>
      <c r="R4661" s="59"/>
    </row>
    <row r="4662" spans="2:18" x14ac:dyDescent="0.2">
      <c r="B4662">
        <f t="shared" si="575"/>
        <v>4653</v>
      </c>
      <c r="C4662" s="57">
        <f ca="1"/>
        <v>-1.1628363927052832</v>
      </c>
      <c r="D4662" s="57">
        <f t="shared" ca="1" si="574"/>
        <v>0.59831767294954008</v>
      </c>
      <c r="E4662" s="57">
        <f t="shared" ca="1" si="574"/>
        <v>0.59851400961635848</v>
      </c>
      <c r="F4662" s="57">
        <f t="shared" ca="1" si="569"/>
        <v>0</v>
      </c>
      <c r="G4662" s="57">
        <f t="shared" ca="1" si="570"/>
        <v>0</v>
      </c>
      <c r="H4662" s="17">
        <f t="shared" ca="1" si="571"/>
        <v>0</v>
      </c>
      <c r="I4662" s="17">
        <f t="shared" ca="1" si="572"/>
        <v>0</v>
      </c>
      <c r="K4662" s="17">
        <v>4653</v>
      </c>
      <c r="L4662" s="50">
        <v>1.6894623310724389E-3</v>
      </c>
      <c r="M4662" s="50">
        <v>1.7032340184831799E-3</v>
      </c>
      <c r="N4662" s="50">
        <v>5.0999999999999997E-2</v>
      </c>
      <c r="O4662" s="50">
        <v>5.1200000000000002E-2</v>
      </c>
      <c r="R4662" s="59"/>
    </row>
    <row r="4663" spans="2:18" x14ac:dyDescent="0.2">
      <c r="B4663">
        <f t="shared" si="575"/>
        <v>4654</v>
      </c>
      <c r="C4663" s="57">
        <f ca="1"/>
        <v>6.4977487010956611E-2</v>
      </c>
      <c r="D4663" s="57">
        <f t="shared" ca="1" si="574"/>
        <v>0.67530801295747178</v>
      </c>
      <c r="E4663" s="57">
        <f t="shared" ca="1" si="574"/>
        <v>0.6755296138399699</v>
      </c>
      <c r="F4663" s="57">
        <f t="shared" ca="1" si="569"/>
        <v>0</v>
      </c>
      <c r="G4663" s="57">
        <f t="shared" ca="1" si="570"/>
        <v>0</v>
      </c>
      <c r="H4663" s="17">
        <f t="shared" ca="1" si="571"/>
        <v>0</v>
      </c>
      <c r="I4663" s="17">
        <f t="shared" ca="1" si="572"/>
        <v>0</v>
      </c>
      <c r="K4663" s="17">
        <v>4654</v>
      </c>
      <c r="L4663" s="50">
        <v>1.6929525308014117E-3</v>
      </c>
      <c r="M4663" s="50">
        <v>1.7065345573783709E-3</v>
      </c>
      <c r="N4663" s="50">
        <v>0.05</v>
      </c>
      <c r="O4663" s="50">
        <v>5.0599999999999999E-2</v>
      </c>
      <c r="R4663" s="59"/>
    </row>
    <row r="4664" spans="2:18" x14ac:dyDescent="0.2">
      <c r="B4664">
        <f t="shared" si="575"/>
        <v>4655</v>
      </c>
      <c r="C4664" s="57">
        <f ca="1"/>
        <v>0.94163309311967025</v>
      </c>
      <c r="D4664" s="57">
        <f t="shared" ca="1" si="574"/>
        <v>0.73626945592927873</v>
      </c>
      <c r="E4664" s="57">
        <f t="shared" ca="1" si="574"/>
        <v>0.7365110611791198</v>
      </c>
      <c r="F4664" s="57">
        <f t="shared" ca="1" si="569"/>
        <v>0</v>
      </c>
      <c r="G4664" s="57">
        <f t="shared" ca="1" si="570"/>
        <v>0</v>
      </c>
      <c r="H4664" s="17">
        <f t="shared" ca="1" si="571"/>
        <v>0</v>
      </c>
      <c r="I4664" s="17">
        <f t="shared" ca="1" si="572"/>
        <v>0</v>
      </c>
      <c r="K4664" s="17">
        <v>4655</v>
      </c>
      <c r="L4664" s="50">
        <v>1.7193445633566717E-3</v>
      </c>
      <c r="M4664" s="50">
        <v>1.7326341530359598E-3</v>
      </c>
      <c r="N4664" s="50">
        <v>4.9200000000000001E-2</v>
      </c>
      <c r="O4664" s="50">
        <v>4.9200000000000001E-2</v>
      </c>
      <c r="R4664" s="59"/>
    </row>
    <row r="4665" spans="2:18" x14ac:dyDescent="0.2">
      <c r="B4665">
        <f t="shared" si="575"/>
        <v>4656</v>
      </c>
      <c r="C4665" s="57">
        <f ca="1"/>
        <v>0.64201018265892207</v>
      </c>
      <c r="D4665" s="57">
        <f t="shared" ca="1" si="574"/>
        <v>0.71483882357384365</v>
      </c>
      <c r="E4665" s="57">
        <f t="shared" ca="1" si="574"/>
        <v>0.71507339640743728</v>
      </c>
      <c r="F4665" s="57">
        <f t="shared" ca="1" si="569"/>
        <v>0</v>
      </c>
      <c r="G4665" s="57">
        <f t="shared" ca="1" si="570"/>
        <v>0</v>
      </c>
      <c r="H4665" s="17">
        <f t="shared" ca="1" si="571"/>
        <v>0</v>
      </c>
      <c r="I4665" s="17">
        <f t="shared" ca="1" si="572"/>
        <v>0</v>
      </c>
      <c r="K4665" s="17">
        <v>4656</v>
      </c>
      <c r="L4665" s="50">
        <v>1.7400724116530854E-3</v>
      </c>
      <c r="M4665" s="50">
        <v>1.7536943223371872E-3</v>
      </c>
      <c r="N4665" s="50">
        <v>5.04E-2</v>
      </c>
      <c r="O4665" s="50">
        <v>5.0599999999999999E-2</v>
      </c>
      <c r="R4665" s="59"/>
    </row>
    <row r="4666" spans="2:18" x14ac:dyDescent="0.2">
      <c r="B4666">
        <f t="shared" si="575"/>
        <v>4657</v>
      </c>
      <c r="C4666" s="57">
        <f ca="1"/>
        <v>-0.27593128368161962</v>
      </c>
      <c r="D4666" s="57">
        <f t="shared" ca="1" si="574"/>
        <v>0.65298853335057383</v>
      </c>
      <c r="E4666" s="57">
        <f t="shared" ca="1" si="574"/>
        <v>0.65320281014349679</v>
      </c>
      <c r="F4666" s="57">
        <f t="shared" ca="1" si="569"/>
        <v>0</v>
      </c>
      <c r="G4666" s="57">
        <f t="shared" ca="1" si="570"/>
        <v>0</v>
      </c>
      <c r="H4666" s="17">
        <f t="shared" ca="1" si="571"/>
        <v>0</v>
      </c>
      <c r="I4666" s="17">
        <f t="shared" ca="1" si="572"/>
        <v>0</v>
      </c>
      <c r="K4666" s="17">
        <v>4657</v>
      </c>
      <c r="L4666" s="50">
        <v>1.5976705684966873E-3</v>
      </c>
      <c r="M4666" s="50">
        <v>1.6111544087966205E-3</v>
      </c>
      <c r="N4666" s="50">
        <v>0.05</v>
      </c>
      <c r="O4666" s="50">
        <v>5.04E-2</v>
      </c>
      <c r="R4666" s="59"/>
    </row>
    <row r="4667" spans="2:18" x14ac:dyDescent="0.2">
      <c r="B4667">
        <f t="shared" si="575"/>
        <v>4658</v>
      </c>
      <c r="C4667" s="57">
        <f ca="1"/>
        <v>-0.22571502301225607</v>
      </c>
      <c r="D4667" s="57">
        <f t="shared" ca="1" si="574"/>
        <v>0.65622929520769757</v>
      </c>
      <c r="E4667" s="57">
        <f t="shared" ca="1" si="574"/>
        <v>0.65644463544970411</v>
      </c>
      <c r="F4667" s="57">
        <f t="shared" ca="1" si="569"/>
        <v>0</v>
      </c>
      <c r="G4667" s="57">
        <f t="shared" ca="1" si="570"/>
        <v>0</v>
      </c>
      <c r="H4667" s="17">
        <f t="shared" ca="1" si="571"/>
        <v>0</v>
      </c>
      <c r="I4667" s="17">
        <f t="shared" ca="1" si="572"/>
        <v>0</v>
      </c>
      <c r="K4667" s="17">
        <v>4658</v>
      </c>
      <c r="L4667" s="50">
        <v>1.7400463776246372E-3</v>
      </c>
      <c r="M4667" s="50">
        <v>1.7525747361280171E-3</v>
      </c>
      <c r="N4667" s="50">
        <v>4.5999999999999999E-2</v>
      </c>
      <c r="O4667" s="50">
        <v>4.6399999999999997E-2</v>
      </c>
      <c r="R4667" s="59"/>
    </row>
    <row r="4668" spans="2:18" x14ac:dyDescent="0.2">
      <c r="B4668">
        <f t="shared" si="575"/>
        <v>4659</v>
      </c>
      <c r="C4668" s="57">
        <f ca="1"/>
        <v>-0.2684038281509295</v>
      </c>
      <c r="D4668" s="57">
        <f t="shared" ca="1" si="574"/>
        <v>0.65347330435088491</v>
      </c>
      <c r="E4668" s="57">
        <f t="shared" ca="1" si="574"/>
        <v>0.65368774022037646</v>
      </c>
      <c r="F4668" s="57">
        <f t="shared" ca="1" si="569"/>
        <v>0</v>
      </c>
      <c r="G4668" s="57">
        <f t="shared" ca="1" si="570"/>
        <v>0</v>
      </c>
      <c r="H4668" s="17">
        <f t="shared" ca="1" si="571"/>
        <v>0</v>
      </c>
      <c r="I4668" s="17">
        <f t="shared" ca="1" si="572"/>
        <v>0</v>
      </c>
      <c r="K4668" s="17">
        <v>4659</v>
      </c>
      <c r="L4668" s="50">
        <v>1.7977258811143709E-3</v>
      </c>
      <c r="M4668" s="50">
        <v>1.8112608649374529E-3</v>
      </c>
      <c r="N4668" s="50">
        <v>0.05</v>
      </c>
      <c r="O4668" s="50">
        <v>5.0200000000000002E-2</v>
      </c>
      <c r="R4668" s="59"/>
    </row>
    <row r="4669" spans="2:18" x14ac:dyDescent="0.2">
      <c r="B4669">
        <f t="shared" si="575"/>
        <v>4660</v>
      </c>
      <c r="C4669" s="57">
        <f ca="1"/>
        <v>-0.79939182127669561</v>
      </c>
      <c r="D4669" s="57">
        <f t="shared" ca="1" si="574"/>
        <v>0.62014475044996564</v>
      </c>
      <c r="E4669" s="57">
        <f t="shared" ca="1" si="574"/>
        <v>0.62034824962565949</v>
      </c>
      <c r="F4669" s="57">
        <f t="shared" ca="1" si="569"/>
        <v>0</v>
      </c>
      <c r="G4669" s="57">
        <f t="shared" ca="1" si="570"/>
        <v>0</v>
      </c>
      <c r="H4669" s="17">
        <f t="shared" ca="1" si="571"/>
        <v>0</v>
      </c>
      <c r="I4669" s="17">
        <f t="shared" ca="1" si="572"/>
        <v>0</v>
      </c>
      <c r="K4669" s="17">
        <v>4660</v>
      </c>
      <c r="L4669" s="50">
        <v>2.0611029024539093E-3</v>
      </c>
      <c r="M4669" s="50">
        <v>2.0765738085783787E-3</v>
      </c>
      <c r="N4669" s="50">
        <v>5.7200000000000001E-2</v>
      </c>
      <c r="O4669" s="50">
        <v>5.7200000000000001E-2</v>
      </c>
      <c r="R4669" s="59"/>
    </row>
    <row r="4670" spans="2:18" x14ac:dyDescent="0.2">
      <c r="B4670">
        <f t="shared" si="575"/>
        <v>4661</v>
      </c>
      <c r="C4670" s="57">
        <f ca="1"/>
        <v>-0.91455830889318035</v>
      </c>
      <c r="D4670" s="57">
        <f t="shared" ref="D4670:E4689" ca="1" si="576">S0*EXP((D$5+0.5*σ*σ)*T+σ*SQRT(T)*$C4670)</f>
        <v>0.61314346534944142</v>
      </c>
      <c r="E4670" s="57">
        <f t="shared" ca="1" si="576"/>
        <v>0.61334466706837909</v>
      </c>
      <c r="F4670" s="57">
        <f t="shared" ca="1" si="569"/>
        <v>0</v>
      </c>
      <c r="G4670" s="57">
        <f t="shared" ca="1" si="570"/>
        <v>0</v>
      </c>
      <c r="H4670" s="17">
        <f t="shared" ca="1" si="571"/>
        <v>0</v>
      </c>
      <c r="I4670" s="17">
        <f t="shared" ca="1" si="572"/>
        <v>0</v>
      </c>
      <c r="K4670" s="17">
        <v>4661</v>
      </c>
      <c r="L4670" s="50">
        <v>1.5073065651412915E-3</v>
      </c>
      <c r="M4670" s="50">
        <v>1.5207852211512141E-3</v>
      </c>
      <c r="N4670" s="50">
        <v>5.0200000000000002E-2</v>
      </c>
      <c r="O4670" s="50">
        <v>5.0200000000000002E-2</v>
      </c>
      <c r="R4670" s="59"/>
    </row>
    <row r="4671" spans="2:18" x14ac:dyDescent="0.2">
      <c r="B4671">
        <f t="shared" si="575"/>
        <v>4662</v>
      </c>
      <c r="C4671" s="57">
        <f ca="1"/>
        <v>8.0381045927938002E-2</v>
      </c>
      <c r="D4671" s="57">
        <f t="shared" ca="1" si="576"/>
        <v>0.67633431335848171</v>
      </c>
      <c r="E4671" s="57">
        <f t="shared" ca="1" si="576"/>
        <v>0.67655625101926498</v>
      </c>
      <c r="F4671" s="57">
        <f t="shared" ca="1" si="569"/>
        <v>0</v>
      </c>
      <c r="G4671" s="57">
        <f t="shared" ca="1" si="570"/>
        <v>0</v>
      </c>
      <c r="H4671" s="17">
        <f t="shared" ca="1" si="571"/>
        <v>0</v>
      </c>
      <c r="I4671" s="17">
        <f t="shared" ca="1" si="572"/>
        <v>0</v>
      </c>
      <c r="K4671" s="17">
        <v>4662</v>
      </c>
      <c r="L4671" s="50">
        <v>1.967886140844372E-3</v>
      </c>
      <c r="M4671" s="50">
        <v>1.9831714548240054E-3</v>
      </c>
      <c r="N4671" s="50">
        <v>5.62E-2</v>
      </c>
      <c r="O4671" s="50">
        <v>5.7000000000000002E-2</v>
      </c>
      <c r="R4671" s="59"/>
    </row>
    <row r="4672" spans="2:18" x14ac:dyDescent="0.2">
      <c r="B4672">
        <f t="shared" si="575"/>
        <v>4663</v>
      </c>
      <c r="C4672" s="57">
        <f ca="1"/>
        <v>-0.46331398696472886</v>
      </c>
      <c r="D4672" s="57">
        <f t="shared" ca="1" si="576"/>
        <v>0.64103623397092768</v>
      </c>
      <c r="E4672" s="57">
        <f t="shared" ca="1" si="576"/>
        <v>0.64124658864233031</v>
      </c>
      <c r="F4672" s="57">
        <f t="shared" ca="1" si="569"/>
        <v>0</v>
      </c>
      <c r="G4672" s="57">
        <f t="shared" ca="1" si="570"/>
        <v>0</v>
      </c>
      <c r="H4672" s="17">
        <f t="shared" ca="1" si="571"/>
        <v>0</v>
      </c>
      <c r="I4672" s="17">
        <f t="shared" ca="1" si="572"/>
        <v>0</v>
      </c>
      <c r="K4672" s="17">
        <v>4663</v>
      </c>
      <c r="L4672" s="50">
        <v>1.6720124677589844E-3</v>
      </c>
      <c r="M4672" s="50">
        <v>1.6861191516145415E-3</v>
      </c>
      <c r="N4672" s="50">
        <v>5.2200000000000003E-2</v>
      </c>
      <c r="O4672" s="50">
        <v>5.2600000000000001E-2</v>
      </c>
      <c r="R4672" s="59"/>
    </row>
    <row r="4673" spans="2:18" x14ac:dyDescent="0.2">
      <c r="B4673">
        <f t="shared" si="575"/>
        <v>4664</v>
      </c>
      <c r="C4673" s="57">
        <f ca="1"/>
        <v>-1.3507546751059882</v>
      </c>
      <c r="D4673" s="57">
        <f t="shared" ca="1" si="576"/>
        <v>0.5873350558435757</v>
      </c>
      <c r="E4673" s="57">
        <f t="shared" ca="1" si="576"/>
        <v>0.58752778858804144</v>
      </c>
      <c r="F4673" s="57">
        <f t="shared" ca="1" si="569"/>
        <v>0</v>
      </c>
      <c r="G4673" s="57">
        <f t="shared" ca="1" si="570"/>
        <v>0</v>
      </c>
      <c r="H4673" s="17">
        <f t="shared" ca="1" si="571"/>
        <v>0</v>
      </c>
      <c r="I4673" s="17">
        <f t="shared" ca="1" si="572"/>
        <v>0</v>
      </c>
      <c r="K4673" s="17">
        <v>4664</v>
      </c>
      <c r="L4673" s="50">
        <v>1.619914319492021E-3</v>
      </c>
      <c r="M4673" s="50">
        <v>1.6331101768782574E-3</v>
      </c>
      <c r="N4673" s="50">
        <v>4.8800000000000003E-2</v>
      </c>
      <c r="O4673" s="50">
        <v>4.9000000000000002E-2</v>
      </c>
      <c r="R4673" s="59"/>
    </row>
    <row r="4674" spans="2:18" x14ac:dyDescent="0.2">
      <c r="B4674">
        <f t="shared" si="575"/>
        <v>4665</v>
      </c>
      <c r="C4674" s="57">
        <f ca="1"/>
        <v>1.3320489406316658</v>
      </c>
      <c r="D4674" s="57">
        <f t="shared" ca="1" si="576"/>
        <v>0.76516100128622666</v>
      </c>
      <c r="E4674" s="57">
        <f t="shared" ca="1" si="576"/>
        <v>0.76541208723498599</v>
      </c>
      <c r="F4674" s="57">
        <f t="shared" ca="1" si="569"/>
        <v>0</v>
      </c>
      <c r="G4674" s="57">
        <f t="shared" ca="1" si="570"/>
        <v>0</v>
      </c>
      <c r="H4674" s="17">
        <f t="shared" ca="1" si="571"/>
        <v>0</v>
      </c>
      <c r="I4674" s="17">
        <f t="shared" ca="1" si="572"/>
        <v>0</v>
      </c>
      <c r="K4674" s="17">
        <v>4665</v>
      </c>
      <c r="L4674" s="50">
        <v>1.4961230640119876E-3</v>
      </c>
      <c r="M4674" s="50">
        <v>1.5082521713618688E-3</v>
      </c>
      <c r="N4674" s="50">
        <v>4.48E-2</v>
      </c>
      <c r="O4674" s="50">
        <v>4.4999999999999998E-2</v>
      </c>
      <c r="R4674" s="59"/>
    </row>
    <row r="4675" spans="2:18" x14ac:dyDescent="0.2">
      <c r="B4675">
        <f t="shared" si="575"/>
        <v>4666</v>
      </c>
      <c r="C4675" s="57">
        <f ca="1"/>
        <v>-0.32176682868223516</v>
      </c>
      <c r="D4675" s="57">
        <f t="shared" ca="1" si="576"/>
        <v>0.65004445883815321</v>
      </c>
      <c r="E4675" s="57">
        <f t="shared" ca="1" si="576"/>
        <v>0.65025776953931114</v>
      </c>
      <c r="F4675" s="57">
        <f t="shared" ca="1" si="569"/>
        <v>0</v>
      </c>
      <c r="G4675" s="57">
        <f t="shared" ca="1" si="570"/>
        <v>0</v>
      </c>
      <c r="H4675" s="17">
        <f t="shared" ca="1" si="571"/>
        <v>0</v>
      </c>
      <c r="I4675" s="17">
        <f t="shared" ca="1" si="572"/>
        <v>0</v>
      </c>
      <c r="K4675" s="17">
        <v>4666</v>
      </c>
      <c r="L4675" s="50">
        <v>1.8882131605192556E-3</v>
      </c>
      <c r="M4675" s="50">
        <v>1.9026792357784976E-3</v>
      </c>
      <c r="N4675" s="50">
        <v>5.2999999999999999E-2</v>
      </c>
      <c r="O4675" s="50">
        <v>5.3800000000000001E-2</v>
      </c>
      <c r="R4675" s="59"/>
    </row>
    <row r="4676" spans="2:18" x14ac:dyDescent="0.2">
      <c r="B4676">
        <f t="shared" si="575"/>
        <v>4667</v>
      </c>
      <c r="C4676" s="57">
        <f ca="1"/>
        <v>0.52015058369346212</v>
      </c>
      <c r="D4676" s="57">
        <f t="shared" ca="1" si="576"/>
        <v>0.70630225293597759</v>
      </c>
      <c r="E4676" s="57">
        <f t="shared" ca="1" si="576"/>
        <v>0.70653402451214398</v>
      </c>
      <c r="F4676" s="57">
        <f t="shared" ca="1" si="569"/>
        <v>0</v>
      </c>
      <c r="G4676" s="57">
        <f t="shared" ca="1" si="570"/>
        <v>0</v>
      </c>
      <c r="H4676" s="17">
        <f t="shared" ca="1" si="571"/>
        <v>0</v>
      </c>
      <c r="I4676" s="17">
        <f t="shared" ca="1" si="572"/>
        <v>0</v>
      </c>
      <c r="K4676" s="17">
        <v>4667</v>
      </c>
      <c r="L4676" s="50">
        <v>1.7352783332480249E-3</v>
      </c>
      <c r="M4676" s="50">
        <v>1.74798448531593E-3</v>
      </c>
      <c r="N4676" s="50">
        <v>4.6800000000000001E-2</v>
      </c>
      <c r="O4676" s="50">
        <v>4.7E-2</v>
      </c>
      <c r="R4676" s="59"/>
    </row>
    <row r="4677" spans="2:18" x14ac:dyDescent="0.2">
      <c r="B4677">
        <f t="shared" si="575"/>
        <v>4668</v>
      </c>
      <c r="C4677" s="57">
        <f ca="1"/>
        <v>-1.0253526071969961</v>
      </c>
      <c r="D4677" s="57">
        <f t="shared" ca="1" si="576"/>
        <v>0.60648258686362588</v>
      </c>
      <c r="E4677" s="57">
        <f t="shared" ca="1" si="576"/>
        <v>0.60668160282951111</v>
      </c>
      <c r="F4677" s="57">
        <f t="shared" ca="1" si="569"/>
        <v>0</v>
      </c>
      <c r="G4677" s="57">
        <f t="shared" ca="1" si="570"/>
        <v>0</v>
      </c>
      <c r="H4677" s="17">
        <f t="shared" ca="1" si="571"/>
        <v>0</v>
      </c>
      <c r="I4677" s="17">
        <f t="shared" ca="1" si="572"/>
        <v>0</v>
      </c>
      <c r="K4677" s="17">
        <v>4668</v>
      </c>
      <c r="L4677" s="50">
        <v>1.7028194204690861E-3</v>
      </c>
      <c r="M4677" s="50">
        <v>1.7157950024315404E-3</v>
      </c>
      <c r="N4677" s="50">
        <v>4.7E-2</v>
      </c>
      <c r="O4677" s="50">
        <v>4.8399999999999999E-2</v>
      </c>
      <c r="R4677" s="59"/>
    </row>
    <row r="4678" spans="2:18" x14ac:dyDescent="0.2">
      <c r="B4678">
        <f t="shared" si="575"/>
        <v>4669</v>
      </c>
      <c r="C4678" s="57">
        <f ca="1"/>
        <v>-0.55577931904825162</v>
      </c>
      <c r="D4678" s="57">
        <f t="shared" ca="1" si="576"/>
        <v>0.63521915126178463</v>
      </c>
      <c r="E4678" s="57">
        <f t="shared" ca="1" si="576"/>
        <v>0.63542759706991714</v>
      </c>
      <c r="F4678" s="57">
        <f t="shared" ca="1" si="569"/>
        <v>0</v>
      </c>
      <c r="G4678" s="57">
        <f t="shared" ca="1" si="570"/>
        <v>0</v>
      </c>
      <c r="H4678" s="17">
        <f t="shared" ca="1" si="571"/>
        <v>0</v>
      </c>
      <c r="I4678" s="17">
        <f t="shared" ca="1" si="572"/>
        <v>0</v>
      </c>
      <c r="K4678" s="17">
        <v>4669</v>
      </c>
      <c r="L4678" s="50">
        <v>1.9655889184535509E-3</v>
      </c>
      <c r="M4678" s="50">
        <v>1.9813095614210677E-3</v>
      </c>
      <c r="N4678" s="50">
        <v>5.8200000000000002E-2</v>
      </c>
      <c r="O4678" s="50">
        <v>5.8400000000000001E-2</v>
      </c>
      <c r="R4678" s="59"/>
    </row>
    <row r="4679" spans="2:18" x14ac:dyDescent="0.2">
      <c r="B4679">
        <f t="shared" si="575"/>
        <v>4670</v>
      </c>
      <c r="C4679" s="57">
        <f ca="1"/>
        <v>-1.8349682927191964</v>
      </c>
      <c r="D4679" s="57">
        <f t="shared" ca="1" si="576"/>
        <v>0.559955913766082</v>
      </c>
      <c r="E4679" s="57">
        <f t="shared" ca="1" si="576"/>
        <v>0.56013966210353638</v>
      </c>
      <c r="F4679" s="57">
        <f t="shared" ca="1" si="569"/>
        <v>0</v>
      </c>
      <c r="G4679" s="57">
        <f t="shared" ca="1" si="570"/>
        <v>0</v>
      </c>
      <c r="H4679" s="17">
        <f t="shared" ca="1" si="571"/>
        <v>0</v>
      </c>
      <c r="I4679" s="17">
        <f t="shared" ca="1" si="572"/>
        <v>0</v>
      </c>
      <c r="K4679" s="17">
        <v>4670</v>
      </c>
      <c r="L4679" s="50">
        <v>1.4597069221203051E-3</v>
      </c>
      <c r="M4679" s="50">
        <v>1.4725522446268305E-3</v>
      </c>
      <c r="N4679" s="50">
        <v>4.7800000000000002E-2</v>
      </c>
      <c r="O4679" s="50">
        <v>4.8000000000000001E-2</v>
      </c>
      <c r="R4679" s="59"/>
    </row>
    <row r="4680" spans="2:18" x14ac:dyDescent="0.2">
      <c r="B4680">
        <f t="shared" si="575"/>
        <v>4671</v>
      </c>
      <c r="C4680" s="57">
        <f ca="1"/>
        <v>-0.82935106311870421</v>
      </c>
      <c r="D4680" s="57">
        <f t="shared" ca="1" si="576"/>
        <v>0.61831578963235145</v>
      </c>
      <c r="E4680" s="57">
        <f t="shared" ca="1" si="576"/>
        <v>0.61851868863845816</v>
      </c>
      <c r="F4680" s="57">
        <f t="shared" ca="1" si="569"/>
        <v>0</v>
      </c>
      <c r="G4680" s="57">
        <f t="shared" ca="1" si="570"/>
        <v>0</v>
      </c>
      <c r="H4680" s="17">
        <f t="shared" ca="1" si="571"/>
        <v>0</v>
      </c>
      <c r="I4680" s="17">
        <f t="shared" ca="1" si="572"/>
        <v>0</v>
      </c>
      <c r="K4680" s="17">
        <v>4671</v>
      </c>
      <c r="L4680" s="50">
        <v>1.7264801789543881E-3</v>
      </c>
      <c r="M4680" s="50">
        <v>1.740188295694546E-3</v>
      </c>
      <c r="N4680" s="50">
        <v>5.0599999999999999E-2</v>
      </c>
      <c r="O4680" s="50">
        <v>5.0999999999999997E-2</v>
      </c>
      <c r="R4680" s="59"/>
    </row>
    <row r="4681" spans="2:18" x14ac:dyDescent="0.2">
      <c r="B4681">
        <f t="shared" si="575"/>
        <v>4672</v>
      </c>
      <c r="C4681" s="57">
        <f ca="1"/>
        <v>4.4880249117968231E-3</v>
      </c>
      <c r="D4681" s="57">
        <f t="shared" ca="1" si="576"/>
        <v>0.67129279586566815</v>
      </c>
      <c r="E4681" s="57">
        <f t="shared" ca="1" si="576"/>
        <v>0.67151307916325109</v>
      </c>
      <c r="F4681" s="57">
        <f t="shared" ca="1" si="569"/>
        <v>0</v>
      </c>
      <c r="G4681" s="57">
        <f t="shared" ca="1" si="570"/>
        <v>0</v>
      </c>
      <c r="H4681" s="17">
        <f t="shared" ca="1" si="571"/>
        <v>0</v>
      </c>
      <c r="I4681" s="17">
        <f t="shared" ca="1" si="572"/>
        <v>0</v>
      </c>
      <c r="K4681" s="17">
        <v>4672</v>
      </c>
      <c r="L4681" s="50">
        <v>1.4490621641165958E-3</v>
      </c>
      <c r="M4681" s="50">
        <v>1.4620211686975414E-3</v>
      </c>
      <c r="N4681" s="50">
        <v>4.7800000000000002E-2</v>
      </c>
      <c r="O4681" s="50">
        <v>4.8599999999999997E-2</v>
      </c>
      <c r="R4681" s="59"/>
    </row>
    <row r="4682" spans="2:18" x14ac:dyDescent="0.2">
      <c r="B4682">
        <f t="shared" si="575"/>
        <v>4673</v>
      </c>
      <c r="C4682" s="57">
        <f ca="1"/>
        <v>6.5647152043873808E-2</v>
      </c>
      <c r="D4682" s="57">
        <f t="shared" ca="1" si="576"/>
        <v>0.67535259865672714</v>
      </c>
      <c r="E4682" s="57">
        <f t="shared" ca="1" si="576"/>
        <v>0.67557421416992725</v>
      </c>
      <c r="F4682" s="57">
        <f t="shared" ref="F4682:F4745" ca="1" si="577">MAX(0,CP*(D4682-K))</f>
        <v>0</v>
      </c>
      <c r="G4682" s="57">
        <f t="shared" ref="G4682:G4745" ca="1" si="578">MAX(0,CP*(E4682-K))</f>
        <v>0</v>
      </c>
      <c r="H4682" s="17">
        <f t="shared" ref="H4682:H4745" ca="1" si="579">(CP*(D4682-K)&gt;0)*1</f>
        <v>0</v>
      </c>
      <c r="I4682" s="17">
        <f t="shared" ref="I4682:I4745" ca="1" si="580">(CP*(E4682-K)&gt;0)*1</f>
        <v>0</v>
      </c>
      <c r="K4682" s="17">
        <v>4673</v>
      </c>
      <c r="L4682" s="50">
        <v>1.701423703501742E-3</v>
      </c>
      <c r="M4682" s="50">
        <v>1.7153672697074712E-3</v>
      </c>
      <c r="N4682" s="50">
        <v>5.16E-2</v>
      </c>
      <c r="O4682" s="50">
        <v>5.1999999999999998E-2</v>
      </c>
      <c r="R4682" s="59"/>
    </row>
    <row r="4683" spans="2:18" x14ac:dyDescent="0.2">
      <c r="B4683">
        <f t="shared" si="575"/>
        <v>4674</v>
      </c>
      <c r="C4683" s="57">
        <f ca="1"/>
        <v>-0.89925206764460119</v>
      </c>
      <c r="D4683" s="57">
        <f t="shared" ca="1" si="576"/>
        <v>0.61406939948676897</v>
      </c>
      <c r="E4683" s="57">
        <f t="shared" ca="1" si="576"/>
        <v>0.6142709050490166</v>
      </c>
      <c r="F4683" s="57">
        <f t="shared" ca="1" si="577"/>
        <v>0</v>
      </c>
      <c r="G4683" s="57">
        <f t="shared" ca="1" si="578"/>
        <v>0</v>
      </c>
      <c r="H4683" s="17">
        <f t="shared" ca="1" si="579"/>
        <v>0</v>
      </c>
      <c r="I4683" s="17">
        <f t="shared" ca="1" si="580"/>
        <v>0</v>
      </c>
      <c r="K4683" s="17">
        <v>4674</v>
      </c>
      <c r="L4683" s="50">
        <v>1.8309455941477684E-3</v>
      </c>
      <c r="M4683" s="50">
        <v>1.8445287837495644E-3</v>
      </c>
      <c r="N4683" s="50">
        <v>4.9599999999999998E-2</v>
      </c>
      <c r="O4683" s="50">
        <v>5.04E-2</v>
      </c>
      <c r="R4683" s="59"/>
    </row>
    <row r="4684" spans="2:18" x14ac:dyDescent="0.2">
      <c r="B4684">
        <f t="shared" si="575"/>
        <v>4675</v>
      </c>
      <c r="C4684" s="57">
        <f ca="1"/>
        <v>1.7171767034301311</v>
      </c>
      <c r="D4684" s="57">
        <f t="shared" ca="1" si="576"/>
        <v>0.79477181042636502</v>
      </c>
      <c r="E4684" s="57">
        <f t="shared" ca="1" si="576"/>
        <v>0.79503261309891693</v>
      </c>
      <c r="F4684" s="57">
        <f t="shared" ca="1" si="577"/>
        <v>6.5718104263650101E-3</v>
      </c>
      <c r="G4684" s="57">
        <f t="shared" ca="1" si="578"/>
        <v>6.8326130989169176E-3</v>
      </c>
      <c r="H4684" s="17">
        <f t="shared" ca="1" si="579"/>
        <v>1</v>
      </c>
      <c r="I4684" s="17">
        <f t="shared" ca="1" si="580"/>
        <v>1</v>
      </c>
      <c r="K4684" s="17">
        <v>4675</v>
      </c>
      <c r="L4684" s="50">
        <v>1.836570480922235E-3</v>
      </c>
      <c r="M4684" s="50">
        <v>1.8510617578584147E-3</v>
      </c>
      <c r="N4684" s="50">
        <v>5.3199999999999997E-2</v>
      </c>
      <c r="O4684" s="50">
        <v>5.3999999999999999E-2</v>
      </c>
      <c r="R4684" s="59"/>
    </row>
    <row r="4685" spans="2:18" x14ac:dyDescent="0.2">
      <c r="B4685">
        <f t="shared" si="575"/>
        <v>4676</v>
      </c>
      <c r="C4685" s="57">
        <f ca="1"/>
        <v>-0.85373044410190657</v>
      </c>
      <c r="D4685" s="57">
        <f t="shared" ca="1" si="576"/>
        <v>0.61683145123308714</v>
      </c>
      <c r="E4685" s="57">
        <f t="shared" ca="1" si="576"/>
        <v>0.6170338631567176</v>
      </c>
      <c r="F4685" s="57">
        <f t="shared" ca="1" si="577"/>
        <v>0</v>
      </c>
      <c r="G4685" s="57">
        <f t="shared" ca="1" si="578"/>
        <v>0</v>
      </c>
      <c r="H4685" s="17">
        <f t="shared" ca="1" si="579"/>
        <v>0</v>
      </c>
      <c r="I4685" s="17">
        <f t="shared" ca="1" si="580"/>
        <v>0</v>
      </c>
      <c r="K4685" s="17">
        <v>4676</v>
      </c>
      <c r="L4685" s="50">
        <v>1.8885452589396251E-3</v>
      </c>
      <c r="M4685" s="50">
        <v>1.9032937719494171E-3</v>
      </c>
      <c r="N4685" s="50">
        <v>5.3999999999999999E-2</v>
      </c>
      <c r="O4685" s="50">
        <v>5.5E-2</v>
      </c>
      <c r="R4685" s="59"/>
    </row>
    <row r="4686" spans="2:18" x14ac:dyDescent="0.2">
      <c r="B4686">
        <f t="shared" si="575"/>
        <v>4677</v>
      </c>
      <c r="C4686" s="57">
        <f ca="1"/>
        <v>1.9489274057462063</v>
      </c>
      <c r="D4686" s="57">
        <f t="shared" ca="1" si="576"/>
        <v>0.81313956208399263</v>
      </c>
      <c r="E4686" s="57">
        <f t="shared" ca="1" si="576"/>
        <v>0.81340639209503118</v>
      </c>
      <c r="F4686" s="57">
        <f t="shared" ca="1" si="577"/>
        <v>2.4939562083992617E-2</v>
      </c>
      <c r="G4686" s="57">
        <f t="shared" ca="1" si="578"/>
        <v>2.5206392095031172E-2</v>
      </c>
      <c r="H4686" s="17">
        <f t="shared" ca="1" si="579"/>
        <v>1</v>
      </c>
      <c r="I4686" s="17">
        <f t="shared" ca="1" si="580"/>
        <v>1</v>
      </c>
      <c r="K4686" s="17">
        <v>4677</v>
      </c>
      <c r="L4686" s="50">
        <v>1.742560806180871E-3</v>
      </c>
      <c r="M4686" s="50">
        <v>1.756310308703959E-3</v>
      </c>
      <c r="N4686" s="50">
        <v>5.0799999999999998E-2</v>
      </c>
      <c r="O4686" s="50">
        <v>5.1200000000000002E-2</v>
      </c>
      <c r="R4686" s="59"/>
    </row>
    <row r="4687" spans="2:18" x14ac:dyDescent="0.2">
      <c r="B4687">
        <f t="shared" si="575"/>
        <v>4678</v>
      </c>
      <c r="C4687" s="57">
        <f ca="1"/>
        <v>-0.61632416432456627</v>
      </c>
      <c r="D4687" s="57">
        <f t="shared" ca="1" si="576"/>
        <v>0.63143884506435533</v>
      </c>
      <c r="E4687" s="57">
        <f t="shared" ca="1" si="576"/>
        <v>0.63164605037308108</v>
      </c>
      <c r="F4687" s="57">
        <f t="shared" ca="1" si="577"/>
        <v>0</v>
      </c>
      <c r="G4687" s="57">
        <f t="shared" ca="1" si="578"/>
        <v>0</v>
      </c>
      <c r="H4687" s="17">
        <f t="shared" ca="1" si="579"/>
        <v>0</v>
      </c>
      <c r="I4687" s="17">
        <f t="shared" ca="1" si="580"/>
        <v>0</v>
      </c>
      <c r="K4687" s="17">
        <v>4678</v>
      </c>
      <c r="L4687" s="50">
        <v>1.6563528375929948E-3</v>
      </c>
      <c r="M4687" s="50">
        <v>1.6700417377844684E-3</v>
      </c>
      <c r="N4687" s="50">
        <v>5.04E-2</v>
      </c>
      <c r="O4687" s="50">
        <v>5.1400000000000001E-2</v>
      </c>
      <c r="R4687" s="59"/>
    </row>
    <row r="4688" spans="2:18" x14ac:dyDescent="0.2">
      <c r="B4688">
        <f t="shared" si="575"/>
        <v>4679</v>
      </c>
      <c r="C4688" s="57">
        <f ca="1"/>
        <v>0.18898278428994328</v>
      </c>
      <c r="D4688" s="57">
        <f t="shared" ca="1" si="576"/>
        <v>0.68361457419074523</v>
      </c>
      <c r="E4688" s="57">
        <f t="shared" ca="1" si="576"/>
        <v>0.68383890085357535</v>
      </c>
      <c r="F4688" s="57">
        <f t="shared" ca="1" si="577"/>
        <v>0</v>
      </c>
      <c r="G4688" s="57">
        <f t="shared" ca="1" si="578"/>
        <v>0</v>
      </c>
      <c r="H4688" s="17">
        <f t="shared" ca="1" si="579"/>
        <v>0</v>
      </c>
      <c r="I4688" s="17">
        <f t="shared" ca="1" si="580"/>
        <v>0</v>
      </c>
      <c r="K4688" s="17">
        <v>4679</v>
      </c>
      <c r="L4688" s="50">
        <v>1.8393056135073006E-3</v>
      </c>
      <c r="M4688" s="50">
        <v>1.8537317929944734E-3</v>
      </c>
      <c r="N4688" s="50">
        <v>5.3199999999999997E-2</v>
      </c>
      <c r="O4688" s="50">
        <v>5.3600000000000002E-2</v>
      </c>
      <c r="R4688" s="59"/>
    </row>
    <row r="4689" spans="2:18" x14ac:dyDescent="0.2">
      <c r="B4689">
        <f t="shared" si="575"/>
        <v>4680</v>
      </c>
      <c r="C4689" s="57">
        <f ca="1"/>
        <v>0.3732557200100296</v>
      </c>
      <c r="D4689" s="57">
        <f t="shared" ca="1" si="576"/>
        <v>0.6961472981758996</v>
      </c>
      <c r="E4689" s="57">
        <f t="shared" ca="1" si="576"/>
        <v>0.69637573742534487</v>
      </c>
      <c r="F4689" s="57">
        <f t="shared" ca="1" si="577"/>
        <v>0</v>
      </c>
      <c r="G4689" s="57">
        <f t="shared" ca="1" si="578"/>
        <v>0</v>
      </c>
      <c r="H4689" s="17">
        <f t="shared" ca="1" si="579"/>
        <v>0</v>
      </c>
      <c r="I4689" s="17">
        <f t="shared" ca="1" si="580"/>
        <v>0</v>
      </c>
      <c r="K4689" s="17">
        <v>4680</v>
      </c>
      <c r="L4689" s="50">
        <v>1.7131190867389354E-3</v>
      </c>
      <c r="M4689" s="50">
        <v>1.7261689621405716E-3</v>
      </c>
      <c r="N4689" s="50">
        <v>4.82E-2</v>
      </c>
      <c r="O4689" s="50">
        <v>4.8399999999999999E-2</v>
      </c>
      <c r="R4689" s="59"/>
    </row>
    <row r="4690" spans="2:18" x14ac:dyDescent="0.2">
      <c r="B4690">
        <f t="shared" si="575"/>
        <v>4681</v>
      </c>
      <c r="C4690" s="57">
        <f ca="1"/>
        <v>0.1875358244632547</v>
      </c>
      <c r="D4690" s="57">
        <f t="shared" ref="D4690:E4709" ca="1" si="581">S0*EXP((D$5+0.5*σ*σ)*T+σ*SQRT(T)*$C4690)</f>
        <v>0.68351706208590557</v>
      </c>
      <c r="E4690" s="57">
        <f t="shared" ca="1" si="581"/>
        <v>0.68374135675034675</v>
      </c>
      <c r="F4690" s="57">
        <f t="shared" ca="1" si="577"/>
        <v>0</v>
      </c>
      <c r="G4690" s="57">
        <f t="shared" ca="1" si="578"/>
        <v>0</v>
      </c>
      <c r="H4690" s="17">
        <f t="shared" ca="1" si="579"/>
        <v>0</v>
      </c>
      <c r="I4690" s="17">
        <f t="shared" ca="1" si="580"/>
        <v>0</v>
      </c>
      <c r="K4690" s="17">
        <v>4681</v>
      </c>
      <c r="L4690" s="50">
        <v>1.7565394299917326E-3</v>
      </c>
      <c r="M4690" s="50">
        <v>1.7711834584461599E-3</v>
      </c>
      <c r="N4690" s="50">
        <v>5.4199999999999998E-2</v>
      </c>
      <c r="O4690" s="50">
        <v>5.4600000000000003E-2</v>
      </c>
      <c r="R4690" s="59"/>
    </row>
    <row r="4691" spans="2:18" x14ac:dyDescent="0.2">
      <c r="B4691">
        <f t="shared" si="575"/>
        <v>4682</v>
      </c>
      <c r="C4691" s="57">
        <f ca="1"/>
        <v>-0.77312012222350124</v>
      </c>
      <c r="D4691" s="57">
        <f t="shared" ca="1" si="581"/>
        <v>0.62175304466080594</v>
      </c>
      <c r="E4691" s="57">
        <f t="shared" ca="1" si="581"/>
        <v>0.62195707159481095</v>
      </c>
      <c r="F4691" s="57">
        <f t="shared" ca="1" si="577"/>
        <v>0</v>
      </c>
      <c r="G4691" s="57">
        <f t="shared" ca="1" si="578"/>
        <v>0</v>
      </c>
      <c r="H4691" s="17">
        <f t="shared" ca="1" si="579"/>
        <v>0</v>
      </c>
      <c r="I4691" s="17">
        <f t="shared" ca="1" si="580"/>
        <v>0</v>
      </c>
      <c r="K4691" s="17">
        <v>4682</v>
      </c>
      <c r="L4691" s="50">
        <v>1.5623406775499094E-3</v>
      </c>
      <c r="M4691" s="50">
        <v>1.5747435070250372E-3</v>
      </c>
      <c r="N4691" s="50">
        <v>4.58E-2</v>
      </c>
      <c r="O4691" s="50">
        <v>4.6199999999999998E-2</v>
      </c>
      <c r="R4691" s="59"/>
    </row>
    <row r="4692" spans="2:18" x14ac:dyDescent="0.2">
      <c r="B4692">
        <f t="shared" si="575"/>
        <v>4683</v>
      </c>
      <c r="C4692" s="57">
        <f ca="1"/>
        <v>1.3845109548321544</v>
      </c>
      <c r="D4692" s="57">
        <f t="shared" ca="1" si="581"/>
        <v>0.7691287403084075</v>
      </c>
      <c r="E4692" s="57">
        <f t="shared" ca="1" si="581"/>
        <v>0.7693811282622548</v>
      </c>
      <c r="F4692" s="57">
        <f t="shared" ca="1" si="577"/>
        <v>0</v>
      </c>
      <c r="G4692" s="57">
        <f t="shared" ca="1" si="578"/>
        <v>0</v>
      </c>
      <c r="H4692" s="17">
        <f t="shared" ca="1" si="579"/>
        <v>0</v>
      </c>
      <c r="I4692" s="17">
        <f t="shared" ca="1" si="580"/>
        <v>0</v>
      </c>
      <c r="K4692" s="17">
        <v>4683</v>
      </c>
      <c r="L4692" s="50">
        <v>1.6897649665155719E-3</v>
      </c>
      <c r="M4692" s="50">
        <v>1.7032352551293794E-3</v>
      </c>
      <c r="N4692" s="50">
        <v>4.9799999999999997E-2</v>
      </c>
      <c r="O4692" s="50">
        <v>5.0200000000000002E-2</v>
      </c>
      <c r="R4692" s="59"/>
    </row>
    <row r="4693" spans="2:18" x14ac:dyDescent="0.2">
      <c r="B4693">
        <f t="shared" si="575"/>
        <v>4684</v>
      </c>
      <c r="C4693" s="57">
        <f ca="1"/>
        <v>-1.7659703396860205</v>
      </c>
      <c r="D4693" s="57">
        <f t="shared" ca="1" si="581"/>
        <v>0.56377790518956872</v>
      </c>
      <c r="E4693" s="57">
        <f t="shared" ca="1" si="581"/>
        <v>0.56396290770534774</v>
      </c>
      <c r="F4693" s="57">
        <f t="shared" ca="1" si="577"/>
        <v>0</v>
      </c>
      <c r="G4693" s="57">
        <f t="shared" ca="1" si="578"/>
        <v>0</v>
      </c>
      <c r="H4693" s="17">
        <f t="shared" ca="1" si="579"/>
        <v>0</v>
      </c>
      <c r="I4693" s="17">
        <f t="shared" ca="1" si="580"/>
        <v>0</v>
      </c>
      <c r="K4693" s="17">
        <v>4684</v>
      </c>
      <c r="L4693" s="50">
        <v>1.6416271970689802E-3</v>
      </c>
      <c r="M4693" s="50">
        <v>1.6560670013144091E-3</v>
      </c>
      <c r="N4693" s="50">
        <v>5.3600000000000002E-2</v>
      </c>
      <c r="O4693" s="50">
        <v>5.3999999999999999E-2</v>
      </c>
      <c r="R4693" s="59"/>
    </row>
    <row r="4694" spans="2:18" x14ac:dyDescent="0.2">
      <c r="B4694">
        <f t="shared" si="575"/>
        <v>4685</v>
      </c>
      <c r="C4694" s="57">
        <f ca="1"/>
        <v>1.1110719092575128</v>
      </c>
      <c r="D4694" s="57">
        <f t="shared" ca="1" si="581"/>
        <v>0.7486718009324842</v>
      </c>
      <c r="E4694" s="57">
        <f t="shared" ca="1" si="581"/>
        <v>0.74891747598535596</v>
      </c>
      <c r="F4694" s="57">
        <f t="shared" ca="1" si="577"/>
        <v>0</v>
      </c>
      <c r="G4694" s="57">
        <f t="shared" ca="1" si="578"/>
        <v>0</v>
      </c>
      <c r="H4694" s="17">
        <f t="shared" ca="1" si="579"/>
        <v>0</v>
      </c>
      <c r="I4694" s="17">
        <f t="shared" ca="1" si="580"/>
        <v>0</v>
      </c>
      <c r="K4694" s="17">
        <v>4685</v>
      </c>
      <c r="L4694" s="50">
        <v>1.6838747402469149E-3</v>
      </c>
      <c r="M4694" s="50">
        <v>1.697294492620549E-3</v>
      </c>
      <c r="N4694" s="50">
        <v>4.9599999999999998E-2</v>
      </c>
      <c r="O4694" s="50">
        <v>4.9799999999999997E-2</v>
      </c>
      <c r="R4694" s="59"/>
    </row>
    <row r="4695" spans="2:18" x14ac:dyDescent="0.2">
      <c r="B4695">
        <f t="shared" si="575"/>
        <v>4686</v>
      </c>
      <c r="C4695" s="57">
        <f ca="1"/>
        <v>-1.3518397253048025</v>
      </c>
      <c r="D4695" s="57">
        <f t="shared" ca="1" si="581"/>
        <v>0.58727223059061628</v>
      </c>
      <c r="E4695" s="57">
        <f t="shared" ca="1" si="581"/>
        <v>0.58746494271910943</v>
      </c>
      <c r="F4695" s="57">
        <f t="shared" ca="1" si="577"/>
        <v>0</v>
      </c>
      <c r="G4695" s="57">
        <f t="shared" ca="1" si="578"/>
        <v>0</v>
      </c>
      <c r="H4695" s="17">
        <f t="shared" ca="1" si="579"/>
        <v>0</v>
      </c>
      <c r="I4695" s="17">
        <f t="shared" ca="1" si="580"/>
        <v>0</v>
      </c>
      <c r="K4695" s="17">
        <v>4686</v>
      </c>
      <c r="L4695" s="50">
        <v>1.7700710449247167E-3</v>
      </c>
      <c r="M4695" s="50">
        <v>1.7844824430141167E-3</v>
      </c>
      <c r="N4695" s="50">
        <v>5.2999999999999999E-2</v>
      </c>
      <c r="O4695" s="50">
        <v>5.3800000000000001E-2</v>
      </c>
      <c r="R4695" s="59"/>
    </row>
    <row r="4696" spans="2:18" x14ac:dyDescent="0.2">
      <c r="B4696">
        <f t="shared" si="575"/>
        <v>4687</v>
      </c>
      <c r="C4696" s="57">
        <f ca="1"/>
        <v>0.36278104984319798</v>
      </c>
      <c r="D4696" s="57">
        <f t="shared" ca="1" si="581"/>
        <v>0.69542877795196023</v>
      </c>
      <c r="E4696" s="57">
        <f t="shared" ca="1" si="581"/>
        <v>0.69565698142052834</v>
      </c>
      <c r="F4696" s="57">
        <f t="shared" ca="1" si="577"/>
        <v>0</v>
      </c>
      <c r="G4696" s="57">
        <f t="shared" ca="1" si="578"/>
        <v>0</v>
      </c>
      <c r="H4696" s="17">
        <f t="shared" ca="1" si="579"/>
        <v>0</v>
      </c>
      <c r="I4696" s="17">
        <f t="shared" ca="1" si="580"/>
        <v>0</v>
      </c>
      <c r="K4696" s="17">
        <v>4687</v>
      </c>
      <c r="L4696" s="50">
        <v>1.7023806919322731E-3</v>
      </c>
      <c r="M4696" s="50">
        <v>1.7159424753388876E-3</v>
      </c>
      <c r="N4696" s="50">
        <v>5.0200000000000002E-2</v>
      </c>
      <c r="O4696" s="50">
        <v>5.04E-2</v>
      </c>
      <c r="R4696" s="59"/>
    </row>
    <row r="4697" spans="2:18" x14ac:dyDescent="0.2">
      <c r="B4697">
        <f t="shared" si="575"/>
        <v>4688</v>
      </c>
      <c r="C4697" s="57">
        <f ca="1"/>
        <v>-0.22751418745281984</v>
      </c>
      <c r="D4697" s="57">
        <f t="shared" ca="1" si="581"/>
        <v>0.65611290681312961</v>
      </c>
      <c r="E4697" s="57">
        <f t="shared" ca="1" si="581"/>
        <v>0.65632820886253296</v>
      </c>
      <c r="F4697" s="57">
        <f t="shared" ca="1" si="577"/>
        <v>0</v>
      </c>
      <c r="G4697" s="57">
        <f t="shared" ca="1" si="578"/>
        <v>0</v>
      </c>
      <c r="H4697" s="17">
        <f t="shared" ca="1" si="579"/>
        <v>0</v>
      </c>
      <c r="I4697" s="17">
        <f t="shared" ca="1" si="580"/>
        <v>0</v>
      </c>
      <c r="K4697" s="17">
        <v>4688</v>
      </c>
      <c r="L4697" s="50">
        <v>1.8651333419789395E-3</v>
      </c>
      <c r="M4697" s="50">
        <v>1.8788846057698266E-3</v>
      </c>
      <c r="N4697" s="50">
        <v>5.0799999999999998E-2</v>
      </c>
      <c r="O4697" s="50">
        <v>5.0799999999999998E-2</v>
      </c>
      <c r="R4697" s="59"/>
    </row>
    <row r="4698" spans="2:18" x14ac:dyDescent="0.2">
      <c r="B4698">
        <f t="shared" si="575"/>
        <v>4689</v>
      </c>
      <c r="C4698" s="57">
        <f ca="1"/>
        <v>0.84723325395743987</v>
      </c>
      <c r="D4698" s="57">
        <f t="shared" ca="1" si="581"/>
        <v>0.72944904699023871</v>
      </c>
      <c r="E4698" s="57">
        <f t="shared" ca="1" si="581"/>
        <v>0.72968841413744978</v>
      </c>
      <c r="F4698" s="57">
        <f t="shared" ca="1" si="577"/>
        <v>0</v>
      </c>
      <c r="G4698" s="57">
        <f t="shared" ca="1" si="578"/>
        <v>0</v>
      </c>
      <c r="H4698" s="17">
        <f t="shared" ca="1" si="579"/>
        <v>0</v>
      </c>
      <c r="I4698" s="17">
        <f t="shared" ca="1" si="580"/>
        <v>0</v>
      </c>
      <c r="K4698" s="17">
        <v>4689</v>
      </c>
      <c r="L4698" s="50">
        <v>1.7070219579311506E-3</v>
      </c>
      <c r="M4698" s="50">
        <v>1.7210055605006772E-3</v>
      </c>
      <c r="N4698" s="50">
        <v>5.1799999999999999E-2</v>
      </c>
      <c r="O4698" s="50">
        <v>5.2200000000000003E-2</v>
      </c>
      <c r="R4698" s="59"/>
    </row>
    <row r="4699" spans="2:18" x14ac:dyDescent="0.2">
      <c r="B4699">
        <f t="shared" si="575"/>
        <v>4690</v>
      </c>
      <c r="C4699" s="57">
        <f ca="1"/>
        <v>-0.52045069392297483</v>
      </c>
      <c r="D4699" s="57">
        <f t="shared" ca="1" si="581"/>
        <v>0.6374354514064049</v>
      </c>
      <c r="E4699" s="57">
        <f t="shared" ca="1" si="581"/>
        <v>0.63764462448869763</v>
      </c>
      <c r="F4699" s="57">
        <f t="shared" ca="1" si="577"/>
        <v>0</v>
      </c>
      <c r="G4699" s="57">
        <f t="shared" ca="1" si="578"/>
        <v>0</v>
      </c>
      <c r="H4699" s="17">
        <f t="shared" ca="1" si="579"/>
        <v>0</v>
      </c>
      <c r="I4699" s="17">
        <f t="shared" ca="1" si="580"/>
        <v>0</v>
      </c>
      <c r="K4699" s="17">
        <v>4690</v>
      </c>
      <c r="L4699" s="50">
        <v>1.7179534442920946E-3</v>
      </c>
      <c r="M4699" s="50">
        <v>1.7309211319542421E-3</v>
      </c>
      <c r="N4699" s="50">
        <v>4.7800000000000002E-2</v>
      </c>
      <c r="O4699" s="50">
        <v>4.8000000000000001E-2</v>
      </c>
      <c r="R4699" s="59"/>
    </row>
    <row r="4700" spans="2:18" x14ac:dyDescent="0.2">
      <c r="B4700">
        <f t="shared" si="575"/>
        <v>4691</v>
      </c>
      <c r="C4700" s="57">
        <f ca="1"/>
        <v>-0.80032732844168264</v>
      </c>
      <c r="D4700" s="57">
        <f t="shared" ca="1" si="581"/>
        <v>0.62008755758092449</v>
      </c>
      <c r="E4700" s="57">
        <f t="shared" ca="1" si="581"/>
        <v>0.62029103798890051</v>
      </c>
      <c r="F4700" s="57">
        <f t="shared" ca="1" si="577"/>
        <v>0</v>
      </c>
      <c r="G4700" s="57">
        <f t="shared" ca="1" si="578"/>
        <v>0</v>
      </c>
      <c r="H4700" s="17">
        <f t="shared" ca="1" si="579"/>
        <v>0</v>
      </c>
      <c r="I4700" s="17">
        <f t="shared" ca="1" si="580"/>
        <v>0</v>
      </c>
      <c r="K4700" s="17">
        <v>4691</v>
      </c>
      <c r="L4700" s="50">
        <v>1.7381892613153828E-3</v>
      </c>
      <c r="M4700" s="50">
        <v>1.7528817240358326E-3</v>
      </c>
      <c r="N4700" s="50">
        <v>5.4600000000000003E-2</v>
      </c>
      <c r="O4700" s="50">
        <v>5.4600000000000003E-2</v>
      </c>
      <c r="R4700" s="59"/>
    </row>
    <row r="4701" spans="2:18" x14ac:dyDescent="0.2">
      <c r="B4701">
        <f t="shared" si="575"/>
        <v>4692</v>
      </c>
      <c r="C4701" s="57">
        <f ca="1"/>
        <v>-0.46719095068744176</v>
      </c>
      <c r="D4701" s="57">
        <f t="shared" ca="1" si="581"/>
        <v>0.64079126389278052</v>
      </c>
      <c r="E4701" s="57">
        <f t="shared" ca="1" si="581"/>
        <v>0.64100153817777517</v>
      </c>
      <c r="F4701" s="57">
        <f t="shared" ca="1" si="577"/>
        <v>0</v>
      </c>
      <c r="G4701" s="57">
        <f t="shared" ca="1" si="578"/>
        <v>0</v>
      </c>
      <c r="H4701" s="17">
        <f t="shared" ca="1" si="579"/>
        <v>0</v>
      </c>
      <c r="I4701" s="17">
        <f t="shared" ca="1" si="580"/>
        <v>0</v>
      </c>
      <c r="K4701" s="17">
        <v>4692</v>
      </c>
      <c r="L4701" s="50">
        <v>1.7693914849562628E-3</v>
      </c>
      <c r="M4701" s="50">
        <v>1.7834428943047029E-3</v>
      </c>
      <c r="N4701" s="50">
        <v>5.16E-2</v>
      </c>
      <c r="O4701" s="50">
        <v>5.2400000000000002E-2</v>
      </c>
      <c r="R4701" s="59"/>
    </row>
    <row r="4702" spans="2:18" x14ac:dyDescent="0.2">
      <c r="B4702">
        <f t="shared" si="575"/>
        <v>4693</v>
      </c>
      <c r="C4702" s="57">
        <f ca="1"/>
        <v>-0.4747044263117281</v>
      </c>
      <c r="D4702" s="57">
        <f t="shared" ca="1" si="581"/>
        <v>0.6403167834175173</v>
      </c>
      <c r="E4702" s="57">
        <f t="shared" ca="1" si="581"/>
        <v>0.64052690200275697</v>
      </c>
      <c r="F4702" s="57">
        <f t="shared" ca="1" si="577"/>
        <v>0</v>
      </c>
      <c r="G4702" s="57">
        <f t="shared" ca="1" si="578"/>
        <v>0</v>
      </c>
      <c r="H4702" s="17">
        <f t="shared" ca="1" si="579"/>
        <v>0</v>
      </c>
      <c r="I4702" s="17">
        <f t="shared" ca="1" si="580"/>
        <v>0</v>
      </c>
      <c r="K4702" s="17">
        <v>4693</v>
      </c>
      <c r="L4702" s="50">
        <v>1.501929395090395E-3</v>
      </c>
      <c r="M4702" s="50">
        <v>1.5150487575639631E-3</v>
      </c>
      <c r="N4702" s="50">
        <v>4.8800000000000003E-2</v>
      </c>
      <c r="O4702" s="50">
        <v>4.9000000000000002E-2</v>
      </c>
      <c r="R4702" s="59"/>
    </row>
    <row r="4703" spans="2:18" x14ac:dyDescent="0.2">
      <c r="B4703">
        <f t="shared" si="575"/>
        <v>4694</v>
      </c>
      <c r="C4703" s="57">
        <f ca="1"/>
        <v>2.3848758163076953</v>
      </c>
      <c r="D4703" s="57">
        <f t="shared" ca="1" si="581"/>
        <v>0.84884941970460603</v>
      </c>
      <c r="E4703" s="57">
        <f t="shared" ca="1" si="581"/>
        <v>0.84912796782917332</v>
      </c>
      <c r="F4703" s="57">
        <f t="shared" ca="1" si="577"/>
        <v>6.0649419704606022E-2</v>
      </c>
      <c r="G4703" s="57">
        <f t="shared" ca="1" si="578"/>
        <v>6.0927967829173313E-2</v>
      </c>
      <c r="H4703" s="17">
        <f t="shared" ca="1" si="579"/>
        <v>1</v>
      </c>
      <c r="I4703" s="17">
        <f t="shared" ca="1" si="580"/>
        <v>1</v>
      </c>
      <c r="K4703" s="17">
        <v>4694</v>
      </c>
      <c r="L4703" s="50">
        <v>1.8175498583815383E-3</v>
      </c>
      <c r="M4703" s="50">
        <v>1.8314847175906607E-3</v>
      </c>
      <c r="N4703" s="50">
        <v>5.1400000000000001E-2</v>
      </c>
      <c r="O4703" s="50">
        <v>5.1799999999999999E-2</v>
      </c>
      <c r="R4703" s="59"/>
    </row>
    <row r="4704" spans="2:18" x14ac:dyDescent="0.2">
      <c r="B4704">
        <f t="shared" si="575"/>
        <v>4695</v>
      </c>
      <c r="C4704" s="57">
        <f ca="1"/>
        <v>5.5908141817261149E-2</v>
      </c>
      <c r="D4704" s="57">
        <f t="shared" ca="1" si="581"/>
        <v>0.67470447385376464</v>
      </c>
      <c r="E4704" s="57">
        <f t="shared" ca="1" si="581"/>
        <v>0.67492587668619441</v>
      </c>
      <c r="F4704" s="57">
        <f t="shared" ca="1" si="577"/>
        <v>0</v>
      </c>
      <c r="G4704" s="57">
        <f t="shared" ca="1" si="578"/>
        <v>0</v>
      </c>
      <c r="H4704" s="17">
        <f t="shared" ca="1" si="579"/>
        <v>0</v>
      </c>
      <c r="I4704" s="17">
        <f t="shared" ca="1" si="580"/>
        <v>0</v>
      </c>
      <c r="K4704" s="17">
        <v>4695</v>
      </c>
      <c r="L4704" s="50">
        <v>1.6958879893720486E-3</v>
      </c>
      <c r="M4704" s="50">
        <v>1.7095771205705367E-3</v>
      </c>
      <c r="N4704" s="50">
        <v>5.0599999999999999E-2</v>
      </c>
      <c r="O4704" s="50">
        <v>5.0999999999999997E-2</v>
      </c>
      <c r="R4704" s="59"/>
    </row>
    <row r="4705" spans="2:18" x14ac:dyDescent="0.2">
      <c r="B4705">
        <f t="shared" si="575"/>
        <v>4696</v>
      </c>
      <c r="C4705" s="57">
        <f ca="1"/>
        <v>-0.1469357516381542</v>
      </c>
      <c r="D4705" s="57">
        <f t="shared" ca="1" si="581"/>
        <v>0.66134584131817287</v>
      </c>
      <c r="E4705" s="57">
        <f t="shared" ca="1" si="581"/>
        <v>0.66156286054386026</v>
      </c>
      <c r="F4705" s="57">
        <f t="shared" ca="1" si="577"/>
        <v>0</v>
      </c>
      <c r="G4705" s="57">
        <f t="shared" ca="1" si="578"/>
        <v>0</v>
      </c>
      <c r="H4705" s="17">
        <f t="shared" ca="1" si="579"/>
        <v>0</v>
      </c>
      <c r="I4705" s="17">
        <f t="shared" ca="1" si="580"/>
        <v>0</v>
      </c>
      <c r="K4705" s="17">
        <v>4696</v>
      </c>
      <c r="L4705" s="50">
        <v>1.7522900859428632E-3</v>
      </c>
      <c r="M4705" s="50">
        <v>1.766753097796247E-3</v>
      </c>
      <c r="N4705" s="50">
        <v>5.3600000000000002E-2</v>
      </c>
      <c r="O4705" s="50">
        <v>5.3800000000000001E-2</v>
      </c>
      <c r="R4705" s="59"/>
    </row>
    <row r="4706" spans="2:18" x14ac:dyDescent="0.2">
      <c r="B4706">
        <f t="shared" si="575"/>
        <v>4697</v>
      </c>
      <c r="C4706" s="57">
        <f ca="1"/>
        <v>1.677801172037257</v>
      </c>
      <c r="D4706" s="57">
        <f t="shared" ca="1" si="581"/>
        <v>0.79169253933592032</v>
      </c>
      <c r="E4706" s="57">
        <f t="shared" ca="1" si="581"/>
        <v>0.79195233155223899</v>
      </c>
      <c r="F4706" s="57">
        <f t="shared" ca="1" si="577"/>
        <v>3.4925393359203083E-3</v>
      </c>
      <c r="G4706" s="57">
        <f t="shared" ca="1" si="578"/>
        <v>3.7523315522389744E-3</v>
      </c>
      <c r="H4706" s="17">
        <f t="shared" ca="1" si="579"/>
        <v>1</v>
      </c>
      <c r="I4706" s="17">
        <f t="shared" ca="1" si="580"/>
        <v>1</v>
      </c>
      <c r="K4706" s="17">
        <v>4697</v>
      </c>
      <c r="L4706" s="50">
        <v>1.8002335551617222E-3</v>
      </c>
      <c r="M4706" s="50">
        <v>1.814798130890403E-3</v>
      </c>
      <c r="N4706" s="50">
        <v>5.3800000000000001E-2</v>
      </c>
      <c r="O4706" s="50">
        <v>5.4199999999999998E-2</v>
      </c>
      <c r="R4706" s="59"/>
    </row>
    <row r="4707" spans="2:18" x14ac:dyDescent="0.2">
      <c r="B4707">
        <f t="shared" si="575"/>
        <v>4698</v>
      </c>
      <c r="C4707" s="57">
        <f ca="1"/>
        <v>0.45199045944880129</v>
      </c>
      <c r="D4707" s="57">
        <f t="shared" ca="1" si="581"/>
        <v>0.70157200036025669</v>
      </c>
      <c r="E4707" s="57">
        <f t="shared" ca="1" si="581"/>
        <v>0.7018022197141407</v>
      </c>
      <c r="F4707" s="57">
        <f t="shared" ca="1" si="577"/>
        <v>0</v>
      </c>
      <c r="G4707" s="57">
        <f t="shared" ca="1" si="578"/>
        <v>0</v>
      </c>
      <c r="H4707" s="17">
        <f t="shared" ca="1" si="579"/>
        <v>0</v>
      </c>
      <c r="I4707" s="17">
        <f t="shared" ca="1" si="580"/>
        <v>0</v>
      </c>
      <c r="K4707" s="17">
        <v>4698</v>
      </c>
      <c r="L4707" s="50">
        <v>1.9484079111915971E-3</v>
      </c>
      <c r="M4707" s="50">
        <v>1.9617726675193689E-3</v>
      </c>
      <c r="N4707" s="50">
        <v>4.9200000000000001E-2</v>
      </c>
      <c r="O4707" s="50">
        <v>4.9200000000000001E-2</v>
      </c>
      <c r="R4707" s="59"/>
    </row>
    <row r="4708" spans="2:18" x14ac:dyDescent="0.2">
      <c r="B4708">
        <f t="shared" si="575"/>
        <v>4699</v>
      </c>
      <c r="C4708" s="57">
        <f ca="1"/>
        <v>-0.22643426842078079</v>
      </c>
      <c r="D4708" s="57">
        <f t="shared" ca="1" si="581"/>
        <v>0.65618276456670166</v>
      </c>
      <c r="E4708" s="57">
        <f t="shared" ca="1" si="581"/>
        <v>0.65639808953977763</v>
      </c>
      <c r="F4708" s="57">
        <f t="shared" ca="1" si="577"/>
        <v>0</v>
      </c>
      <c r="G4708" s="57">
        <f t="shared" ca="1" si="578"/>
        <v>0</v>
      </c>
      <c r="H4708" s="17">
        <f t="shared" ca="1" si="579"/>
        <v>0</v>
      </c>
      <c r="I4708" s="17">
        <f t="shared" ca="1" si="580"/>
        <v>0</v>
      </c>
      <c r="K4708" s="17">
        <v>4699</v>
      </c>
      <c r="L4708" s="50">
        <v>1.8443542892462304E-3</v>
      </c>
      <c r="M4708" s="50">
        <v>1.8583573805823254E-3</v>
      </c>
      <c r="N4708" s="50">
        <v>5.1799999999999999E-2</v>
      </c>
      <c r="O4708" s="50">
        <v>5.1799999999999999E-2</v>
      </c>
      <c r="R4708" s="59"/>
    </row>
    <row r="4709" spans="2:18" x14ac:dyDescent="0.2">
      <c r="B4709">
        <f t="shared" si="575"/>
        <v>4700</v>
      </c>
      <c r="C4709" s="57">
        <f ca="1"/>
        <v>-0.25669236883620666</v>
      </c>
      <c r="D4709" s="57">
        <f t="shared" ca="1" si="581"/>
        <v>0.65422824242360789</v>
      </c>
      <c r="E4709" s="57">
        <f t="shared" ca="1" si="581"/>
        <v>0.65444292602441601</v>
      </c>
      <c r="F4709" s="57">
        <f t="shared" ca="1" si="577"/>
        <v>0</v>
      </c>
      <c r="G4709" s="57">
        <f t="shared" ca="1" si="578"/>
        <v>0</v>
      </c>
      <c r="H4709" s="17">
        <f t="shared" ca="1" si="579"/>
        <v>0</v>
      </c>
      <c r="I4709" s="17">
        <f t="shared" ca="1" si="580"/>
        <v>0</v>
      </c>
      <c r="K4709" s="17">
        <v>4700</v>
      </c>
      <c r="L4709" s="50">
        <v>1.8816076058330768E-3</v>
      </c>
      <c r="M4709" s="50">
        <v>1.8960884848300535E-3</v>
      </c>
      <c r="N4709" s="50">
        <v>5.3600000000000002E-2</v>
      </c>
      <c r="O4709" s="50">
        <v>5.3600000000000002E-2</v>
      </c>
      <c r="R4709" s="59"/>
    </row>
    <row r="4710" spans="2:18" x14ac:dyDescent="0.2">
      <c r="B4710">
        <f t="shared" si="575"/>
        <v>4701</v>
      </c>
      <c r="C4710" s="57">
        <f ca="1"/>
        <v>-0.86860577045243359</v>
      </c>
      <c r="D4710" s="57">
        <f t="shared" ref="D4710:E4729" ca="1" si="582">S0*EXP((D$5+0.5*σ*σ)*T+σ*SQRT(T)*$C4710)</f>
        <v>0.61592751806848145</v>
      </c>
      <c r="E4710" s="57">
        <f t="shared" ca="1" si="582"/>
        <v>0.61612963336837412</v>
      </c>
      <c r="F4710" s="57">
        <f t="shared" ca="1" si="577"/>
        <v>0</v>
      </c>
      <c r="G4710" s="57">
        <f t="shared" ca="1" si="578"/>
        <v>0</v>
      </c>
      <c r="H4710" s="17">
        <f t="shared" ca="1" si="579"/>
        <v>0</v>
      </c>
      <c r="I4710" s="17">
        <f t="shared" ca="1" si="580"/>
        <v>0</v>
      </c>
      <c r="K4710" s="17">
        <v>4701</v>
      </c>
      <c r="L4710" s="50">
        <v>1.5047572433439234E-3</v>
      </c>
      <c r="M4710" s="50">
        <v>1.5181316043405449E-3</v>
      </c>
      <c r="N4710" s="50">
        <v>4.9799999999999997E-2</v>
      </c>
      <c r="O4710" s="50">
        <v>4.9799999999999997E-2</v>
      </c>
      <c r="R4710" s="59"/>
    </row>
    <row r="4711" spans="2:18" x14ac:dyDescent="0.2">
      <c r="B4711">
        <f t="shared" si="575"/>
        <v>4702</v>
      </c>
      <c r="C4711" s="57">
        <f ca="1"/>
        <v>0.22172684715654245</v>
      </c>
      <c r="D4711" s="57">
        <f t="shared" ca="1" si="582"/>
        <v>0.68582495332576643</v>
      </c>
      <c r="E4711" s="57">
        <f t="shared" ca="1" si="582"/>
        <v>0.6860500053197901</v>
      </c>
      <c r="F4711" s="57">
        <f t="shared" ca="1" si="577"/>
        <v>0</v>
      </c>
      <c r="G4711" s="57">
        <f t="shared" ca="1" si="578"/>
        <v>0</v>
      </c>
      <c r="H4711" s="17">
        <f t="shared" ca="1" si="579"/>
        <v>0</v>
      </c>
      <c r="I4711" s="17">
        <f t="shared" ca="1" si="580"/>
        <v>0</v>
      </c>
      <c r="K4711" s="17">
        <v>4702</v>
      </c>
      <c r="L4711" s="50">
        <v>1.6920362697592027E-3</v>
      </c>
      <c r="M4711" s="50">
        <v>1.7063001924905886E-3</v>
      </c>
      <c r="N4711" s="50">
        <v>5.28E-2</v>
      </c>
      <c r="O4711" s="50">
        <v>5.3199999999999997E-2</v>
      </c>
      <c r="R4711" s="59"/>
    </row>
    <row r="4712" spans="2:18" x14ac:dyDescent="0.2">
      <c r="B4712">
        <f t="shared" si="575"/>
        <v>4703</v>
      </c>
      <c r="C4712" s="57">
        <f ca="1"/>
        <v>0.30433760444450303</v>
      </c>
      <c r="D4712" s="57">
        <f t="shared" ca="1" si="582"/>
        <v>0.69143338376370356</v>
      </c>
      <c r="E4712" s="57">
        <f t="shared" ca="1" si="582"/>
        <v>0.69166027615220005</v>
      </c>
      <c r="F4712" s="57">
        <f t="shared" ca="1" si="577"/>
        <v>0</v>
      </c>
      <c r="G4712" s="57">
        <f t="shared" ca="1" si="578"/>
        <v>0</v>
      </c>
      <c r="H4712" s="17">
        <f t="shared" ca="1" si="579"/>
        <v>0</v>
      </c>
      <c r="I4712" s="17">
        <f t="shared" ca="1" si="580"/>
        <v>0</v>
      </c>
      <c r="K4712" s="17">
        <v>4703</v>
      </c>
      <c r="L4712" s="50">
        <v>1.6895902269140812E-3</v>
      </c>
      <c r="M4712" s="50">
        <v>1.7026223534297369E-3</v>
      </c>
      <c r="N4712" s="50">
        <v>4.82E-2</v>
      </c>
      <c r="O4712" s="50">
        <v>4.8599999999999997E-2</v>
      </c>
      <c r="R4712" s="59"/>
    </row>
    <row r="4713" spans="2:18" x14ac:dyDescent="0.2">
      <c r="B4713">
        <f t="shared" si="575"/>
        <v>4704</v>
      </c>
      <c r="C4713" s="57">
        <f ca="1"/>
        <v>3.4763199896699369E-2</v>
      </c>
      <c r="D4713" s="57">
        <f t="shared" ca="1" si="582"/>
        <v>0.67329943215040566</v>
      </c>
      <c r="E4713" s="57">
        <f t="shared" ca="1" si="582"/>
        <v>0.67352037392140085</v>
      </c>
      <c r="F4713" s="57">
        <f t="shared" ca="1" si="577"/>
        <v>0</v>
      </c>
      <c r="G4713" s="57">
        <f t="shared" ca="1" si="578"/>
        <v>0</v>
      </c>
      <c r="H4713" s="17">
        <f t="shared" ca="1" si="579"/>
        <v>0</v>
      </c>
      <c r="I4713" s="17">
        <f t="shared" ca="1" si="580"/>
        <v>0</v>
      </c>
      <c r="K4713" s="17">
        <v>4704</v>
      </c>
      <c r="L4713" s="50">
        <v>1.7880601687099969E-3</v>
      </c>
      <c r="M4713" s="50">
        <v>1.8017775104931094E-3</v>
      </c>
      <c r="N4713" s="50">
        <v>5.0599999999999999E-2</v>
      </c>
      <c r="O4713" s="50">
        <v>5.0999999999999997E-2</v>
      </c>
      <c r="R4713" s="59"/>
    </row>
    <row r="4714" spans="2:18" x14ac:dyDescent="0.2">
      <c r="B4714">
        <f t="shared" si="575"/>
        <v>4705</v>
      </c>
      <c r="C4714" s="57">
        <f ca="1"/>
        <v>1.7648805205193991</v>
      </c>
      <c r="D4714" s="57">
        <f t="shared" ca="1" si="582"/>
        <v>0.79851842441163878</v>
      </c>
      <c r="E4714" s="57">
        <f t="shared" ca="1" si="582"/>
        <v>0.79878045652757013</v>
      </c>
      <c r="F4714" s="57">
        <f t="shared" ca="1" si="577"/>
        <v>1.0318424411638771E-2</v>
      </c>
      <c r="G4714" s="57">
        <f t="shared" ca="1" si="578"/>
        <v>1.0580456527570115E-2</v>
      </c>
      <c r="H4714" s="17">
        <f t="shared" ca="1" si="579"/>
        <v>1</v>
      </c>
      <c r="I4714" s="17">
        <f t="shared" ca="1" si="580"/>
        <v>1</v>
      </c>
      <c r="K4714" s="17">
        <v>4705</v>
      </c>
      <c r="L4714" s="50">
        <v>1.9143470304349023E-3</v>
      </c>
      <c r="M4714" s="50">
        <v>1.9285282774277595E-3</v>
      </c>
      <c r="N4714" s="50">
        <v>5.2400000000000002E-2</v>
      </c>
      <c r="O4714" s="50">
        <v>5.2400000000000002E-2</v>
      </c>
      <c r="R4714" s="59"/>
    </row>
    <row r="4715" spans="2:18" x14ac:dyDescent="0.2">
      <c r="B4715">
        <f t="shared" ref="B4715:B4778" si="583">B4714+1</f>
        <v>4706</v>
      </c>
      <c r="C4715" s="57">
        <f ca="1"/>
        <v>-0.15317434335058452</v>
      </c>
      <c r="D4715" s="57">
        <f t="shared" ca="1" si="582"/>
        <v>0.6609392076234617</v>
      </c>
      <c r="E4715" s="57">
        <f t="shared" ca="1" si="582"/>
        <v>0.6611560934131705</v>
      </c>
      <c r="F4715" s="57">
        <f t="shared" ca="1" si="577"/>
        <v>0</v>
      </c>
      <c r="G4715" s="57">
        <f t="shared" ca="1" si="578"/>
        <v>0</v>
      </c>
      <c r="H4715" s="17">
        <f t="shared" ca="1" si="579"/>
        <v>0</v>
      </c>
      <c r="I4715" s="17">
        <f t="shared" ca="1" si="580"/>
        <v>0</v>
      </c>
      <c r="K4715" s="17">
        <v>4706</v>
      </c>
      <c r="L4715" s="50">
        <v>1.4530554009737288E-3</v>
      </c>
      <c r="M4715" s="50">
        <v>1.4654123539120608E-3</v>
      </c>
      <c r="N4715" s="50">
        <v>4.58E-2</v>
      </c>
      <c r="O4715" s="50">
        <v>4.6199999999999998E-2</v>
      </c>
      <c r="R4715" s="59"/>
    </row>
    <row r="4716" spans="2:18" x14ac:dyDescent="0.2">
      <c r="B4716">
        <f t="shared" si="583"/>
        <v>4707</v>
      </c>
      <c r="C4716" s="57">
        <f ca="1"/>
        <v>0.34111296597261187</v>
      </c>
      <c r="D4716" s="57">
        <f t="shared" ca="1" si="582"/>
        <v>0.69394478752522482</v>
      </c>
      <c r="E4716" s="57">
        <f t="shared" ca="1" si="582"/>
        <v>0.69417250402550312</v>
      </c>
      <c r="F4716" s="57">
        <f t="shared" ca="1" si="577"/>
        <v>0</v>
      </c>
      <c r="G4716" s="57">
        <f t="shared" ca="1" si="578"/>
        <v>0</v>
      </c>
      <c r="H4716" s="17">
        <f t="shared" ca="1" si="579"/>
        <v>0</v>
      </c>
      <c r="I4716" s="17">
        <f t="shared" ca="1" si="580"/>
        <v>0</v>
      </c>
      <c r="K4716" s="17">
        <v>4707</v>
      </c>
      <c r="L4716" s="50">
        <v>1.8777792411225254E-3</v>
      </c>
      <c r="M4716" s="50">
        <v>1.8922977989428258E-3</v>
      </c>
      <c r="N4716" s="50">
        <v>5.3199999999999997E-2</v>
      </c>
      <c r="O4716" s="50">
        <v>5.3999999999999999E-2</v>
      </c>
      <c r="R4716" s="59"/>
    </row>
    <row r="4717" spans="2:18" x14ac:dyDescent="0.2">
      <c r="B4717">
        <f t="shared" si="583"/>
        <v>4708</v>
      </c>
      <c r="C4717" s="57">
        <f ca="1"/>
        <v>1.1812145648993526</v>
      </c>
      <c r="D4717" s="57">
        <f t="shared" ca="1" si="582"/>
        <v>0.75386694839861423</v>
      </c>
      <c r="E4717" s="57">
        <f t="shared" ca="1" si="582"/>
        <v>0.75411432822803415</v>
      </c>
      <c r="F4717" s="57">
        <f t="shared" ca="1" si="577"/>
        <v>0</v>
      </c>
      <c r="G4717" s="57">
        <f t="shared" ca="1" si="578"/>
        <v>0</v>
      </c>
      <c r="H4717" s="17">
        <f t="shared" ca="1" si="579"/>
        <v>0</v>
      </c>
      <c r="I4717" s="17">
        <f t="shared" ca="1" si="580"/>
        <v>0</v>
      </c>
      <c r="K4717" s="17">
        <v>4708</v>
      </c>
      <c r="L4717" s="50">
        <v>1.6296828092354652E-3</v>
      </c>
      <c r="M4717" s="50">
        <v>1.6433525488196389E-3</v>
      </c>
      <c r="N4717" s="50">
        <v>5.0599999999999999E-2</v>
      </c>
      <c r="O4717" s="50">
        <v>5.0999999999999997E-2</v>
      </c>
      <c r="R4717" s="59"/>
    </row>
    <row r="4718" spans="2:18" x14ac:dyDescent="0.2">
      <c r="B4718">
        <f t="shared" si="583"/>
        <v>4709</v>
      </c>
      <c r="C4718" s="57">
        <f ca="1"/>
        <v>-1.3277411759510114</v>
      </c>
      <c r="D4718" s="57">
        <f t="shared" ca="1" si="582"/>
        <v>0.58866913950974409</v>
      </c>
      <c r="E4718" s="57">
        <f t="shared" ca="1" si="582"/>
        <v>0.58886231003091638</v>
      </c>
      <c r="F4718" s="57">
        <f t="shared" ca="1" si="577"/>
        <v>0</v>
      </c>
      <c r="G4718" s="57">
        <f t="shared" ca="1" si="578"/>
        <v>0</v>
      </c>
      <c r="H4718" s="17">
        <f t="shared" ca="1" si="579"/>
        <v>0</v>
      </c>
      <c r="I4718" s="17">
        <f t="shared" ca="1" si="580"/>
        <v>0</v>
      </c>
      <c r="K4718" s="17">
        <v>4709</v>
      </c>
      <c r="L4718" s="50">
        <v>1.8063010994124038E-3</v>
      </c>
      <c r="M4718" s="50">
        <v>1.8206020790518984E-3</v>
      </c>
      <c r="N4718" s="50">
        <v>5.2999999999999999E-2</v>
      </c>
      <c r="O4718" s="50">
        <v>5.2999999999999999E-2</v>
      </c>
      <c r="R4718" s="59"/>
    </row>
    <row r="4719" spans="2:18" x14ac:dyDescent="0.2">
      <c r="B4719">
        <f t="shared" si="583"/>
        <v>4710</v>
      </c>
      <c r="C4719" s="57">
        <f ca="1"/>
        <v>0.97202426774070061</v>
      </c>
      <c r="D4719" s="57">
        <f t="shared" ca="1" si="582"/>
        <v>0.7384787664835808</v>
      </c>
      <c r="E4719" s="57">
        <f t="shared" ca="1" si="582"/>
        <v>0.7387210967139628</v>
      </c>
      <c r="F4719" s="57">
        <f t="shared" ca="1" si="577"/>
        <v>0</v>
      </c>
      <c r="G4719" s="57">
        <f t="shared" ca="1" si="578"/>
        <v>0</v>
      </c>
      <c r="H4719" s="17">
        <f t="shared" ca="1" si="579"/>
        <v>0</v>
      </c>
      <c r="I4719" s="17">
        <f t="shared" ca="1" si="580"/>
        <v>0</v>
      </c>
      <c r="K4719" s="17">
        <v>4710</v>
      </c>
      <c r="L4719" s="50">
        <v>1.8014558062135859E-3</v>
      </c>
      <c r="M4719" s="50">
        <v>1.8160544562096025E-3</v>
      </c>
      <c r="N4719" s="50">
        <v>5.3999999999999999E-2</v>
      </c>
      <c r="O4719" s="50">
        <v>5.4399999999999997E-2</v>
      </c>
      <c r="R4719" s="59"/>
    </row>
    <row r="4720" spans="2:18" x14ac:dyDescent="0.2">
      <c r="B4720">
        <f t="shared" si="583"/>
        <v>4711</v>
      </c>
      <c r="C4720" s="57">
        <f ca="1"/>
        <v>-1.1045611189806472</v>
      </c>
      <c r="D4720" s="57">
        <f t="shared" ca="1" si="582"/>
        <v>0.60176502810576782</v>
      </c>
      <c r="E4720" s="57">
        <f t="shared" ca="1" si="582"/>
        <v>0.60196249601481977</v>
      </c>
      <c r="F4720" s="57">
        <f t="shared" ca="1" si="577"/>
        <v>0</v>
      </c>
      <c r="G4720" s="57">
        <f t="shared" ca="1" si="578"/>
        <v>0</v>
      </c>
      <c r="H4720" s="17">
        <f t="shared" ca="1" si="579"/>
        <v>0</v>
      </c>
      <c r="I4720" s="17">
        <f t="shared" ca="1" si="580"/>
        <v>0</v>
      </c>
      <c r="K4720" s="17">
        <v>4711</v>
      </c>
      <c r="L4720" s="50">
        <v>1.8349900349539127E-3</v>
      </c>
      <c r="M4720" s="50">
        <v>1.8493414976203525E-3</v>
      </c>
      <c r="N4720" s="50">
        <v>5.28E-2</v>
      </c>
      <c r="O4720" s="50">
        <v>5.3199999999999997E-2</v>
      </c>
      <c r="R4720" s="59"/>
    </row>
    <row r="4721" spans="2:18" x14ac:dyDescent="0.2">
      <c r="B4721">
        <f t="shared" si="583"/>
        <v>4712</v>
      </c>
      <c r="C4721" s="57">
        <f ca="1"/>
        <v>-2.0779766689251322</v>
      </c>
      <c r="D4721" s="57">
        <f t="shared" ca="1" si="582"/>
        <v>0.5467001467206547</v>
      </c>
      <c r="E4721" s="57">
        <f t="shared" ca="1" si="582"/>
        <v>0.54687954520645765</v>
      </c>
      <c r="F4721" s="57">
        <f t="shared" ca="1" si="577"/>
        <v>0</v>
      </c>
      <c r="G4721" s="57">
        <f t="shared" ca="1" si="578"/>
        <v>0</v>
      </c>
      <c r="H4721" s="17">
        <f t="shared" ca="1" si="579"/>
        <v>0</v>
      </c>
      <c r="I4721" s="17">
        <f t="shared" ca="1" si="580"/>
        <v>0</v>
      </c>
      <c r="K4721" s="17">
        <v>4712</v>
      </c>
      <c r="L4721" s="50">
        <v>1.6332600539438822E-3</v>
      </c>
      <c r="M4721" s="50">
        <v>1.6461213592009727E-3</v>
      </c>
      <c r="N4721" s="50">
        <v>4.7600000000000003E-2</v>
      </c>
      <c r="O4721" s="50">
        <v>4.7800000000000002E-2</v>
      </c>
      <c r="R4721" s="59"/>
    </row>
    <row r="4722" spans="2:18" x14ac:dyDescent="0.2">
      <c r="B4722">
        <f t="shared" si="583"/>
        <v>4713</v>
      </c>
      <c r="C4722" s="57">
        <f ca="1"/>
        <v>9.9755268708273365E-2</v>
      </c>
      <c r="D4722" s="57">
        <f t="shared" ca="1" si="582"/>
        <v>0.67762738402794875</v>
      </c>
      <c r="E4722" s="57">
        <f t="shared" ca="1" si="582"/>
        <v>0.67784974600711101</v>
      </c>
      <c r="F4722" s="57">
        <f t="shared" ca="1" si="577"/>
        <v>0</v>
      </c>
      <c r="G4722" s="57">
        <f t="shared" ca="1" si="578"/>
        <v>0</v>
      </c>
      <c r="H4722" s="17">
        <f t="shared" ca="1" si="579"/>
        <v>0</v>
      </c>
      <c r="I4722" s="17">
        <f t="shared" ca="1" si="580"/>
        <v>0</v>
      </c>
      <c r="K4722" s="17">
        <v>4713</v>
      </c>
      <c r="L4722" s="50">
        <v>1.5445447846488037E-3</v>
      </c>
      <c r="M4722" s="50">
        <v>1.5577469682687248E-3</v>
      </c>
      <c r="N4722" s="50">
        <v>4.8599999999999997E-2</v>
      </c>
      <c r="O4722" s="50">
        <v>4.9599999999999998E-2</v>
      </c>
      <c r="R4722" s="59"/>
    </row>
    <row r="4723" spans="2:18" x14ac:dyDescent="0.2">
      <c r="B4723">
        <f t="shared" si="583"/>
        <v>4714</v>
      </c>
      <c r="C4723" s="57">
        <f ca="1"/>
        <v>1.6830780832172036</v>
      </c>
      <c r="D4723" s="57">
        <f t="shared" ca="1" si="582"/>
        <v>0.79210451449500396</v>
      </c>
      <c r="E4723" s="57">
        <f t="shared" ca="1" si="582"/>
        <v>0.79236444190009137</v>
      </c>
      <c r="F4723" s="57">
        <f t="shared" ca="1" si="577"/>
        <v>3.9045144950039523E-3</v>
      </c>
      <c r="G4723" s="57">
        <f t="shared" ca="1" si="578"/>
        <v>4.1644419000913535E-3</v>
      </c>
      <c r="H4723" s="17">
        <f t="shared" ca="1" si="579"/>
        <v>1</v>
      </c>
      <c r="I4723" s="17">
        <f t="shared" ca="1" si="580"/>
        <v>1</v>
      </c>
      <c r="K4723" s="17">
        <v>4714</v>
      </c>
      <c r="L4723" s="50">
        <v>1.6123235814184667E-3</v>
      </c>
      <c r="M4723" s="50">
        <v>1.6260641250079213E-3</v>
      </c>
      <c r="N4723" s="50">
        <v>5.0999999999999997E-2</v>
      </c>
      <c r="O4723" s="50">
        <v>5.1200000000000002E-2</v>
      </c>
      <c r="R4723" s="59"/>
    </row>
    <row r="4724" spans="2:18" x14ac:dyDescent="0.2">
      <c r="B4724">
        <f t="shared" si="583"/>
        <v>4715</v>
      </c>
      <c r="C4724" s="57">
        <f ca="1"/>
        <v>-0.26642383371844408</v>
      </c>
      <c r="D4724" s="57">
        <f t="shared" ca="1" si="582"/>
        <v>0.65360087651665721</v>
      </c>
      <c r="E4724" s="57">
        <f t="shared" ca="1" si="582"/>
        <v>0.65381535424868242</v>
      </c>
      <c r="F4724" s="57">
        <f t="shared" ca="1" si="577"/>
        <v>0</v>
      </c>
      <c r="G4724" s="57">
        <f t="shared" ca="1" si="578"/>
        <v>0</v>
      </c>
      <c r="H4724" s="17">
        <f t="shared" ca="1" si="579"/>
        <v>0</v>
      </c>
      <c r="I4724" s="17">
        <f t="shared" ca="1" si="580"/>
        <v>0</v>
      </c>
      <c r="K4724" s="17">
        <v>4715</v>
      </c>
      <c r="L4724" s="50">
        <v>1.6325713446759703E-3</v>
      </c>
      <c r="M4724" s="50">
        <v>1.645058881346073E-3</v>
      </c>
      <c r="N4724" s="50">
        <v>4.5999999999999999E-2</v>
      </c>
      <c r="O4724" s="50">
        <v>4.6399999999999997E-2</v>
      </c>
      <c r="R4724" s="59"/>
    </row>
    <row r="4725" spans="2:18" x14ac:dyDescent="0.2">
      <c r="B4725">
        <f t="shared" si="583"/>
        <v>4716</v>
      </c>
      <c r="C4725" s="57">
        <f ca="1"/>
        <v>1.9784946981555369</v>
      </c>
      <c r="D4725" s="57">
        <f t="shared" ca="1" si="582"/>
        <v>0.81551329306827025</v>
      </c>
      <c r="E4725" s="57">
        <f t="shared" ca="1" si="582"/>
        <v>0.81578090201406284</v>
      </c>
      <c r="F4725" s="57">
        <f t="shared" ca="1" si="577"/>
        <v>2.7313293068270239E-2</v>
      </c>
      <c r="G4725" s="57">
        <f t="shared" ca="1" si="578"/>
        <v>2.7580902014062825E-2</v>
      </c>
      <c r="H4725" s="17">
        <f t="shared" ca="1" si="579"/>
        <v>1</v>
      </c>
      <c r="I4725" s="17">
        <f t="shared" ca="1" si="580"/>
        <v>1</v>
      </c>
      <c r="K4725" s="17">
        <v>4716</v>
      </c>
      <c r="L4725" s="50">
        <v>1.8017995182957748E-3</v>
      </c>
      <c r="M4725" s="50">
        <v>1.8159438330628444E-3</v>
      </c>
      <c r="N4725" s="50">
        <v>5.2400000000000002E-2</v>
      </c>
      <c r="O4725" s="50">
        <v>5.2400000000000002E-2</v>
      </c>
      <c r="R4725" s="59"/>
    </row>
    <row r="4726" spans="2:18" x14ac:dyDescent="0.2">
      <c r="B4726">
        <f t="shared" si="583"/>
        <v>4717</v>
      </c>
      <c r="C4726" s="57">
        <f ca="1"/>
        <v>2.1941530618438181</v>
      </c>
      <c r="D4726" s="57">
        <f t="shared" ca="1" si="582"/>
        <v>0.8330377296562077</v>
      </c>
      <c r="E4726" s="57">
        <f t="shared" ca="1" si="582"/>
        <v>0.83331108920844743</v>
      </c>
      <c r="F4726" s="57">
        <f t="shared" ca="1" si="577"/>
        <v>4.4837729656207692E-2</v>
      </c>
      <c r="G4726" s="57">
        <f t="shared" ca="1" si="578"/>
        <v>4.5111089208447419E-2</v>
      </c>
      <c r="H4726" s="17">
        <f t="shared" ca="1" si="579"/>
        <v>1</v>
      </c>
      <c r="I4726" s="17">
        <f t="shared" ca="1" si="580"/>
        <v>1</v>
      </c>
      <c r="K4726" s="17">
        <v>4717</v>
      </c>
      <c r="L4726" s="50">
        <v>1.8675325634651759E-3</v>
      </c>
      <c r="M4726" s="50">
        <v>1.8822601144297365E-3</v>
      </c>
      <c r="N4726" s="50">
        <v>5.4199999999999998E-2</v>
      </c>
      <c r="O4726" s="50">
        <v>5.4800000000000001E-2</v>
      </c>
      <c r="R4726" s="59"/>
    </row>
    <row r="4727" spans="2:18" x14ac:dyDescent="0.2">
      <c r="B4727">
        <f t="shared" si="583"/>
        <v>4718</v>
      </c>
      <c r="C4727" s="57">
        <f ca="1"/>
        <v>-0.60604556386624853</v>
      </c>
      <c r="D4727" s="57">
        <f t="shared" ca="1" si="582"/>
        <v>0.63207903237802932</v>
      </c>
      <c r="E4727" s="57">
        <f t="shared" ca="1" si="582"/>
        <v>0.63228644776285525</v>
      </c>
      <c r="F4727" s="57">
        <f t="shared" ca="1" si="577"/>
        <v>0</v>
      </c>
      <c r="G4727" s="57">
        <f t="shared" ca="1" si="578"/>
        <v>0</v>
      </c>
      <c r="H4727" s="17">
        <f t="shared" ca="1" si="579"/>
        <v>0</v>
      </c>
      <c r="I4727" s="17">
        <f t="shared" ca="1" si="580"/>
        <v>0</v>
      </c>
      <c r="K4727" s="17">
        <v>4718</v>
      </c>
      <c r="L4727" s="50">
        <v>1.4745006687612394E-3</v>
      </c>
      <c r="M4727" s="50">
        <v>1.4874905243425064E-3</v>
      </c>
      <c r="N4727" s="50">
        <v>4.8000000000000001E-2</v>
      </c>
      <c r="O4727" s="50">
        <v>4.8800000000000003E-2</v>
      </c>
      <c r="R4727" s="59"/>
    </row>
    <row r="4728" spans="2:18" x14ac:dyDescent="0.2">
      <c r="B4728">
        <f t="shared" si="583"/>
        <v>4719</v>
      </c>
      <c r="C4728" s="57">
        <f ca="1"/>
        <v>2.1648015736824342</v>
      </c>
      <c r="D4728" s="57">
        <f t="shared" ca="1" si="582"/>
        <v>0.83063066191440149</v>
      </c>
      <c r="E4728" s="57">
        <f t="shared" ca="1" si="582"/>
        <v>0.83090323159250157</v>
      </c>
      <c r="F4728" s="57">
        <f t="shared" ca="1" si="577"/>
        <v>4.243066191440148E-2</v>
      </c>
      <c r="G4728" s="57">
        <f t="shared" ca="1" si="578"/>
        <v>4.2703231592501556E-2</v>
      </c>
      <c r="H4728" s="17">
        <f t="shared" ca="1" si="579"/>
        <v>1</v>
      </c>
      <c r="I4728" s="17">
        <f t="shared" ca="1" si="580"/>
        <v>1</v>
      </c>
      <c r="K4728" s="17">
        <v>4719</v>
      </c>
      <c r="L4728" s="50">
        <v>1.5284418185806186E-3</v>
      </c>
      <c r="M4728" s="50">
        <v>1.5408410962614574E-3</v>
      </c>
      <c r="N4728" s="50">
        <v>4.5999999999999999E-2</v>
      </c>
      <c r="O4728" s="50">
        <v>4.5999999999999999E-2</v>
      </c>
      <c r="R4728" s="59"/>
    </row>
    <row r="4729" spans="2:18" x14ac:dyDescent="0.2">
      <c r="B4729">
        <f t="shared" si="583"/>
        <v>4720</v>
      </c>
      <c r="C4729" s="57">
        <f ca="1"/>
        <v>0.73759898341880925</v>
      </c>
      <c r="D4729" s="57">
        <f t="shared" ca="1" si="582"/>
        <v>0.72160720518452637</v>
      </c>
      <c r="E4729" s="57">
        <f t="shared" ca="1" si="582"/>
        <v>0.72184399904809327</v>
      </c>
      <c r="F4729" s="57">
        <f t="shared" ca="1" si="577"/>
        <v>0</v>
      </c>
      <c r="G4729" s="57">
        <f t="shared" ca="1" si="578"/>
        <v>0</v>
      </c>
      <c r="H4729" s="17">
        <f t="shared" ca="1" si="579"/>
        <v>0</v>
      </c>
      <c r="I4729" s="17">
        <f t="shared" ca="1" si="580"/>
        <v>0</v>
      </c>
      <c r="K4729" s="17">
        <v>4720</v>
      </c>
      <c r="L4729" s="50">
        <v>1.5992715716914372E-3</v>
      </c>
      <c r="M4729" s="50">
        <v>1.6125462719108266E-3</v>
      </c>
      <c r="N4729" s="50">
        <v>4.9200000000000001E-2</v>
      </c>
      <c r="O4729" s="50">
        <v>4.9399999999999999E-2</v>
      </c>
      <c r="R4729" s="59"/>
    </row>
    <row r="4730" spans="2:18" x14ac:dyDescent="0.2">
      <c r="B4730">
        <f t="shared" si="583"/>
        <v>4721</v>
      </c>
      <c r="C4730" s="57">
        <f ca="1"/>
        <v>-1.3925681027286703</v>
      </c>
      <c r="D4730" s="57">
        <f t="shared" ref="D4730:E4749" ca="1" si="584">S0*EXP((D$5+0.5*σ*σ)*T+σ*SQRT(T)*$C4730)</f>
        <v>0.58491887977033385</v>
      </c>
      <c r="E4730" s="57">
        <f t="shared" ca="1" si="584"/>
        <v>0.58511081965178036</v>
      </c>
      <c r="F4730" s="57">
        <f t="shared" ca="1" si="577"/>
        <v>0</v>
      </c>
      <c r="G4730" s="57">
        <f t="shared" ca="1" si="578"/>
        <v>0</v>
      </c>
      <c r="H4730" s="17">
        <f t="shared" ca="1" si="579"/>
        <v>0</v>
      </c>
      <c r="I4730" s="17">
        <f t="shared" ca="1" si="580"/>
        <v>0</v>
      </c>
      <c r="K4730" s="17">
        <v>4721</v>
      </c>
      <c r="L4730" s="50">
        <v>1.7461739281541323E-3</v>
      </c>
      <c r="M4730" s="50">
        <v>1.7604738202010573E-3</v>
      </c>
      <c r="N4730" s="50">
        <v>5.28E-2</v>
      </c>
      <c r="O4730" s="50">
        <v>5.3400000000000003E-2</v>
      </c>
      <c r="R4730" s="59"/>
    </row>
    <row r="4731" spans="2:18" x14ac:dyDescent="0.2">
      <c r="B4731">
        <f t="shared" si="583"/>
        <v>4722</v>
      </c>
      <c r="C4731" s="57">
        <f ca="1"/>
        <v>-1.1748875481886134</v>
      </c>
      <c r="D4731" s="57">
        <f t="shared" ca="1" si="584"/>
        <v>0.59760723806935756</v>
      </c>
      <c r="E4731" s="57">
        <f t="shared" ca="1" si="584"/>
        <v>0.59780334160848703</v>
      </c>
      <c r="F4731" s="57">
        <f t="shared" ca="1" si="577"/>
        <v>0</v>
      </c>
      <c r="G4731" s="57">
        <f t="shared" ca="1" si="578"/>
        <v>0</v>
      </c>
      <c r="H4731" s="17">
        <f t="shared" ca="1" si="579"/>
        <v>0</v>
      </c>
      <c r="I4731" s="17">
        <f t="shared" ca="1" si="580"/>
        <v>0</v>
      </c>
      <c r="K4731" s="17">
        <v>4722</v>
      </c>
      <c r="L4731" s="50">
        <v>1.431874086524813E-3</v>
      </c>
      <c r="M4731" s="50">
        <v>1.4445216738231278E-3</v>
      </c>
      <c r="N4731" s="50">
        <v>4.6800000000000001E-2</v>
      </c>
      <c r="O4731" s="50">
        <v>4.7199999999999999E-2</v>
      </c>
      <c r="R4731" s="59"/>
    </row>
    <row r="4732" spans="2:18" x14ac:dyDescent="0.2">
      <c r="B4732">
        <f t="shared" si="583"/>
        <v>4723</v>
      </c>
      <c r="C4732" s="57">
        <f ca="1"/>
        <v>-1.4302663148240993</v>
      </c>
      <c r="D4732" s="57">
        <f t="shared" ca="1" si="584"/>
        <v>0.58274902173679088</v>
      </c>
      <c r="E4732" s="57">
        <f t="shared" ca="1" si="584"/>
        <v>0.58294024958395696</v>
      </c>
      <c r="F4732" s="57">
        <f t="shared" ca="1" si="577"/>
        <v>0</v>
      </c>
      <c r="G4732" s="57">
        <f t="shared" ca="1" si="578"/>
        <v>0</v>
      </c>
      <c r="H4732" s="17">
        <f t="shared" ca="1" si="579"/>
        <v>0</v>
      </c>
      <c r="I4732" s="17">
        <f t="shared" ca="1" si="580"/>
        <v>0</v>
      </c>
      <c r="K4732" s="17">
        <v>4723</v>
      </c>
      <c r="L4732" s="50">
        <v>1.8317060251966562E-3</v>
      </c>
      <c r="M4732" s="50">
        <v>1.8468045366631489E-3</v>
      </c>
      <c r="N4732" s="50">
        <v>5.6000000000000001E-2</v>
      </c>
      <c r="O4732" s="50">
        <v>5.6399999999999999E-2</v>
      </c>
      <c r="R4732" s="59"/>
    </row>
    <row r="4733" spans="2:18" x14ac:dyDescent="0.2">
      <c r="B4733">
        <f t="shared" si="583"/>
        <v>4724</v>
      </c>
      <c r="C4733" s="57">
        <f ca="1"/>
        <v>-5.365107041588181E-2</v>
      </c>
      <c r="D4733" s="57">
        <f t="shared" ca="1" si="584"/>
        <v>0.66745609509253911</v>
      </c>
      <c r="E4733" s="57">
        <f t="shared" ca="1" si="584"/>
        <v>0.66767511938495561</v>
      </c>
      <c r="F4733" s="57">
        <f t="shared" ca="1" si="577"/>
        <v>0</v>
      </c>
      <c r="G4733" s="57">
        <f t="shared" ca="1" si="578"/>
        <v>0</v>
      </c>
      <c r="H4733" s="17">
        <f t="shared" ca="1" si="579"/>
        <v>0</v>
      </c>
      <c r="I4733" s="17">
        <f t="shared" ca="1" si="580"/>
        <v>0</v>
      </c>
      <c r="K4733" s="17">
        <v>4724</v>
      </c>
      <c r="L4733" s="50">
        <v>1.9000380539656607E-3</v>
      </c>
      <c r="M4733" s="50">
        <v>1.9141532183437622E-3</v>
      </c>
      <c r="N4733" s="50">
        <v>5.1999999999999998E-2</v>
      </c>
      <c r="O4733" s="50">
        <v>5.2600000000000001E-2</v>
      </c>
      <c r="R4733" s="59"/>
    </row>
    <row r="4734" spans="2:18" x14ac:dyDescent="0.2">
      <c r="B4734">
        <f t="shared" si="583"/>
        <v>4725</v>
      </c>
      <c r="C4734" s="57">
        <f ca="1"/>
        <v>1.0406587776336029</v>
      </c>
      <c r="D4734" s="57">
        <f t="shared" ca="1" si="584"/>
        <v>0.74349262905383495</v>
      </c>
      <c r="E4734" s="57">
        <f t="shared" ca="1" si="584"/>
        <v>0.74373660457251356</v>
      </c>
      <c r="F4734" s="57">
        <f t="shared" ca="1" si="577"/>
        <v>0</v>
      </c>
      <c r="G4734" s="57">
        <f t="shared" ca="1" si="578"/>
        <v>0</v>
      </c>
      <c r="H4734" s="17">
        <f t="shared" ca="1" si="579"/>
        <v>0</v>
      </c>
      <c r="I4734" s="17">
        <f t="shared" ca="1" si="580"/>
        <v>0</v>
      </c>
      <c r="K4734" s="17">
        <v>4725</v>
      </c>
      <c r="L4734" s="50">
        <v>1.7094098357145439E-3</v>
      </c>
      <c r="M4734" s="50">
        <v>1.7230786312413802E-3</v>
      </c>
      <c r="N4734" s="50">
        <v>5.0599999999999999E-2</v>
      </c>
      <c r="O4734" s="50">
        <v>5.0799999999999998E-2</v>
      </c>
      <c r="R4734" s="59"/>
    </row>
    <row r="4735" spans="2:18" x14ac:dyDescent="0.2">
      <c r="B4735">
        <f t="shared" si="583"/>
        <v>4726</v>
      </c>
      <c r="C4735" s="57">
        <f ca="1"/>
        <v>-0.90104363590255798</v>
      </c>
      <c r="D4735" s="57">
        <f t="shared" ca="1" si="584"/>
        <v>0.61396094833154713</v>
      </c>
      <c r="E4735" s="57">
        <f t="shared" ca="1" si="584"/>
        <v>0.61416241830577978</v>
      </c>
      <c r="F4735" s="57">
        <f t="shared" ca="1" si="577"/>
        <v>0</v>
      </c>
      <c r="G4735" s="57">
        <f t="shared" ca="1" si="578"/>
        <v>0</v>
      </c>
      <c r="H4735" s="17">
        <f t="shared" ca="1" si="579"/>
        <v>0</v>
      </c>
      <c r="I4735" s="17">
        <f t="shared" ca="1" si="580"/>
        <v>0</v>
      </c>
      <c r="K4735" s="17">
        <v>4726</v>
      </c>
      <c r="L4735" s="50">
        <v>1.62512934117281E-3</v>
      </c>
      <c r="M4735" s="50">
        <v>1.6383980284955112E-3</v>
      </c>
      <c r="N4735" s="50">
        <v>4.8800000000000003E-2</v>
      </c>
      <c r="O4735" s="50">
        <v>4.9799999999999997E-2</v>
      </c>
      <c r="R4735" s="59"/>
    </row>
    <row r="4736" spans="2:18" x14ac:dyDescent="0.2">
      <c r="B4736">
        <f t="shared" si="583"/>
        <v>4727</v>
      </c>
      <c r="C4736" s="57">
        <f ca="1"/>
        <v>0.67059098830482966</v>
      </c>
      <c r="D4736" s="57">
        <f t="shared" ca="1" si="584"/>
        <v>0.71685587197700262</v>
      </c>
      <c r="E4736" s="57">
        <f t="shared" ca="1" si="584"/>
        <v>0.71709110670072274</v>
      </c>
      <c r="F4736" s="57">
        <f t="shared" ca="1" si="577"/>
        <v>0</v>
      </c>
      <c r="G4736" s="57">
        <f t="shared" ca="1" si="578"/>
        <v>0</v>
      </c>
      <c r="H4736" s="17">
        <f t="shared" ca="1" si="579"/>
        <v>0</v>
      </c>
      <c r="I4736" s="17">
        <f t="shared" ca="1" si="580"/>
        <v>0</v>
      </c>
      <c r="K4736" s="17">
        <v>4727</v>
      </c>
      <c r="L4736" s="50">
        <v>1.7608129495879402E-3</v>
      </c>
      <c r="M4736" s="50">
        <v>1.7740899481513842E-3</v>
      </c>
      <c r="N4736" s="50">
        <v>4.9000000000000002E-2</v>
      </c>
      <c r="O4736" s="50">
        <v>4.9200000000000001E-2</v>
      </c>
      <c r="R4736" s="59"/>
    </row>
    <row r="4737" spans="2:18" x14ac:dyDescent="0.2">
      <c r="B4737">
        <f t="shared" si="583"/>
        <v>4728</v>
      </c>
      <c r="C4737" s="57">
        <f ca="1"/>
        <v>-0.16423715342867234</v>
      </c>
      <c r="D4737" s="57">
        <f t="shared" ca="1" si="584"/>
        <v>0.66021874429263405</v>
      </c>
      <c r="E4737" s="57">
        <f t="shared" ca="1" si="584"/>
        <v>0.6604353936638393</v>
      </c>
      <c r="F4737" s="57">
        <f t="shared" ca="1" si="577"/>
        <v>0</v>
      </c>
      <c r="G4737" s="57">
        <f t="shared" ca="1" si="578"/>
        <v>0</v>
      </c>
      <c r="H4737" s="17">
        <f t="shared" ca="1" si="579"/>
        <v>0</v>
      </c>
      <c r="I4737" s="17">
        <f t="shared" ca="1" si="580"/>
        <v>0</v>
      </c>
      <c r="K4737" s="17">
        <v>4728</v>
      </c>
      <c r="L4737" s="50">
        <v>1.4696980224506841E-3</v>
      </c>
      <c r="M4737" s="50">
        <v>1.4828887013595225E-3</v>
      </c>
      <c r="N4737" s="50">
        <v>4.8599999999999997E-2</v>
      </c>
      <c r="O4737" s="50">
        <v>4.9200000000000001E-2</v>
      </c>
      <c r="R4737" s="59"/>
    </row>
    <row r="4738" spans="2:18" x14ac:dyDescent="0.2">
      <c r="B4738">
        <f t="shared" si="583"/>
        <v>4729</v>
      </c>
      <c r="C4738" s="57">
        <f ca="1"/>
        <v>0.46159013457551012</v>
      </c>
      <c r="D4738" s="57">
        <f t="shared" ca="1" si="584"/>
        <v>0.70223628778401703</v>
      </c>
      <c r="E4738" s="57">
        <f t="shared" ca="1" si="584"/>
        <v>0.70246672512240071</v>
      </c>
      <c r="F4738" s="57">
        <f t="shared" ca="1" si="577"/>
        <v>0</v>
      </c>
      <c r="G4738" s="57">
        <f t="shared" ca="1" si="578"/>
        <v>0</v>
      </c>
      <c r="H4738" s="17">
        <f t="shared" ca="1" si="579"/>
        <v>0</v>
      </c>
      <c r="I4738" s="17">
        <f t="shared" ca="1" si="580"/>
        <v>0</v>
      </c>
      <c r="K4738" s="17">
        <v>4729</v>
      </c>
      <c r="L4738" s="50">
        <v>1.6857919802780973E-3</v>
      </c>
      <c r="M4738" s="50">
        <v>1.6988477536437597E-3</v>
      </c>
      <c r="N4738" s="50">
        <v>4.8000000000000001E-2</v>
      </c>
      <c r="O4738" s="50">
        <v>4.8599999999999997E-2</v>
      </c>
      <c r="R4738" s="59"/>
    </row>
    <row r="4739" spans="2:18" x14ac:dyDescent="0.2">
      <c r="B4739">
        <f t="shared" si="583"/>
        <v>4730</v>
      </c>
      <c r="C4739" s="57">
        <f ca="1"/>
        <v>0.55721391408033549</v>
      </c>
      <c r="D4739" s="57">
        <f t="shared" ca="1" si="584"/>
        <v>0.7088877880861606</v>
      </c>
      <c r="E4739" s="57">
        <f t="shared" ca="1" si="584"/>
        <v>0.70912040810016574</v>
      </c>
      <c r="F4739" s="57">
        <f t="shared" ca="1" si="577"/>
        <v>0</v>
      </c>
      <c r="G4739" s="57">
        <f t="shared" ca="1" si="578"/>
        <v>0</v>
      </c>
      <c r="H4739" s="17">
        <f t="shared" ca="1" si="579"/>
        <v>0</v>
      </c>
      <c r="I4739" s="17">
        <f t="shared" ca="1" si="580"/>
        <v>0</v>
      </c>
      <c r="K4739" s="17">
        <v>4730</v>
      </c>
      <c r="L4739" s="50">
        <v>1.5666042199990566E-3</v>
      </c>
      <c r="M4739" s="50">
        <v>1.5804992077348961E-3</v>
      </c>
      <c r="N4739" s="50">
        <v>5.16E-2</v>
      </c>
      <c r="O4739" s="50">
        <v>5.1799999999999999E-2</v>
      </c>
      <c r="R4739" s="59"/>
    </row>
    <row r="4740" spans="2:18" x14ac:dyDescent="0.2">
      <c r="B4740">
        <f t="shared" si="583"/>
        <v>4731</v>
      </c>
      <c r="C4740" s="57">
        <f ca="1"/>
        <v>0.89117560262144691</v>
      </c>
      <c r="D4740" s="57">
        <f t="shared" ca="1" si="584"/>
        <v>0.73261599551725243</v>
      </c>
      <c r="E4740" s="57">
        <f t="shared" ca="1" si="584"/>
        <v>0.73285640189186052</v>
      </c>
      <c r="F4740" s="57">
        <f t="shared" ca="1" si="577"/>
        <v>0</v>
      </c>
      <c r="G4740" s="57">
        <f t="shared" ca="1" si="578"/>
        <v>0</v>
      </c>
      <c r="H4740" s="17">
        <f t="shared" ca="1" si="579"/>
        <v>0</v>
      </c>
      <c r="I4740" s="17">
        <f t="shared" ca="1" si="580"/>
        <v>0</v>
      </c>
      <c r="K4740" s="17">
        <v>4731</v>
      </c>
      <c r="L4740" s="50">
        <v>1.934158571936408E-3</v>
      </c>
      <c r="M4740" s="50">
        <v>1.9491147561552708E-3</v>
      </c>
      <c r="N4740" s="50">
        <v>5.5199999999999999E-2</v>
      </c>
      <c r="O4740" s="50">
        <v>5.5399999999999998E-2</v>
      </c>
      <c r="R4740" s="59"/>
    </row>
    <row r="4741" spans="2:18" x14ac:dyDescent="0.2">
      <c r="B4741">
        <f t="shared" si="583"/>
        <v>4732</v>
      </c>
      <c r="C4741" s="57">
        <f ca="1"/>
        <v>-1.2961794121290471</v>
      </c>
      <c r="D4741" s="57">
        <f t="shared" ca="1" si="584"/>
        <v>0.59050369184001905</v>
      </c>
      <c r="E4741" s="57">
        <f t="shared" ca="1" si="584"/>
        <v>0.59069746436562121</v>
      </c>
      <c r="F4741" s="57">
        <f t="shared" ca="1" si="577"/>
        <v>0</v>
      </c>
      <c r="G4741" s="57">
        <f t="shared" ca="1" si="578"/>
        <v>0</v>
      </c>
      <c r="H4741" s="17">
        <f t="shared" ca="1" si="579"/>
        <v>0</v>
      </c>
      <c r="I4741" s="17">
        <f t="shared" ca="1" si="580"/>
        <v>0</v>
      </c>
      <c r="K4741" s="17">
        <v>4732</v>
      </c>
      <c r="L4741" s="50">
        <v>1.7364441302834543E-3</v>
      </c>
      <c r="M4741" s="50">
        <v>1.7497903238430485E-3</v>
      </c>
      <c r="N4741" s="50">
        <v>4.9200000000000001E-2</v>
      </c>
      <c r="O4741" s="50">
        <v>4.9599999999999998E-2</v>
      </c>
      <c r="R4741" s="59"/>
    </row>
    <row r="4742" spans="2:18" x14ac:dyDescent="0.2">
      <c r="B4742">
        <f t="shared" si="583"/>
        <v>4733</v>
      </c>
      <c r="C4742" s="57">
        <f ca="1"/>
        <v>-0.63069401821169846</v>
      </c>
      <c r="D4742" s="57">
        <f t="shared" ca="1" si="584"/>
        <v>0.63054492687413033</v>
      </c>
      <c r="E4742" s="57">
        <f t="shared" ca="1" si="584"/>
        <v>0.63075183884551078</v>
      </c>
      <c r="F4742" s="57">
        <f t="shared" ca="1" si="577"/>
        <v>0</v>
      </c>
      <c r="G4742" s="57">
        <f t="shared" ca="1" si="578"/>
        <v>0</v>
      </c>
      <c r="H4742" s="17">
        <f t="shared" ca="1" si="579"/>
        <v>0</v>
      </c>
      <c r="I4742" s="17">
        <f t="shared" ca="1" si="580"/>
        <v>0</v>
      </c>
      <c r="K4742" s="17">
        <v>4733</v>
      </c>
      <c r="L4742" s="50">
        <v>1.7841289757622458E-3</v>
      </c>
      <c r="M4742" s="50">
        <v>1.797966605084764E-3</v>
      </c>
      <c r="N4742" s="50">
        <v>5.0999999999999997E-2</v>
      </c>
      <c r="O4742" s="50">
        <v>5.16E-2</v>
      </c>
      <c r="R4742" s="59"/>
    </row>
    <row r="4743" spans="2:18" x14ac:dyDescent="0.2">
      <c r="B4743">
        <f t="shared" si="583"/>
        <v>4734</v>
      </c>
      <c r="C4743" s="57">
        <f ca="1"/>
        <v>1.3252481115934385</v>
      </c>
      <c r="D4743" s="57">
        <f t="shared" ca="1" si="584"/>
        <v>0.76464815074180137</v>
      </c>
      <c r="E4743" s="57">
        <f t="shared" ca="1" si="584"/>
        <v>0.76489906839974953</v>
      </c>
      <c r="F4743" s="57">
        <f t="shared" ca="1" si="577"/>
        <v>0</v>
      </c>
      <c r="G4743" s="57">
        <f t="shared" ca="1" si="578"/>
        <v>0</v>
      </c>
      <c r="H4743" s="17">
        <f t="shared" ca="1" si="579"/>
        <v>0</v>
      </c>
      <c r="I4743" s="17">
        <f t="shared" ca="1" si="580"/>
        <v>0</v>
      </c>
      <c r="K4743" s="17">
        <v>4734</v>
      </c>
      <c r="L4743" s="50">
        <v>1.5303231682137794E-3</v>
      </c>
      <c r="M4743" s="50">
        <v>1.5432052617440194E-3</v>
      </c>
      <c r="N4743" s="50">
        <v>4.7800000000000002E-2</v>
      </c>
      <c r="O4743" s="50">
        <v>4.82E-2</v>
      </c>
      <c r="R4743" s="59"/>
    </row>
    <row r="4744" spans="2:18" x14ac:dyDescent="0.2">
      <c r="B4744">
        <f t="shared" si="583"/>
        <v>4735</v>
      </c>
      <c r="C4744" s="57">
        <f ca="1"/>
        <v>6.4007325589965317E-2</v>
      </c>
      <c r="D4744" s="57">
        <f t="shared" ca="1" si="584"/>
        <v>0.67524342569831353</v>
      </c>
      <c r="E4744" s="57">
        <f t="shared" ca="1" si="584"/>
        <v>0.67546500538664045</v>
      </c>
      <c r="F4744" s="57">
        <f t="shared" ca="1" si="577"/>
        <v>0</v>
      </c>
      <c r="G4744" s="57">
        <f t="shared" ca="1" si="578"/>
        <v>0</v>
      </c>
      <c r="H4744" s="17">
        <f t="shared" ca="1" si="579"/>
        <v>0</v>
      </c>
      <c r="I4744" s="17">
        <f t="shared" ca="1" si="580"/>
        <v>0</v>
      </c>
      <c r="K4744" s="17">
        <v>4735</v>
      </c>
      <c r="L4744" s="50">
        <v>1.7461163846235808E-3</v>
      </c>
      <c r="M4744" s="50">
        <v>1.7601537587938888E-3</v>
      </c>
      <c r="N4744" s="50">
        <v>5.1799999999999999E-2</v>
      </c>
      <c r="O4744" s="50">
        <v>5.2400000000000002E-2</v>
      </c>
      <c r="R4744" s="59"/>
    </row>
    <row r="4745" spans="2:18" x14ac:dyDescent="0.2">
      <c r="B4745">
        <f t="shared" si="583"/>
        <v>4736</v>
      </c>
      <c r="C4745" s="57">
        <f ca="1"/>
        <v>-9.4205741807253142E-3</v>
      </c>
      <c r="D4745" s="57">
        <f t="shared" ca="1" si="584"/>
        <v>0.67037294086260046</v>
      </c>
      <c r="E4745" s="57">
        <f t="shared" ca="1" si="584"/>
        <v>0.67059292231172818</v>
      </c>
      <c r="F4745" s="57">
        <f t="shared" ca="1" si="577"/>
        <v>0</v>
      </c>
      <c r="G4745" s="57">
        <f t="shared" ca="1" si="578"/>
        <v>0</v>
      </c>
      <c r="H4745" s="17">
        <f t="shared" ca="1" si="579"/>
        <v>0</v>
      </c>
      <c r="I4745" s="17">
        <f t="shared" ca="1" si="580"/>
        <v>0</v>
      </c>
      <c r="K4745" s="17">
        <v>4736</v>
      </c>
      <c r="L4745" s="50">
        <v>1.6285848288877724E-3</v>
      </c>
      <c r="M4745" s="50">
        <v>1.6409753573238667E-3</v>
      </c>
      <c r="N4745" s="50">
        <v>4.5600000000000002E-2</v>
      </c>
      <c r="O4745" s="50">
        <v>4.5999999999999999E-2</v>
      </c>
      <c r="R4745" s="59"/>
    </row>
    <row r="4746" spans="2:18" x14ac:dyDescent="0.2">
      <c r="B4746">
        <f t="shared" si="583"/>
        <v>4737</v>
      </c>
      <c r="C4746" s="57">
        <f ca="1"/>
        <v>-5.6307788449006413E-2</v>
      </c>
      <c r="D4746" s="57">
        <f t="shared" ca="1" si="584"/>
        <v>0.66728129847929785</v>
      </c>
      <c r="E4746" s="57">
        <f t="shared" ca="1" si="584"/>
        <v>0.66750026541257912</v>
      </c>
      <c r="F4746" s="57">
        <f t="shared" ref="F4746:F4809" ca="1" si="585">MAX(0,CP*(D4746-K))</f>
        <v>0</v>
      </c>
      <c r="G4746" s="57">
        <f t="shared" ref="G4746:G4809" ca="1" si="586">MAX(0,CP*(E4746-K))</f>
        <v>0</v>
      </c>
      <c r="H4746" s="17">
        <f t="shared" ref="H4746:H4809" ca="1" si="587">(CP*(D4746-K)&gt;0)*1</f>
        <v>0</v>
      </c>
      <c r="I4746" s="17">
        <f t="shared" ref="I4746:I4809" ca="1" si="588">(CP*(E4746-K)&gt;0)*1</f>
        <v>0</v>
      </c>
      <c r="K4746" s="17">
        <v>4737</v>
      </c>
      <c r="L4746" s="50">
        <v>1.5008065708627301E-3</v>
      </c>
      <c r="M4746" s="50">
        <v>1.5137665510806591E-3</v>
      </c>
      <c r="N4746" s="50">
        <v>4.82E-2</v>
      </c>
      <c r="O4746" s="50">
        <v>4.8399999999999999E-2</v>
      </c>
      <c r="R4746" s="59"/>
    </row>
    <row r="4747" spans="2:18" x14ac:dyDescent="0.2">
      <c r="B4747">
        <f t="shared" si="583"/>
        <v>4738</v>
      </c>
      <c r="C4747" s="57">
        <f ca="1"/>
        <v>-7.7970923340212411E-2</v>
      </c>
      <c r="D4747" s="57">
        <f t="shared" ca="1" si="584"/>
        <v>0.66585769744120116</v>
      </c>
      <c r="E4747" s="57">
        <f t="shared" ca="1" si="584"/>
        <v>0.6660761972228415</v>
      </c>
      <c r="F4747" s="57">
        <f t="shared" ca="1" si="585"/>
        <v>0</v>
      </c>
      <c r="G4747" s="57">
        <f t="shared" ca="1" si="586"/>
        <v>0</v>
      </c>
      <c r="H4747" s="17">
        <f t="shared" ca="1" si="587"/>
        <v>0</v>
      </c>
      <c r="I4747" s="17">
        <f t="shared" ca="1" si="588"/>
        <v>0</v>
      </c>
      <c r="K4747" s="17">
        <v>4738</v>
      </c>
      <c r="L4747" s="50">
        <v>1.669931270231963E-3</v>
      </c>
      <c r="M4747" s="50">
        <v>1.6838030883010039E-3</v>
      </c>
      <c r="N4747" s="50">
        <v>5.1400000000000001E-2</v>
      </c>
      <c r="O4747" s="50">
        <v>5.1999999999999998E-2</v>
      </c>
      <c r="R4747" s="59"/>
    </row>
    <row r="4748" spans="2:18" x14ac:dyDescent="0.2">
      <c r="B4748">
        <f t="shared" si="583"/>
        <v>4739</v>
      </c>
      <c r="C4748" s="57">
        <f ca="1"/>
        <v>-0.90028850685826955</v>
      </c>
      <c r="D4748" s="57">
        <f t="shared" ca="1" si="584"/>
        <v>0.61400665713044866</v>
      </c>
      <c r="E4748" s="57">
        <f t="shared" ca="1" si="584"/>
        <v>0.61420814210392605</v>
      </c>
      <c r="F4748" s="57">
        <f t="shared" ca="1" si="585"/>
        <v>0</v>
      </c>
      <c r="G4748" s="57">
        <f t="shared" ca="1" si="586"/>
        <v>0</v>
      </c>
      <c r="H4748" s="17">
        <f t="shared" ca="1" si="587"/>
        <v>0</v>
      </c>
      <c r="I4748" s="17">
        <f t="shared" ca="1" si="588"/>
        <v>0</v>
      </c>
      <c r="K4748" s="17">
        <v>4739</v>
      </c>
      <c r="L4748" s="50">
        <v>1.4975971692762851E-3</v>
      </c>
      <c r="M4748" s="50">
        <v>1.510406060164162E-3</v>
      </c>
      <c r="N4748" s="50">
        <v>4.7E-2</v>
      </c>
      <c r="O4748" s="50">
        <v>4.7800000000000002E-2</v>
      </c>
      <c r="R4748" s="59"/>
    </row>
    <row r="4749" spans="2:18" x14ac:dyDescent="0.2">
      <c r="B4749">
        <f t="shared" si="583"/>
        <v>4740</v>
      </c>
      <c r="C4749" s="57">
        <f ca="1"/>
        <v>-0.21270051295312478</v>
      </c>
      <c r="D4749" s="57">
        <f t="shared" ca="1" si="584"/>
        <v>0.65707182215943005</v>
      </c>
      <c r="E4749" s="57">
        <f t="shared" ca="1" si="584"/>
        <v>0.65728743887485674</v>
      </c>
      <c r="F4749" s="57">
        <f t="shared" ca="1" si="585"/>
        <v>0</v>
      </c>
      <c r="G4749" s="57">
        <f t="shared" ca="1" si="586"/>
        <v>0</v>
      </c>
      <c r="H4749" s="17">
        <f t="shared" ca="1" si="587"/>
        <v>0</v>
      </c>
      <c r="I4749" s="17">
        <f t="shared" ca="1" si="588"/>
        <v>0</v>
      </c>
      <c r="K4749" s="17">
        <v>4740</v>
      </c>
      <c r="L4749" s="50">
        <v>1.6396960265232334E-3</v>
      </c>
      <c r="M4749" s="50">
        <v>1.6539025305440543E-3</v>
      </c>
      <c r="N4749" s="50">
        <v>5.28E-2</v>
      </c>
      <c r="O4749" s="50">
        <v>5.2999999999999999E-2</v>
      </c>
      <c r="R4749" s="59"/>
    </row>
    <row r="4750" spans="2:18" x14ac:dyDescent="0.2">
      <c r="B4750">
        <f t="shared" si="583"/>
        <v>4741</v>
      </c>
      <c r="C4750" s="57">
        <f ca="1"/>
        <v>0.41157273299730918</v>
      </c>
      <c r="D4750" s="57">
        <f t="shared" ref="D4750:E4769" ca="1" si="589">S0*EXP((D$5+0.5*σ*σ)*T+σ*SQRT(T)*$C4750)</f>
        <v>0.69878202175060189</v>
      </c>
      <c r="E4750" s="57">
        <f t="shared" ca="1" si="589"/>
        <v>0.69901132557896251</v>
      </c>
      <c r="F4750" s="57">
        <f t="shared" ca="1" si="585"/>
        <v>0</v>
      </c>
      <c r="G4750" s="57">
        <f t="shared" ca="1" si="586"/>
        <v>0</v>
      </c>
      <c r="H4750" s="17">
        <f t="shared" ca="1" si="587"/>
        <v>0</v>
      </c>
      <c r="I4750" s="17">
        <f t="shared" ca="1" si="588"/>
        <v>0</v>
      </c>
      <c r="K4750" s="17">
        <v>4741</v>
      </c>
      <c r="L4750" s="50">
        <v>1.6750740510695081E-3</v>
      </c>
      <c r="M4750" s="50">
        <v>1.6882755532956601E-3</v>
      </c>
      <c r="N4750" s="50">
        <v>4.8800000000000003E-2</v>
      </c>
      <c r="O4750" s="50">
        <v>4.9000000000000002E-2</v>
      </c>
      <c r="R4750" s="59"/>
    </row>
    <row r="4751" spans="2:18" x14ac:dyDescent="0.2">
      <c r="B4751">
        <f t="shared" si="583"/>
        <v>4742</v>
      </c>
      <c r="C4751" s="57">
        <f ca="1"/>
        <v>-0.16938053385194374</v>
      </c>
      <c r="D4751" s="57">
        <f t="shared" ca="1" si="589"/>
        <v>0.65988405014884499</v>
      </c>
      <c r="E4751" s="57">
        <f t="shared" ca="1" si="589"/>
        <v>0.66010058969088148</v>
      </c>
      <c r="F4751" s="57">
        <f t="shared" ca="1" si="585"/>
        <v>0</v>
      </c>
      <c r="G4751" s="57">
        <f t="shared" ca="1" si="586"/>
        <v>0</v>
      </c>
      <c r="H4751" s="17">
        <f t="shared" ca="1" si="587"/>
        <v>0</v>
      </c>
      <c r="I4751" s="17">
        <f t="shared" ca="1" si="588"/>
        <v>0</v>
      </c>
      <c r="K4751" s="17">
        <v>4742</v>
      </c>
      <c r="L4751" s="50">
        <v>1.5994617017296097E-3</v>
      </c>
      <c r="M4751" s="50">
        <v>1.6119877428922549E-3</v>
      </c>
      <c r="N4751" s="50">
        <v>4.6399999999999997E-2</v>
      </c>
      <c r="O4751" s="50">
        <v>4.6399999999999997E-2</v>
      </c>
      <c r="R4751" s="59"/>
    </row>
    <row r="4752" spans="2:18" x14ac:dyDescent="0.2">
      <c r="B4752">
        <f t="shared" si="583"/>
        <v>4743</v>
      </c>
      <c r="C4752" s="57">
        <f ca="1"/>
        <v>0.54663366678762015</v>
      </c>
      <c r="D4752" s="57">
        <f t="shared" ca="1" si="589"/>
        <v>0.70814874705336062</v>
      </c>
      <c r="E4752" s="57">
        <f t="shared" ca="1" si="589"/>
        <v>0.70838112455262903</v>
      </c>
      <c r="F4752" s="57">
        <f t="shared" ca="1" si="585"/>
        <v>0</v>
      </c>
      <c r="G4752" s="57">
        <f t="shared" ca="1" si="586"/>
        <v>0</v>
      </c>
      <c r="H4752" s="17">
        <f t="shared" ca="1" si="587"/>
        <v>0</v>
      </c>
      <c r="I4752" s="17">
        <f t="shared" ca="1" si="588"/>
        <v>0</v>
      </c>
      <c r="K4752" s="17">
        <v>4743</v>
      </c>
      <c r="L4752" s="50">
        <v>1.6391657173022373E-3</v>
      </c>
      <c r="M4752" s="50">
        <v>1.6517565164822128E-3</v>
      </c>
      <c r="N4752" s="50">
        <v>4.6600000000000003E-2</v>
      </c>
      <c r="O4752" s="50">
        <v>4.6600000000000003E-2</v>
      </c>
      <c r="R4752" s="59"/>
    </row>
    <row r="4753" spans="2:18" x14ac:dyDescent="0.2">
      <c r="B4753">
        <f t="shared" si="583"/>
        <v>4744</v>
      </c>
      <c r="C4753" s="57">
        <f ca="1"/>
        <v>0.57105915518322214</v>
      </c>
      <c r="D4753" s="57">
        <f t="shared" ca="1" si="589"/>
        <v>0.70985605740562252</v>
      </c>
      <c r="E4753" s="57">
        <f t="shared" ca="1" si="589"/>
        <v>0.71008899515513746</v>
      </c>
      <c r="F4753" s="57">
        <f t="shared" ca="1" si="585"/>
        <v>0</v>
      </c>
      <c r="G4753" s="57">
        <f t="shared" ca="1" si="586"/>
        <v>0</v>
      </c>
      <c r="H4753" s="17">
        <f t="shared" ca="1" si="587"/>
        <v>0</v>
      </c>
      <c r="I4753" s="17">
        <f t="shared" ca="1" si="588"/>
        <v>0</v>
      </c>
      <c r="K4753" s="17">
        <v>4744</v>
      </c>
      <c r="L4753" s="50">
        <v>1.8907706918158875E-3</v>
      </c>
      <c r="M4753" s="50">
        <v>1.9057201407245497E-3</v>
      </c>
      <c r="N4753" s="50">
        <v>5.5399999999999998E-2</v>
      </c>
      <c r="O4753" s="50">
        <v>5.5399999999999998E-2</v>
      </c>
      <c r="R4753" s="59"/>
    </row>
    <row r="4754" spans="2:18" x14ac:dyDescent="0.2">
      <c r="B4754">
        <f t="shared" si="583"/>
        <v>4745</v>
      </c>
      <c r="C4754" s="57">
        <f ca="1"/>
        <v>0.98149422734096614</v>
      </c>
      <c r="D4754" s="57">
        <f t="shared" ca="1" si="589"/>
        <v>0.73916854649952168</v>
      </c>
      <c r="E4754" s="57">
        <f t="shared" ca="1" si="589"/>
        <v>0.73941110307974323</v>
      </c>
      <c r="F4754" s="57">
        <f t="shared" ca="1" si="585"/>
        <v>0</v>
      </c>
      <c r="G4754" s="57">
        <f t="shared" ca="1" si="586"/>
        <v>0</v>
      </c>
      <c r="H4754" s="17">
        <f t="shared" ca="1" si="587"/>
        <v>0</v>
      </c>
      <c r="I4754" s="17">
        <f t="shared" ca="1" si="588"/>
        <v>0</v>
      </c>
      <c r="K4754" s="17">
        <v>4745</v>
      </c>
      <c r="L4754" s="50">
        <v>1.7300963143501878E-3</v>
      </c>
      <c r="M4754" s="50">
        <v>1.7441136414051875E-3</v>
      </c>
      <c r="N4754" s="50">
        <v>5.1999999999999998E-2</v>
      </c>
      <c r="O4754" s="50">
        <v>5.1999999999999998E-2</v>
      </c>
      <c r="R4754" s="59"/>
    </row>
    <row r="4755" spans="2:18" x14ac:dyDescent="0.2">
      <c r="B4755">
        <f t="shared" si="583"/>
        <v>4746</v>
      </c>
      <c r="C4755" s="57">
        <f ca="1"/>
        <v>0.66436472295015825</v>
      </c>
      <c r="D4755" s="57">
        <f t="shared" ca="1" si="589"/>
        <v>0.71641597810879276</v>
      </c>
      <c r="E4755" s="57">
        <f t="shared" ca="1" si="589"/>
        <v>0.71665106848227944</v>
      </c>
      <c r="F4755" s="57">
        <f t="shared" ca="1" si="585"/>
        <v>0</v>
      </c>
      <c r="G4755" s="57">
        <f t="shared" ca="1" si="586"/>
        <v>0</v>
      </c>
      <c r="H4755" s="17">
        <f t="shared" ca="1" si="587"/>
        <v>0</v>
      </c>
      <c r="I4755" s="17">
        <f t="shared" ca="1" si="588"/>
        <v>0</v>
      </c>
      <c r="K4755" s="17">
        <v>4746</v>
      </c>
      <c r="L4755" s="50">
        <v>1.6643760271001832E-3</v>
      </c>
      <c r="M4755" s="50">
        <v>1.6780798713658055E-3</v>
      </c>
      <c r="N4755" s="50">
        <v>5.0799999999999998E-2</v>
      </c>
      <c r="O4755" s="50">
        <v>5.0999999999999997E-2</v>
      </c>
      <c r="R4755" s="59"/>
    </row>
    <row r="4756" spans="2:18" x14ac:dyDescent="0.2">
      <c r="B4756">
        <f t="shared" si="583"/>
        <v>4747</v>
      </c>
      <c r="C4756" s="57">
        <f ca="1"/>
        <v>-0.92573057709182194</v>
      </c>
      <c r="D4756" s="57">
        <f t="shared" ca="1" si="589"/>
        <v>0.61246849293582517</v>
      </c>
      <c r="E4756" s="57">
        <f t="shared" ca="1" si="589"/>
        <v>0.61266947316400644</v>
      </c>
      <c r="F4756" s="57">
        <f t="shared" ca="1" si="585"/>
        <v>0</v>
      </c>
      <c r="G4756" s="57">
        <f t="shared" ca="1" si="586"/>
        <v>0</v>
      </c>
      <c r="H4756" s="17">
        <f t="shared" ca="1" si="587"/>
        <v>0</v>
      </c>
      <c r="I4756" s="17">
        <f t="shared" ca="1" si="588"/>
        <v>0</v>
      </c>
      <c r="K4756" s="17">
        <v>4747</v>
      </c>
      <c r="L4756" s="50">
        <v>1.5278867372154853E-3</v>
      </c>
      <c r="M4756" s="50">
        <v>1.5405362857117181E-3</v>
      </c>
      <c r="N4756" s="50">
        <v>4.6600000000000003E-2</v>
      </c>
      <c r="O4756" s="50">
        <v>4.7600000000000003E-2</v>
      </c>
      <c r="R4756" s="59"/>
    </row>
    <row r="4757" spans="2:18" x14ac:dyDescent="0.2">
      <c r="B4757">
        <f t="shared" si="583"/>
        <v>4748</v>
      </c>
      <c r="C4757" s="57">
        <f ca="1"/>
        <v>0.14705323366099896</v>
      </c>
      <c r="D4757" s="57">
        <f t="shared" ca="1" si="589"/>
        <v>0.68079452994045109</v>
      </c>
      <c r="E4757" s="57">
        <f t="shared" ca="1" si="589"/>
        <v>0.68101793121178211</v>
      </c>
      <c r="F4757" s="57">
        <f t="shared" ca="1" si="585"/>
        <v>0</v>
      </c>
      <c r="G4757" s="57">
        <f t="shared" ca="1" si="586"/>
        <v>0</v>
      </c>
      <c r="H4757" s="17">
        <f t="shared" ca="1" si="587"/>
        <v>0</v>
      </c>
      <c r="I4757" s="17">
        <f t="shared" ca="1" si="588"/>
        <v>0</v>
      </c>
      <c r="K4757" s="17">
        <v>4748</v>
      </c>
      <c r="L4757" s="50">
        <v>1.6972305183374451E-3</v>
      </c>
      <c r="M4757" s="50">
        <v>1.7113361565877093E-3</v>
      </c>
      <c r="N4757" s="50">
        <v>5.2200000000000003E-2</v>
      </c>
      <c r="O4757" s="50">
        <v>5.28E-2</v>
      </c>
      <c r="R4757" s="59"/>
    </row>
    <row r="4758" spans="2:18" x14ac:dyDescent="0.2">
      <c r="B4758">
        <f t="shared" si="583"/>
        <v>4749</v>
      </c>
      <c r="C4758" s="57">
        <f ca="1"/>
        <v>-0.25740338419779807</v>
      </c>
      <c r="D4758" s="57">
        <f t="shared" ca="1" si="589"/>
        <v>0.65418238445936538</v>
      </c>
      <c r="E4758" s="57">
        <f t="shared" ca="1" si="589"/>
        <v>0.65439705301198048</v>
      </c>
      <c r="F4758" s="57">
        <f t="shared" ca="1" si="585"/>
        <v>0</v>
      </c>
      <c r="G4758" s="57">
        <f t="shared" ca="1" si="586"/>
        <v>0</v>
      </c>
      <c r="H4758" s="17">
        <f t="shared" ca="1" si="587"/>
        <v>0</v>
      </c>
      <c r="I4758" s="17">
        <f t="shared" ca="1" si="588"/>
        <v>0</v>
      </c>
      <c r="K4758" s="17">
        <v>4749</v>
      </c>
      <c r="L4758" s="50">
        <v>1.604220864884892E-3</v>
      </c>
      <c r="M4758" s="50">
        <v>1.617110572362556E-3</v>
      </c>
      <c r="N4758" s="50">
        <v>4.7800000000000002E-2</v>
      </c>
      <c r="O4758" s="50">
        <v>4.7800000000000002E-2</v>
      </c>
      <c r="R4758" s="59"/>
    </row>
    <row r="4759" spans="2:18" x14ac:dyDescent="0.2">
      <c r="B4759">
        <f t="shared" si="583"/>
        <v>4750</v>
      </c>
      <c r="C4759" s="57">
        <f ca="1"/>
        <v>1.6290775866089569</v>
      </c>
      <c r="D4759" s="57">
        <f t="shared" ca="1" si="589"/>
        <v>0.78789873563993196</v>
      </c>
      <c r="E4759" s="57">
        <f t="shared" ca="1" si="589"/>
        <v>0.78815728292766851</v>
      </c>
      <c r="F4759" s="57">
        <f t="shared" ca="1" si="585"/>
        <v>0</v>
      </c>
      <c r="G4759" s="57">
        <f t="shared" ca="1" si="586"/>
        <v>0</v>
      </c>
      <c r="H4759" s="17">
        <f t="shared" ca="1" si="587"/>
        <v>0</v>
      </c>
      <c r="I4759" s="17">
        <f t="shared" ca="1" si="588"/>
        <v>0</v>
      </c>
      <c r="K4759" s="17">
        <v>4750</v>
      </c>
      <c r="L4759" s="50">
        <v>1.5735097277233406E-3</v>
      </c>
      <c r="M4759" s="50">
        <v>1.5865575808093463E-3</v>
      </c>
      <c r="N4759" s="50">
        <v>4.82E-2</v>
      </c>
      <c r="O4759" s="50">
        <v>4.8800000000000003E-2</v>
      </c>
      <c r="R4759" s="59"/>
    </row>
    <row r="4760" spans="2:18" x14ac:dyDescent="0.2">
      <c r="B4760">
        <f t="shared" si="583"/>
        <v>4751</v>
      </c>
      <c r="C4760" s="57">
        <f ca="1"/>
        <v>-8.6317686497713153E-2</v>
      </c>
      <c r="D4760" s="57">
        <f t="shared" ca="1" si="589"/>
        <v>0.66530999766891541</v>
      </c>
      <c r="E4760" s="57">
        <f t="shared" ca="1" si="589"/>
        <v>0.66552831772404486</v>
      </c>
      <c r="F4760" s="57">
        <f t="shared" ca="1" si="585"/>
        <v>0</v>
      </c>
      <c r="G4760" s="57">
        <f t="shared" ca="1" si="586"/>
        <v>0</v>
      </c>
      <c r="H4760" s="17">
        <f t="shared" ca="1" si="587"/>
        <v>0</v>
      </c>
      <c r="I4760" s="17">
        <f t="shared" ca="1" si="588"/>
        <v>0</v>
      </c>
      <c r="K4760" s="17">
        <v>4751</v>
      </c>
      <c r="L4760" s="50">
        <v>1.5385285752424936E-3</v>
      </c>
      <c r="M4760" s="50">
        <v>1.5516553720825727E-3</v>
      </c>
      <c r="N4760" s="50">
        <v>4.8800000000000003E-2</v>
      </c>
      <c r="O4760" s="50">
        <v>4.8800000000000003E-2</v>
      </c>
      <c r="R4760" s="59"/>
    </row>
    <row r="4761" spans="2:18" x14ac:dyDescent="0.2">
      <c r="B4761">
        <f t="shared" si="583"/>
        <v>4752</v>
      </c>
      <c r="C4761" s="57">
        <f ca="1"/>
        <v>-0.85085911870721076</v>
      </c>
      <c r="D4761" s="57">
        <f t="shared" ca="1" si="589"/>
        <v>0.61700608656456446</v>
      </c>
      <c r="E4761" s="57">
        <f t="shared" ca="1" si="589"/>
        <v>0.61720855579440614</v>
      </c>
      <c r="F4761" s="57">
        <f t="shared" ca="1" si="585"/>
        <v>0</v>
      </c>
      <c r="G4761" s="57">
        <f t="shared" ca="1" si="586"/>
        <v>0</v>
      </c>
      <c r="H4761" s="17">
        <f t="shared" ca="1" si="587"/>
        <v>0</v>
      </c>
      <c r="I4761" s="17">
        <f t="shared" ca="1" si="588"/>
        <v>0</v>
      </c>
      <c r="K4761" s="17">
        <v>4752</v>
      </c>
      <c r="L4761" s="50">
        <v>1.9246114260261179E-3</v>
      </c>
      <c r="M4761" s="50">
        <v>1.9398823550758433E-3</v>
      </c>
      <c r="N4761" s="50">
        <v>5.6599999999999998E-2</v>
      </c>
      <c r="O4761" s="50">
        <v>5.6599999999999998E-2</v>
      </c>
      <c r="R4761" s="59"/>
    </row>
    <row r="4762" spans="2:18" x14ac:dyDescent="0.2">
      <c r="B4762">
        <f t="shared" si="583"/>
        <v>4753</v>
      </c>
      <c r="C4762" s="57">
        <f ca="1"/>
        <v>-1.8724293244559096</v>
      </c>
      <c r="D4762" s="57">
        <f t="shared" ca="1" si="589"/>
        <v>0.55789170522014653</v>
      </c>
      <c r="E4762" s="57">
        <f t="shared" ca="1" si="589"/>
        <v>0.55807477619197421</v>
      </c>
      <c r="F4762" s="57">
        <f t="shared" ca="1" si="585"/>
        <v>0</v>
      </c>
      <c r="G4762" s="57">
        <f t="shared" ca="1" si="586"/>
        <v>0</v>
      </c>
      <c r="H4762" s="17">
        <f t="shared" ca="1" si="587"/>
        <v>0</v>
      </c>
      <c r="I4762" s="17">
        <f t="shared" ca="1" si="588"/>
        <v>0</v>
      </c>
      <c r="K4762" s="17">
        <v>4753</v>
      </c>
      <c r="L4762" s="50">
        <v>1.6622401734323238E-3</v>
      </c>
      <c r="M4762" s="50">
        <v>1.6763904213277676E-3</v>
      </c>
      <c r="N4762" s="50">
        <v>5.2600000000000001E-2</v>
      </c>
      <c r="O4762" s="50">
        <v>5.2600000000000001E-2</v>
      </c>
      <c r="R4762" s="59"/>
    </row>
    <row r="4763" spans="2:18" x14ac:dyDescent="0.2">
      <c r="B4763">
        <f t="shared" si="583"/>
        <v>4754</v>
      </c>
      <c r="C4763" s="57">
        <f ca="1"/>
        <v>-0.50322457408400034</v>
      </c>
      <c r="D4763" s="57">
        <f t="shared" ca="1" si="589"/>
        <v>0.63851891476114364</v>
      </c>
      <c r="E4763" s="57">
        <f t="shared" ca="1" si="589"/>
        <v>0.63872844337962253</v>
      </c>
      <c r="F4763" s="57">
        <f t="shared" ca="1" si="585"/>
        <v>0</v>
      </c>
      <c r="G4763" s="57">
        <f t="shared" ca="1" si="586"/>
        <v>0</v>
      </c>
      <c r="H4763" s="17">
        <f t="shared" ca="1" si="587"/>
        <v>0</v>
      </c>
      <c r="I4763" s="17">
        <f t="shared" ca="1" si="588"/>
        <v>0</v>
      </c>
      <c r="K4763" s="17">
        <v>4754</v>
      </c>
      <c r="L4763" s="50">
        <v>1.5618367349794142E-3</v>
      </c>
      <c r="M4763" s="50">
        <v>1.5744538880483564E-3</v>
      </c>
      <c r="N4763" s="50">
        <v>4.6800000000000001E-2</v>
      </c>
      <c r="O4763" s="50">
        <v>4.6800000000000001E-2</v>
      </c>
      <c r="R4763" s="59"/>
    </row>
    <row r="4764" spans="2:18" x14ac:dyDescent="0.2">
      <c r="B4764">
        <f t="shared" si="583"/>
        <v>4755</v>
      </c>
      <c r="C4764" s="57">
        <f ca="1"/>
        <v>0.37768555689783284</v>
      </c>
      <c r="D4764" s="57">
        <f t="shared" ca="1" si="589"/>
        <v>0.69645139048409999</v>
      </c>
      <c r="E4764" s="57">
        <f t="shared" ca="1" si="589"/>
        <v>0.69667992952078694</v>
      </c>
      <c r="F4764" s="57">
        <f t="shared" ca="1" si="585"/>
        <v>0</v>
      </c>
      <c r="G4764" s="57">
        <f t="shared" ca="1" si="586"/>
        <v>0</v>
      </c>
      <c r="H4764" s="17">
        <f t="shared" ca="1" si="587"/>
        <v>0</v>
      </c>
      <c r="I4764" s="17">
        <f t="shared" ca="1" si="588"/>
        <v>0</v>
      </c>
      <c r="K4764" s="17">
        <v>4755</v>
      </c>
      <c r="L4764" s="50">
        <v>1.7559963455497129E-3</v>
      </c>
      <c r="M4764" s="50">
        <v>1.7708498393150243E-3</v>
      </c>
      <c r="N4764" s="50">
        <v>5.5199999999999999E-2</v>
      </c>
      <c r="O4764" s="50">
        <v>5.5199999999999999E-2</v>
      </c>
      <c r="R4764" s="59"/>
    </row>
    <row r="4765" spans="2:18" x14ac:dyDescent="0.2">
      <c r="B4765">
        <f t="shared" si="583"/>
        <v>4756</v>
      </c>
      <c r="C4765" s="57">
        <f ca="1"/>
        <v>1.3796065961490616E-2</v>
      </c>
      <c r="D4765" s="57">
        <f t="shared" ca="1" si="589"/>
        <v>0.67190909460405124</v>
      </c>
      <c r="E4765" s="57">
        <f t="shared" ca="1" si="589"/>
        <v>0.67212958013874924</v>
      </c>
      <c r="F4765" s="57">
        <f t="shared" ca="1" si="585"/>
        <v>0</v>
      </c>
      <c r="G4765" s="57">
        <f t="shared" ca="1" si="586"/>
        <v>0</v>
      </c>
      <c r="H4765" s="17">
        <f t="shared" ca="1" si="587"/>
        <v>0</v>
      </c>
      <c r="I4765" s="17">
        <f t="shared" ca="1" si="588"/>
        <v>0</v>
      </c>
      <c r="K4765" s="17">
        <v>4756</v>
      </c>
      <c r="L4765" s="50">
        <v>1.9630043935901084E-3</v>
      </c>
      <c r="M4765" s="50">
        <v>1.9769988159110564E-3</v>
      </c>
      <c r="N4765" s="50">
        <v>5.16E-2</v>
      </c>
      <c r="O4765" s="50">
        <v>5.1799999999999999E-2</v>
      </c>
      <c r="R4765" s="59"/>
    </row>
    <row r="4766" spans="2:18" x14ac:dyDescent="0.2">
      <c r="B4766">
        <f t="shared" si="583"/>
        <v>4757</v>
      </c>
      <c r="C4766" s="57">
        <f ca="1"/>
        <v>-0.3604620366642704</v>
      </c>
      <c r="D4766" s="57">
        <f t="shared" ca="1" si="589"/>
        <v>0.64756935261067794</v>
      </c>
      <c r="E4766" s="57">
        <f t="shared" ca="1" si="589"/>
        <v>0.64778185111101227</v>
      </c>
      <c r="F4766" s="57">
        <f t="shared" ca="1" si="585"/>
        <v>0</v>
      </c>
      <c r="G4766" s="57">
        <f t="shared" ca="1" si="586"/>
        <v>0</v>
      </c>
      <c r="H4766" s="17">
        <f t="shared" ca="1" si="587"/>
        <v>0</v>
      </c>
      <c r="I4766" s="17">
        <f t="shared" ca="1" si="588"/>
        <v>0</v>
      </c>
      <c r="K4766" s="17">
        <v>4757</v>
      </c>
      <c r="L4766" s="50">
        <v>1.6120211850317841E-3</v>
      </c>
      <c r="M4766" s="50">
        <v>1.6251171980802056E-3</v>
      </c>
      <c r="N4766" s="50">
        <v>4.8399999999999999E-2</v>
      </c>
      <c r="O4766" s="50">
        <v>4.8599999999999997E-2</v>
      </c>
      <c r="R4766" s="59"/>
    </row>
    <row r="4767" spans="2:18" x14ac:dyDescent="0.2">
      <c r="B4767">
        <f t="shared" si="583"/>
        <v>4758</v>
      </c>
      <c r="C4767" s="57">
        <f ca="1"/>
        <v>4.0052459285796087E-2</v>
      </c>
      <c r="D4767" s="57">
        <f t="shared" ca="1" si="589"/>
        <v>0.67365061885982025</v>
      </c>
      <c r="E4767" s="57">
        <f t="shared" ca="1" si="589"/>
        <v>0.67387167587198415</v>
      </c>
      <c r="F4767" s="57">
        <f t="shared" ca="1" si="585"/>
        <v>0</v>
      </c>
      <c r="G4767" s="57">
        <f t="shared" ca="1" si="586"/>
        <v>0</v>
      </c>
      <c r="H4767" s="17">
        <f t="shared" ca="1" si="587"/>
        <v>0</v>
      </c>
      <c r="I4767" s="17">
        <f t="shared" ca="1" si="588"/>
        <v>0</v>
      </c>
      <c r="K4767" s="17">
        <v>4758</v>
      </c>
      <c r="L4767" s="50">
        <v>1.6253773993956608E-3</v>
      </c>
      <c r="M4767" s="50">
        <v>1.6392051754741254E-3</v>
      </c>
      <c r="N4767" s="50">
        <v>5.1400000000000001E-2</v>
      </c>
      <c r="O4767" s="50">
        <v>5.1400000000000001E-2</v>
      </c>
      <c r="R4767" s="59"/>
    </row>
    <row r="4768" spans="2:18" x14ac:dyDescent="0.2">
      <c r="B4768">
        <f t="shared" si="583"/>
        <v>4759</v>
      </c>
      <c r="C4768" s="57">
        <f ca="1"/>
        <v>-9.2283034674720144E-3</v>
      </c>
      <c r="D4768" s="57">
        <f t="shared" ca="1" si="589"/>
        <v>0.67038564822600533</v>
      </c>
      <c r="E4768" s="57">
        <f t="shared" ca="1" si="589"/>
        <v>0.67060563384502725</v>
      </c>
      <c r="F4768" s="57">
        <f t="shared" ca="1" si="585"/>
        <v>0</v>
      </c>
      <c r="G4768" s="57">
        <f t="shared" ca="1" si="586"/>
        <v>0</v>
      </c>
      <c r="H4768" s="17">
        <f t="shared" ca="1" si="587"/>
        <v>0</v>
      </c>
      <c r="I4768" s="17">
        <f t="shared" ca="1" si="588"/>
        <v>0</v>
      </c>
      <c r="K4768" s="17">
        <v>4759</v>
      </c>
      <c r="L4768" s="50">
        <v>1.6443017991977034E-3</v>
      </c>
      <c r="M4768" s="50">
        <v>1.6573842656360345E-3</v>
      </c>
      <c r="N4768" s="50">
        <v>4.8399999999999999E-2</v>
      </c>
      <c r="O4768" s="50">
        <v>4.8599999999999997E-2</v>
      </c>
      <c r="R4768" s="59"/>
    </row>
    <row r="4769" spans="2:18" x14ac:dyDescent="0.2">
      <c r="B4769">
        <f t="shared" si="583"/>
        <v>4760</v>
      </c>
      <c r="C4769" s="57">
        <f ca="1"/>
        <v>-0.22224727633068156</v>
      </c>
      <c r="D4769" s="57">
        <f t="shared" ca="1" si="589"/>
        <v>0.65645368285194838</v>
      </c>
      <c r="E4769" s="57">
        <f t="shared" ca="1" si="589"/>
        <v>0.65666909672628115</v>
      </c>
      <c r="F4769" s="57">
        <f t="shared" ca="1" si="585"/>
        <v>0</v>
      </c>
      <c r="G4769" s="57">
        <f t="shared" ca="1" si="586"/>
        <v>0</v>
      </c>
      <c r="H4769" s="17">
        <f t="shared" ca="1" si="587"/>
        <v>0</v>
      </c>
      <c r="I4769" s="17">
        <f t="shared" ca="1" si="588"/>
        <v>0</v>
      </c>
      <c r="K4769" s="17">
        <v>4760</v>
      </c>
      <c r="L4769" s="50">
        <v>1.8623770344635446E-3</v>
      </c>
      <c r="M4769" s="50">
        <v>1.876546243669709E-3</v>
      </c>
      <c r="N4769" s="50">
        <v>5.2400000000000002E-2</v>
      </c>
      <c r="O4769" s="50">
        <v>5.28E-2</v>
      </c>
      <c r="R4769" s="59"/>
    </row>
    <row r="4770" spans="2:18" x14ac:dyDescent="0.2">
      <c r="B4770">
        <f t="shared" si="583"/>
        <v>4761</v>
      </c>
      <c r="C4770" s="57">
        <f ca="1"/>
        <v>-0.56607473314368262</v>
      </c>
      <c r="D4770" s="57">
        <f t="shared" ref="D4770:E4789" ca="1" si="590">S0*EXP((D$5+0.5*σ*σ)*T+σ*SQRT(T)*$C4770)</f>
        <v>0.63457473166713041</v>
      </c>
      <c r="E4770" s="57">
        <f t="shared" ca="1" si="590"/>
        <v>0.63478296601034889</v>
      </c>
      <c r="F4770" s="57">
        <f t="shared" ca="1" si="585"/>
        <v>0</v>
      </c>
      <c r="G4770" s="57">
        <f t="shared" ca="1" si="586"/>
        <v>0</v>
      </c>
      <c r="H4770" s="17">
        <f t="shared" ca="1" si="587"/>
        <v>0</v>
      </c>
      <c r="I4770" s="17">
        <f t="shared" ca="1" si="588"/>
        <v>0</v>
      </c>
      <c r="K4770" s="17">
        <v>4761</v>
      </c>
      <c r="L4770" s="50">
        <v>1.6152043554650301E-3</v>
      </c>
      <c r="M4770" s="50">
        <v>1.6285969761470189E-3</v>
      </c>
      <c r="N4770" s="50">
        <v>4.9399999999999999E-2</v>
      </c>
      <c r="O4770" s="50">
        <v>5.04E-2</v>
      </c>
      <c r="R4770" s="59"/>
    </row>
    <row r="4771" spans="2:18" x14ac:dyDescent="0.2">
      <c r="B4771">
        <f t="shared" si="583"/>
        <v>4762</v>
      </c>
      <c r="C4771" s="57">
        <f ca="1"/>
        <v>-1.0033224168094386</v>
      </c>
      <c r="D4771" s="57">
        <f t="shared" ca="1" si="590"/>
        <v>0.60780123830737354</v>
      </c>
      <c r="E4771" s="57">
        <f t="shared" ca="1" si="590"/>
        <v>0.60800068698591425</v>
      </c>
      <c r="F4771" s="57">
        <f t="shared" ca="1" si="585"/>
        <v>0</v>
      </c>
      <c r="G4771" s="57">
        <f t="shared" ca="1" si="586"/>
        <v>0</v>
      </c>
      <c r="H4771" s="17">
        <f t="shared" ca="1" si="587"/>
        <v>0</v>
      </c>
      <c r="I4771" s="17">
        <f t="shared" ca="1" si="588"/>
        <v>0</v>
      </c>
      <c r="K4771" s="17">
        <v>4762</v>
      </c>
      <c r="L4771" s="50">
        <v>1.6426347397048757E-3</v>
      </c>
      <c r="M4771" s="50">
        <v>1.6565651795709805E-3</v>
      </c>
      <c r="N4771" s="50">
        <v>5.1400000000000001E-2</v>
      </c>
      <c r="O4771" s="50">
        <v>5.1999999999999998E-2</v>
      </c>
      <c r="R4771" s="59"/>
    </row>
    <row r="4772" spans="2:18" x14ac:dyDescent="0.2">
      <c r="B4772">
        <f t="shared" si="583"/>
        <v>4763</v>
      </c>
      <c r="C4772" s="57">
        <f ca="1"/>
        <v>0.25596100274354699</v>
      </c>
      <c r="D4772" s="57">
        <f t="shared" ca="1" si="590"/>
        <v>0.68814356337639226</v>
      </c>
      <c r="E4772" s="57">
        <f t="shared" ca="1" si="590"/>
        <v>0.68836937621735317</v>
      </c>
      <c r="F4772" s="57">
        <f t="shared" ca="1" si="585"/>
        <v>0</v>
      </c>
      <c r="G4772" s="57">
        <f t="shared" ca="1" si="586"/>
        <v>0</v>
      </c>
      <c r="H4772" s="17">
        <f t="shared" ca="1" si="587"/>
        <v>0</v>
      </c>
      <c r="I4772" s="17">
        <f t="shared" ca="1" si="588"/>
        <v>0</v>
      </c>
      <c r="K4772" s="17">
        <v>4763</v>
      </c>
      <c r="L4772" s="50">
        <v>1.7635570265068785E-3</v>
      </c>
      <c r="M4772" s="50">
        <v>1.7783624375351296E-3</v>
      </c>
      <c r="N4772" s="50">
        <v>5.5E-2</v>
      </c>
      <c r="O4772" s="50">
        <v>5.5199999999999999E-2</v>
      </c>
      <c r="R4772" s="59"/>
    </row>
    <row r="4773" spans="2:18" x14ac:dyDescent="0.2">
      <c r="B4773">
        <f t="shared" si="583"/>
        <v>4764</v>
      </c>
      <c r="C4773" s="57">
        <f ca="1"/>
        <v>0.82224419179587616</v>
      </c>
      <c r="D4773" s="57">
        <f t="shared" ca="1" si="590"/>
        <v>0.72765418201361709</v>
      </c>
      <c r="E4773" s="57">
        <f t="shared" ca="1" si="590"/>
        <v>0.72789296017971872</v>
      </c>
      <c r="F4773" s="57">
        <f t="shared" ca="1" si="585"/>
        <v>0</v>
      </c>
      <c r="G4773" s="57">
        <f t="shared" ca="1" si="586"/>
        <v>0</v>
      </c>
      <c r="H4773" s="17">
        <f t="shared" ca="1" si="587"/>
        <v>0</v>
      </c>
      <c r="I4773" s="17">
        <f t="shared" ca="1" si="588"/>
        <v>0</v>
      </c>
      <c r="K4773" s="17">
        <v>4764</v>
      </c>
      <c r="L4773" s="50">
        <v>1.6827814411405303E-3</v>
      </c>
      <c r="M4773" s="50">
        <v>1.6961624911681333E-3</v>
      </c>
      <c r="N4773" s="50">
        <v>4.9599999999999998E-2</v>
      </c>
      <c r="O4773" s="50">
        <v>4.9599999999999998E-2</v>
      </c>
      <c r="R4773" s="59"/>
    </row>
    <row r="4774" spans="2:18" x14ac:dyDescent="0.2">
      <c r="B4774">
        <f t="shared" si="583"/>
        <v>4765</v>
      </c>
      <c r="C4774" s="57">
        <f ca="1"/>
        <v>0.28573069763289283</v>
      </c>
      <c r="D4774" s="57">
        <f t="shared" ca="1" si="590"/>
        <v>0.69016617557195825</v>
      </c>
      <c r="E4774" s="57">
        <f t="shared" ca="1" si="590"/>
        <v>0.69039265212879231</v>
      </c>
      <c r="F4774" s="57">
        <f t="shared" ca="1" si="585"/>
        <v>0</v>
      </c>
      <c r="G4774" s="57">
        <f t="shared" ca="1" si="586"/>
        <v>0</v>
      </c>
      <c r="H4774" s="17">
        <f t="shared" ca="1" si="587"/>
        <v>0</v>
      </c>
      <c r="I4774" s="17">
        <f t="shared" ca="1" si="588"/>
        <v>0</v>
      </c>
      <c r="K4774" s="17">
        <v>4765</v>
      </c>
      <c r="L4774" s="50">
        <v>1.5013473916223065E-3</v>
      </c>
      <c r="M4774" s="50">
        <v>1.5142947171705385E-3</v>
      </c>
      <c r="N4774" s="50">
        <v>4.8000000000000001E-2</v>
      </c>
      <c r="O4774" s="50">
        <v>4.82E-2</v>
      </c>
      <c r="R4774" s="59"/>
    </row>
    <row r="4775" spans="2:18" x14ac:dyDescent="0.2">
      <c r="B4775">
        <f t="shared" si="583"/>
        <v>4766</v>
      </c>
      <c r="C4775" s="57">
        <f ca="1"/>
        <v>-0.18841475977980479</v>
      </c>
      <c r="D4775" s="57">
        <f t="shared" ca="1" si="590"/>
        <v>0.65864691498640204</v>
      </c>
      <c r="E4775" s="57">
        <f t="shared" ca="1" si="590"/>
        <v>0.65886304856517652</v>
      </c>
      <c r="F4775" s="57">
        <f t="shared" ca="1" si="585"/>
        <v>0</v>
      </c>
      <c r="G4775" s="57">
        <f t="shared" ca="1" si="586"/>
        <v>0</v>
      </c>
      <c r="H4775" s="17">
        <f t="shared" ca="1" si="587"/>
        <v>0</v>
      </c>
      <c r="I4775" s="17">
        <f t="shared" ca="1" si="588"/>
        <v>0</v>
      </c>
      <c r="K4775" s="17">
        <v>4766</v>
      </c>
      <c r="L4775" s="50">
        <v>1.5990602778786277E-3</v>
      </c>
      <c r="M4775" s="50">
        <v>1.6126429310671909E-3</v>
      </c>
      <c r="N4775" s="50">
        <v>5.0200000000000002E-2</v>
      </c>
      <c r="O4775" s="50">
        <v>5.0599999999999999E-2</v>
      </c>
      <c r="R4775" s="59"/>
    </row>
    <row r="4776" spans="2:18" x14ac:dyDescent="0.2">
      <c r="B4776">
        <f t="shared" si="583"/>
        <v>4767</v>
      </c>
      <c r="C4776" s="57">
        <f ca="1"/>
        <v>0.46237823444937948</v>
      </c>
      <c r="D4776" s="57">
        <f t="shared" ca="1" si="590"/>
        <v>0.70229085139676972</v>
      </c>
      <c r="E4776" s="57">
        <f t="shared" ca="1" si="590"/>
        <v>0.70252130664008638</v>
      </c>
      <c r="F4776" s="57">
        <f t="shared" ca="1" si="585"/>
        <v>0</v>
      </c>
      <c r="G4776" s="57">
        <f t="shared" ca="1" si="586"/>
        <v>0</v>
      </c>
      <c r="H4776" s="17">
        <f t="shared" ca="1" si="587"/>
        <v>0</v>
      </c>
      <c r="I4776" s="17">
        <f t="shared" ca="1" si="588"/>
        <v>0</v>
      </c>
      <c r="K4776" s="17">
        <v>4767</v>
      </c>
      <c r="L4776" s="50">
        <v>1.785533083731286E-3</v>
      </c>
      <c r="M4776" s="50">
        <v>1.7997392628103601E-3</v>
      </c>
      <c r="N4776" s="50">
        <v>5.2600000000000001E-2</v>
      </c>
      <c r="O4776" s="50">
        <v>5.28E-2</v>
      </c>
      <c r="R4776" s="59"/>
    </row>
    <row r="4777" spans="2:18" x14ac:dyDescent="0.2">
      <c r="B4777">
        <f t="shared" si="583"/>
        <v>4768</v>
      </c>
      <c r="C4777" s="57">
        <f ca="1"/>
        <v>0.67309576629566215</v>
      </c>
      <c r="D4777" s="57">
        <f t="shared" ca="1" si="590"/>
        <v>0.7170329140269095</v>
      </c>
      <c r="E4777" s="57">
        <f t="shared" ca="1" si="590"/>
        <v>0.7172682068466002</v>
      </c>
      <c r="F4777" s="57">
        <f t="shared" ca="1" si="585"/>
        <v>0</v>
      </c>
      <c r="G4777" s="57">
        <f t="shared" ca="1" si="586"/>
        <v>0</v>
      </c>
      <c r="H4777" s="17">
        <f t="shared" ca="1" si="587"/>
        <v>0</v>
      </c>
      <c r="I4777" s="17">
        <f t="shared" ca="1" si="588"/>
        <v>0</v>
      </c>
      <c r="K4777" s="17">
        <v>4768</v>
      </c>
      <c r="L4777" s="50">
        <v>1.8377670263766269E-3</v>
      </c>
      <c r="M4777" s="50">
        <v>1.8522852484104632E-3</v>
      </c>
      <c r="N4777" s="50">
        <v>5.3800000000000001E-2</v>
      </c>
      <c r="O4777" s="50">
        <v>5.3800000000000001E-2</v>
      </c>
      <c r="R4777" s="59"/>
    </row>
    <row r="4778" spans="2:18" x14ac:dyDescent="0.2">
      <c r="B4778">
        <f t="shared" si="583"/>
        <v>4769</v>
      </c>
      <c r="C4778" s="57">
        <f ca="1"/>
        <v>-0.47135392111878421</v>
      </c>
      <c r="D4778" s="57">
        <f t="shared" ca="1" si="590"/>
        <v>0.64052832640378776</v>
      </c>
      <c r="E4778" s="57">
        <f t="shared" ca="1" si="590"/>
        <v>0.64073851440640672</v>
      </c>
      <c r="F4778" s="57">
        <f t="shared" ca="1" si="585"/>
        <v>0</v>
      </c>
      <c r="G4778" s="57">
        <f t="shared" ca="1" si="586"/>
        <v>0</v>
      </c>
      <c r="H4778" s="17">
        <f t="shared" ca="1" si="587"/>
        <v>0</v>
      </c>
      <c r="I4778" s="17">
        <f t="shared" ca="1" si="588"/>
        <v>0</v>
      </c>
      <c r="K4778" s="17">
        <v>4769</v>
      </c>
      <c r="L4778" s="50">
        <v>1.8443556058780348E-3</v>
      </c>
      <c r="M4778" s="50">
        <v>1.8591196111690401E-3</v>
      </c>
      <c r="N4778" s="50">
        <v>5.4399999999999997E-2</v>
      </c>
      <c r="O4778" s="50">
        <v>5.5E-2</v>
      </c>
      <c r="R4778" s="59"/>
    </row>
    <row r="4779" spans="2:18" x14ac:dyDescent="0.2">
      <c r="B4779">
        <f t="shared" ref="B4779:B4842" si="591">B4778+1</f>
        <v>4770</v>
      </c>
      <c r="C4779" s="57">
        <f ca="1"/>
        <v>1.6897862479680017</v>
      </c>
      <c r="D4779" s="57">
        <f t="shared" ca="1" si="590"/>
        <v>0.79262853893865071</v>
      </c>
      <c r="E4779" s="57">
        <f t="shared" ca="1" si="590"/>
        <v>0.79288863830124046</v>
      </c>
      <c r="F4779" s="57">
        <f t="shared" ca="1" si="585"/>
        <v>4.4285389386506946E-3</v>
      </c>
      <c r="G4779" s="57">
        <f t="shared" ca="1" si="586"/>
        <v>4.6886383012404442E-3</v>
      </c>
      <c r="H4779" s="17">
        <f t="shared" ca="1" si="587"/>
        <v>1</v>
      </c>
      <c r="I4779" s="17">
        <f t="shared" ca="1" si="588"/>
        <v>1</v>
      </c>
      <c r="K4779" s="17">
        <v>4770</v>
      </c>
      <c r="L4779" s="50">
        <v>1.8470331574230862E-3</v>
      </c>
      <c r="M4779" s="50">
        <v>1.8610344142063354E-3</v>
      </c>
      <c r="N4779" s="50">
        <v>5.16E-2</v>
      </c>
      <c r="O4779" s="50">
        <v>5.1799999999999999E-2</v>
      </c>
      <c r="R4779" s="59"/>
    </row>
    <row r="4780" spans="2:18" x14ac:dyDescent="0.2">
      <c r="B4780">
        <f t="shared" si="591"/>
        <v>4771</v>
      </c>
      <c r="C4780" s="57">
        <f ca="1"/>
        <v>-0.71334391575104161</v>
      </c>
      <c r="D4780" s="57">
        <f t="shared" ca="1" si="590"/>
        <v>0.62542796821067292</v>
      </c>
      <c r="E4780" s="57">
        <f t="shared" ca="1" si="590"/>
        <v>0.62563320106299403</v>
      </c>
      <c r="F4780" s="57">
        <f t="shared" ca="1" si="585"/>
        <v>0</v>
      </c>
      <c r="G4780" s="57">
        <f t="shared" ca="1" si="586"/>
        <v>0</v>
      </c>
      <c r="H4780" s="17">
        <f t="shared" ca="1" si="587"/>
        <v>0</v>
      </c>
      <c r="I4780" s="17">
        <f t="shared" ca="1" si="588"/>
        <v>0</v>
      </c>
      <c r="K4780" s="17">
        <v>4771</v>
      </c>
      <c r="L4780" s="50">
        <v>1.5693510365906442E-3</v>
      </c>
      <c r="M4780" s="50">
        <v>1.5827200617026355E-3</v>
      </c>
      <c r="N4780" s="50">
        <v>4.9599999999999998E-2</v>
      </c>
      <c r="O4780" s="50">
        <v>4.9799999999999997E-2</v>
      </c>
      <c r="R4780" s="59"/>
    </row>
    <row r="4781" spans="2:18" x14ac:dyDescent="0.2">
      <c r="B4781">
        <f t="shared" si="591"/>
        <v>4772</v>
      </c>
      <c r="C4781" s="57">
        <f ca="1"/>
        <v>-1.0526138004814736</v>
      </c>
      <c r="D4781" s="57">
        <f t="shared" ca="1" si="590"/>
        <v>0.60485478537338566</v>
      </c>
      <c r="E4781" s="57">
        <f t="shared" ca="1" si="590"/>
        <v>0.60505326717968755</v>
      </c>
      <c r="F4781" s="57">
        <f t="shared" ca="1" si="585"/>
        <v>0</v>
      </c>
      <c r="G4781" s="57">
        <f t="shared" ca="1" si="586"/>
        <v>0</v>
      </c>
      <c r="H4781" s="17">
        <f t="shared" ca="1" si="587"/>
        <v>0</v>
      </c>
      <c r="I4781" s="17">
        <f t="shared" ca="1" si="588"/>
        <v>0</v>
      </c>
      <c r="K4781" s="17">
        <v>4772</v>
      </c>
      <c r="L4781" s="50">
        <v>1.8084388858506286E-3</v>
      </c>
      <c r="M4781" s="50">
        <v>1.8228440254589749E-3</v>
      </c>
      <c r="N4781" s="50">
        <v>5.3400000000000003E-2</v>
      </c>
      <c r="O4781" s="50">
        <v>5.3400000000000003E-2</v>
      </c>
      <c r="R4781" s="59"/>
    </row>
    <row r="4782" spans="2:18" x14ac:dyDescent="0.2">
      <c r="B4782">
        <f t="shared" si="591"/>
        <v>4773</v>
      </c>
      <c r="C4782" s="57">
        <f ca="1"/>
        <v>-1.6461883734698584</v>
      </c>
      <c r="D4782" s="57">
        <f t="shared" ca="1" si="590"/>
        <v>0.57047502433478381</v>
      </c>
      <c r="E4782" s="57">
        <f t="shared" ca="1" si="590"/>
        <v>0.57066222449591042</v>
      </c>
      <c r="F4782" s="57">
        <f t="shared" ca="1" si="585"/>
        <v>0</v>
      </c>
      <c r="G4782" s="57">
        <f t="shared" ca="1" si="586"/>
        <v>0</v>
      </c>
      <c r="H4782" s="17">
        <f t="shared" ca="1" si="587"/>
        <v>0</v>
      </c>
      <c r="I4782" s="17">
        <f t="shared" ca="1" si="588"/>
        <v>0</v>
      </c>
      <c r="K4782" s="17">
        <v>4773</v>
      </c>
      <c r="L4782" s="50">
        <v>1.7926343481629509E-3</v>
      </c>
      <c r="M4782" s="50">
        <v>1.8065955414967893E-3</v>
      </c>
      <c r="N4782" s="50">
        <v>5.16E-2</v>
      </c>
      <c r="O4782" s="50">
        <v>5.1799999999999999E-2</v>
      </c>
      <c r="R4782" s="59"/>
    </row>
    <row r="4783" spans="2:18" x14ac:dyDescent="0.2">
      <c r="B4783">
        <f t="shared" si="591"/>
        <v>4774</v>
      </c>
      <c r="C4783" s="57">
        <f ca="1"/>
        <v>4.1533405777865351E-2</v>
      </c>
      <c r="D4783" s="57">
        <f t="shared" ca="1" si="590"/>
        <v>0.67374898089487678</v>
      </c>
      <c r="E4783" s="57">
        <f t="shared" ca="1" si="590"/>
        <v>0.67397007018433253</v>
      </c>
      <c r="F4783" s="57">
        <f t="shared" ca="1" si="585"/>
        <v>0</v>
      </c>
      <c r="G4783" s="57">
        <f t="shared" ca="1" si="586"/>
        <v>0</v>
      </c>
      <c r="H4783" s="17">
        <f t="shared" ca="1" si="587"/>
        <v>0</v>
      </c>
      <c r="I4783" s="17">
        <f t="shared" ca="1" si="588"/>
        <v>0</v>
      </c>
      <c r="K4783" s="17">
        <v>4774</v>
      </c>
      <c r="L4783" s="50">
        <v>1.893899259365924E-3</v>
      </c>
      <c r="M4783" s="50">
        <v>1.9082770585437923E-3</v>
      </c>
      <c r="N4783" s="50">
        <v>5.28E-2</v>
      </c>
      <c r="O4783" s="50">
        <v>5.3400000000000003E-2</v>
      </c>
      <c r="R4783" s="59"/>
    </row>
    <row r="4784" spans="2:18" x14ac:dyDescent="0.2">
      <c r="B4784">
        <f t="shared" si="591"/>
        <v>4775</v>
      </c>
      <c r="C4784" s="57">
        <f ca="1"/>
        <v>-0.12566545727944445</v>
      </c>
      <c r="D4784" s="57">
        <f t="shared" ca="1" si="590"/>
        <v>0.66273412839706958</v>
      </c>
      <c r="E4784" s="57">
        <f t="shared" ca="1" si="590"/>
        <v>0.66295160318619761</v>
      </c>
      <c r="F4784" s="57">
        <f t="shared" ca="1" si="585"/>
        <v>0</v>
      </c>
      <c r="G4784" s="57">
        <f t="shared" ca="1" si="586"/>
        <v>0</v>
      </c>
      <c r="H4784" s="17">
        <f t="shared" ca="1" si="587"/>
        <v>0</v>
      </c>
      <c r="I4784" s="17">
        <f t="shared" ca="1" si="588"/>
        <v>0</v>
      </c>
      <c r="K4784" s="17">
        <v>4775</v>
      </c>
      <c r="L4784" s="50">
        <v>1.7776345390931162E-3</v>
      </c>
      <c r="M4784" s="50">
        <v>1.7926995718171835E-3</v>
      </c>
      <c r="N4784" s="50">
        <v>5.5599999999999997E-2</v>
      </c>
      <c r="O4784" s="50">
        <v>5.6399999999999999E-2</v>
      </c>
      <c r="R4784" s="59"/>
    </row>
    <row r="4785" spans="2:18" x14ac:dyDescent="0.2">
      <c r="B4785">
        <f t="shared" si="591"/>
        <v>4776</v>
      </c>
      <c r="C4785" s="57">
        <f ca="1"/>
        <v>6.721306114841305E-2</v>
      </c>
      <c r="D4785" s="57">
        <f t="shared" ca="1" si="590"/>
        <v>0.67545686697488727</v>
      </c>
      <c r="E4785" s="57">
        <f t="shared" ca="1" si="590"/>
        <v>0.6756785167035132</v>
      </c>
      <c r="F4785" s="57">
        <f t="shared" ca="1" si="585"/>
        <v>0</v>
      </c>
      <c r="G4785" s="57">
        <f t="shared" ca="1" si="586"/>
        <v>0</v>
      </c>
      <c r="H4785" s="17">
        <f t="shared" ca="1" si="587"/>
        <v>0</v>
      </c>
      <c r="I4785" s="17">
        <f t="shared" ca="1" si="588"/>
        <v>0</v>
      </c>
      <c r="K4785" s="17">
        <v>4776</v>
      </c>
      <c r="L4785" s="50">
        <v>1.6718485398552882E-3</v>
      </c>
      <c r="M4785" s="50">
        <v>1.6860082113145146E-3</v>
      </c>
      <c r="N4785" s="50">
        <v>5.2400000000000002E-2</v>
      </c>
      <c r="O4785" s="50">
        <v>5.28E-2</v>
      </c>
      <c r="R4785" s="59"/>
    </row>
    <row r="4786" spans="2:18" x14ac:dyDescent="0.2">
      <c r="B4786">
        <f t="shared" si="591"/>
        <v>4777</v>
      </c>
      <c r="C4786" s="57">
        <f ca="1"/>
        <v>1.9867448883191723</v>
      </c>
      <c r="D4786" s="57">
        <f t="shared" ca="1" si="590"/>
        <v>0.81617687317213594</v>
      </c>
      <c r="E4786" s="57">
        <f t="shared" ca="1" si="590"/>
        <v>0.81644469987032264</v>
      </c>
      <c r="F4786" s="57">
        <f t="shared" ca="1" si="585"/>
        <v>2.797687317213593E-2</v>
      </c>
      <c r="G4786" s="57">
        <f t="shared" ca="1" si="586"/>
        <v>2.8244699870322632E-2</v>
      </c>
      <c r="H4786" s="17">
        <f t="shared" ca="1" si="587"/>
        <v>1</v>
      </c>
      <c r="I4786" s="17">
        <f t="shared" ca="1" si="588"/>
        <v>1</v>
      </c>
      <c r="K4786" s="17">
        <v>4777</v>
      </c>
      <c r="L4786" s="50">
        <v>1.5246306957399402E-3</v>
      </c>
      <c r="M4786" s="50">
        <v>1.5375941179242324E-3</v>
      </c>
      <c r="N4786" s="50">
        <v>4.8000000000000001E-2</v>
      </c>
      <c r="O4786" s="50">
        <v>4.8399999999999999E-2</v>
      </c>
      <c r="R4786" s="59"/>
    </row>
    <row r="4787" spans="2:18" x14ac:dyDescent="0.2">
      <c r="B4787">
        <f t="shared" si="591"/>
        <v>4778</v>
      </c>
      <c r="C4787" s="57">
        <f ca="1"/>
        <v>2.5427680385177349E-2</v>
      </c>
      <c r="D4787" s="57">
        <f t="shared" ca="1" si="590"/>
        <v>0.67268003583112213</v>
      </c>
      <c r="E4787" s="57">
        <f t="shared" ca="1" si="590"/>
        <v>0.67290077434853757</v>
      </c>
      <c r="F4787" s="57">
        <f t="shared" ca="1" si="585"/>
        <v>0</v>
      </c>
      <c r="G4787" s="57">
        <f t="shared" ca="1" si="586"/>
        <v>0</v>
      </c>
      <c r="H4787" s="17">
        <f t="shared" ca="1" si="587"/>
        <v>0</v>
      </c>
      <c r="I4787" s="17">
        <f t="shared" ca="1" si="588"/>
        <v>0</v>
      </c>
      <c r="K4787" s="17">
        <v>4778</v>
      </c>
      <c r="L4787" s="50">
        <v>1.7507097731916577E-3</v>
      </c>
      <c r="M4787" s="50">
        <v>1.7649108437299218E-3</v>
      </c>
      <c r="N4787" s="50">
        <v>5.2600000000000001E-2</v>
      </c>
      <c r="O4787" s="50">
        <v>5.28E-2</v>
      </c>
      <c r="R4787" s="59"/>
    </row>
    <row r="4788" spans="2:18" x14ac:dyDescent="0.2">
      <c r="B4788">
        <f t="shared" si="591"/>
        <v>4779</v>
      </c>
      <c r="C4788" s="57">
        <f ca="1"/>
        <v>-0.540421140970335</v>
      </c>
      <c r="D4788" s="57">
        <f t="shared" ca="1" si="590"/>
        <v>0.63618168028118449</v>
      </c>
      <c r="E4788" s="57">
        <f t="shared" ca="1" si="590"/>
        <v>0.63639044194115946</v>
      </c>
      <c r="F4788" s="57">
        <f t="shared" ca="1" si="585"/>
        <v>0</v>
      </c>
      <c r="G4788" s="57">
        <f t="shared" ca="1" si="586"/>
        <v>0</v>
      </c>
      <c r="H4788" s="17">
        <f t="shared" ca="1" si="587"/>
        <v>0</v>
      </c>
      <c r="I4788" s="17">
        <f t="shared" ca="1" si="588"/>
        <v>0</v>
      </c>
      <c r="K4788" s="17">
        <v>4779</v>
      </c>
      <c r="L4788" s="50">
        <v>1.4880145557061176E-3</v>
      </c>
      <c r="M4788" s="50">
        <v>1.4992437266943034E-3</v>
      </c>
      <c r="N4788" s="50">
        <v>4.1399999999999999E-2</v>
      </c>
      <c r="O4788" s="50">
        <v>4.1599999999999998E-2</v>
      </c>
      <c r="R4788" s="59"/>
    </row>
    <row r="4789" spans="2:18" x14ac:dyDescent="0.2">
      <c r="B4789">
        <f t="shared" si="591"/>
        <v>4780</v>
      </c>
      <c r="C4789" s="57">
        <f ca="1"/>
        <v>-0.64821953161870061</v>
      </c>
      <c r="D4789" s="57">
        <f t="shared" ca="1" si="590"/>
        <v>0.62945641449179213</v>
      </c>
      <c r="E4789" s="57">
        <f t="shared" ca="1" si="590"/>
        <v>0.62966296927015852</v>
      </c>
      <c r="F4789" s="57">
        <f t="shared" ca="1" si="585"/>
        <v>0</v>
      </c>
      <c r="G4789" s="57">
        <f t="shared" ca="1" si="586"/>
        <v>0</v>
      </c>
      <c r="H4789" s="17">
        <f t="shared" ca="1" si="587"/>
        <v>0</v>
      </c>
      <c r="I4789" s="17">
        <f t="shared" ca="1" si="588"/>
        <v>0</v>
      </c>
      <c r="K4789" s="17">
        <v>4780</v>
      </c>
      <c r="L4789" s="50">
        <v>1.7261990112160013E-3</v>
      </c>
      <c r="M4789" s="50">
        <v>1.7405847969138087E-3</v>
      </c>
      <c r="N4789" s="50">
        <v>5.3400000000000003E-2</v>
      </c>
      <c r="O4789" s="50">
        <v>5.3600000000000002E-2</v>
      </c>
      <c r="R4789" s="59"/>
    </row>
    <row r="4790" spans="2:18" x14ac:dyDescent="0.2">
      <c r="B4790">
        <f t="shared" si="591"/>
        <v>4781</v>
      </c>
      <c r="C4790" s="57">
        <f ca="1"/>
        <v>-0.23488885896354386</v>
      </c>
      <c r="D4790" s="57">
        <f t="shared" ref="D4790:E4809" ca="1" si="592">S0*EXP((D$5+0.5*σ*σ)*T+σ*SQRT(T)*$C4790)</f>
        <v>0.65563605315938234</v>
      </c>
      <c r="E4790" s="57">
        <f t="shared" ca="1" si="592"/>
        <v>0.65585119873027731</v>
      </c>
      <c r="F4790" s="57">
        <f t="shared" ca="1" si="585"/>
        <v>0</v>
      </c>
      <c r="G4790" s="57">
        <f t="shared" ca="1" si="586"/>
        <v>0</v>
      </c>
      <c r="H4790" s="17">
        <f t="shared" ca="1" si="587"/>
        <v>0</v>
      </c>
      <c r="I4790" s="17">
        <f t="shared" ca="1" si="588"/>
        <v>0</v>
      </c>
      <c r="K4790" s="17">
        <v>4781</v>
      </c>
      <c r="L4790" s="50">
        <v>1.6272989833355769E-3</v>
      </c>
      <c r="M4790" s="50">
        <v>1.6418377357412428E-3</v>
      </c>
      <c r="N4790" s="50">
        <v>5.3800000000000001E-2</v>
      </c>
      <c r="O4790" s="50">
        <v>5.4600000000000003E-2</v>
      </c>
      <c r="R4790" s="59"/>
    </row>
    <row r="4791" spans="2:18" x14ac:dyDescent="0.2">
      <c r="B4791">
        <f t="shared" si="591"/>
        <v>4782</v>
      </c>
      <c r="C4791" s="57">
        <f ca="1"/>
        <v>1.2024970904899892</v>
      </c>
      <c r="D4791" s="57">
        <f t="shared" ca="1" si="592"/>
        <v>0.75545036532736431</v>
      </c>
      <c r="E4791" s="57">
        <f t="shared" ca="1" si="592"/>
        <v>0.75569826475166835</v>
      </c>
      <c r="F4791" s="57">
        <f t="shared" ca="1" si="585"/>
        <v>0</v>
      </c>
      <c r="G4791" s="57">
        <f t="shared" ca="1" si="586"/>
        <v>0</v>
      </c>
      <c r="H4791" s="17">
        <f t="shared" ca="1" si="587"/>
        <v>0</v>
      </c>
      <c r="I4791" s="17">
        <f t="shared" ca="1" si="588"/>
        <v>0</v>
      </c>
      <c r="K4791" s="17">
        <v>4782</v>
      </c>
      <c r="L4791" s="50">
        <v>1.754339687196913E-3</v>
      </c>
      <c r="M4791" s="50">
        <v>1.7680028650571564E-3</v>
      </c>
      <c r="N4791" s="50">
        <v>5.0599999999999999E-2</v>
      </c>
      <c r="O4791" s="50">
        <v>5.0599999999999999E-2</v>
      </c>
      <c r="R4791" s="59"/>
    </row>
    <row r="4792" spans="2:18" x14ac:dyDescent="0.2">
      <c r="B4792">
        <f t="shared" si="591"/>
        <v>4783</v>
      </c>
      <c r="C4792" s="57">
        <f ca="1"/>
        <v>-0.43633377770876608</v>
      </c>
      <c r="D4792" s="57">
        <f t="shared" ca="1" si="592"/>
        <v>0.6427436027388258</v>
      </c>
      <c r="E4792" s="57">
        <f t="shared" ca="1" si="592"/>
        <v>0.64295451767964396</v>
      </c>
      <c r="F4792" s="57">
        <f t="shared" ca="1" si="585"/>
        <v>0</v>
      </c>
      <c r="G4792" s="57">
        <f t="shared" ca="1" si="586"/>
        <v>0</v>
      </c>
      <c r="H4792" s="17">
        <f t="shared" ca="1" si="587"/>
        <v>0</v>
      </c>
      <c r="I4792" s="17">
        <f t="shared" ca="1" si="588"/>
        <v>0</v>
      </c>
      <c r="K4792" s="17">
        <v>4783</v>
      </c>
      <c r="L4792" s="50">
        <v>1.7914758883356818E-3</v>
      </c>
      <c r="M4792" s="50">
        <v>1.80530746962295E-3</v>
      </c>
      <c r="N4792" s="50">
        <v>5.0999999999999997E-2</v>
      </c>
      <c r="O4792" s="50">
        <v>5.16E-2</v>
      </c>
      <c r="R4792" s="59"/>
    </row>
    <row r="4793" spans="2:18" x14ac:dyDescent="0.2">
      <c r="B4793">
        <f t="shared" si="591"/>
        <v>4784</v>
      </c>
      <c r="C4793" s="57">
        <f ca="1"/>
        <v>7.1720669464475778E-2</v>
      </c>
      <c r="D4793" s="57">
        <f t="shared" ca="1" si="592"/>
        <v>0.67575710245659815</v>
      </c>
      <c r="E4793" s="57">
        <f t="shared" ca="1" si="592"/>
        <v>0.67597885070685648</v>
      </c>
      <c r="F4793" s="57">
        <f t="shared" ca="1" si="585"/>
        <v>0</v>
      </c>
      <c r="G4793" s="57">
        <f t="shared" ca="1" si="586"/>
        <v>0</v>
      </c>
      <c r="H4793" s="17">
        <f t="shared" ca="1" si="587"/>
        <v>0</v>
      </c>
      <c r="I4793" s="17">
        <f t="shared" ca="1" si="588"/>
        <v>0</v>
      </c>
      <c r="K4793" s="17">
        <v>4784</v>
      </c>
      <c r="L4793" s="50">
        <v>1.7233785498585519E-3</v>
      </c>
      <c r="M4793" s="50">
        <v>1.7369672019706855E-3</v>
      </c>
      <c r="N4793" s="50">
        <v>5.0200000000000002E-2</v>
      </c>
      <c r="O4793" s="50">
        <v>5.0599999999999999E-2</v>
      </c>
      <c r="R4793" s="59"/>
    </row>
    <row r="4794" spans="2:18" x14ac:dyDescent="0.2">
      <c r="B4794">
        <f t="shared" si="591"/>
        <v>4785</v>
      </c>
      <c r="C4794" s="57">
        <f ca="1"/>
        <v>0.56806986455316133</v>
      </c>
      <c r="D4794" s="57">
        <f t="shared" ca="1" si="592"/>
        <v>0.70964688896395278</v>
      </c>
      <c r="E4794" s="57">
        <f t="shared" ca="1" si="592"/>
        <v>0.70987975807529025</v>
      </c>
      <c r="F4794" s="57">
        <f t="shared" ca="1" si="585"/>
        <v>0</v>
      </c>
      <c r="G4794" s="57">
        <f t="shared" ca="1" si="586"/>
        <v>0</v>
      </c>
      <c r="H4794" s="17">
        <f t="shared" ca="1" si="587"/>
        <v>0</v>
      </c>
      <c r="I4794" s="17">
        <f t="shared" ca="1" si="588"/>
        <v>0</v>
      </c>
      <c r="K4794" s="17">
        <v>4785</v>
      </c>
      <c r="L4794" s="50">
        <v>1.8900180578344738E-3</v>
      </c>
      <c r="M4794" s="50">
        <v>1.9047409200398839E-3</v>
      </c>
      <c r="N4794" s="50">
        <v>5.4399999999999997E-2</v>
      </c>
      <c r="O4794" s="50">
        <v>5.4600000000000003E-2</v>
      </c>
      <c r="R4794" s="59"/>
    </row>
    <row r="4795" spans="2:18" x14ac:dyDescent="0.2">
      <c r="B4795">
        <f t="shared" si="591"/>
        <v>4786</v>
      </c>
      <c r="C4795" s="57">
        <f ca="1"/>
        <v>-0.44013274495710308</v>
      </c>
      <c r="D4795" s="57">
        <f t="shared" ca="1" si="592"/>
        <v>0.64250292068600257</v>
      </c>
      <c r="E4795" s="57">
        <f t="shared" ca="1" si="592"/>
        <v>0.64271375664751884</v>
      </c>
      <c r="F4795" s="57">
        <f t="shared" ca="1" si="585"/>
        <v>0</v>
      </c>
      <c r="G4795" s="57">
        <f t="shared" ca="1" si="586"/>
        <v>0</v>
      </c>
      <c r="H4795" s="17">
        <f t="shared" ca="1" si="587"/>
        <v>0</v>
      </c>
      <c r="I4795" s="17">
        <f t="shared" ca="1" si="588"/>
        <v>0</v>
      </c>
      <c r="K4795" s="17">
        <v>4786</v>
      </c>
      <c r="L4795" s="50">
        <v>1.8249388820844115E-3</v>
      </c>
      <c r="M4795" s="50">
        <v>1.8397519562937852E-3</v>
      </c>
      <c r="N4795" s="50">
        <v>5.4600000000000003E-2</v>
      </c>
      <c r="O4795" s="50">
        <v>5.5399999999999998E-2</v>
      </c>
      <c r="R4795" s="59"/>
    </row>
    <row r="4796" spans="2:18" x14ac:dyDescent="0.2">
      <c r="B4796">
        <f t="shared" si="591"/>
        <v>4787</v>
      </c>
      <c r="C4796" s="57">
        <f ca="1"/>
        <v>8.6361445398912579E-2</v>
      </c>
      <c r="D4796" s="57">
        <f t="shared" ca="1" si="592"/>
        <v>0.67673319254111841</v>
      </c>
      <c r="E4796" s="57">
        <f t="shared" ca="1" si="592"/>
        <v>0.67695526109325388</v>
      </c>
      <c r="F4796" s="57">
        <f t="shared" ca="1" si="585"/>
        <v>0</v>
      </c>
      <c r="G4796" s="57">
        <f t="shared" ca="1" si="586"/>
        <v>0</v>
      </c>
      <c r="H4796" s="17">
        <f t="shared" ca="1" si="587"/>
        <v>0</v>
      </c>
      <c r="I4796" s="17">
        <f t="shared" ca="1" si="588"/>
        <v>0</v>
      </c>
      <c r="K4796" s="17">
        <v>4787</v>
      </c>
      <c r="L4796" s="50">
        <v>1.7389551599187271E-3</v>
      </c>
      <c r="M4796" s="50">
        <v>1.7526870114984447E-3</v>
      </c>
      <c r="N4796" s="50">
        <v>5.0599999999999999E-2</v>
      </c>
      <c r="O4796" s="50">
        <v>5.0999999999999997E-2</v>
      </c>
      <c r="R4796" s="59"/>
    </row>
    <row r="4797" spans="2:18" x14ac:dyDescent="0.2">
      <c r="B4797">
        <f t="shared" si="591"/>
        <v>4788</v>
      </c>
      <c r="C4797" s="57">
        <f ca="1"/>
        <v>-0.7793077338452149</v>
      </c>
      <c r="D4797" s="57">
        <f t="shared" ca="1" si="592"/>
        <v>0.62137387792479137</v>
      </c>
      <c r="E4797" s="57">
        <f t="shared" ca="1" si="592"/>
        <v>0.62157778043604162</v>
      </c>
      <c r="F4797" s="57">
        <f t="shared" ca="1" si="585"/>
        <v>0</v>
      </c>
      <c r="G4797" s="57">
        <f t="shared" ca="1" si="586"/>
        <v>0</v>
      </c>
      <c r="H4797" s="17">
        <f t="shared" ca="1" si="587"/>
        <v>0</v>
      </c>
      <c r="I4797" s="17">
        <f t="shared" ca="1" si="588"/>
        <v>0</v>
      </c>
      <c r="K4797" s="17">
        <v>4788</v>
      </c>
      <c r="L4797" s="50">
        <v>1.7879631666953028E-3</v>
      </c>
      <c r="M4797" s="50">
        <v>1.8019994826343393E-3</v>
      </c>
      <c r="N4797" s="50">
        <v>5.1999999999999998E-2</v>
      </c>
      <c r="O4797" s="50">
        <v>5.1999999999999998E-2</v>
      </c>
      <c r="R4797" s="59"/>
    </row>
    <row r="4798" spans="2:18" x14ac:dyDescent="0.2">
      <c r="B4798">
        <f t="shared" si="591"/>
        <v>4789</v>
      </c>
      <c r="C4798" s="57">
        <f ca="1"/>
        <v>0.91524767870257662</v>
      </c>
      <c r="D4798" s="57">
        <f t="shared" ca="1" si="592"/>
        <v>0.73435670823099208</v>
      </c>
      <c r="E4798" s="57">
        <f t="shared" ca="1" si="592"/>
        <v>0.73459768581676022</v>
      </c>
      <c r="F4798" s="57">
        <f t="shared" ca="1" si="585"/>
        <v>0</v>
      </c>
      <c r="G4798" s="57">
        <f t="shared" ca="1" si="586"/>
        <v>0</v>
      </c>
      <c r="H4798" s="17">
        <f t="shared" ca="1" si="587"/>
        <v>0</v>
      </c>
      <c r="I4798" s="17">
        <f t="shared" ca="1" si="588"/>
        <v>0</v>
      </c>
      <c r="K4798" s="17">
        <v>4789</v>
      </c>
      <c r="L4798" s="50">
        <v>1.6370414905756221E-3</v>
      </c>
      <c r="M4798" s="50">
        <v>1.6505956481109201E-3</v>
      </c>
      <c r="N4798" s="50">
        <v>5.0200000000000002E-2</v>
      </c>
      <c r="O4798" s="50">
        <v>5.04E-2</v>
      </c>
      <c r="R4798" s="59"/>
    </row>
    <row r="4799" spans="2:18" x14ac:dyDescent="0.2">
      <c r="B4799">
        <f t="shared" si="591"/>
        <v>4790</v>
      </c>
      <c r="C4799" s="57">
        <f ca="1"/>
        <v>0.29606672991051547</v>
      </c>
      <c r="D4799" s="57">
        <f t="shared" ca="1" si="592"/>
        <v>0.69086981560617877</v>
      </c>
      <c r="E4799" s="57">
        <f t="shared" ca="1" si="592"/>
        <v>0.69109652306098757</v>
      </c>
      <c r="F4799" s="57">
        <f t="shared" ca="1" si="585"/>
        <v>0</v>
      </c>
      <c r="G4799" s="57">
        <f t="shared" ca="1" si="586"/>
        <v>0</v>
      </c>
      <c r="H4799" s="17">
        <f t="shared" ca="1" si="587"/>
        <v>0</v>
      </c>
      <c r="I4799" s="17">
        <f t="shared" ca="1" si="588"/>
        <v>0</v>
      </c>
      <c r="K4799" s="17">
        <v>4790</v>
      </c>
      <c r="L4799" s="50">
        <v>1.5232417218364945E-3</v>
      </c>
      <c r="M4799" s="50">
        <v>1.5373818607261327E-3</v>
      </c>
      <c r="N4799" s="50">
        <v>5.2400000000000002E-2</v>
      </c>
      <c r="O4799" s="50">
        <v>5.28E-2</v>
      </c>
      <c r="R4799" s="59"/>
    </row>
    <row r="4800" spans="2:18" x14ac:dyDescent="0.2">
      <c r="B4800">
        <f t="shared" si="591"/>
        <v>4791</v>
      </c>
      <c r="C4800" s="57">
        <f ca="1"/>
        <v>0.20298805898840674</v>
      </c>
      <c r="D4800" s="57">
        <f t="shared" ca="1" si="592"/>
        <v>0.68455912325996571</v>
      </c>
      <c r="E4800" s="57">
        <f t="shared" ca="1" si="592"/>
        <v>0.6847837598745562</v>
      </c>
      <c r="F4800" s="57">
        <f t="shared" ca="1" si="585"/>
        <v>0</v>
      </c>
      <c r="G4800" s="57">
        <f t="shared" ca="1" si="586"/>
        <v>0</v>
      </c>
      <c r="H4800" s="17">
        <f t="shared" ca="1" si="587"/>
        <v>0</v>
      </c>
      <c r="I4800" s="17">
        <f t="shared" ca="1" si="588"/>
        <v>0</v>
      </c>
      <c r="K4800" s="17">
        <v>4791</v>
      </c>
      <c r="L4800" s="50">
        <v>1.6761110846058539E-3</v>
      </c>
      <c r="M4800" s="50">
        <v>1.690331365630141E-3</v>
      </c>
      <c r="N4800" s="50">
        <v>5.28E-2</v>
      </c>
      <c r="O4800" s="50">
        <v>5.2999999999999999E-2</v>
      </c>
      <c r="R4800" s="59"/>
    </row>
    <row r="4801" spans="2:18" x14ac:dyDescent="0.2">
      <c r="B4801">
        <f t="shared" si="591"/>
        <v>4792</v>
      </c>
      <c r="C4801" s="57">
        <f ca="1"/>
        <v>1.0507272443240672</v>
      </c>
      <c r="D4801" s="57">
        <f t="shared" ca="1" si="592"/>
        <v>0.74423100457264146</v>
      </c>
      <c r="E4801" s="57">
        <f t="shared" ca="1" si="592"/>
        <v>0.74447522238767005</v>
      </c>
      <c r="F4801" s="57">
        <f t="shared" ca="1" si="585"/>
        <v>0</v>
      </c>
      <c r="G4801" s="57">
        <f t="shared" ca="1" si="586"/>
        <v>0</v>
      </c>
      <c r="H4801" s="17">
        <f t="shared" ca="1" si="587"/>
        <v>0</v>
      </c>
      <c r="I4801" s="17">
        <f t="shared" ca="1" si="588"/>
        <v>0</v>
      </c>
      <c r="K4801" s="17">
        <v>4792</v>
      </c>
      <c r="L4801" s="50">
        <v>1.7747221268871493E-3</v>
      </c>
      <c r="M4801" s="50">
        <v>1.7888569689741693E-3</v>
      </c>
      <c r="N4801" s="50">
        <v>5.2200000000000003E-2</v>
      </c>
      <c r="O4801" s="50">
        <v>5.2400000000000002E-2</v>
      </c>
      <c r="R4801" s="59"/>
    </row>
    <row r="4802" spans="2:18" x14ac:dyDescent="0.2">
      <c r="B4802">
        <f t="shared" si="591"/>
        <v>4793</v>
      </c>
      <c r="C4802" s="57">
        <f ca="1"/>
        <v>-6.2411546222344627E-2</v>
      </c>
      <c r="D4802" s="57">
        <f t="shared" ca="1" si="592"/>
        <v>0.66687988005528442</v>
      </c>
      <c r="E4802" s="57">
        <f t="shared" ca="1" si="592"/>
        <v>0.66709871526396691</v>
      </c>
      <c r="F4802" s="57">
        <f t="shared" ca="1" si="585"/>
        <v>0</v>
      </c>
      <c r="G4802" s="57">
        <f t="shared" ca="1" si="586"/>
        <v>0</v>
      </c>
      <c r="H4802" s="17">
        <f t="shared" ca="1" si="587"/>
        <v>0</v>
      </c>
      <c r="I4802" s="17">
        <f t="shared" ca="1" si="588"/>
        <v>0</v>
      </c>
      <c r="K4802" s="17">
        <v>4793</v>
      </c>
      <c r="L4802" s="50">
        <v>1.842541007912341E-3</v>
      </c>
      <c r="M4802" s="50">
        <v>1.8561296703888488E-3</v>
      </c>
      <c r="N4802" s="50">
        <v>5.0200000000000002E-2</v>
      </c>
      <c r="O4802" s="50">
        <v>5.0200000000000002E-2</v>
      </c>
      <c r="R4802" s="59"/>
    </row>
    <row r="4803" spans="2:18" x14ac:dyDescent="0.2">
      <c r="B4803">
        <f t="shared" si="591"/>
        <v>4794</v>
      </c>
      <c r="C4803" s="57">
        <f ca="1"/>
        <v>-0.49001096357417939</v>
      </c>
      <c r="D4803" s="57">
        <f t="shared" ca="1" si="592"/>
        <v>0.63935125309392626</v>
      </c>
      <c r="E4803" s="57">
        <f t="shared" ca="1" si="592"/>
        <v>0.63956105484245185</v>
      </c>
      <c r="F4803" s="57">
        <f t="shared" ca="1" si="585"/>
        <v>0</v>
      </c>
      <c r="G4803" s="57">
        <f t="shared" ca="1" si="586"/>
        <v>0</v>
      </c>
      <c r="H4803" s="17">
        <f t="shared" ca="1" si="587"/>
        <v>0</v>
      </c>
      <c r="I4803" s="17">
        <f t="shared" ca="1" si="588"/>
        <v>0</v>
      </c>
      <c r="K4803" s="17">
        <v>4794</v>
      </c>
      <c r="L4803" s="50">
        <v>1.6039056191444003E-3</v>
      </c>
      <c r="M4803" s="50">
        <v>1.6167401312997089E-3</v>
      </c>
      <c r="N4803" s="50">
        <v>4.7399999999999998E-2</v>
      </c>
      <c r="O4803" s="50">
        <v>4.7600000000000003E-2</v>
      </c>
      <c r="R4803" s="59"/>
    </row>
    <row r="4804" spans="2:18" x14ac:dyDescent="0.2">
      <c r="B4804">
        <f t="shared" si="591"/>
        <v>4795</v>
      </c>
      <c r="C4804" s="57">
        <f ca="1"/>
        <v>-1.5372909817824785</v>
      </c>
      <c r="D4804" s="57">
        <f t="shared" ca="1" si="592"/>
        <v>0.57663259202136807</v>
      </c>
      <c r="E4804" s="57">
        <f t="shared" ca="1" si="592"/>
        <v>0.57682181277518307</v>
      </c>
      <c r="F4804" s="57">
        <f t="shared" ca="1" si="585"/>
        <v>0</v>
      </c>
      <c r="G4804" s="57">
        <f t="shared" ca="1" si="586"/>
        <v>0</v>
      </c>
      <c r="H4804" s="17">
        <f t="shared" ca="1" si="587"/>
        <v>0</v>
      </c>
      <c r="I4804" s="17">
        <f t="shared" ca="1" si="588"/>
        <v>0</v>
      </c>
      <c r="K4804" s="17">
        <v>4795</v>
      </c>
      <c r="L4804" s="50">
        <v>1.8519296864014784E-3</v>
      </c>
      <c r="M4804" s="50">
        <v>1.8660686384700139E-3</v>
      </c>
      <c r="N4804" s="50">
        <v>5.1999999999999998E-2</v>
      </c>
      <c r="O4804" s="50">
        <v>5.28E-2</v>
      </c>
      <c r="R4804" s="59"/>
    </row>
    <row r="4805" spans="2:18" x14ac:dyDescent="0.2">
      <c r="B4805">
        <f t="shared" si="591"/>
        <v>4796</v>
      </c>
      <c r="C4805" s="57">
        <f ca="1"/>
        <v>-0.50452993712688377</v>
      </c>
      <c r="D4805" s="57">
        <f t="shared" ca="1" si="592"/>
        <v>0.63843674749160662</v>
      </c>
      <c r="E4805" s="57">
        <f t="shared" ca="1" si="592"/>
        <v>0.63864624914707158</v>
      </c>
      <c r="F4805" s="57">
        <f t="shared" ca="1" si="585"/>
        <v>0</v>
      </c>
      <c r="G4805" s="57">
        <f t="shared" ca="1" si="586"/>
        <v>0</v>
      </c>
      <c r="H4805" s="17">
        <f t="shared" ca="1" si="587"/>
        <v>0</v>
      </c>
      <c r="I4805" s="17">
        <f t="shared" ca="1" si="588"/>
        <v>0</v>
      </c>
      <c r="K4805" s="17">
        <v>4796</v>
      </c>
      <c r="L4805" s="50">
        <v>1.7734170324737995E-3</v>
      </c>
      <c r="M4805" s="50">
        <v>1.7877111197618235E-3</v>
      </c>
      <c r="N4805" s="50">
        <v>5.2999999999999999E-2</v>
      </c>
      <c r="O4805" s="50">
        <v>5.3400000000000003E-2</v>
      </c>
      <c r="R4805" s="59"/>
    </row>
    <row r="4806" spans="2:18" x14ac:dyDescent="0.2">
      <c r="B4806">
        <f t="shared" si="591"/>
        <v>4797</v>
      </c>
      <c r="C4806" s="57">
        <f ca="1"/>
        <v>1.1104275850356098</v>
      </c>
      <c r="D4806" s="57">
        <f t="shared" ca="1" si="592"/>
        <v>0.74862424509213221</v>
      </c>
      <c r="E4806" s="57">
        <f t="shared" ca="1" si="592"/>
        <v>0.74886990453965663</v>
      </c>
      <c r="F4806" s="57">
        <f t="shared" ca="1" si="585"/>
        <v>0</v>
      </c>
      <c r="G4806" s="57">
        <f t="shared" ca="1" si="586"/>
        <v>0</v>
      </c>
      <c r="H4806" s="17">
        <f t="shared" ca="1" si="587"/>
        <v>0</v>
      </c>
      <c r="I4806" s="17">
        <f t="shared" ca="1" si="588"/>
        <v>0</v>
      </c>
      <c r="K4806" s="17">
        <v>4797</v>
      </c>
      <c r="L4806" s="50">
        <v>1.8329620450571185E-3</v>
      </c>
      <c r="M4806" s="50">
        <v>1.8473224613874426E-3</v>
      </c>
      <c r="N4806" s="50">
        <v>5.28E-2</v>
      </c>
      <c r="O4806" s="50">
        <v>5.3600000000000002E-2</v>
      </c>
      <c r="R4806" s="59"/>
    </row>
    <row r="4807" spans="2:18" x14ac:dyDescent="0.2">
      <c r="B4807">
        <f t="shared" si="591"/>
        <v>4798</v>
      </c>
      <c r="C4807" s="57">
        <f ca="1"/>
        <v>0.73116793698966009</v>
      </c>
      <c r="D4807" s="57">
        <f t="shared" ca="1" si="592"/>
        <v>0.72114983636070751</v>
      </c>
      <c r="E4807" s="57">
        <f t="shared" ca="1" si="592"/>
        <v>0.72138648013967144</v>
      </c>
      <c r="F4807" s="57">
        <f t="shared" ca="1" si="585"/>
        <v>0</v>
      </c>
      <c r="G4807" s="57">
        <f t="shared" ca="1" si="586"/>
        <v>0</v>
      </c>
      <c r="H4807" s="17">
        <f t="shared" ca="1" si="587"/>
        <v>0</v>
      </c>
      <c r="I4807" s="17">
        <f t="shared" ca="1" si="588"/>
        <v>0</v>
      </c>
      <c r="K4807" s="17">
        <v>4798</v>
      </c>
      <c r="L4807" s="50">
        <v>1.7422994547748999E-3</v>
      </c>
      <c r="M4807" s="50">
        <v>1.7570597292718326E-3</v>
      </c>
      <c r="N4807" s="50">
        <v>5.4600000000000003E-2</v>
      </c>
      <c r="O4807" s="50">
        <v>5.5399999999999998E-2</v>
      </c>
      <c r="R4807" s="59"/>
    </row>
    <row r="4808" spans="2:18" x14ac:dyDescent="0.2">
      <c r="B4808">
        <f t="shared" si="591"/>
        <v>4799</v>
      </c>
      <c r="C4808" s="57">
        <f ca="1"/>
        <v>1.3615712628553669</v>
      </c>
      <c r="D4808" s="57">
        <f t="shared" ca="1" si="592"/>
        <v>0.76739127019696818</v>
      </c>
      <c r="E4808" s="57">
        <f t="shared" ca="1" si="592"/>
        <v>0.7676430880037084</v>
      </c>
      <c r="F4808" s="57">
        <f t="shared" ca="1" si="585"/>
        <v>0</v>
      </c>
      <c r="G4808" s="57">
        <f t="shared" ca="1" si="586"/>
        <v>0</v>
      </c>
      <c r="H4808" s="17">
        <f t="shared" ca="1" si="587"/>
        <v>0</v>
      </c>
      <c r="I4808" s="17">
        <f t="shared" ca="1" si="588"/>
        <v>0</v>
      </c>
      <c r="K4808" s="17">
        <v>4799</v>
      </c>
      <c r="L4808" s="50">
        <v>1.9452850345663144E-3</v>
      </c>
      <c r="M4808" s="50">
        <v>1.9599773552698365E-3</v>
      </c>
      <c r="N4808" s="50">
        <v>5.4199999999999998E-2</v>
      </c>
      <c r="O4808" s="50">
        <v>5.4600000000000003E-2</v>
      </c>
      <c r="R4808" s="59"/>
    </row>
    <row r="4809" spans="2:18" x14ac:dyDescent="0.2">
      <c r="B4809">
        <f t="shared" si="591"/>
        <v>4800</v>
      </c>
      <c r="C4809" s="57">
        <f ca="1"/>
        <v>-0.81107097104833403</v>
      </c>
      <c r="D4809" s="57">
        <f t="shared" ca="1" si="592"/>
        <v>0.61943111565513609</v>
      </c>
      <c r="E4809" s="57">
        <f t="shared" ca="1" si="592"/>
        <v>0.61963438065309573</v>
      </c>
      <c r="F4809" s="57">
        <f t="shared" ca="1" si="585"/>
        <v>0</v>
      </c>
      <c r="G4809" s="57">
        <f t="shared" ca="1" si="586"/>
        <v>0</v>
      </c>
      <c r="H4809" s="17">
        <f t="shared" ca="1" si="587"/>
        <v>0</v>
      </c>
      <c r="I4809" s="17">
        <f t="shared" ca="1" si="588"/>
        <v>0</v>
      </c>
      <c r="K4809" s="17">
        <v>4800</v>
      </c>
      <c r="L4809" s="50">
        <v>1.569291179378771E-3</v>
      </c>
      <c r="M4809" s="50">
        <v>1.5824180328068646E-3</v>
      </c>
      <c r="N4809" s="50">
        <v>4.82E-2</v>
      </c>
      <c r="O4809" s="50">
        <v>4.9399999999999999E-2</v>
      </c>
      <c r="R4809" s="59"/>
    </row>
    <row r="4810" spans="2:18" x14ac:dyDescent="0.2">
      <c r="B4810">
        <f t="shared" si="591"/>
        <v>4801</v>
      </c>
      <c r="C4810" s="57">
        <f ca="1"/>
        <v>-0.38188701445523782</v>
      </c>
      <c r="D4810" s="57">
        <f t="shared" ref="D4810:E4829" ca="1" si="593">S0*EXP((D$5+0.5*σ*σ)*T+σ*SQRT(T)*$C4810)</f>
        <v>0.64620297794004167</v>
      </c>
      <c r="E4810" s="57">
        <f t="shared" ca="1" si="593"/>
        <v>0.64641502806744544</v>
      </c>
      <c r="F4810" s="57">
        <f t="shared" ref="F4810:F4873" ca="1" si="594">MAX(0,CP*(D4810-K))</f>
        <v>0</v>
      </c>
      <c r="G4810" s="57">
        <f t="shared" ref="G4810:G4873" ca="1" si="595">MAX(0,CP*(E4810-K))</f>
        <v>0</v>
      </c>
      <c r="H4810" s="17">
        <f t="shared" ref="H4810:H4873" ca="1" si="596">(CP*(D4810-K)&gt;0)*1</f>
        <v>0</v>
      </c>
      <c r="I4810" s="17">
        <f t="shared" ref="I4810:I4873" ca="1" si="597">(CP*(E4810-K)&gt;0)*1</f>
        <v>0</v>
      </c>
      <c r="K4810" s="17">
        <v>4801</v>
      </c>
      <c r="L4810" s="50">
        <v>1.9733501453627522E-3</v>
      </c>
      <c r="M4810" s="50">
        <v>1.9889678297254389E-3</v>
      </c>
      <c r="N4810" s="50">
        <v>5.7599999999999998E-2</v>
      </c>
      <c r="O4810" s="50">
        <v>5.8400000000000001E-2</v>
      </c>
      <c r="R4810" s="59"/>
    </row>
    <row r="4811" spans="2:18" x14ac:dyDescent="0.2">
      <c r="B4811">
        <f t="shared" si="591"/>
        <v>4802</v>
      </c>
      <c r="C4811" s="57">
        <f ca="1"/>
        <v>0.19644011480436019</v>
      </c>
      <c r="D4811" s="57">
        <f t="shared" ca="1" si="593"/>
        <v>0.68411735197721935</v>
      </c>
      <c r="E4811" s="57">
        <f t="shared" ca="1" si="593"/>
        <v>0.68434184362550665</v>
      </c>
      <c r="F4811" s="57">
        <f t="shared" ca="1" si="594"/>
        <v>0</v>
      </c>
      <c r="G4811" s="57">
        <f t="shared" ca="1" si="595"/>
        <v>0</v>
      </c>
      <c r="H4811" s="17">
        <f t="shared" ca="1" si="596"/>
        <v>0</v>
      </c>
      <c r="I4811" s="17">
        <f t="shared" ca="1" si="597"/>
        <v>0</v>
      </c>
      <c r="K4811" s="17">
        <v>4802</v>
      </c>
      <c r="L4811" s="50">
        <v>1.7716893110222461E-3</v>
      </c>
      <c r="M4811" s="50">
        <v>1.7855535539289533E-3</v>
      </c>
      <c r="N4811" s="50">
        <v>5.1200000000000002E-2</v>
      </c>
      <c r="O4811" s="50">
        <v>5.1400000000000001E-2</v>
      </c>
      <c r="R4811" s="59"/>
    </row>
    <row r="4812" spans="2:18" x14ac:dyDescent="0.2">
      <c r="B4812">
        <f t="shared" si="591"/>
        <v>4803</v>
      </c>
      <c r="C4812" s="57">
        <f ca="1"/>
        <v>-1.5990629832168515</v>
      </c>
      <c r="D4812" s="57">
        <f t="shared" ca="1" si="593"/>
        <v>0.57313160230306037</v>
      </c>
      <c r="E4812" s="57">
        <f t="shared" ca="1" si="593"/>
        <v>0.57331967421457486</v>
      </c>
      <c r="F4812" s="57">
        <f t="shared" ca="1" si="594"/>
        <v>0</v>
      </c>
      <c r="G4812" s="57">
        <f t="shared" ca="1" si="595"/>
        <v>0</v>
      </c>
      <c r="H4812" s="17">
        <f t="shared" ca="1" si="596"/>
        <v>0</v>
      </c>
      <c r="I4812" s="17">
        <f t="shared" ca="1" si="597"/>
        <v>0</v>
      </c>
      <c r="K4812" s="17">
        <v>4803</v>
      </c>
      <c r="L4812" s="50">
        <v>1.5805605438374906E-3</v>
      </c>
      <c r="M4812" s="50">
        <v>1.5932647945884788E-3</v>
      </c>
      <c r="N4812" s="50">
        <v>4.7E-2</v>
      </c>
      <c r="O4812" s="50">
        <v>4.7399999999999998E-2</v>
      </c>
      <c r="R4812" s="59"/>
    </row>
    <row r="4813" spans="2:18" x14ac:dyDescent="0.2">
      <c r="B4813">
        <f t="shared" si="591"/>
        <v>4804</v>
      </c>
      <c r="C4813" s="57">
        <f ca="1"/>
        <v>-0.57250957137420033</v>
      </c>
      <c r="D4813" s="57">
        <f t="shared" ca="1" si="593"/>
        <v>0.63417228866599329</v>
      </c>
      <c r="E4813" s="57">
        <f t="shared" ca="1" si="593"/>
        <v>0.63438039094840037</v>
      </c>
      <c r="F4813" s="57">
        <f t="shared" ca="1" si="594"/>
        <v>0</v>
      </c>
      <c r="G4813" s="57">
        <f t="shared" ca="1" si="595"/>
        <v>0</v>
      </c>
      <c r="H4813" s="17">
        <f t="shared" ca="1" si="596"/>
        <v>0</v>
      </c>
      <c r="I4813" s="17">
        <f t="shared" ca="1" si="597"/>
        <v>0</v>
      </c>
      <c r="K4813" s="17">
        <v>4804</v>
      </c>
      <c r="L4813" s="50">
        <v>1.8533586485694289E-3</v>
      </c>
      <c r="M4813" s="50">
        <v>1.8670641531344546E-3</v>
      </c>
      <c r="N4813" s="50">
        <v>5.04E-2</v>
      </c>
      <c r="O4813" s="50">
        <v>5.0799999999999998E-2</v>
      </c>
      <c r="R4813" s="59"/>
    </row>
    <row r="4814" spans="2:18" x14ac:dyDescent="0.2">
      <c r="B4814">
        <f t="shared" si="591"/>
        <v>4805</v>
      </c>
      <c r="C4814" s="57">
        <f ca="1"/>
        <v>-0.3998306766071581</v>
      </c>
      <c r="D4814" s="57">
        <f t="shared" ca="1" si="593"/>
        <v>0.64506084231516869</v>
      </c>
      <c r="E4814" s="57">
        <f t="shared" ca="1" si="593"/>
        <v>0.64527251765320592</v>
      </c>
      <c r="F4814" s="57">
        <f t="shared" ca="1" si="594"/>
        <v>0</v>
      </c>
      <c r="G4814" s="57">
        <f t="shared" ca="1" si="595"/>
        <v>0</v>
      </c>
      <c r="H4814" s="17">
        <f t="shared" ca="1" si="596"/>
        <v>0</v>
      </c>
      <c r="I4814" s="17">
        <f t="shared" ca="1" si="597"/>
        <v>0</v>
      </c>
      <c r="K4814" s="17">
        <v>4805</v>
      </c>
      <c r="L4814" s="50">
        <v>1.7863857619369657E-3</v>
      </c>
      <c r="M4814" s="50">
        <v>1.8012182423857901E-3</v>
      </c>
      <c r="N4814" s="50">
        <v>5.5E-2</v>
      </c>
      <c r="O4814" s="50">
        <v>5.5399999999999998E-2</v>
      </c>
      <c r="R4814" s="59"/>
    </row>
    <row r="4815" spans="2:18" x14ac:dyDescent="0.2">
      <c r="B4815">
        <f t="shared" si="591"/>
        <v>4806</v>
      </c>
      <c r="C4815" s="57">
        <f ca="1"/>
        <v>0.32922010321260153</v>
      </c>
      <c r="D4815" s="57">
        <f t="shared" ca="1" si="593"/>
        <v>0.69313162291709918</v>
      </c>
      <c r="E4815" s="57">
        <f t="shared" ca="1" si="593"/>
        <v>0.69335907257914753</v>
      </c>
      <c r="F4815" s="57">
        <f t="shared" ca="1" si="594"/>
        <v>0</v>
      </c>
      <c r="G4815" s="57">
        <f t="shared" ca="1" si="595"/>
        <v>0</v>
      </c>
      <c r="H4815" s="17">
        <f t="shared" ca="1" si="596"/>
        <v>0</v>
      </c>
      <c r="I4815" s="17">
        <f t="shared" ca="1" si="597"/>
        <v>0</v>
      </c>
      <c r="K4815" s="17">
        <v>4806</v>
      </c>
      <c r="L4815" s="50">
        <v>1.4740877880430555E-3</v>
      </c>
      <c r="M4815" s="50">
        <v>1.4876072726116006E-3</v>
      </c>
      <c r="N4815" s="50">
        <v>5.04E-2</v>
      </c>
      <c r="O4815" s="50">
        <v>5.04E-2</v>
      </c>
      <c r="R4815" s="59"/>
    </row>
    <row r="4816" spans="2:18" x14ac:dyDescent="0.2">
      <c r="B4816">
        <f t="shared" si="591"/>
        <v>4807</v>
      </c>
      <c r="C4816" s="57">
        <f ca="1"/>
        <v>-4.1879819827544282E-2</v>
      </c>
      <c r="D4816" s="57">
        <f t="shared" ca="1" si="593"/>
        <v>0.66823112605386126</v>
      </c>
      <c r="E4816" s="57">
        <f t="shared" ca="1" si="593"/>
        <v>0.668450404671033</v>
      </c>
      <c r="F4816" s="57">
        <f t="shared" ca="1" si="594"/>
        <v>0</v>
      </c>
      <c r="G4816" s="57">
        <f t="shared" ca="1" si="595"/>
        <v>0</v>
      </c>
      <c r="H4816" s="17">
        <f t="shared" ca="1" si="596"/>
        <v>0</v>
      </c>
      <c r="I4816" s="17">
        <f t="shared" ca="1" si="597"/>
        <v>0</v>
      </c>
      <c r="K4816" s="17">
        <v>4807</v>
      </c>
      <c r="L4816" s="50">
        <v>1.802456688086341E-3</v>
      </c>
      <c r="M4816" s="50">
        <v>1.8174179562848352E-3</v>
      </c>
      <c r="N4816" s="50">
        <v>5.5199999999999999E-2</v>
      </c>
      <c r="O4816" s="50">
        <v>5.6000000000000001E-2</v>
      </c>
      <c r="R4816" s="59"/>
    </row>
    <row r="4817" spans="2:18" x14ac:dyDescent="0.2">
      <c r="B4817">
        <f t="shared" si="591"/>
        <v>4808</v>
      </c>
      <c r="C4817" s="57">
        <f ca="1"/>
        <v>-2.2250505340586457</v>
      </c>
      <c r="D4817" s="57">
        <f t="shared" ca="1" si="593"/>
        <v>0.53883038352515333</v>
      </c>
      <c r="E4817" s="57">
        <f t="shared" ca="1" si="593"/>
        <v>0.53900719956496757</v>
      </c>
      <c r="F4817" s="57">
        <f t="shared" ca="1" si="594"/>
        <v>0</v>
      </c>
      <c r="G4817" s="57">
        <f t="shared" ca="1" si="595"/>
        <v>0</v>
      </c>
      <c r="H4817" s="17">
        <f t="shared" ca="1" si="596"/>
        <v>0</v>
      </c>
      <c r="I4817" s="17">
        <f t="shared" ca="1" si="597"/>
        <v>0</v>
      </c>
      <c r="K4817" s="17">
        <v>4808</v>
      </c>
      <c r="L4817" s="50">
        <v>1.592092455920598E-3</v>
      </c>
      <c r="M4817" s="50">
        <v>1.6050684851326522E-3</v>
      </c>
      <c r="N4817" s="50">
        <v>4.8000000000000001E-2</v>
      </c>
      <c r="O4817" s="50">
        <v>4.82E-2</v>
      </c>
      <c r="R4817" s="59"/>
    </row>
    <row r="4818" spans="2:18" x14ac:dyDescent="0.2">
      <c r="B4818">
        <f t="shared" si="591"/>
        <v>4809</v>
      </c>
      <c r="C4818" s="57">
        <f ca="1"/>
        <v>-0.65820823871827583</v>
      </c>
      <c r="D4818" s="57">
        <f t="shared" ca="1" si="593"/>
        <v>0.62883685524672772</v>
      </c>
      <c r="E4818" s="57">
        <f t="shared" ca="1" si="593"/>
        <v>0.6290432067180507</v>
      </c>
      <c r="F4818" s="57">
        <f t="shared" ca="1" si="594"/>
        <v>0</v>
      </c>
      <c r="G4818" s="57">
        <f t="shared" ca="1" si="595"/>
        <v>0</v>
      </c>
      <c r="H4818" s="17">
        <f t="shared" ca="1" si="596"/>
        <v>0</v>
      </c>
      <c r="I4818" s="17">
        <f t="shared" ca="1" si="597"/>
        <v>0</v>
      </c>
      <c r="K4818" s="17">
        <v>4809</v>
      </c>
      <c r="L4818" s="50">
        <v>1.6211790240800749E-3</v>
      </c>
      <c r="M4818" s="50">
        <v>1.6341256626575523E-3</v>
      </c>
      <c r="N4818" s="50">
        <v>4.7600000000000003E-2</v>
      </c>
      <c r="O4818" s="50">
        <v>4.8399999999999999E-2</v>
      </c>
      <c r="R4818" s="59"/>
    </row>
    <row r="4819" spans="2:18" x14ac:dyDescent="0.2">
      <c r="B4819">
        <f t="shared" si="591"/>
        <v>4810</v>
      </c>
      <c r="C4819" s="57">
        <f ca="1"/>
        <v>-0.31726977774751053</v>
      </c>
      <c r="D4819" s="57">
        <f t="shared" ca="1" si="593"/>
        <v>0.65033272181291779</v>
      </c>
      <c r="E4819" s="57">
        <f t="shared" ca="1" si="593"/>
        <v>0.65054612710695536</v>
      </c>
      <c r="F4819" s="57">
        <f t="shared" ca="1" si="594"/>
        <v>0</v>
      </c>
      <c r="G4819" s="57">
        <f t="shared" ca="1" si="595"/>
        <v>0</v>
      </c>
      <c r="H4819" s="17">
        <f t="shared" ca="1" si="596"/>
        <v>0</v>
      </c>
      <c r="I4819" s="17">
        <f t="shared" ca="1" si="597"/>
        <v>0</v>
      </c>
      <c r="K4819" s="17">
        <v>4810</v>
      </c>
      <c r="L4819" s="50">
        <v>1.8583656717519833E-3</v>
      </c>
      <c r="M4819" s="50">
        <v>1.873255554311394E-3</v>
      </c>
      <c r="N4819" s="50">
        <v>5.5199999999999999E-2</v>
      </c>
      <c r="O4819" s="50">
        <v>5.5399999999999998E-2</v>
      </c>
      <c r="R4819" s="59"/>
    </row>
    <row r="4820" spans="2:18" x14ac:dyDescent="0.2">
      <c r="B4820">
        <f t="shared" si="591"/>
        <v>4811</v>
      </c>
      <c r="C4820" s="57">
        <f ca="1"/>
        <v>0.6508767049827725</v>
      </c>
      <c r="D4820" s="57">
        <f t="shared" ca="1" si="593"/>
        <v>0.71546395738964674</v>
      </c>
      <c r="E4820" s="57">
        <f t="shared" ca="1" si="593"/>
        <v>0.71569873535956707</v>
      </c>
      <c r="F4820" s="57">
        <f t="shared" ca="1" si="594"/>
        <v>0</v>
      </c>
      <c r="G4820" s="57">
        <f t="shared" ca="1" si="595"/>
        <v>0</v>
      </c>
      <c r="H4820" s="17">
        <f t="shared" ca="1" si="596"/>
        <v>0</v>
      </c>
      <c r="I4820" s="17">
        <f t="shared" ca="1" si="597"/>
        <v>0</v>
      </c>
      <c r="K4820" s="17">
        <v>4811</v>
      </c>
      <c r="L4820" s="50">
        <v>1.6397284072814352E-3</v>
      </c>
      <c r="M4820" s="50">
        <v>1.6527257732102001E-3</v>
      </c>
      <c r="N4820" s="50">
        <v>4.8000000000000001E-2</v>
      </c>
      <c r="O4820" s="50">
        <v>4.82E-2</v>
      </c>
      <c r="R4820" s="59"/>
    </row>
    <row r="4821" spans="2:18" x14ac:dyDescent="0.2">
      <c r="B4821">
        <f t="shared" si="591"/>
        <v>4812</v>
      </c>
      <c r="C4821" s="57">
        <f ca="1"/>
        <v>1.9269880299051745</v>
      </c>
      <c r="D4821" s="57">
        <f t="shared" ca="1" si="593"/>
        <v>0.81138268456073326</v>
      </c>
      <c r="E4821" s="57">
        <f t="shared" ca="1" si="593"/>
        <v>0.81164893805616389</v>
      </c>
      <c r="F4821" s="57">
        <f t="shared" ca="1" si="594"/>
        <v>2.3182684560733247E-2</v>
      </c>
      <c r="G4821" s="57">
        <f t="shared" ca="1" si="595"/>
        <v>2.3448938056163882E-2</v>
      </c>
      <c r="H4821" s="17">
        <f t="shared" ca="1" si="596"/>
        <v>1</v>
      </c>
      <c r="I4821" s="17">
        <f t="shared" ca="1" si="597"/>
        <v>1</v>
      </c>
      <c r="K4821" s="17">
        <v>4812</v>
      </c>
      <c r="L4821" s="50">
        <v>1.5958582417747143E-3</v>
      </c>
      <c r="M4821" s="50">
        <v>1.6092537790895374E-3</v>
      </c>
      <c r="N4821" s="50">
        <v>4.9599999999999998E-2</v>
      </c>
      <c r="O4821" s="50">
        <v>4.9799999999999997E-2</v>
      </c>
      <c r="R4821" s="59"/>
    </row>
    <row r="4822" spans="2:18" x14ac:dyDescent="0.2">
      <c r="B4822">
        <f t="shared" si="591"/>
        <v>4813</v>
      </c>
      <c r="C4822" s="57">
        <f ca="1"/>
        <v>-0.71548933565308037</v>
      </c>
      <c r="D4822" s="57">
        <f t="shared" ca="1" si="593"/>
        <v>0.62529569697960519</v>
      </c>
      <c r="E4822" s="57">
        <f t="shared" ca="1" si="593"/>
        <v>0.6255008864274042</v>
      </c>
      <c r="F4822" s="57">
        <f t="shared" ca="1" si="594"/>
        <v>0</v>
      </c>
      <c r="G4822" s="57">
        <f t="shared" ca="1" si="595"/>
        <v>0</v>
      </c>
      <c r="H4822" s="17">
        <f t="shared" ca="1" si="596"/>
        <v>0</v>
      </c>
      <c r="I4822" s="17">
        <f t="shared" ca="1" si="597"/>
        <v>0</v>
      </c>
      <c r="K4822" s="17">
        <v>4813</v>
      </c>
      <c r="L4822" s="50">
        <v>1.7828270788340717E-3</v>
      </c>
      <c r="M4822" s="50">
        <v>1.7966617599871582E-3</v>
      </c>
      <c r="N4822" s="50">
        <v>5.1200000000000002E-2</v>
      </c>
      <c r="O4822" s="50">
        <v>5.1400000000000001E-2</v>
      </c>
      <c r="R4822" s="59"/>
    </row>
    <row r="4823" spans="2:18" x14ac:dyDescent="0.2">
      <c r="B4823">
        <f t="shared" si="591"/>
        <v>4814</v>
      </c>
      <c r="C4823" s="57">
        <f ca="1"/>
        <v>-0.67956506833034747</v>
      </c>
      <c r="D4823" s="57">
        <f t="shared" ca="1" si="593"/>
        <v>0.62751422221765885</v>
      </c>
      <c r="E4823" s="57">
        <f t="shared" ca="1" si="593"/>
        <v>0.62772013966977758</v>
      </c>
      <c r="F4823" s="57">
        <f t="shared" ca="1" si="594"/>
        <v>0</v>
      </c>
      <c r="G4823" s="57">
        <f t="shared" ca="1" si="595"/>
        <v>0</v>
      </c>
      <c r="H4823" s="17">
        <f t="shared" ca="1" si="596"/>
        <v>0</v>
      </c>
      <c r="I4823" s="17">
        <f t="shared" ca="1" si="597"/>
        <v>0</v>
      </c>
      <c r="K4823" s="17">
        <v>4814</v>
      </c>
      <c r="L4823" s="50">
        <v>1.9466815094463449E-3</v>
      </c>
      <c r="M4823" s="50">
        <v>1.9622792934238264E-3</v>
      </c>
      <c r="N4823" s="50">
        <v>5.7799999999999997E-2</v>
      </c>
      <c r="O4823" s="50">
        <v>5.8200000000000002E-2</v>
      </c>
      <c r="R4823" s="59"/>
    </row>
    <row r="4824" spans="2:18" x14ac:dyDescent="0.2">
      <c r="B4824">
        <f t="shared" si="591"/>
        <v>4815</v>
      </c>
      <c r="C4824" s="57">
        <f ca="1"/>
        <v>0.33800172016344521</v>
      </c>
      <c r="D4824" s="57">
        <f t="shared" ca="1" si="593"/>
        <v>0.69373196658413627</v>
      </c>
      <c r="E4824" s="57">
        <f t="shared" ca="1" si="593"/>
        <v>0.69395961324767708</v>
      </c>
      <c r="F4824" s="57">
        <f t="shared" ca="1" si="594"/>
        <v>0</v>
      </c>
      <c r="G4824" s="57">
        <f t="shared" ca="1" si="595"/>
        <v>0</v>
      </c>
      <c r="H4824" s="17">
        <f t="shared" ca="1" si="596"/>
        <v>0</v>
      </c>
      <c r="I4824" s="17">
        <f t="shared" ca="1" si="597"/>
        <v>0</v>
      </c>
      <c r="K4824" s="17">
        <v>4815</v>
      </c>
      <c r="L4824" s="50">
        <v>1.6100996501161506E-3</v>
      </c>
      <c r="M4824" s="50">
        <v>1.6237972439472155E-3</v>
      </c>
      <c r="N4824" s="50">
        <v>5.0799999999999998E-2</v>
      </c>
      <c r="O4824" s="50">
        <v>5.0999999999999997E-2</v>
      </c>
      <c r="R4824" s="59"/>
    </row>
    <row r="4825" spans="2:18" x14ac:dyDescent="0.2">
      <c r="B4825">
        <f t="shared" si="591"/>
        <v>4816</v>
      </c>
      <c r="C4825" s="57">
        <f ca="1"/>
        <v>-0.29220047208568867</v>
      </c>
      <c r="D4825" s="57">
        <f t="shared" ca="1" si="593"/>
        <v>0.65194201964628617</v>
      </c>
      <c r="E4825" s="57">
        <f t="shared" ca="1" si="593"/>
        <v>0.65215595302797158</v>
      </c>
      <c r="F4825" s="57">
        <f t="shared" ca="1" si="594"/>
        <v>0</v>
      </c>
      <c r="G4825" s="57">
        <f t="shared" ca="1" si="595"/>
        <v>0</v>
      </c>
      <c r="H4825" s="17">
        <f t="shared" ca="1" si="596"/>
        <v>0</v>
      </c>
      <c r="I4825" s="17">
        <f t="shared" ca="1" si="597"/>
        <v>0</v>
      </c>
      <c r="K4825" s="17">
        <v>4816</v>
      </c>
      <c r="L4825" s="50">
        <v>1.5751120629368513E-3</v>
      </c>
      <c r="M4825" s="50">
        <v>1.5887693693207097E-3</v>
      </c>
      <c r="N4825" s="50">
        <v>5.0599999999999999E-2</v>
      </c>
      <c r="O4825" s="50">
        <v>5.0999999999999997E-2</v>
      </c>
      <c r="R4825" s="59"/>
    </row>
    <row r="4826" spans="2:18" x14ac:dyDescent="0.2">
      <c r="B4826">
        <f t="shared" si="591"/>
        <v>4817</v>
      </c>
      <c r="C4826" s="57">
        <f ca="1"/>
        <v>-0.38762995630334107</v>
      </c>
      <c r="D4826" s="57">
        <f t="shared" ca="1" si="593"/>
        <v>0.64583721293186369</v>
      </c>
      <c r="E4826" s="57">
        <f t="shared" ca="1" si="593"/>
        <v>0.64604914303426098</v>
      </c>
      <c r="F4826" s="57">
        <f t="shared" ca="1" si="594"/>
        <v>0</v>
      </c>
      <c r="G4826" s="57">
        <f t="shared" ca="1" si="595"/>
        <v>0</v>
      </c>
      <c r="H4826" s="17">
        <f t="shared" ca="1" si="596"/>
        <v>0</v>
      </c>
      <c r="I4826" s="17">
        <f t="shared" ca="1" si="597"/>
        <v>0</v>
      </c>
      <c r="K4826" s="17">
        <v>4817</v>
      </c>
      <c r="L4826" s="50">
        <v>1.7731198533204083E-3</v>
      </c>
      <c r="M4826" s="50">
        <v>1.787676577019149E-3</v>
      </c>
      <c r="N4826" s="50">
        <v>5.3999999999999999E-2</v>
      </c>
      <c r="O4826" s="50">
        <v>5.4399999999999997E-2</v>
      </c>
      <c r="R4826" s="59"/>
    </row>
    <row r="4827" spans="2:18" x14ac:dyDescent="0.2">
      <c r="B4827">
        <f t="shared" si="591"/>
        <v>4818</v>
      </c>
      <c r="C4827" s="57">
        <f ca="1"/>
        <v>1.1769682033567379</v>
      </c>
      <c r="D4827" s="57">
        <f t="shared" ca="1" si="593"/>
        <v>0.75355141706815754</v>
      </c>
      <c r="E4827" s="57">
        <f t="shared" ca="1" si="593"/>
        <v>0.75379869335664507</v>
      </c>
      <c r="F4827" s="57">
        <f t="shared" ca="1" si="594"/>
        <v>0</v>
      </c>
      <c r="G4827" s="57">
        <f t="shared" ca="1" si="595"/>
        <v>0</v>
      </c>
      <c r="H4827" s="17">
        <f t="shared" ca="1" si="596"/>
        <v>0</v>
      </c>
      <c r="I4827" s="17">
        <f t="shared" ca="1" si="597"/>
        <v>0</v>
      </c>
      <c r="K4827" s="17">
        <v>4818</v>
      </c>
      <c r="L4827" s="50">
        <v>1.7691184835740095E-3</v>
      </c>
      <c r="M4827" s="50">
        <v>1.7825340891886548E-3</v>
      </c>
      <c r="N4827" s="50">
        <v>4.9599999999999998E-2</v>
      </c>
      <c r="O4827" s="50">
        <v>4.9799999999999997E-2</v>
      </c>
      <c r="R4827" s="59"/>
    </row>
    <row r="4828" spans="2:18" x14ac:dyDescent="0.2">
      <c r="B4828">
        <f t="shared" si="591"/>
        <v>4819</v>
      </c>
      <c r="C4828" s="57">
        <f ca="1"/>
        <v>-0.40187031082568753</v>
      </c>
      <c r="D4828" s="57">
        <f t="shared" ca="1" si="593"/>
        <v>0.64493114498817194</v>
      </c>
      <c r="E4828" s="57">
        <f t="shared" ca="1" si="593"/>
        <v>0.64514277776630824</v>
      </c>
      <c r="F4828" s="57">
        <f t="shared" ca="1" si="594"/>
        <v>0</v>
      </c>
      <c r="G4828" s="57">
        <f t="shared" ca="1" si="595"/>
        <v>0</v>
      </c>
      <c r="H4828" s="17">
        <f t="shared" ca="1" si="596"/>
        <v>0</v>
      </c>
      <c r="I4828" s="17">
        <f t="shared" ca="1" si="597"/>
        <v>0</v>
      </c>
      <c r="K4828" s="17">
        <v>4819</v>
      </c>
      <c r="L4828" s="50">
        <v>1.4292851860388893E-3</v>
      </c>
      <c r="M4828" s="50">
        <v>1.4412430690661337E-3</v>
      </c>
      <c r="N4828" s="50">
        <v>4.4200000000000003E-2</v>
      </c>
      <c r="O4828" s="50">
        <v>4.4600000000000001E-2</v>
      </c>
      <c r="R4828" s="59"/>
    </row>
    <row r="4829" spans="2:18" x14ac:dyDescent="0.2">
      <c r="B4829">
        <f t="shared" si="591"/>
        <v>4820</v>
      </c>
      <c r="C4829" s="57">
        <f ca="1"/>
        <v>0.48622220402780986</v>
      </c>
      <c r="D4829" s="57">
        <f t="shared" ca="1" si="593"/>
        <v>0.70394368008463026</v>
      </c>
      <c r="E4829" s="57">
        <f t="shared" ca="1" si="593"/>
        <v>0.70417467770015185</v>
      </c>
      <c r="F4829" s="57">
        <f t="shared" ca="1" si="594"/>
        <v>0</v>
      </c>
      <c r="G4829" s="57">
        <f t="shared" ca="1" si="595"/>
        <v>0</v>
      </c>
      <c r="H4829" s="17">
        <f t="shared" ca="1" si="596"/>
        <v>0</v>
      </c>
      <c r="I4829" s="17">
        <f t="shared" ca="1" si="597"/>
        <v>0</v>
      </c>
      <c r="K4829" s="17">
        <v>4820</v>
      </c>
      <c r="L4829" s="50">
        <v>1.5863614834491972E-3</v>
      </c>
      <c r="M4829" s="50">
        <v>1.5993528418033112E-3</v>
      </c>
      <c r="N4829" s="50">
        <v>4.8000000000000001E-2</v>
      </c>
      <c r="O4829" s="50">
        <v>4.8599999999999997E-2</v>
      </c>
      <c r="R4829" s="59"/>
    </row>
    <row r="4830" spans="2:18" x14ac:dyDescent="0.2">
      <c r="B4830">
        <f t="shared" si="591"/>
        <v>4821</v>
      </c>
      <c r="C4830" s="57">
        <f ca="1"/>
        <v>-5.9770575284779269E-2</v>
      </c>
      <c r="D4830" s="57">
        <f t="shared" ref="D4830:E4849" ca="1" si="598">S0*EXP((D$5+0.5*σ*σ)*T+σ*SQRT(T)*$C4830)</f>
        <v>0.66705353593665639</v>
      </c>
      <c r="E4830" s="57">
        <f t="shared" ca="1" si="598"/>
        <v>0.66727242813014553</v>
      </c>
      <c r="F4830" s="57">
        <f t="shared" ca="1" si="594"/>
        <v>0</v>
      </c>
      <c r="G4830" s="57">
        <f t="shared" ca="1" si="595"/>
        <v>0</v>
      </c>
      <c r="H4830" s="17">
        <f t="shared" ca="1" si="596"/>
        <v>0</v>
      </c>
      <c r="I4830" s="17">
        <f t="shared" ca="1" si="597"/>
        <v>0</v>
      </c>
      <c r="K4830" s="17">
        <v>4821</v>
      </c>
      <c r="L4830" s="50">
        <v>1.7565794870306255E-3</v>
      </c>
      <c r="M4830" s="50">
        <v>1.7703805112158492E-3</v>
      </c>
      <c r="N4830" s="50">
        <v>5.0999999999999997E-2</v>
      </c>
      <c r="O4830" s="50">
        <v>5.1200000000000002E-2</v>
      </c>
      <c r="R4830" s="59"/>
    </row>
    <row r="4831" spans="2:18" x14ac:dyDescent="0.2">
      <c r="B4831">
        <f t="shared" si="591"/>
        <v>4822</v>
      </c>
      <c r="C4831" s="57">
        <f ca="1"/>
        <v>-1.1151240253035515</v>
      </c>
      <c r="D4831" s="57">
        <f t="shared" ca="1" si="598"/>
        <v>0.6011386941129615</v>
      </c>
      <c r="E4831" s="57">
        <f t="shared" ca="1" si="598"/>
        <v>0.60133595649185112</v>
      </c>
      <c r="F4831" s="57">
        <f t="shared" ca="1" si="594"/>
        <v>0</v>
      </c>
      <c r="G4831" s="57">
        <f t="shared" ca="1" si="595"/>
        <v>0</v>
      </c>
      <c r="H4831" s="17">
        <f t="shared" ca="1" si="596"/>
        <v>0</v>
      </c>
      <c r="I4831" s="17">
        <f t="shared" ca="1" si="597"/>
        <v>0</v>
      </c>
      <c r="K4831" s="17">
        <v>4822</v>
      </c>
      <c r="L4831" s="50">
        <v>1.6979289419976468E-3</v>
      </c>
      <c r="M4831" s="50">
        <v>1.712106612230632E-3</v>
      </c>
      <c r="N4831" s="50">
        <v>5.2600000000000001E-2</v>
      </c>
      <c r="O4831" s="50">
        <v>5.28E-2</v>
      </c>
      <c r="R4831" s="59"/>
    </row>
    <row r="4832" spans="2:18" x14ac:dyDescent="0.2">
      <c r="B4832">
        <f t="shared" si="591"/>
        <v>4823</v>
      </c>
      <c r="C4832" s="57">
        <f ca="1"/>
        <v>0.43530082628862238</v>
      </c>
      <c r="D4832" s="57">
        <f t="shared" ca="1" si="598"/>
        <v>0.70041859087936575</v>
      </c>
      <c r="E4832" s="57">
        <f t="shared" ca="1" si="598"/>
        <v>0.70064843174439151</v>
      </c>
      <c r="F4832" s="57">
        <f t="shared" ca="1" si="594"/>
        <v>0</v>
      </c>
      <c r="G4832" s="57">
        <f t="shared" ca="1" si="595"/>
        <v>0</v>
      </c>
      <c r="H4832" s="17">
        <f t="shared" ca="1" si="596"/>
        <v>0</v>
      </c>
      <c r="I4832" s="17">
        <f t="shared" ca="1" si="597"/>
        <v>0</v>
      </c>
      <c r="K4832" s="17">
        <v>4823</v>
      </c>
      <c r="L4832" s="50">
        <v>1.964070351049345E-3</v>
      </c>
      <c r="M4832" s="50">
        <v>1.9788179315569183E-3</v>
      </c>
      <c r="N4832" s="50">
        <v>5.4399999999999997E-2</v>
      </c>
      <c r="O4832" s="50">
        <v>5.4600000000000003E-2</v>
      </c>
      <c r="R4832" s="59"/>
    </row>
    <row r="4833" spans="2:18" x14ac:dyDescent="0.2">
      <c r="B4833">
        <f t="shared" si="591"/>
        <v>4824</v>
      </c>
      <c r="C4833" s="57">
        <f ca="1"/>
        <v>1.8056313476001589</v>
      </c>
      <c r="D4833" s="57">
        <f t="shared" ca="1" si="598"/>
        <v>0.80173294176789001</v>
      </c>
      <c r="E4833" s="57">
        <f t="shared" ca="1" si="598"/>
        <v>0.80199602872082787</v>
      </c>
      <c r="F4833" s="57">
        <f t="shared" ca="1" si="594"/>
        <v>1.3532941767889994E-2</v>
      </c>
      <c r="G4833" s="57">
        <f t="shared" ca="1" si="595"/>
        <v>1.3796028720827858E-2</v>
      </c>
      <c r="H4833" s="17">
        <f t="shared" ca="1" si="596"/>
        <v>1</v>
      </c>
      <c r="I4833" s="17">
        <f t="shared" ca="1" si="597"/>
        <v>1</v>
      </c>
      <c r="K4833" s="17">
        <v>4824</v>
      </c>
      <c r="L4833" s="50">
        <v>1.8207682397127058E-3</v>
      </c>
      <c r="M4833" s="50">
        <v>1.8337219211864465E-3</v>
      </c>
      <c r="N4833" s="50">
        <v>4.7600000000000003E-2</v>
      </c>
      <c r="O4833" s="50">
        <v>4.7800000000000002E-2</v>
      </c>
      <c r="R4833" s="59"/>
    </row>
    <row r="4834" spans="2:18" x14ac:dyDescent="0.2">
      <c r="B4834">
        <f t="shared" si="591"/>
        <v>4825</v>
      </c>
      <c r="C4834" s="57">
        <f ca="1"/>
        <v>2.2044465581884847</v>
      </c>
      <c r="D4834" s="57">
        <f t="shared" ca="1" si="598"/>
        <v>0.83388353356667988</v>
      </c>
      <c r="E4834" s="57">
        <f t="shared" ca="1" si="598"/>
        <v>0.83415717066766681</v>
      </c>
      <c r="F4834" s="57">
        <f t="shared" ca="1" si="594"/>
        <v>4.5683533566679868E-2</v>
      </c>
      <c r="G4834" s="57">
        <f t="shared" ca="1" si="595"/>
        <v>4.5957170667666802E-2</v>
      </c>
      <c r="H4834" s="17">
        <f t="shared" ca="1" si="596"/>
        <v>1</v>
      </c>
      <c r="I4834" s="17">
        <f t="shared" ca="1" si="597"/>
        <v>1</v>
      </c>
      <c r="K4834" s="17">
        <v>4825</v>
      </c>
      <c r="L4834" s="50">
        <v>1.6703884482106202E-3</v>
      </c>
      <c r="M4834" s="50">
        <v>1.6832998684394667E-3</v>
      </c>
      <c r="N4834" s="50">
        <v>4.7800000000000002E-2</v>
      </c>
      <c r="O4834" s="50">
        <v>4.7800000000000002E-2</v>
      </c>
      <c r="R4834" s="59"/>
    </row>
    <row r="4835" spans="2:18" x14ac:dyDescent="0.2">
      <c r="B4835">
        <f t="shared" si="591"/>
        <v>4826</v>
      </c>
      <c r="C4835" s="57">
        <f ca="1"/>
        <v>0.26474940860568186</v>
      </c>
      <c r="D4835" s="57">
        <f t="shared" ca="1" si="598"/>
        <v>0.68874004769874109</v>
      </c>
      <c r="E4835" s="57">
        <f t="shared" ca="1" si="598"/>
        <v>0.68896605627475871</v>
      </c>
      <c r="F4835" s="57">
        <f t="shared" ca="1" si="594"/>
        <v>0</v>
      </c>
      <c r="G4835" s="57">
        <f t="shared" ca="1" si="595"/>
        <v>0</v>
      </c>
      <c r="H4835" s="17">
        <f t="shared" ca="1" si="596"/>
        <v>0</v>
      </c>
      <c r="I4835" s="17">
        <f t="shared" ca="1" si="597"/>
        <v>0</v>
      </c>
      <c r="K4835" s="17">
        <v>4826</v>
      </c>
      <c r="L4835" s="50">
        <v>1.8426950434027591E-3</v>
      </c>
      <c r="M4835" s="50">
        <v>1.85717768189776E-3</v>
      </c>
      <c r="N4835" s="50">
        <v>5.3600000000000002E-2</v>
      </c>
      <c r="O4835" s="50">
        <v>5.3800000000000001E-2</v>
      </c>
      <c r="R4835" s="59"/>
    </row>
    <row r="4836" spans="2:18" x14ac:dyDescent="0.2">
      <c r="B4836">
        <f t="shared" si="591"/>
        <v>4827</v>
      </c>
      <c r="C4836" s="57">
        <f ca="1"/>
        <v>1.0769624234200095</v>
      </c>
      <c r="D4836" s="57">
        <f t="shared" ca="1" si="598"/>
        <v>0.74615841975772057</v>
      </c>
      <c r="E4836" s="57">
        <f t="shared" ca="1" si="598"/>
        <v>0.74640327004992657</v>
      </c>
      <c r="F4836" s="57">
        <f t="shared" ca="1" si="594"/>
        <v>0</v>
      </c>
      <c r="G4836" s="57">
        <f t="shared" ca="1" si="595"/>
        <v>0</v>
      </c>
      <c r="H4836" s="17">
        <f t="shared" ca="1" si="596"/>
        <v>0</v>
      </c>
      <c r="I4836" s="17">
        <f t="shared" ca="1" si="597"/>
        <v>0</v>
      </c>
      <c r="K4836" s="17">
        <v>4827</v>
      </c>
      <c r="L4836" s="50">
        <v>1.6529921841712937E-3</v>
      </c>
      <c r="M4836" s="50">
        <v>1.6664446166880804E-3</v>
      </c>
      <c r="N4836" s="50">
        <v>4.9599999999999998E-2</v>
      </c>
      <c r="O4836" s="50">
        <v>5.04E-2</v>
      </c>
      <c r="R4836" s="59"/>
    </row>
    <row r="4837" spans="2:18" x14ac:dyDescent="0.2">
      <c r="B4837">
        <f t="shared" si="591"/>
        <v>4828</v>
      </c>
      <c r="C4837" s="57">
        <f ca="1"/>
        <v>-0.98827253167668438</v>
      </c>
      <c r="D4837" s="57">
        <f t="shared" ca="1" si="598"/>
        <v>0.60870372065106793</v>
      </c>
      <c r="E4837" s="57">
        <f t="shared" ca="1" si="598"/>
        <v>0.60890346547726271</v>
      </c>
      <c r="F4837" s="57">
        <f t="shared" ca="1" si="594"/>
        <v>0</v>
      </c>
      <c r="G4837" s="57">
        <f t="shared" ca="1" si="595"/>
        <v>0</v>
      </c>
      <c r="H4837" s="17">
        <f t="shared" ca="1" si="596"/>
        <v>0</v>
      </c>
      <c r="I4837" s="17">
        <f t="shared" ca="1" si="597"/>
        <v>0</v>
      </c>
      <c r="K4837" s="17">
        <v>4828</v>
      </c>
      <c r="L4837" s="50">
        <v>1.6648757663369363E-3</v>
      </c>
      <c r="M4837" s="50">
        <v>1.6800513500642602E-3</v>
      </c>
      <c r="N4837" s="50">
        <v>5.62E-2</v>
      </c>
      <c r="O4837" s="50">
        <v>5.6800000000000003E-2</v>
      </c>
      <c r="R4837" s="59"/>
    </row>
    <row r="4838" spans="2:18" x14ac:dyDescent="0.2">
      <c r="B4838">
        <f t="shared" si="591"/>
        <v>4829</v>
      </c>
      <c r="C4838" s="57">
        <f ca="1"/>
        <v>0.20259830739806334</v>
      </c>
      <c r="D4838" s="57">
        <f t="shared" ca="1" si="598"/>
        <v>0.68453281983900383</v>
      </c>
      <c r="E4838" s="57">
        <f t="shared" ca="1" si="598"/>
        <v>0.68475744782218273</v>
      </c>
      <c r="F4838" s="57">
        <f t="shared" ca="1" si="594"/>
        <v>0</v>
      </c>
      <c r="G4838" s="57">
        <f t="shared" ca="1" si="595"/>
        <v>0</v>
      </c>
      <c r="H4838" s="17">
        <f t="shared" ca="1" si="596"/>
        <v>0</v>
      </c>
      <c r="I4838" s="17">
        <f t="shared" ca="1" si="597"/>
        <v>0</v>
      </c>
      <c r="K4838" s="17">
        <v>4829</v>
      </c>
      <c r="L4838" s="50">
        <v>1.907949089636601E-3</v>
      </c>
      <c r="M4838" s="50">
        <v>1.9227866353574842E-3</v>
      </c>
      <c r="N4838" s="50">
        <v>5.4800000000000001E-2</v>
      </c>
      <c r="O4838" s="50">
        <v>5.5199999999999999E-2</v>
      </c>
      <c r="R4838" s="59"/>
    </row>
    <row r="4839" spans="2:18" x14ac:dyDescent="0.2">
      <c r="B4839">
        <f t="shared" si="591"/>
        <v>4830</v>
      </c>
      <c r="C4839" s="57">
        <f ca="1"/>
        <v>-2.9533174905943295E-2</v>
      </c>
      <c r="D4839" s="57">
        <f t="shared" ca="1" si="598"/>
        <v>0.66904500857893079</v>
      </c>
      <c r="E4839" s="57">
        <f t="shared" ca="1" si="598"/>
        <v>0.66926455426991516</v>
      </c>
      <c r="F4839" s="57">
        <f t="shared" ca="1" si="594"/>
        <v>0</v>
      </c>
      <c r="G4839" s="57">
        <f t="shared" ca="1" si="595"/>
        <v>0</v>
      </c>
      <c r="H4839" s="17">
        <f t="shared" ca="1" si="596"/>
        <v>0</v>
      </c>
      <c r="I4839" s="17">
        <f t="shared" ca="1" si="597"/>
        <v>0</v>
      </c>
      <c r="K4839" s="17">
        <v>4830</v>
      </c>
      <c r="L4839" s="50">
        <v>1.7103524796482472E-3</v>
      </c>
      <c r="M4839" s="50">
        <v>1.7228908214732429E-3</v>
      </c>
      <c r="N4839" s="50">
        <v>4.6199999999999998E-2</v>
      </c>
      <c r="O4839" s="50">
        <v>4.6399999999999997E-2</v>
      </c>
      <c r="R4839" s="59"/>
    </row>
    <row r="4840" spans="2:18" x14ac:dyDescent="0.2">
      <c r="B4840">
        <f t="shared" si="591"/>
        <v>4831</v>
      </c>
      <c r="C4840" s="57">
        <f ca="1"/>
        <v>-0.27808453686448431</v>
      </c>
      <c r="D4840" s="57">
        <f t="shared" ca="1" si="598"/>
        <v>0.65284992918667772</v>
      </c>
      <c r="E4840" s="57">
        <f t="shared" ca="1" si="598"/>
        <v>0.65306416049694016</v>
      </c>
      <c r="F4840" s="57">
        <f t="shared" ca="1" si="594"/>
        <v>0</v>
      </c>
      <c r="G4840" s="57">
        <f t="shared" ca="1" si="595"/>
        <v>0</v>
      </c>
      <c r="H4840" s="17">
        <f t="shared" ca="1" si="596"/>
        <v>0</v>
      </c>
      <c r="I4840" s="17">
        <f t="shared" ca="1" si="597"/>
        <v>0</v>
      </c>
      <c r="K4840" s="17">
        <v>4831</v>
      </c>
      <c r="L4840" s="50">
        <v>1.6567659955874778E-3</v>
      </c>
      <c r="M4840" s="50">
        <v>1.66979160294912E-3</v>
      </c>
      <c r="N4840" s="50">
        <v>4.8000000000000001E-2</v>
      </c>
      <c r="O4840" s="50">
        <v>4.8399999999999999E-2</v>
      </c>
      <c r="R4840" s="59"/>
    </row>
    <row r="4841" spans="2:18" x14ac:dyDescent="0.2">
      <c r="B4841">
        <f t="shared" si="591"/>
        <v>4832</v>
      </c>
      <c r="C4841" s="57">
        <f ca="1"/>
        <v>-2.8629219079212653</v>
      </c>
      <c r="D4841" s="57">
        <f t="shared" ca="1" si="598"/>
        <v>0.50598888835651223</v>
      </c>
      <c r="E4841" s="57">
        <f t="shared" ca="1" si="598"/>
        <v>0.50615492752981184</v>
      </c>
      <c r="F4841" s="57">
        <f t="shared" ca="1" si="594"/>
        <v>0</v>
      </c>
      <c r="G4841" s="57">
        <f t="shared" ca="1" si="595"/>
        <v>0</v>
      </c>
      <c r="H4841" s="17">
        <f t="shared" ca="1" si="596"/>
        <v>0</v>
      </c>
      <c r="I4841" s="17">
        <f t="shared" ca="1" si="597"/>
        <v>0</v>
      </c>
      <c r="K4841" s="17">
        <v>4832</v>
      </c>
      <c r="L4841" s="50">
        <v>1.8025475473610541E-3</v>
      </c>
      <c r="M4841" s="50">
        <v>1.8157092522336903E-3</v>
      </c>
      <c r="N4841" s="50">
        <v>4.8599999999999997E-2</v>
      </c>
      <c r="O4841" s="50">
        <v>4.8599999999999997E-2</v>
      </c>
      <c r="R4841" s="59"/>
    </row>
    <row r="4842" spans="2:18" x14ac:dyDescent="0.2">
      <c r="B4842">
        <f t="shared" si="591"/>
        <v>4833</v>
      </c>
      <c r="C4842" s="57">
        <f ca="1"/>
        <v>0.14312280419554033</v>
      </c>
      <c r="D4842" s="57">
        <f t="shared" ca="1" si="598"/>
        <v>0.6805307792257187</v>
      </c>
      <c r="E4842" s="57">
        <f t="shared" ca="1" si="598"/>
        <v>0.68075409394781583</v>
      </c>
      <c r="F4842" s="57">
        <f t="shared" ca="1" si="594"/>
        <v>0</v>
      </c>
      <c r="G4842" s="57">
        <f t="shared" ca="1" si="595"/>
        <v>0</v>
      </c>
      <c r="H4842" s="17">
        <f t="shared" ca="1" si="596"/>
        <v>0</v>
      </c>
      <c r="I4842" s="17">
        <f t="shared" ca="1" si="597"/>
        <v>0</v>
      </c>
      <c r="K4842" s="17">
        <v>4833</v>
      </c>
      <c r="L4842" s="50">
        <v>1.642157124583673E-3</v>
      </c>
      <c r="M4842" s="50">
        <v>1.6563525114989194E-3</v>
      </c>
      <c r="N4842" s="50">
        <v>5.28E-2</v>
      </c>
      <c r="O4842" s="50">
        <v>5.28E-2</v>
      </c>
      <c r="R4842" s="59"/>
    </row>
    <row r="4843" spans="2:18" x14ac:dyDescent="0.2">
      <c r="B4843">
        <f t="shared" ref="B4843:B4906" si="599">B4842+1</f>
        <v>4834</v>
      </c>
      <c r="C4843" s="57">
        <f ca="1"/>
        <v>1.651774642945349</v>
      </c>
      <c r="D4843" s="57">
        <f t="shared" ca="1" si="598"/>
        <v>0.78966374758473346</v>
      </c>
      <c r="E4843" s="57">
        <f t="shared" ca="1" si="598"/>
        <v>0.78992287405737094</v>
      </c>
      <c r="F4843" s="57">
        <f t="shared" ca="1" si="594"/>
        <v>1.4637475847334436E-3</v>
      </c>
      <c r="G4843" s="57">
        <f t="shared" ca="1" si="595"/>
        <v>1.7228740573709267E-3</v>
      </c>
      <c r="H4843" s="17">
        <f t="shared" ca="1" si="596"/>
        <v>1</v>
      </c>
      <c r="I4843" s="17">
        <f t="shared" ca="1" si="597"/>
        <v>1</v>
      </c>
      <c r="K4843" s="17">
        <v>4834</v>
      </c>
      <c r="L4843" s="50">
        <v>1.8807119063278062E-3</v>
      </c>
      <c r="M4843" s="50">
        <v>1.8940462305137541E-3</v>
      </c>
      <c r="N4843" s="50">
        <v>4.9000000000000002E-2</v>
      </c>
      <c r="O4843" s="50">
        <v>4.9599999999999998E-2</v>
      </c>
      <c r="R4843" s="59"/>
    </row>
    <row r="4844" spans="2:18" x14ac:dyDescent="0.2">
      <c r="B4844">
        <f t="shared" si="599"/>
        <v>4835</v>
      </c>
      <c r="C4844" s="57">
        <f ca="1"/>
        <v>0.66749710772512849</v>
      </c>
      <c r="D4844" s="57">
        <f t="shared" ca="1" si="598"/>
        <v>0.7166372514776822</v>
      </c>
      <c r="E4844" s="57">
        <f t="shared" ca="1" si="598"/>
        <v>0.71687241446155237</v>
      </c>
      <c r="F4844" s="57">
        <f t="shared" ca="1" si="594"/>
        <v>0</v>
      </c>
      <c r="G4844" s="57">
        <f t="shared" ca="1" si="595"/>
        <v>0</v>
      </c>
      <c r="H4844" s="17">
        <f t="shared" ca="1" si="596"/>
        <v>0</v>
      </c>
      <c r="I4844" s="17">
        <f t="shared" ca="1" si="597"/>
        <v>0</v>
      </c>
      <c r="K4844" s="17">
        <v>4835</v>
      </c>
      <c r="L4844" s="50">
        <v>1.7612624074958083E-3</v>
      </c>
      <c r="M4844" s="50">
        <v>1.7747847988007922E-3</v>
      </c>
      <c r="N4844" s="50">
        <v>4.9799999999999997E-2</v>
      </c>
      <c r="O4844" s="50">
        <v>5.0599999999999999E-2</v>
      </c>
      <c r="R4844" s="59"/>
    </row>
    <row r="4845" spans="2:18" x14ac:dyDescent="0.2">
      <c r="B4845">
        <f t="shared" si="599"/>
        <v>4836</v>
      </c>
      <c r="C4845" s="57">
        <f ca="1"/>
        <v>0.12059611680948683</v>
      </c>
      <c r="D4845" s="57">
        <f t="shared" ca="1" si="598"/>
        <v>0.67902110005493399</v>
      </c>
      <c r="E4845" s="57">
        <f t="shared" ca="1" si="598"/>
        <v>0.67924391937903472</v>
      </c>
      <c r="F4845" s="57">
        <f t="shared" ca="1" si="594"/>
        <v>0</v>
      </c>
      <c r="G4845" s="57">
        <f t="shared" ca="1" si="595"/>
        <v>0</v>
      </c>
      <c r="H4845" s="17">
        <f t="shared" ca="1" si="596"/>
        <v>0</v>
      </c>
      <c r="I4845" s="17">
        <f t="shared" ca="1" si="597"/>
        <v>0</v>
      </c>
      <c r="K4845" s="17">
        <v>4836</v>
      </c>
      <c r="L4845" s="50">
        <v>2.1134142659526029E-3</v>
      </c>
      <c r="M4845" s="50">
        <v>2.1295486514119025E-3</v>
      </c>
      <c r="N4845" s="50">
        <v>5.96E-2</v>
      </c>
      <c r="O4845" s="50">
        <v>5.9799999999999999E-2</v>
      </c>
      <c r="R4845" s="59"/>
    </row>
    <row r="4846" spans="2:18" x14ac:dyDescent="0.2">
      <c r="B4846">
        <f t="shared" si="599"/>
        <v>4837</v>
      </c>
      <c r="C4846" s="57">
        <f ca="1"/>
        <v>-0.26073164873217924</v>
      </c>
      <c r="D4846" s="57">
        <f t="shared" ca="1" si="598"/>
        <v>0.6539677659601062</v>
      </c>
      <c r="E4846" s="57">
        <f t="shared" ca="1" si="598"/>
        <v>0.65418236408611896</v>
      </c>
      <c r="F4846" s="57">
        <f t="shared" ca="1" si="594"/>
        <v>0</v>
      </c>
      <c r="G4846" s="57">
        <f t="shared" ca="1" si="595"/>
        <v>0</v>
      </c>
      <c r="H4846" s="17">
        <f t="shared" ca="1" si="596"/>
        <v>0</v>
      </c>
      <c r="I4846" s="17">
        <f t="shared" ca="1" si="597"/>
        <v>0</v>
      </c>
      <c r="K4846" s="17">
        <v>4837</v>
      </c>
      <c r="L4846" s="50">
        <v>1.735063834056221E-3</v>
      </c>
      <c r="M4846" s="50">
        <v>1.7489276035040106E-3</v>
      </c>
      <c r="N4846" s="50">
        <v>5.1400000000000001E-2</v>
      </c>
      <c r="O4846" s="50">
        <v>5.1400000000000001E-2</v>
      </c>
      <c r="R4846" s="59"/>
    </row>
    <row r="4847" spans="2:18" x14ac:dyDescent="0.2">
      <c r="B4847">
        <f t="shared" si="599"/>
        <v>4838</v>
      </c>
      <c r="C4847" s="57">
        <f ca="1"/>
        <v>-0.45314120404783786</v>
      </c>
      <c r="D4847" s="57">
        <f t="shared" ca="1" si="598"/>
        <v>0.64167945742652055</v>
      </c>
      <c r="E4847" s="57">
        <f t="shared" ca="1" si="598"/>
        <v>0.64189002317032662</v>
      </c>
      <c r="F4847" s="57">
        <f t="shared" ca="1" si="594"/>
        <v>0</v>
      </c>
      <c r="G4847" s="57">
        <f t="shared" ca="1" si="595"/>
        <v>0</v>
      </c>
      <c r="H4847" s="17">
        <f t="shared" ca="1" si="596"/>
        <v>0</v>
      </c>
      <c r="I4847" s="17">
        <f t="shared" ca="1" si="597"/>
        <v>0</v>
      </c>
      <c r="K4847" s="17">
        <v>4838</v>
      </c>
      <c r="L4847" s="50">
        <v>1.6033015836862581E-3</v>
      </c>
      <c r="M4847" s="50">
        <v>1.6169449490304941E-3</v>
      </c>
      <c r="N4847" s="50">
        <v>5.0599999999999999E-2</v>
      </c>
      <c r="O4847" s="50">
        <v>5.0999999999999997E-2</v>
      </c>
      <c r="R4847" s="59"/>
    </row>
    <row r="4848" spans="2:18" x14ac:dyDescent="0.2">
      <c r="B4848">
        <f t="shared" si="599"/>
        <v>4839</v>
      </c>
      <c r="C4848" s="57">
        <f ca="1"/>
        <v>-0.97627277210446883</v>
      </c>
      <c r="D4848" s="57">
        <f t="shared" ca="1" si="598"/>
        <v>0.60942425906234476</v>
      </c>
      <c r="E4848" s="57">
        <f t="shared" ca="1" si="598"/>
        <v>0.60962424033168072</v>
      </c>
      <c r="F4848" s="57">
        <f t="shared" ca="1" si="594"/>
        <v>0</v>
      </c>
      <c r="G4848" s="57">
        <f t="shared" ca="1" si="595"/>
        <v>0</v>
      </c>
      <c r="H4848" s="17">
        <f t="shared" ca="1" si="596"/>
        <v>0</v>
      </c>
      <c r="I4848" s="17">
        <f t="shared" ca="1" si="597"/>
        <v>0</v>
      </c>
      <c r="K4848" s="17">
        <v>4839</v>
      </c>
      <c r="L4848" s="50">
        <v>1.3704637918019876E-3</v>
      </c>
      <c r="M4848" s="50">
        <v>1.3829554865597228E-3</v>
      </c>
      <c r="N4848" s="50">
        <v>4.5999999999999999E-2</v>
      </c>
      <c r="O4848" s="50">
        <v>4.6800000000000001E-2</v>
      </c>
      <c r="R4848" s="59"/>
    </row>
    <row r="4849" spans="2:18" x14ac:dyDescent="0.2">
      <c r="B4849">
        <f t="shared" si="599"/>
        <v>4840</v>
      </c>
      <c r="C4849" s="57">
        <f ca="1"/>
        <v>1.2219869866544999</v>
      </c>
      <c r="D4849" s="57">
        <f t="shared" ca="1" si="598"/>
        <v>0.75690332810274352</v>
      </c>
      <c r="E4849" s="57">
        <f t="shared" ca="1" si="598"/>
        <v>0.75715170431367984</v>
      </c>
      <c r="F4849" s="57">
        <f t="shared" ca="1" si="594"/>
        <v>0</v>
      </c>
      <c r="G4849" s="57">
        <f t="shared" ca="1" si="595"/>
        <v>0</v>
      </c>
      <c r="H4849" s="17">
        <f t="shared" ca="1" si="596"/>
        <v>0</v>
      </c>
      <c r="I4849" s="17">
        <f t="shared" ca="1" si="597"/>
        <v>0</v>
      </c>
      <c r="K4849" s="17">
        <v>4840</v>
      </c>
      <c r="L4849" s="50">
        <v>1.5545564742084164E-3</v>
      </c>
      <c r="M4849" s="50">
        <v>1.567332366383225E-3</v>
      </c>
      <c r="N4849" s="50">
        <v>4.7399999999999998E-2</v>
      </c>
      <c r="O4849" s="50">
        <v>4.7600000000000003E-2</v>
      </c>
      <c r="R4849" s="59"/>
    </row>
    <row r="4850" spans="2:18" x14ac:dyDescent="0.2">
      <c r="B4850">
        <f t="shared" si="599"/>
        <v>4841</v>
      </c>
      <c r="C4850" s="57">
        <f ca="1"/>
        <v>-0.21279540358185484</v>
      </c>
      <c r="D4850" s="57">
        <f t="shared" ref="D4850:E4869" ca="1" si="600">S0*EXP((D$5+0.5*σ*σ)*T+σ*SQRT(T)*$C4850)</f>
        <v>0.65706567526355242</v>
      </c>
      <c r="E4850" s="57">
        <f t="shared" ca="1" si="600"/>
        <v>0.65728128996188828</v>
      </c>
      <c r="F4850" s="57">
        <f t="shared" ca="1" si="594"/>
        <v>0</v>
      </c>
      <c r="G4850" s="57">
        <f t="shared" ca="1" si="595"/>
        <v>0</v>
      </c>
      <c r="H4850" s="17">
        <f t="shared" ca="1" si="596"/>
        <v>0</v>
      </c>
      <c r="I4850" s="17">
        <f t="shared" ca="1" si="597"/>
        <v>0</v>
      </c>
      <c r="K4850" s="17">
        <v>4841</v>
      </c>
      <c r="L4850" s="50">
        <v>1.9679165103487859E-3</v>
      </c>
      <c r="M4850" s="50">
        <v>1.9828912744930746E-3</v>
      </c>
      <c r="N4850" s="50">
        <v>5.5399999999999998E-2</v>
      </c>
      <c r="O4850" s="50">
        <v>5.5399999999999998E-2</v>
      </c>
      <c r="R4850" s="59"/>
    </row>
    <row r="4851" spans="2:18" x14ac:dyDescent="0.2">
      <c r="B4851">
        <f t="shared" si="599"/>
        <v>4842</v>
      </c>
      <c r="C4851" s="57">
        <f ca="1"/>
        <v>-0.78936032837378156</v>
      </c>
      <c r="D4851" s="57">
        <f t="shared" ca="1" si="600"/>
        <v>0.62075836427281317</v>
      </c>
      <c r="E4851" s="57">
        <f t="shared" ca="1" si="600"/>
        <v>0.62096206480457272</v>
      </c>
      <c r="F4851" s="57">
        <f t="shared" ca="1" si="594"/>
        <v>0</v>
      </c>
      <c r="G4851" s="57">
        <f t="shared" ca="1" si="595"/>
        <v>0</v>
      </c>
      <c r="H4851" s="17">
        <f t="shared" ca="1" si="596"/>
        <v>0</v>
      </c>
      <c r="I4851" s="17">
        <f t="shared" ca="1" si="597"/>
        <v>0</v>
      </c>
      <c r="K4851" s="17">
        <v>4842</v>
      </c>
      <c r="L4851" s="50">
        <v>1.608090877435929E-3</v>
      </c>
      <c r="M4851" s="50">
        <v>1.6211887717675437E-3</v>
      </c>
      <c r="N4851" s="50">
        <v>4.8599999999999997E-2</v>
      </c>
      <c r="O4851" s="50">
        <v>4.8599999999999997E-2</v>
      </c>
      <c r="R4851" s="59"/>
    </row>
    <row r="4852" spans="2:18" x14ac:dyDescent="0.2">
      <c r="B4852">
        <f t="shared" si="599"/>
        <v>4843</v>
      </c>
      <c r="C4852" s="57">
        <f ca="1"/>
        <v>-0.50696073612360826</v>
      </c>
      <c r="D4852" s="57">
        <f t="shared" ca="1" si="600"/>
        <v>0.63828376680425714</v>
      </c>
      <c r="E4852" s="57">
        <f t="shared" ca="1" si="600"/>
        <v>0.63849321825943617</v>
      </c>
      <c r="F4852" s="57">
        <f t="shared" ca="1" si="594"/>
        <v>0</v>
      </c>
      <c r="G4852" s="57">
        <f t="shared" ca="1" si="595"/>
        <v>0</v>
      </c>
      <c r="H4852" s="17">
        <f t="shared" ca="1" si="596"/>
        <v>0</v>
      </c>
      <c r="I4852" s="17">
        <f t="shared" ca="1" si="597"/>
        <v>0</v>
      </c>
      <c r="K4852" s="17">
        <v>4843</v>
      </c>
      <c r="L4852" s="50">
        <v>1.7171244521918506E-3</v>
      </c>
      <c r="M4852" s="50">
        <v>1.7313107257005893E-3</v>
      </c>
      <c r="N4852" s="50">
        <v>5.2400000000000002E-2</v>
      </c>
      <c r="O4852" s="50">
        <v>5.3199999999999997E-2</v>
      </c>
      <c r="R4852" s="59"/>
    </row>
    <row r="4853" spans="2:18" x14ac:dyDescent="0.2">
      <c r="B4853">
        <f t="shared" si="599"/>
        <v>4844</v>
      </c>
      <c r="C4853" s="57">
        <f ca="1"/>
        <v>-0.93717181561856144</v>
      </c>
      <c r="D4853" s="57">
        <f t="shared" ca="1" si="600"/>
        <v>0.61177804076128506</v>
      </c>
      <c r="E4853" s="57">
        <f t="shared" ca="1" si="600"/>
        <v>0.61197879441905967</v>
      </c>
      <c r="F4853" s="57">
        <f t="shared" ca="1" si="594"/>
        <v>0</v>
      </c>
      <c r="G4853" s="57">
        <f t="shared" ca="1" si="595"/>
        <v>0</v>
      </c>
      <c r="H4853" s="17">
        <f t="shared" ca="1" si="596"/>
        <v>0</v>
      </c>
      <c r="I4853" s="17">
        <f t="shared" ca="1" si="597"/>
        <v>0</v>
      </c>
      <c r="K4853" s="17">
        <v>4844</v>
      </c>
      <c r="L4853" s="50">
        <v>1.6835623235408545E-3</v>
      </c>
      <c r="M4853" s="50">
        <v>1.6967922584158782E-3</v>
      </c>
      <c r="N4853" s="50">
        <v>4.8800000000000003E-2</v>
      </c>
      <c r="O4853" s="50">
        <v>4.9399999999999999E-2</v>
      </c>
      <c r="R4853" s="59"/>
    </row>
    <row r="4854" spans="2:18" x14ac:dyDescent="0.2">
      <c r="B4854">
        <f t="shared" si="599"/>
        <v>4845</v>
      </c>
      <c r="C4854" s="57">
        <f ca="1"/>
        <v>-0.16062422800686821</v>
      </c>
      <c r="D4854" s="57">
        <f t="shared" ca="1" si="600"/>
        <v>0.66045394894913867</v>
      </c>
      <c r="E4854" s="57">
        <f t="shared" ca="1" si="600"/>
        <v>0.66067067550224967</v>
      </c>
      <c r="F4854" s="57">
        <f t="shared" ca="1" si="594"/>
        <v>0</v>
      </c>
      <c r="G4854" s="57">
        <f t="shared" ca="1" si="595"/>
        <v>0</v>
      </c>
      <c r="H4854" s="17">
        <f t="shared" ca="1" si="596"/>
        <v>0</v>
      </c>
      <c r="I4854" s="17">
        <f t="shared" ca="1" si="597"/>
        <v>0</v>
      </c>
      <c r="K4854" s="17">
        <v>4845</v>
      </c>
      <c r="L4854" s="50">
        <v>1.7237372024268473E-3</v>
      </c>
      <c r="M4854" s="50">
        <v>1.7383384358934486E-3</v>
      </c>
      <c r="N4854" s="50">
        <v>5.3999999999999999E-2</v>
      </c>
      <c r="O4854" s="50">
        <v>5.4399999999999997E-2</v>
      </c>
      <c r="R4854" s="59"/>
    </row>
    <row r="4855" spans="2:18" x14ac:dyDescent="0.2">
      <c r="B4855">
        <f t="shared" si="599"/>
        <v>4846</v>
      </c>
      <c r="C4855" s="57">
        <f ca="1"/>
        <v>-0.76013774180426708</v>
      </c>
      <c r="D4855" s="57">
        <f t="shared" ca="1" si="600"/>
        <v>0.62254933588340988</v>
      </c>
      <c r="E4855" s="57">
        <f t="shared" ca="1" si="600"/>
        <v>0.62275362411867929</v>
      </c>
      <c r="F4855" s="57">
        <f t="shared" ca="1" si="594"/>
        <v>0</v>
      </c>
      <c r="G4855" s="57">
        <f t="shared" ca="1" si="595"/>
        <v>0</v>
      </c>
      <c r="H4855" s="17">
        <f t="shared" ca="1" si="596"/>
        <v>0</v>
      </c>
      <c r="I4855" s="17">
        <f t="shared" ca="1" si="597"/>
        <v>0</v>
      </c>
      <c r="K4855" s="17">
        <v>4846</v>
      </c>
      <c r="L4855" s="50">
        <v>1.8282565942385283E-3</v>
      </c>
      <c r="M4855" s="50">
        <v>1.8425202346382089E-3</v>
      </c>
      <c r="N4855" s="50">
        <v>5.2600000000000001E-2</v>
      </c>
      <c r="O4855" s="50">
        <v>5.2999999999999999E-2</v>
      </c>
      <c r="R4855" s="59"/>
    </row>
    <row r="4856" spans="2:18" x14ac:dyDescent="0.2">
      <c r="B4856">
        <f t="shared" si="599"/>
        <v>4847</v>
      </c>
      <c r="C4856" s="57">
        <f ca="1"/>
        <v>-0.31829044088582797</v>
      </c>
      <c r="D4856" s="57">
        <f t="shared" ca="1" si="600"/>
        <v>0.65026728563764602</v>
      </c>
      <c r="E4856" s="57">
        <f t="shared" ca="1" si="600"/>
        <v>0.65048066945894234</v>
      </c>
      <c r="F4856" s="57">
        <f t="shared" ca="1" si="594"/>
        <v>0</v>
      </c>
      <c r="G4856" s="57">
        <f t="shared" ca="1" si="595"/>
        <v>0</v>
      </c>
      <c r="H4856" s="17">
        <f t="shared" ca="1" si="596"/>
        <v>0</v>
      </c>
      <c r="I4856" s="17">
        <f t="shared" ca="1" si="597"/>
        <v>0</v>
      </c>
      <c r="K4856" s="17">
        <v>4847</v>
      </c>
      <c r="L4856" s="50">
        <v>1.8316523973988979E-3</v>
      </c>
      <c r="M4856" s="50">
        <v>1.845787481214061E-3</v>
      </c>
      <c r="N4856" s="50">
        <v>5.1999999999999998E-2</v>
      </c>
      <c r="O4856" s="50">
        <v>5.2600000000000001E-2</v>
      </c>
      <c r="R4856" s="59"/>
    </row>
    <row r="4857" spans="2:18" x14ac:dyDescent="0.2">
      <c r="B4857">
        <f t="shared" si="599"/>
        <v>4848</v>
      </c>
      <c r="C4857" s="57">
        <f ca="1"/>
        <v>3.8908398993939851E-2</v>
      </c>
      <c r="D4857" s="57">
        <f t="shared" ca="1" si="600"/>
        <v>0.67357464208497275</v>
      </c>
      <c r="E4857" s="57">
        <f t="shared" ca="1" si="600"/>
        <v>0.67379567416552022</v>
      </c>
      <c r="F4857" s="57">
        <f t="shared" ca="1" si="594"/>
        <v>0</v>
      </c>
      <c r="G4857" s="57">
        <f t="shared" ca="1" si="595"/>
        <v>0</v>
      </c>
      <c r="H4857" s="17">
        <f t="shared" ca="1" si="596"/>
        <v>0</v>
      </c>
      <c r="I4857" s="17">
        <f t="shared" ca="1" si="597"/>
        <v>0</v>
      </c>
      <c r="K4857" s="17">
        <v>4848</v>
      </c>
      <c r="L4857" s="50">
        <v>1.949148470592451E-3</v>
      </c>
      <c r="M4857" s="50">
        <v>1.9646483636869688E-3</v>
      </c>
      <c r="N4857" s="50">
        <v>5.74E-2</v>
      </c>
      <c r="O4857" s="50">
        <v>5.7599999999999998E-2</v>
      </c>
      <c r="R4857" s="59"/>
    </row>
    <row r="4858" spans="2:18" x14ac:dyDescent="0.2">
      <c r="B4858">
        <f t="shared" si="599"/>
        <v>4849</v>
      </c>
      <c r="C4858" s="57">
        <f ca="1"/>
        <v>-0.40113717473389698</v>
      </c>
      <c r="D4858" s="57">
        <f t="shared" ca="1" si="600"/>
        <v>0.64497776102691684</v>
      </c>
      <c r="E4858" s="57">
        <f t="shared" ca="1" si="600"/>
        <v>0.64518940910200662</v>
      </c>
      <c r="F4858" s="57">
        <f t="shared" ca="1" si="594"/>
        <v>0</v>
      </c>
      <c r="G4858" s="57">
        <f t="shared" ca="1" si="595"/>
        <v>0</v>
      </c>
      <c r="H4858" s="17">
        <f t="shared" ca="1" si="596"/>
        <v>0</v>
      </c>
      <c r="I4858" s="17">
        <f t="shared" ca="1" si="597"/>
        <v>0</v>
      </c>
      <c r="K4858" s="17">
        <v>4849</v>
      </c>
      <c r="L4858" s="50">
        <v>1.7619559461873784E-3</v>
      </c>
      <c r="M4858" s="50">
        <v>1.7766662345706542E-3</v>
      </c>
      <c r="N4858" s="50">
        <v>5.4199999999999998E-2</v>
      </c>
      <c r="O4858" s="50">
        <v>5.4800000000000001E-2</v>
      </c>
      <c r="R4858" s="59"/>
    </row>
    <row r="4859" spans="2:18" x14ac:dyDescent="0.2">
      <c r="B4859">
        <f t="shared" si="599"/>
        <v>4850</v>
      </c>
      <c r="C4859" s="57">
        <f ca="1"/>
        <v>0.60242105535608248</v>
      </c>
      <c r="D4859" s="57">
        <f t="shared" ca="1" si="600"/>
        <v>0.71205425105952624</v>
      </c>
      <c r="E4859" s="57">
        <f t="shared" ca="1" si="600"/>
        <v>0.71228791014159498</v>
      </c>
      <c r="F4859" s="57">
        <f t="shared" ca="1" si="594"/>
        <v>0</v>
      </c>
      <c r="G4859" s="57">
        <f t="shared" ca="1" si="595"/>
        <v>0</v>
      </c>
      <c r="H4859" s="17">
        <f t="shared" ca="1" si="596"/>
        <v>0</v>
      </c>
      <c r="I4859" s="17">
        <f t="shared" ca="1" si="597"/>
        <v>0</v>
      </c>
      <c r="K4859" s="17">
        <v>4850</v>
      </c>
      <c r="L4859" s="50">
        <v>1.5438990234624603E-3</v>
      </c>
      <c r="M4859" s="50">
        <v>1.5568723949154625E-3</v>
      </c>
      <c r="N4859" s="50">
        <v>4.82E-2</v>
      </c>
      <c r="O4859" s="50">
        <v>4.82E-2</v>
      </c>
      <c r="R4859" s="59"/>
    </row>
    <row r="4860" spans="2:18" x14ac:dyDescent="0.2">
      <c r="B4860">
        <f t="shared" si="599"/>
        <v>4851</v>
      </c>
      <c r="C4860" s="57">
        <f ca="1"/>
        <v>-0.21766210394475652</v>
      </c>
      <c r="D4860" s="57">
        <f t="shared" ca="1" si="600"/>
        <v>0.65675049361196058</v>
      </c>
      <c r="E4860" s="57">
        <f t="shared" ca="1" si="600"/>
        <v>0.65696600488411039</v>
      </c>
      <c r="F4860" s="57">
        <f t="shared" ca="1" si="594"/>
        <v>0</v>
      </c>
      <c r="G4860" s="57">
        <f t="shared" ca="1" si="595"/>
        <v>0</v>
      </c>
      <c r="H4860" s="17">
        <f t="shared" ca="1" si="596"/>
        <v>0</v>
      </c>
      <c r="I4860" s="17">
        <f t="shared" ca="1" si="597"/>
        <v>0</v>
      </c>
      <c r="K4860" s="17">
        <v>4851</v>
      </c>
      <c r="L4860" s="50">
        <v>1.768409471339092E-3</v>
      </c>
      <c r="M4860" s="50">
        <v>1.7818750733951194E-3</v>
      </c>
      <c r="N4860" s="50">
        <v>4.9399999999999999E-2</v>
      </c>
      <c r="O4860" s="50">
        <v>0.05</v>
      </c>
      <c r="R4860" s="59"/>
    </row>
    <row r="4861" spans="2:18" x14ac:dyDescent="0.2">
      <c r="B4861">
        <f t="shared" si="599"/>
        <v>4852</v>
      </c>
      <c r="C4861" s="57">
        <f ca="1"/>
        <v>-1.164528991657285</v>
      </c>
      <c r="D4861" s="57">
        <f t="shared" ca="1" si="600"/>
        <v>0.59821784057877092</v>
      </c>
      <c r="E4861" s="57">
        <f t="shared" ca="1" si="600"/>
        <v>0.59841414448580998</v>
      </c>
      <c r="F4861" s="57">
        <f t="shared" ca="1" si="594"/>
        <v>0</v>
      </c>
      <c r="G4861" s="57">
        <f t="shared" ca="1" si="595"/>
        <v>0</v>
      </c>
      <c r="H4861" s="17">
        <f t="shared" ca="1" si="596"/>
        <v>0</v>
      </c>
      <c r="I4861" s="17">
        <f t="shared" ca="1" si="597"/>
        <v>0</v>
      </c>
      <c r="K4861" s="17">
        <v>4852</v>
      </c>
      <c r="L4861" s="50">
        <v>1.7537527938687554E-3</v>
      </c>
      <c r="M4861" s="50">
        <v>1.7677687979390914E-3</v>
      </c>
      <c r="N4861" s="50">
        <v>5.1799999999999999E-2</v>
      </c>
      <c r="O4861" s="50">
        <v>5.1999999999999998E-2</v>
      </c>
      <c r="R4861" s="59"/>
    </row>
    <row r="4862" spans="2:18" x14ac:dyDescent="0.2">
      <c r="B4862">
        <f t="shared" si="599"/>
        <v>4853</v>
      </c>
      <c r="C4862" s="57">
        <f ca="1"/>
        <v>1.1986432845591315</v>
      </c>
      <c r="D4862" s="57">
        <f t="shared" ca="1" si="600"/>
        <v>0.75516339631886376</v>
      </c>
      <c r="E4862" s="57">
        <f t="shared" ca="1" si="600"/>
        <v>0.75541120157490049</v>
      </c>
      <c r="F4862" s="57">
        <f t="shared" ca="1" si="594"/>
        <v>0</v>
      </c>
      <c r="G4862" s="57">
        <f t="shared" ca="1" si="595"/>
        <v>0</v>
      </c>
      <c r="H4862" s="17">
        <f t="shared" ca="1" si="596"/>
        <v>0</v>
      </c>
      <c r="I4862" s="17">
        <f t="shared" ca="1" si="597"/>
        <v>0</v>
      </c>
      <c r="K4862" s="17">
        <v>4853</v>
      </c>
      <c r="L4862" s="50">
        <v>1.789426345256986E-3</v>
      </c>
      <c r="M4862" s="50">
        <v>1.8029607147359576E-3</v>
      </c>
      <c r="N4862" s="50">
        <v>0.05</v>
      </c>
      <c r="O4862" s="50">
        <v>5.0200000000000002E-2</v>
      </c>
      <c r="R4862" s="59"/>
    </row>
    <row r="4863" spans="2:18" x14ac:dyDescent="0.2">
      <c r="B4863">
        <f t="shared" si="599"/>
        <v>4854</v>
      </c>
      <c r="C4863" s="57">
        <f ca="1"/>
        <v>4.070559887888317E-2</v>
      </c>
      <c r="D4863" s="57">
        <f t="shared" ca="1" si="600"/>
        <v>0.67369399754931159</v>
      </c>
      <c r="E4863" s="57">
        <f t="shared" ca="1" si="600"/>
        <v>0.67391506879609986</v>
      </c>
      <c r="F4863" s="57">
        <f t="shared" ca="1" si="594"/>
        <v>0</v>
      </c>
      <c r="G4863" s="57">
        <f t="shared" ca="1" si="595"/>
        <v>0</v>
      </c>
      <c r="H4863" s="17">
        <f t="shared" ca="1" si="596"/>
        <v>0</v>
      </c>
      <c r="I4863" s="17">
        <f t="shared" ca="1" si="597"/>
        <v>0</v>
      </c>
      <c r="K4863" s="17">
        <v>4854</v>
      </c>
      <c r="L4863" s="50">
        <v>1.7653229893953607E-3</v>
      </c>
      <c r="M4863" s="50">
        <v>1.7795150666704363E-3</v>
      </c>
      <c r="N4863" s="50">
        <v>5.2600000000000001E-2</v>
      </c>
      <c r="O4863" s="50">
        <v>5.28E-2</v>
      </c>
      <c r="R4863" s="59"/>
    </row>
    <row r="4864" spans="2:18" x14ac:dyDescent="0.2">
      <c r="B4864">
        <f t="shared" si="599"/>
        <v>4855</v>
      </c>
      <c r="C4864" s="57">
        <f ca="1"/>
        <v>1.4408046571256201</v>
      </c>
      <c r="D4864" s="57">
        <f t="shared" ca="1" si="600"/>
        <v>0.77340915913407415</v>
      </c>
      <c r="E4864" s="57">
        <f t="shared" ca="1" si="600"/>
        <v>0.77366295169821941</v>
      </c>
      <c r="F4864" s="57">
        <f t="shared" ca="1" si="594"/>
        <v>0</v>
      </c>
      <c r="G4864" s="57">
        <f t="shared" ca="1" si="595"/>
        <v>0</v>
      </c>
      <c r="H4864" s="17">
        <f t="shared" ca="1" si="596"/>
        <v>0</v>
      </c>
      <c r="I4864" s="17">
        <f t="shared" ca="1" si="597"/>
        <v>0</v>
      </c>
      <c r="K4864" s="17">
        <v>4855</v>
      </c>
      <c r="L4864" s="50">
        <v>1.738086793896717E-3</v>
      </c>
      <c r="M4864" s="50">
        <v>1.751951555322324E-3</v>
      </c>
      <c r="N4864" s="50">
        <v>5.1400000000000001E-2</v>
      </c>
      <c r="O4864" s="50">
        <v>5.1400000000000001E-2</v>
      </c>
      <c r="R4864" s="59"/>
    </row>
    <row r="4865" spans="2:18" x14ac:dyDescent="0.2">
      <c r="B4865">
        <f t="shared" si="599"/>
        <v>4856</v>
      </c>
      <c r="C4865" s="57">
        <f ca="1"/>
        <v>-1.3236214470807559</v>
      </c>
      <c r="D4865" s="57">
        <f t="shared" ca="1" si="600"/>
        <v>0.58890827818689362</v>
      </c>
      <c r="E4865" s="57">
        <f t="shared" ca="1" si="600"/>
        <v>0.58910152718091213</v>
      </c>
      <c r="F4865" s="57">
        <f t="shared" ca="1" si="594"/>
        <v>0</v>
      </c>
      <c r="G4865" s="57">
        <f t="shared" ca="1" si="595"/>
        <v>0</v>
      </c>
      <c r="H4865" s="17">
        <f t="shared" ca="1" si="596"/>
        <v>0</v>
      </c>
      <c r="I4865" s="17">
        <f t="shared" ca="1" si="597"/>
        <v>0</v>
      </c>
      <c r="K4865" s="17">
        <v>4856</v>
      </c>
      <c r="L4865" s="50">
        <v>1.8744146761251166E-3</v>
      </c>
      <c r="M4865" s="50">
        <v>1.8897208624479465E-3</v>
      </c>
      <c r="N4865" s="50">
        <v>5.6800000000000003E-2</v>
      </c>
      <c r="O4865" s="50">
        <v>5.6800000000000003E-2</v>
      </c>
      <c r="R4865" s="59"/>
    </row>
    <row r="4866" spans="2:18" x14ac:dyDescent="0.2">
      <c r="B4866">
        <f t="shared" si="599"/>
        <v>4857</v>
      </c>
      <c r="C4866" s="57">
        <f ca="1"/>
        <v>0.6259739608620325</v>
      </c>
      <c r="D4866" s="57">
        <f t="shared" ca="1" si="600"/>
        <v>0.71370957734693485</v>
      </c>
      <c r="E4866" s="57">
        <f t="shared" ca="1" si="600"/>
        <v>0.71394377962079014</v>
      </c>
      <c r="F4866" s="57">
        <f t="shared" ca="1" si="594"/>
        <v>0</v>
      </c>
      <c r="G4866" s="57">
        <f t="shared" ca="1" si="595"/>
        <v>0</v>
      </c>
      <c r="H4866" s="17">
        <f t="shared" ca="1" si="596"/>
        <v>0</v>
      </c>
      <c r="I4866" s="17">
        <f t="shared" ca="1" si="597"/>
        <v>0</v>
      </c>
      <c r="K4866" s="17">
        <v>4857</v>
      </c>
      <c r="L4866" s="50">
        <v>1.8546085131099805E-3</v>
      </c>
      <c r="M4866" s="50">
        <v>1.8689702383904822E-3</v>
      </c>
      <c r="N4866" s="50">
        <v>5.2999999999999999E-2</v>
      </c>
      <c r="O4866" s="50">
        <v>5.3199999999999997E-2</v>
      </c>
      <c r="R4866" s="59"/>
    </row>
    <row r="4867" spans="2:18" x14ac:dyDescent="0.2">
      <c r="B4867">
        <f t="shared" si="599"/>
        <v>4858</v>
      </c>
      <c r="C4867" s="57">
        <f ca="1"/>
        <v>1.8357477077422564</v>
      </c>
      <c r="D4867" s="57">
        <f t="shared" ca="1" si="600"/>
        <v>0.80411690098359834</v>
      </c>
      <c r="E4867" s="57">
        <f t="shared" ca="1" si="600"/>
        <v>0.80438077022766252</v>
      </c>
      <c r="F4867" s="57">
        <f t="shared" ca="1" si="594"/>
        <v>1.5916900983598326E-2</v>
      </c>
      <c r="G4867" s="57">
        <f t="shared" ca="1" si="595"/>
        <v>1.6180770227662511E-2</v>
      </c>
      <c r="H4867" s="17">
        <f t="shared" ca="1" si="596"/>
        <v>1</v>
      </c>
      <c r="I4867" s="17">
        <f t="shared" ca="1" si="597"/>
        <v>1</v>
      </c>
      <c r="K4867" s="17">
        <v>4858</v>
      </c>
      <c r="L4867" s="50">
        <v>1.8244510052503064E-3</v>
      </c>
      <c r="M4867" s="50">
        <v>1.8395599428178628E-3</v>
      </c>
      <c r="N4867" s="50">
        <v>5.6000000000000001E-2</v>
      </c>
      <c r="O4867" s="50">
        <v>5.6399999999999999E-2</v>
      </c>
      <c r="R4867" s="59"/>
    </row>
    <row r="4868" spans="2:18" x14ac:dyDescent="0.2">
      <c r="B4868">
        <f t="shared" si="599"/>
        <v>4859</v>
      </c>
      <c r="C4868" s="57">
        <f ca="1"/>
        <v>-0.81202168986900514</v>
      </c>
      <c r="D4868" s="57">
        <f t="shared" ca="1" si="600"/>
        <v>0.61937305973983914</v>
      </c>
      <c r="E4868" s="57">
        <f t="shared" ca="1" si="600"/>
        <v>0.61957630568687416</v>
      </c>
      <c r="F4868" s="57">
        <f t="shared" ca="1" si="594"/>
        <v>0</v>
      </c>
      <c r="G4868" s="57">
        <f t="shared" ca="1" si="595"/>
        <v>0</v>
      </c>
      <c r="H4868" s="17">
        <f t="shared" ca="1" si="596"/>
        <v>0</v>
      </c>
      <c r="I4868" s="17">
        <f t="shared" ca="1" si="597"/>
        <v>0</v>
      </c>
      <c r="K4868" s="17">
        <v>4859</v>
      </c>
      <c r="L4868" s="50">
        <v>1.694953005950062E-3</v>
      </c>
      <c r="M4868" s="50">
        <v>1.709234443367098E-3</v>
      </c>
      <c r="N4868" s="50">
        <v>5.28E-2</v>
      </c>
      <c r="O4868" s="50">
        <v>5.3199999999999997E-2</v>
      </c>
      <c r="R4868" s="59"/>
    </row>
    <row r="4869" spans="2:18" x14ac:dyDescent="0.2">
      <c r="B4869">
        <f t="shared" si="599"/>
        <v>4860</v>
      </c>
      <c r="C4869" s="57">
        <f ca="1"/>
        <v>0.76991265342454085</v>
      </c>
      <c r="D4869" s="57">
        <f t="shared" ca="1" si="600"/>
        <v>0.72390971145529004</v>
      </c>
      <c r="E4869" s="57">
        <f t="shared" ca="1" si="600"/>
        <v>0.72414726088137316</v>
      </c>
      <c r="F4869" s="57">
        <f t="shared" ca="1" si="594"/>
        <v>0</v>
      </c>
      <c r="G4869" s="57">
        <f t="shared" ca="1" si="595"/>
        <v>0</v>
      </c>
      <c r="H4869" s="17">
        <f t="shared" ca="1" si="596"/>
        <v>0</v>
      </c>
      <c r="I4869" s="17">
        <f t="shared" ca="1" si="597"/>
        <v>0</v>
      </c>
      <c r="K4869" s="17">
        <v>4860</v>
      </c>
      <c r="L4869" s="50">
        <v>1.8645112347568194E-3</v>
      </c>
      <c r="M4869" s="50">
        <v>1.8799071106529335E-3</v>
      </c>
      <c r="N4869" s="50">
        <v>5.6800000000000003E-2</v>
      </c>
      <c r="O4869" s="50">
        <v>5.7200000000000001E-2</v>
      </c>
      <c r="R4869" s="59"/>
    </row>
    <row r="4870" spans="2:18" x14ac:dyDescent="0.2">
      <c r="B4870">
        <f t="shared" si="599"/>
        <v>4861</v>
      </c>
      <c r="C4870" s="57">
        <f ca="1"/>
        <v>-0.39576562067142079</v>
      </c>
      <c r="D4870" s="57">
        <f t="shared" ref="D4870:E4889" ca="1" si="601">S0*EXP((D$5+0.5*σ*σ)*T+σ*SQRT(T)*$C4870)</f>
        <v>0.64531941101604962</v>
      </c>
      <c r="E4870" s="57">
        <f t="shared" ca="1" si="601"/>
        <v>0.64553117120285397</v>
      </c>
      <c r="F4870" s="57">
        <f t="shared" ca="1" si="594"/>
        <v>0</v>
      </c>
      <c r="G4870" s="57">
        <f t="shared" ca="1" si="595"/>
        <v>0</v>
      </c>
      <c r="H4870" s="17">
        <f t="shared" ca="1" si="596"/>
        <v>0</v>
      </c>
      <c r="I4870" s="17">
        <f t="shared" ca="1" si="597"/>
        <v>0</v>
      </c>
      <c r="K4870" s="17">
        <v>4861</v>
      </c>
      <c r="L4870" s="50">
        <v>1.7444109324684163E-3</v>
      </c>
      <c r="M4870" s="50">
        <v>1.7576245913702173E-3</v>
      </c>
      <c r="N4870" s="50">
        <v>4.8599999999999997E-2</v>
      </c>
      <c r="O4870" s="50">
        <v>4.9000000000000002E-2</v>
      </c>
      <c r="R4870" s="59"/>
    </row>
    <row r="4871" spans="2:18" x14ac:dyDescent="0.2">
      <c r="B4871">
        <f t="shared" si="599"/>
        <v>4862</v>
      </c>
      <c r="C4871" s="57">
        <f ca="1"/>
        <v>0.27046989245182884</v>
      </c>
      <c r="D4871" s="57">
        <f t="shared" ca="1" si="601"/>
        <v>0.68912858461621451</v>
      </c>
      <c r="E4871" s="57">
        <f t="shared" ca="1" si="601"/>
        <v>0.68935472068979209</v>
      </c>
      <c r="F4871" s="57">
        <f t="shared" ca="1" si="594"/>
        <v>0</v>
      </c>
      <c r="G4871" s="57">
        <f t="shared" ca="1" si="595"/>
        <v>0</v>
      </c>
      <c r="H4871" s="17">
        <f t="shared" ca="1" si="596"/>
        <v>0</v>
      </c>
      <c r="I4871" s="17">
        <f t="shared" ca="1" si="597"/>
        <v>0</v>
      </c>
      <c r="K4871" s="17">
        <v>4862</v>
      </c>
      <c r="L4871" s="50">
        <v>1.5224175175888646E-3</v>
      </c>
      <c r="M4871" s="50">
        <v>1.5354355691609798E-3</v>
      </c>
      <c r="N4871" s="50">
        <v>4.8399999999999999E-2</v>
      </c>
      <c r="O4871" s="50">
        <v>4.8399999999999999E-2</v>
      </c>
      <c r="R4871" s="59"/>
    </row>
    <row r="4872" spans="2:18" x14ac:dyDescent="0.2">
      <c r="B4872">
        <f t="shared" si="599"/>
        <v>4863</v>
      </c>
      <c r="C4872" s="57">
        <f ca="1"/>
        <v>-0.34887328158316577</v>
      </c>
      <c r="D4872" s="57">
        <f t="shared" ca="1" si="601"/>
        <v>0.64830962731158226</v>
      </c>
      <c r="E4872" s="57">
        <f t="shared" ca="1" si="601"/>
        <v>0.64852236873147917</v>
      </c>
      <c r="F4872" s="57">
        <f t="shared" ca="1" si="594"/>
        <v>0</v>
      </c>
      <c r="G4872" s="57">
        <f t="shared" ca="1" si="595"/>
        <v>0</v>
      </c>
      <c r="H4872" s="17">
        <f t="shared" ca="1" si="596"/>
        <v>0</v>
      </c>
      <c r="I4872" s="17">
        <f t="shared" ca="1" si="597"/>
        <v>0</v>
      </c>
      <c r="K4872" s="17">
        <v>4863</v>
      </c>
      <c r="L4872" s="50">
        <v>1.4991509102664966E-3</v>
      </c>
      <c r="M4872" s="50">
        <v>1.5114327803058358E-3</v>
      </c>
      <c r="N4872" s="50">
        <v>4.5400000000000003E-2</v>
      </c>
      <c r="O4872" s="50">
        <v>4.5600000000000002E-2</v>
      </c>
      <c r="R4872" s="59"/>
    </row>
    <row r="4873" spans="2:18" x14ac:dyDescent="0.2">
      <c r="B4873">
        <f t="shared" si="599"/>
        <v>4864</v>
      </c>
      <c r="C4873" s="57">
        <f ca="1"/>
        <v>1.2301910452969217E-2</v>
      </c>
      <c r="D4873" s="57">
        <f t="shared" ca="1" si="601"/>
        <v>0.67181012631692927</v>
      </c>
      <c r="E4873" s="57">
        <f t="shared" ca="1" si="601"/>
        <v>0.67203057937539512</v>
      </c>
      <c r="F4873" s="57">
        <f t="shared" ca="1" si="594"/>
        <v>0</v>
      </c>
      <c r="G4873" s="57">
        <f t="shared" ca="1" si="595"/>
        <v>0</v>
      </c>
      <c r="H4873" s="17">
        <f t="shared" ca="1" si="596"/>
        <v>0</v>
      </c>
      <c r="I4873" s="17">
        <f t="shared" ca="1" si="597"/>
        <v>0</v>
      </c>
      <c r="K4873" s="17">
        <v>4864</v>
      </c>
      <c r="L4873" s="50">
        <v>1.5457741357884341E-3</v>
      </c>
      <c r="M4873" s="50">
        <v>1.5589904582191028E-3</v>
      </c>
      <c r="N4873" s="50">
        <v>4.9000000000000002E-2</v>
      </c>
      <c r="O4873" s="50">
        <v>4.9200000000000001E-2</v>
      </c>
      <c r="R4873" s="59"/>
    </row>
    <row r="4874" spans="2:18" x14ac:dyDescent="0.2">
      <c r="B4874">
        <f t="shared" si="599"/>
        <v>4865</v>
      </c>
      <c r="C4874" s="57">
        <f ca="1"/>
        <v>-0.15379788712616962</v>
      </c>
      <c r="D4874" s="57">
        <f t="shared" ca="1" si="601"/>
        <v>0.66089857855775347</v>
      </c>
      <c r="E4874" s="57">
        <f t="shared" ca="1" si="601"/>
        <v>0.66111545101512115</v>
      </c>
      <c r="F4874" s="57">
        <f t="shared" ref="F4874:F4937" ca="1" si="602">MAX(0,CP*(D4874-K))</f>
        <v>0</v>
      </c>
      <c r="G4874" s="57">
        <f t="shared" ref="G4874:G4937" ca="1" si="603">MAX(0,CP*(E4874-K))</f>
        <v>0</v>
      </c>
      <c r="H4874" s="17">
        <f t="shared" ref="H4874:H4937" ca="1" si="604">(CP*(D4874-K)&gt;0)*1</f>
        <v>0</v>
      </c>
      <c r="I4874" s="17">
        <f t="shared" ref="I4874:I4937" ca="1" si="605">(CP*(E4874-K)&gt;0)*1</f>
        <v>0</v>
      </c>
      <c r="K4874" s="17">
        <v>4865</v>
      </c>
      <c r="L4874" s="50">
        <v>1.8903073543976045E-3</v>
      </c>
      <c r="M4874" s="50">
        <v>1.9049130644735403E-3</v>
      </c>
      <c r="N4874" s="50">
        <v>5.3999999999999999E-2</v>
      </c>
      <c r="O4874" s="50">
        <v>5.4199999999999998E-2</v>
      </c>
      <c r="R4874" s="59"/>
    </row>
    <row r="4875" spans="2:18" x14ac:dyDescent="0.2">
      <c r="B4875">
        <f t="shared" si="599"/>
        <v>4866</v>
      </c>
      <c r="C4875" s="57">
        <f ca="1"/>
        <v>0.4455565741073178</v>
      </c>
      <c r="D4875" s="57">
        <f t="shared" ca="1" si="601"/>
        <v>0.70112713401056026</v>
      </c>
      <c r="E4875" s="57">
        <f t="shared" ca="1" si="601"/>
        <v>0.70135720738250174</v>
      </c>
      <c r="F4875" s="57">
        <f t="shared" ca="1" si="602"/>
        <v>0</v>
      </c>
      <c r="G4875" s="57">
        <f t="shared" ca="1" si="603"/>
        <v>0</v>
      </c>
      <c r="H4875" s="17">
        <f t="shared" ca="1" si="604"/>
        <v>0</v>
      </c>
      <c r="I4875" s="17">
        <f t="shared" ca="1" si="605"/>
        <v>0</v>
      </c>
      <c r="K4875" s="17">
        <v>4866</v>
      </c>
      <c r="L4875" s="50">
        <v>1.7379751181470055E-3</v>
      </c>
      <c r="M4875" s="50">
        <v>1.7521062939551391E-3</v>
      </c>
      <c r="N4875" s="50">
        <v>5.1999999999999998E-2</v>
      </c>
      <c r="O4875" s="50">
        <v>5.2600000000000001E-2</v>
      </c>
      <c r="R4875" s="59"/>
    </row>
    <row r="4876" spans="2:18" x14ac:dyDescent="0.2">
      <c r="B4876">
        <f t="shared" si="599"/>
        <v>4867</v>
      </c>
      <c r="C4876" s="57">
        <f ca="1"/>
        <v>0.41380962373959218</v>
      </c>
      <c r="D4876" s="57">
        <f t="shared" ca="1" si="601"/>
        <v>0.69893614072270993</v>
      </c>
      <c r="E4876" s="57">
        <f t="shared" ca="1" si="601"/>
        <v>0.69916549512488213</v>
      </c>
      <c r="F4876" s="57">
        <f t="shared" ca="1" si="602"/>
        <v>0</v>
      </c>
      <c r="G4876" s="57">
        <f t="shared" ca="1" si="603"/>
        <v>0</v>
      </c>
      <c r="H4876" s="17">
        <f t="shared" ca="1" si="604"/>
        <v>0</v>
      </c>
      <c r="I4876" s="17">
        <f t="shared" ca="1" si="605"/>
        <v>0</v>
      </c>
      <c r="K4876" s="17">
        <v>4867</v>
      </c>
      <c r="L4876" s="50">
        <v>1.9463063396527012E-3</v>
      </c>
      <c r="M4876" s="50">
        <v>1.9618203135697014E-3</v>
      </c>
      <c r="N4876" s="50">
        <v>5.74E-2</v>
      </c>
      <c r="O4876" s="50">
        <v>5.7799999999999997E-2</v>
      </c>
      <c r="R4876" s="59"/>
    </row>
    <row r="4877" spans="2:18" x14ac:dyDescent="0.2">
      <c r="B4877">
        <f t="shared" si="599"/>
        <v>4868</v>
      </c>
      <c r="C4877" s="57">
        <f ca="1"/>
        <v>0.81599774432668337</v>
      </c>
      <c r="D4877" s="57">
        <f t="shared" ca="1" si="601"/>
        <v>0.72720621490755166</v>
      </c>
      <c r="E4877" s="57">
        <f t="shared" ca="1" si="601"/>
        <v>0.7274448460742039</v>
      </c>
      <c r="F4877" s="57">
        <f t="shared" ca="1" si="602"/>
        <v>0</v>
      </c>
      <c r="G4877" s="57">
        <f t="shared" ca="1" si="603"/>
        <v>0</v>
      </c>
      <c r="H4877" s="17">
        <f t="shared" ca="1" si="604"/>
        <v>0</v>
      </c>
      <c r="I4877" s="17">
        <f t="shared" ca="1" si="605"/>
        <v>0</v>
      </c>
      <c r="K4877" s="17">
        <v>4868</v>
      </c>
      <c r="L4877" s="50">
        <v>1.6372444003557175E-3</v>
      </c>
      <c r="M4877" s="50">
        <v>1.6504639118409528E-3</v>
      </c>
      <c r="N4877" s="50">
        <v>4.9000000000000002E-2</v>
      </c>
      <c r="O4877" s="50">
        <v>4.9200000000000001E-2</v>
      </c>
      <c r="R4877" s="59"/>
    </row>
    <row r="4878" spans="2:18" x14ac:dyDescent="0.2">
      <c r="B4878">
        <f t="shared" si="599"/>
        <v>4869</v>
      </c>
      <c r="C4878" s="57">
        <f ca="1"/>
        <v>3.9258603629076752E-2</v>
      </c>
      <c r="D4878" s="57">
        <f t="shared" ca="1" si="601"/>
        <v>0.67359789818231908</v>
      </c>
      <c r="E4878" s="57">
        <f t="shared" ca="1" si="601"/>
        <v>0.67381893789430525</v>
      </c>
      <c r="F4878" s="57">
        <f t="shared" ca="1" si="602"/>
        <v>0</v>
      </c>
      <c r="G4878" s="57">
        <f t="shared" ca="1" si="603"/>
        <v>0</v>
      </c>
      <c r="H4878" s="17">
        <f t="shared" ca="1" si="604"/>
        <v>0</v>
      </c>
      <c r="I4878" s="17">
        <f t="shared" ca="1" si="605"/>
        <v>0</v>
      </c>
      <c r="K4878" s="17">
        <v>4869</v>
      </c>
      <c r="L4878" s="50">
        <v>1.7327831063221636E-3</v>
      </c>
      <c r="M4878" s="50">
        <v>1.746407079874454E-3</v>
      </c>
      <c r="N4878" s="50">
        <v>5.0200000000000002E-2</v>
      </c>
      <c r="O4878" s="50">
        <v>5.0799999999999998E-2</v>
      </c>
      <c r="R4878" s="59"/>
    </row>
    <row r="4879" spans="2:18" x14ac:dyDescent="0.2">
      <c r="B4879">
        <f t="shared" si="599"/>
        <v>4870</v>
      </c>
      <c r="C4879" s="57">
        <f ca="1"/>
        <v>-6.7664406408522004E-2</v>
      </c>
      <c r="D4879" s="57">
        <f t="shared" ca="1" si="601"/>
        <v>0.66653461491778687</v>
      </c>
      <c r="E4879" s="57">
        <f t="shared" ca="1" si="601"/>
        <v>0.66675333682845173</v>
      </c>
      <c r="F4879" s="57">
        <f t="shared" ca="1" si="602"/>
        <v>0</v>
      </c>
      <c r="G4879" s="57">
        <f t="shared" ca="1" si="603"/>
        <v>0</v>
      </c>
      <c r="H4879" s="17">
        <f t="shared" ca="1" si="604"/>
        <v>0</v>
      </c>
      <c r="I4879" s="17">
        <f t="shared" ca="1" si="605"/>
        <v>0</v>
      </c>
      <c r="K4879" s="17">
        <v>4870</v>
      </c>
      <c r="L4879" s="50">
        <v>1.8662321686916084E-3</v>
      </c>
      <c r="M4879" s="50">
        <v>1.8798344152077028E-3</v>
      </c>
      <c r="N4879" s="50">
        <v>0.05</v>
      </c>
      <c r="O4879" s="50">
        <v>5.04E-2</v>
      </c>
      <c r="R4879" s="59"/>
    </row>
    <row r="4880" spans="2:18" x14ac:dyDescent="0.2">
      <c r="B4880">
        <f t="shared" si="599"/>
        <v>4871</v>
      </c>
      <c r="C4880" s="57">
        <f ca="1"/>
        <v>-1.6965424976188055</v>
      </c>
      <c r="D4880" s="57">
        <f t="shared" ca="1" si="601"/>
        <v>0.56765004114783379</v>
      </c>
      <c r="E4880" s="57">
        <f t="shared" ca="1" si="601"/>
        <v>0.56783631429675963</v>
      </c>
      <c r="F4880" s="57">
        <f t="shared" ca="1" si="602"/>
        <v>0</v>
      </c>
      <c r="G4880" s="57">
        <f t="shared" ca="1" si="603"/>
        <v>0</v>
      </c>
      <c r="H4880" s="17">
        <f t="shared" ca="1" si="604"/>
        <v>0</v>
      </c>
      <c r="I4880" s="17">
        <f t="shared" ca="1" si="605"/>
        <v>0</v>
      </c>
      <c r="K4880" s="17">
        <v>4871</v>
      </c>
      <c r="L4880" s="50">
        <v>1.6455536009189074E-3</v>
      </c>
      <c r="M4880" s="50">
        <v>1.6585034931491383E-3</v>
      </c>
      <c r="N4880" s="50">
        <v>4.7800000000000002E-2</v>
      </c>
      <c r="O4880" s="50">
        <v>4.82E-2</v>
      </c>
      <c r="R4880" s="59"/>
    </row>
    <row r="4881" spans="2:18" x14ac:dyDescent="0.2">
      <c r="B4881">
        <f t="shared" si="599"/>
        <v>4872</v>
      </c>
      <c r="C4881" s="57">
        <f ca="1"/>
        <v>-0.27295211140116116</v>
      </c>
      <c r="D4881" s="57">
        <f t="shared" ca="1" si="601"/>
        <v>0.65318035016476339</v>
      </c>
      <c r="E4881" s="57">
        <f t="shared" ca="1" si="601"/>
        <v>0.65339468990196414</v>
      </c>
      <c r="F4881" s="57">
        <f t="shared" ca="1" si="602"/>
        <v>0</v>
      </c>
      <c r="G4881" s="57">
        <f t="shared" ca="1" si="603"/>
        <v>0</v>
      </c>
      <c r="H4881" s="17">
        <f t="shared" ca="1" si="604"/>
        <v>0</v>
      </c>
      <c r="I4881" s="17">
        <f t="shared" ca="1" si="605"/>
        <v>0</v>
      </c>
      <c r="K4881" s="17">
        <v>4872</v>
      </c>
      <c r="L4881" s="50">
        <v>1.700954032448119E-3</v>
      </c>
      <c r="M4881" s="50">
        <v>1.7149617965255388E-3</v>
      </c>
      <c r="N4881" s="50">
        <v>5.1999999999999998E-2</v>
      </c>
      <c r="O4881" s="50">
        <v>5.1999999999999998E-2</v>
      </c>
      <c r="R4881" s="59"/>
    </row>
    <row r="4882" spans="2:18" x14ac:dyDescent="0.2">
      <c r="B4882">
        <f t="shared" si="599"/>
        <v>4873</v>
      </c>
      <c r="C4882" s="57">
        <f ca="1"/>
        <v>-0.58936204714066465</v>
      </c>
      <c r="D4882" s="57">
        <f t="shared" ca="1" si="601"/>
        <v>0.63311952238897473</v>
      </c>
      <c r="E4882" s="57">
        <f t="shared" ca="1" si="601"/>
        <v>0.63332727920837595</v>
      </c>
      <c r="F4882" s="57">
        <f t="shared" ca="1" si="602"/>
        <v>0</v>
      </c>
      <c r="G4882" s="57">
        <f t="shared" ca="1" si="603"/>
        <v>0</v>
      </c>
      <c r="H4882" s="17">
        <f t="shared" ca="1" si="604"/>
        <v>0</v>
      </c>
      <c r="I4882" s="17">
        <f t="shared" ca="1" si="605"/>
        <v>0</v>
      </c>
      <c r="K4882" s="17">
        <v>4873</v>
      </c>
      <c r="L4882" s="50">
        <v>1.6351797755335749E-3</v>
      </c>
      <c r="M4882" s="50">
        <v>1.6483742086803215E-3</v>
      </c>
      <c r="N4882" s="50">
        <v>4.8800000000000003E-2</v>
      </c>
      <c r="O4882" s="50">
        <v>4.9000000000000002E-2</v>
      </c>
      <c r="R4882" s="59"/>
    </row>
    <row r="4883" spans="2:18" x14ac:dyDescent="0.2">
      <c r="B4883">
        <f t="shared" si="599"/>
        <v>4874</v>
      </c>
      <c r="C4883" s="57">
        <f ca="1"/>
        <v>1.4140049751078965</v>
      </c>
      <c r="D4883" s="57">
        <f t="shared" ca="1" si="601"/>
        <v>0.77136842198019639</v>
      </c>
      <c r="E4883" s="57">
        <f t="shared" ca="1" si="601"/>
        <v>0.77162154488080192</v>
      </c>
      <c r="F4883" s="57">
        <f t="shared" ca="1" si="602"/>
        <v>0</v>
      </c>
      <c r="G4883" s="57">
        <f t="shared" ca="1" si="603"/>
        <v>0</v>
      </c>
      <c r="H4883" s="17">
        <f t="shared" ca="1" si="604"/>
        <v>0</v>
      </c>
      <c r="I4883" s="17">
        <f t="shared" ca="1" si="605"/>
        <v>0</v>
      </c>
      <c r="K4883" s="17">
        <v>4874</v>
      </c>
      <c r="L4883" s="50">
        <v>1.8325067200192112E-3</v>
      </c>
      <c r="M4883" s="50">
        <v>1.8465025612181577E-3</v>
      </c>
      <c r="N4883" s="50">
        <v>5.16E-2</v>
      </c>
      <c r="O4883" s="50">
        <v>5.2200000000000003E-2</v>
      </c>
      <c r="R4883" s="59"/>
    </row>
    <row r="4884" spans="2:18" x14ac:dyDescent="0.2">
      <c r="B4884">
        <f t="shared" si="599"/>
        <v>4875</v>
      </c>
      <c r="C4884" s="57">
        <f ca="1"/>
        <v>0.20766520342102068</v>
      </c>
      <c r="D4884" s="57">
        <f t="shared" ca="1" si="601"/>
        <v>0.68487485162219819</v>
      </c>
      <c r="E4884" s="57">
        <f t="shared" ca="1" si="601"/>
        <v>0.68509959184237645</v>
      </c>
      <c r="F4884" s="57">
        <f t="shared" ca="1" si="602"/>
        <v>0</v>
      </c>
      <c r="G4884" s="57">
        <f t="shared" ca="1" si="603"/>
        <v>0</v>
      </c>
      <c r="H4884" s="17">
        <f t="shared" ca="1" si="604"/>
        <v>0</v>
      </c>
      <c r="I4884" s="17">
        <f t="shared" ca="1" si="605"/>
        <v>0</v>
      </c>
      <c r="K4884" s="17">
        <v>4875</v>
      </c>
      <c r="L4884" s="50">
        <v>1.6668769768583239E-3</v>
      </c>
      <c r="M4884" s="50">
        <v>1.679882568212616E-3</v>
      </c>
      <c r="N4884" s="50">
        <v>4.8000000000000001E-2</v>
      </c>
      <c r="O4884" s="50">
        <v>4.8399999999999999E-2</v>
      </c>
      <c r="R4884" s="59"/>
    </row>
    <row r="4885" spans="2:18" x14ac:dyDescent="0.2">
      <c r="B4885">
        <f t="shared" si="599"/>
        <v>4876</v>
      </c>
      <c r="C4885" s="57">
        <f ca="1"/>
        <v>-0.42877296057443992</v>
      </c>
      <c r="D4885" s="57">
        <f t="shared" ca="1" si="601"/>
        <v>0.64322288360305024</v>
      </c>
      <c r="E4885" s="57">
        <f t="shared" ca="1" si="601"/>
        <v>0.64343395581886065</v>
      </c>
      <c r="F4885" s="57">
        <f t="shared" ca="1" si="602"/>
        <v>0</v>
      </c>
      <c r="G4885" s="57">
        <f t="shared" ca="1" si="603"/>
        <v>0</v>
      </c>
      <c r="H4885" s="17">
        <f t="shared" ca="1" si="604"/>
        <v>0</v>
      </c>
      <c r="I4885" s="17">
        <f t="shared" ca="1" si="605"/>
        <v>0</v>
      </c>
      <c r="K4885" s="17">
        <v>4876</v>
      </c>
      <c r="L4885" s="50">
        <v>1.7356568327788785E-3</v>
      </c>
      <c r="M4885" s="50">
        <v>1.749033995483353E-3</v>
      </c>
      <c r="N4885" s="50">
        <v>4.9399999999999999E-2</v>
      </c>
      <c r="O4885" s="50">
        <v>4.9599999999999998E-2</v>
      </c>
      <c r="R4885" s="59"/>
    </row>
    <row r="4886" spans="2:18" x14ac:dyDescent="0.2">
      <c r="B4886">
        <f t="shared" si="599"/>
        <v>4877</v>
      </c>
      <c r="C4886" s="57">
        <f ca="1"/>
        <v>0.49927803829476264</v>
      </c>
      <c r="D4886" s="57">
        <f t="shared" ca="1" si="601"/>
        <v>0.70485033869948266</v>
      </c>
      <c r="E4886" s="57">
        <f t="shared" ca="1" si="601"/>
        <v>0.70508163383309264</v>
      </c>
      <c r="F4886" s="57">
        <f t="shared" ca="1" si="602"/>
        <v>0</v>
      </c>
      <c r="G4886" s="57">
        <f t="shared" ca="1" si="603"/>
        <v>0</v>
      </c>
      <c r="H4886" s="17">
        <f t="shared" ca="1" si="604"/>
        <v>0</v>
      </c>
      <c r="I4886" s="17">
        <f t="shared" ca="1" si="605"/>
        <v>0</v>
      </c>
      <c r="K4886" s="17">
        <v>4877</v>
      </c>
      <c r="L4886" s="50">
        <v>2.0153141324761887E-3</v>
      </c>
      <c r="M4886" s="50">
        <v>2.0305194487650708E-3</v>
      </c>
      <c r="N4886" s="50">
        <v>5.5599999999999997E-2</v>
      </c>
      <c r="O4886" s="50">
        <v>5.6800000000000003E-2</v>
      </c>
      <c r="R4886" s="59"/>
    </row>
    <row r="4887" spans="2:18" x14ac:dyDescent="0.2">
      <c r="B4887">
        <f t="shared" si="599"/>
        <v>4878</v>
      </c>
      <c r="C4887" s="57">
        <f ca="1"/>
        <v>0.41359758492573101</v>
      </c>
      <c r="D4887" s="57">
        <f t="shared" ca="1" si="601"/>
        <v>0.69892153005562996</v>
      </c>
      <c r="E4887" s="57">
        <f t="shared" ca="1" si="601"/>
        <v>0.69915087966334288</v>
      </c>
      <c r="F4887" s="57">
        <f t="shared" ca="1" si="602"/>
        <v>0</v>
      </c>
      <c r="G4887" s="57">
        <f t="shared" ca="1" si="603"/>
        <v>0</v>
      </c>
      <c r="H4887" s="17">
        <f t="shared" ca="1" si="604"/>
        <v>0</v>
      </c>
      <c r="I4887" s="17">
        <f t="shared" ca="1" si="605"/>
        <v>0</v>
      </c>
      <c r="K4887" s="17">
        <v>4878</v>
      </c>
      <c r="L4887" s="50">
        <v>1.6075814600627516E-3</v>
      </c>
      <c r="M4887" s="50">
        <v>1.6198964644794987E-3</v>
      </c>
      <c r="N4887" s="50">
        <v>4.5199999999999997E-2</v>
      </c>
      <c r="O4887" s="50">
        <v>4.5999999999999999E-2</v>
      </c>
      <c r="R4887" s="59"/>
    </row>
    <row r="4888" spans="2:18" x14ac:dyDescent="0.2">
      <c r="B4888">
        <f t="shared" si="599"/>
        <v>4879</v>
      </c>
      <c r="C4888" s="57">
        <f ca="1"/>
        <v>-0.36956602391821047</v>
      </c>
      <c r="D4888" s="57">
        <f t="shared" ca="1" si="601"/>
        <v>0.64698839457277901</v>
      </c>
      <c r="E4888" s="57">
        <f t="shared" ca="1" si="601"/>
        <v>0.64720070243297378</v>
      </c>
      <c r="F4888" s="57">
        <f t="shared" ca="1" si="602"/>
        <v>0</v>
      </c>
      <c r="G4888" s="57">
        <f t="shared" ca="1" si="603"/>
        <v>0</v>
      </c>
      <c r="H4888" s="17">
        <f t="shared" ca="1" si="604"/>
        <v>0</v>
      </c>
      <c r="I4888" s="17">
        <f t="shared" ca="1" si="605"/>
        <v>0</v>
      </c>
      <c r="K4888" s="17">
        <v>4879</v>
      </c>
      <c r="L4888" s="50">
        <v>1.3459602757176178E-3</v>
      </c>
      <c r="M4888" s="50">
        <v>1.3585541892341825E-3</v>
      </c>
      <c r="N4888" s="50">
        <v>4.6399999999999997E-2</v>
      </c>
      <c r="O4888" s="50">
        <v>4.7399999999999998E-2</v>
      </c>
      <c r="R4888" s="59"/>
    </row>
    <row r="4889" spans="2:18" x14ac:dyDescent="0.2">
      <c r="B4889">
        <f t="shared" si="599"/>
        <v>4880</v>
      </c>
      <c r="C4889" s="57">
        <f ca="1"/>
        <v>0.4202360585710595</v>
      </c>
      <c r="D4889" s="57">
        <f t="shared" ca="1" si="601"/>
        <v>0.69937910317049301</v>
      </c>
      <c r="E4889" s="57">
        <f t="shared" ca="1" si="601"/>
        <v>0.69960860292984661</v>
      </c>
      <c r="F4889" s="57">
        <f t="shared" ca="1" si="602"/>
        <v>0</v>
      </c>
      <c r="G4889" s="57">
        <f t="shared" ca="1" si="603"/>
        <v>0</v>
      </c>
      <c r="H4889" s="17">
        <f t="shared" ca="1" si="604"/>
        <v>0</v>
      </c>
      <c r="I4889" s="17">
        <f t="shared" ca="1" si="605"/>
        <v>0</v>
      </c>
      <c r="K4889" s="17">
        <v>4880</v>
      </c>
      <c r="L4889" s="50">
        <v>1.6414931823831467E-3</v>
      </c>
      <c r="M4889" s="50">
        <v>1.6556758010071067E-3</v>
      </c>
      <c r="N4889" s="50">
        <v>5.2600000000000001E-2</v>
      </c>
      <c r="O4889" s="50">
        <v>5.2999999999999999E-2</v>
      </c>
      <c r="R4889" s="59"/>
    </row>
    <row r="4890" spans="2:18" x14ac:dyDescent="0.2">
      <c r="B4890">
        <f t="shared" si="599"/>
        <v>4881</v>
      </c>
      <c r="C4890" s="57">
        <f ca="1"/>
        <v>-0.37642943806358986</v>
      </c>
      <c r="D4890" s="57">
        <f t="shared" ref="D4890:E4909" ca="1" si="606">S0*EXP((D$5+0.5*σ*σ)*T+σ*SQRT(T)*$C4890)</f>
        <v>0.64655076013173485</v>
      </c>
      <c r="E4890" s="57">
        <f t="shared" ca="1" si="606"/>
        <v>0.64676292438312233</v>
      </c>
      <c r="F4890" s="57">
        <f t="shared" ca="1" si="602"/>
        <v>0</v>
      </c>
      <c r="G4890" s="57">
        <f t="shared" ca="1" si="603"/>
        <v>0</v>
      </c>
      <c r="H4890" s="17">
        <f t="shared" ca="1" si="604"/>
        <v>0</v>
      </c>
      <c r="I4890" s="17">
        <f t="shared" ca="1" si="605"/>
        <v>0</v>
      </c>
      <c r="K4890" s="17">
        <v>4881</v>
      </c>
      <c r="L4890" s="50">
        <v>1.935319483679375E-3</v>
      </c>
      <c r="M4890" s="50">
        <v>1.9498697173437743E-3</v>
      </c>
      <c r="N4890" s="50">
        <v>5.3800000000000001E-2</v>
      </c>
      <c r="O4890" s="50">
        <v>5.3800000000000001E-2</v>
      </c>
      <c r="R4890" s="59"/>
    </row>
    <row r="4891" spans="2:18" x14ac:dyDescent="0.2">
      <c r="B4891">
        <f t="shared" si="599"/>
        <v>4882</v>
      </c>
      <c r="C4891" s="57">
        <f ca="1"/>
        <v>-2.4460286741163086</v>
      </c>
      <c r="D4891" s="57">
        <f t="shared" ca="1" si="606"/>
        <v>0.52721854467160678</v>
      </c>
      <c r="E4891" s="57">
        <f t="shared" ca="1" si="606"/>
        <v>0.52739155031129548</v>
      </c>
      <c r="F4891" s="57">
        <f t="shared" ca="1" si="602"/>
        <v>0</v>
      </c>
      <c r="G4891" s="57">
        <f t="shared" ca="1" si="603"/>
        <v>0</v>
      </c>
      <c r="H4891" s="17">
        <f t="shared" ca="1" si="604"/>
        <v>0</v>
      </c>
      <c r="I4891" s="17">
        <f t="shared" ca="1" si="605"/>
        <v>0</v>
      </c>
      <c r="K4891" s="17">
        <v>4882</v>
      </c>
      <c r="L4891" s="50">
        <v>1.7922757394377108E-3</v>
      </c>
      <c r="M4891" s="50">
        <v>1.8060548243912923E-3</v>
      </c>
      <c r="N4891" s="50">
        <v>5.0999999999999997E-2</v>
      </c>
      <c r="O4891" s="50">
        <v>5.0999999999999997E-2</v>
      </c>
      <c r="R4891" s="59"/>
    </row>
    <row r="4892" spans="2:18" x14ac:dyDescent="0.2">
      <c r="B4892">
        <f t="shared" si="599"/>
        <v>4883</v>
      </c>
      <c r="C4892" s="57">
        <f ca="1"/>
        <v>-0.51433168438251897</v>
      </c>
      <c r="D4892" s="57">
        <f t="shared" ca="1" si="606"/>
        <v>0.6378201052412964</v>
      </c>
      <c r="E4892" s="57">
        <f t="shared" ca="1" si="606"/>
        <v>0.6380294045469237</v>
      </c>
      <c r="F4892" s="57">
        <f t="shared" ca="1" si="602"/>
        <v>0</v>
      </c>
      <c r="G4892" s="57">
        <f t="shared" ca="1" si="603"/>
        <v>0</v>
      </c>
      <c r="H4892" s="17">
        <f t="shared" ca="1" si="604"/>
        <v>0</v>
      </c>
      <c r="I4892" s="17">
        <f t="shared" ca="1" si="605"/>
        <v>0</v>
      </c>
      <c r="K4892" s="17">
        <v>4883</v>
      </c>
      <c r="L4892" s="50">
        <v>1.6379843945164168E-3</v>
      </c>
      <c r="M4892" s="50">
        <v>1.6509512383565707E-3</v>
      </c>
      <c r="N4892" s="50">
        <v>4.7800000000000002E-2</v>
      </c>
      <c r="O4892" s="50">
        <v>4.82E-2</v>
      </c>
      <c r="R4892" s="59"/>
    </row>
    <row r="4893" spans="2:18" x14ac:dyDescent="0.2">
      <c r="B4893">
        <f t="shared" si="599"/>
        <v>4884</v>
      </c>
      <c r="C4893" s="57">
        <f ca="1"/>
        <v>0.84196066242219136</v>
      </c>
      <c r="D4893" s="57">
        <f t="shared" ca="1" si="606"/>
        <v>0.72906996955019321</v>
      </c>
      <c r="E4893" s="57">
        <f t="shared" ca="1" si="606"/>
        <v>0.72930921230395185</v>
      </c>
      <c r="F4893" s="57">
        <f t="shared" ca="1" si="602"/>
        <v>0</v>
      </c>
      <c r="G4893" s="57">
        <f t="shared" ca="1" si="603"/>
        <v>0</v>
      </c>
      <c r="H4893" s="17">
        <f t="shared" ca="1" si="604"/>
        <v>0</v>
      </c>
      <c r="I4893" s="17">
        <f t="shared" ca="1" si="605"/>
        <v>0</v>
      </c>
      <c r="K4893" s="17">
        <v>4884</v>
      </c>
      <c r="L4893" s="50">
        <v>1.8246504413621438E-3</v>
      </c>
      <c r="M4893" s="50">
        <v>1.8393017347725022E-3</v>
      </c>
      <c r="N4893" s="50">
        <v>5.4199999999999998E-2</v>
      </c>
      <c r="O4893" s="50">
        <v>5.4399999999999997E-2</v>
      </c>
      <c r="R4893" s="59"/>
    </row>
    <row r="4894" spans="2:18" x14ac:dyDescent="0.2">
      <c r="B4894">
        <f t="shared" si="599"/>
        <v>4885</v>
      </c>
      <c r="C4894" s="57">
        <f ca="1"/>
        <v>1.124491370329266</v>
      </c>
      <c r="D4894" s="57">
        <f t="shared" ca="1" si="606"/>
        <v>0.7496629422625577</v>
      </c>
      <c r="E4894" s="57">
        <f t="shared" ca="1" si="606"/>
        <v>0.74990894255634055</v>
      </c>
      <c r="F4894" s="57">
        <f t="shared" ca="1" si="602"/>
        <v>0</v>
      </c>
      <c r="G4894" s="57">
        <f t="shared" ca="1" si="603"/>
        <v>0</v>
      </c>
      <c r="H4894" s="17">
        <f t="shared" ca="1" si="604"/>
        <v>0</v>
      </c>
      <c r="I4894" s="17">
        <f t="shared" ca="1" si="605"/>
        <v>0</v>
      </c>
      <c r="K4894" s="17">
        <v>4885</v>
      </c>
      <c r="L4894" s="50">
        <v>1.8023954118102108E-3</v>
      </c>
      <c r="M4894" s="50">
        <v>1.815453608301091E-3</v>
      </c>
      <c r="N4894" s="50">
        <v>4.82E-2</v>
      </c>
      <c r="O4894" s="50">
        <v>4.82E-2</v>
      </c>
      <c r="R4894" s="59"/>
    </row>
    <row r="4895" spans="2:18" x14ac:dyDescent="0.2">
      <c r="B4895">
        <f t="shared" si="599"/>
        <v>4886</v>
      </c>
      <c r="C4895" s="57">
        <f ca="1"/>
        <v>1.3175717061586454</v>
      </c>
      <c r="D4895" s="57">
        <f t="shared" ca="1" si="606"/>
        <v>0.76406968593610669</v>
      </c>
      <c r="E4895" s="57">
        <f t="shared" ca="1" si="606"/>
        <v>0.76432041377206406</v>
      </c>
      <c r="F4895" s="57">
        <f t="shared" ca="1" si="602"/>
        <v>0</v>
      </c>
      <c r="G4895" s="57">
        <f t="shared" ca="1" si="603"/>
        <v>0</v>
      </c>
      <c r="H4895" s="17">
        <f t="shared" ca="1" si="604"/>
        <v>0</v>
      </c>
      <c r="I4895" s="17">
        <f t="shared" ca="1" si="605"/>
        <v>0</v>
      </c>
      <c r="K4895" s="17">
        <v>4886</v>
      </c>
      <c r="L4895" s="50">
        <v>1.5952349863726271E-3</v>
      </c>
      <c r="M4895" s="50">
        <v>1.6086390374474291E-3</v>
      </c>
      <c r="N4895" s="50">
        <v>4.9799999999999997E-2</v>
      </c>
      <c r="O4895" s="50">
        <v>4.9799999999999997E-2</v>
      </c>
      <c r="R4895" s="59"/>
    </row>
    <row r="4896" spans="2:18" x14ac:dyDescent="0.2">
      <c r="B4896">
        <f t="shared" si="599"/>
        <v>4887</v>
      </c>
      <c r="C4896" s="57">
        <f ca="1"/>
        <v>0.46424658615881936</v>
      </c>
      <c r="D4896" s="57">
        <f t="shared" ca="1" si="606"/>
        <v>0.70242022252438574</v>
      </c>
      <c r="E4896" s="57">
        <f t="shared" ca="1" si="606"/>
        <v>0.70265072022056174</v>
      </c>
      <c r="F4896" s="57">
        <f t="shared" ca="1" si="602"/>
        <v>0</v>
      </c>
      <c r="G4896" s="57">
        <f t="shared" ca="1" si="603"/>
        <v>0</v>
      </c>
      <c r="H4896" s="17">
        <f t="shared" ca="1" si="604"/>
        <v>0</v>
      </c>
      <c r="I4896" s="17">
        <f t="shared" ca="1" si="605"/>
        <v>0</v>
      </c>
      <c r="K4896" s="17">
        <v>4887</v>
      </c>
      <c r="L4896" s="50">
        <v>1.6541638899564305E-3</v>
      </c>
      <c r="M4896" s="50">
        <v>1.6680813842793029E-3</v>
      </c>
      <c r="N4896" s="50">
        <v>5.16E-2</v>
      </c>
      <c r="O4896" s="50">
        <v>5.1999999999999998E-2</v>
      </c>
      <c r="R4896" s="59"/>
    </row>
    <row r="4897" spans="2:18" x14ac:dyDescent="0.2">
      <c r="B4897">
        <f t="shared" si="599"/>
        <v>4888</v>
      </c>
      <c r="C4897" s="57">
        <f ca="1"/>
        <v>0.54685719627395746</v>
      </c>
      <c r="D4897" s="57">
        <f t="shared" ca="1" si="606"/>
        <v>0.70816435284546508</v>
      </c>
      <c r="E4897" s="57">
        <f t="shared" ca="1" si="606"/>
        <v>0.70839673546574067</v>
      </c>
      <c r="F4897" s="57">
        <f t="shared" ca="1" si="602"/>
        <v>0</v>
      </c>
      <c r="G4897" s="57">
        <f t="shared" ca="1" si="603"/>
        <v>0</v>
      </c>
      <c r="H4897" s="17">
        <f t="shared" ca="1" si="604"/>
        <v>0</v>
      </c>
      <c r="I4897" s="17">
        <f t="shared" ca="1" si="605"/>
        <v>0</v>
      </c>
      <c r="K4897" s="17">
        <v>4888</v>
      </c>
      <c r="L4897" s="50">
        <v>1.8746462156757381E-3</v>
      </c>
      <c r="M4897" s="50">
        <v>1.8889721127373384E-3</v>
      </c>
      <c r="N4897" s="50">
        <v>5.28E-2</v>
      </c>
      <c r="O4897" s="50">
        <v>5.3199999999999997E-2</v>
      </c>
      <c r="R4897" s="59"/>
    </row>
    <row r="4898" spans="2:18" x14ac:dyDescent="0.2">
      <c r="B4898">
        <f t="shared" si="599"/>
        <v>4889</v>
      </c>
      <c r="C4898" s="57">
        <f ca="1"/>
        <v>-0.46731733164193257</v>
      </c>
      <c r="D4898" s="57">
        <f t="shared" ca="1" si="606"/>
        <v>0.64078327995344708</v>
      </c>
      <c r="E4898" s="57">
        <f t="shared" ca="1" si="606"/>
        <v>0.640993551618529</v>
      </c>
      <c r="F4898" s="57">
        <f t="shared" ca="1" si="602"/>
        <v>0</v>
      </c>
      <c r="G4898" s="57">
        <f t="shared" ca="1" si="603"/>
        <v>0</v>
      </c>
      <c r="H4898" s="17">
        <f t="shared" ca="1" si="604"/>
        <v>0</v>
      </c>
      <c r="I4898" s="17">
        <f t="shared" ca="1" si="605"/>
        <v>0</v>
      </c>
      <c r="K4898" s="17">
        <v>4889</v>
      </c>
      <c r="L4898" s="50">
        <v>1.563724708934622E-3</v>
      </c>
      <c r="M4898" s="50">
        <v>1.5767650138199464E-3</v>
      </c>
      <c r="N4898" s="50">
        <v>4.82E-2</v>
      </c>
      <c r="O4898" s="50">
        <v>4.8599999999999997E-2</v>
      </c>
      <c r="R4898" s="59"/>
    </row>
    <row r="4899" spans="2:18" x14ac:dyDescent="0.2">
      <c r="B4899">
        <f t="shared" si="599"/>
        <v>4890</v>
      </c>
      <c r="C4899" s="57">
        <f ca="1"/>
        <v>1.1476378862332328</v>
      </c>
      <c r="D4899" s="57">
        <f t="shared" ca="1" si="606"/>
        <v>0.75137559379363472</v>
      </c>
      <c r="E4899" s="57">
        <f t="shared" ca="1" si="606"/>
        <v>0.75162215609036054</v>
      </c>
      <c r="F4899" s="57">
        <f t="shared" ca="1" si="602"/>
        <v>0</v>
      </c>
      <c r="G4899" s="57">
        <f t="shared" ca="1" si="603"/>
        <v>0</v>
      </c>
      <c r="H4899" s="17">
        <f t="shared" ca="1" si="604"/>
        <v>0</v>
      </c>
      <c r="I4899" s="17">
        <f t="shared" ca="1" si="605"/>
        <v>0</v>
      </c>
      <c r="K4899" s="17">
        <v>4890</v>
      </c>
      <c r="L4899" s="50">
        <v>2.0034823347211289E-3</v>
      </c>
      <c r="M4899" s="50">
        <v>2.0181467111555032E-3</v>
      </c>
      <c r="N4899" s="50">
        <v>5.3999999999999999E-2</v>
      </c>
      <c r="O4899" s="50">
        <v>5.4399999999999997E-2</v>
      </c>
      <c r="R4899" s="59"/>
    </row>
    <row r="4900" spans="2:18" x14ac:dyDescent="0.2">
      <c r="B4900">
        <f t="shared" si="599"/>
        <v>4891</v>
      </c>
      <c r="C4900" s="57">
        <f ca="1"/>
        <v>-0.90845671349098989</v>
      </c>
      <c r="D4900" s="57">
        <f t="shared" ca="1" si="606"/>
        <v>0.61351240714770217</v>
      </c>
      <c r="E4900" s="57">
        <f t="shared" ca="1" si="606"/>
        <v>0.61371372993410311</v>
      </c>
      <c r="F4900" s="57">
        <f t="shared" ca="1" si="602"/>
        <v>0</v>
      </c>
      <c r="G4900" s="57">
        <f t="shared" ca="1" si="603"/>
        <v>0</v>
      </c>
      <c r="H4900" s="17">
        <f t="shared" ca="1" si="604"/>
        <v>0</v>
      </c>
      <c r="I4900" s="17">
        <f t="shared" ca="1" si="605"/>
        <v>0</v>
      </c>
      <c r="K4900" s="17">
        <v>4891</v>
      </c>
      <c r="L4900" s="50">
        <v>1.7249816884255668E-3</v>
      </c>
      <c r="M4900" s="50">
        <v>1.7389795267835008E-3</v>
      </c>
      <c r="N4900" s="50">
        <v>5.16E-2</v>
      </c>
      <c r="O4900" s="50">
        <v>5.2200000000000003E-2</v>
      </c>
      <c r="R4900" s="59"/>
    </row>
    <row r="4901" spans="2:18" x14ac:dyDescent="0.2">
      <c r="B4901">
        <f t="shared" si="599"/>
        <v>4892</v>
      </c>
      <c r="C4901" s="57">
        <f ca="1"/>
        <v>1.6549051433376258</v>
      </c>
      <c r="D4901" s="57">
        <f t="shared" ca="1" si="606"/>
        <v>0.78990749762894441</v>
      </c>
      <c r="E4901" s="57">
        <f t="shared" ca="1" si="606"/>
        <v>0.79016670408763845</v>
      </c>
      <c r="F4901" s="57">
        <f t="shared" ca="1" si="602"/>
        <v>1.7074976289443988E-3</v>
      </c>
      <c r="G4901" s="57">
        <f t="shared" ca="1" si="603"/>
        <v>1.9667040876384378E-3</v>
      </c>
      <c r="H4901" s="17">
        <f t="shared" ca="1" si="604"/>
        <v>1</v>
      </c>
      <c r="I4901" s="17">
        <f t="shared" ca="1" si="605"/>
        <v>1</v>
      </c>
      <c r="K4901" s="17">
        <v>4892</v>
      </c>
      <c r="L4901" s="50">
        <v>2.0841639747346467E-3</v>
      </c>
      <c r="M4901" s="50">
        <v>2.1002585663247165E-3</v>
      </c>
      <c r="N4901" s="50">
        <v>5.9200000000000003E-2</v>
      </c>
      <c r="O4901" s="50">
        <v>0.06</v>
      </c>
      <c r="R4901" s="59"/>
    </row>
    <row r="4902" spans="2:18" x14ac:dyDescent="0.2">
      <c r="B4902">
        <f t="shared" si="599"/>
        <v>4893</v>
      </c>
      <c r="C4902" s="57">
        <f ca="1"/>
        <v>0.94098116092167328</v>
      </c>
      <c r="D4902" s="57">
        <f t="shared" ca="1" si="606"/>
        <v>0.73622213568488026</v>
      </c>
      <c r="E4902" s="57">
        <f t="shared" ca="1" si="606"/>
        <v>0.73646372540668426</v>
      </c>
      <c r="F4902" s="57">
        <f t="shared" ca="1" si="602"/>
        <v>0</v>
      </c>
      <c r="G4902" s="57">
        <f t="shared" ca="1" si="603"/>
        <v>0</v>
      </c>
      <c r="H4902" s="17">
        <f t="shared" ca="1" si="604"/>
        <v>0</v>
      </c>
      <c r="I4902" s="17">
        <f t="shared" ca="1" si="605"/>
        <v>0</v>
      </c>
      <c r="K4902" s="17">
        <v>4893</v>
      </c>
      <c r="L4902" s="50">
        <v>2.0182874318203522E-3</v>
      </c>
      <c r="M4902" s="50">
        <v>2.0328136166308818E-3</v>
      </c>
      <c r="N4902" s="50">
        <v>5.3400000000000003E-2</v>
      </c>
      <c r="O4902" s="50">
        <v>5.3999999999999999E-2</v>
      </c>
      <c r="R4902" s="59"/>
    </row>
    <row r="4903" spans="2:18" x14ac:dyDescent="0.2">
      <c r="B4903">
        <f t="shared" si="599"/>
        <v>4894</v>
      </c>
      <c r="C4903" s="57">
        <f ca="1"/>
        <v>-0.12216904363505422</v>
      </c>
      <c r="D4903" s="57">
        <f t="shared" ca="1" si="606"/>
        <v>0.66296261393476841</v>
      </c>
      <c r="E4903" s="57">
        <f t="shared" ca="1" si="606"/>
        <v>0.6631801637009378</v>
      </c>
      <c r="F4903" s="57">
        <f t="shared" ca="1" si="602"/>
        <v>0</v>
      </c>
      <c r="G4903" s="57">
        <f t="shared" ca="1" si="603"/>
        <v>0</v>
      </c>
      <c r="H4903" s="17">
        <f t="shared" ca="1" si="604"/>
        <v>0</v>
      </c>
      <c r="I4903" s="17">
        <f t="shared" ca="1" si="605"/>
        <v>0</v>
      </c>
      <c r="K4903" s="17">
        <v>4894</v>
      </c>
      <c r="L4903" s="50">
        <v>1.532685798258597E-3</v>
      </c>
      <c r="M4903" s="50">
        <v>1.5459027158564132E-3</v>
      </c>
      <c r="N4903" s="50">
        <v>4.9000000000000002E-2</v>
      </c>
      <c r="O4903" s="50">
        <v>4.9399999999999999E-2</v>
      </c>
      <c r="R4903" s="59"/>
    </row>
    <row r="4904" spans="2:18" x14ac:dyDescent="0.2">
      <c r="B4904">
        <f t="shared" si="599"/>
        <v>4895</v>
      </c>
      <c r="C4904" s="57">
        <f ca="1"/>
        <v>1.4287578464785309</v>
      </c>
      <c r="D4904" s="57">
        <f t="shared" ca="1" si="606"/>
        <v>0.77249115371895816</v>
      </c>
      <c r="E4904" s="57">
        <f t="shared" ca="1" si="606"/>
        <v>0.77274464504158646</v>
      </c>
      <c r="F4904" s="57">
        <f t="shared" ca="1" si="602"/>
        <v>0</v>
      </c>
      <c r="G4904" s="57">
        <f t="shared" ca="1" si="603"/>
        <v>0</v>
      </c>
      <c r="H4904" s="17">
        <f t="shared" ca="1" si="604"/>
        <v>0</v>
      </c>
      <c r="I4904" s="17">
        <f t="shared" ca="1" si="605"/>
        <v>0</v>
      </c>
      <c r="K4904" s="17">
        <v>4895</v>
      </c>
      <c r="L4904" s="50">
        <v>1.6112426862581557E-3</v>
      </c>
      <c r="M4904" s="50">
        <v>1.6244280358276146E-3</v>
      </c>
      <c r="N4904" s="50">
        <v>4.8599999999999997E-2</v>
      </c>
      <c r="O4904" s="50">
        <v>4.9399999999999999E-2</v>
      </c>
      <c r="R4904" s="59"/>
    </row>
    <row r="4905" spans="2:18" x14ac:dyDescent="0.2">
      <c r="B4905">
        <f t="shared" si="599"/>
        <v>4896</v>
      </c>
      <c r="C4905" s="57">
        <f ca="1"/>
        <v>0.62224875875765118</v>
      </c>
      <c r="D4905" s="57">
        <f t="shared" ca="1" si="606"/>
        <v>0.7134475097429176</v>
      </c>
      <c r="E4905" s="57">
        <f t="shared" ca="1" si="606"/>
        <v>0.7136816260198483</v>
      </c>
      <c r="F4905" s="57">
        <f t="shared" ca="1" si="602"/>
        <v>0</v>
      </c>
      <c r="G4905" s="57">
        <f t="shared" ca="1" si="603"/>
        <v>0</v>
      </c>
      <c r="H4905" s="17">
        <f t="shared" ca="1" si="604"/>
        <v>0</v>
      </c>
      <c r="I4905" s="17">
        <f t="shared" ca="1" si="605"/>
        <v>0</v>
      </c>
      <c r="K4905" s="17">
        <v>4896</v>
      </c>
      <c r="L4905" s="50">
        <v>1.5517837279957981E-3</v>
      </c>
      <c r="M4905" s="50">
        <v>1.5648740089872128E-3</v>
      </c>
      <c r="N4905" s="50">
        <v>4.8399999999999999E-2</v>
      </c>
      <c r="O4905" s="50">
        <v>4.9000000000000002E-2</v>
      </c>
      <c r="R4905" s="59"/>
    </row>
    <row r="4906" spans="2:18" x14ac:dyDescent="0.2">
      <c r="B4906">
        <f t="shared" si="599"/>
        <v>4897</v>
      </c>
      <c r="C4906" s="57">
        <f ca="1"/>
        <v>0.25772334172207545</v>
      </c>
      <c r="D4906" s="57">
        <f t="shared" ca="1" si="606"/>
        <v>0.68826313495091551</v>
      </c>
      <c r="E4906" s="57">
        <f t="shared" ca="1" si="606"/>
        <v>0.68848898702903338</v>
      </c>
      <c r="F4906" s="57">
        <f t="shared" ca="1" si="602"/>
        <v>0</v>
      </c>
      <c r="G4906" s="57">
        <f t="shared" ca="1" si="603"/>
        <v>0</v>
      </c>
      <c r="H4906" s="17">
        <f t="shared" ca="1" si="604"/>
        <v>0</v>
      </c>
      <c r="I4906" s="17">
        <f t="shared" ca="1" si="605"/>
        <v>0</v>
      </c>
      <c r="K4906" s="17">
        <v>4897</v>
      </c>
      <c r="L4906" s="50">
        <v>1.7941287745042204E-3</v>
      </c>
      <c r="M4906" s="50">
        <v>1.8080604838910607E-3</v>
      </c>
      <c r="N4906" s="50">
        <v>5.1400000000000001E-2</v>
      </c>
      <c r="O4906" s="50">
        <v>5.16E-2</v>
      </c>
      <c r="R4906" s="59"/>
    </row>
    <row r="4907" spans="2:18" x14ac:dyDescent="0.2">
      <c r="B4907">
        <f t="shared" ref="B4907:B4970" si="607">B4906+1</f>
        <v>4898</v>
      </c>
      <c r="C4907" s="57">
        <f ca="1"/>
        <v>-0.89113335584910069</v>
      </c>
      <c r="D4907" s="57">
        <f t="shared" ca="1" si="606"/>
        <v>0.61456109938483583</v>
      </c>
      <c r="E4907" s="57">
        <f t="shared" ca="1" si="606"/>
        <v>0.61476276629735505</v>
      </c>
      <c r="F4907" s="57">
        <f t="shared" ca="1" si="602"/>
        <v>0</v>
      </c>
      <c r="G4907" s="57">
        <f t="shared" ca="1" si="603"/>
        <v>0</v>
      </c>
      <c r="H4907" s="17">
        <f t="shared" ca="1" si="604"/>
        <v>0</v>
      </c>
      <c r="I4907" s="17">
        <f t="shared" ca="1" si="605"/>
        <v>0</v>
      </c>
      <c r="K4907" s="17">
        <v>4898</v>
      </c>
      <c r="L4907" s="50">
        <v>1.8078704595780992E-3</v>
      </c>
      <c r="M4907" s="50">
        <v>1.8221725672294443E-3</v>
      </c>
      <c r="N4907" s="50">
        <v>5.2600000000000001E-2</v>
      </c>
      <c r="O4907" s="50">
        <v>5.3199999999999997E-2</v>
      </c>
      <c r="R4907" s="59"/>
    </row>
    <row r="4908" spans="2:18" x14ac:dyDescent="0.2">
      <c r="B4908">
        <f t="shared" si="607"/>
        <v>4899</v>
      </c>
      <c r="C4908" s="57">
        <f ca="1"/>
        <v>-4.39152835761017E-2</v>
      </c>
      <c r="D4908" s="57">
        <f t="shared" ca="1" si="606"/>
        <v>0.66809704475164977</v>
      </c>
      <c r="E4908" s="57">
        <f t="shared" ca="1" si="606"/>
        <v>0.66831627937032834</v>
      </c>
      <c r="F4908" s="57">
        <f t="shared" ca="1" si="602"/>
        <v>0</v>
      </c>
      <c r="G4908" s="57">
        <f t="shared" ca="1" si="603"/>
        <v>0</v>
      </c>
      <c r="H4908" s="17">
        <f t="shared" ca="1" si="604"/>
        <v>0</v>
      </c>
      <c r="I4908" s="17">
        <f t="shared" ca="1" si="605"/>
        <v>0</v>
      </c>
      <c r="K4908" s="17">
        <v>4899</v>
      </c>
      <c r="L4908" s="50">
        <v>1.7406570886424344E-3</v>
      </c>
      <c r="M4908" s="50">
        <v>1.7547490885994272E-3</v>
      </c>
      <c r="N4908" s="50">
        <v>5.1999999999999998E-2</v>
      </c>
      <c r="O4908" s="50">
        <v>5.2400000000000002E-2</v>
      </c>
      <c r="R4908" s="59"/>
    </row>
    <row r="4909" spans="2:18" x14ac:dyDescent="0.2">
      <c r="B4909">
        <f t="shared" si="607"/>
        <v>4900</v>
      </c>
      <c r="C4909" s="57">
        <f ca="1"/>
        <v>-1.8837240986206729E-2</v>
      </c>
      <c r="D4909" s="57">
        <f t="shared" ca="1" si="606"/>
        <v>0.66975087864538507</v>
      </c>
      <c r="E4909" s="57">
        <f t="shared" ca="1" si="606"/>
        <v>0.66997065596612448</v>
      </c>
      <c r="F4909" s="57">
        <f t="shared" ca="1" si="602"/>
        <v>0</v>
      </c>
      <c r="G4909" s="57">
        <f t="shared" ca="1" si="603"/>
        <v>0</v>
      </c>
      <c r="H4909" s="17">
        <f t="shared" ca="1" si="604"/>
        <v>0</v>
      </c>
      <c r="I4909" s="17">
        <f t="shared" ca="1" si="605"/>
        <v>0</v>
      </c>
      <c r="K4909" s="17">
        <v>4900</v>
      </c>
      <c r="L4909" s="50">
        <v>1.6675417704303957E-3</v>
      </c>
      <c r="M4909" s="50">
        <v>1.6819785705235813E-3</v>
      </c>
      <c r="N4909" s="50">
        <v>5.3600000000000002E-2</v>
      </c>
      <c r="O4909" s="50">
        <v>5.3800000000000001E-2</v>
      </c>
      <c r="R4909" s="59"/>
    </row>
    <row r="4910" spans="2:18" x14ac:dyDescent="0.2">
      <c r="B4910">
        <f t="shared" si="607"/>
        <v>4901</v>
      </c>
      <c r="C4910" s="57">
        <f ca="1"/>
        <v>0.47990460399817941</v>
      </c>
      <c r="D4910" s="57">
        <f t="shared" ref="D4910:E4929" ca="1" si="608">S0*EXP((D$5+0.5*σ*σ)*T+σ*SQRT(T)*$C4910)</f>
        <v>0.70350537498697729</v>
      </c>
      <c r="E4910" s="57">
        <f t="shared" ca="1" si="608"/>
        <v>0.70373622877361697</v>
      </c>
      <c r="F4910" s="57">
        <f t="shared" ca="1" si="602"/>
        <v>0</v>
      </c>
      <c r="G4910" s="57">
        <f t="shared" ca="1" si="603"/>
        <v>0</v>
      </c>
      <c r="H4910" s="17">
        <f t="shared" ca="1" si="604"/>
        <v>0</v>
      </c>
      <c r="I4910" s="17">
        <f t="shared" ca="1" si="605"/>
        <v>0</v>
      </c>
      <c r="K4910" s="17">
        <v>4901</v>
      </c>
      <c r="L4910" s="50">
        <v>1.7491187094907286E-3</v>
      </c>
      <c r="M4910" s="50">
        <v>1.762746346561908E-3</v>
      </c>
      <c r="N4910" s="50">
        <v>5.0200000000000002E-2</v>
      </c>
      <c r="O4910" s="50">
        <v>5.0799999999999998E-2</v>
      </c>
      <c r="R4910" s="59"/>
    </row>
    <row r="4911" spans="2:18" x14ac:dyDescent="0.2">
      <c r="B4911">
        <f t="shared" si="607"/>
        <v>4902</v>
      </c>
      <c r="C4911" s="57">
        <f ca="1"/>
        <v>-7.4719036059200772E-2</v>
      </c>
      <c r="D4911" s="57">
        <f t="shared" ca="1" si="608"/>
        <v>0.6660712025379284</v>
      </c>
      <c r="E4911" s="57">
        <f t="shared" ca="1" si="608"/>
        <v>0.66628977238081022</v>
      </c>
      <c r="F4911" s="57">
        <f t="shared" ca="1" si="602"/>
        <v>0</v>
      </c>
      <c r="G4911" s="57">
        <f t="shared" ca="1" si="603"/>
        <v>0</v>
      </c>
      <c r="H4911" s="17">
        <f t="shared" ca="1" si="604"/>
        <v>0</v>
      </c>
      <c r="I4911" s="17">
        <f t="shared" ca="1" si="605"/>
        <v>0</v>
      </c>
      <c r="K4911" s="17">
        <v>4902</v>
      </c>
      <c r="L4911" s="50">
        <v>1.8012949688829502E-3</v>
      </c>
      <c r="M4911" s="50">
        <v>1.8145443549820051E-3</v>
      </c>
      <c r="N4911" s="50">
        <v>4.8800000000000003E-2</v>
      </c>
      <c r="O4911" s="50">
        <v>4.9000000000000002E-2</v>
      </c>
      <c r="R4911" s="59"/>
    </row>
    <row r="4912" spans="2:18" x14ac:dyDescent="0.2">
      <c r="B4912">
        <f t="shared" si="607"/>
        <v>4903</v>
      </c>
      <c r="C4912" s="57">
        <f ca="1"/>
        <v>-0.28068944653865213</v>
      </c>
      <c r="D4912" s="57">
        <f t="shared" ca="1" si="608"/>
        <v>0.65268229137390166</v>
      </c>
      <c r="E4912" s="57">
        <f t="shared" ca="1" si="608"/>
        <v>0.65289646767417375</v>
      </c>
      <c r="F4912" s="57">
        <f t="shared" ca="1" si="602"/>
        <v>0</v>
      </c>
      <c r="G4912" s="57">
        <f t="shared" ca="1" si="603"/>
        <v>0</v>
      </c>
      <c r="H4912" s="17">
        <f t="shared" ca="1" si="604"/>
        <v>0</v>
      </c>
      <c r="I4912" s="17">
        <f t="shared" ca="1" si="605"/>
        <v>0</v>
      </c>
      <c r="K4912" s="17">
        <v>4903</v>
      </c>
      <c r="L4912" s="50">
        <v>1.714939211883772E-3</v>
      </c>
      <c r="M4912" s="50">
        <v>1.7283858091228829E-3</v>
      </c>
      <c r="N4912" s="50">
        <v>4.9399999999999999E-2</v>
      </c>
      <c r="O4912" s="50">
        <v>0.05</v>
      </c>
      <c r="R4912" s="59"/>
    </row>
    <row r="4913" spans="2:18" x14ac:dyDescent="0.2">
      <c r="B4913">
        <f t="shared" si="607"/>
        <v>4904</v>
      </c>
      <c r="C4913" s="57">
        <f ca="1"/>
        <v>-0.98655371745910436</v>
      </c>
      <c r="D4913" s="57">
        <f t="shared" ca="1" si="608"/>
        <v>0.608806876393992</v>
      </c>
      <c r="E4913" s="57">
        <f t="shared" ca="1" si="608"/>
        <v>0.60900665507052354</v>
      </c>
      <c r="F4913" s="57">
        <f t="shared" ca="1" si="602"/>
        <v>0</v>
      </c>
      <c r="G4913" s="57">
        <f t="shared" ca="1" si="603"/>
        <v>0</v>
      </c>
      <c r="H4913" s="17">
        <f t="shared" ca="1" si="604"/>
        <v>0</v>
      </c>
      <c r="I4913" s="17">
        <f t="shared" ca="1" si="605"/>
        <v>0</v>
      </c>
      <c r="K4913" s="17">
        <v>4904</v>
      </c>
      <c r="L4913" s="50">
        <v>1.8255402050881525E-3</v>
      </c>
      <c r="M4913" s="50">
        <v>1.8403306076110551E-3</v>
      </c>
      <c r="N4913" s="50">
        <v>5.4800000000000001E-2</v>
      </c>
      <c r="O4913" s="50">
        <v>5.5E-2</v>
      </c>
      <c r="R4913" s="59"/>
    </row>
    <row r="4914" spans="2:18" x14ac:dyDescent="0.2">
      <c r="B4914">
        <f t="shared" si="607"/>
        <v>4905</v>
      </c>
      <c r="C4914" s="57">
        <f ca="1"/>
        <v>1.192659459691563</v>
      </c>
      <c r="D4914" s="57">
        <f t="shared" ca="1" si="608"/>
        <v>0.75471803404010895</v>
      </c>
      <c r="E4914" s="57">
        <f t="shared" ca="1" si="608"/>
        <v>0.75496569315146489</v>
      </c>
      <c r="F4914" s="57">
        <f t="shared" ca="1" si="602"/>
        <v>0</v>
      </c>
      <c r="G4914" s="57">
        <f t="shared" ca="1" si="603"/>
        <v>0</v>
      </c>
      <c r="H4914" s="17">
        <f t="shared" ca="1" si="604"/>
        <v>0</v>
      </c>
      <c r="I4914" s="17">
        <f t="shared" ca="1" si="605"/>
        <v>0</v>
      </c>
      <c r="K4914" s="17">
        <v>4905</v>
      </c>
      <c r="L4914" s="50">
        <v>1.8467463493233819E-3</v>
      </c>
      <c r="M4914" s="50">
        <v>1.8616757669585148E-3</v>
      </c>
      <c r="N4914" s="50">
        <v>5.5199999999999999E-2</v>
      </c>
      <c r="O4914" s="50">
        <v>5.5599999999999997E-2</v>
      </c>
      <c r="R4914" s="59"/>
    </row>
    <row r="4915" spans="2:18" x14ac:dyDescent="0.2">
      <c r="B4915">
        <f t="shared" si="607"/>
        <v>4906</v>
      </c>
      <c r="C4915" s="57">
        <f ca="1"/>
        <v>-2.1594367782527093</v>
      </c>
      <c r="D4915" s="57">
        <f t="shared" ca="1" si="608"/>
        <v>0.54232721024097441</v>
      </c>
      <c r="E4915" s="57">
        <f t="shared" ca="1" si="608"/>
        <v>0.54250517375700891</v>
      </c>
      <c r="F4915" s="57">
        <f t="shared" ca="1" si="602"/>
        <v>0</v>
      </c>
      <c r="G4915" s="57">
        <f t="shared" ca="1" si="603"/>
        <v>0</v>
      </c>
      <c r="H4915" s="17">
        <f t="shared" ca="1" si="604"/>
        <v>0</v>
      </c>
      <c r="I4915" s="17">
        <f t="shared" ca="1" si="605"/>
        <v>0</v>
      </c>
      <c r="K4915" s="17">
        <v>4906</v>
      </c>
      <c r="L4915" s="50">
        <v>1.8234846430386096E-3</v>
      </c>
      <c r="M4915" s="50">
        <v>1.8374686616682056E-3</v>
      </c>
      <c r="N4915" s="50">
        <v>5.1400000000000001E-2</v>
      </c>
      <c r="O4915" s="50">
        <v>5.2400000000000002E-2</v>
      </c>
      <c r="R4915" s="59"/>
    </row>
    <row r="4916" spans="2:18" x14ac:dyDescent="0.2">
      <c r="B4916">
        <f t="shared" si="607"/>
        <v>4907</v>
      </c>
      <c r="C4916" s="57">
        <f ca="1"/>
        <v>-0.955180262558464</v>
      </c>
      <c r="D4916" s="57">
        <f t="shared" ca="1" si="608"/>
        <v>0.6106928492255157</v>
      </c>
      <c r="E4916" s="57">
        <f t="shared" ca="1" si="608"/>
        <v>0.61089324678000501</v>
      </c>
      <c r="F4916" s="57">
        <f t="shared" ca="1" si="602"/>
        <v>0</v>
      </c>
      <c r="G4916" s="57">
        <f t="shared" ca="1" si="603"/>
        <v>0</v>
      </c>
      <c r="H4916" s="17">
        <f t="shared" ca="1" si="604"/>
        <v>0</v>
      </c>
      <c r="I4916" s="17">
        <f t="shared" ca="1" si="605"/>
        <v>0</v>
      </c>
      <c r="K4916" s="17">
        <v>4907</v>
      </c>
      <c r="L4916" s="50">
        <v>1.8213124143892567E-3</v>
      </c>
      <c r="M4916" s="50">
        <v>1.8361172656109958E-3</v>
      </c>
      <c r="N4916" s="50">
        <v>5.4800000000000001E-2</v>
      </c>
      <c r="O4916" s="50">
        <v>5.5E-2</v>
      </c>
      <c r="R4916" s="59"/>
    </row>
    <row r="4917" spans="2:18" x14ac:dyDescent="0.2">
      <c r="B4917">
        <f t="shared" si="607"/>
        <v>4908</v>
      </c>
      <c r="C4917" s="57">
        <f ca="1"/>
        <v>0.38075305327090331</v>
      </c>
      <c r="D4917" s="57">
        <f t="shared" ca="1" si="608"/>
        <v>0.6966620408698988</v>
      </c>
      <c r="E4917" s="57">
        <f t="shared" ca="1" si="608"/>
        <v>0.69689064903106013</v>
      </c>
      <c r="F4917" s="57">
        <f t="shared" ca="1" si="602"/>
        <v>0</v>
      </c>
      <c r="G4917" s="57">
        <f t="shared" ca="1" si="603"/>
        <v>0</v>
      </c>
      <c r="H4917" s="17">
        <f t="shared" ca="1" si="604"/>
        <v>0</v>
      </c>
      <c r="I4917" s="17">
        <f t="shared" ca="1" si="605"/>
        <v>0</v>
      </c>
      <c r="K4917" s="17">
        <v>4908</v>
      </c>
      <c r="L4917" s="50">
        <v>1.637935389495549E-3</v>
      </c>
      <c r="M4917" s="50">
        <v>1.6513685720274352E-3</v>
      </c>
      <c r="N4917" s="50">
        <v>4.9799999999999997E-2</v>
      </c>
      <c r="O4917" s="50">
        <v>0.05</v>
      </c>
      <c r="R4917" s="59"/>
    </row>
    <row r="4918" spans="2:18" x14ac:dyDescent="0.2">
      <c r="B4918">
        <f t="shared" si="607"/>
        <v>4909</v>
      </c>
      <c r="C4918" s="57">
        <f ca="1"/>
        <v>0.15448258938910941</v>
      </c>
      <c r="D4918" s="57">
        <f t="shared" ca="1" si="608"/>
        <v>0.68129335468517926</v>
      </c>
      <c r="E4918" s="57">
        <f t="shared" ca="1" si="608"/>
        <v>0.681516919644785</v>
      </c>
      <c r="F4918" s="57">
        <f t="shared" ca="1" si="602"/>
        <v>0</v>
      </c>
      <c r="G4918" s="57">
        <f t="shared" ca="1" si="603"/>
        <v>0</v>
      </c>
      <c r="H4918" s="17">
        <f t="shared" ca="1" si="604"/>
        <v>0</v>
      </c>
      <c r="I4918" s="17">
        <f t="shared" ca="1" si="605"/>
        <v>0</v>
      </c>
      <c r="K4918" s="17">
        <v>4909</v>
      </c>
      <c r="L4918" s="50">
        <v>1.8936723769293761E-3</v>
      </c>
      <c r="M4918" s="50">
        <v>1.9074330057436448E-3</v>
      </c>
      <c r="N4918" s="50">
        <v>5.0799999999999998E-2</v>
      </c>
      <c r="O4918" s="50">
        <v>5.0799999999999998E-2</v>
      </c>
      <c r="R4918" s="59"/>
    </row>
    <row r="4919" spans="2:18" x14ac:dyDescent="0.2">
      <c r="B4919">
        <f t="shared" si="607"/>
        <v>4910</v>
      </c>
      <c r="C4919" s="57">
        <f ca="1"/>
        <v>2.4229177348130975</v>
      </c>
      <c r="D4919" s="57">
        <f t="shared" ca="1" si="608"/>
        <v>0.85203896991542272</v>
      </c>
      <c r="E4919" s="57">
        <f t="shared" ca="1" si="608"/>
        <v>0.85231856468408118</v>
      </c>
      <c r="F4919" s="57">
        <f t="shared" ca="1" si="602"/>
        <v>6.3838969915422705E-2</v>
      </c>
      <c r="G4919" s="57">
        <f t="shared" ca="1" si="603"/>
        <v>6.411856468408117E-2</v>
      </c>
      <c r="H4919" s="17">
        <f t="shared" ca="1" si="604"/>
        <v>1</v>
      </c>
      <c r="I4919" s="17">
        <f t="shared" ca="1" si="605"/>
        <v>1</v>
      </c>
      <c r="K4919" s="17">
        <v>4910</v>
      </c>
      <c r="L4919" s="50">
        <v>1.8116625554917157E-3</v>
      </c>
      <c r="M4919" s="50">
        <v>1.8256031898757836E-3</v>
      </c>
      <c r="N4919" s="50">
        <v>5.16E-2</v>
      </c>
      <c r="O4919" s="50">
        <v>5.16E-2</v>
      </c>
      <c r="R4919" s="59"/>
    </row>
    <row r="4920" spans="2:18" x14ac:dyDescent="0.2">
      <c r="B4920">
        <f t="shared" si="607"/>
        <v>4911</v>
      </c>
      <c r="C4920" s="57">
        <f ca="1"/>
        <v>-0.11572117293712209</v>
      </c>
      <c r="D4920" s="57">
        <f t="shared" ca="1" si="608"/>
        <v>0.66338417949288253</v>
      </c>
      <c r="E4920" s="57">
        <f t="shared" ca="1" si="608"/>
        <v>0.66360186759488959</v>
      </c>
      <c r="F4920" s="57">
        <f t="shared" ca="1" si="602"/>
        <v>0</v>
      </c>
      <c r="G4920" s="57">
        <f t="shared" ca="1" si="603"/>
        <v>0</v>
      </c>
      <c r="H4920" s="17">
        <f t="shared" ca="1" si="604"/>
        <v>0</v>
      </c>
      <c r="I4920" s="17">
        <f t="shared" ca="1" si="605"/>
        <v>0</v>
      </c>
      <c r="K4920" s="17">
        <v>4911</v>
      </c>
      <c r="L4920" s="50">
        <v>1.6349741535046096E-3</v>
      </c>
      <c r="M4920" s="50">
        <v>1.6485636755657271E-3</v>
      </c>
      <c r="N4920" s="50">
        <v>5.04E-2</v>
      </c>
      <c r="O4920" s="50">
        <v>5.0799999999999998E-2</v>
      </c>
      <c r="R4920" s="59"/>
    </row>
    <row r="4921" spans="2:18" x14ac:dyDescent="0.2">
      <c r="B4921">
        <f t="shared" si="607"/>
        <v>4912</v>
      </c>
      <c r="C4921" s="57">
        <f ca="1"/>
        <v>-0.17690667754168965</v>
      </c>
      <c r="D4921" s="57">
        <f t="shared" ca="1" si="608"/>
        <v>0.65939460869712974</v>
      </c>
      <c r="E4921" s="57">
        <f t="shared" ca="1" si="608"/>
        <v>0.65961098762999892</v>
      </c>
      <c r="F4921" s="57">
        <f t="shared" ca="1" si="602"/>
        <v>0</v>
      </c>
      <c r="G4921" s="57">
        <f t="shared" ca="1" si="603"/>
        <v>0</v>
      </c>
      <c r="H4921" s="17">
        <f t="shared" ca="1" si="604"/>
        <v>0</v>
      </c>
      <c r="I4921" s="17">
        <f t="shared" ca="1" si="605"/>
        <v>0</v>
      </c>
      <c r="K4921" s="17">
        <v>4912</v>
      </c>
      <c r="L4921" s="50">
        <v>1.8686310214137568E-3</v>
      </c>
      <c r="M4921" s="50">
        <v>1.8831593714016598E-3</v>
      </c>
      <c r="N4921" s="50">
        <v>5.3800000000000001E-2</v>
      </c>
      <c r="O4921" s="50">
        <v>5.3800000000000001E-2</v>
      </c>
      <c r="R4921" s="59"/>
    </row>
    <row r="4922" spans="2:18" x14ac:dyDescent="0.2">
      <c r="B4922">
        <f t="shared" si="607"/>
        <v>4913</v>
      </c>
      <c r="C4922" s="57">
        <f ca="1"/>
        <v>-2.3264575412123909</v>
      </c>
      <c r="D4922" s="57">
        <f t="shared" ca="1" si="608"/>
        <v>0.53347028650778971</v>
      </c>
      <c r="E4922" s="57">
        <f t="shared" ca="1" si="608"/>
        <v>0.53364534364321292</v>
      </c>
      <c r="F4922" s="57">
        <f t="shared" ca="1" si="602"/>
        <v>0</v>
      </c>
      <c r="G4922" s="57">
        <f t="shared" ca="1" si="603"/>
        <v>0</v>
      </c>
      <c r="H4922" s="17">
        <f t="shared" ca="1" si="604"/>
        <v>0</v>
      </c>
      <c r="I4922" s="17">
        <f t="shared" ca="1" si="605"/>
        <v>0</v>
      </c>
      <c r="K4922" s="17">
        <v>4913</v>
      </c>
      <c r="L4922" s="50">
        <v>1.8078231722856611E-3</v>
      </c>
      <c r="M4922" s="50">
        <v>1.8220221718164562E-3</v>
      </c>
      <c r="N4922" s="50">
        <v>5.2600000000000001E-2</v>
      </c>
      <c r="O4922" s="50">
        <v>5.28E-2</v>
      </c>
      <c r="R4922" s="59"/>
    </row>
    <row r="4923" spans="2:18" x14ac:dyDescent="0.2">
      <c r="B4923">
        <f t="shared" si="607"/>
        <v>4914</v>
      </c>
      <c r="C4923" s="57">
        <f ca="1"/>
        <v>1.4406445900528102</v>
      </c>
      <c r="D4923" s="57">
        <f t="shared" ca="1" si="608"/>
        <v>0.77339695436384392</v>
      </c>
      <c r="E4923" s="57">
        <f t="shared" ca="1" si="608"/>
        <v>0.77365074292301972</v>
      </c>
      <c r="F4923" s="57">
        <f t="shared" ca="1" si="602"/>
        <v>0</v>
      </c>
      <c r="G4923" s="57">
        <f t="shared" ca="1" si="603"/>
        <v>0</v>
      </c>
      <c r="H4923" s="17">
        <f t="shared" ca="1" si="604"/>
        <v>0</v>
      </c>
      <c r="I4923" s="17">
        <f t="shared" ca="1" si="605"/>
        <v>0</v>
      </c>
      <c r="K4923" s="17">
        <v>4914</v>
      </c>
      <c r="L4923" s="50">
        <v>1.5709756585599959E-3</v>
      </c>
      <c r="M4923" s="50">
        <v>1.5844628705174797E-3</v>
      </c>
      <c r="N4923" s="50">
        <v>0.05</v>
      </c>
      <c r="O4923" s="50">
        <v>5.0200000000000002E-2</v>
      </c>
      <c r="R4923" s="59"/>
    </row>
    <row r="4924" spans="2:18" x14ac:dyDescent="0.2">
      <c r="B4924">
        <f t="shared" si="607"/>
        <v>4915</v>
      </c>
      <c r="C4924" s="57">
        <f ca="1"/>
        <v>-1.3011516588475729</v>
      </c>
      <c r="D4924" s="57">
        <f t="shared" ca="1" si="608"/>
        <v>0.59021429714475393</v>
      </c>
      <c r="E4924" s="57">
        <f t="shared" ca="1" si="608"/>
        <v>0.59040797470610473</v>
      </c>
      <c r="F4924" s="57">
        <f t="shared" ca="1" si="602"/>
        <v>0</v>
      </c>
      <c r="G4924" s="57">
        <f t="shared" ca="1" si="603"/>
        <v>0</v>
      </c>
      <c r="H4924" s="17">
        <f t="shared" ca="1" si="604"/>
        <v>0</v>
      </c>
      <c r="I4924" s="17">
        <f t="shared" ca="1" si="605"/>
        <v>0</v>
      </c>
      <c r="K4924" s="17">
        <v>4915</v>
      </c>
      <c r="L4924" s="50">
        <v>1.5662003569276849E-3</v>
      </c>
      <c r="M4924" s="50">
        <v>1.5791909723343869E-3</v>
      </c>
      <c r="N4924" s="50">
        <v>4.82E-2</v>
      </c>
      <c r="O4924" s="50">
        <v>4.8399999999999999E-2</v>
      </c>
      <c r="R4924" s="59"/>
    </row>
    <row r="4925" spans="2:18" x14ac:dyDescent="0.2">
      <c r="B4925">
        <f t="shared" si="607"/>
        <v>4916</v>
      </c>
      <c r="C4925" s="57">
        <f ca="1"/>
        <v>0.3487099440928727</v>
      </c>
      <c r="D4925" s="57">
        <f t="shared" ca="1" si="608"/>
        <v>0.69446472385043745</v>
      </c>
      <c r="E4925" s="57">
        <f t="shared" ca="1" si="608"/>
        <v>0.69469261096671053</v>
      </c>
      <c r="F4925" s="57">
        <f t="shared" ca="1" si="602"/>
        <v>0</v>
      </c>
      <c r="G4925" s="57">
        <f t="shared" ca="1" si="603"/>
        <v>0</v>
      </c>
      <c r="H4925" s="17">
        <f t="shared" ca="1" si="604"/>
        <v>0</v>
      </c>
      <c r="I4925" s="17">
        <f t="shared" ca="1" si="605"/>
        <v>0</v>
      </c>
      <c r="K4925" s="17">
        <v>4916</v>
      </c>
      <c r="L4925" s="50">
        <v>1.5028209702533013E-3</v>
      </c>
      <c r="M4925" s="50">
        <v>1.5164910616518575E-3</v>
      </c>
      <c r="N4925" s="50">
        <v>5.0799999999999998E-2</v>
      </c>
      <c r="O4925" s="50">
        <v>5.0999999999999997E-2</v>
      </c>
      <c r="R4925" s="59"/>
    </row>
    <row r="4926" spans="2:18" x14ac:dyDescent="0.2">
      <c r="B4926">
        <f t="shared" si="607"/>
        <v>4917</v>
      </c>
      <c r="C4926" s="57">
        <f ca="1"/>
        <v>1.4534623567629874</v>
      </c>
      <c r="D4926" s="57">
        <f t="shared" ca="1" si="608"/>
        <v>0.77437489157714112</v>
      </c>
      <c r="E4926" s="57">
        <f t="shared" ca="1" si="608"/>
        <v>0.77462900104432542</v>
      </c>
      <c r="F4926" s="57">
        <f t="shared" ca="1" si="602"/>
        <v>0</v>
      </c>
      <c r="G4926" s="57">
        <f t="shared" ca="1" si="603"/>
        <v>0</v>
      </c>
      <c r="H4926" s="17">
        <f t="shared" ca="1" si="604"/>
        <v>0</v>
      </c>
      <c r="I4926" s="17">
        <f t="shared" ca="1" si="605"/>
        <v>0</v>
      </c>
      <c r="K4926" s="17">
        <v>4917</v>
      </c>
      <c r="L4926" s="50">
        <v>1.5702599361217338E-3</v>
      </c>
      <c r="M4926" s="50">
        <v>1.5836087772667612E-3</v>
      </c>
      <c r="N4926" s="50">
        <v>4.9599999999999998E-2</v>
      </c>
      <c r="O4926" s="50">
        <v>4.9799999999999997E-2</v>
      </c>
      <c r="R4926" s="59"/>
    </row>
    <row r="4927" spans="2:18" x14ac:dyDescent="0.2">
      <c r="B4927">
        <f t="shared" si="607"/>
        <v>4918</v>
      </c>
      <c r="C4927" s="57">
        <f ca="1"/>
        <v>0.62885961619434327</v>
      </c>
      <c r="D4927" s="57">
        <f t="shared" ca="1" si="608"/>
        <v>0.71391264908210861</v>
      </c>
      <c r="E4927" s="57">
        <f t="shared" ca="1" si="608"/>
        <v>0.71414691799352037</v>
      </c>
      <c r="F4927" s="57">
        <f t="shared" ca="1" si="602"/>
        <v>0</v>
      </c>
      <c r="G4927" s="57">
        <f t="shared" ca="1" si="603"/>
        <v>0</v>
      </c>
      <c r="H4927" s="17">
        <f t="shared" ca="1" si="604"/>
        <v>0</v>
      </c>
      <c r="I4927" s="17">
        <f t="shared" ca="1" si="605"/>
        <v>0</v>
      </c>
      <c r="K4927" s="17">
        <v>4918</v>
      </c>
      <c r="L4927" s="50">
        <v>1.6538051101116285E-3</v>
      </c>
      <c r="M4927" s="50">
        <v>1.6672700652988993E-3</v>
      </c>
      <c r="N4927" s="50">
        <v>4.9599999999999998E-2</v>
      </c>
      <c r="O4927" s="50">
        <v>5.0200000000000002E-2</v>
      </c>
      <c r="R4927" s="59"/>
    </row>
    <row r="4928" spans="2:18" x14ac:dyDescent="0.2">
      <c r="B4928">
        <f t="shared" si="607"/>
        <v>4919</v>
      </c>
      <c r="C4928" s="57">
        <f ca="1"/>
        <v>1.2194278503991789</v>
      </c>
      <c r="D4928" s="57">
        <f t="shared" ca="1" si="608"/>
        <v>0.75671238641365191</v>
      </c>
      <c r="E4928" s="57">
        <f t="shared" ca="1" si="608"/>
        <v>0.75696069996748072</v>
      </c>
      <c r="F4928" s="57">
        <f t="shared" ca="1" si="602"/>
        <v>0</v>
      </c>
      <c r="G4928" s="57">
        <f t="shared" ca="1" si="603"/>
        <v>0</v>
      </c>
      <c r="H4928" s="17">
        <f t="shared" ca="1" si="604"/>
        <v>0</v>
      </c>
      <c r="I4928" s="17">
        <f t="shared" ca="1" si="605"/>
        <v>0</v>
      </c>
      <c r="K4928" s="17">
        <v>4919</v>
      </c>
      <c r="L4928" s="50">
        <v>1.8136760477135364E-3</v>
      </c>
      <c r="M4928" s="50">
        <v>1.8273646173218772E-3</v>
      </c>
      <c r="N4928" s="50">
        <v>5.0599999999999999E-2</v>
      </c>
      <c r="O4928" s="50">
        <v>5.0799999999999998E-2</v>
      </c>
      <c r="R4928" s="59"/>
    </row>
    <row r="4929" spans="2:18" x14ac:dyDescent="0.2">
      <c r="B4929">
        <f t="shared" si="607"/>
        <v>4920</v>
      </c>
      <c r="C4929" s="57">
        <f ca="1"/>
        <v>-0.95264127063718862</v>
      </c>
      <c r="D4929" s="57">
        <f t="shared" ca="1" si="608"/>
        <v>0.61084573258949215</v>
      </c>
      <c r="E4929" s="57">
        <f t="shared" ca="1" si="608"/>
        <v>0.61104618031233082</v>
      </c>
      <c r="F4929" s="57">
        <f t="shared" ca="1" si="602"/>
        <v>0</v>
      </c>
      <c r="G4929" s="57">
        <f t="shared" ca="1" si="603"/>
        <v>0</v>
      </c>
      <c r="H4929" s="17">
        <f t="shared" ca="1" si="604"/>
        <v>0</v>
      </c>
      <c r="I4929" s="17">
        <f t="shared" ca="1" si="605"/>
        <v>0</v>
      </c>
      <c r="K4929" s="17">
        <v>4920</v>
      </c>
      <c r="L4929" s="50">
        <v>1.7132363756596177E-3</v>
      </c>
      <c r="M4929" s="50">
        <v>1.7269064901509119E-3</v>
      </c>
      <c r="N4929" s="50">
        <v>5.0599999999999999E-2</v>
      </c>
      <c r="O4929" s="50">
        <v>5.0799999999999998E-2</v>
      </c>
      <c r="R4929" s="59"/>
    </row>
    <row r="4930" spans="2:18" x14ac:dyDescent="0.2">
      <c r="B4930">
        <f t="shared" si="607"/>
        <v>4921</v>
      </c>
      <c r="C4930" s="57">
        <f ca="1"/>
        <v>0.90434975540118656</v>
      </c>
      <c r="D4930" s="57">
        <f t="shared" ref="D4930:E4949" ca="1" si="609">S0*EXP((D$5+0.5*σ*σ)*T+σ*SQRT(T)*$C4930)</f>
        <v>0.73356814004444226</v>
      </c>
      <c r="E4930" s="57">
        <f t="shared" ca="1" si="609"/>
        <v>0.73380885886324376</v>
      </c>
      <c r="F4930" s="57">
        <f t="shared" ca="1" si="602"/>
        <v>0</v>
      </c>
      <c r="G4930" s="57">
        <f t="shared" ca="1" si="603"/>
        <v>0</v>
      </c>
      <c r="H4930" s="17">
        <f t="shared" ca="1" si="604"/>
        <v>0</v>
      </c>
      <c r="I4930" s="17">
        <f t="shared" ca="1" si="605"/>
        <v>0</v>
      </c>
      <c r="K4930" s="17">
        <v>4921</v>
      </c>
      <c r="L4930" s="50">
        <v>1.7194695823964225E-3</v>
      </c>
      <c r="M4930" s="50">
        <v>1.733181506753068E-3</v>
      </c>
      <c r="N4930" s="50">
        <v>5.0799999999999998E-2</v>
      </c>
      <c r="O4930" s="50">
        <v>5.0999999999999997E-2</v>
      </c>
      <c r="R4930" s="59"/>
    </row>
    <row r="4931" spans="2:18" x14ac:dyDescent="0.2">
      <c r="B4931">
        <f t="shared" si="607"/>
        <v>4922</v>
      </c>
      <c r="C4931" s="57">
        <f ca="1"/>
        <v>0.45128927189157558</v>
      </c>
      <c r="D4931" s="57">
        <f t="shared" ca="1" si="609"/>
        <v>0.7015235035518459</v>
      </c>
      <c r="E4931" s="57">
        <f t="shared" ca="1" si="609"/>
        <v>0.70175370699160577</v>
      </c>
      <c r="F4931" s="57">
        <f t="shared" ca="1" si="602"/>
        <v>0</v>
      </c>
      <c r="G4931" s="57">
        <f t="shared" ca="1" si="603"/>
        <v>0</v>
      </c>
      <c r="H4931" s="17">
        <f t="shared" ca="1" si="604"/>
        <v>0</v>
      </c>
      <c r="I4931" s="17">
        <f t="shared" ca="1" si="605"/>
        <v>0</v>
      </c>
      <c r="K4931" s="17">
        <v>4922</v>
      </c>
      <c r="L4931" s="50">
        <v>1.7138186098214611E-3</v>
      </c>
      <c r="M4931" s="50">
        <v>1.7274006773180767E-3</v>
      </c>
      <c r="N4931" s="50">
        <v>5.0200000000000002E-2</v>
      </c>
      <c r="O4931" s="50">
        <v>5.04E-2</v>
      </c>
      <c r="R4931" s="59"/>
    </row>
    <row r="4932" spans="2:18" x14ac:dyDescent="0.2">
      <c r="B4932">
        <f t="shared" si="607"/>
        <v>4923</v>
      </c>
      <c r="C4932" s="57">
        <f ca="1"/>
        <v>-1.1775938288936354</v>
      </c>
      <c r="D4932" s="57">
        <f t="shared" ca="1" si="609"/>
        <v>0.59744781451928464</v>
      </c>
      <c r="E4932" s="57">
        <f t="shared" ca="1" si="609"/>
        <v>0.59764386574391659</v>
      </c>
      <c r="F4932" s="57">
        <f t="shared" ca="1" si="602"/>
        <v>0</v>
      </c>
      <c r="G4932" s="57">
        <f t="shared" ca="1" si="603"/>
        <v>0</v>
      </c>
      <c r="H4932" s="17">
        <f t="shared" ca="1" si="604"/>
        <v>0</v>
      </c>
      <c r="I4932" s="17">
        <f t="shared" ca="1" si="605"/>
        <v>0</v>
      </c>
      <c r="K4932" s="17">
        <v>4923</v>
      </c>
      <c r="L4932" s="50">
        <v>1.8761602863126385E-3</v>
      </c>
      <c r="M4932" s="50">
        <v>1.8914670454537224E-3</v>
      </c>
      <c r="N4932" s="50">
        <v>5.6800000000000003E-2</v>
      </c>
      <c r="O4932" s="50">
        <v>5.6800000000000003E-2</v>
      </c>
      <c r="R4932" s="59"/>
    </row>
    <row r="4933" spans="2:18" x14ac:dyDescent="0.2">
      <c r="B4933">
        <f t="shared" si="607"/>
        <v>4924</v>
      </c>
      <c r="C4933" s="57">
        <f ca="1"/>
        <v>0.70581820668908457</v>
      </c>
      <c r="D4933" s="57">
        <f t="shared" ca="1" si="609"/>
        <v>0.71934981358988748</v>
      </c>
      <c r="E4933" s="57">
        <f t="shared" ca="1" si="609"/>
        <v>0.71958586669522273</v>
      </c>
      <c r="F4933" s="57">
        <f t="shared" ca="1" si="602"/>
        <v>0</v>
      </c>
      <c r="G4933" s="57">
        <f t="shared" ca="1" si="603"/>
        <v>0</v>
      </c>
      <c r="H4933" s="17">
        <f t="shared" ca="1" si="604"/>
        <v>0</v>
      </c>
      <c r="I4933" s="17">
        <f t="shared" ca="1" si="605"/>
        <v>0</v>
      </c>
      <c r="K4933" s="17">
        <v>4924</v>
      </c>
      <c r="L4933" s="50">
        <v>1.8123849061828295E-3</v>
      </c>
      <c r="M4933" s="50">
        <v>1.8264254763391528E-3</v>
      </c>
      <c r="N4933" s="50">
        <v>5.1799999999999999E-2</v>
      </c>
      <c r="O4933" s="50">
        <v>5.1999999999999998E-2</v>
      </c>
      <c r="R4933" s="59"/>
    </row>
    <row r="4934" spans="2:18" x14ac:dyDescent="0.2">
      <c r="B4934">
        <f t="shared" si="607"/>
        <v>4925</v>
      </c>
      <c r="C4934" s="57">
        <f ca="1"/>
        <v>-6.839208835024208E-3</v>
      </c>
      <c r="D4934" s="57">
        <f t="shared" ca="1" si="609"/>
        <v>0.67054356596892151</v>
      </c>
      <c r="E4934" s="57">
        <f t="shared" ca="1" si="609"/>
        <v>0.67076360340831354</v>
      </c>
      <c r="F4934" s="57">
        <f t="shared" ca="1" si="602"/>
        <v>0</v>
      </c>
      <c r="G4934" s="57">
        <f t="shared" ca="1" si="603"/>
        <v>0</v>
      </c>
      <c r="H4934" s="17">
        <f t="shared" ca="1" si="604"/>
        <v>0</v>
      </c>
      <c r="I4934" s="17">
        <f t="shared" ca="1" si="605"/>
        <v>0</v>
      </c>
      <c r="K4934" s="17">
        <v>4925</v>
      </c>
      <c r="L4934" s="50">
        <v>1.6721466077037781E-3</v>
      </c>
      <c r="M4934" s="50">
        <v>1.6857326763719722E-3</v>
      </c>
      <c r="N4934" s="50">
        <v>5.04E-2</v>
      </c>
      <c r="O4934" s="50">
        <v>5.0599999999999999E-2</v>
      </c>
      <c r="R4934" s="59"/>
    </row>
    <row r="4935" spans="2:18" x14ac:dyDescent="0.2">
      <c r="B4935">
        <f t="shared" si="607"/>
        <v>4926</v>
      </c>
      <c r="C4935" s="57">
        <f ca="1"/>
        <v>-0.1020794313575869</v>
      </c>
      <c r="D4935" s="57">
        <f t="shared" ca="1" si="609"/>
        <v>0.6642769682736982</v>
      </c>
      <c r="E4935" s="57">
        <f t="shared" ca="1" si="609"/>
        <v>0.66449494934243758</v>
      </c>
      <c r="F4935" s="57">
        <f t="shared" ca="1" si="602"/>
        <v>0</v>
      </c>
      <c r="G4935" s="57">
        <f t="shared" ca="1" si="603"/>
        <v>0</v>
      </c>
      <c r="H4935" s="17">
        <f t="shared" ca="1" si="604"/>
        <v>0</v>
      </c>
      <c r="I4935" s="17">
        <f t="shared" ca="1" si="605"/>
        <v>0</v>
      </c>
      <c r="K4935" s="17">
        <v>4926</v>
      </c>
      <c r="L4935" s="50">
        <v>1.6326231984245617E-3</v>
      </c>
      <c r="M4935" s="50">
        <v>1.6459888385377801E-3</v>
      </c>
      <c r="N4935" s="50">
        <v>4.9599999999999998E-2</v>
      </c>
      <c r="O4935" s="50">
        <v>4.9799999999999997E-2</v>
      </c>
      <c r="R4935" s="59"/>
    </row>
    <row r="4936" spans="2:18" x14ac:dyDescent="0.2">
      <c r="B4936">
        <f t="shared" si="607"/>
        <v>4927</v>
      </c>
      <c r="C4936" s="57">
        <f ca="1"/>
        <v>-0.44505556882125458</v>
      </c>
      <c r="D4936" s="57">
        <f t="shared" ca="1" si="609"/>
        <v>0.64219117120404556</v>
      </c>
      <c r="E4936" s="57">
        <f t="shared" ca="1" si="609"/>
        <v>0.6424019048656352</v>
      </c>
      <c r="F4936" s="57">
        <f t="shared" ca="1" si="602"/>
        <v>0</v>
      </c>
      <c r="G4936" s="57">
        <f t="shared" ca="1" si="603"/>
        <v>0</v>
      </c>
      <c r="H4936" s="17">
        <f t="shared" ca="1" si="604"/>
        <v>0</v>
      </c>
      <c r="I4936" s="17">
        <f t="shared" ca="1" si="605"/>
        <v>0</v>
      </c>
      <c r="K4936" s="17">
        <v>4927</v>
      </c>
      <c r="L4936" s="50">
        <v>1.75168449562821E-3</v>
      </c>
      <c r="M4936" s="50">
        <v>1.7653468021930098E-3</v>
      </c>
      <c r="N4936" s="50">
        <v>5.0599999999999999E-2</v>
      </c>
      <c r="O4936" s="50">
        <v>5.0599999999999999E-2</v>
      </c>
      <c r="R4936" s="59"/>
    </row>
    <row r="4937" spans="2:18" x14ac:dyDescent="0.2">
      <c r="B4937">
        <f t="shared" si="607"/>
        <v>4928</v>
      </c>
      <c r="C4937" s="57">
        <f ca="1"/>
        <v>1.0877583782615985</v>
      </c>
      <c r="D4937" s="57">
        <f t="shared" ca="1" si="609"/>
        <v>0.74695301317721985</v>
      </c>
      <c r="E4937" s="57">
        <f t="shared" ca="1" si="609"/>
        <v>0.74719812421355969</v>
      </c>
      <c r="F4937" s="57">
        <f t="shared" ca="1" si="602"/>
        <v>0</v>
      </c>
      <c r="G4937" s="57">
        <f t="shared" ca="1" si="603"/>
        <v>0</v>
      </c>
      <c r="H4937" s="17">
        <f t="shared" ca="1" si="604"/>
        <v>0</v>
      </c>
      <c r="I4937" s="17">
        <f t="shared" ca="1" si="605"/>
        <v>0</v>
      </c>
      <c r="K4937" s="17">
        <v>4928</v>
      </c>
      <c r="L4937" s="50">
        <v>1.7235606641965184E-3</v>
      </c>
      <c r="M4937" s="50">
        <v>1.7379570602381596E-3</v>
      </c>
      <c r="N4937" s="50">
        <v>5.3400000000000003E-2</v>
      </c>
      <c r="O4937" s="50">
        <v>5.3800000000000001E-2</v>
      </c>
      <c r="R4937" s="59"/>
    </row>
    <row r="4938" spans="2:18" x14ac:dyDescent="0.2">
      <c r="B4938">
        <f t="shared" si="607"/>
        <v>4929</v>
      </c>
      <c r="C4938" s="57">
        <f ca="1"/>
        <v>0.97685530806478349</v>
      </c>
      <c r="D4938" s="57">
        <f t="shared" ca="1" si="609"/>
        <v>0.7388305729538831</v>
      </c>
      <c r="E4938" s="57">
        <f t="shared" ca="1" si="609"/>
        <v>0.73907301862880714</v>
      </c>
      <c r="F4938" s="57">
        <f t="shared" ref="F4938:F5001" ca="1" si="610">MAX(0,CP*(D4938-K))</f>
        <v>0</v>
      </c>
      <c r="G4938" s="57">
        <f t="shared" ref="G4938:G5001" ca="1" si="611">MAX(0,CP*(E4938-K))</f>
        <v>0</v>
      </c>
      <c r="H4938" s="17">
        <f t="shared" ref="H4938:H5001" ca="1" si="612">(CP*(D4938-K)&gt;0)*1</f>
        <v>0</v>
      </c>
      <c r="I4938" s="17">
        <f t="shared" ref="I4938:I5001" ca="1" si="613">(CP*(E4938-K)&gt;0)*1</f>
        <v>0</v>
      </c>
      <c r="K4938" s="17">
        <v>4929</v>
      </c>
      <c r="L4938" s="50">
        <v>1.9037074793779244E-3</v>
      </c>
      <c r="M4938" s="50">
        <v>1.9180456057821833E-3</v>
      </c>
      <c r="N4938" s="50">
        <v>5.2999999999999999E-2</v>
      </c>
      <c r="O4938" s="50">
        <v>5.3199999999999997E-2</v>
      </c>
      <c r="R4938" s="59"/>
    </row>
    <row r="4939" spans="2:18" x14ac:dyDescent="0.2">
      <c r="B4939">
        <f t="shared" si="607"/>
        <v>4930</v>
      </c>
      <c r="C4939" s="57">
        <f ca="1"/>
        <v>1.4142425568445365</v>
      </c>
      <c r="D4939" s="57">
        <f t="shared" ca="1" si="609"/>
        <v>0.7713864896321172</v>
      </c>
      <c r="E4939" s="57">
        <f t="shared" ca="1" si="609"/>
        <v>0.77163961846158424</v>
      </c>
      <c r="F4939" s="57">
        <f t="shared" ca="1" si="610"/>
        <v>0</v>
      </c>
      <c r="G4939" s="57">
        <f t="shared" ca="1" si="611"/>
        <v>0</v>
      </c>
      <c r="H4939" s="17">
        <f t="shared" ca="1" si="612"/>
        <v>0</v>
      </c>
      <c r="I4939" s="17">
        <f t="shared" ca="1" si="613"/>
        <v>0</v>
      </c>
      <c r="K4939" s="17">
        <v>4930</v>
      </c>
      <c r="L4939" s="50">
        <v>1.8122375956895662E-3</v>
      </c>
      <c r="M4939" s="50">
        <v>1.8267399804218262E-3</v>
      </c>
      <c r="N4939" s="50">
        <v>5.3600000000000002E-2</v>
      </c>
      <c r="O4939" s="50">
        <v>5.3999999999999999E-2</v>
      </c>
      <c r="R4939" s="59"/>
    </row>
    <row r="4940" spans="2:18" x14ac:dyDescent="0.2">
      <c r="B4940">
        <f t="shared" si="607"/>
        <v>4931</v>
      </c>
      <c r="C4940" s="57">
        <f ca="1"/>
        <v>2.4716726535274653</v>
      </c>
      <c r="D4940" s="57">
        <f t="shared" ca="1" si="609"/>
        <v>0.85614425932737515</v>
      </c>
      <c r="E4940" s="57">
        <f t="shared" ca="1" si="609"/>
        <v>0.85642520123798815</v>
      </c>
      <c r="F4940" s="57">
        <f t="shared" ca="1" si="610"/>
        <v>6.7944259327375134E-2</v>
      </c>
      <c r="G4940" s="57">
        <f t="shared" ca="1" si="611"/>
        <v>6.8225201237988142E-2</v>
      </c>
      <c r="H4940" s="17">
        <f t="shared" ca="1" si="612"/>
        <v>1</v>
      </c>
      <c r="I4940" s="17">
        <f t="shared" ca="1" si="613"/>
        <v>1</v>
      </c>
      <c r="K4940" s="17">
        <v>4931</v>
      </c>
      <c r="L4940" s="50">
        <v>1.6282078393174168E-3</v>
      </c>
      <c r="M4940" s="50">
        <v>1.6422280786799433E-3</v>
      </c>
      <c r="N4940" s="50">
        <v>5.1999999999999998E-2</v>
      </c>
      <c r="O4940" s="50">
        <v>5.2200000000000003E-2</v>
      </c>
      <c r="R4940" s="59"/>
    </row>
    <row r="4941" spans="2:18" x14ac:dyDescent="0.2">
      <c r="B4941">
        <f t="shared" si="607"/>
        <v>4932</v>
      </c>
      <c r="C4941" s="57">
        <f ca="1"/>
        <v>-3.395976443236802E-2</v>
      </c>
      <c r="D4941" s="57">
        <f t="shared" ca="1" si="609"/>
        <v>0.66875309684898188</v>
      </c>
      <c r="E4941" s="57">
        <f t="shared" ca="1" si="609"/>
        <v>0.66897254674975537</v>
      </c>
      <c r="F4941" s="57">
        <f t="shared" ca="1" si="610"/>
        <v>0</v>
      </c>
      <c r="G4941" s="57">
        <f t="shared" ca="1" si="611"/>
        <v>0</v>
      </c>
      <c r="H4941" s="17">
        <f t="shared" ca="1" si="612"/>
        <v>0</v>
      </c>
      <c r="I4941" s="17">
        <f t="shared" ca="1" si="613"/>
        <v>0</v>
      </c>
      <c r="K4941" s="17">
        <v>4932</v>
      </c>
      <c r="L4941" s="50">
        <v>1.8502156274563799E-3</v>
      </c>
      <c r="M4941" s="50">
        <v>1.8648943594910879E-3</v>
      </c>
      <c r="N4941" s="50">
        <v>5.4199999999999998E-2</v>
      </c>
      <c r="O4941" s="50">
        <v>5.4600000000000003E-2</v>
      </c>
      <c r="R4941" s="59"/>
    </row>
    <row r="4942" spans="2:18" x14ac:dyDescent="0.2">
      <c r="B4942">
        <f t="shared" si="607"/>
        <v>4933</v>
      </c>
      <c r="C4942" s="57">
        <f ca="1"/>
        <v>-1.1943999400992686</v>
      </c>
      <c r="D4942" s="57">
        <f t="shared" ca="1" si="609"/>
        <v>0.59645873958744611</v>
      </c>
      <c r="E4942" s="57">
        <f t="shared" ca="1" si="609"/>
        <v>0.59665446624925111</v>
      </c>
      <c r="F4942" s="57">
        <f t="shared" ca="1" si="610"/>
        <v>0</v>
      </c>
      <c r="G4942" s="57">
        <f t="shared" ca="1" si="611"/>
        <v>0</v>
      </c>
      <c r="H4942" s="17">
        <f t="shared" ca="1" si="612"/>
        <v>0</v>
      </c>
      <c r="I4942" s="17">
        <f t="shared" ca="1" si="613"/>
        <v>0</v>
      </c>
      <c r="K4942" s="17">
        <v>4933</v>
      </c>
      <c r="L4942" s="50">
        <v>1.7738444620240684E-3</v>
      </c>
      <c r="M4942" s="50">
        <v>1.7874780685750303E-3</v>
      </c>
      <c r="N4942" s="50">
        <v>5.0200000000000002E-2</v>
      </c>
      <c r="O4942" s="50">
        <v>5.0799999999999998E-2</v>
      </c>
      <c r="R4942" s="59"/>
    </row>
    <row r="4943" spans="2:18" x14ac:dyDescent="0.2">
      <c r="B4943">
        <f t="shared" si="607"/>
        <v>4934</v>
      </c>
      <c r="C4943" s="57">
        <f ca="1"/>
        <v>-1.0628482142039328</v>
      </c>
      <c r="D4943" s="57">
        <f t="shared" ca="1" si="609"/>
        <v>0.60424480377894785</v>
      </c>
      <c r="E4943" s="57">
        <f t="shared" ca="1" si="609"/>
        <v>0.60444308542109193</v>
      </c>
      <c r="F4943" s="57">
        <f t="shared" ca="1" si="610"/>
        <v>0</v>
      </c>
      <c r="G4943" s="57">
        <f t="shared" ca="1" si="611"/>
        <v>0</v>
      </c>
      <c r="H4943" s="17">
        <f t="shared" ca="1" si="612"/>
        <v>0</v>
      </c>
      <c r="I4943" s="17">
        <f t="shared" ca="1" si="613"/>
        <v>0</v>
      </c>
      <c r="K4943" s="17">
        <v>4934</v>
      </c>
      <c r="L4943" s="50">
        <v>1.6139471436292577E-3</v>
      </c>
      <c r="M4943" s="50">
        <v>1.6277659023351944E-3</v>
      </c>
      <c r="N4943" s="50">
        <v>5.0999999999999997E-2</v>
      </c>
      <c r="O4943" s="50">
        <v>5.1999999999999998E-2</v>
      </c>
      <c r="R4943" s="59"/>
    </row>
    <row r="4944" spans="2:18" x14ac:dyDescent="0.2">
      <c r="B4944">
        <f t="shared" si="607"/>
        <v>4935</v>
      </c>
      <c r="C4944" s="57">
        <f ca="1"/>
        <v>-0.14770163097400896</v>
      </c>
      <c r="D4944" s="57">
        <f t="shared" ca="1" si="609"/>
        <v>0.66129590755425038</v>
      </c>
      <c r="E4944" s="57">
        <f t="shared" ca="1" si="609"/>
        <v>0.66151291039427984</v>
      </c>
      <c r="F4944" s="57">
        <f t="shared" ca="1" si="610"/>
        <v>0</v>
      </c>
      <c r="G4944" s="57">
        <f t="shared" ca="1" si="611"/>
        <v>0</v>
      </c>
      <c r="H4944" s="17">
        <f t="shared" ca="1" si="612"/>
        <v>0</v>
      </c>
      <c r="I4944" s="17">
        <f t="shared" ca="1" si="613"/>
        <v>0</v>
      </c>
      <c r="K4944" s="17">
        <v>4935</v>
      </c>
      <c r="L4944" s="50">
        <v>1.6811325689245467E-3</v>
      </c>
      <c r="M4944" s="50">
        <v>1.6944991500801056E-3</v>
      </c>
      <c r="N4944" s="50">
        <v>4.9200000000000001E-2</v>
      </c>
      <c r="O4944" s="50">
        <v>4.9599999999999998E-2</v>
      </c>
      <c r="R4944" s="59"/>
    </row>
    <row r="4945" spans="2:18" x14ac:dyDescent="0.2">
      <c r="B4945">
        <f t="shared" si="607"/>
        <v>4936</v>
      </c>
      <c r="C4945" s="57">
        <f ca="1"/>
        <v>-2.5785436767289012</v>
      </c>
      <c r="D4945" s="57">
        <f t="shared" ca="1" si="609"/>
        <v>0.52037559011843415</v>
      </c>
      <c r="E4945" s="57">
        <f t="shared" ca="1" si="609"/>
        <v>0.52054635025719764</v>
      </c>
      <c r="F4945" s="57">
        <f t="shared" ca="1" si="610"/>
        <v>0</v>
      </c>
      <c r="G4945" s="57">
        <f t="shared" ca="1" si="611"/>
        <v>0</v>
      </c>
      <c r="H4945" s="17">
        <f t="shared" ca="1" si="612"/>
        <v>0</v>
      </c>
      <c r="I4945" s="17">
        <f t="shared" ca="1" si="613"/>
        <v>0</v>
      </c>
      <c r="K4945" s="17">
        <v>4936</v>
      </c>
      <c r="L4945" s="50">
        <v>1.6426441879154809E-3</v>
      </c>
      <c r="M4945" s="50">
        <v>1.6565758950755722E-3</v>
      </c>
      <c r="N4945" s="50">
        <v>5.16E-2</v>
      </c>
      <c r="O4945" s="50">
        <v>5.1799999999999999E-2</v>
      </c>
      <c r="R4945" s="59"/>
    </row>
    <row r="4946" spans="2:18" x14ac:dyDescent="0.2">
      <c r="B4946">
        <f t="shared" si="607"/>
        <v>4937</v>
      </c>
      <c r="C4946" s="57">
        <f ca="1"/>
        <v>0.63344421858389499</v>
      </c>
      <c r="D4946" s="57">
        <f t="shared" ca="1" si="609"/>
        <v>0.7142353993598487</v>
      </c>
      <c r="E4946" s="57">
        <f t="shared" ca="1" si="609"/>
        <v>0.71446977418107493</v>
      </c>
      <c r="F4946" s="57">
        <f t="shared" ca="1" si="610"/>
        <v>0</v>
      </c>
      <c r="G4946" s="57">
        <f t="shared" ca="1" si="611"/>
        <v>0</v>
      </c>
      <c r="H4946" s="17">
        <f t="shared" ca="1" si="612"/>
        <v>0</v>
      </c>
      <c r="I4946" s="17">
        <f t="shared" ca="1" si="613"/>
        <v>0</v>
      </c>
      <c r="K4946" s="17">
        <v>4937</v>
      </c>
      <c r="L4946" s="50">
        <v>1.7921002431049711E-3</v>
      </c>
      <c r="M4946" s="50">
        <v>1.8057758833839106E-3</v>
      </c>
      <c r="N4946" s="50">
        <v>5.0599999999999999E-2</v>
      </c>
      <c r="O4946" s="50">
        <v>5.0799999999999998E-2</v>
      </c>
      <c r="R4946" s="59"/>
    </row>
    <row r="4947" spans="2:18" x14ac:dyDescent="0.2">
      <c r="B4947">
        <f t="shared" si="607"/>
        <v>4938</v>
      </c>
      <c r="C4947" s="57">
        <f ca="1"/>
        <v>1.3198493471072836</v>
      </c>
      <c r="D4947" s="57">
        <f t="shared" ca="1" si="609"/>
        <v>0.76424127464759206</v>
      </c>
      <c r="E4947" s="57">
        <f t="shared" ca="1" si="609"/>
        <v>0.76449205879001869</v>
      </c>
      <c r="F4947" s="57">
        <f t="shared" ca="1" si="610"/>
        <v>0</v>
      </c>
      <c r="G4947" s="57">
        <f t="shared" ca="1" si="611"/>
        <v>0</v>
      </c>
      <c r="H4947" s="17">
        <f t="shared" ca="1" si="612"/>
        <v>0</v>
      </c>
      <c r="I4947" s="17">
        <f t="shared" ca="1" si="613"/>
        <v>0</v>
      </c>
      <c r="K4947" s="17">
        <v>4938</v>
      </c>
      <c r="L4947" s="50">
        <v>1.429874147775415E-3</v>
      </c>
      <c r="M4947" s="50">
        <v>1.4423090872493277E-3</v>
      </c>
      <c r="N4947" s="50">
        <v>4.5999999999999999E-2</v>
      </c>
      <c r="O4947" s="50">
        <v>4.6399999999999997E-2</v>
      </c>
      <c r="R4947" s="59"/>
    </row>
    <row r="4948" spans="2:18" x14ac:dyDescent="0.2">
      <c r="B4948">
        <f t="shared" si="607"/>
        <v>4939</v>
      </c>
      <c r="C4948" s="57">
        <f ca="1"/>
        <v>-1.9035469171629444</v>
      </c>
      <c r="D4948" s="57">
        <f t="shared" ca="1" si="609"/>
        <v>0.5561828250039903</v>
      </c>
      <c r="E4948" s="57">
        <f t="shared" ca="1" si="609"/>
        <v>0.55636533521042386</v>
      </c>
      <c r="F4948" s="57">
        <f t="shared" ca="1" si="610"/>
        <v>0</v>
      </c>
      <c r="G4948" s="57">
        <f t="shared" ca="1" si="611"/>
        <v>0</v>
      </c>
      <c r="H4948" s="17">
        <f t="shared" ca="1" si="612"/>
        <v>0</v>
      </c>
      <c r="I4948" s="17">
        <f t="shared" ca="1" si="613"/>
        <v>0</v>
      </c>
      <c r="K4948" s="17">
        <v>4939</v>
      </c>
      <c r="L4948" s="50">
        <v>1.7231556667564076E-3</v>
      </c>
      <c r="M4948" s="50">
        <v>1.7364947318375733E-3</v>
      </c>
      <c r="N4948" s="50">
        <v>4.9200000000000001E-2</v>
      </c>
      <c r="O4948" s="50">
        <v>4.9399999999999999E-2</v>
      </c>
      <c r="R4948" s="59"/>
    </row>
    <row r="4949" spans="2:18" x14ac:dyDescent="0.2">
      <c r="B4949">
        <f t="shared" si="607"/>
        <v>4940</v>
      </c>
      <c r="C4949" s="57">
        <f ca="1"/>
        <v>-0.89386072682924667</v>
      </c>
      <c r="D4949" s="57">
        <f t="shared" ca="1" si="609"/>
        <v>0.61439587558106834</v>
      </c>
      <c r="E4949" s="57">
        <f t="shared" ca="1" si="609"/>
        <v>0.61459748827574934</v>
      </c>
      <c r="F4949" s="57">
        <f t="shared" ca="1" si="610"/>
        <v>0</v>
      </c>
      <c r="G4949" s="57">
        <f t="shared" ca="1" si="611"/>
        <v>0</v>
      </c>
      <c r="H4949" s="17">
        <f t="shared" ca="1" si="612"/>
        <v>0</v>
      </c>
      <c r="I4949" s="17">
        <f t="shared" ca="1" si="613"/>
        <v>0</v>
      </c>
      <c r="K4949" s="17">
        <v>4940</v>
      </c>
      <c r="L4949" s="50">
        <v>1.9162176867991362E-3</v>
      </c>
      <c r="M4949" s="50">
        <v>1.9303042731016807E-3</v>
      </c>
      <c r="N4949" s="50">
        <v>5.16E-2</v>
      </c>
      <c r="O4949" s="50">
        <v>5.2200000000000003E-2</v>
      </c>
      <c r="R4949" s="59"/>
    </row>
    <row r="4950" spans="2:18" x14ac:dyDescent="0.2">
      <c r="B4950">
        <f t="shared" si="607"/>
        <v>4941</v>
      </c>
      <c r="C4950" s="57">
        <f ca="1"/>
        <v>-1.4389007944974261</v>
      </c>
      <c r="D4950" s="57">
        <f t="shared" ref="D4950:E4969" ca="1" si="614">S0*EXP((D$5+0.5*σ*σ)*T+σ*SQRT(T)*$C4950)</f>
        <v>0.5822531668344092</v>
      </c>
      <c r="E4950" s="57">
        <f t="shared" ca="1" si="614"/>
        <v>0.58244423196784767</v>
      </c>
      <c r="F4950" s="57">
        <f t="shared" ca="1" si="610"/>
        <v>0</v>
      </c>
      <c r="G4950" s="57">
        <f t="shared" ca="1" si="611"/>
        <v>0</v>
      </c>
      <c r="H4950" s="17">
        <f t="shared" ca="1" si="612"/>
        <v>0</v>
      </c>
      <c r="I4950" s="17">
        <f t="shared" ca="1" si="613"/>
        <v>0</v>
      </c>
      <c r="K4950" s="17">
        <v>4941</v>
      </c>
      <c r="L4950" s="50">
        <v>1.5809687004954334E-3</v>
      </c>
      <c r="M4950" s="50">
        <v>1.5950177307402444E-3</v>
      </c>
      <c r="N4950" s="50">
        <v>5.1999999999999998E-2</v>
      </c>
      <c r="O4950" s="50">
        <v>5.2600000000000001E-2</v>
      </c>
      <c r="R4950" s="59"/>
    </row>
    <row r="4951" spans="2:18" x14ac:dyDescent="0.2">
      <c r="B4951">
        <f t="shared" si="607"/>
        <v>4942</v>
      </c>
      <c r="C4951" s="57">
        <f ca="1"/>
        <v>1.049107002099241</v>
      </c>
      <c r="D4951" s="57">
        <f t="shared" ca="1" si="614"/>
        <v>0.74411213389468367</v>
      </c>
      <c r="E4951" s="57">
        <f t="shared" ca="1" si="614"/>
        <v>0.74435631270255298</v>
      </c>
      <c r="F4951" s="57">
        <f t="shared" ca="1" si="610"/>
        <v>0</v>
      </c>
      <c r="G4951" s="57">
        <f t="shared" ca="1" si="611"/>
        <v>0</v>
      </c>
      <c r="H4951" s="17">
        <f t="shared" ca="1" si="612"/>
        <v>0</v>
      </c>
      <c r="I4951" s="17">
        <f t="shared" ca="1" si="613"/>
        <v>0</v>
      </c>
      <c r="K4951" s="17">
        <v>4942</v>
      </c>
      <c r="L4951" s="50">
        <v>1.7909550337446508E-3</v>
      </c>
      <c r="M4951" s="50">
        <v>1.8052499414927426E-3</v>
      </c>
      <c r="N4951" s="50">
        <v>5.28E-2</v>
      </c>
      <c r="O4951" s="50">
        <v>5.2999999999999999E-2</v>
      </c>
      <c r="R4951" s="59"/>
    </row>
    <row r="4952" spans="2:18" x14ac:dyDescent="0.2">
      <c r="B4952">
        <f t="shared" si="607"/>
        <v>4943</v>
      </c>
      <c r="C4952" s="57">
        <f ca="1"/>
        <v>0.86235757935202972</v>
      </c>
      <c r="D4952" s="57">
        <f t="shared" ca="1" si="614"/>
        <v>0.73053751712137704</v>
      </c>
      <c r="E4952" s="57">
        <f t="shared" ca="1" si="614"/>
        <v>0.73077724144773748</v>
      </c>
      <c r="F4952" s="57">
        <f t="shared" ca="1" si="610"/>
        <v>0</v>
      </c>
      <c r="G4952" s="57">
        <f t="shared" ca="1" si="611"/>
        <v>0</v>
      </c>
      <c r="H4952" s="17">
        <f t="shared" ca="1" si="612"/>
        <v>0</v>
      </c>
      <c r="I4952" s="17">
        <f t="shared" ca="1" si="613"/>
        <v>0</v>
      </c>
      <c r="K4952" s="17">
        <v>4943</v>
      </c>
      <c r="L4952" s="50">
        <v>2.1071704053284871E-3</v>
      </c>
      <c r="M4952" s="50">
        <v>2.1229159411365918E-3</v>
      </c>
      <c r="N4952" s="50">
        <v>5.8000000000000003E-2</v>
      </c>
      <c r="O4952" s="50">
        <v>5.8400000000000001E-2</v>
      </c>
      <c r="R4952" s="59"/>
    </row>
    <row r="4953" spans="2:18" x14ac:dyDescent="0.2">
      <c r="B4953">
        <f t="shared" si="607"/>
        <v>4944</v>
      </c>
      <c r="C4953" s="57">
        <f ca="1"/>
        <v>0.64234671826820655</v>
      </c>
      <c r="D4953" s="57">
        <f t="shared" ca="1" si="614"/>
        <v>0.71486254102860136</v>
      </c>
      <c r="E4953" s="57">
        <f t="shared" ca="1" si="614"/>
        <v>0.71509712164502703</v>
      </c>
      <c r="F4953" s="57">
        <f t="shared" ca="1" si="610"/>
        <v>0</v>
      </c>
      <c r="G4953" s="57">
        <f t="shared" ca="1" si="611"/>
        <v>0</v>
      </c>
      <c r="H4953" s="17">
        <f t="shared" ca="1" si="612"/>
        <v>0</v>
      </c>
      <c r="I4953" s="17">
        <f t="shared" ca="1" si="613"/>
        <v>0</v>
      </c>
      <c r="K4953" s="17">
        <v>4944</v>
      </c>
      <c r="L4953" s="50">
        <v>1.7205261479188096E-3</v>
      </c>
      <c r="M4953" s="50">
        <v>1.734910829502044E-3</v>
      </c>
      <c r="N4953" s="50">
        <v>5.2999999999999999E-2</v>
      </c>
      <c r="O4953" s="50">
        <v>5.3800000000000001E-2</v>
      </c>
      <c r="R4953" s="59"/>
    </row>
    <row r="4954" spans="2:18" x14ac:dyDescent="0.2">
      <c r="B4954">
        <f t="shared" si="607"/>
        <v>4945</v>
      </c>
      <c r="C4954" s="57">
        <f ca="1"/>
        <v>1.1917359811861157</v>
      </c>
      <c r="D4954" s="57">
        <f t="shared" ca="1" si="614"/>
        <v>0.75464932506509186</v>
      </c>
      <c r="E4954" s="57">
        <f t="shared" ca="1" si="614"/>
        <v>0.75489696162974418</v>
      </c>
      <c r="F4954" s="57">
        <f t="shared" ca="1" si="610"/>
        <v>0</v>
      </c>
      <c r="G4954" s="57">
        <f t="shared" ca="1" si="611"/>
        <v>0</v>
      </c>
      <c r="H4954" s="17">
        <f t="shared" ca="1" si="612"/>
        <v>0</v>
      </c>
      <c r="I4954" s="17">
        <f t="shared" ca="1" si="613"/>
        <v>0</v>
      </c>
      <c r="K4954" s="17">
        <v>4945</v>
      </c>
      <c r="L4954" s="50">
        <v>1.7166444710248992E-3</v>
      </c>
      <c r="M4954" s="50">
        <v>1.7309163441879267E-3</v>
      </c>
      <c r="N4954" s="50">
        <v>5.2999999999999999E-2</v>
      </c>
      <c r="O4954" s="50">
        <v>5.3199999999999997E-2</v>
      </c>
      <c r="R4954" s="59"/>
    </row>
    <row r="4955" spans="2:18" x14ac:dyDescent="0.2">
      <c r="B4955">
        <f t="shared" si="607"/>
        <v>4946</v>
      </c>
      <c r="C4955" s="57">
        <f ca="1"/>
        <v>3.0826306005259085</v>
      </c>
      <c r="D4955" s="57">
        <f t="shared" ca="1" si="614"/>
        <v>0.90929692163941322</v>
      </c>
      <c r="E4955" s="57">
        <f t="shared" ca="1" si="614"/>
        <v>0.90959530548266976</v>
      </c>
      <c r="F4955" s="57">
        <f t="shared" ca="1" si="610"/>
        <v>0.12109692163941321</v>
      </c>
      <c r="G4955" s="57">
        <f t="shared" ca="1" si="611"/>
        <v>0.12139530548266975</v>
      </c>
      <c r="H4955" s="17">
        <f t="shared" ca="1" si="612"/>
        <v>1</v>
      </c>
      <c r="I4955" s="17">
        <f t="shared" ca="1" si="613"/>
        <v>1</v>
      </c>
      <c r="K4955" s="17">
        <v>4946</v>
      </c>
      <c r="L4955" s="50">
        <v>1.6329266995438452E-3</v>
      </c>
      <c r="M4955" s="50">
        <v>1.6465807563222448E-3</v>
      </c>
      <c r="N4955" s="50">
        <v>5.0599999999999999E-2</v>
      </c>
      <c r="O4955" s="50">
        <v>5.0999999999999997E-2</v>
      </c>
      <c r="R4955" s="59"/>
    </row>
    <row r="4956" spans="2:18" x14ac:dyDescent="0.2">
      <c r="B4956">
        <f t="shared" si="607"/>
        <v>4947</v>
      </c>
      <c r="C4956" s="57">
        <f ca="1"/>
        <v>-8.3385196916224244E-2</v>
      </c>
      <c r="D4956" s="57">
        <f t="shared" ca="1" si="614"/>
        <v>0.66550237107225418</v>
      </c>
      <c r="E4956" s="57">
        <f t="shared" ca="1" si="614"/>
        <v>0.66572075425430521</v>
      </c>
      <c r="F4956" s="57">
        <f t="shared" ca="1" si="610"/>
        <v>0</v>
      </c>
      <c r="G4956" s="57">
        <f t="shared" ca="1" si="611"/>
        <v>0</v>
      </c>
      <c r="H4956" s="17">
        <f t="shared" ca="1" si="612"/>
        <v>0</v>
      </c>
      <c r="I4956" s="17">
        <f t="shared" ca="1" si="613"/>
        <v>0</v>
      </c>
      <c r="K4956" s="17">
        <v>4947</v>
      </c>
      <c r="L4956" s="50">
        <v>1.5969226356891805E-3</v>
      </c>
      <c r="M4956" s="50">
        <v>1.6096437686754761E-3</v>
      </c>
      <c r="N4956" s="50">
        <v>4.7E-2</v>
      </c>
      <c r="O4956" s="50">
        <v>4.7199999999999999E-2</v>
      </c>
      <c r="R4956" s="59"/>
    </row>
    <row r="4957" spans="2:18" x14ac:dyDescent="0.2">
      <c r="B4957">
        <f t="shared" si="607"/>
        <v>4948</v>
      </c>
      <c r="C4957" s="57">
        <f ca="1"/>
        <v>2.5425513998606434E-2</v>
      </c>
      <c r="D4957" s="57">
        <f t="shared" ca="1" si="614"/>
        <v>0.67267989216109692</v>
      </c>
      <c r="E4957" s="57">
        <f t="shared" ca="1" si="614"/>
        <v>0.67290063063136751</v>
      </c>
      <c r="F4957" s="57">
        <f t="shared" ca="1" si="610"/>
        <v>0</v>
      </c>
      <c r="G4957" s="57">
        <f t="shared" ca="1" si="611"/>
        <v>0</v>
      </c>
      <c r="H4957" s="17">
        <f t="shared" ca="1" si="612"/>
        <v>0</v>
      </c>
      <c r="I4957" s="17">
        <f t="shared" ca="1" si="613"/>
        <v>0</v>
      </c>
      <c r="K4957" s="17">
        <v>4948</v>
      </c>
      <c r="L4957" s="50">
        <v>1.6385718903886878E-3</v>
      </c>
      <c r="M4957" s="50">
        <v>1.6513211583518853E-3</v>
      </c>
      <c r="N4957" s="50">
        <v>4.7E-2</v>
      </c>
      <c r="O4957" s="50">
        <v>4.7399999999999998E-2</v>
      </c>
      <c r="R4957" s="59"/>
    </row>
    <row r="4958" spans="2:18" x14ac:dyDescent="0.2">
      <c r="B4958">
        <f t="shared" si="607"/>
        <v>4949</v>
      </c>
      <c r="C4958" s="57">
        <f ca="1"/>
        <v>0.6856420497389244</v>
      </c>
      <c r="D4958" s="57">
        <f t="shared" ca="1" si="614"/>
        <v>0.71792036531770942</v>
      </c>
      <c r="E4958" s="57">
        <f t="shared" ca="1" si="614"/>
        <v>0.71815594935264637</v>
      </c>
      <c r="F4958" s="57">
        <f t="shared" ca="1" si="610"/>
        <v>0</v>
      </c>
      <c r="G4958" s="57">
        <f t="shared" ca="1" si="611"/>
        <v>0</v>
      </c>
      <c r="H4958" s="17">
        <f t="shared" ca="1" si="612"/>
        <v>0</v>
      </c>
      <c r="I4958" s="17">
        <f t="shared" ca="1" si="613"/>
        <v>0</v>
      </c>
      <c r="K4958" s="17">
        <v>4949</v>
      </c>
      <c r="L4958" s="50">
        <v>1.6595060634298213E-3</v>
      </c>
      <c r="M4958" s="50">
        <v>1.6738193911908753E-3</v>
      </c>
      <c r="N4958" s="50">
        <v>5.3199999999999997E-2</v>
      </c>
      <c r="O4958" s="50">
        <v>5.3400000000000003E-2</v>
      </c>
      <c r="R4958" s="59"/>
    </row>
    <row r="4959" spans="2:18" x14ac:dyDescent="0.2">
      <c r="B4959">
        <f t="shared" si="607"/>
        <v>4950</v>
      </c>
      <c r="C4959" s="57">
        <f ca="1"/>
        <v>1.9140431845873173E-2</v>
      </c>
      <c r="D4959" s="57">
        <f t="shared" ca="1" si="614"/>
        <v>0.67226320839467546</v>
      </c>
      <c r="E4959" s="57">
        <f t="shared" ca="1" si="614"/>
        <v>0.67248381013105774</v>
      </c>
      <c r="F4959" s="57">
        <f t="shared" ca="1" si="610"/>
        <v>0</v>
      </c>
      <c r="G4959" s="57">
        <f t="shared" ca="1" si="611"/>
        <v>0</v>
      </c>
      <c r="H4959" s="17">
        <f t="shared" ca="1" si="612"/>
        <v>0</v>
      </c>
      <c r="I4959" s="17">
        <f t="shared" ca="1" si="613"/>
        <v>0</v>
      </c>
      <c r="K4959" s="17">
        <v>4950</v>
      </c>
      <c r="L4959" s="50">
        <v>1.6092309538587109E-3</v>
      </c>
      <c r="M4959" s="50">
        <v>1.6214089342112008E-3</v>
      </c>
      <c r="N4959" s="50">
        <v>4.4999999999999998E-2</v>
      </c>
      <c r="O4959" s="50">
        <v>4.5199999999999997E-2</v>
      </c>
      <c r="R4959" s="59"/>
    </row>
    <row r="4960" spans="2:18" x14ac:dyDescent="0.2">
      <c r="B4960">
        <f t="shared" si="607"/>
        <v>4951</v>
      </c>
      <c r="C4960" s="57">
        <f ca="1"/>
        <v>-0.36654530644468364</v>
      </c>
      <c r="D4960" s="57">
        <f t="shared" ca="1" si="614"/>
        <v>0.64718109957491055</v>
      </c>
      <c r="E4960" s="57">
        <f t="shared" ca="1" si="614"/>
        <v>0.6473934706708403</v>
      </c>
      <c r="F4960" s="57">
        <f t="shared" ca="1" si="610"/>
        <v>0</v>
      </c>
      <c r="G4960" s="57">
        <f t="shared" ca="1" si="611"/>
        <v>0</v>
      </c>
      <c r="H4960" s="17">
        <f t="shared" ca="1" si="612"/>
        <v>0</v>
      </c>
      <c r="I4960" s="17">
        <f t="shared" ca="1" si="613"/>
        <v>0</v>
      </c>
      <c r="K4960" s="17">
        <v>4951</v>
      </c>
      <c r="L4960" s="50">
        <v>1.7534556813490884E-3</v>
      </c>
      <c r="M4960" s="50">
        <v>1.767138970452045E-3</v>
      </c>
      <c r="N4960" s="50">
        <v>5.0599999999999999E-2</v>
      </c>
      <c r="O4960" s="50">
        <v>5.0999999999999997E-2</v>
      </c>
      <c r="R4960" s="59"/>
    </row>
    <row r="4961" spans="2:18" x14ac:dyDescent="0.2">
      <c r="B4961">
        <f t="shared" si="607"/>
        <v>4952</v>
      </c>
      <c r="C4961" s="57">
        <f ca="1"/>
        <v>0.34341973267560666</v>
      </c>
      <c r="D4961" s="57">
        <f t="shared" ca="1" si="614"/>
        <v>0.69410262121037114</v>
      </c>
      <c r="E4961" s="57">
        <f t="shared" ca="1" si="614"/>
        <v>0.69433038950343606</v>
      </c>
      <c r="F4961" s="57">
        <f t="shared" ca="1" si="610"/>
        <v>0</v>
      </c>
      <c r="G4961" s="57">
        <f t="shared" ca="1" si="611"/>
        <v>0</v>
      </c>
      <c r="H4961" s="17">
        <f t="shared" ca="1" si="612"/>
        <v>0</v>
      </c>
      <c r="I4961" s="17">
        <f t="shared" ca="1" si="613"/>
        <v>0</v>
      </c>
      <c r="K4961" s="17">
        <v>4952</v>
      </c>
      <c r="L4961" s="50">
        <v>1.8802268388032925E-3</v>
      </c>
      <c r="M4961" s="50">
        <v>1.8944601542278114E-3</v>
      </c>
      <c r="N4961" s="50">
        <v>5.2400000000000002E-2</v>
      </c>
      <c r="O4961" s="50">
        <v>5.2999999999999999E-2</v>
      </c>
      <c r="R4961" s="59"/>
    </row>
    <row r="4962" spans="2:18" x14ac:dyDescent="0.2">
      <c r="B4962">
        <f t="shared" si="607"/>
        <v>4953</v>
      </c>
      <c r="C4962" s="57">
        <f ca="1"/>
        <v>1.3611555296462539</v>
      </c>
      <c r="D4962" s="57">
        <f t="shared" ca="1" si="614"/>
        <v>0.76735981847755153</v>
      </c>
      <c r="E4962" s="57">
        <f t="shared" ca="1" si="614"/>
        <v>0.7676116259634771</v>
      </c>
      <c r="F4962" s="57">
        <f t="shared" ca="1" si="610"/>
        <v>0</v>
      </c>
      <c r="G4962" s="57">
        <f t="shared" ca="1" si="611"/>
        <v>0</v>
      </c>
      <c r="H4962" s="17">
        <f t="shared" ca="1" si="612"/>
        <v>0</v>
      </c>
      <c r="I4962" s="17">
        <f t="shared" ca="1" si="613"/>
        <v>0</v>
      </c>
      <c r="K4962" s="17">
        <v>4953</v>
      </c>
      <c r="L4962" s="50">
        <v>1.7393441767209654E-3</v>
      </c>
      <c r="M4962" s="50">
        <v>1.7526272804033695E-3</v>
      </c>
      <c r="N4962" s="50">
        <v>4.8800000000000003E-2</v>
      </c>
      <c r="O4962" s="50">
        <v>4.9200000000000001E-2</v>
      </c>
      <c r="R4962" s="59"/>
    </row>
    <row r="4963" spans="2:18" x14ac:dyDescent="0.2">
      <c r="B4963">
        <f t="shared" si="607"/>
        <v>4954</v>
      </c>
      <c r="C4963" s="57">
        <f ca="1"/>
        <v>-0.73254610813831467</v>
      </c>
      <c r="D4963" s="57">
        <f t="shared" ca="1" si="614"/>
        <v>0.62424509330122846</v>
      </c>
      <c r="E4963" s="57">
        <f t="shared" ca="1" si="614"/>
        <v>0.62444993799567372</v>
      </c>
      <c r="F4963" s="57">
        <f t="shared" ca="1" si="610"/>
        <v>0</v>
      </c>
      <c r="G4963" s="57">
        <f t="shared" ca="1" si="611"/>
        <v>0</v>
      </c>
      <c r="H4963" s="17">
        <f t="shared" ca="1" si="612"/>
        <v>0</v>
      </c>
      <c r="I4963" s="17">
        <f t="shared" ca="1" si="613"/>
        <v>0</v>
      </c>
      <c r="K4963" s="17">
        <v>4954</v>
      </c>
      <c r="L4963" s="50">
        <v>1.7875253135713489E-3</v>
      </c>
      <c r="M4963" s="50">
        <v>1.8023280388889571E-3</v>
      </c>
      <c r="N4963" s="50">
        <v>5.4600000000000003E-2</v>
      </c>
      <c r="O4963" s="50">
        <v>5.5399999999999998E-2</v>
      </c>
      <c r="R4963" s="59"/>
    </row>
    <row r="4964" spans="2:18" x14ac:dyDescent="0.2">
      <c r="B4964">
        <f t="shared" si="607"/>
        <v>4955</v>
      </c>
      <c r="C4964" s="57">
        <f ca="1"/>
        <v>-0.28219221818456819</v>
      </c>
      <c r="D4964" s="57">
        <f t="shared" ca="1" si="614"/>
        <v>0.65258560074802552</v>
      </c>
      <c r="E4964" s="57">
        <f t="shared" ca="1" si="614"/>
        <v>0.65279974531947527</v>
      </c>
      <c r="F4964" s="57">
        <f t="shared" ca="1" si="610"/>
        <v>0</v>
      </c>
      <c r="G4964" s="57">
        <f t="shared" ca="1" si="611"/>
        <v>0</v>
      </c>
      <c r="H4964" s="17">
        <f t="shared" ca="1" si="612"/>
        <v>0</v>
      </c>
      <c r="I4964" s="17">
        <f t="shared" ca="1" si="613"/>
        <v>0</v>
      </c>
      <c r="K4964" s="17">
        <v>4955</v>
      </c>
      <c r="L4964" s="50">
        <v>1.9030483906827137E-3</v>
      </c>
      <c r="M4964" s="50">
        <v>1.9177096779973406E-3</v>
      </c>
      <c r="N4964" s="50">
        <v>5.3999999999999999E-2</v>
      </c>
      <c r="O4964" s="50">
        <v>5.4399999999999997E-2</v>
      </c>
      <c r="R4964" s="59"/>
    </row>
    <row r="4965" spans="2:18" x14ac:dyDescent="0.2">
      <c r="B4965">
        <f t="shared" si="607"/>
        <v>4956</v>
      </c>
      <c r="C4965" s="57">
        <f ca="1"/>
        <v>0.22224885732198948</v>
      </c>
      <c r="D4965" s="57">
        <f t="shared" ca="1" si="614"/>
        <v>0.6858602492971605</v>
      </c>
      <c r="E4965" s="57">
        <f t="shared" ca="1" si="614"/>
        <v>0.68608531287348173</v>
      </c>
      <c r="F4965" s="57">
        <f t="shared" ca="1" si="610"/>
        <v>0</v>
      </c>
      <c r="G4965" s="57">
        <f t="shared" ca="1" si="611"/>
        <v>0</v>
      </c>
      <c r="H4965" s="17">
        <f t="shared" ca="1" si="612"/>
        <v>0</v>
      </c>
      <c r="I4965" s="17">
        <f t="shared" ca="1" si="613"/>
        <v>0</v>
      </c>
      <c r="K4965" s="17">
        <v>4956</v>
      </c>
      <c r="L4965" s="50">
        <v>1.8127430974639964E-3</v>
      </c>
      <c r="M4965" s="50">
        <v>1.8274872377077027E-3</v>
      </c>
      <c r="N4965" s="50">
        <v>5.4600000000000003E-2</v>
      </c>
      <c r="O4965" s="50">
        <v>5.4800000000000001E-2</v>
      </c>
      <c r="R4965" s="59"/>
    </row>
    <row r="4966" spans="2:18" x14ac:dyDescent="0.2">
      <c r="B4966">
        <f t="shared" si="607"/>
        <v>4957</v>
      </c>
      <c r="C4966" s="57">
        <f ca="1"/>
        <v>0.29002631773422344</v>
      </c>
      <c r="D4966" s="57">
        <f t="shared" ca="1" si="614"/>
        <v>0.69045851892344245</v>
      </c>
      <c r="E4966" s="57">
        <f t="shared" ca="1" si="614"/>
        <v>0.6906850914121232</v>
      </c>
      <c r="F4966" s="57">
        <f t="shared" ca="1" si="610"/>
        <v>0</v>
      </c>
      <c r="G4966" s="57">
        <f t="shared" ca="1" si="611"/>
        <v>0</v>
      </c>
      <c r="H4966" s="17">
        <f t="shared" ca="1" si="612"/>
        <v>0</v>
      </c>
      <c r="I4966" s="17">
        <f t="shared" ca="1" si="613"/>
        <v>0</v>
      </c>
      <c r="K4966" s="17">
        <v>4957</v>
      </c>
      <c r="L4966" s="50">
        <v>1.6187665701356828E-3</v>
      </c>
      <c r="M4966" s="50">
        <v>1.6311692527797149E-3</v>
      </c>
      <c r="N4966" s="50">
        <v>4.5600000000000002E-2</v>
      </c>
      <c r="O4966" s="50">
        <v>4.6199999999999998E-2</v>
      </c>
      <c r="R4966" s="59"/>
    </row>
    <row r="4967" spans="2:18" x14ac:dyDescent="0.2">
      <c r="B4967">
        <f t="shared" si="607"/>
        <v>4958</v>
      </c>
      <c r="C4967" s="57">
        <f ca="1"/>
        <v>5.9437469487669065E-2</v>
      </c>
      <c r="D4967" s="57">
        <f t="shared" ca="1" si="614"/>
        <v>0.67493927642561902</v>
      </c>
      <c r="E4967" s="57">
        <f t="shared" ca="1" si="614"/>
        <v>0.67516075630801142</v>
      </c>
      <c r="F4967" s="57">
        <f t="shared" ca="1" si="610"/>
        <v>0</v>
      </c>
      <c r="G4967" s="57">
        <f t="shared" ca="1" si="611"/>
        <v>0</v>
      </c>
      <c r="H4967" s="17">
        <f t="shared" ca="1" si="612"/>
        <v>0</v>
      </c>
      <c r="I4967" s="17">
        <f t="shared" ca="1" si="613"/>
        <v>0</v>
      </c>
      <c r="K4967" s="17">
        <v>4958</v>
      </c>
      <c r="L4967" s="50">
        <v>1.5367922130023635E-3</v>
      </c>
      <c r="M4967" s="50">
        <v>1.5500087305840892E-3</v>
      </c>
      <c r="N4967" s="50">
        <v>4.9000000000000002E-2</v>
      </c>
      <c r="O4967" s="50">
        <v>4.9200000000000001E-2</v>
      </c>
      <c r="R4967" s="59"/>
    </row>
    <row r="4968" spans="2:18" x14ac:dyDescent="0.2">
      <c r="B4968">
        <f t="shared" si="607"/>
        <v>4959</v>
      </c>
      <c r="C4968" s="57">
        <f ca="1"/>
        <v>-0.58978060490274409</v>
      </c>
      <c r="D4968" s="57">
        <f t="shared" ca="1" si="614"/>
        <v>0.63309339753535987</v>
      </c>
      <c r="E4968" s="57">
        <f t="shared" ca="1" si="614"/>
        <v>0.63330114578194607</v>
      </c>
      <c r="F4968" s="57">
        <f t="shared" ca="1" si="610"/>
        <v>0</v>
      </c>
      <c r="G4968" s="57">
        <f t="shared" ca="1" si="611"/>
        <v>0</v>
      </c>
      <c r="H4968" s="17">
        <f t="shared" ca="1" si="612"/>
        <v>0</v>
      </c>
      <c r="I4968" s="17">
        <f t="shared" ca="1" si="613"/>
        <v>0</v>
      </c>
      <c r="K4968" s="17">
        <v>4959</v>
      </c>
      <c r="L4968" s="50">
        <v>2.0456357279662277E-3</v>
      </c>
      <c r="M4968" s="50">
        <v>2.0611825287775334E-3</v>
      </c>
      <c r="N4968" s="50">
        <v>5.7200000000000001E-2</v>
      </c>
      <c r="O4968" s="50">
        <v>5.8000000000000003E-2</v>
      </c>
      <c r="R4968" s="59"/>
    </row>
    <row r="4969" spans="2:18" x14ac:dyDescent="0.2">
      <c r="B4969">
        <f t="shared" si="607"/>
        <v>4960</v>
      </c>
      <c r="C4969" s="57">
        <f ca="1"/>
        <v>0.26924830901499269</v>
      </c>
      <c r="D4969" s="57">
        <f t="shared" ca="1" si="614"/>
        <v>0.68904559591472758</v>
      </c>
      <c r="E4969" s="57">
        <f t="shared" ca="1" si="614"/>
        <v>0.68927170475573984</v>
      </c>
      <c r="F4969" s="57">
        <f t="shared" ca="1" si="610"/>
        <v>0</v>
      </c>
      <c r="G4969" s="57">
        <f t="shared" ca="1" si="611"/>
        <v>0</v>
      </c>
      <c r="H4969" s="17">
        <f t="shared" ca="1" si="612"/>
        <v>0</v>
      </c>
      <c r="I4969" s="17">
        <f t="shared" ca="1" si="613"/>
        <v>0</v>
      </c>
      <c r="K4969" s="17">
        <v>4960</v>
      </c>
      <c r="L4969" s="50">
        <v>1.6305284111918904E-3</v>
      </c>
      <c r="M4969" s="50">
        <v>1.6439655240566757E-3</v>
      </c>
      <c r="N4969" s="50">
        <v>4.9799999999999997E-2</v>
      </c>
      <c r="O4969" s="50">
        <v>0.05</v>
      </c>
      <c r="R4969" s="59"/>
    </row>
    <row r="4970" spans="2:18" x14ac:dyDescent="0.2">
      <c r="B4970">
        <f t="shared" si="607"/>
        <v>4961</v>
      </c>
      <c r="C4970" s="57">
        <f ca="1"/>
        <v>0.44991067598580531</v>
      </c>
      <c r="D4970" s="57">
        <f t="shared" ref="D4970:E4989" ca="1" si="615">S0*EXP((D$5+0.5*σ*σ)*T+σ*SQRT(T)*$C4970)</f>
        <v>0.70142816437052746</v>
      </c>
      <c r="E4970" s="57">
        <f t="shared" ca="1" si="615"/>
        <v>0.70165833652493859</v>
      </c>
      <c r="F4970" s="57">
        <f t="shared" ca="1" si="610"/>
        <v>0</v>
      </c>
      <c r="G4970" s="57">
        <f t="shared" ca="1" si="611"/>
        <v>0</v>
      </c>
      <c r="H4970" s="17">
        <f t="shared" ca="1" si="612"/>
        <v>0</v>
      </c>
      <c r="I4970" s="17">
        <f t="shared" ca="1" si="613"/>
        <v>0</v>
      </c>
      <c r="K4970" s="17">
        <v>4961</v>
      </c>
      <c r="L4970" s="50">
        <v>1.325824365673128E-3</v>
      </c>
      <c r="M4970" s="50">
        <v>1.3382297392619091E-3</v>
      </c>
      <c r="N4970" s="50">
        <v>4.6199999999999998E-2</v>
      </c>
      <c r="O4970" s="50">
        <v>4.6399999999999997E-2</v>
      </c>
      <c r="R4970" s="59"/>
    </row>
    <row r="4971" spans="2:18" x14ac:dyDescent="0.2">
      <c r="B4971">
        <f t="shared" ref="B4971:B5009" si="616">B4970+1</f>
        <v>4962</v>
      </c>
      <c r="C4971" s="57">
        <f ca="1"/>
        <v>0.57305821151005742</v>
      </c>
      <c r="D4971" s="57">
        <f t="shared" ca="1" si="615"/>
        <v>0.7099959709765522</v>
      </c>
      <c r="E4971" s="57">
        <f t="shared" ca="1" si="615"/>
        <v>0.71022895463840674</v>
      </c>
      <c r="F4971" s="57">
        <f t="shared" ca="1" si="610"/>
        <v>0</v>
      </c>
      <c r="G4971" s="57">
        <f t="shared" ca="1" si="611"/>
        <v>0</v>
      </c>
      <c r="H4971" s="17">
        <f t="shared" ca="1" si="612"/>
        <v>0</v>
      </c>
      <c r="I4971" s="17">
        <f t="shared" ca="1" si="613"/>
        <v>0</v>
      </c>
      <c r="K4971" s="17">
        <v>4962</v>
      </c>
      <c r="L4971" s="50">
        <v>1.7220673551294216E-3</v>
      </c>
      <c r="M4971" s="50">
        <v>1.7355518866131589E-3</v>
      </c>
      <c r="N4971" s="50">
        <v>4.9799999999999997E-2</v>
      </c>
      <c r="O4971" s="50">
        <v>5.0200000000000002E-2</v>
      </c>
      <c r="R4971" s="59"/>
    </row>
    <row r="4972" spans="2:18" x14ac:dyDescent="0.2">
      <c r="B4972">
        <f t="shared" si="616"/>
        <v>4963</v>
      </c>
      <c r="C4972" s="57">
        <f ca="1"/>
        <v>8.5919783096401591E-3</v>
      </c>
      <c r="D4972" s="57">
        <f t="shared" ca="1" si="615"/>
        <v>0.67156445479702132</v>
      </c>
      <c r="E4972" s="57">
        <f t="shared" ca="1" si="615"/>
        <v>0.67178482723890254</v>
      </c>
      <c r="F4972" s="57">
        <f t="shared" ca="1" si="610"/>
        <v>0</v>
      </c>
      <c r="G4972" s="57">
        <f t="shared" ca="1" si="611"/>
        <v>0</v>
      </c>
      <c r="H4972" s="17">
        <f t="shared" ca="1" si="612"/>
        <v>0</v>
      </c>
      <c r="I4972" s="17">
        <f t="shared" ca="1" si="613"/>
        <v>0</v>
      </c>
      <c r="K4972" s="17">
        <v>4963</v>
      </c>
      <c r="L4972" s="50">
        <v>1.9103277130482986E-3</v>
      </c>
      <c r="M4972" s="50">
        <v>1.9244190046752677E-3</v>
      </c>
      <c r="N4972" s="50">
        <v>5.1799999999999999E-2</v>
      </c>
      <c r="O4972" s="50">
        <v>5.2400000000000002E-2</v>
      </c>
      <c r="R4972" s="59"/>
    </row>
    <row r="4973" spans="2:18" x14ac:dyDescent="0.2">
      <c r="B4973">
        <f t="shared" si="616"/>
        <v>4964</v>
      </c>
      <c r="C4973" s="57">
        <f ca="1"/>
        <v>1.4472073956190084</v>
      </c>
      <c r="D4973" s="57">
        <f t="shared" ca="1" si="615"/>
        <v>0.77389751214850566</v>
      </c>
      <c r="E4973" s="57">
        <f t="shared" ca="1" si="615"/>
        <v>0.7741514649646497</v>
      </c>
      <c r="F4973" s="57">
        <f t="shared" ca="1" si="610"/>
        <v>0</v>
      </c>
      <c r="G4973" s="57">
        <f t="shared" ca="1" si="611"/>
        <v>0</v>
      </c>
      <c r="H4973" s="17">
        <f t="shared" ca="1" si="612"/>
        <v>0</v>
      </c>
      <c r="I4973" s="17">
        <f t="shared" ca="1" si="613"/>
        <v>0</v>
      </c>
      <c r="K4973" s="17">
        <v>4964</v>
      </c>
      <c r="L4973" s="50">
        <v>1.855829790522784E-3</v>
      </c>
      <c r="M4973" s="50">
        <v>1.8703779251184501E-3</v>
      </c>
      <c r="N4973" s="50">
        <v>5.3600000000000002E-2</v>
      </c>
      <c r="O4973" s="50">
        <v>5.4199999999999998E-2</v>
      </c>
      <c r="R4973" s="59"/>
    </row>
    <row r="4974" spans="2:18" x14ac:dyDescent="0.2">
      <c r="B4974">
        <f t="shared" si="616"/>
        <v>4965</v>
      </c>
      <c r="C4974" s="57">
        <f ca="1"/>
        <v>0.35228917108295754</v>
      </c>
      <c r="D4974" s="57">
        <f t="shared" ca="1" si="615"/>
        <v>0.69470982072808174</v>
      </c>
      <c r="E4974" s="57">
        <f t="shared" ca="1" si="615"/>
        <v>0.69493778827237185</v>
      </c>
      <c r="F4974" s="57">
        <f t="shared" ca="1" si="610"/>
        <v>0</v>
      </c>
      <c r="G4974" s="57">
        <f t="shared" ca="1" si="611"/>
        <v>0</v>
      </c>
      <c r="H4974" s="17">
        <f t="shared" ca="1" si="612"/>
        <v>0</v>
      </c>
      <c r="I4974" s="17">
        <f t="shared" ca="1" si="613"/>
        <v>0</v>
      </c>
      <c r="K4974" s="17">
        <v>4965</v>
      </c>
      <c r="L4974" s="50">
        <v>1.8103781257161114E-3</v>
      </c>
      <c r="M4974" s="50">
        <v>1.8250620924614054E-3</v>
      </c>
      <c r="N4974" s="50">
        <v>5.4199999999999998E-2</v>
      </c>
      <c r="O4974" s="50">
        <v>5.4600000000000003E-2</v>
      </c>
      <c r="R4974" s="59"/>
    </row>
    <row r="4975" spans="2:18" x14ac:dyDescent="0.2">
      <c r="B4975">
        <f t="shared" si="616"/>
        <v>4966</v>
      </c>
      <c r="C4975" s="57">
        <f ca="1"/>
        <v>-0.31441961675770791</v>
      </c>
      <c r="D4975" s="57">
        <f t="shared" ca="1" si="615"/>
        <v>0.65051548458476516</v>
      </c>
      <c r="E4975" s="57">
        <f t="shared" ca="1" si="615"/>
        <v>0.65072894985201601</v>
      </c>
      <c r="F4975" s="57">
        <f t="shared" ca="1" si="610"/>
        <v>0</v>
      </c>
      <c r="G4975" s="57">
        <f t="shared" ca="1" si="611"/>
        <v>0</v>
      </c>
      <c r="H4975" s="17">
        <f t="shared" ca="1" si="612"/>
        <v>0</v>
      </c>
      <c r="I4975" s="17">
        <f t="shared" ca="1" si="613"/>
        <v>0</v>
      </c>
      <c r="K4975" s="17">
        <v>4966</v>
      </c>
      <c r="L4975" s="50">
        <v>2.0962675964365175E-3</v>
      </c>
      <c r="M4975" s="50">
        <v>2.1114363407011365E-3</v>
      </c>
      <c r="N4975" s="50">
        <v>5.5800000000000002E-2</v>
      </c>
      <c r="O4975" s="50">
        <v>5.6000000000000001E-2</v>
      </c>
      <c r="R4975" s="59"/>
    </row>
    <row r="4976" spans="2:18" x14ac:dyDescent="0.2">
      <c r="B4976">
        <f t="shared" si="616"/>
        <v>4967</v>
      </c>
      <c r="C4976" s="57">
        <f ca="1"/>
        <v>0.82458403946755976</v>
      </c>
      <c r="D4976" s="57">
        <f t="shared" ca="1" si="615"/>
        <v>0.72782205639589703</v>
      </c>
      <c r="E4976" s="57">
        <f t="shared" ca="1" si="615"/>
        <v>0.72806088964961879</v>
      </c>
      <c r="F4976" s="57">
        <f t="shared" ca="1" si="610"/>
        <v>0</v>
      </c>
      <c r="G4976" s="57">
        <f t="shared" ca="1" si="611"/>
        <v>0</v>
      </c>
      <c r="H4976" s="17">
        <f t="shared" ca="1" si="612"/>
        <v>0</v>
      </c>
      <c r="I4976" s="17">
        <f t="shared" ca="1" si="613"/>
        <v>0</v>
      </c>
      <c r="K4976" s="17">
        <v>4967</v>
      </c>
      <c r="L4976" s="50">
        <v>1.5977522977644331E-3</v>
      </c>
      <c r="M4976" s="50">
        <v>1.6102691241994102E-3</v>
      </c>
      <c r="N4976" s="50">
        <v>4.5999999999999999E-2</v>
      </c>
      <c r="O4976" s="50">
        <v>4.6600000000000003E-2</v>
      </c>
      <c r="R4976" s="59"/>
    </row>
    <row r="4977" spans="2:18" x14ac:dyDescent="0.2">
      <c r="B4977">
        <f t="shared" si="616"/>
        <v>4968</v>
      </c>
      <c r="C4977" s="57">
        <f ca="1"/>
        <v>0.20518754585424062</v>
      </c>
      <c r="D4977" s="57">
        <f t="shared" ca="1" si="615"/>
        <v>0.6847075804184326</v>
      </c>
      <c r="E4977" s="57">
        <f t="shared" ca="1" si="615"/>
        <v>0.68493226574892274</v>
      </c>
      <c r="F4977" s="57">
        <f t="shared" ca="1" si="610"/>
        <v>0</v>
      </c>
      <c r="G4977" s="57">
        <f t="shared" ca="1" si="611"/>
        <v>0</v>
      </c>
      <c r="H4977" s="17">
        <f t="shared" ca="1" si="612"/>
        <v>0</v>
      </c>
      <c r="I4977" s="17">
        <f t="shared" ca="1" si="613"/>
        <v>0</v>
      </c>
      <c r="K4977" s="17">
        <v>4968</v>
      </c>
      <c r="L4977" s="50">
        <v>1.5973180908516727E-3</v>
      </c>
      <c r="M4977" s="50">
        <v>1.6106710962633635E-3</v>
      </c>
      <c r="N4977" s="50">
        <v>4.9599999999999998E-2</v>
      </c>
      <c r="O4977" s="50">
        <v>4.9599999999999998E-2</v>
      </c>
      <c r="R4977" s="59"/>
    </row>
    <row r="4978" spans="2:18" x14ac:dyDescent="0.2">
      <c r="B4978">
        <f t="shared" si="616"/>
        <v>4969</v>
      </c>
      <c r="C4978" s="57">
        <f ca="1"/>
        <v>0.82992235635214173</v>
      </c>
      <c r="D4978" s="57">
        <f t="shared" ca="1" si="615"/>
        <v>0.72820520352073714</v>
      </c>
      <c r="E4978" s="57">
        <f t="shared" ca="1" si="615"/>
        <v>0.72844416250336963</v>
      </c>
      <c r="F4978" s="57">
        <f t="shared" ca="1" si="610"/>
        <v>0</v>
      </c>
      <c r="G4978" s="57">
        <f t="shared" ca="1" si="611"/>
        <v>0</v>
      </c>
      <c r="H4978" s="17">
        <f t="shared" ca="1" si="612"/>
        <v>0</v>
      </c>
      <c r="I4978" s="17">
        <f t="shared" ca="1" si="613"/>
        <v>0</v>
      </c>
      <c r="K4978" s="17">
        <v>4969</v>
      </c>
      <c r="L4978" s="50">
        <v>1.7055708432651454E-3</v>
      </c>
      <c r="M4978" s="50">
        <v>1.7199248343523885E-3</v>
      </c>
      <c r="N4978" s="50">
        <v>5.3199999999999997E-2</v>
      </c>
      <c r="O4978" s="50">
        <v>5.3600000000000002E-2</v>
      </c>
      <c r="R4978" s="59"/>
    </row>
    <row r="4979" spans="2:18" x14ac:dyDescent="0.2">
      <c r="B4979">
        <f t="shared" si="616"/>
        <v>4970</v>
      </c>
      <c r="C4979" s="57">
        <f ca="1"/>
        <v>1.5354117278989461</v>
      </c>
      <c r="D4979" s="57">
        <f t="shared" ca="1" si="615"/>
        <v>0.78065654775260507</v>
      </c>
      <c r="E4979" s="57">
        <f t="shared" ca="1" si="615"/>
        <v>0.78091271853185051</v>
      </c>
      <c r="F4979" s="57">
        <f t="shared" ca="1" si="610"/>
        <v>0</v>
      </c>
      <c r="G4979" s="57">
        <f t="shared" ca="1" si="611"/>
        <v>0</v>
      </c>
      <c r="H4979" s="17">
        <f t="shared" ca="1" si="612"/>
        <v>0</v>
      </c>
      <c r="I4979" s="17">
        <f t="shared" ca="1" si="613"/>
        <v>0</v>
      </c>
      <c r="K4979" s="17">
        <v>4970</v>
      </c>
      <c r="L4979" s="50">
        <v>1.8288977030740646E-3</v>
      </c>
      <c r="M4979" s="50">
        <v>1.8429791788981121E-3</v>
      </c>
      <c r="N4979" s="50">
        <v>5.16E-2</v>
      </c>
      <c r="O4979" s="50">
        <v>5.2400000000000002E-2</v>
      </c>
      <c r="R4979" s="59"/>
    </row>
    <row r="4980" spans="2:18" x14ac:dyDescent="0.2">
      <c r="B4980">
        <f t="shared" si="616"/>
        <v>4971</v>
      </c>
      <c r="C4980" s="57">
        <f ca="1"/>
        <v>-1.1336771762529985</v>
      </c>
      <c r="D4980" s="57">
        <f t="shared" ca="1" si="615"/>
        <v>0.60004015137653943</v>
      </c>
      <c r="E4980" s="57">
        <f t="shared" ca="1" si="615"/>
        <v>0.60023705327097576</v>
      </c>
      <c r="F4980" s="57">
        <f t="shared" ca="1" si="610"/>
        <v>0</v>
      </c>
      <c r="G4980" s="57">
        <f t="shared" ca="1" si="611"/>
        <v>0</v>
      </c>
      <c r="H4980" s="17">
        <f t="shared" ca="1" si="612"/>
        <v>0</v>
      </c>
      <c r="I4980" s="17">
        <f t="shared" ca="1" si="613"/>
        <v>0</v>
      </c>
      <c r="K4980" s="17">
        <v>4971</v>
      </c>
      <c r="L4980" s="50">
        <v>1.8041132497898967E-3</v>
      </c>
      <c r="M4980" s="50">
        <v>1.8185327805074272E-3</v>
      </c>
      <c r="N4980" s="50">
        <v>5.3400000000000003E-2</v>
      </c>
      <c r="O4980" s="50">
        <v>5.3800000000000001E-2</v>
      </c>
      <c r="R4980" s="59"/>
    </row>
    <row r="4981" spans="2:18" x14ac:dyDescent="0.2">
      <c r="B4981">
        <f t="shared" si="616"/>
        <v>4972</v>
      </c>
      <c r="C4981" s="57">
        <f ca="1"/>
        <v>0.20914690819548737</v>
      </c>
      <c r="D4981" s="57">
        <f t="shared" ca="1" si="615"/>
        <v>0.68497490375270398</v>
      </c>
      <c r="E4981" s="57">
        <f t="shared" ca="1" si="615"/>
        <v>0.68519967680477534</v>
      </c>
      <c r="F4981" s="57">
        <f t="shared" ca="1" si="610"/>
        <v>0</v>
      </c>
      <c r="G4981" s="57">
        <f t="shared" ca="1" si="611"/>
        <v>0</v>
      </c>
      <c r="H4981" s="17">
        <f t="shared" ca="1" si="612"/>
        <v>0</v>
      </c>
      <c r="I4981" s="17">
        <f t="shared" ca="1" si="613"/>
        <v>0</v>
      </c>
      <c r="K4981" s="17">
        <v>4972</v>
      </c>
      <c r="L4981" s="50">
        <v>1.9208076790523335E-3</v>
      </c>
      <c r="M4981" s="50">
        <v>1.9348099592159833E-3</v>
      </c>
      <c r="N4981" s="50">
        <v>5.1200000000000002E-2</v>
      </c>
      <c r="O4981" s="50">
        <v>5.2200000000000003E-2</v>
      </c>
      <c r="R4981" s="59"/>
    </row>
    <row r="4982" spans="2:18" x14ac:dyDescent="0.2">
      <c r="B4982">
        <f t="shared" si="616"/>
        <v>4973</v>
      </c>
      <c r="C4982" s="57">
        <f ca="1"/>
        <v>-0.13084079823760492</v>
      </c>
      <c r="D4982" s="57">
        <f t="shared" ca="1" si="615"/>
        <v>0.66239607194104388</v>
      </c>
      <c r="E4982" s="57">
        <f t="shared" ca="1" si="615"/>
        <v>0.66261343579766774</v>
      </c>
      <c r="F4982" s="57">
        <f t="shared" ca="1" si="610"/>
        <v>0</v>
      </c>
      <c r="G4982" s="57">
        <f t="shared" ca="1" si="611"/>
        <v>0</v>
      </c>
      <c r="H4982" s="17">
        <f t="shared" ca="1" si="612"/>
        <v>0</v>
      </c>
      <c r="I4982" s="17">
        <f t="shared" ca="1" si="613"/>
        <v>0</v>
      </c>
      <c r="K4982" s="17">
        <v>4973</v>
      </c>
      <c r="L4982" s="50">
        <v>1.8541100956945041E-3</v>
      </c>
      <c r="M4982" s="50">
        <v>1.8677871221330158E-3</v>
      </c>
      <c r="N4982" s="50">
        <v>5.0200000000000002E-2</v>
      </c>
      <c r="O4982" s="50">
        <v>5.0599999999999999E-2</v>
      </c>
      <c r="R4982" s="59"/>
    </row>
    <row r="4983" spans="2:18" x14ac:dyDescent="0.2">
      <c r="B4983">
        <f t="shared" si="616"/>
        <v>4974</v>
      </c>
      <c r="C4983" s="57">
        <f ca="1"/>
        <v>0.42496995647056812</v>
      </c>
      <c r="D4983" s="57">
        <f t="shared" ca="1" si="615"/>
        <v>0.69970558168555164</v>
      </c>
      <c r="E4983" s="57">
        <f t="shared" ca="1" si="615"/>
        <v>0.69993518857813297</v>
      </c>
      <c r="F4983" s="57">
        <f t="shared" ca="1" si="610"/>
        <v>0</v>
      </c>
      <c r="G4983" s="57">
        <f t="shared" ca="1" si="611"/>
        <v>0</v>
      </c>
      <c r="H4983" s="17">
        <f t="shared" ca="1" si="612"/>
        <v>0</v>
      </c>
      <c r="I4983" s="17">
        <f t="shared" ca="1" si="613"/>
        <v>0</v>
      </c>
      <c r="K4983" s="17">
        <v>4974</v>
      </c>
      <c r="L4983" s="50">
        <v>1.8385464412902564E-3</v>
      </c>
      <c r="M4983" s="50">
        <v>1.8529417695568743E-3</v>
      </c>
      <c r="N4983" s="50">
        <v>5.3199999999999997E-2</v>
      </c>
      <c r="O4983" s="50">
        <v>5.3400000000000003E-2</v>
      </c>
      <c r="R4983" s="59"/>
    </row>
    <row r="4984" spans="2:18" x14ac:dyDescent="0.2">
      <c r="B4984">
        <f t="shared" si="616"/>
        <v>4975</v>
      </c>
      <c r="C4984" s="57">
        <f ca="1"/>
        <v>-0.43626404274698016</v>
      </c>
      <c r="D4984" s="57">
        <f t="shared" ca="1" si="615"/>
        <v>0.6427480216120649</v>
      </c>
      <c r="E4984" s="57">
        <f t="shared" ca="1" si="615"/>
        <v>0.64295893800292692</v>
      </c>
      <c r="F4984" s="57">
        <f t="shared" ca="1" si="610"/>
        <v>0</v>
      </c>
      <c r="G4984" s="57">
        <f t="shared" ca="1" si="611"/>
        <v>0</v>
      </c>
      <c r="H4984" s="17">
        <f t="shared" ca="1" si="612"/>
        <v>0</v>
      </c>
      <c r="I4984" s="17">
        <f t="shared" ca="1" si="613"/>
        <v>0</v>
      </c>
      <c r="K4984" s="17">
        <v>4975</v>
      </c>
      <c r="L4984" s="50">
        <v>1.4596998051047212E-3</v>
      </c>
      <c r="M4984" s="50">
        <v>1.4720142346966126E-3</v>
      </c>
      <c r="N4984" s="50">
        <v>4.5600000000000002E-2</v>
      </c>
      <c r="O4984" s="50">
        <v>4.58E-2</v>
      </c>
      <c r="R4984" s="59"/>
    </row>
    <row r="4985" spans="2:18" x14ac:dyDescent="0.2">
      <c r="B4985">
        <f t="shared" si="616"/>
        <v>4976</v>
      </c>
      <c r="C4985" s="57">
        <f ca="1"/>
        <v>-0.28934101571514825</v>
      </c>
      <c r="D4985" s="57">
        <f t="shared" ca="1" si="615"/>
        <v>0.65212583229162691</v>
      </c>
      <c r="E4985" s="57">
        <f t="shared" ca="1" si="615"/>
        <v>0.65233982599103935</v>
      </c>
      <c r="F4985" s="57">
        <f t="shared" ca="1" si="610"/>
        <v>0</v>
      </c>
      <c r="G4985" s="57">
        <f t="shared" ca="1" si="611"/>
        <v>0</v>
      </c>
      <c r="H4985" s="17">
        <f t="shared" ca="1" si="612"/>
        <v>0</v>
      </c>
      <c r="I4985" s="17">
        <f t="shared" ca="1" si="613"/>
        <v>0</v>
      </c>
      <c r="K4985" s="17">
        <v>4976</v>
      </c>
      <c r="L4985" s="50">
        <v>1.7478349087961546E-3</v>
      </c>
      <c r="M4985" s="50">
        <v>1.7619504820303995E-3</v>
      </c>
      <c r="N4985" s="50">
        <v>5.1999999999999998E-2</v>
      </c>
      <c r="O4985" s="50">
        <v>5.28E-2</v>
      </c>
      <c r="R4985" s="59"/>
    </row>
    <row r="4986" spans="2:18" x14ac:dyDescent="0.2">
      <c r="B4986">
        <f t="shared" si="616"/>
        <v>4977</v>
      </c>
      <c r="C4986" s="57">
        <f ca="1"/>
        <v>7.9006610454133125E-2</v>
      </c>
      <c r="D4986" s="57">
        <f t="shared" ca="1" si="615"/>
        <v>0.67624267483685674</v>
      </c>
      <c r="E4986" s="57">
        <f t="shared" ca="1" si="615"/>
        <v>0.67646458242665475</v>
      </c>
      <c r="F4986" s="57">
        <f t="shared" ca="1" si="610"/>
        <v>0</v>
      </c>
      <c r="G4986" s="57">
        <f t="shared" ca="1" si="611"/>
        <v>0</v>
      </c>
      <c r="H4986" s="17">
        <f t="shared" ca="1" si="612"/>
        <v>0</v>
      </c>
      <c r="I4986" s="17">
        <f t="shared" ca="1" si="613"/>
        <v>0</v>
      </c>
      <c r="K4986" s="17">
        <v>4977</v>
      </c>
      <c r="L4986" s="50">
        <v>1.8781254797561723E-3</v>
      </c>
      <c r="M4986" s="50">
        <v>1.893174237624294E-3</v>
      </c>
      <c r="N4986" s="50">
        <v>5.5800000000000002E-2</v>
      </c>
      <c r="O4986" s="50">
        <v>5.5800000000000002E-2</v>
      </c>
      <c r="R4986" s="59"/>
    </row>
    <row r="4987" spans="2:18" x14ac:dyDescent="0.2">
      <c r="B4987">
        <f t="shared" si="616"/>
        <v>4978</v>
      </c>
      <c r="C4987" s="57">
        <f ca="1"/>
        <v>-0.29347122455659713</v>
      </c>
      <c r="D4987" s="57">
        <f t="shared" ca="1" si="615"/>
        <v>0.65186034928948333</v>
      </c>
      <c r="E4987" s="57">
        <f t="shared" ca="1" si="615"/>
        <v>0.65207425587121559</v>
      </c>
      <c r="F4987" s="57">
        <f t="shared" ca="1" si="610"/>
        <v>0</v>
      </c>
      <c r="G4987" s="57">
        <f t="shared" ca="1" si="611"/>
        <v>0</v>
      </c>
      <c r="H4987" s="17">
        <f t="shared" ca="1" si="612"/>
        <v>0</v>
      </c>
      <c r="I4987" s="17">
        <f t="shared" ca="1" si="613"/>
        <v>0</v>
      </c>
      <c r="K4987" s="17">
        <v>4978</v>
      </c>
      <c r="L4987" s="50">
        <v>1.6505491261102449E-3</v>
      </c>
      <c r="M4987" s="50">
        <v>1.6634886795690769E-3</v>
      </c>
      <c r="N4987" s="50">
        <v>4.7800000000000002E-2</v>
      </c>
      <c r="O4987" s="50">
        <v>4.82E-2</v>
      </c>
      <c r="R4987" s="59"/>
    </row>
    <row r="4988" spans="2:18" x14ac:dyDescent="0.2">
      <c r="B4988">
        <f t="shared" si="616"/>
        <v>4979</v>
      </c>
      <c r="C4988" s="57">
        <f ca="1"/>
        <v>-0.47984568688471885</v>
      </c>
      <c r="D4988" s="57">
        <f t="shared" ca="1" si="615"/>
        <v>0.63999231221220487</v>
      </c>
      <c r="E4988" s="57">
        <f t="shared" ca="1" si="615"/>
        <v>0.64020232432291146</v>
      </c>
      <c r="F4988" s="57">
        <f t="shared" ca="1" si="610"/>
        <v>0</v>
      </c>
      <c r="G4988" s="57">
        <f t="shared" ca="1" si="611"/>
        <v>0</v>
      </c>
      <c r="H4988" s="17">
        <f t="shared" ca="1" si="612"/>
        <v>0</v>
      </c>
      <c r="I4988" s="17">
        <f t="shared" ca="1" si="613"/>
        <v>0</v>
      </c>
      <c r="K4988" s="17">
        <v>4979</v>
      </c>
      <c r="L4988" s="50">
        <v>1.6700477739763637E-3</v>
      </c>
      <c r="M4988" s="50">
        <v>1.6838357633074061E-3</v>
      </c>
      <c r="N4988" s="50">
        <v>5.0799999999999998E-2</v>
      </c>
      <c r="O4988" s="50">
        <v>5.16E-2</v>
      </c>
      <c r="R4988" s="59"/>
    </row>
    <row r="4989" spans="2:18" x14ac:dyDescent="0.2">
      <c r="B4989">
        <f t="shared" si="616"/>
        <v>4980</v>
      </c>
      <c r="C4989" s="57">
        <f ca="1"/>
        <v>0.95890018280136713</v>
      </c>
      <c r="D4989" s="57">
        <f t="shared" ca="1" si="615"/>
        <v>0.73752388859790585</v>
      </c>
      <c r="E4989" s="57">
        <f t="shared" ca="1" si="615"/>
        <v>0.7377659054871486</v>
      </c>
      <c r="F4989" s="57">
        <f t="shared" ca="1" si="610"/>
        <v>0</v>
      </c>
      <c r="G4989" s="57">
        <f t="shared" ca="1" si="611"/>
        <v>0</v>
      </c>
      <c r="H4989" s="17">
        <f t="shared" ca="1" si="612"/>
        <v>0</v>
      </c>
      <c r="I4989" s="17">
        <f t="shared" ca="1" si="613"/>
        <v>0</v>
      </c>
      <c r="K4989" s="17">
        <v>4980</v>
      </c>
      <c r="L4989" s="50">
        <v>1.8762688674995285E-3</v>
      </c>
      <c r="M4989" s="50">
        <v>1.8899801624091871E-3</v>
      </c>
      <c r="N4989" s="50">
        <v>5.04E-2</v>
      </c>
      <c r="O4989" s="50">
        <v>5.0999999999999997E-2</v>
      </c>
      <c r="R4989" s="59"/>
    </row>
    <row r="4990" spans="2:18" x14ac:dyDescent="0.2">
      <c r="B4990">
        <f t="shared" si="616"/>
        <v>4981</v>
      </c>
      <c r="C4990" s="57">
        <f ca="1"/>
        <v>-1.9599725373340868</v>
      </c>
      <c r="D4990" s="57">
        <f t="shared" ref="D4990:E5009" ca="1" si="617">S0*EXP((D$5+0.5*σ*σ)*T+σ*SQRT(T)*$C4990)</f>
        <v>0.55309744801804894</v>
      </c>
      <c r="E4990" s="57">
        <f t="shared" ca="1" si="617"/>
        <v>0.55327894576461278</v>
      </c>
      <c r="F4990" s="57">
        <f t="shared" ca="1" si="610"/>
        <v>0</v>
      </c>
      <c r="G4990" s="57">
        <f t="shared" ca="1" si="611"/>
        <v>0</v>
      </c>
      <c r="H4990" s="17">
        <f t="shared" ca="1" si="612"/>
        <v>0</v>
      </c>
      <c r="I4990" s="17">
        <f t="shared" ca="1" si="613"/>
        <v>0</v>
      </c>
      <c r="K4990" s="17">
        <v>4981</v>
      </c>
      <c r="L4990" s="50">
        <v>1.600209998158224E-3</v>
      </c>
      <c r="M4990" s="50">
        <v>1.6134364908456501E-3</v>
      </c>
      <c r="N4990" s="50">
        <v>4.9000000000000002E-2</v>
      </c>
      <c r="O4990" s="50">
        <v>4.9399999999999999E-2</v>
      </c>
      <c r="R4990" s="59"/>
    </row>
    <row r="4991" spans="2:18" x14ac:dyDescent="0.2">
      <c r="B4991">
        <f t="shared" si="616"/>
        <v>4982</v>
      </c>
      <c r="C4991" s="57">
        <f ca="1"/>
        <v>-1.1815324008225767</v>
      </c>
      <c r="D4991" s="57">
        <f t="shared" ca="1" si="617"/>
        <v>0.5972158742460667</v>
      </c>
      <c r="E4991" s="57">
        <f t="shared" ca="1" si="617"/>
        <v>0.59741184935999314</v>
      </c>
      <c r="F4991" s="57">
        <f t="shared" ca="1" si="610"/>
        <v>0</v>
      </c>
      <c r="G4991" s="57">
        <f t="shared" ca="1" si="611"/>
        <v>0</v>
      </c>
      <c r="H4991" s="17">
        <f t="shared" ca="1" si="612"/>
        <v>0</v>
      </c>
      <c r="I4991" s="17">
        <f t="shared" ca="1" si="613"/>
        <v>0</v>
      </c>
      <c r="K4991" s="17">
        <v>4982</v>
      </c>
      <c r="L4991" s="50">
        <v>1.9294418458971937E-3</v>
      </c>
      <c r="M4991" s="50">
        <v>1.9436946716455943E-3</v>
      </c>
      <c r="N4991" s="50">
        <v>5.2200000000000003E-2</v>
      </c>
      <c r="O4991" s="50">
        <v>5.3199999999999997E-2</v>
      </c>
      <c r="R4991" s="59"/>
    </row>
    <row r="4992" spans="2:18" x14ac:dyDescent="0.2">
      <c r="B4992">
        <f t="shared" si="616"/>
        <v>4983</v>
      </c>
      <c r="C4992" s="57">
        <f ca="1"/>
        <v>0.15406085499376848</v>
      </c>
      <c r="D4992" s="57">
        <f t="shared" ca="1" si="617"/>
        <v>0.68126502864498217</v>
      </c>
      <c r="E4992" s="57">
        <f t="shared" ca="1" si="617"/>
        <v>0.68148858430945836</v>
      </c>
      <c r="F4992" s="57">
        <f t="shared" ca="1" si="610"/>
        <v>0</v>
      </c>
      <c r="G4992" s="57">
        <f t="shared" ca="1" si="611"/>
        <v>0</v>
      </c>
      <c r="H4992" s="17">
        <f t="shared" ca="1" si="612"/>
        <v>0</v>
      </c>
      <c r="I4992" s="17">
        <f t="shared" ca="1" si="613"/>
        <v>0</v>
      </c>
      <c r="K4992" s="17">
        <v>4983</v>
      </c>
      <c r="L4992" s="50">
        <v>1.6777987841394728E-3</v>
      </c>
      <c r="M4992" s="50">
        <v>1.6926665485437983E-3</v>
      </c>
      <c r="N4992" s="50">
        <v>5.5199999999999999E-2</v>
      </c>
      <c r="O4992" s="50">
        <v>5.5599999999999997E-2</v>
      </c>
      <c r="R4992" s="59"/>
    </row>
    <row r="4993" spans="2:18" x14ac:dyDescent="0.2">
      <c r="B4993">
        <f t="shared" si="616"/>
        <v>4984</v>
      </c>
      <c r="C4993" s="57">
        <f ca="1"/>
        <v>-3.4236915975209543</v>
      </c>
      <c r="D4993" s="57">
        <f t="shared" ca="1" si="617"/>
        <v>0.47877456240838334</v>
      </c>
      <c r="E4993" s="57">
        <f t="shared" ca="1" si="617"/>
        <v>0.47893167125873259</v>
      </c>
      <c r="F4993" s="57">
        <f t="shared" ca="1" si="610"/>
        <v>0</v>
      </c>
      <c r="G4993" s="57">
        <f t="shared" ca="1" si="611"/>
        <v>0</v>
      </c>
      <c r="H4993" s="17">
        <f t="shared" ca="1" si="612"/>
        <v>0</v>
      </c>
      <c r="I4993" s="17">
        <f t="shared" ca="1" si="613"/>
        <v>0</v>
      </c>
      <c r="K4993" s="17">
        <v>4984</v>
      </c>
      <c r="L4993" s="50">
        <v>1.6655326872264144E-3</v>
      </c>
      <c r="M4993" s="50">
        <v>1.6796840155532302E-3</v>
      </c>
      <c r="N4993" s="50">
        <v>5.2600000000000001E-2</v>
      </c>
      <c r="O4993" s="50">
        <v>5.2600000000000001E-2</v>
      </c>
      <c r="R4993" s="59"/>
    </row>
    <row r="4994" spans="2:18" x14ac:dyDescent="0.2">
      <c r="B4994">
        <f t="shared" si="616"/>
        <v>4985</v>
      </c>
      <c r="C4994" s="57">
        <f ca="1"/>
        <v>0.68632306674031218</v>
      </c>
      <c r="D4994" s="57">
        <f t="shared" ca="1" si="617"/>
        <v>0.717968567924682</v>
      </c>
      <c r="E4994" s="57">
        <f t="shared" ca="1" si="617"/>
        <v>0.71820416777720153</v>
      </c>
      <c r="F4994" s="57">
        <f t="shared" ca="1" si="610"/>
        <v>0</v>
      </c>
      <c r="G4994" s="57">
        <f t="shared" ca="1" si="611"/>
        <v>0</v>
      </c>
      <c r="H4994" s="17">
        <f t="shared" ca="1" si="612"/>
        <v>0</v>
      </c>
      <c r="I4994" s="17">
        <f t="shared" ca="1" si="613"/>
        <v>0</v>
      </c>
      <c r="K4994" s="17">
        <v>4985</v>
      </c>
      <c r="L4994" s="50">
        <v>1.6065657051428175E-3</v>
      </c>
      <c r="M4994" s="50">
        <v>1.6189697356591645E-3</v>
      </c>
      <c r="N4994" s="50">
        <v>4.5400000000000003E-2</v>
      </c>
      <c r="O4994" s="50">
        <v>4.6399999999999997E-2</v>
      </c>
      <c r="R4994" s="59"/>
    </row>
    <row r="4995" spans="2:18" x14ac:dyDescent="0.2">
      <c r="B4995">
        <f t="shared" si="616"/>
        <v>4986</v>
      </c>
      <c r="C4995" s="57">
        <f ca="1"/>
        <v>-0.43589898282045447</v>
      </c>
      <c r="D4995" s="57">
        <f t="shared" ca="1" si="617"/>
        <v>0.64277115474461877</v>
      </c>
      <c r="E4995" s="57">
        <f t="shared" ca="1" si="617"/>
        <v>0.64298207872656876</v>
      </c>
      <c r="F4995" s="57">
        <f t="shared" ca="1" si="610"/>
        <v>0</v>
      </c>
      <c r="G4995" s="57">
        <f t="shared" ca="1" si="611"/>
        <v>0</v>
      </c>
      <c r="H4995" s="17">
        <f t="shared" ca="1" si="612"/>
        <v>0</v>
      </c>
      <c r="I4995" s="17">
        <f t="shared" ca="1" si="613"/>
        <v>0</v>
      </c>
      <c r="K4995" s="17">
        <v>4986</v>
      </c>
      <c r="L4995" s="50">
        <v>1.4838159227203729E-3</v>
      </c>
      <c r="M4995" s="50">
        <v>1.49631412456736E-3</v>
      </c>
      <c r="N4995" s="50">
        <v>4.5999999999999999E-2</v>
      </c>
      <c r="O4995" s="50">
        <v>4.6800000000000001E-2</v>
      </c>
      <c r="R4995" s="59"/>
    </row>
    <row r="4996" spans="2:18" x14ac:dyDescent="0.2">
      <c r="B4996">
        <f t="shared" si="616"/>
        <v>4987</v>
      </c>
      <c r="C4996" s="57">
        <f ca="1"/>
        <v>-0.43714614219407005</v>
      </c>
      <c r="D4996" s="57">
        <f t="shared" ca="1" si="617"/>
        <v>0.64269212813400589</v>
      </c>
      <c r="E4996" s="57">
        <f t="shared" ca="1" si="617"/>
        <v>0.64290302618354234</v>
      </c>
      <c r="F4996" s="57">
        <f t="shared" ca="1" si="610"/>
        <v>0</v>
      </c>
      <c r="G4996" s="57">
        <f t="shared" ca="1" si="611"/>
        <v>0</v>
      </c>
      <c r="H4996" s="17">
        <f t="shared" ca="1" si="612"/>
        <v>0</v>
      </c>
      <c r="I4996" s="17">
        <f t="shared" ca="1" si="613"/>
        <v>0</v>
      </c>
      <c r="K4996" s="17">
        <v>4987</v>
      </c>
      <c r="L4996" s="50">
        <v>1.8246586305234044E-3</v>
      </c>
      <c r="M4996" s="50">
        <v>1.8380796699913255E-3</v>
      </c>
      <c r="N4996" s="50">
        <v>4.9399999999999999E-2</v>
      </c>
      <c r="O4996" s="50">
        <v>0.05</v>
      </c>
      <c r="R4996" s="59"/>
    </row>
    <row r="4997" spans="2:18" x14ac:dyDescent="0.2">
      <c r="B4997">
        <f t="shared" si="616"/>
        <v>4988</v>
      </c>
      <c r="C4997" s="57">
        <f ca="1"/>
        <v>-1.1337954648131952</v>
      </c>
      <c r="D4997" s="57">
        <f t="shared" ca="1" si="617"/>
        <v>0.60003315388719536</v>
      </c>
      <c r="E4997" s="57">
        <f t="shared" ca="1" si="617"/>
        <v>0.60023005348542058</v>
      </c>
      <c r="F4997" s="57">
        <f t="shared" ca="1" si="610"/>
        <v>0</v>
      </c>
      <c r="G4997" s="57">
        <f t="shared" ca="1" si="611"/>
        <v>0</v>
      </c>
      <c r="H4997" s="17">
        <f t="shared" ca="1" si="612"/>
        <v>0</v>
      </c>
      <c r="I4997" s="17">
        <f t="shared" ca="1" si="613"/>
        <v>0</v>
      </c>
      <c r="K4997" s="17">
        <v>4988</v>
      </c>
      <c r="L4997" s="50">
        <v>1.6987271662716769E-3</v>
      </c>
      <c r="M4997" s="50">
        <v>1.7129411165253121E-3</v>
      </c>
      <c r="N4997" s="50">
        <v>5.28E-2</v>
      </c>
      <c r="O4997" s="50">
        <v>5.28E-2</v>
      </c>
      <c r="R4997" s="59"/>
    </row>
    <row r="4998" spans="2:18" x14ac:dyDescent="0.2">
      <c r="B4998">
        <f t="shared" si="616"/>
        <v>4989</v>
      </c>
      <c r="C4998" s="57">
        <f ca="1"/>
        <v>-0.51639448829853529</v>
      </c>
      <c r="D4998" s="57">
        <f t="shared" ca="1" si="617"/>
        <v>0.63769040711176483</v>
      </c>
      <c r="E4998" s="57">
        <f t="shared" ca="1" si="617"/>
        <v>0.63789966385722774</v>
      </c>
      <c r="F4998" s="57">
        <f t="shared" ca="1" si="610"/>
        <v>0</v>
      </c>
      <c r="G4998" s="57">
        <f t="shared" ca="1" si="611"/>
        <v>0</v>
      </c>
      <c r="H4998" s="17">
        <f t="shared" ca="1" si="612"/>
        <v>0</v>
      </c>
      <c r="I4998" s="17">
        <f t="shared" ca="1" si="613"/>
        <v>0</v>
      </c>
      <c r="K4998" s="17">
        <v>4989</v>
      </c>
      <c r="L4998" s="50">
        <v>1.7232307711726783E-3</v>
      </c>
      <c r="M4998" s="50">
        <v>1.7377675525851273E-3</v>
      </c>
      <c r="N4998" s="50">
        <v>5.3800000000000001E-2</v>
      </c>
      <c r="O4998" s="50">
        <v>5.4199999999999998E-2</v>
      </c>
      <c r="R4998" s="59"/>
    </row>
    <row r="4999" spans="2:18" x14ac:dyDescent="0.2">
      <c r="B4999">
        <f t="shared" si="616"/>
        <v>4990</v>
      </c>
      <c r="C4999" s="57">
        <f ca="1"/>
        <v>1.2517034321557503</v>
      </c>
      <c r="D4999" s="57">
        <f t="shared" ca="1" si="617"/>
        <v>0.7591240558595157</v>
      </c>
      <c r="E4999" s="57">
        <f t="shared" ca="1" si="617"/>
        <v>0.75937316079752359</v>
      </c>
      <c r="F4999" s="57">
        <f t="shared" ca="1" si="610"/>
        <v>0</v>
      </c>
      <c r="G4999" s="57">
        <f t="shared" ca="1" si="611"/>
        <v>0</v>
      </c>
      <c r="H4999" s="17">
        <f t="shared" ca="1" si="612"/>
        <v>0</v>
      </c>
      <c r="I4999" s="17">
        <f t="shared" ca="1" si="613"/>
        <v>0</v>
      </c>
      <c r="K4999" s="17">
        <v>4990</v>
      </c>
      <c r="L4999" s="50">
        <v>1.7192054579092478E-3</v>
      </c>
      <c r="M4999" s="50">
        <v>1.7323753692259274E-3</v>
      </c>
      <c r="N4999" s="50">
        <v>4.8399999999999999E-2</v>
      </c>
      <c r="O4999" s="50">
        <v>4.9000000000000002E-2</v>
      </c>
      <c r="R4999" s="59"/>
    </row>
    <row r="5000" spans="2:18" x14ac:dyDescent="0.2">
      <c r="B5000">
        <f t="shared" si="616"/>
        <v>4991</v>
      </c>
      <c r="C5000" s="57">
        <f ca="1"/>
        <v>1.5181672723592039</v>
      </c>
      <c r="D5000" s="57">
        <f t="shared" ca="1" si="617"/>
        <v>0.77933049104335439</v>
      </c>
      <c r="E5000" s="57">
        <f t="shared" ca="1" si="617"/>
        <v>0.77958622667992206</v>
      </c>
      <c r="F5000" s="57">
        <f t="shared" ca="1" si="610"/>
        <v>0</v>
      </c>
      <c r="G5000" s="57">
        <f t="shared" ca="1" si="611"/>
        <v>0</v>
      </c>
      <c r="H5000" s="17">
        <f t="shared" ca="1" si="612"/>
        <v>0</v>
      </c>
      <c r="I5000" s="17">
        <f t="shared" ca="1" si="613"/>
        <v>0</v>
      </c>
      <c r="K5000" s="17">
        <v>4991</v>
      </c>
      <c r="L5000" s="50">
        <v>1.8813108897885315E-3</v>
      </c>
      <c r="M5000" s="50">
        <v>1.8948983800756106E-3</v>
      </c>
      <c r="N5000" s="50">
        <v>4.9799999999999997E-2</v>
      </c>
      <c r="O5000" s="50">
        <v>5.04E-2</v>
      </c>
      <c r="R5000" s="59"/>
    </row>
    <row r="5001" spans="2:18" x14ac:dyDescent="0.2">
      <c r="B5001">
        <f t="shared" si="616"/>
        <v>4992</v>
      </c>
      <c r="C5001" s="57">
        <f ca="1"/>
        <v>-0.84002692181493077</v>
      </c>
      <c r="D5001" s="57">
        <f t="shared" ca="1" si="617"/>
        <v>0.61766535097335995</v>
      </c>
      <c r="E5001" s="57">
        <f t="shared" ca="1" si="617"/>
        <v>0.61786803653940969</v>
      </c>
      <c r="F5001" s="57">
        <f t="shared" ca="1" si="610"/>
        <v>0</v>
      </c>
      <c r="G5001" s="57">
        <f t="shared" ca="1" si="611"/>
        <v>0</v>
      </c>
      <c r="H5001" s="17">
        <f t="shared" ca="1" si="612"/>
        <v>0</v>
      </c>
      <c r="I5001" s="17">
        <f t="shared" ca="1" si="613"/>
        <v>0</v>
      </c>
      <c r="K5001" s="17">
        <v>4992</v>
      </c>
      <c r="L5001" s="50">
        <v>1.8868725878982094E-3</v>
      </c>
      <c r="M5001" s="50">
        <v>1.900632710971475E-3</v>
      </c>
      <c r="N5001" s="50">
        <v>5.0799999999999998E-2</v>
      </c>
      <c r="O5001" s="50">
        <v>5.0999999999999997E-2</v>
      </c>
      <c r="R5001" s="59"/>
    </row>
    <row r="5002" spans="2:18" x14ac:dyDescent="0.2">
      <c r="B5002">
        <f t="shared" si="616"/>
        <v>4993</v>
      </c>
      <c r="C5002" s="57">
        <f ca="1"/>
        <v>-1.4253272866598816</v>
      </c>
      <c r="D5002" s="57">
        <f t="shared" ca="1" si="617"/>
        <v>0.58303284665106947</v>
      </c>
      <c r="E5002" s="57">
        <f t="shared" ca="1" si="617"/>
        <v>0.58322416763477503</v>
      </c>
      <c r="F5002" s="57">
        <f t="shared" ref="F5002:F5009" ca="1" si="618">MAX(0,CP*(D5002-K))</f>
        <v>0</v>
      </c>
      <c r="G5002" s="57">
        <f t="shared" ref="G5002:G5009" ca="1" si="619">MAX(0,CP*(E5002-K))</f>
        <v>0</v>
      </c>
      <c r="H5002" s="17">
        <f t="shared" ref="H5002:H5009" ca="1" si="620">(CP*(D5002-K)&gt;0)*1</f>
        <v>0</v>
      </c>
      <c r="I5002" s="17">
        <f t="shared" ref="I5002:I5009" ca="1" si="621">(CP*(E5002-K)&gt;0)*1</f>
        <v>0</v>
      </c>
      <c r="K5002" s="17">
        <v>4993</v>
      </c>
      <c r="L5002" s="50">
        <v>1.5912010704031761E-3</v>
      </c>
      <c r="M5002" s="50">
        <v>1.6042784789975081E-3</v>
      </c>
      <c r="N5002" s="50">
        <v>4.8399999999999999E-2</v>
      </c>
      <c r="O5002" s="50">
        <v>4.8599999999999997E-2</v>
      </c>
      <c r="R5002" s="59"/>
    </row>
    <row r="5003" spans="2:18" x14ac:dyDescent="0.2">
      <c r="B5003">
        <f t="shared" si="616"/>
        <v>4994</v>
      </c>
      <c r="C5003" s="57">
        <f ca="1"/>
        <v>7.2177617959331211E-2</v>
      </c>
      <c r="D5003" s="57">
        <f t="shared" ca="1" si="617"/>
        <v>0.6757875455915634</v>
      </c>
      <c r="E5003" s="57">
        <f t="shared" ca="1" si="617"/>
        <v>0.67600930383167135</v>
      </c>
      <c r="F5003" s="57">
        <f t="shared" ca="1" si="618"/>
        <v>0</v>
      </c>
      <c r="G5003" s="57">
        <f t="shared" ca="1" si="619"/>
        <v>0</v>
      </c>
      <c r="H5003" s="17">
        <f t="shared" ca="1" si="620"/>
        <v>0</v>
      </c>
      <c r="I5003" s="17">
        <f t="shared" ca="1" si="621"/>
        <v>0</v>
      </c>
      <c r="K5003" s="17">
        <v>4994</v>
      </c>
      <c r="L5003" s="50">
        <v>1.7428309295232608E-3</v>
      </c>
      <c r="M5003" s="50">
        <v>1.7560959284145564E-3</v>
      </c>
      <c r="N5003" s="50">
        <v>4.8599999999999997E-2</v>
      </c>
      <c r="O5003" s="50">
        <v>4.9200000000000001E-2</v>
      </c>
      <c r="R5003" s="59"/>
    </row>
    <row r="5004" spans="2:18" x14ac:dyDescent="0.2">
      <c r="B5004">
        <f t="shared" si="616"/>
        <v>4995</v>
      </c>
      <c r="C5004" s="57">
        <f ca="1"/>
        <v>0.25187643240254215</v>
      </c>
      <c r="D5004" s="57">
        <f t="shared" ca="1" si="617"/>
        <v>0.68786651238246943</v>
      </c>
      <c r="E5004" s="57">
        <f t="shared" ca="1" si="617"/>
        <v>0.68809223430973832</v>
      </c>
      <c r="F5004" s="57">
        <f t="shared" ca="1" si="618"/>
        <v>0</v>
      </c>
      <c r="G5004" s="57">
        <f t="shared" ca="1" si="619"/>
        <v>0</v>
      </c>
      <c r="H5004" s="17">
        <f t="shared" ca="1" si="620"/>
        <v>0</v>
      </c>
      <c r="I5004" s="17">
        <f t="shared" ca="1" si="621"/>
        <v>0</v>
      </c>
      <c r="K5004" s="17">
        <v>4995</v>
      </c>
      <c r="L5004" s="50">
        <v>1.7657558570611752E-3</v>
      </c>
      <c r="M5004" s="50">
        <v>1.7793663826175844E-3</v>
      </c>
      <c r="N5004" s="50">
        <v>5.0200000000000002E-2</v>
      </c>
      <c r="O5004" s="50">
        <v>5.0799999999999998E-2</v>
      </c>
      <c r="R5004" s="59"/>
    </row>
    <row r="5005" spans="2:18" x14ac:dyDescent="0.2">
      <c r="B5005">
        <f t="shared" si="616"/>
        <v>4996</v>
      </c>
      <c r="C5005" s="57">
        <f ca="1"/>
        <v>0.27081549010479006</v>
      </c>
      <c r="D5005" s="57">
        <f t="shared" ca="1" si="617"/>
        <v>0.68915206472842661</v>
      </c>
      <c r="E5005" s="57">
        <f t="shared" ca="1" si="617"/>
        <v>0.68937820850695275</v>
      </c>
      <c r="F5005" s="57">
        <f t="shared" ca="1" si="618"/>
        <v>0</v>
      </c>
      <c r="G5005" s="57">
        <f t="shared" ca="1" si="619"/>
        <v>0</v>
      </c>
      <c r="H5005" s="17">
        <f t="shared" ca="1" si="620"/>
        <v>0</v>
      </c>
      <c r="I5005" s="17">
        <f t="shared" ca="1" si="621"/>
        <v>0</v>
      </c>
      <c r="K5005" s="17">
        <v>4996</v>
      </c>
      <c r="L5005" s="50">
        <v>1.7606004037090698E-3</v>
      </c>
      <c r="M5005" s="50">
        <v>1.77515830066802E-3</v>
      </c>
      <c r="N5005" s="50">
        <v>5.3999999999999999E-2</v>
      </c>
      <c r="O5005" s="50">
        <v>5.4199999999999998E-2</v>
      </c>
      <c r="R5005" s="59"/>
    </row>
    <row r="5006" spans="2:18" x14ac:dyDescent="0.2">
      <c r="B5006">
        <f t="shared" si="616"/>
        <v>4997</v>
      </c>
      <c r="C5006" s="57">
        <f ca="1"/>
        <v>-1.0265669091755136</v>
      </c>
      <c r="D5006" s="57">
        <f t="shared" ca="1" si="617"/>
        <v>0.60640998617104336</v>
      </c>
      <c r="E5006" s="57">
        <f t="shared" ca="1" si="617"/>
        <v>0.60660897831316618</v>
      </c>
      <c r="F5006" s="57">
        <f t="shared" ca="1" si="618"/>
        <v>0</v>
      </c>
      <c r="G5006" s="57">
        <f t="shared" ca="1" si="619"/>
        <v>0</v>
      </c>
      <c r="H5006" s="17">
        <f t="shared" ca="1" si="620"/>
        <v>0</v>
      </c>
      <c r="I5006" s="17">
        <f t="shared" ca="1" si="621"/>
        <v>0</v>
      </c>
      <c r="K5006" s="17">
        <v>4997</v>
      </c>
      <c r="L5006" s="50">
        <v>1.7496824995967E-3</v>
      </c>
      <c r="M5006" s="50">
        <v>1.7644803211712492E-3</v>
      </c>
      <c r="N5006" s="50">
        <v>5.4800000000000001E-2</v>
      </c>
      <c r="O5006" s="50">
        <v>5.5E-2</v>
      </c>
      <c r="R5006" s="59"/>
    </row>
    <row r="5007" spans="2:18" x14ac:dyDescent="0.2">
      <c r="B5007">
        <f t="shared" si="616"/>
        <v>4998</v>
      </c>
      <c r="C5007" s="57">
        <f ca="1"/>
        <v>0.48303282716685642</v>
      </c>
      <c r="D5007" s="57">
        <f t="shared" ca="1" si="617"/>
        <v>0.70372237204177823</v>
      </c>
      <c r="E5007" s="57">
        <f t="shared" ca="1" si="617"/>
        <v>0.70395329703553788</v>
      </c>
      <c r="F5007" s="57">
        <f t="shared" ca="1" si="618"/>
        <v>0</v>
      </c>
      <c r="G5007" s="57">
        <f t="shared" ca="1" si="619"/>
        <v>0</v>
      </c>
      <c r="H5007" s="17">
        <f t="shared" ca="1" si="620"/>
        <v>0</v>
      </c>
      <c r="I5007" s="17">
        <f t="shared" ca="1" si="621"/>
        <v>0</v>
      </c>
      <c r="K5007" s="17">
        <v>4998</v>
      </c>
      <c r="L5007" s="50">
        <v>1.6829512464183948E-3</v>
      </c>
      <c r="M5007" s="50">
        <v>1.6961947691819929E-3</v>
      </c>
      <c r="N5007" s="50">
        <v>4.8800000000000003E-2</v>
      </c>
      <c r="O5007" s="50">
        <v>4.9200000000000001E-2</v>
      </c>
      <c r="R5007" s="59"/>
    </row>
    <row r="5008" spans="2:18" x14ac:dyDescent="0.2">
      <c r="B5008">
        <f t="shared" si="616"/>
        <v>4999</v>
      </c>
      <c r="C5008" s="57">
        <f ca="1"/>
        <v>-1.9572912104913953</v>
      </c>
      <c r="D5008" s="57">
        <f t="shared" ca="1" si="617"/>
        <v>0.55324367601607594</v>
      </c>
      <c r="E5008" s="57">
        <f t="shared" ca="1" si="617"/>
        <v>0.553425221747045</v>
      </c>
      <c r="F5008" s="57">
        <f t="shared" ca="1" si="618"/>
        <v>0</v>
      </c>
      <c r="G5008" s="57">
        <f t="shared" ca="1" si="619"/>
        <v>0</v>
      </c>
      <c r="H5008" s="17">
        <f t="shared" ca="1" si="620"/>
        <v>0</v>
      </c>
      <c r="I5008" s="17">
        <f t="shared" ca="1" si="621"/>
        <v>0</v>
      </c>
      <c r="K5008" s="17">
        <v>4999</v>
      </c>
      <c r="L5008" s="50">
        <v>1.801165065699744E-3</v>
      </c>
      <c r="M5008" s="50">
        <v>1.815242971989126E-3</v>
      </c>
      <c r="N5008" s="50">
        <v>5.1799999999999999E-2</v>
      </c>
      <c r="O5008" s="50">
        <v>5.2400000000000002E-2</v>
      </c>
      <c r="R5008" s="59"/>
    </row>
    <row r="5009" spans="2:18" x14ac:dyDescent="0.2">
      <c r="B5009">
        <f t="shared" si="616"/>
        <v>5000</v>
      </c>
      <c r="C5009" s="57">
        <f ca="1"/>
        <v>-1.0001613781676628</v>
      </c>
      <c r="D5009" s="57">
        <f t="shared" ca="1" si="617"/>
        <v>0.60799068227431297</v>
      </c>
      <c r="E5009" s="57">
        <f t="shared" ca="1" si="617"/>
        <v>0.60819019311848699</v>
      </c>
      <c r="F5009" s="57">
        <f t="shared" ca="1" si="618"/>
        <v>0</v>
      </c>
      <c r="G5009" s="57">
        <f t="shared" ca="1" si="619"/>
        <v>0</v>
      </c>
      <c r="H5009" s="17">
        <f t="shared" ca="1" si="620"/>
        <v>0</v>
      </c>
      <c r="I5009" s="17">
        <f t="shared" ca="1" si="621"/>
        <v>0</v>
      </c>
      <c r="K5009" s="17">
        <v>5000</v>
      </c>
      <c r="L5009" s="50">
        <v>1.6061303750470313E-3</v>
      </c>
      <c r="M5009" s="50">
        <v>1.6197285422568288E-3</v>
      </c>
      <c r="N5009" s="50">
        <v>5.04E-2</v>
      </c>
      <c r="O5009" s="50">
        <v>5.0799999999999998E-2</v>
      </c>
      <c r="R5009" s="59"/>
    </row>
    <row r="5010" spans="2:18" x14ac:dyDescent="0.2">
      <c r="K5010" s="17">
        <v>5001</v>
      </c>
      <c r="L5010" s="50">
        <v>2.0857152657946343E-3</v>
      </c>
      <c r="M5010" s="50">
        <v>2.1003148515138016E-3</v>
      </c>
      <c r="N5010" s="50">
        <v>5.3800000000000001E-2</v>
      </c>
      <c r="O5010" s="50">
        <v>5.3800000000000001E-2</v>
      </c>
      <c r="R5010" s="59"/>
    </row>
    <row r="5011" spans="2:18" x14ac:dyDescent="0.2">
      <c r="K5011" s="17">
        <v>5002</v>
      </c>
      <c r="L5011" s="50">
        <v>1.7085041362698838E-3</v>
      </c>
      <c r="M5011" s="50">
        <v>1.7230577324375399E-3</v>
      </c>
      <c r="N5011" s="50">
        <v>5.3600000000000002E-2</v>
      </c>
      <c r="O5011" s="50">
        <v>5.4399999999999997E-2</v>
      </c>
      <c r="R5011" s="59"/>
    </row>
    <row r="5012" spans="2:18" x14ac:dyDescent="0.2">
      <c r="K5012" s="17">
        <v>5003</v>
      </c>
      <c r="L5012" s="50">
        <v>1.8441533550486429E-3</v>
      </c>
      <c r="M5012" s="50">
        <v>1.85920939651236E-3</v>
      </c>
      <c r="N5012" s="50">
        <v>5.5599999999999997E-2</v>
      </c>
      <c r="O5012" s="50">
        <v>5.6000000000000001E-2</v>
      </c>
      <c r="R5012" s="59"/>
    </row>
    <row r="5013" spans="2:18" x14ac:dyDescent="0.2">
      <c r="K5013" s="17">
        <v>5004</v>
      </c>
      <c r="L5013" s="50">
        <v>1.8447154892986984E-3</v>
      </c>
      <c r="M5013" s="50">
        <v>1.8588253786949811E-3</v>
      </c>
      <c r="N5013" s="50">
        <v>5.1799999999999999E-2</v>
      </c>
      <c r="O5013" s="50">
        <v>5.2400000000000002E-2</v>
      </c>
      <c r="R5013" s="59"/>
    </row>
    <row r="5014" spans="2:18" x14ac:dyDescent="0.2">
      <c r="K5014" s="17">
        <v>5005</v>
      </c>
      <c r="L5014" s="50">
        <v>1.5928608451034978E-3</v>
      </c>
      <c r="M5014" s="50">
        <v>1.6066137742777461E-3</v>
      </c>
      <c r="N5014" s="50">
        <v>5.0799999999999998E-2</v>
      </c>
      <c r="O5014" s="50">
        <v>5.16E-2</v>
      </c>
      <c r="R5014" s="59"/>
    </row>
    <row r="5015" spans="2:18" x14ac:dyDescent="0.2">
      <c r="K5015" s="17">
        <v>5006</v>
      </c>
      <c r="L5015" s="50">
        <v>1.6753935185256793E-3</v>
      </c>
      <c r="M5015" s="50">
        <v>1.6880838083269051E-3</v>
      </c>
      <c r="N5015" s="50">
        <v>4.6399999999999997E-2</v>
      </c>
      <c r="O5015" s="50">
        <v>4.7199999999999999E-2</v>
      </c>
      <c r="R5015" s="59"/>
    </row>
    <row r="5016" spans="2:18" x14ac:dyDescent="0.2">
      <c r="K5016" s="17">
        <v>5007</v>
      </c>
      <c r="L5016" s="50">
        <v>1.8190495463685195E-3</v>
      </c>
      <c r="M5016" s="50">
        <v>1.8329344437337317E-3</v>
      </c>
      <c r="N5016" s="50">
        <v>5.0999999999999997E-2</v>
      </c>
      <c r="O5016" s="50">
        <v>5.16E-2</v>
      </c>
      <c r="R5016" s="59"/>
    </row>
    <row r="5017" spans="2:18" x14ac:dyDescent="0.2">
      <c r="K5017" s="17">
        <v>5008</v>
      </c>
      <c r="L5017" s="50">
        <v>1.5505262930118713E-3</v>
      </c>
      <c r="M5017" s="50">
        <v>1.5634561446139809E-3</v>
      </c>
      <c r="N5017" s="50">
        <v>4.7600000000000003E-2</v>
      </c>
      <c r="O5017" s="50">
        <v>4.8599999999999997E-2</v>
      </c>
      <c r="R5017" s="59"/>
    </row>
    <row r="5018" spans="2:18" x14ac:dyDescent="0.2">
      <c r="K5018" s="17">
        <v>5009</v>
      </c>
      <c r="L5018" s="50">
        <v>1.5634792027897871E-3</v>
      </c>
      <c r="M5018" s="50">
        <v>1.5765107286662247E-3</v>
      </c>
      <c r="N5018" s="50">
        <v>4.8399999999999999E-2</v>
      </c>
      <c r="O5018" s="50">
        <v>4.8399999999999999E-2</v>
      </c>
      <c r="R5018" s="59"/>
    </row>
    <row r="5019" spans="2:18" x14ac:dyDescent="0.2">
      <c r="K5019" s="17">
        <v>5010</v>
      </c>
      <c r="L5019" s="50">
        <v>1.4916647456123307E-3</v>
      </c>
      <c r="M5019" s="50">
        <v>1.5055521026277629E-3</v>
      </c>
      <c r="N5019" s="50">
        <v>5.1799999999999999E-2</v>
      </c>
      <c r="O5019" s="50">
        <v>5.1799999999999999E-2</v>
      </c>
      <c r="R5019" s="59"/>
    </row>
    <row r="5020" spans="2:18" x14ac:dyDescent="0.2">
      <c r="K5020" s="17">
        <v>5011</v>
      </c>
      <c r="L5020" s="50">
        <v>1.7019121788397046E-3</v>
      </c>
      <c r="M5020" s="50">
        <v>1.71467517603357E-3</v>
      </c>
      <c r="N5020" s="50">
        <v>4.7E-2</v>
      </c>
      <c r="O5020" s="50">
        <v>4.7399999999999998E-2</v>
      </c>
      <c r="R5020" s="59"/>
    </row>
    <row r="5021" spans="2:18" x14ac:dyDescent="0.2">
      <c r="K5021" s="17">
        <v>5012</v>
      </c>
      <c r="L5021" s="50">
        <v>1.8725569851056523E-3</v>
      </c>
      <c r="M5021" s="50">
        <v>1.8873404367286642E-3</v>
      </c>
      <c r="N5021" s="50">
        <v>5.4600000000000003E-2</v>
      </c>
      <c r="O5021" s="50">
        <v>5.4800000000000001E-2</v>
      </c>
      <c r="R5021" s="59"/>
    </row>
    <row r="5022" spans="2:18" x14ac:dyDescent="0.2">
      <c r="K5022" s="17">
        <v>5013</v>
      </c>
      <c r="L5022" s="50">
        <v>1.9029172534255807E-3</v>
      </c>
      <c r="M5022" s="50">
        <v>1.9176771413386398E-3</v>
      </c>
      <c r="N5022" s="50">
        <v>5.4600000000000003E-2</v>
      </c>
      <c r="O5022" s="50">
        <v>5.4800000000000001E-2</v>
      </c>
      <c r="R5022" s="59"/>
    </row>
    <row r="5023" spans="2:18" x14ac:dyDescent="0.2">
      <c r="K5023" s="17">
        <v>5014</v>
      </c>
      <c r="L5023" s="50">
        <v>1.8298188613856173E-3</v>
      </c>
      <c r="M5023" s="50">
        <v>1.843092973740514E-3</v>
      </c>
      <c r="N5023" s="50">
        <v>4.9000000000000002E-2</v>
      </c>
      <c r="O5023" s="50">
        <v>4.9000000000000002E-2</v>
      </c>
      <c r="R5023" s="59"/>
    </row>
    <row r="5024" spans="2:18" x14ac:dyDescent="0.2">
      <c r="K5024" s="17">
        <v>5015</v>
      </c>
      <c r="L5024" s="50">
        <v>1.8968018247406764E-3</v>
      </c>
      <c r="M5024" s="50">
        <v>1.9109107686798381E-3</v>
      </c>
      <c r="N5024" s="50">
        <v>5.1799999999999999E-2</v>
      </c>
      <c r="O5024" s="50">
        <v>5.2200000000000003E-2</v>
      </c>
      <c r="R5024" s="59"/>
    </row>
    <row r="5025" spans="11:18" x14ac:dyDescent="0.2">
      <c r="K5025" s="17">
        <v>5016</v>
      </c>
      <c r="L5025" s="50">
        <v>1.6799557153725055E-3</v>
      </c>
      <c r="M5025" s="50">
        <v>1.6937679902202139E-3</v>
      </c>
      <c r="N5025" s="50">
        <v>5.1200000000000002E-2</v>
      </c>
      <c r="O5025" s="50">
        <v>5.1400000000000001E-2</v>
      </c>
      <c r="R5025" s="59"/>
    </row>
    <row r="5026" spans="11:18" x14ac:dyDescent="0.2">
      <c r="K5026" s="17">
        <v>5017</v>
      </c>
      <c r="L5026" s="50">
        <v>1.7960140476821489E-3</v>
      </c>
      <c r="M5026" s="50">
        <v>1.8099853068713327E-3</v>
      </c>
      <c r="N5026" s="50">
        <v>5.16E-2</v>
      </c>
      <c r="O5026" s="50">
        <v>5.1999999999999998E-2</v>
      </c>
      <c r="R5026" s="59"/>
    </row>
    <row r="5027" spans="11:18" x14ac:dyDescent="0.2">
      <c r="K5027" s="17">
        <v>5018</v>
      </c>
      <c r="L5027" s="50">
        <v>1.821911352198579E-3</v>
      </c>
      <c r="M5027" s="50">
        <v>1.8373554973559621E-3</v>
      </c>
      <c r="N5027" s="50">
        <v>5.74E-2</v>
      </c>
      <c r="O5027" s="50">
        <v>5.74E-2</v>
      </c>
      <c r="R5027" s="59"/>
    </row>
    <row r="5028" spans="11:18" x14ac:dyDescent="0.2">
      <c r="K5028" s="17">
        <v>5019</v>
      </c>
      <c r="L5028" s="50">
        <v>1.5318176540496352E-3</v>
      </c>
      <c r="M5028" s="50">
        <v>1.5447870610270594E-3</v>
      </c>
      <c r="N5028" s="50">
        <v>4.82E-2</v>
      </c>
      <c r="O5028" s="50">
        <v>4.82E-2</v>
      </c>
      <c r="R5028" s="59"/>
    </row>
    <row r="5029" spans="11:18" x14ac:dyDescent="0.2">
      <c r="K5029" s="17">
        <v>5020</v>
      </c>
      <c r="L5029" s="50">
        <v>1.8716311158283264E-3</v>
      </c>
      <c r="M5029" s="50">
        <v>1.8869876659368455E-3</v>
      </c>
      <c r="N5029" s="50">
        <v>5.6800000000000003E-2</v>
      </c>
      <c r="O5029" s="50">
        <v>5.74E-2</v>
      </c>
      <c r="R5029" s="59"/>
    </row>
    <row r="5030" spans="11:18" x14ac:dyDescent="0.2">
      <c r="K5030" s="17">
        <v>5021</v>
      </c>
      <c r="L5030" s="50">
        <v>1.671401215114689E-3</v>
      </c>
      <c r="M5030" s="50">
        <v>1.6851526610760568E-3</v>
      </c>
      <c r="N5030" s="50">
        <v>5.0999999999999997E-2</v>
      </c>
      <c r="O5030" s="50">
        <v>5.1200000000000002E-2</v>
      </c>
      <c r="R5030" s="59"/>
    </row>
    <row r="5031" spans="11:18" x14ac:dyDescent="0.2">
      <c r="K5031" s="17">
        <v>5022</v>
      </c>
      <c r="L5031" s="50">
        <v>1.7829853432015912E-3</v>
      </c>
      <c r="M5031" s="50">
        <v>1.7970276038664465E-3</v>
      </c>
      <c r="N5031" s="50">
        <v>5.1999999999999998E-2</v>
      </c>
      <c r="O5031" s="50">
        <v>5.2200000000000003E-2</v>
      </c>
      <c r="R5031" s="59"/>
    </row>
    <row r="5032" spans="11:18" x14ac:dyDescent="0.2">
      <c r="K5032" s="17">
        <v>5023</v>
      </c>
      <c r="L5032" s="50">
        <v>1.7059189407379999E-3</v>
      </c>
      <c r="M5032" s="50">
        <v>1.7192252309082001E-3</v>
      </c>
      <c r="N5032" s="50">
        <v>4.9200000000000001E-2</v>
      </c>
      <c r="O5032" s="50">
        <v>4.9399999999999999E-2</v>
      </c>
      <c r="R5032" s="59"/>
    </row>
    <row r="5033" spans="11:18" x14ac:dyDescent="0.2">
      <c r="K5033" s="17">
        <v>5024</v>
      </c>
      <c r="L5033" s="50">
        <v>1.393194953014859E-3</v>
      </c>
      <c r="M5033" s="50">
        <v>1.4048502132999593E-3</v>
      </c>
      <c r="N5033" s="50">
        <v>4.3200000000000002E-2</v>
      </c>
      <c r="O5033" s="50">
        <v>4.3400000000000001E-2</v>
      </c>
      <c r="R5033" s="59"/>
    </row>
    <row r="5034" spans="11:18" x14ac:dyDescent="0.2">
      <c r="K5034" s="17">
        <v>5025</v>
      </c>
      <c r="L5034" s="50">
        <v>1.788086549862924E-3</v>
      </c>
      <c r="M5034" s="50">
        <v>1.8015786722854544E-3</v>
      </c>
      <c r="N5034" s="50">
        <v>4.9799999999999997E-2</v>
      </c>
      <c r="O5034" s="50">
        <v>5.0200000000000002E-2</v>
      </c>
      <c r="R5034" s="59"/>
    </row>
    <row r="5035" spans="11:18" x14ac:dyDescent="0.2">
      <c r="K5035" s="17">
        <v>5026</v>
      </c>
      <c r="L5035" s="50">
        <v>1.6829713807975399E-3</v>
      </c>
      <c r="M5035" s="50">
        <v>1.6970457344644991E-3</v>
      </c>
      <c r="N5035" s="50">
        <v>5.2200000000000003E-2</v>
      </c>
      <c r="O5035" s="50">
        <v>5.2400000000000002E-2</v>
      </c>
      <c r="R5035" s="59"/>
    </row>
    <row r="5036" spans="11:18" x14ac:dyDescent="0.2">
      <c r="K5036" s="17">
        <v>5027</v>
      </c>
      <c r="L5036" s="50">
        <v>1.7468867009761699E-3</v>
      </c>
      <c r="M5036" s="50">
        <v>1.7607013192825112E-3</v>
      </c>
      <c r="N5036" s="50">
        <v>5.0999999999999997E-2</v>
      </c>
      <c r="O5036" s="50">
        <v>5.1200000000000002E-2</v>
      </c>
      <c r="R5036" s="59"/>
    </row>
    <row r="5037" spans="11:18" x14ac:dyDescent="0.2">
      <c r="K5037" s="17">
        <v>5028</v>
      </c>
      <c r="L5037" s="50">
        <v>1.6662141137937098E-3</v>
      </c>
      <c r="M5037" s="50">
        <v>1.6803131387288512E-3</v>
      </c>
      <c r="N5037" s="50">
        <v>5.2200000000000003E-2</v>
      </c>
      <c r="O5037" s="50">
        <v>5.2400000000000002E-2</v>
      </c>
      <c r="R5037" s="59"/>
    </row>
    <row r="5038" spans="11:18" x14ac:dyDescent="0.2">
      <c r="K5038" s="17">
        <v>5029</v>
      </c>
      <c r="L5038" s="50">
        <v>1.5982974893496845E-3</v>
      </c>
      <c r="M5038" s="50">
        <v>1.6113404407725102E-3</v>
      </c>
      <c r="N5038" s="50">
        <v>4.8399999999999999E-2</v>
      </c>
      <c r="O5038" s="50">
        <v>4.8399999999999999E-2</v>
      </c>
      <c r="R5038" s="59"/>
    </row>
    <row r="5039" spans="11:18" x14ac:dyDescent="0.2">
      <c r="K5039" s="17">
        <v>5030</v>
      </c>
      <c r="L5039" s="50">
        <v>1.8064779455584567E-3</v>
      </c>
      <c r="M5039" s="50">
        <v>1.8207133890753686E-3</v>
      </c>
      <c r="N5039" s="50">
        <v>5.2600000000000001E-2</v>
      </c>
      <c r="O5039" s="50">
        <v>5.2999999999999999E-2</v>
      </c>
      <c r="R5039" s="59"/>
    </row>
    <row r="5040" spans="11:18" x14ac:dyDescent="0.2">
      <c r="K5040" s="17">
        <v>5031</v>
      </c>
      <c r="L5040" s="50">
        <v>1.9440816636036751E-3</v>
      </c>
      <c r="M5040" s="50">
        <v>1.9588574842290627E-3</v>
      </c>
      <c r="N5040" s="50">
        <v>5.4199999999999998E-2</v>
      </c>
      <c r="O5040" s="50">
        <v>5.5199999999999999E-2</v>
      </c>
      <c r="R5040" s="59"/>
    </row>
    <row r="5041" spans="11:18" x14ac:dyDescent="0.2">
      <c r="K5041" s="17">
        <v>5032</v>
      </c>
      <c r="L5041" s="50">
        <v>1.6121196569288362E-3</v>
      </c>
      <c r="M5041" s="50">
        <v>1.624292617375271E-3</v>
      </c>
      <c r="N5041" s="50">
        <v>4.48E-2</v>
      </c>
      <c r="O5041" s="50">
        <v>4.5199999999999997E-2</v>
      </c>
      <c r="R5041" s="59"/>
    </row>
    <row r="5042" spans="11:18" x14ac:dyDescent="0.2">
      <c r="K5042" s="17">
        <v>5033</v>
      </c>
      <c r="L5042" s="50">
        <v>1.7313651265562851E-3</v>
      </c>
      <c r="M5042" s="50">
        <v>1.7448138484459192E-3</v>
      </c>
      <c r="N5042" s="50">
        <v>4.9799999999999997E-2</v>
      </c>
      <c r="O5042" s="50">
        <v>4.9799999999999997E-2</v>
      </c>
      <c r="R5042" s="59"/>
    </row>
    <row r="5043" spans="11:18" x14ac:dyDescent="0.2">
      <c r="K5043" s="17">
        <v>5034</v>
      </c>
      <c r="L5043" s="50">
        <v>1.851049245948914E-3</v>
      </c>
      <c r="M5043" s="50">
        <v>1.864308448715733E-3</v>
      </c>
      <c r="N5043" s="50">
        <v>4.8599999999999997E-2</v>
      </c>
      <c r="O5043" s="50">
        <v>4.9200000000000001E-2</v>
      </c>
      <c r="R5043" s="59"/>
    </row>
    <row r="5044" spans="11:18" x14ac:dyDescent="0.2">
      <c r="K5044" s="17">
        <v>5035</v>
      </c>
      <c r="L5044" s="50">
        <v>1.9047902980735274E-3</v>
      </c>
      <c r="M5044" s="50">
        <v>1.9203133690094318E-3</v>
      </c>
      <c r="N5044" s="50">
        <v>5.7599999999999998E-2</v>
      </c>
      <c r="O5044" s="50">
        <v>5.7599999999999998E-2</v>
      </c>
      <c r="R5044" s="59"/>
    </row>
    <row r="5045" spans="11:18" x14ac:dyDescent="0.2">
      <c r="K5045" s="17">
        <v>5036</v>
      </c>
      <c r="L5045" s="50">
        <v>1.7620413773670094E-3</v>
      </c>
      <c r="M5045" s="50">
        <v>1.7764395112677459E-3</v>
      </c>
      <c r="N5045" s="50">
        <v>5.2999999999999999E-2</v>
      </c>
      <c r="O5045" s="50">
        <v>5.3800000000000001E-2</v>
      </c>
      <c r="R5045" s="59"/>
    </row>
    <row r="5046" spans="11:18" x14ac:dyDescent="0.2">
      <c r="K5046" s="17">
        <v>5037</v>
      </c>
      <c r="L5046" s="50">
        <v>1.7057608964134556E-3</v>
      </c>
      <c r="M5046" s="50">
        <v>1.7189123458917481E-3</v>
      </c>
      <c r="N5046" s="50">
        <v>4.8599999999999997E-2</v>
      </c>
      <c r="O5046" s="50">
        <v>4.8800000000000003E-2</v>
      </c>
      <c r="R5046" s="59"/>
    </row>
    <row r="5047" spans="11:18" x14ac:dyDescent="0.2">
      <c r="K5047" s="17">
        <v>5038</v>
      </c>
      <c r="L5047" s="50">
        <v>1.9820579087450997E-3</v>
      </c>
      <c r="M5047" s="50">
        <v>1.9969276363665605E-3</v>
      </c>
      <c r="N5047" s="50">
        <v>5.4800000000000001E-2</v>
      </c>
      <c r="O5047" s="50">
        <v>5.5199999999999999E-2</v>
      </c>
      <c r="R5047" s="59"/>
    </row>
    <row r="5048" spans="11:18" x14ac:dyDescent="0.2">
      <c r="K5048" s="17">
        <v>5039</v>
      </c>
      <c r="L5048" s="50">
        <v>1.8516863343374485E-3</v>
      </c>
      <c r="M5048" s="50">
        <v>1.8646572470805104E-3</v>
      </c>
      <c r="N5048" s="50">
        <v>4.7800000000000002E-2</v>
      </c>
      <c r="O5048" s="50">
        <v>4.7800000000000002E-2</v>
      </c>
      <c r="R5048" s="59"/>
    </row>
    <row r="5049" spans="11:18" x14ac:dyDescent="0.2">
      <c r="K5049" s="17">
        <v>5040</v>
      </c>
      <c r="L5049" s="50">
        <v>1.7734358076097287E-3</v>
      </c>
      <c r="M5049" s="50">
        <v>1.7876742733444967E-3</v>
      </c>
      <c r="N5049" s="50">
        <v>5.28E-2</v>
      </c>
      <c r="O5049" s="50">
        <v>5.28E-2</v>
      </c>
      <c r="R5049" s="59"/>
    </row>
    <row r="5050" spans="11:18" x14ac:dyDescent="0.2">
      <c r="K5050" s="17">
        <v>5041</v>
      </c>
      <c r="L5050" s="50">
        <v>1.7093902817453929E-3</v>
      </c>
      <c r="M5050" s="50">
        <v>1.7236104215827598E-3</v>
      </c>
      <c r="N5050" s="50">
        <v>5.28E-2</v>
      </c>
      <c r="O5050" s="50">
        <v>5.2999999999999999E-2</v>
      </c>
      <c r="R5050" s="59"/>
    </row>
    <row r="5051" spans="11:18" x14ac:dyDescent="0.2">
      <c r="K5051" s="17">
        <v>5042</v>
      </c>
      <c r="L5051" s="50">
        <v>1.7388831082344584E-3</v>
      </c>
      <c r="M5051" s="50">
        <v>1.7530275231101716E-3</v>
      </c>
      <c r="N5051" s="50">
        <v>5.2400000000000002E-2</v>
      </c>
      <c r="O5051" s="50">
        <v>5.28E-2</v>
      </c>
      <c r="R5051" s="59"/>
    </row>
    <row r="5052" spans="11:18" x14ac:dyDescent="0.2">
      <c r="K5052" s="17">
        <v>5043</v>
      </c>
      <c r="L5052" s="50">
        <v>1.6527166453653506E-3</v>
      </c>
      <c r="M5052" s="50">
        <v>1.6662529157491783E-3</v>
      </c>
      <c r="N5052" s="50">
        <v>4.9599999999999998E-2</v>
      </c>
      <c r="O5052" s="50">
        <v>5.04E-2</v>
      </c>
      <c r="R5052" s="59"/>
    </row>
    <row r="5053" spans="11:18" x14ac:dyDescent="0.2">
      <c r="K5053" s="17">
        <v>5044</v>
      </c>
      <c r="L5053" s="50">
        <v>1.7627414249007469E-3</v>
      </c>
      <c r="M5053" s="50">
        <v>1.7770646814702956E-3</v>
      </c>
      <c r="N5053" s="50">
        <v>5.2999999999999999E-2</v>
      </c>
      <c r="O5053" s="50">
        <v>5.3199999999999997E-2</v>
      </c>
      <c r="R5053" s="59"/>
    </row>
    <row r="5054" spans="11:18" x14ac:dyDescent="0.2">
      <c r="K5054" s="17">
        <v>5045</v>
      </c>
      <c r="L5054" s="50">
        <v>1.856217640449761E-3</v>
      </c>
      <c r="M5054" s="50">
        <v>1.8696128928465143E-3</v>
      </c>
      <c r="N5054" s="50">
        <v>4.9200000000000001E-2</v>
      </c>
      <c r="O5054" s="50">
        <v>4.9599999999999998E-2</v>
      </c>
      <c r="R5054" s="59"/>
    </row>
    <row r="5055" spans="11:18" x14ac:dyDescent="0.2">
      <c r="K5055" s="17">
        <v>5046</v>
      </c>
      <c r="L5055" s="50">
        <v>1.8887649802212334E-3</v>
      </c>
      <c r="M5055" s="50">
        <v>1.9034793109164048E-3</v>
      </c>
      <c r="N5055" s="50">
        <v>5.4399999999999997E-2</v>
      </c>
      <c r="O5055" s="50">
        <v>5.4600000000000003E-2</v>
      </c>
      <c r="R5055" s="59"/>
    </row>
    <row r="5056" spans="11:18" x14ac:dyDescent="0.2">
      <c r="K5056" s="17">
        <v>5047</v>
      </c>
      <c r="L5056" s="50">
        <v>1.7687300641078096E-3</v>
      </c>
      <c r="M5056" s="50">
        <v>1.7826269099543712E-3</v>
      </c>
      <c r="N5056" s="50">
        <v>5.1200000000000002E-2</v>
      </c>
      <c r="O5056" s="50">
        <v>5.16E-2</v>
      </c>
      <c r="R5056" s="59"/>
    </row>
    <row r="5057" spans="11:18" x14ac:dyDescent="0.2">
      <c r="K5057" s="17">
        <v>5048</v>
      </c>
      <c r="L5057" s="50">
        <v>1.7205655872303393E-3</v>
      </c>
      <c r="M5057" s="50">
        <v>1.7343728698799908E-3</v>
      </c>
      <c r="N5057" s="50">
        <v>5.1200000000000002E-2</v>
      </c>
      <c r="O5057" s="50">
        <v>5.1200000000000002E-2</v>
      </c>
      <c r="R5057" s="59"/>
    </row>
    <row r="5058" spans="11:18" x14ac:dyDescent="0.2">
      <c r="K5058" s="17">
        <v>5049</v>
      </c>
      <c r="L5058" s="50">
        <v>2.016871605271356E-3</v>
      </c>
      <c r="M5058" s="50">
        <v>2.030780922312978E-3</v>
      </c>
      <c r="N5058" s="50">
        <v>5.1200000000000002E-2</v>
      </c>
      <c r="O5058" s="50">
        <v>5.1400000000000001E-2</v>
      </c>
      <c r="R5058" s="59"/>
    </row>
    <row r="5059" spans="11:18" x14ac:dyDescent="0.2">
      <c r="K5059" s="17">
        <v>5050</v>
      </c>
      <c r="L5059" s="50">
        <v>1.9245403298678073E-3</v>
      </c>
      <c r="M5059" s="50">
        <v>1.938635007447376E-3</v>
      </c>
      <c r="N5059" s="50">
        <v>5.1999999999999998E-2</v>
      </c>
      <c r="O5059" s="50">
        <v>5.2200000000000003E-2</v>
      </c>
      <c r="R5059" s="59"/>
    </row>
    <row r="5060" spans="11:18" x14ac:dyDescent="0.2">
      <c r="K5060" s="17">
        <v>5051</v>
      </c>
      <c r="L5060" s="50">
        <v>1.8507323715326479E-3</v>
      </c>
      <c r="M5060" s="50">
        <v>1.865270505713302E-3</v>
      </c>
      <c r="N5060" s="50">
        <v>5.3600000000000002E-2</v>
      </c>
      <c r="O5060" s="50">
        <v>5.3999999999999999E-2</v>
      </c>
      <c r="R5060" s="59"/>
    </row>
    <row r="5061" spans="11:18" x14ac:dyDescent="0.2">
      <c r="K5061" s="17">
        <v>5052</v>
      </c>
      <c r="L5061" s="50">
        <v>1.4831604085301887E-3</v>
      </c>
      <c r="M5061" s="50">
        <v>1.4951570962304691E-3</v>
      </c>
      <c r="N5061" s="50">
        <v>4.4400000000000002E-2</v>
      </c>
      <c r="O5061" s="50">
        <v>4.4600000000000001E-2</v>
      </c>
      <c r="R5061" s="59"/>
    </row>
    <row r="5062" spans="11:18" x14ac:dyDescent="0.2">
      <c r="K5062" s="17">
        <v>5053</v>
      </c>
      <c r="L5062" s="50">
        <v>1.6104704655230939E-3</v>
      </c>
      <c r="M5062" s="50">
        <v>1.6235174114820579E-3</v>
      </c>
      <c r="N5062" s="50">
        <v>4.8399999999999999E-2</v>
      </c>
      <c r="O5062" s="50">
        <v>4.8399999999999999E-2</v>
      </c>
      <c r="R5062" s="59"/>
    </row>
    <row r="5063" spans="11:18" x14ac:dyDescent="0.2">
      <c r="K5063" s="17">
        <v>5054</v>
      </c>
      <c r="L5063" s="50">
        <v>1.6288366815901483E-3</v>
      </c>
      <c r="M5063" s="50">
        <v>1.6422000297600899E-3</v>
      </c>
      <c r="N5063" s="50">
        <v>4.9599999999999998E-2</v>
      </c>
      <c r="O5063" s="50">
        <v>4.9599999999999998E-2</v>
      </c>
      <c r="R5063" s="59"/>
    </row>
    <row r="5064" spans="11:18" x14ac:dyDescent="0.2">
      <c r="K5064" s="17">
        <v>5055</v>
      </c>
      <c r="L5064" s="50">
        <v>1.6125987184029598E-3</v>
      </c>
      <c r="M5064" s="50">
        <v>1.625749277162437E-3</v>
      </c>
      <c r="N5064" s="50">
        <v>4.8599999999999997E-2</v>
      </c>
      <c r="O5064" s="50">
        <v>4.8800000000000003E-2</v>
      </c>
      <c r="R5064" s="59"/>
    </row>
    <row r="5065" spans="11:18" x14ac:dyDescent="0.2">
      <c r="K5065" s="17">
        <v>5056</v>
      </c>
      <c r="L5065" s="50">
        <v>1.6239179149821581E-3</v>
      </c>
      <c r="M5065" s="50">
        <v>1.637591861785129E-3</v>
      </c>
      <c r="N5065" s="50">
        <v>5.0799999999999998E-2</v>
      </c>
      <c r="O5065" s="50">
        <v>5.0999999999999997E-2</v>
      </c>
      <c r="R5065" s="59"/>
    </row>
    <row r="5066" spans="11:18" x14ac:dyDescent="0.2">
      <c r="K5066" s="17">
        <v>5057</v>
      </c>
      <c r="L5066" s="50">
        <v>1.6469553469681828E-3</v>
      </c>
      <c r="M5066" s="50">
        <v>1.6604129150878872E-3</v>
      </c>
      <c r="N5066" s="50">
        <v>4.9799999999999997E-2</v>
      </c>
      <c r="O5066" s="50">
        <v>0.05</v>
      </c>
      <c r="R5066" s="59"/>
    </row>
    <row r="5067" spans="11:18" x14ac:dyDescent="0.2">
      <c r="K5067" s="17">
        <v>5058</v>
      </c>
      <c r="L5067" s="50">
        <v>1.7293642054236572E-3</v>
      </c>
      <c r="M5067" s="50">
        <v>1.7430464979635331E-3</v>
      </c>
      <c r="N5067" s="50">
        <v>5.0599999999999999E-2</v>
      </c>
      <c r="O5067" s="50">
        <v>5.0999999999999997E-2</v>
      </c>
      <c r="R5067" s="59"/>
    </row>
    <row r="5068" spans="11:18" x14ac:dyDescent="0.2">
      <c r="K5068" s="17">
        <v>5059</v>
      </c>
      <c r="L5068" s="50">
        <v>1.6742065859551545E-3</v>
      </c>
      <c r="M5068" s="50">
        <v>1.6883312487830902E-3</v>
      </c>
      <c r="N5068" s="50">
        <v>5.2400000000000002E-2</v>
      </c>
      <c r="O5068" s="50">
        <v>5.28E-2</v>
      </c>
      <c r="R5068" s="59"/>
    </row>
    <row r="5069" spans="11:18" x14ac:dyDescent="0.2">
      <c r="K5069" s="17">
        <v>5060</v>
      </c>
      <c r="L5069" s="50">
        <v>2.0241599273869318E-3</v>
      </c>
      <c r="M5069" s="50">
        <v>2.0402396644217859E-3</v>
      </c>
      <c r="N5069" s="50">
        <v>5.9400000000000001E-2</v>
      </c>
      <c r="O5069" s="50">
        <v>6.0199999999999997E-2</v>
      </c>
      <c r="R5069" s="59"/>
    </row>
    <row r="5070" spans="11:18" x14ac:dyDescent="0.2">
      <c r="K5070" s="17">
        <v>5061</v>
      </c>
      <c r="L5070" s="50">
        <v>1.7173044230946815E-3</v>
      </c>
      <c r="M5070" s="50">
        <v>1.7311629080476391E-3</v>
      </c>
      <c r="N5070" s="50">
        <v>5.1200000000000002E-2</v>
      </c>
      <c r="O5070" s="50">
        <v>5.16E-2</v>
      </c>
      <c r="R5070" s="59"/>
    </row>
    <row r="5071" spans="11:18" x14ac:dyDescent="0.2">
      <c r="K5071" s="17">
        <v>5062</v>
      </c>
      <c r="L5071" s="50">
        <v>1.8225697516171162E-3</v>
      </c>
      <c r="M5071" s="50">
        <v>1.8365423166261628E-3</v>
      </c>
      <c r="N5071" s="50">
        <v>5.1200000000000002E-2</v>
      </c>
      <c r="O5071" s="50">
        <v>5.1799999999999999E-2</v>
      </c>
      <c r="R5071" s="59"/>
    </row>
    <row r="5072" spans="11:18" x14ac:dyDescent="0.2">
      <c r="K5072" s="17">
        <v>5063</v>
      </c>
      <c r="L5072" s="50">
        <v>2.0614483527978157E-3</v>
      </c>
      <c r="M5072" s="50">
        <v>2.0765844851699322E-3</v>
      </c>
      <c r="N5072" s="50">
        <v>5.5800000000000002E-2</v>
      </c>
      <c r="O5072" s="50">
        <v>5.6000000000000001E-2</v>
      </c>
      <c r="R5072" s="59"/>
    </row>
    <row r="5073" spans="11:18" x14ac:dyDescent="0.2">
      <c r="K5073" s="17">
        <v>5064</v>
      </c>
      <c r="L5073" s="50">
        <v>1.9019579795049651E-3</v>
      </c>
      <c r="M5073" s="50">
        <v>1.9176209342484504E-3</v>
      </c>
      <c r="N5073" s="50">
        <v>5.8000000000000003E-2</v>
      </c>
      <c r="O5073" s="50">
        <v>5.8400000000000001E-2</v>
      </c>
      <c r="R5073" s="59"/>
    </row>
    <row r="5074" spans="11:18" x14ac:dyDescent="0.2">
      <c r="K5074" s="17">
        <v>5065</v>
      </c>
      <c r="L5074" s="50">
        <v>1.8321300339309732E-3</v>
      </c>
      <c r="M5074" s="50">
        <v>1.8462762785271868E-3</v>
      </c>
      <c r="N5074" s="50">
        <v>5.1999999999999998E-2</v>
      </c>
      <c r="O5074" s="50">
        <v>5.2600000000000001E-2</v>
      </c>
      <c r="R5074" s="59"/>
    </row>
    <row r="5075" spans="11:18" x14ac:dyDescent="0.2">
      <c r="K5075" s="17">
        <v>5066</v>
      </c>
      <c r="L5075" s="50">
        <v>1.4693826223203706E-3</v>
      </c>
      <c r="M5075" s="50">
        <v>1.481882907826257E-3</v>
      </c>
      <c r="N5075" s="50">
        <v>4.6199999999999998E-2</v>
      </c>
      <c r="O5075" s="50">
        <v>4.6800000000000001E-2</v>
      </c>
      <c r="R5075" s="59"/>
    </row>
    <row r="5076" spans="11:18" x14ac:dyDescent="0.2">
      <c r="K5076" s="17">
        <v>5067</v>
      </c>
      <c r="L5076" s="50">
        <v>1.8342724144180713E-3</v>
      </c>
      <c r="M5076" s="50">
        <v>1.8482268293200242E-3</v>
      </c>
      <c r="N5076" s="50">
        <v>5.16E-2</v>
      </c>
      <c r="O5076" s="50">
        <v>5.1799999999999999E-2</v>
      </c>
      <c r="R5076" s="59"/>
    </row>
    <row r="5077" spans="11:18" x14ac:dyDescent="0.2">
      <c r="K5077" s="17">
        <v>5068</v>
      </c>
      <c r="L5077" s="50">
        <v>1.6106074812341777E-3</v>
      </c>
      <c r="M5077" s="50">
        <v>1.6242503282165803E-3</v>
      </c>
      <c r="N5077" s="50">
        <v>5.0599999999999999E-2</v>
      </c>
      <c r="O5077" s="50">
        <v>5.0999999999999997E-2</v>
      </c>
      <c r="R5077" s="59"/>
    </row>
    <row r="5078" spans="11:18" x14ac:dyDescent="0.2">
      <c r="K5078" s="17">
        <v>5069</v>
      </c>
      <c r="L5078" s="50">
        <v>1.71445670454348E-3</v>
      </c>
      <c r="M5078" s="50">
        <v>1.7286063449543946E-3</v>
      </c>
      <c r="N5078" s="50">
        <v>5.2200000000000003E-2</v>
      </c>
      <c r="O5078" s="50">
        <v>5.28E-2</v>
      </c>
      <c r="R5078" s="59"/>
    </row>
    <row r="5079" spans="11:18" x14ac:dyDescent="0.2">
      <c r="K5079" s="17">
        <v>5070</v>
      </c>
      <c r="L5079" s="50">
        <v>1.5600073169630693E-3</v>
      </c>
      <c r="M5079" s="50">
        <v>1.5745589737072706E-3</v>
      </c>
      <c r="N5079" s="50">
        <v>5.4199999999999998E-2</v>
      </c>
      <c r="O5079" s="50">
        <v>5.4399999999999997E-2</v>
      </c>
      <c r="R5079" s="59"/>
    </row>
    <row r="5080" spans="11:18" x14ac:dyDescent="0.2">
      <c r="K5080" s="17">
        <v>5071</v>
      </c>
      <c r="L5080" s="50">
        <v>1.4239627125141841E-3</v>
      </c>
      <c r="M5080" s="50">
        <v>1.4360690594524648E-3</v>
      </c>
      <c r="N5080" s="50">
        <v>4.4999999999999998E-2</v>
      </c>
      <c r="O5080" s="50">
        <v>4.4999999999999998E-2</v>
      </c>
      <c r="R5080" s="59"/>
    </row>
    <row r="5081" spans="11:18" x14ac:dyDescent="0.2">
      <c r="K5081" s="17">
        <v>5072</v>
      </c>
      <c r="L5081" s="50">
        <v>1.9913445764514225E-3</v>
      </c>
      <c r="M5081" s="50">
        <v>2.0063788256862568E-3</v>
      </c>
      <c r="N5081" s="50">
        <v>5.5199999999999999E-2</v>
      </c>
      <c r="O5081" s="50">
        <v>5.6399999999999999E-2</v>
      </c>
      <c r="R5081" s="59"/>
    </row>
    <row r="5082" spans="11:18" x14ac:dyDescent="0.2">
      <c r="K5082" s="17">
        <v>5073</v>
      </c>
      <c r="L5082" s="50">
        <v>1.8372480646368019E-3</v>
      </c>
      <c r="M5082" s="50">
        <v>1.8526233549291081E-3</v>
      </c>
      <c r="N5082" s="50">
        <v>5.6800000000000003E-2</v>
      </c>
      <c r="O5082" s="50">
        <v>5.74E-2</v>
      </c>
      <c r="R5082" s="59"/>
    </row>
    <row r="5083" spans="11:18" x14ac:dyDescent="0.2">
      <c r="K5083" s="17">
        <v>5074</v>
      </c>
      <c r="L5083" s="50">
        <v>1.7338732309555638E-3</v>
      </c>
      <c r="M5083" s="50">
        <v>1.7483857459666215E-3</v>
      </c>
      <c r="N5083" s="50">
        <v>5.3800000000000001E-2</v>
      </c>
      <c r="O5083" s="50">
        <v>5.3999999999999999E-2</v>
      </c>
      <c r="R5083" s="59"/>
    </row>
    <row r="5084" spans="11:18" x14ac:dyDescent="0.2">
      <c r="K5084" s="17">
        <v>5075</v>
      </c>
      <c r="L5084" s="50">
        <v>1.3835979511162767E-3</v>
      </c>
      <c r="M5084" s="50">
        <v>1.3952877148797431E-3</v>
      </c>
      <c r="N5084" s="50">
        <v>4.3200000000000002E-2</v>
      </c>
      <c r="O5084" s="50">
        <v>4.3799999999999999E-2</v>
      </c>
      <c r="R5084" s="59"/>
    </row>
    <row r="5085" spans="11:18" x14ac:dyDescent="0.2">
      <c r="K5085" s="17">
        <v>5076</v>
      </c>
      <c r="L5085" s="50">
        <v>1.7246496866847323E-3</v>
      </c>
      <c r="M5085" s="50">
        <v>1.7384061257977091E-3</v>
      </c>
      <c r="N5085" s="50">
        <v>5.0799999999999998E-2</v>
      </c>
      <c r="O5085" s="50">
        <v>5.0999999999999997E-2</v>
      </c>
      <c r="R5085" s="59"/>
    </row>
    <row r="5086" spans="11:18" x14ac:dyDescent="0.2">
      <c r="K5086" s="17">
        <v>5077</v>
      </c>
      <c r="L5086" s="50">
        <v>1.5348199240981615E-3</v>
      </c>
      <c r="M5086" s="50">
        <v>1.5474144443497417E-3</v>
      </c>
      <c r="N5086" s="50">
        <v>4.6399999999999997E-2</v>
      </c>
      <c r="O5086" s="50">
        <v>4.6800000000000001E-2</v>
      </c>
      <c r="R5086" s="59"/>
    </row>
    <row r="5087" spans="11:18" x14ac:dyDescent="0.2">
      <c r="K5087" s="17">
        <v>5078</v>
      </c>
      <c r="L5087" s="50">
        <v>1.8147552669159374E-3</v>
      </c>
      <c r="M5087" s="50">
        <v>1.8298349592134272E-3</v>
      </c>
      <c r="N5087" s="50">
        <v>5.6000000000000001E-2</v>
      </c>
      <c r="O5087" s="50">
        <v>5.6000000000000001E-2</v>
      </c>
      <c r="R5087" s="59"/>
    </row>
    <row r="5088" spans="11:18" x14ac:dyDescent="0.2">
      <c r="K5088" s="17">
        <v>5079</v>
      </c>
      <c r="L5088" s="50">
        <v>1.6002002122412729E-3</v>
      </c>
      <c r="M5088" s="50">
        <v>1.6137360651668643E-3</v>
      </c>
      <c r="N5088" s="50">
        <v>4.9799999999999997E-2</v>
      </c>
      <c r="O5088" s="50">
        <v>5.04E-2</v>
      </c>
      <c r="R5088" s="59"/>
    </row>
    <row r="5089" spans="11:18" x14ac:dyDescent="0.2">
      <c r="K5089" s="17">
        <v>5080</v>
      </c>
      <c r="L5089" s="50">
        <v>1.7203476727211551E-3</v>
      </c>
      <c r="M5089" s="50">
        <v>1.7335858623392429E-3</v>
      </c>
      <c r="N5089" s="50">
        <v>4.9000000000000002E-2</v>
      </c>
      <c r="O5089" s="50">
        <v>4.9000000000000002E-2</v>
      </c>
      <c r="R5089" s="59"/>
    </row>
    <row r="5090" spans="11:18" x14ac:dyDescent="0.2">
      <c r="K5090" s="17">
        <v>5081</v>
      </c>
      <c r="L5090" s="50">
        <v>1.645257921525958E-3</v>
      </c>
      <c r="M5090" s="50">
        <v>1.6592991382729039E-3</v>
      </c>
      <c r="N5090" s="50">
        <v>5.2200000000000003E-2</v>
      </c>
      <c r="O5090" s="50">
        <v>5.2200000000000003E-2</v>
      </c>
      <c r="R5090" s="59"/>
    </row>
    <row r="5091" spans="11:18" x14ac:dyDescent="0.2">
      <c r="K5091" s="17">
        <v>5082</v>
      </c>
      <c r="L5091" s="50">
        <v>1.5693139639823069E-3</v>
      </c>
      <c r="M5091" s="50">
        <v>1.5829164260465546E-3</v>
      </c>
      <c r="N5091" s="50">
        <v>5.0599999999999999E-2</v>
      </c>
      <c r="O5091" s="50">
        <v>5.0599999999999999E-2</v>
      </c>
      <c r="R5091" s="59"/>
    </row>
    <row r="5092" spans="11:18" x14ac:dyDescent="0.2">
      <c r="K5092" s="17">
        <v>5083</v>
      </c>
      <c r="L5092" s="50">
        <v>1.6592848172866663E-3</v>
      </c>
      <c r="M5092" s="50">
        <v>1.6730048646849105E-3</v>
      </c>
      <c r="N5092" s="50">
        <v>5.0799999999999998E-2</v>
      </c>
      <c r="O5092" s="50">
        <v>5.0999999999999997E-2</v>
      </c>
      <c r="R5092" s="59"/>
    </row>
    <row r="5093" spans="11:18" x14ac:dyDescent="0.2">
      <c r="K5093" s="17">
        <v>5084</v>
      </c>
      <c r="L5093" s="50">
        <v>1.5013837419222817E-3</v>
      </c>
      <c r="M5093" s="50">
        <v>1.5139293282412356E-3</v>
      </c>
      <c r="N5093" s="50">
        <v>4.6600000000000003E-2</v>
      </c>
      <c r="O5093" s="50">
        <v>4.6600000000000003E-2</v>
      </c>
      <c r="R5093" s="59"/>
    </row>
    <row r="5094" spans="11:18" x14ac:dyDescent="0.2">
      <c r="K5094" s="17">
        <v>5085</v>
      </c>
      <c r="L5094" s="50">
        <v>1.8295529302182715E-3</v>
      </c>
      <c r="M5094" s="50">
        <v>1.8451691310201156E-3</v>
      </c>
      <c r="N5094" s="50">
        <v>5.8000000000000003E-2</v>
      </c>
      <c r="O5094" s="50">
        <v>5.8200000000000002E-2</v>
      </c>
      <c r="R5094" s="59"/>
    </row>
    <row r="5095" spans="11:18" x14ac:dyDescent="0.2">
      <c r="K5095" s="17">
        <v>5086</v>
      </c>
      <c r="L5095" s="50">
        <v>1.6641546484216932E-3</v>
      </c>
      <c r="M5095" s="50">
        <v>1.6773353235210464E-3</v>
      </c>
      <c r="N5095" s="50">
        <v>4.8800000000000003E-2</v>
      </c>
      <c r="O5095" s="50">
        <v>4.9200000000000001E-2</v>
      </c>
      <c r="R5095" s="59"/>
    </row>
    <row r="5096" spans="11:18" x14ac:dyDescent="0.2">
      <c r="K5096" s="17">
        <v>5087</v>
      </c>
      <c r="L5096" s="50">
        <v>1.7222542277709728E-3</v>
      </c>
      <c r="M5096" s="50">
        <v>1.736058750445487E-3</v>
      </c>
      <c r="N5096" s="50">
        <v>5.0999999999999997E-2</v>
      </c>
      <c r="O5096" s="50">
        <v>5.1400000000000001E-2</v>
      </c>
      <c r="R5096" s="59"/>
    </row>
    <row r="5097" spans="11:18" x14ac:dyDescent="0.2">
      <c r="K5097" s="17">
        <v>5088</v>
      </c>
      <c r="L5097" s="50">
        <v>1.5997019690840943E-3</v>
      </c>
      <c r="M5097" s="50">
        <v>1.613045239505682E-3</v>
      </c>
      <c r="N5097" s="50">
        <v>4.9000000000000002E-2</v>
      </c>
      <c r="O5097" s="50">
        <v>4.9799999999999997E-2</v>
      </c>
      <c r="R5097" s="59"/>
    </row>
    <row r="5098" spans="11:18" x14ac:dyDescent="0.2">
      <c r="K5098" s="17">
        <v>5089</v>
      </c>
      <c r="L5098" s="50">
        <v>1.8538252362299982E-3</v>
      </c>
      <c r="M5098" s="50">
        <v>1.8678794314664967E-3</v>
      </c>
      <c r="N5098" s="50">
        <v>5.1799999999999999E-2</v>
      </c>
      <c r="O5098" s="50">
        <v>5.2200000000000003E-2</v>
      </c>
      <c r="R5098" s="59"/>
    </row>
    <row r="5099" spans="11:18" x14ac:dyDescent="0.2">
      <c r="K5099" s="17">
        <v>5090</v>
      </c>
      <c r="L5099" s="50">
        <v>1.8139122191885946E-3</v>
      </c>
      <c r="M5099" s="50">
        <v>1.8274854134134766E-3</v>
      </c>
      <c r="N5099" s="50">
        <v>0.05</v>
      </c>
      <c r="O5099" s="50">
        <v>5.0200000000000002E-2</v>
      </c>
      <c r="R5099" s="59"/>
    </row>
    <row r="5100" spans="11:18" x14ac:dyDescent="0.2">
      <c r="K5100" s="17">
        <v>5091</v>
      </c>
      <c r="L5100" s="50">
        <v>1.943722361754127E-3</v>
      </c>
      <c r="M5100" s="50">
        <v>1.9580684358874302E-3</v>
      </c>
      <c r="N5100" s="50">
        <v>5.2999999999999999E-2</v>
      </c>
      <c r="O5100" s="50">
        <v>5.2999999999999999E-2</v>
      </c>
      <c r="R5100" s="59"/>
    </row>
    <row r="5101" spans="11:18" x14ac:dyDescent="0.2">
      <c r="K5101" s="17">
        <v>5092</v>
      </c>
      <c r="L5101" s="50">
        <v>1.7763234435366673E-3</v>
      </c>
      <c r="M5101" s="50">
        <v>1.789832496855135E-3</v>
      </c>
      <c r="N5101" s="50">
        <v>4.9799999999999997E-2</v>
      </c>
      <c r="O5101" s="50">
        <v>5.0200000000000002E-2</v>
      </c>
      <c r="R5101" s="59"/>
    </row>
    <row r="5102" spans="11:18" x14ac:dyDescent="0.2">
      <c r="K5102" s="17">
        <v>5093</v>
      </c>
      <c r="L5102" s="50">
        <v>1.7875904314143313E-3</v>
      </c>
      <c r="M5102" s="50">
        <v>1.801471437352885E-3</v>
      </c>
      <c r="N5102" s="50">
        <v>5.1400000000000001E-2</v>
      </c>
      <c r="O5102" s="50">
        <v>5.1400000000000001E-2</v>
      </c>
      <c r="R5102" s="59"/>
    </row>
    <row r="5103" spans="11:18" x14ac:dyDescent="0.2">
      <c r="K5103" s="17">
        <v>5094</v>
      </c>
      <c r="L5103" s="50">
        <v>1.8384014893812037E-3</v>
      </c>
      <c r="M5103" s="50">
        <v>1.8514060865103413E-3</v>
      </c>
      <c r="N5103" s="50">
        <v>4.7600000000000003E-2</v>
      </c>
      <c r="O5103" s="50">
        <v>4.82E-2</v>
      </c>
      <c r="R5103" s="59"/>
    </row>
    <row r="5104" spans="11:18" x14ac:dyDescent="0.2">
      <c r="K5104" s="17">
        <v>5095</v>
      </c>
      <c r="L5104" s="50">
        <v>1.8020452481445229E-3</v>
      </c>
      <c r="M5104" s="50">
        <v>1.8164360924103075E-3</v>
      </c>
      <c r="N5104" s="50">
        <v>5.3199999999999997E-2</v>
      </c>
      <c r="O5104" s="50">
        <v>5.3600000000000002E-2</v>
      </c>
      <c r="R5104" s="59"/>
    </row>
    <row r="5105" spans="11:18" x14ac:dyDescent="0.2">
      <c r="K5105" s="17">
        <v>5096</v>
      </c>
      <c r="L5105" s="50">
        <v>1.5143087271240355E-3</v>
      </c>
      <c r="M5105" s="50">
        <v>1.5272056517610288E-3</v>
      </c>
      <c r="N5105" s="50">
        <v>4.7600000000000003E-2</v>
      </c>
      <c r="O5105" s="50">
        <v>4.82E-2</v>
      </c>
      <c r="R5105" s="59"/>
    </row>
    <row r="5106" spans="11:18" x14ac:dyDescent="0.2">
      <c r="K5106" s="17">
        <v>5097</v>
      </c>
      <c r="L5106" s="50">
        <v>1.5992150341605175E-3</v>
      </c>
      <c r="M5106" s="50">
        <v>1.6124090635572454E-3</v>
      </c>
      <c r="N5106" s="50">
        <v>4.8800000000000003E-2</v>
      </c>
      <c r="O5106" s="50">
        <v>4.9200000000000001E-2</v>
      </c>
      <c r="R5106" s="59"/>
    </row>
    <row r="5107" spans="11:18" x14ac:dyDescent="0.2">
      <c r="K5107" s="17">
        <v>5098</v>
      </c>
      <c r="L5107" s="50">
        <v>1.6820296406785892E-3</v>
      </c>
      <c r="M5107" s="50">
        <v>1.6962505029175393E-3</v>
      </c>
      <c r="N5107" s="50">
        <v>5.2600000000000001E-2</v>
      </c>
      <c r="O5107" s="50">
        <v>5.3199999999999997E-2</v>
      </c>
      <c r="R5107" s="59"/>
    </row>
    <row r="5108" spans="11:18" x14ac:dyDescent="0.2">
      <c r="K5108" s="17">
        <v>5099</v>
      </c>
      <c r="L5108" s="50">
        <v>1.6942364273107669E-3</v>
      </c>
      <c r="M5108" s="50">
        <v>1.7080320868188832E-3</v>
      </c>
      <c r="N5108" s="50">
        <v>5.0799999999999998E-2</v>
      </c>
      <c r="O5108" s="50">
        <v>5.1400000000000001E-2</v>
      </c>
      <c r="R5108" s="59"/>
    </row>
    <row r="5109" spans="11:18" x14ac:dyDescent="0.2">
      <c r="K5109" s="17">
        <v>5100</v>
      </c>
      <c r="L5109" s="50">
        <v>1.7764126450215329E-3</v>
      </c>
      <c r="M5109" s="50">
        <v>1.791030800119724E-3</v>
      </c>
      <c r="N5109" s="50">
        <v>5.3600000000000002E-2</v>
      </c>
      <c r="O5109" s="50">
        <v>5.4800000000000001E-2</v>
      </c>
      <c r="R5109" s="59"/>
    </row>
    <row r="5110" spans="11:18" x14ac:dyDescent="0.2">
      <c r="K5110" s="17">
        <v>5101</v>
      </c>
      <c r="L5110" s="50">
        <v>1.733774955215562E-3</v>
      </c>
      <c r="M5110" s="50">
        <v>1.7478796914840143E-3</v>
      </c>
      <c r="N5110" s="50">
        <v>5.1999999999999998E-2</v>
      </c>
      <c r="O5110" s="50">
        <v>5.2600000000000001E-2</v>
      </c>
      <c r="R5110" s="59"/>
    </row>
    <row r="5111" spans="11:18" x14ac:dyDescent="0.2">
      <c r="K5111" s="17">
        <v>5102</v>
      </c>
      <c r="L5111" s="50">
        <v>1.7977494088216037E-3</v>
      </c>
      <c r="M5111" s="50">
        <v>1.812306228389084E-3</v>
      </c>
      <c r="N5111" s="50">
        <v>5.3999999999999999E-2</v>
      </c>
      <c r="O5111" s="50">
        <v>5.3999999999999999E-2</v>
      </c>
      <c r="R5111" s="59"/>
    </row>
    <row r="5112" spans="11:18" x14ac:dyDescent="0.2">
      <c r="K5112" s="17">
        <v>5103</v>
      </c>
      <c r="L5112" s="50">
        <v>1.7202475659808404E-3</v>
      </c>
      <c r="M5112" s="50">
        <v>1.7347272242546801E-3</v>
      </c>
      <c r="N5112" s="50">
        <v>5.3800000000000001E-2</v>
      </c>
      <c r="O5112" s="50">
        <v>5.3800000000000001E-2</v>
      </c>
      <c r="R5112" s="59"/>
    </row>
    <row r="5113" spans="11:18" x14ac:dyDescent="0.2">
      <c r="K5113" s="17">
        <v>5104</v>
      </c>
      <c r="L5113" s="50">
        <v>1.8989340480353384E-3</v>
      </c>
      <c r="M5113" s="50">
        <v>1.9128588177494269E-3</v>
      </c>
      <c r="N5113" s="50">
        <v>5.1200000000000002E-2</v>
      </c>
      <c r="O5113" s="50">
        <v>5.16E-2</v>
      </c>
      <c r="R5113" s="59"/>
    </row>
    <row r="5114" spans="11:18" x14ac:dyDescent="0.2">
      <c r="K5114" s="17">
        <v>5105</v>
      </c>
      <c r="L5114" s="50">
        <v>2.077499278822407E-3</v>
      </c>
      <c r="M5114" s="50">
        <v>2.0933577366459028E-3</v>
      </c>
      <c r="N5114" s="50">
        <v>5.8200000000000002E-2</v>
      </c>
      <c r="O5114" s="50">
        <v>5.8799999999999998E-2</v>
      </c>
      <c r="R5114" s="59"/>
    </row>
    <row r="5115" spans="11:18" x14ac:dyDescent="0.2">
      <c r="K5115" s="17">
        <v>5106</v>
      </c>
      <c r="L5115" s="50">
        <v>1.6916550401922898E-3</v>
      </c>
      <c r="M5115" s="50">
        <v>1.7056617463267988E-3</v>
      </c>
      <c r="N5115" s="50">
        <v>5.1999999999999998E-2</v>
      </c>
      <c r="O5115" s="50">
        <v>5.2200000000000003E-2</v>
      </c>
      <c r="R5115" s="59"/>
    </row>
    <row r="5116" spans="11:18" x14ac:dyDescent="0.2">
      <c r="K5116" s="17">
        <v>5107</v>
      </c>
      <c r="L5116" s="50">
        <v>1.9348805243799565E-3</v>
      </c>
      <c r="M5116" s="50">
        <v>1.9493838385275901E-3</v>
      </c>
      <c r="N5116" s="50">
        <v>5.3199999999999997E-2</v>
      </c>
      <c r="O5116" s="50">
        <v>5.4399999999999997E-2</v>
      </c>
      <c r="R5116" s="59"/>
    </row>
    <row r="5117" spans="11:18" x14ac:dyDescent="0.2">
      <c r="K5117" s="17">
        <v>5108</v>
      </c>
      <c r="L5117" s="50">
        <v>1.8770965899995403E-3</v>
      </c>
      <c r="M5117" s="50">
        <v>1.8911669581997792E-3</v>
      </c>
      <c r="N5117" s="50">
        <v>5.16E-2</v>
      </c>
      <c r="O5117" s="50">
        <v>5.2200000000000003E-2</v>
      </c>
      <c r="R5117" s="59"/>
    </row>
    <row r="5118" spans="11:18" x14ac:dyDescent="0.2">
      <c r="K5118" s="17">
        <v>5109</v>
      </c>
      <c r="L5118" s="50">
        <v>1.4619904300049674E-3</v>
      </c>
      <c r="M5118" s="50">
        <v>1.47412748843086E-3</v>
      </c>
      <c r="N5118" s="50">
        <v>4.4999999999999998E-2</v>
      </c>
      <c r="O5118" s="50">
        <v>4.5199999999999997E-2</v>
      </c>
      <c r="R5118" s="59"/>
    </row>
    <row r="5119" spans="11:18" x14ac:dyDescent="0.2">
      <c r="K5119" s="17">
        <v>5110</v>
      </c>
      <c r="L5119" s="50">
        <v>1.6409933249530997E-3</v>
      </c>
      <c r="M5119" s="50">
        <v>1.6539296222220225E-3</v>
      </c>
      <c r="N5119" s="50">
        <v>4.7800000000000002E-2</v>
      </c>
      <c r="O5119" s="50">
        <v>4.8000000000000001E-2</v>
      </c>
      <c r="R5119" s="59"/>
    </row>
    <row r="5120" spans="11:18" x14ac:dyDescent="0.2">
      <c r="K5120" s="17">
        <v>5111</v>
      </c>
      <c r="L5120" s="50">
        <v>1.7975249043576617E-3</v>
      </c>
      <c r="M5120" s="50">
        <v>1.8113574410429027E-3</v>
      </c>
      <c r="N5120" s="50">
        <v>5.1200000000000002E-2</v>
      </c>
      <c r="O5120" s="50">
        <v>5.1200000000000002E-2</v>
      </c>
      <c r="R5120" s="59"/>
    </row>
    <row r="5121" spans="11:18" x14ac:dyDescent="0.2">
      <c r="K5121" s="17">
        <v>5112</v>
      </c>
      <c r="L5121" s="50">
        <v>1.6879158986119623E-3</v>
      </c>
      <c r="M5121" s="50">
        <v>1.7023711809858785E-3</v>
      </c>
      <c r="N5121" s="50">
        <v>5.3600000000000002E-2</v>
      </c>
      <c r="O5121" s="50">
        <v>5.3999999999999999E-2</v>
      </c>
      <c r="R5121" s="59"/>
    </row>
    <row r="5122" spans="11:18" x14ac:dyDescent="0.2">
      <c r="K5122" s="17">
        <v>5113</v>
      </c>
      <c r="L5122" s="50">
        <v>1.8862937533174627E-3</v>
      </c>
      <c r="M5122" s="50">
        <v>1.8999338603722976E-3</v>
      </c>
      <c r="N5122" s="50">
        <v>5.0200000000000002E-2</v>
      </c>
      <c r="O5122" s="50">
        <v>5.04E-2</v>
      </c>
      <c r="R5122" s="59"/>
    </row>
    <row r="5123" spans="11:18" x14ac:dyDescent="0.2">
      <c r="K5123" s="17">
        <v>5114</v>
      </c>
      <c r="L5123" s="50">
        <v>1.7369959018773808E-3</v>
      </c>
      <c r="M5123" s="50">
        <v>1.7499600591431917E-3</v>
      </c>
      <c r="N5123" s="50">
        <v>4.7800000000000002E-2</v>
      </c>
      <c r="O5123" s="50">
        <v>4.8000000000000001E-2</v>
      </c>
      <c r="R5123" s="59"/>
    </row>
    <row r="5124" spans="11:18" x14ac:dyDescent="0.2">
      <c r="K5124" s="17">
        <v>5115</v>
      </c>
      <c r="L5124" s="50">
        <v>1.6488561077657746E-3</v>
      </c>
      <c r="M5124" s="50">
        <v>1.6622533458889466E-3</v>
      </c>
      <c r="N5124" s="50">
        <v>4.9399999999999999E-2</v>
      </c>
      <c r="O5124" s="50">
        <v>0.05</v>
      </c>
      <c r="R5124" s="59"/>
    </row>
    <row r="5125" spans="11:18" x14ac:dyDescent="0.2">
      <c r="K5125" s="17">
        <v>5116</v>
      </c>
      <c r="L5125" s="50">
        <v>1.7616529577608913E-3</v>
      </c>
      <c r="M5125" s="50">
        <v>1.7766542325677349E-3</v>
      </c>
      <c r="N5125" s="50">
        <v>5.5599999999999997E-2</v>
      </c>
      <c r="O5125" s="50">
        <v>5.6000000000000001E-2</v>
      </c>
      <c r="R5125" s="59"/>
    </row>
    <row r="5126" spans="11:18" x14ac:dyDescent="0.2">
      <c r="K5126" s="17">
        <v>5117</v>
      </c>
      <c r="L5126" s="50">
        <v>1.6320227583679747E-3</v>
      </c>
      <c r="M5126" s="50">
        <v>1.6456042071748805E-3</v>
      </c>
      <c r="N5126" s="50">
        <v>5.0200000000000002E-2</v>
      </c>
      <c r="O5126" s="50">
        <v>5.0599999999999999E-2</v>
      </c>
      <c r="R5126" s="59"/>
    </row>
    <row r="5127" spans="11:18" x14ac:dyDescent="0.2">
      <c r="K5127" s="17">
        <v>5118</v>
      </c>
      <c r="L5127" s="50">
        <v>1.8103749368149778E-3</v>
      </c>
      <c r="M5127" s="50">
        <v>1.8239078039557768E-3</v>
      </c>
      <c r="N5127" s="50">
        <v>0.05</v>
      </c>
      <c r="O5127" s="50">
        <v>5.0200000000000002E-2</v>
      </c>
      <c r="R5127" s="59"/>
    </row>
    <row r="5128" spans="11:18" x14ac:dyDescent="0.2">
      <c r="K5128" s="17">
        <v>5119</v>
      </c>
      <c r="L5128" s="50">
        <v>1.9711687325695559E-3</v>
      </c>
      <c r="M5128" s="50">
        <v>1.9860633538446022E-3</v>
      </c>
      <c r="N5128" s="50">
        <v>5.4800000000000001E-2</v>
      </c>
      <c r="O5128" s="50">
        <v>5.6000000000000001E-2</v>
      </c>
      <c r="R5128" s="59"/>
    </row>
    <row r="5129" spans="11:18" x14ac:dyDescent="0.2">
      <c r="K5129" s="17">
        <v>5120</v>
      </c>
      <c r="L5129" s="50">
        <v>1.8000455325237513E-3</v>
      </c>
      <c r="M5129" s="50">
        <v>1.814154845169234E-3</v>
      </c>
      <c r="N5129" s="50">
        <v>5.1999999999999998E-2</v>
      </c>
      <c r="O5129" s="50">
        <v>5.2600000000000001E-2</v>
      </c>
      <c r="R5129" s="59"/>
    </row>
    <row r="5130" spans="11:18" x14ac:dyDescent="0.2">
      <c r="K5130" s="17">
        <v>5121</v>
      </c>
      <c r="L5130" s="50">
        <v>1.5652086300094019E-3</v>
      </c>
      <c r="M5130" s="50">
        <v>1.5778819354566466E-3</v>
      </c>
      <c r="N5130" s="50">
        <v>4.7E-2</v>
      </c>
      <c r="O5130" s="50">
        <v>4.7399999999999998E-2</v>
      </c>
      <c r="R5130" s="59"/>
    </row>
    <row r="5131" spans="11:18" x14ac:dyDescent="0.2">
      <c r="K5131" s="17">
        <v>5122</v>
      </c>
      <c r="L5131" s="50">
        <v>1.9333029067236918E-3</v>
      </c>
      <c r="M5131" s="50">
        <v>1.9476230059180799E-3</v>
      </c>
      <c r="N5131" s="50">
        <v>5.28E-2</v>
      </c>
      <c r="O5131" s="50">
        <v>5.3199999999999997E-2</v>
      </c>
      <c r="R5131" s="59"/>
    </row>
    <row r="5132" spans="11:18" x14ac:dyDescent="0.2">
      <c r="K5132" s="17">
        <v>5123</v>
      </c>
      <c r="L5132" s="50">
        <v>1.9177325076150716E-3</v>
      </c>
      <c r="M5132" s="50">
        <v>1.9333273910041675E-3</v>
      </c>
      <c r="N5132" s="50">
        <v>5.7599999999999998E-2</v>
      </c>
      <c r="O5132" s="50">
        <v>5.8000000000000003E-2</v>
      </c>
      <c r="R5132" s="59"/>
    </row>
    <row r="5133" spans="11:18" x14ac:dyDescent="0.2">
      <c r="K5133" s="17">
        <v>5124</v>
      </c>
      <c r="L5133" s="50">
        <v>1.705005332555567E-3</v>
      </c>
      <c r="M5133" s="50">
        <v>1.7198858006219652E-3</v>
      </c>
      <c r="N5133" s="50">
        <v>5.5199999999999999E-2</v>
      </c>
      <c r="O5133" s="50">
        <v>5.5599999999999997E-2</v>
      </c>
      <c r="R5133" s="59"/>
    </row>
    <row r="5134" spans="11:18" x14ac:dyDescent="0.2">
      <c r="K5134" s="17">
        <v>5125</v>
      </c>
      <c r="L5134" s="50">
        <v>1.6491368413683166E-3</v>
      </c>
      <c r="M5134" s="50">
        <v>1.662023411782305E-3</v>
      </c>
      <c r="N5134" s="50">
        <v>4.7600000000000003E-2</v>
      </c>
      <c r="O5134" s="50">
        <v>4.8000000000000001E-2</v>
      </c>
      <c r="R5134" s="59"/>
    </row>
    <row r="5135" spans="11:18" x14ac:dyDescent="0.2">
      <c r="K5135" s="17">
        <v>5126</v>
      </c>
      <c r="L5135" s="50">
        <v>1.6672525161907171E-3</v>
      </c>
      <c r="M5135" s="50">
        <v>1.6795039616431091E-3</v>
      </c>
      <c r="N5135" s="50">
        <v>4.4999999999999998E-2</v>
      </c>
      <c r="O5135" s="50">
        <v>4.5400000000000003E-2</v>
      </c>
      <c r="R5135" s="59"/>
    </row>
    <row r="5136" spans="11:18" x14ac:dyDescent="0.2">
      <c r="K5136" s="17">
        <v>5127</v>
      </c>
      <c r="L5136" s="50">
        <v>1.8212790870614295E-3</v>
      </c>
      <c r="M5136" s="50">
        <v>1.835378064777996E-3</v>
      </c>
      <c r="N5136" s="50">
        <v>5.2200000000000003E-2</v>
      </c>
      <c r="O5136" s="50">
        <v>5.2200000000000003E-2</v>
      </c>
      <c r="R5136" s="59"/>
    </row>
    <row r="5137" spans="11:18" x14ac:dyDescent="0.2">
      <c r="K5137" s="17">
        <v>5128</v>
      </c>
      <c r="L5137" s="50">
        <v>1.740866828618866E-3</v>
      </c>
      <c r="M5137" s="50">
        <v>1.7546655792064058E-3</v>
      </c>
      <c r="N5137" s="50">
        <v>5.0999999999999997E-2</v>
      </c>
      <c r="O5137" s="50">
        <v>5.1200000000000002E-2</v>
      </c>
      <c r="R5137" s="59"/>
    </row>
    <row r="5138" spans="11:18" x14ac:dyDescent="0.2">
      <c r="K5138" s="17">
        <v>5129</v>
      </c>
      <c r="L5138" s="50">
        <v>1.4536790491563938E-3</v>
      </c>
      <c r="M5138" s="50">
        <v>1.4653268750133505E-3</v>
      </c>
      <c r="N5138" s="50">
        <v>4.2999999999999997E-2</v>
      </c>
      <c r="O5138" s="50">
        <v>4.3799999999999999E-2</v>
      </c>
      <c r="R5138" s="59"/>
    </row>
    <row r="5139" spans="11:18" x14ac:dyDescent="0.2">
      <c r="K5139" s="17">
        <v>5130</v>
      </c>
      <c r="L5139" s="50">
        <v>2.0176962900383213E-3</v>
      </c>
      <c r="M5139" s="50">
        <v>2.0332946523940383E-3</v>
      </c>
      <c r="N5139" s="50">
        <v>5.7599999999999998E-2</v>
      </c>
      <c r="O5139" s="50">
        <v>5.8000000000000003E-2</v>
      </c>
      <c r="R5139" s="59"/>
    </row>
    <row r="5140" spans="11:18" x14ac:dyDescent="0.2">
      <c r="K5140" s="17">
        <v>5131</v>
      </c>
      <c r="L5140" s="50">
        <v>1.5979426561277628E-3</v>
      </c>
      <c r="M5140" s="50">
        <v>1.6108828059110416E-3</v>
      </c>
      <c r="N5140" s="50">
        <v>4.7800000000000002E-2</v>
      </c>
      <c r="O5140" s="50">
        <v>4.82E-2</v>
      </c>
      <c r="R5140" s="59"/>
    </row>
    <row r="5141" spans="11:18" x14ac:dyDescent="0.2">
      <c r="K5141" s="17">
        <v>5132</v>
      </c>
      <c r="L5141" s="50">
        <v>1.5246787720959018E-3</v>
      </c>
      <c r="M5141" s="50">
        <v>1.5371802733998689E-3</v>
      </c>
      <c r="N5141" s="50">
        <v>4.6399999999999997E-2</v>
      </c>
      <c r="O5141" s="50">
        <v>4.6399999999999997E-2</v>
      </c>
      <c r="R5141" s="59"/>
    </row>
    <row r="5142" spans="11:18" x14ac:dyDescent="0.2">
      <c r="K5142" s="17">
        <v>5133</v>
      </c>
      <c r="L5142" s="50">
        <v>1.6120585263026687E-3</v>
      </c>
      <c r="M5142" s="50">
        <v>1.6261603465646554E-3</v>
      </c>
      <c r="N5142" s="50">
        <v>5.2200000000000003E-2</v>
      </c>
      <c r="O5142" s="50">
        <v>5.28E-2</v>
      </c>
      <c r="R5142" s="59"/>
    </row>
    <row r="5143" spans="11:18" x14ac:dyDescent="0.2">
      <c r="K5143" s="17">
        <v>5134</v>
      </c>
      <c r="L5143" s="50">
        <v>1.7162818724870718E-3</v>
      </c>
      <c r="M5143" s="50">
        <v>1.7301394786742759E-3</v>
      </c>
      <c r="N5143" s="50">
        <v>5.1400000000000001E-2</v>
      </c>
      <c r="O5143" s="50">
        <v>5.1400000000000001E-2</v>
      </c>
      <c r="R5143" s="59"/>
    </row>
    <row r="5144" spans="11:18" x14ac:dyDescent="0.2">
      <c r="K5144" s="17">
        <v>5135</v>
      </c>
      <c r="L5144" s="50">
        <v>1.5680920256036744E-3</v>
      </c>
      <c r="M5144" s="50">
        <v>1.5811371998378666E-3</v>
      </c>
      <c r="N5144" s="50">
        <v>4.82E-2</v>
      </c>
      <c r="O5144" s="50">
        <v>4.8599999999999997E-2</v>
      </c>
      <c r="R5144" s="59"/>
    </row>
    <row r="5145" spans="11:18" x14ac:dyDescent="0.2">
      <c r="K5145" s="17">
        <v>5136</v>
      </c>
      <c r="L5145" s="50">
        <v>1.5507808259531978E-3</v>
      </c>
      <c r="M5145" s="50">
        <v>1.5647648313954663E-3</v>
      </c>
      <c r="N5145" s="50">
        <v>5.1799999999999999E-2</v>
      </c>
      <c r="O5145" s="50">
        <v>5.2200000000000003E-2</v>
      </c>
      <c r="R5145" s="59"/>
    </row>
    <row r="5146" spans="11:18" x14ac:dyDescent="0.2">
      <c r="K5146" s="17">
        <v>5137</v>
      </c>
      <c r="L5146" s="50">
        <v>1.7517017626504081E-3</v>
      </c>
      <c r="M5146" s="50">
        <v>1.7656227210283376E-3</v>
      </c>
      <c r="N5146" s="50">
        <v>5.16E-2</v>
      </c>
      <c r="O5146" s="50">
        <v>5.16E-2</v>
      </c>
      <c r="R5146" s="59"/>
    </row>
    <row r="5147" spans="11:18" x14ac:dyDescent="0.2">
      <c r="K5147" s="17">
        <v>5138</v>
      </c>
      <c r="L5147" s="50">
        <v>1.8111358022869222E-3</v>
      </c>
      <c r="M5147" s="50">
        <v>1.8258325692224354E-3</v>
      </c>
      <c r="N5147" s="50">
        <v>5.4399999999999997E-2</v>
      </c>
      <c r="O5147" s="50">
        <v>5.4600000000000003E-2</v>
      </c>
      <c r="R5147" s="59"/>
    </row>
    <row r="5148" spans="11:18" x14ac:dyDescent="0.2">
      <c r="K5148" s="17">
        <v>5139</v>
      </c>
      <c r="L5148" s="50">
        <v>1.7752128143721394E-3</v>
      </c>
      <c r="M5148" s="50">
        <v>1.7889810222831287E-3</v>
      </c>
      <c r="N5148" s="50">
        <v>5.0799999999999998E-2</v>
      </c>
      <c r="O5148" s="50">
        <v>5.0999999999999997E-2</v>
      </c>
      <c r="R5148" s="59"/>
    </row>
    <row r="5149" spans="11:18" x14ac:dyDescent="0.2">
      <c r="K5149" s="17">
        <v>5140</v>
      </c>
      <c r="L5149" s="50">
        <v>1.8803770424227657E-3</v>
      </c>
      <c r="M5149" s="50">
        <v>1.8940298499426067E-3</v>
      </c>
      <c r="N5149" s="50">
        <v>5.04E-2</v>
      </c>
      <c r="O5149" s="50">
        <v>5.04E-2</v>
      </c>
      <c r="R5149" s="59"/>
    </row>
    <row r="5150" spans="11:18" x14ac:dyDescent="0.2">
      <c r="K5150" s="17">
        <v>5141</v>
      </c>
      <c r="L5150" s="50">
        <v>1.7104917337059647E-3</v>
      </c>
      <c r="M5150" s="50">
        <v>1.7242439814126936E-3</v>
      </c>
      <c r="N5150" s="50">
        <v>5.0999999999999997E-2</v>
      </c>
      <c r="O5150" s="50">
        <v>5.0999999999999997E-2</v>
      </c>
      <c r="R5150" s="59"/>
    </row>
    <row r="5151" spans="11:18" x14ac:dyDescent="0.2">
      <c r="K5151" s="17">
        <v>5142</v>
      </c>
      <c r="L5151" s="50">
        <v>1.8965347883988738E-3</v>
      </c>
      <c r="M5151" s="50">
        <v>1.9107184342411379E-3</v>
      </c>
      <c r="N5151" s="50">
        <v>5.2200000000000003E-2</v>
      </c>
      <c r="O5151" s="50">
        <v>5.2600000000000001E-2</v>
      </c>
      <c r="R5151" s="59"/>
    </row>
    <row r="5152" spans="11:18" x14ac:dyDescent="0.2">
      <c r="K5152" s="17">
        <v>5143</v>
      </c>
      <c r="L5152" s="50">
        <v>1.6445257236311374E-3</v>
      </c>
      <c r="M5152" s="50">
        <v>1.6569548040720583E-3</v>
      </c>
      <c r="N5152" s="50">
        <v>4.58E-2</v>
      </c>
      <c r="O5152" s="50">
        <v>4.6199999999999998E-2</v>
      </c>
      <c r="R5152" s="59"/>
    </row>
    <row r="5153" spans="11:18" x14ac:dyDescent="0.2">
      <c r="K5153" s="17">
        <v>5144</v>
      </c>
      <c r="L5153" s="50">
        <v>1.6435208841231975E-3</v>
      </c>
      <c r="M5153" s="50">
        <v>1.6569134921515555E-3</v>
      </c>
      <c r="N5153" s="50">
        <v>4.9399999999999999E-2</v>
      </c>
      <c r="O5153" s="50">
        <v>5.0200000000000002E-2</v>
      </c>
      <c r="R5153" s="59"/>
    </row>
    <row r="5154" spans="11:18" x14ac:dyDescent="0.2">
      <c r="K5154" s="17">
        <v>5145</v>
      </c>
      <c r="L5154" s="50">
        <v>1.7763737587595965E-3</v>
      </c>
      <c r="M5154" s="50">
        <v>1.7908446171068942E-3</v>
      </c>
      <c r="N5154" s="50">
        <v>5.3600000000000002E-2</v>
      </c>
      <c r="O5154" s="50">
        <v>5.3800000000000001E-2</v>
      </c>
      <c r="R5154" s="59"/>
    </row>
    <row r="5155" spans="11:18" x14ac:dyDescent="0.2">
      <c r="K5155" s="17">
        <v>5146</v>
      </c>
      <c r="L5155" s="50">
        <v>1.7688333902032628E-3</v>
      </c>
      <c r="M5155" s="50">
        <v>1.7825760693645487E-3</v>
      </c>
      <c r="N5155" s="50">
        <v>5.0799999999999998E-2</v>
      </c>
      <c r="O5155" s="50">
        <v>5.0999999999999997E-2</v>
      </c>
      <c r="R5155" s="59"/>
    </row>
    <row r="5156" spans="11:18" x14ac:dyDescent="0.2">
      <c r="K5156" s="17">
        <v>5147</v>
      </c>
      <c r="L5156" s="50">
        <v>2.058954570428915E-3</v>
      </c>
      <c r="M5156" s="50">
        <v>2.0747894039465317E-3</v>
      </c>
      <c r="N5156" s="50">
        <v>5.8599999999999999E-2</v>
      </c>
      <c r="O5156" s="50">
        <v>5.8799999999999998E-2</v>
      </c>
      <c r="R5156" s="59"/>
    </row>
    <row r="5157" spans="11:18" x14ac:dyDescent="0.2">
      <c r="K5157" s="17">
        <v>5148</v>
      </c>
      <c r="L5157" s="50">
        <v>1.7645779502234286E-3</v>
      </c>
      <c r="M5157" s="50">
        <v>1.7786281493378439E-3</v>
      </c>
      <c r="N5157" s="50">
        <v>5.1999999999999998E-2</v>
      </c>
      <c r="O5157" s="50">
        <v>5.2200000000000003E-2</v>
      </c>
      <c r="R5157" s="59"/>
    </row>
    <row r="5158" spans="11:18" x14ac:dyDescent="0.2">
      <c r="K5158" s="17">
        <v>5149</v>
      </c>
      <c r="L5158" s="50">
        <v>1.678310644106358E-3</v>
      </c>
      <c r="M5158" s="50">
        <v>1.6926612644114479E-3</v>
      </c>
      <c r="N5158" s="50">
        <v>5.3199999999999997E-2</v>
      </c>
      <c r="O5158" s="50">
        <v>5.3400000000000003E-2</v>
      </c>
      <c r="R5158" s="59"/>
    </row>
    <row r="5159" spans="11:18" x14ac:dyDescent="0.2">
      <c r="K5159" s="17">
        <v>5150</v>
      </c>
      <c r="L5159" s="50">
        <v>1.9219612575955046E-3</v>
      </c>
      <c r="M5159" s="50">
        <v>1.9360055933156878E-3</v>
      </c>
      <c r="N5159" s="50">
        <v>5.16E-2</v>
      </c>
      <c r="O5159" s="50">
        <v>5.1999999999999998E-2</v>
      </c>
      <c r="R5159" s="59"/>
    </row>
    <row r="5160" spans="11:18" x14ac:dyDescent="0.2">
      <c r="K5160" s="17">
        <v>5151</v>
      </c>
      <c r="L5160" s="50">
        <v>1.7249488063825699E-3</v>
      </c>
      <c r="M5160" s="50">
        <v>1.7382345991868305E-3</v>
      </c>
      <c r="N5160" s="50">
        <v>4.9000000000000002E-2</v>
      </c>
      <c r="O5160" s="50">
        <v>4.9599999999999998E-2</v>
      </c>
      <c r="R5160" s="59"/>
    </row>
    <row r="5161" spans="11:18" x14ac:dyDescent="0.2">
      <c r="K5161" s="17">
        <v>5152</v>
      </c>
      <c r="L5161" s="50">
        <v>1.7159983678210684E-3</v>
      </c>
      <c r="M5161" s="50">
        <v>1.7300110686650182E-3</v>
      </c>
      <c r="N5161" s="50">
        <v>5.1999999999999998E-2</v>
      </c>
      <c r="O5161" s="50">
        <v>5.1999999999999998E-2</v>
      </c>
      <c r="R5161" s="59"/>
    </row>
    <row r="5162" spans="11:18" x14ac:dyDescent="0.2">
      <c r="K5162" s="17">
        <v>5153</v>
      </c>
      <c r="L5162" s="50">
        <v>1.7597512920424631E-3</v>
      </c>
      <c r="M5162" s="50">
        <v>1.7745025595266525E-3</v>
      </c>
      <c r="N5162" s="50">
        <v>5.4800000000000001E-2</v>
      </c>
      <c r="O5162" s="50">
        <v>5.4800000000000001E-2</v>
      </c>
      <c r="R5162" s="59"/>
    </row>
    <row r="5163" spans="11:18" x14ac:dyDescent="0.2">
      <c r="K5163" s="17">
        <v>5154</v>
      </c>
      <c r="L5163" s="50">
        <v>1.8104357919677494E-3</v>
      </c>
      <c r="M5163" s="50">
        <v>1.8253660301820848E-3</v>
      </c>
      <c r="N5163" s="50">
        <v>5.5199999999999999E-2</v>
      </c>
      <c r="O5163" s="50">
        <v>5.5800000000000002E-2</v>
      </c>
      <c r="R5163" s="59"/>
    </row>
    <row r="5164" spans="11:18" x14ac:dyDescent="0.2">
      <c r="K5164" s="17">
        <v>5155</v>
      </c>
      <c r="L5164" s="50">
        <v>1.7003286905086228E-3</v>
      </c>
      <c r="M5164" s="50">
        <v>1.7144364431506197E-3</v>
      </c>
      <c r="N5164" s="50">
        <v>5.2200000000000003E-2</v>
      </c>
      <c r="O5164" s="50">
        <v>5.2400000000000002E-2</v>
      </c>
      <c r="R5164" s="59"/>
    </row>
    <row r="5165" spans="11:18" x14ac:dyDescent="0.2">
      <c r="K5165" s="17">
        <v>5156</v>
      </c>
      <c r="L5165" s="50">
        <v>1.8814927912965012E-3</v>
      </c>
      <c r="M5165" s="50">
        <v>1.8959413415355953E-3</v>
      </c>
      <c r="N5165" s="50">
        <v>5.2999999999999999E-2</v>
      </c>
      <c r="O5165" s="50">
        <v>5.3600000000000002E-2</v>
      </c>
      <c r="R5165" s="59"/>
    </row>
    <row r="5166" spans="11:18" x14ac:dyDescent="0.2">
      <c r="K5166" s="17">
        <v>5157</v>
      </c>
      <c r="L5166" s="50">
        <v>1.5384697014226231E-3</v>
      </c>
      <c r="M5166" s="50">
        <v>1.5517516666315827E-3</v>
      </c>
      <c r="N5166" s="50">
        <v>4.9399999999999999E-2</v>
      </c>
      <c r="O5166" s="50">
        <v>4.9399999999999999E-2</v>
      </c>
      <c r="R5166" s="59"/>
    </row>
    <row r="5167" spans="11:18" x14ac:dyDescent="0.2">
      <c r="K5167" s="17">
        <v>5158</v>
      </c>
      <c r="L5167" s="50">
        <v>1.6762618603423486E-3</v>
      </c>
      <c r="M5167" s="50">
        <v>1.6892904144665006E-3</v>
      </c>
      <c r="N5167" s="50">
        <v>4.82E-2</v>
      </c>
      <c r="O5167" s="50">
        <v>4.8399999999999999E-2</v>
      </c>
      <c r="R5167" s="59"/>
    </row>
    <row r="5168" spans="11:18" x14ac:dyDescent="0.2">
      <c r="K5168" s="17">
        <v>5159</v>
      </c>
      <c r="L5168" s="50">
        <v>2.0132874743390042E-3</v>
      </c>
      <c r="M5168" s="50">
        <v>2.028831474976709E-3</v>
      </c>
      <c r="N5168" s="50">
        <v>5.7200000000000001E-2</v>
      </c>
      <c r="O5168" s="50">
        <v>5.7799999999999997E-2</v>
      </c>
      <c r="R5168" s="59"/>
    </row>
    <row r="5169" spans="11:18" x14ac:dyDescent="0.2">
      <c r="K5169" s="17">
        <v>5160</v>
      </c>
      <c r="L5169" s="50">
        <v>1.8664887106235697E-3</v>
      </c>
      <c r="M5169" s="50">
        <v>1.8810163576167625E-3</v>
      </c>
      <c r="N5169" s="50">
        <v>5.3800000000000001E-2</v>
      </c>
      <c r="O5169" s="50">
        <v>5.3800000000000001E-2</v>
      </c>
      <c r="R5169" s="59"/>
    </row>
    <row r="5170" spans="11:18" x14ac:dyDescent="0.2">
      <c r="K5170" s="17">
        <v>5161</v>
      </c>
      <c r="L5170" s="50">
        <v>1.7189514218722672E-3</v>
      </c>
      <c r="M5170" s="50">
        <v>1.7331535661966005E-3</v>
      </c>
      <c r="N5170" s="50">
        <v>5.2400000000000002E-2</v>
      </c>
      <c r="O5170" s="50">
        <v>5.28E-2</v>
      </c>
      <c r="R5170" s="59"/>
    </row>
    <row r="5171" spans="11:18" x14ac:dyDescent="0.2">
      <c r="K5171" s="17">
        <v>5162</v>
      </c>
      <c r="L5171" s="50">
        <v>1.8118752159068385E-3</v>
      </c>
      <c r="M5171" s="50">
        <v>1.8259714122953927E-3</v>
      </c>
      <c r="N5171" s="50">
        <v>5.2200000000000003E-2</v>
      </c>
      <c r="O5171" s="50">
        <v>5.2400000000000002E-2</v>
      </c>
      <c r="R5171" s="59"/>
    </row>
    <row r="5172" spans="11:18" x14ac:dyDescent="0.2">
      <c r="K5172" s="17">
        <v>5163</v>
      </c>
      <c r="L5172" s="50">
        <v>1.8512725816576378E-3</v>
      </c>
      <c r="M5172" s="50">
        <v>1.8655117100993624E-3</v>
      </c>
      <c r="N5172" s="50">
        <v>5.2600000000000001E-2</v>
      </c>
      <c r="O5172" s="50">
        <v>5.28E-2</v>
      </c>
      <c r="R5172" s="59"/>
    </row>
    <row r="5173" spans="11:18" x14ac:dyDescent="0.2">
      <c r="K5173" s="17">
        <v>5164</v>
      </c>
      <c r="L5173" s="50">
        <v>1.8005361428768709E-3</v>
      </c>
      <c r="M5173" s="50">
        <v>1.8146809554955227E-3</v>
      </c>
      <c r="N5173" s="50">
        <v>5.2400000000000002E-2</v>
      </c>
      <c r="O5173" s="50">
        <v>5.2600000000000001E-2</v>
      </c>
      <c r="R5173" s="59"/>
    </row>
    <row r="5174" spans="11:18" x14ac:dyDescent="0.2">
      <c r="K5174" s="17">
        <v>5165</v>
      </c>
      <c r="L5174" s="50">
        <v>1.7639197048141045E-3</v>
      </c>
      <c r="M5174" s="50">
        <v>1.777689315491483E-3</v>
      </c>
      <c r="N5174" s="50">
        <v>5.0799999999999998E-2</v>
      </c>
      <c r="O5174" s="50">
        <v>5.1200000000000002E-2</v>
      </c>
      <c r="R5174" s="59"/>
    </row>
    <row r="5175" spans="11:18" x14ac:dyDescent="0.2">
      <c r="K5175" s="17">
        <v>5166</v>
      </c>
      <c r="L5175" s="50">
        <v>1.7988827282338065E-3</v>
      </c>
      <c r="M5175" s="50">
        <v>1.8133793635586339E-3</v>
      </c>
      <c r="N5175" s="50">
        <v>5.3600000000000002E-2</v>
      </c>
      <c r="O5175" s="50">
        <v>5.3999999999999999E-2</v>
      </c>
      <c r="R5175" s="59"/>
    </row>
    <row r="5176" spans="11:18" x14ac:dyDescent="0.2">
      <c r="K5176" s="17">
        <v>5167</v>
      </c>
      <c r="L5176" s="50">
        <v>1.9990114038588489E-3</v>
      </c>
      <c r="M5176" s="50">
        <v>2.0139817906931704E-3</v>
      </c>
      <c r="N5176" s="50">
        <v>5.5199999999999999E-2</v>
      </c>
      <c r="O5176" s="50">
        <v>5.5599999999999997E-2</v>
      </c>
      <c r="R5176" s="59"/>
    </row>
    <row r="5177" spans="11:18" x14ac:dyDescent="0.2">
      <c r="K5177" s="17">
        <v>5168</v>
      </c>
      <c r="L5177" s="50">
        <v>1.7665306468981862E-3</v>
      </c>
      <c r="M5177" s="50">
        <v>1.7809395995178282E-3</v>
      </c>
      <c r="N5177" s="50">
        <v>5.3400000000000003E-2</v>
      </c>
      <c r="O5177" s="50">
        <v>5.3600000000000002E-2</v>
      </c>
      <c r="R5177" s="59"/>
    </row>
    <row r="5178" spans="11:18" x14ac:dyDescent="0.2">
      <c r="K5178" s="17">
        <v>5169</v>
      </c>
      <c r="L5178" s="50">
        <v>1.8820250289665267E-3</v>
      </c>
      <c r="M5178" s="50">
        <v>1.8968164203164023E-3</v>
      </c>
      <c r="N5178" s="50">
        <v>5.4800000000000001E-2</v>
      </c>
      <c r="O5178" s="50">
        <v>5.4800000000000001E-2</v>
      </c>
      <c r="R5178" s="59"/>
    </row>
    <row r="5179" spans="11:18" x14ac:dyDescent="0.2">
      <c r="K5179" s="17">
        <v>5170</v>
      </c>
      <c r="L5179" s="50">
        <v>1.8556368593857021E-3</v>
      </c>
      <c r="M5179" s="50">
        <v>1.8696452040915688E-3</v>
      </c>
      <c r="N5179" s="50">
        <v>5.16E-2</v>
      </c>
      <c r="O5179" s="50">
        <v>5.1999999999999998E-2</v>
      </c>
      <c r="R5179" s="59"/>
    </row>
    <row r="5180" spans="11:18" x14ac:dyDescent="0.2">
      <c r="K5180" s="17">
        <v>5171</v>
      </c>
      <c r="L5180" s="50">
        <v>1.4945006512750425E-3</v>
      </c>
      <c r="M5180" s="50">
        <v>1.5072586692288351E-3</v>
      </c>
      <c r="N5180" s="50">
        <v>4.7399999999999998E-2</v>
      </c>
      <c r="O5180" s="50">
        <v>4.7600000000000003E-2</v>
      </c>
      <c r="R5180" s="59"/>
    </row>
    <row r="5181" spans="11:18" x14ac:dyDescent="0.2">
      <c r="K5181" s="17">
        <v>5172</v>
      </c>
      <c r="L5181" s="50">
        <v>1.6720693749630914E-3</v>
      </c>
      <c r="M5181" s="50">
        <v>1.6861713009944988E-3</v>
      </c>
      <c r="N5181" s="50">
        <v>5.2400000000000002E-2</v>
      </c>
      <c r="O5181" s="50">
        <v>5.2600000000000001E-2</v>
      </c>
      <c r="R5181" s="59"/>
    </row>
    <row r="5182" spans="11:18" x14ac:dyDescent="0.2">
      <c r="K5182" s="17">
        <v>5173</v>
      </c>
      <c r="L5182" s="50">
        <v>1.7779361059063995E-3</v>
      </c>
      <c r="M5182" s="50">
        <v>1.7914299644368643E-3</v>
      </c>
      <c r="N5182" s="50">
        <v>4.9399999999999999E-2</v>
      </c>
      <c r="O5182" s="50">
        <v>0.05</v>
      </c>
      <c r="R5182" s="59"/>
    </row>
    <row r="5183" spans="11:18" x14ac:dyDescent="0.2">
      <c r="K5183" s="17">
        <v>5174</v>
      </c>
      <c r="L5183" s="50">
        <v>1.5869510912111901E-3</v>
      </c>
      <c r="M5183" s="50">
        <v>1.5996394086746455E-3</v>
      </c>
      <c r="N5183" s="50">
        <v>4.6800000000000001E-2</v>
      </c>
      <c r="O5183" s="50">
        <v>4.7399999999999998E-2</v>
      </c>
      <c r="R5183" s="59"/>
    </row>
    <row r="5184" spans="11:18" x14ac:dyDescent="0.2">
      <c r="K5184" s="17">
        <v>5175</v>
      </c>
      <c r="L5184" s="50">
        <v>1.709308411636923E-3</v>
      </c>
      <c r="M5184" s="50">
        <v>1.7225820588242986E-3</v>
      </c>
      <c r="N5184" s="50">
        <v>4.8800000000000003E-2</v>
      </c>
      <c r="O5184" s="50">
        <v>4.9399999999999999E-2</v>
      </c>
      <c r="R5184" s="59"/>
    </row>
    <row r="5185" spans="11:18" x14ac:dyDescent="0.2">
      <c r="K5185" s="17">
        <v>5176</v>
      </c>
      <c r="L5185" s="50">
        <v>1.7909648326899933E-3</v>
      </c>
      <c r="M5185" s="50">
        <v>1.8046430932633086E-3</v>
      </c>
      <c r="N5185" s="50">
        <v>5.04E-2</v>
      </c>
      <c r="O5185" s="50">
        <v>5.0999999999999997E-2</v>
      </c>
      <c r="R5185" s="59"/>
    </row>
    <row r="5186" spans="11:18" x14ac:dyDescent="0.2">
      <c r="K5186" s="17">
        <v>5177</v>
      </c>
      <c r="L5186" s="50">
        <v>1.739359297193448E-3</v>
      </c>
      <c r="M5186" s="50">
        <v>1.7539958757852652E-3</v>
      </c>
      <c r="N5186" s="50">
        <v>5.3999999999999999E-2</v>
      </c>
      <c r="O5186" s="50">
        <v>5.4800000000000001E-2</v>
      </c>
      <c r="R5186" s="59"/>
    </row>
    <row r="5187" spans="11:18" x14ac:dyDescent="0.2">
      <c r="K5187" s="17">
        <v>5178</v>
      </c>
      <c r="L5187" s="50">
        <v>1.8045829290813983E-3</v>
      </c>
      <c r="M5187" s="50">
        <v>1.8192108211948117E-3</v>
      </c>
      <c r="N5187" s="50">
        <v>5.3800000000000001E-2</v>
      </c>
      <c r="O5187" s="50">
        <v>5.4600000000000003E-2</v>
      </c>
      <c r="R5187" s="59"/>
    </row>
    <row r="5188" spans="11:18" x14ac:dyDescent="0.2">
      <c r="K5188" s="17">
        <v>5179</v>
      </c>
      <c r="L5188" s="50">
        <v>1.8925482433211525E-3</v>
      </c>
      <c r="M5188" s="50">
        <v>1.907237953266459E-3</v>
      </c>
      <c r="N5188" s="50">
        <v>5.4199999999999998E-2</v>
      </c>
      <c r="O5188" s="50">
        <v>5.4600000000000003E-2</v>
      </c>
      <c r="R5188" s="59"/>
    </row>
    <row r="5189" spans="11:18" x14ac:dyDescent="0.2">
      <c r="K5189" s="17">
        <v>5180</v>
      </c>
      <c r="L5189" s="50">
        <v>1.913398652053246E-3</v>
      </c>
      <c r="M5189" s="50">
        <v>1.9272174832319741E-3</v>
      </c>
      <c r="N5189" s="50">
        <v>5.0999999999999997E-2</v>
      </c>
      <c r="O5189" s="50">
        <v>5.0999999999999997E-2</v>
      </c>
      <c r="R5189" s="59"/>
    </row>
    <row r="5190" spans="11:18" x14ac:dyDescent="0.2">
      <c r="K5190" s="17">
        <v>5181</v>
      </c>
      <c r="L5190" s="50">
        <v>1.6819672730780993E-3</v>
      </c>
      <c r="M5190" s="50">
        <v>1.6955579059717391E-3</v>
      </c>
      <c r="N5190" s="50">
        <v>5.0200000000000002E-2</v>
      </c>
      <c r="O5190" s="50">
        <v>5.0599999999999999E-2</v>
      </c>
      <c r="R5190" s="59"/>
    </row>
    <row r="5191" spans="11:18" x14ac:dyDescent="0.2">
      <c r="K5191" s="17">
        <v>5182</v>
      </c>
      <c r="L5191" s="50">
        <v>1.335225768158079E-3</v>
      </c>
      <c r="M5191" s="50">
        <v>1.3476293058400657E-3</v>
      </c>
      <c r="N5191" s="50">
        <v>4.5999999999999999E-2</v>
      </c>
      <c r="O5191" s="50">
        <v>4.6600000000000003E-2</v>
      </c>
      <c r="R5191" s="59"/>
    </row>
    <row r="5192" spans="11:18" x14ac:dyDescent="0.2">
      <c r="K5192" s="17">
        <v>5183</v>
      </c>
      <c r="L5192" s="50">
        <v>1.6931505553184848E-3</v>
      </c>
      <c r="M5192" s="50">
        <v>1.7070148896667714E-3</v>
      </c>
      <c r="N5192" s="50">
        <v>5.1200000000000002E-2</v>
      </c>
      <c r="O5192" s="50">
        <v>5.16E-2</v>
      </c>
      <c r="R5192" s="59"/>
    </row>
    <row r="5193" spans="11:18" x14ac:dyDescent="0.2">
      <c r="K5193" s="17">
        <v>5184</v>
      </c>
      <c r="L5193" s="50">
        <v>1.7443016966233096E-3</v>
      </c>
      <c r="M5193" s="50">
        <v>1.7578063928501834E-3</v>
      </c>
      <c r="N5193" s="50">
        <v>0.05</v>
      </c>
      <c r="O5193" s="50">
        <v>0.05</v>
      </c>
      <c r="R5193" s="59"/>
    </row>
    <row r="5194" spans="11:18" x14ac:dyDescent="0.2">
      <c r="K5194" s="17">
        <v>5185</v>
      </c>
      <c r="L5194" s="50">
        <v>1.5876988917281189E-3</v>
      </c>
      <c r="M5194" s="50">
        <v>1.6018531753425971E-3</v>
      </c>
      <c r="N5194" s="50">
        <v>5.2600000000000001E-2</v>
      </c>
      <c r="O5194" s="50">
        <v>5.2999999999999999E-2</v>
      </c>
      <c r="R5194" s="59"/>
    </row>
    <row r="5195" spans="11:18" x14ac:dyDescent="0.2">
      <c r="K5195" s="17">
        <v>5186</v>
      </c>
      <c r="L5195" s="50">
        <v>1.5599923170734221E-3</v>
      </c>
      <c r="M5195" s="50">
        <v>1.5731048695556955E-3</v>
      </c>
      <c r="N5195" s="50">
        <v>4.8599999999999997E-2</v>
      </c>
      <c r="O5195" s="50">
        <v>4.8800000000000003E-2</v>
      </c>
      <c r="R5195" s="59"/>
    </row>
    <row r="5196" spans="11:18" x14ac:dyDescent="0.2">
      <c r="K5196" s="17">
        <v>5187</v>
      </c>
      <c r="L5196" s="50">
        <v>1.7060245765702473E-3</v>
      </c>
      <c r="M5196" s="50">
        <v>1.7195167122419086E-3</v>
      </c>
      <c r="N5196" s="50">
        <v>0.05</v>
      </c>
      <c r="O5196" s="50">
        <v>0.05</v>
      </c>
      <c r="R5196" s="59"/>
    </row>
    <row r="5197" spans="11:18" x14ac:dyDescent="0.2">
      <c r="K5197" s="17">
        <v>5188</v>
      </c>
      <c r="L5197" s="50">
        <v>1.4846506872481383E-3</v>
      </c>
      <c r="M5197" s="50">
        <v>1.496932136503938E-3</v>
      </c>
      <c r="N5197" s="50">
        <v>4.5600000000000002E-2</v>
      </c>
      <c r="O5197" s="50">
        <v>4.5600000000000002E-2</v>
      </c>
      <c r="R5197" s="59"/>
    </row>
    <row r="5198" spans="11:18" x14ac:dyDescent="0.2">
      <c r="K5198" s="17">
        <v>5189</v>
      </c>
      <c r="L5198" s="50">
        <v>1.7826734707291024E-3</v>
      </c>
      <c r="M5198" s="50">
        <v>1.7963459462599122E-3</v>
      </c>
      <c r="N5198" s="50">
        <v>5.0599999999999999E-2</v>
      </c>
      <c r="O5198" s="50">
        <v>5.0599999999999999E-2</v>
      </c>
      <c r="R5198" s="59"/>
    </row>
    <row r="5199" spans="11:18" x14ac:dyDescent="0.2">
      <c r="K5199" s="17">
        <v>5190</v>
      </c>
      <c r="L5199" s="50">
        <v>1.6196224975879719E-3</v>
      </c>
      <c r="M5199" s="50">
        <v>1.6323084057495319E-3</v>
      </c>
      <c r="N5199" s="50">
        <v>4.6800000000000001E-2</v>
      </c>
      <c r="O5199" s="50">
        <v>4.7199999999999999E-2</v>
      </c>
      <c r="R5199" s="59"/>
    </row>
    <row r="5200" spans="11:18" x14ac:dyDescent="0.2">
      <c r="K5200" s="17">
        <v>5191</v>
      </c>
      <c r="L5200" s="50">
        <v>1.8131133931924314E-3</v>
      </c>
      <c r="M5200" s="50">
        <v>1.827276236151043E-3</v>
      </c>
      <c r="N5200" s="50">
        <v>5.2400000000000002E-2</v>
      </c>
      <c r="O5200" s="50">
        <v>5.28E-2</v>
      </c>
      <c r="R5200" s="59"/>
    </row>
    <row r="5201" spans="11:18" x14ac:dyDescent="0.2">
      <c r="K5201" s="17">
        <v>5192</v>
      </c>
      <c r="L5201" s="50">
        <v>1.3460168107471894E-3</v>
      </c>
      <c r="M5201" s="50">
        <v>1.3594914503896845E-3</v>
      </c>
      <c r="N5201" s="50">
        <v>0.05</v>
      </c>
      <c r="O5201" s="50">
        <v>5.0599999999999999E-2</v>
      </c>
      <c r="R5201" s="59"/>
    </row>
    <row r="5202" spans="11:18" x14ac:dyDescent="0.2">
      <c r="K5202" s="17">
        <v>5193</v>
      </c>
      <c r="L5202" s="50">
        <v>1.663495201878326E-3</v>
      </c>
      <c r="M5202" s="50">
        <v>1.6768918973049086E-3</v>
      </c>
      <c r="N5202" s="50">
        <v>4.9599999999999998E-2</v>
      </c>
      <c r="O5202" s="50">
        <v>4.9799999999999997E-2</v>
      </c>
      <c r="R5202" s="59"/>
    </row>
    <row r="5203" spans="11:18" x14ac:dyDescent="0.2">
      <c r="K5203" s="17">
        <v>5194</v>
      </c>
      <c r="L5203" s="50">
        <v>2.012884667235156E-3</v>
      </c>
      <c r="M5203" s="50">
        <v>2.0283796439890681E-3</v>
      </c>
      <c r="N5203" s="50">
        <v>5.7200000000000001E-2</v>
      </c>
      <c r="O5203" s="50">
        <v>5.74E-2</v>
      </c>
      <c r="R5203" s="59"/>
    </row>
    <row r="5204" spans="11:18" x14ac:dyDescent="0.2">
      <c r="K5204" s="17">
        <v>5195</v>
      </c>
      <c r="L5204" s="50">
        <v>1.7997293062720231E-3</v>
      </c>
      <c r="M5204" s="50">
        <v>1.813562566327042E-3</v>
      </c>
      <c r="N5204" s="50">
        <v>5.1200000000000002E-2</v>
      </c>
      <c r="O5204" s="50">
        <v>5.1200000000000002E-2</v>
      </c>
      <c r="R5204" s="59"/>
    </row>
    <row r="5205" spans="11:18" x14ac:dyDescent="0.2">
      <c r="K5205" s="17">
        <v>5196</v>
      </c>
      <c r="L5205" s="50">
        <v>1.62379680836005E-3</v>
      </c>
      <c r="M5205" s="50">
        <v>1.6375985450071142E-3</v>
      </c>
      <c r="N5205" s="50">
        <v>5.1200000000000002E-2</v>
      </c>
      <c r="O5205" s="50">
        <v>5.16E-2</v>
      </c>
      <c r="R5205" s="59"/>
    </row>
    <row r="5206" spans="11:18" x14ac:dyDescent="0.2">
      <c r="K5206" s="17">
        <v>5197</v>
      </c>
      <c r="L5206" s="50">
        <v>1.8356361596670095E-3</v>
      </c>
      <c r="M5206" s="50">
        <v>1.8495865337570499E-3</v>
      </c>
      <c r="N5206" s="50">
        <v>5.16E-2</v>
      </c>
      <c r="O5206" s="50">
        <v>5.1799999999999999E-2</v>
      </c>
      <c r="R5206" s="59"/>
    </row>
    <row r="5207" spans="11:18" x14ac:dyDescent="0.2">
      <c r="K5207" s="17">
        <v>5198</v>
      </c>
      <c r="L5207" s="50">
        <v>1.5743556089466372E-3</v>
      </c>
      <c r="M5207" s="50">
        <v>1.588166642333508E-3</v>
      </c>
      <c r="N5207" s="50">
        <v>5.1400000000000001E-2</v>
      </c>
      <c r="O5207" s="50">
        <v>5.1400000000000001E-2</v>
      </c>
      <c r="R5207" s="59"/>
    </row>
    <row r="5208" spans="11:18" x14ac:dyDescent="0.2">
      <c r="K5208" s="17">
        <v>5199</v>
      </c>
      <c r="L5208" s="50">
        <v>1.479682758416784E-3</v>
      </c>
      <c r="M5208" s="50">
        <v>1.493100620504114E-3</v>
      </c>
      <c r="N5208" s="50">
        <v>0.05</v>
      </c>
      <c r="O5208" s="50">
        <v>0.05</v>
      </c>
      <c r="R5208" s="59"/>
    </row>
    <row r="5209" spans="11:18" x14ac:dyDescent="0.2">
      <c r="K5209" s="17">
        <v>5200</v>
      </c>
      <c r="L5209" s="50">
        <v>1.5997856335814547E-3</v>
      </c>
      <c r="M5209" s="50">
        <v>1.61311403105213E-3</v>
      </c>
      <c r="N5209" s="50">
        <v>4.9399999999999999E-2</v>
      </c>
      <c r="O5209" s="50">
        <v>4.9599999999999998E-2</v>
      </c>
      <c r="R5209" s="59"/>
    </row>
    <row r="5210" spans="11:18" x14ac:dyDescent="0.2">
      <c r="K5210" s="17">
        <v>5201</v>
      </c>
      <c r="L5210" s="50">
        <v>1.8747833560741761E-3</v>
      </c>
      <c r="M5210" s="50">
        <v>1.8882741687634493E-3</v>
      </c>
      <c r="N5210" s="50">
        <v>4.9599999999999998E-2</v>
      </c>
      <c r="O5210" s="50">
        <v>4.9799999999999997E-2</v>
      </c>
      <c r="R5210" s="59"/>
    </row>
    <row r="5211" spans="11:18" x14ac:dyDescent="0.2">
      <c r="K5211" s="17">
        <v>5202</v>
      </c>
      <c r="L5211" s="50">
        <v>1.8273388933119125E-3</v>
      </c>
      <c r="M5211" s="50">
        <v>1.8417153382331943E-3</v>
      </c>
      <c r="N5211" s="50">
        <v>5.3199999999999997E-2</v>
      </c>
      <c r="O5211" s="50">
        <v>5.3400000000000003E-2</v>
      </c>
      <c r="R5211" s="59"/>
    </row>
    <row r="5212" spans="11:18" x14ac:dyDescent="0.2">
      <c r="K5212" s="17">
        <v>5203</v>
      </c>
      <c r="L5212" s="50">
        <v>1.7300908950364324E-3</v>
      </c>
      <c r="M5212" s="50">
        <v>1.7439530326248992E-3</v>
      </c>
      <c r="N5212" s="50">
        <v>5.1400000000000001E-2</v>
      </c>
      <c r="O5212" s="50">
        <v>5.1400000000000001E-2</v>
      </c>
      <c r="R5212" s="59"/>
    </row>
    <row r="5213" spans="11:18" x14ac:dyDescent="0.2">
      <c r="K5213" s="17">
        <v>5204</v>
      </c>
      <c r="L5213" s="50">
        <v>1.7858907566469014E-3</v>
      </c>
      <c r="M5213" s="50">
        <v>1.8010127063463766E-3</v>
      </c>
      <c r="N5213" s="50">
        <v>5.62E-2</v>
      </c>
      <c r="O5213" s="50">
        <v>5.62E-2</v>
      </c>
      <c r="R5213" s="59"/>
    </row>
    <row r="5214" spans="11:18" x14ac:dyDescent="0.2">
      <c r="K5214" s="17">
        <v>5205</v>
      </c>
      <c r="L5214" s="50">
        <v>1.8154370791403647E-3</v>
      </c>
      <c r="M5214" s="50">
        <v>1.8302008857648737E-3</v>
      </c>
      <c r="N5214" s="50">
        <v>5.4600000000000003E-2</v>
      </c>
      <c r="O5214" s="50">
        <v>5.4800000000000001E-2</v>
      </c>
      <c r="R5214" s="59"/>
    </row>
    <row r="5215" spans="11:18" x14ac:dyDescent="0.2">
      <c r="K5215" s="17">
        <v>5206</v>
      </c>
      <c r="L5215" s="50">
        <v>1.5820816293767837E-3</v>
      </c>
      <c r="M5215" s="50">
        <v>1.5959469272701641E-3</v>
      </c>
      <c r="N5215" s="50">
        <v>5.16E-2</v>
      </c>
      <c r="O5215" s="50">
        <v>5.16E-2</v>
      </c>
      <c r="R5215" s="59"/>
    </row>
    <row r="5216" spans="11:18" x14ac:dyDescent="0.2">
      <c r="K5216" s="17">
        <v>5207</v>
      </c>
      <c r="L5216" s="50">
        <v>1.6703327617657901E-3</v>
      </c>
      <c r="M5216" s="50">
        <v>1.6852458410519095E-3</v>
      </c>
      <c r="N5216" s="50">
        <v>5.5199999999999999E-2</v>
      </c>
      <c r="O5216" s="50">
        <v>5.6000000000000001E-2</v>
      </c>
      <c r="R5216" s="59"/>
    </row>
    <row r="5217" spans="11:18" x14ac:dyDescent="0.2">
      <c r="K5217" s="17">
        <v>5208</v>
      </c>
      <c r="L5217" s="50">
        <v>1.8785455953256574E-3</v>
      </c>
      <c r="M5217" s="50">
        <v>1.8936916130564067E-3</v>
      </c>
      <c r="N5217" s="50">
        <v>5.6000000000000001E-2</v>
      </c>
      <c r="O5217" s="50">
        <v>5.6399999999999999E-2</v>
      </c>
      <c r="R5217" s="59"/>
    </row>
    <row r="5218" spans="11:18" x14ac:dyDescent="0.2">
      <c r="K5218" s="17">
        <v>5209</v>
      </c>
      <c r="L5218" s="50">
        <v>1.7205928327278088E-3</v>
      </c>
      <c r="M5218" s="50">
        <v>1.7340380197122221E-3</v>
      </c>
      <c r="N5218" s="50">
        <v>4.9799999999999997E-2</v>
      </c>
      <c r="O5218" s="50">
        <v>4.9799999999999997E-2</v>
      </c>
      <c r="R5218" s="59"/>
    </row>
    <row r="5219" spans="11:18" x14ac:dyDescent="0.2">
      <c r="K5219" s="17">
        <v>5210</v>
      </c>
      <c r="L5219" s="50">
        <v>1.544336994548017E-3</v>
      </c>
      <c r="M5219" s="50">
        <v>1.5572610581251543E-3</v>
      </c>
      <c r="N5219" s="50">
        <v>4.7800000000000002E-2</v>
      </c>
      <c r="O5219" s="50">
        <v>4.82E-2</v>
      </c>
      <c r="R5219" s="59"/>
    </row>
    <row r="5220" spans="11:18" x14ac:dyDescent="0.2">
      <c r="K5220" s="17">
        <v>5211</v>
      </c>
      <c r="L5220" s="50">
        <v>1.7386122328585715E-3</v>
      </c>
      <c r="M5220" s="50">
        <v>1.7539524469795541E-3</v>
      </c>
      <c r="N5220" s="50">
        <v>5.6800000000000003E-2</v>
      </c>
      <c r="O5220" s="50">
        <v>5.74E-2</v>
      </c>
      <c r="R5220" s="59"/>
    </row>
    <row r="5221" spans="11:18" x14ac:dyDescent="0.2">
      <c r="K5221" s="17">
        <v>5212</v>
      </c>
      <c r="L5221" s="50">
        <v>1.6926721374057767E-3</v>
      </c>
      <c r="M5221" s="50">
        <v>1.7071312107993684E-3</v>
      </c>
      <c r="N5221" s="50">
        <v>5.3600000000000002E-2</v>
      </c>
      <c r="O5221" s="50">
        <v>5.3800000000000001E-2</v>
      </c>
      <c r="R5221" s="59"/>
    </row>
    <row r="5222" spans="11:18" x14ac:dyDescent="0.2">
      <c r="K5222" s="17">
        <v>5213</v>
      </c>
      <c r="L5222" s="50">
        <v>1.866317461088225E-3</v>
      </c>
      <c r="M5222" s="50">
        <v>1.8808804604884891E-3</v>
      </c>
      <c r="N5222" s="50">
        <v>5.3800000000000001E-2</v>
      </c>
      <c r="O5222" s="50">
        <v>5.3999999999999999E-2</v>
      </c>
      <c r="R5222" s="59"/>
    </row>
    <row r="5223" spans="11:18" x14ac:dyDescent="0.2">
      <c r="K5223" s="17">
        <v>5214</v>
      </c>
      <c r="L5223" s="50">
        <v>1.8515546745781783E-3</v>
      </c>
      <c r="M5223" s="50">
        <v>1.8665991719368925E-3</v>
      </c>
      <c r="N5223" s="50">
        <v>5.5800000000000002E-2</v>
      </c>
      <c r="O5223" s="50">
        <v>5.6000000000000001E-2</v>
      </c>
      <c r="R5223" s="59"/>
    </row>
    <row r="5224" spans="11:18" x14ac:dyDescent="0.2">
      <c r="K5224" s="17">
        <v>5215</v>
      </c>
      <c r="L5224" s="50">
        <v>1.7519511468446331E-3</v>
      </c>
      <c r="M5224" s="50">
        <v>1.7653413496017502E-3</v>
      </c>
      <c r="N5224" s="50">
        <v>4.9399999999999999E-2</v>
      </c>
      <c r="O5224" s="50">
        <v>0.05</v>
      </c>
      <c r="R5224" s="59"/>
    </row>
    <row r="5225" spans="11:18" x14ac:dyDescent="0.2">
      <c r="K5225" s="17">
        <v>5216</v>
      </c>
      <c r="L5225" s="50">
        <v>1.7579721962070894E-3</v>
      </c>
      <c r="M5225" s="50">
        <v>1.7720231913845282E-3</v>
      </c>
      <c r="N5225" s="50">
        <v>5.1999999999999998E-2</v>
      </c>
      <c r="O5225" s="50">
        <v>5.2200000000000003E-2</v>
      </c>
      <c r="R5225" s="59"/>
    </row>
    <row r="5226" spans="11:18" x14ac:dyDescent="0.2">
      <c r="K5226" s="17">
        <v>5217</v>
      </c>
      <c r="L5226" s="50">
        <v>1.7553168976431805E-3</v>
      </c>
      <c r="M5226" s="50">
        <v>1.7704041519727785E-3</v>
      </c>
      <c r="N5226" s="50">
        <v>5.5800000000000002E-2</v>
      </c>
      <c r="O5226" s="50">
        <v>5.6399999999999999E-2</v>
      </c>
      <c r="R5226" s="59"/>
    </row>
    <row r="5227" spans="11:18" x14ac:dyDescent="0.2">
      <c r="K5227" s="17">
        <v>5218</v>
      </c>
      <c r="L5227" s="50">
        <v>1.9002848424792898E-3</v>
      </c>
      <c r="M5227" s="50">
        <v>1.9146415093703765E-3</v>
      </c>
      <c r="N5227" s="50">
        <v>5.2999999999999999E-2</v>
      </c>
      <c r="O5227" s="50">
        <v>5.3199999999999997E-2</v>
      </c>
      <c r="R5227" s="59"/>
    </row>
    <row r="5228" spans="11:18" x14ac:dyDescent="0.2">
      <c r="K5228" s="17">
        <v>5219</v>
      </c>
      <c r="L5228" s="50">
        <v>1.7167458660603365E-3</v>
      </c>
      <c r="M5228" s="50">
        <v>1.7300440148035143E-3</v>
      </c>
      <c r="N5228" s="50">
        <v>4.8599999999999997E-2</v>
      </c>
      <c r="O5228" s="50">
        <v>4.9399999999999999E-2</v>
      </c>
      <c r="R5228" s="59"/>
    </row>
    <row r="5229" spans="11:18" x14ac:dyDescent="0.2">
      <c r="K5229" s="17">
        <v>5220</v>
      </c>
      <c r="L5229" s="50">
        <v>2.0293096133389339E-3</v>
      </c>
      <c r="M5229" s="50">
        <v>2.0440976065812817E-3</v>
      </c>
      <c r="N5229" s="50">
        <v>5.4600000000000003E-2</v>
      </c>
      <c r="O5229" s="50">
        <v>5.4600000000000003E-2</v>
      </c>
      <c r="R5229" s="59"/>
    </row>
    <row r="5230" spans="11:18" x14ac:dyDescent="0.2">
      <c r="K5230" s="17">
        <v>5221</v>
      </c>
      <c r="L5230" s="50">
        <v>1.798440390607152E-3</v>
      </c>
      <c r="M5230" s="50">
        <v>1.813029158601481E-3</v>
      </c>
      <c r="N5230" s="50">
        <v>5.3800000000000001E-2</v>
      </c>
      <c r="O5230" s="50">
        <v>5.4399999999999997E-2</v>
      </c>
      <c r="R5230" s="59"/>
    </row>
    <row r="5231" spans="11:18" x14ac:dyDescent="0.2">
      <c r="K5231" s="17">
        <v>5222</v>
      </c>
      <c r="L5231" s="50">
        <v>1.607495990732755E-3</v>
      </c>
      <c r="M5231" s="50">
        <v>1.6197333182386188E-3</v>
      </c>
      <c r="N5231" s="50">
        <v>4.5199999999999997E-2</v>
      </c>
      <c r="O5231" s="50">
        <v>4.5400000000000003E-2</v>
      </c>
      <c r="R5231" s="59"/>
    </row>
    <row r="5232" spans="11:18" x14ac:dyDescent="0.2">
      <c r="K5232" s="17">
        <v>5223</v>
      </c>
      <c r="L5232" s="50">
        <v>1.6545322658031666E-3</v>
      </c>
      <c r="M5232" s="50">
        <v>1.6688675997702412E-3</v>
      </c>
      <c r="N5232" s="50">
        <v>5.3199999999999997E-2</v>
      </c>
      <c r="O5232" s="50">
        <v>5.3400000000000003E-2</v>
      </c>
      <c r="R5232" s="59"/>
    </row>
    <row r="5233" spans="11:18" x14ac:dyDescent="0.2">
      <c r="K5233" s="17">
        <v>5224</v>
      </c>
      <c r="L5233" s="50">
        <v>1.7029556236317486E-3</v>
      </c>
      <c r="M5233" s="50">
        <v>1.7160503109649313E-3</v>
      </c>
      <c r="N5233" s="50">
        <v>4.8399999999999999E-2</v>
      </c>
      <c r="O5233" s="50">
        <v>4.8800000000000003E-2</v>
      </c>
      <c r="R5233" s="59"/>
    </row>
    <row r="5234" spans="11:18" x14ac:dyDescent="0.2">
      <c r="K5234" s="17">
        <v>5225</v>
      </c>
      <c r="L5234" s="50">
        <v>2.05854625919627E-3</v>
      </c>
      <c r="M5234" s="50">
        <v>2.0738478066146737E-3</v>
      </c>
      <c r="N5234" s="50">
        <v>5.62E-2</v>
      </c>
      <c r="O5234" s="50">
        <v>5.6599999999999998E-2</v>
      </c>
      <c r="R5234" s="59"/>
    </row>
    <row r="5235" spans="11:18" x14ac:dyDescent="0.2">
      <c r="K5235" s="17">
        <v>5226</v>
      </c>
      <c r="L5235" s="50">
        <v>1.6555580656617576E-3</v>
      </c>
      <c r="M5235" s="50">
        <v>1.6689154971656968E-3</v>
      </c>
      <c r="N5235" s="50">
        <v>4.9399999999999999E-2</v>
      </c>
      <c r="O5235" s="50">
        <v>4.9599999999999998E-2</v>
      </c>
      <c r="R5235" s="59"/>
    </row>
    <row r="5236" spans="11:18" x14ac:dyDescent="0.2">
      <c r="K5236" s="17">
        <v>5227</v>
      </c>
      <c r="L5236" s="50">
        <v>1.7716693216943333E-3</v>
      </c>
      <c r="M5236" s="50">
        <v>1.7854944424931158E-3</v>
      </c>
      <c r="N5236" s="50">
        <v>5.0999999999999997E-2</v>
      </c>
      <c r="O5236" s="50">
        <v>5.1400000000000001E-2</v>
      </c>
      <c r="R5236" s="59"/>
    </row>
    <row r="5237" spans="11:18" x14ac:dyDescent="0.2">
      <c r="K5237" s="17">
        <v>5228</v>
      </c>
      <c r="L5237" s="50">
        <v>1.679653778666959E-3</v>
      </c>
      <c r="M5237" s="50">
        <v>1.6927899274998368E-3</v>
      </c>
      <c r="N5237" s="50">
        <v>4.8599999999999997E-2</v>
      </c>
      <c r="O5237" s="50">
        <v>4.8800000000000003E-2</v>
      </c>
      <c r="R5237" s="59"/>
    </row>
    <row r="5238" spans="11:18" x14ac:dyDescent="0.2">
      <c r="K5238" s="17">
        <v>5229</v>
      </c>
      <c r="L5238" s="50">
        <v>1.7953210258438521E-3</v>
      </c>
      <c r="M5238" s="50">
        <v>1.809725224145448E-3</v>
      </c>
      <c r="N5238" s="50">
        <v>5.3400000000000003E-2</v>
      </c>
      <c r="O5238" s="50">
        <v>5.3600000000000002E-2</v>
      </c>
      <c r="R5238" s="59"/>
    </row>
    <row r="5239" spans="11:18" x14ac:dyDescent="0.2">
      <c r="K5239" s="17">
        <v>5230</v>
      </c>
      <c r="L5239" s="50">
        <v>1.9073884821236748E-3</v>
      </c>
      <c r="M5239" s="50">
        <v>1.9218527303676933E-3</v>
      </c>
      <c r="N5239" s="50">
        <v>5.3199999999999997E-2</v>
      </c>
      <c r="O5239" s="50">
        <v>5.3800000000000001E-2</v>
      </c>
      <c r="R5239" s="59"/>
    </row>
    <row r="5240" spans="11:18" x14ac:dyDescent="0.2">
      <c r="K5240" s="17">
        <v>5231</v>
      </c>
      <c r="L5240" s="50">
        <v>1.8039273422625242E-3</v>
      </c>
      <c r="M5240" s="50">
        <v>1.818044593319605E-3</v>
      </c>
      <c r="N5240" s="50">
        <v>5.2200000000000003E-2</v>
      </c>
      <c r="O5240" s="50">
        <v>5.2400000000000002E-2</v>
      </c>
      <c r="R5240" s="59"/>
    </row>
    <row r="5241" spans="11:18" x14ac:dyDescent="0.2">
      <c r="K5241" s="17">
        <v>5232</v>
      </c>
      <c r="L5241" s="50">
        <v>1.5796043371468982E-3</v>
      </c>
      <c r="M5241" s="50">
        <v>1.5922493427745412E-3</v>
      </c>
      <c r="N5241" s="50">
        <v>4.6800000000000001E-2</v>
      </c>
      <c r="O5241" s="50">
        <v>4.7199999999999999E-2</v>
      </c>
      <c r="R5241" s="59"/>
    </row>
    <row r="5242" spans="11:18" x14ac:dyDescent="0.2">
      <c r="K5242" s="17">
        <v>5233</v>
      </c>
      <c r="L5242" s="50">
        <v>1.7835951874362853E-3</v>
      </c>
      <c r="M5242" s="50">
        <v>1.7980956330968419E-3</v>
      </c>
      <c r="N5242" s="50">
        <v>5.3800000000000001E-2</v>
      </c>
      <c r="O5242" s="50">
        <v>5.3800000000000001E-2</v>
      </c>
      <c r="R5242" s="59"/>
    </row>
    <row r="5243" spans="11:18" x14ac:dyDescent="0.2">
      <c r="K5243" s="17">
        <v>5234</v>
      </c>
      <c r="L5243" s="50">
        <v>1.7250845457453846E-3</v>
      </c>
      <c r="M5243" s="50">
        <v>1.7387885813349635E-3</v>
      </c>
      <c r="N5243" s="50">
        <v>5.0200000000000002E-2</v>
      </c>
      <c r="O5243" s="50">
        <v>5.0999999999999997E-2</v>
      </c>
      <c r="R5243" s="59"/>
    </row>
    <row r="5244" spans="11:18" x14ac:dyDescent="0.2">
      <c r="K5244" s="17">
        <v>5235</v>
      </c>
      <c r="L5244" s="50">
        <v>1.733827901244615E-3</v>
      </c>
      <c r="M5244" s="50">
        <v>1.7473291605178993E-3</v>
      </c>
      <c r="N5244" s="50">
        <v>0.05</v>
      </c>
      <c r="O5244" s="50">
        <v>0.05</v>
      </c>
      <c r="R5244" s="59"/>
    </row>
    <row r="5245" spans="11:18" x14ac:dyDescent="0.2">
      <c r="K5245" s="17">
        <v>5236</v>
      </c>
      <c r="L5245" s="50">
        <v>1.7949748521495935E-3</v>
      </c>
      <c r="M5245" s="50">
        <v>1.8083537704794619E-3</v>
      </c>
      <c r="N5245" s="50">
        <v>4.9200000000000001E-2</v>
      </c>
      <c r="O5245" s="50">
        <v>4.9799999999999997E-2</v>
      </c>
      <c r="R5245" s="59"/>
    </row>
    <row r="5246" spans="11:18" x14ac:dyDescent="0.2">
      <c r="K5246" s="17">
        <v>5237</v>
      </c>
      <c r="L5246" s="50">
        <v>1.6771003579389003E-3</v>
      </c>
      <c r="M5246" s="50">
        <v>1.6906936316315332E-3</v>
      </c>
      <c r="N5246" s="50">
        <v>5.0200000000000002E-2</v>
      </c>
      <c r="O5246" s="50">
        <v>5.0799999999999998E-2</v>
      </c>
      <c r="R5246" s="59"/>
    </row>
    <row r="5247" spans="11:18" x14ac:dyDescent="0.2">
      <c r="K5247" s="17">
        <v>5238</v>
      </c>
      <c r="L5247" s="50">
        <v>1.9541644423353775E-3</v>
      </c>
      <c r="M5247" s="50">
        <v>1.9701749748026634E-3</v>
      </c>
      <c r="N5247" s="50">
        <v>5.8999999999999997E-2</v>
      </c>
      <c r="O5247" s="50">
        <v>5.9799999999999999E-2</v>
      </c>
      <c r="R5247" s="59"/>
    </row>
    <row r="5248" spans="11:18" x14ac:dyDescent="0.2">
      <c r="K5248" s="17">
        <v>5239</v>
      </c>
      <c r="L5248" s="50">
        <v>1.8334166866653104E-3</v>
      </c>
      <c r="M5248" s="50">
        <v>1.847467918079871E-3</v>
      </c>
      <c r="N5248" s="50">
        <v>5.1999999999999998E-2</v>
      </c>
      <c r="O5248" s="50">
        <v>5.1999999999999998E-2</v>
      </c>
      <c r="R5248" s="59"/>
    </row>
    <row r="5249" spans="11:18" x14ac:dyDescent="0.2">
      <c r="K5249" s="17">
        <v>5240</v>
      </c>
      <c r="L5249" s="50">
        <v>1.7750769881719585E-3</v>
      </c>
      <c r="M5249" s="50">
        <v>1.7892642632272231E-3</v>
      </c>
      <c r="N5249" s="50">
        <v>5.2600000000000001E-2</v>
      </c>
      <c r="O5249" s="50">
        <v>5.2600000000000001E-2</v>
      </c>
      <c r="R5249" s="59"/>
    </row>
    <row r="5250" spans="11:18" x14ac:dyDescent="0.2">
      <c r="K5250" s="17">
        <v>5241</v>
      </c>
      <c r="L5250" s="50">
        <v>1.8060248976017107E-3</v>
      </c>
      <c r="M5250" s="50">
        <v>1.82073590241027E-3</v>
      </c>
      <c r="N5250" s="50">
        <v>5.4199999999999998E-2</v>
      </c>
      <c r="O5250" s="50">
        <v>5.4800000000000001E-2</v>
      </c>
      <c r="R5250" s="59"/>
    </row>
    <row r="5251" spans="11:18" x14ac:dyDescent="0.2">
      <c r="K5251" s="17">
        <v>5242</v>
      </c>
      <c r="L5251" s="50">
        <v>2.0080231858310201E-3</v>
      </c>
      <c r="M5251" s="50">
        <v>2.0230932338569834E-3</v>
      </c>
      <c r="N5251" s="50">
        <v>5.5399999999999998E-2</v>
      </c>
      <c r="O5251" s="50">
        <v>5.5800000000000002E-2</v>
      </c>
      <c r="R5251" s="59"/>
    </row>
    <row r="5252" spans="11:18" x14ac:dyDescent="0.2">
      <c r="K5252" s="17">
        <v>5243</v>
      </c>
      <c r="L5252" s="50">
        <v>1.3704055211976583E-3</v>
      </c>
      <c r="M5252" s="50">
        <v>1.3816148965581892E-3</v>
      </c>
      <c r="N5252" s="50">
        <v>4.1599999999999998E-2</v>
      </c>
      <c r="O5252" s="50">
        <v>4.1599999999999998E-2</v>
      </c>
      <c r="R5252" s="59"/>
    </row>
    <row r="5253" spans="11:18" x14ac:dyDescent="0.2">
      <c r="K5253" s="17">
        <v>5244</v>
      </c>
      <c r="L5253" s="50">
        <v>1.7493374596930615E-3</v>
      </c>
      <c r="M5253" s="50">
        <v>1.764499143735593E-3</v>
      </c>
      <c r="N5253" s="50">
        <v>5.6399999999999999E-2</v>
      </c>
      <c r="O5253" s="50">
        <v>5.6399999999999999E-2</v>
      </c>
      <c r="R5253" s="59"/>
    </row>
    <row r="5254" spans="11:18" x14ac:dyDescent="0.2">
      <c r="K5254" s="17">
        <v>5245</v>
      </c>
      <c r="L5254" s="50">
        <v>1.3072306234538651E-3</v>
      </c>
      <c r="M5254" s="50">
        <v>1.3190171611536401E-3</v>
      </c>
      <c r="N5254" s="50">
        <v>4.3799999999999999E-2</v>
      </c>
      <c r="O5254" s="50">
        <v>4.3999999999999997E-2</v>
      </c>
      <c r="R5254" s="59"/>
    </row>
    <row r="5255" spans="11:18" x14ac:dyDescent="0.2">
      <c r="K5255" s="17">
        <v>5246</v>
      </c>
      <c r="L5255" s="50">
        <v>2.0100179103840193E-3</v>
      </c>
      <c r="M5255" s="50">
        <v>2.0243269292983621E-3</v>
      </c>
      <c r="N5255" s="50">
        <v>5.2600000000000001E-2</v>
      </c>
      <c r="O5255" s="50">
        <v>5.28E-2</v>
      </c>
      <c r="R5255" s="59"/>
    </row>
    <row r="5256" spans="11:18" x14ac:dyDescent="0.2">
      <c r="K5256" s="17">
        <v>5247</v>
      </c>
      <c r="L5256" s="50">
        <v>1.6865860022986698E-3</v>
      </c>
      <c r="M5256" s="50">
        <v>1.7000827476831375E-3</v>
      </c>
      <c r="N5256" s="50">
        <v>4.9799999999999997E-2</v>
      </c>
      <c r="O5256" s="50">
        <v>5.0200000000000002E-2</v>
      </c>
      <c r="R5256" s="59"/>
    </row>
    <row r="5257" spans="11:18" x14ac:dyDescent="0.2">
      <c r="K5257" s="17">
        <v>5248</v>
      </c>
      <c r="L5257" s="50">
        <v>1.7614843995441098E-3</v>
      </c>
      <c r="M5257" s="50">
        <v>1.7759218013750934E-3</v>
      </c>
      <c r="N5257" s="50">
        <v>5.3400000000000003E-2</v>
      </c>
      <c r="O5257" s="50">
        <v>5.3600000000000002E-2</v>
      </c>
      <c r="R5257" s="59"/>
    </row>
    <row r="5258" spans="11:18" x14ac:dyDescent="0.2">
      <c r="K5258" s="17">
        <v>5249</v>
      </c>
      <c r="L5258" s="50">
        <v>1.8024931882304734E-3</v>
      </c>
      <c r="M5258" s="50">
        <v>1.8156704768492436E-3</v>
      </c>
      <c r="N5258" s="50">
        <v>4.8599999999999997E-2</v>
      </c>
      <c r="O5258" s="50">
        <v>4.8800000000000003E-2</v>
      </c>
      <c r="R5258" s="59"/>
    </row>
    <row r="5259" spans="11:18" x14ac:dyDescent="0.2">
      <c r="K5259" s="17">
        <v>5250</v>
      </c>
      <c r="L5259" s="50">
        <v>1.4956836966730194E-3</v>
      </c>
      <c r="M5259" s="50">
        <v>1.5092102678928708E-3</v>
      </c>
      <c r="N5259" s="50">
        <v>5.04E-2</v>
      </c>
      <c r="O5259" s="50">
        <v>5.04E-2</v>
      </c>
      <c r="R5259" s="59"/>
    </row>
    <row r="5260" spans="11:18" x14ac:dyDescent="0.2">
      <c r="K5260" s="17">
        <v>5251</v>
      </c>
      <c r="L5260" s="50">
        <v>1.5777084493089487E-3</v>
      </c>
      <c r="M5260" s="50">
        <v>1.5910923393569255E-3</v>
      </c>
      <c r="N5260" s="50">
        <v>4.9399999999999999E-2</v>
      </c>
      <c r="O5260" s="50">
        <v>4.9799999999999997E-2</v>
      </c>
      <c r="R5260" s="59"/>
    </row>
    <row r="5261" spans="11:18" x14ac:dyDescent="0.2">
      <c r="K5261" s="17">
        <v>5252</v>
      </c>
      <c r="L5261" s="50">
        <v>1.6648849421614014E-3</v>
      </c>
      <c r="M5261" s="50">
        <v>1.6784687362661694E-3</v>
      </c>
      <c r="N5261" s="50">
        <v>5.04E-2</v>
      </c>
      <c r="O5261" s="50">
        <v>5.0599999999999999E-2</v>
      </c>
      <c r="R5261" s="59"/>
    </row>
    <row r="5262" spans="11:18" x14ac:dyDescent="0.2">
      <c r="K5262" s="17">
        <v>5253</v>
      </c>
      <c r="L5262" s="50">
        <v>1.8837033737343898E-3</v>
      </c>
      <c r="M5262" s="50">
        <v>1.8986450800569505E-3</v>
      </c>
      <c r="N5262" s="50">
        <v>5.5E-2</v>
      </c>
      <c r="O5262" s="50">
        <v>5.5599999999999997E-2</v>
      </c>
      <c r="R5262" s="59"/>
    </row>
    <row r="5263" spans="11:18" x14ac:dyDescent="0.2">
      <c r="K5263" s="17">
        <v>5254</v>
      </c>
      <c r="L5263" s="50">
        <v>1.7063595238393887E-3</v>
      </c>
      <c r="M5263" s="50">
        <v>1.7200822733693753E-3</v>
      </c>
      <c r="N5263" s="50">
        <v>5.0799999999999998E-2</v>
      </c>
      <c r="O5263" s="50">
        <v>5.0999999999999997E-2</v>
      </c>
      <c r="R5263" s="59"/>
    </row>
    <row r="5264" spans="11:18" x14ac:dyDescent="0.2">
      <c r="K5264" s="17">
        <v>5255</v>
      </c>
      <c r="L5264" s="50">
        <v>1.7296895681590855E-3</v>
      </c>
      <c r="M5264" s="50">
        <v>1.7427977524745472E-3</v>
      </c>
      <c r="N5264" s="50">
        <v>4.82E-2</v>
      </c>
      <c r="O5264" s="50">
        <v>4.8599999999999997E-2</v>
      </c>
      <c r="R5264" s="59"/>
    </row>
    <row r="5265" spans="11:18" x14ac:dyDescent="0.2">
      <c r="K5265" s="17">
        <v>5256</v>
      </c>
      <c r="L5265" s="50">
        <v>1.4761906421340456E-3</v>
      </c>
      <c r="M5265" s="50">
        <v>1.4880235739483708E-3</v>
      </c>
      <c r="N5265" s="50">
        <v>4.36E-2</v>
      </c>
      <c r="O5265" s="50">
        <v>4.4200000000000003E-2</v>
      </c>
      <c r="R5265" s="59"/>
    </row>
    <row r="5266" spans="11:18" x14ac:dyDescent="0.2">
      <c r="K5266" s="17">
        <v>5257</v>
      </c>
      <c r="L5266" s="50">
        <v>1.6934632601571054E-3</v>
      </c>
      <c r="M5266" s="50">
        <v>1.7075754496151123E-3</v>
      </c>
      <c r="N5266" s="50">
        <v>5.1999999999999998E-2</v>
      </c>
      <c r="O5266" s="50">
        <v>5.2600000000000001E-2</v>
      </c>
      <c r="R5266" s="59"/>
    </row>
    <row r="5267" spans="11:18" x14ac:dyDescent="0.2">
      <c r="K5267" s="17">
        <v>5258</v>
      </c>
      <c r="L5267" s="50">
        <v>1.5439454003354409E-3</v>
      </c>
      <c r="M5267" s="50">
        <v>1.557180342050259E-3</v>
      </c>
      <c r="N5267" s="50">
        <v>4.8800000000000003E-2</v>
      </c>
      <c r="O5267" s="50">
        <v>4.9399999999999999E-2</v>
      </c>
      <c r="R5267" s="59"/>
    </row>
    <row r="5268" spans="11:18" x14ac:dyDescent="0.2">
      <c r="K5268" s="17">
        <v>5259</v>
      </c>
      <c r="L5268" s="50">
        <v>1.6797789188596531E-3</v>
      </c>
      <c r="M5268" s="50">
        <v>1.6934589593052146E-3</v>
      </c>
      <c r="N5268" s="50">
        <v>5.0599999999999999E-2</v>
      </c>
      <c r="O5268" s="50">
        <v>5.0799999999999998E-2</v>
      </c>
      <c r="R5268" s="59"/>
    </row>
    <row r="5269" spans="11:18" x14ac:dyDescent="0.2">
      <c r="K5269" s="17">
        <v>5260</v>
      </c>
      <c r="L5269" s="50">
        <v>1.7251667611962469E-3</v>
      </c>
      <c r="M5269" s="50">
        <v>1.7394845853509228E-3</v>
      </c>
      <c r="N5269" s="50">
        <v>5.2999999999999999E-2</v>
      </c>
      <c r="O5269" s="50">
        <v>5.3199999999999997E-2</v>
      </c>
      <c r="R5269" s="59"/>
    </row>
    <row r="5270" spans="11:18" x14ac:dyDescent="0.2">
      <c r="K5270" s="17">
        <v>5261</v>
      </c>
      <c r="L5270" s="50">
        <v>2.0710922333412479E-3</v>
      </c>
      <c r="M5270" s="50">
        <v>2.0865115257519794E-3</v>
      </c>
      <c r="N5270" s="50">
        <v>5.6599999999999998E-2</v>
      </c>
      <c r="O5270" s="50">
        <v>5.7200000000000001E-2</v>
      </c>
      <c r="R5270" s="59"/>
    </row>
    <row r="5271" spans="11:18" x14ac:dyDescent="0.2">
      <c r="K5271" s="17">
        <v>5262</v>
      </c>
      <c r="L5271" s="50">
        <v>1.7372348513979216E-3</v>
      </c>
      <c r="M5271" s="50">
        <v>1.75094414557222E-3</v>
      </c>
      <c r="N5271" s="50">
        <v>5.0799999999999998E-2</v>
      </c>
      <c r="O5271" s="50">
        <v>5.0799999999999998E-2</v>
      </c>
      <c r="R5271" s="59"/>
    </row>
    <row r="5272" spans="11:18" x14ac:dyDescent="0.2">
      <c r="K5272" s="17">
        <v>5263</v>
      </c>
      <c r="L5272" s="50">
        <v>1.8417727983268512E-3</v>
      </c>
      <c r="M5272" s="50">
        <v>1.8550062211906077E-3</v>
      </c>
      <c r="N5272" s="50">
        <v>4.8800000000000003E-2</v>
      </c>
      <c r="O5272" s="50">
        <v>4.9000000000000002E-2</v>
      </c>
      <c r="R5272" s="59"/>
    </row>
    <row r="5273" spans="11:18" x14ac:dyDescent="0.2">
      <c r="K5273" s="17">
        <v>5264</v>
      </c>
      <c r="L5273" s="50">
        <v>1.615085764381799E-3</v>
      </c>
      <c r="M5273" s="50">
        <v>1.6288533938038877E-3</v>
      </c>
      <c r="N5273" s="50">
        <v>5.0999999999999997E-2</v>
      </c>
      <c r="O5273" s="50">
        <v>5.1799999999999999E-2</v>
      </c>
      <c r="R5273" s="59"/>
    </row>
    <row r="5274" spans="11:18" x14ac:dyDescent="0.2">
      <c r="K5274" s="17">
        <v>5265</v>
      </c>
      <c r="L5274" s="50">
        <v>1.9891438419241277E-3</v>
      </c>
      <c r="M5274" s="50">
        <v>2.0042474985080007E-3</v>
      </c>
      <c r="N5274" s="50">
        <v>5.5599999999999997E-2</v>
      </c>
      <c r="O5274" s="50">
        <v>5.6000000000000001E-2</v>
      </c>
      <c r="R5274" s="59"/>
    </row>
    <row r="5275" spans="11:18" x14ac:dyDescent="0.2">
      <c r="K5275" s="17">
        <v>5266</v>
      </c>
      <c r="L5275" s="50">
        <v>1.7909755743169701E-3</v>
      </c>
      <c r="M5275" s="50">
        <v>1.8048599747773441E-3</v>
      </c>
      <c r="N5275" s="50">
        <v>5.1200000000000002E-2</v>
      </c>
      <c r="O5275" s="50">
        <v>5.1999999999999998E-2</v>
      </c>
      <c r="R5275" s="59"/>
    </row>
    <row r="5276" spans="11:18" x14ac:dyDescent="0.2">
      <c r="K5276" s="17">
        <v>5267</v>
      </c>
      <c r="L5276" s="50">
        <v>1.6493168646093317E-3</v>
      </c>
      <c r="M5276" s="50">
        <v>1.6638882733426685E-3</v>
      </c>
      <c r="N5276" s="50">
        <v>5.3999999999999999E-2</v>
      </c>
      <c r="O5276" s="50">
        <v>5.4800000000000001E-2</v>
      </c>
      <c r="R5276" s="59"/>
    </row>
    <row r="5277" spans="11:18" x14ac:dyDescent="0.2">
      <c r="K5277" s="17">
        <v>5268</v>
      </c>
      <c r="L5277" s="50">
        <v>1.7774879372332575E-3</v>
      </c>
      <c r="M5277" s="50">
        <v>1.7919954101937613E-3</v>
      </c>
      <c r="N5277" s="50">
        <v>5.3400000000000003E-2</v>
      </c>
      <c r="O5277" s="50">
        <v>5.4199999999999998E-2</v>
      </c>
      <c r="R5277" s="59"/>
    </row>
    <row r="5278" spans="11:18" x14ac:dyDescent="0.2">
      <c r="K5278" s="17">
        <v>5269</v>
      </c>
      <c r="L5278" s="50">
        <v>1.890541844333168E-3</v>
      </c>
      <c r="M5278" s="50">
        <v>1.9047683882753217E-3</v>
      </c>
      <c r="N5278" s="50">
        <v>5.2200000000000003E-2</v>
      </c>
      <c r="O5278" s="50">
        <v>5.28E-2</v>
      </c>
      <c r="R5278" s="59"/>
    </row>
    <row r="5279" spans="11:18" x14ac:dyDescent="0.2">
      <c r="K5279" s="17">
        <v>5270</v>
      </c>
      <c r="L5279" s="50">
        <v>1.7119970033274696E-3</v>
      </c>
      <c r="M5279" s="50">
        <v>1.7254146624468805E-3</v>
      </c>
      <c r="N5279" s="50">
        <v>4.9000000000000002E-2</v>
      </c>
      <c r="O5279" s="50">
        <v>5.0200000000000002E-2</v>
      </c>
      <c r="R5279" s="59"/>
    </row>
    <row r="5280" spans="11:18" x14ac:dyDescent="0.2">
      <c r="K5280" s="17">
        <v>5271</v>
      </c>
      <c r="L5280" s="50">
        <v>1.6790262179907185E-3</v>
      </c>
      <c r="M5280" s="50">
        <v>1.6928211253457236E-3</v>
      </c>
      <c r="N5280" s="50">
        <v>5.0999999999999997E-2</v>
      </c>
      <c r="O5280" s="50">
        <v>5.1400000000000001E-2</v>
      </c>
      <c r="R5280" s="59"/>
    </row>
    <row r="5281" spans="11:18" x14ac:dyDescent="0.2">
      <c r="K5281" s="17">
        <v>5272</v>
      </c>
      <c r="L5281" s="50">
        <v>1.6803498843867559E-3</v>
      </c>
      <c r="M5281" s="50">
        <v>1.693604649047786E-3</v>
      </c>
      <c r="N5281" s="50">
        <v>4.8800000000000003E-2</v>
      </c>
      <c r="O5281" s="50">
        <v>4.9399999999999999E-2</v>
      </c>
      <c r="R5281" s="59"/>
    </row>
    <row r="5282" spans="11:18" x14ac:dyDescent="0.2">
      <c r="K5282" s="17">
        <v>5273</v>
      </c>
      <c r="L5282" s="50">
        <v>1.7045981968948404E-3</v>
      </c>
      <c r="M5282" s="50">
        <v>1.7176721876895034E-3</v>
      </c>
      <c r="N5282" s="50">
        <v>4.82E-2</v>
      </c>
      <c r="O5282" s="50">
        <v>4.8800000000000003E-2</v>
      </c>
      <c r="R5282" s="59"/>
    </row>
    <row r="5283" spans="11:18" x14ac:dyDescent="0.2">
      <c r="K5283" s="17">
        <v>5274</v>
      </c>
      <c r="L5283" s="50">
        <v>1.4025353839638209E-3</v>
      </c>
      <c r="M5283" s="50">
        <v>1.414789887258185E-3</v>
      </c>
      <c r="N5283" s="50">
        <v>4.5600000000000002E-2</v>
      </c>
      <c r="O5283" s="50">
        <v>4.5600000000000002E-2</v>
      </c>
      <c r="R5283" s="59"/>
    </row>
    <row r="5284" spans="11:18" x14ac:dyDescent="0.2">
      <c r="K5284" s="17">
        <v>5275</v>
      </c>
      <c r="L5284" s="50">
        <v>1.7279151781904307E-3</v>
      </c>
      <c r="M5284" s="50">
        <v>1.7410379788214848E-3</v>
      </c>
      <c r="N5284" s="50">
        <v>4.8399999999999999E-2</v>
      </c>
      <c r="O5284" s="50">
        <v>4.8599999999999997E-2</v>
      </c>
      <c r="R5284" s="59"/>
    </row>
    <row r="5285" spans="11:18" x14ac:dyDescent="0.2">
      <c r="K5285" s="17">
        <v>5276</v>
      </c>
      <c r="L5285" s="50">
        <v>1.7198707884285764E-3</v>
      </c>
      <c r="M5285" s="50">
        <v>1.7325696072394341E-3</v>
      </c>
      <c r="N5285" s="50">
        <v>4.6600000000000003E-2</v>
      </c>
      <c r="O5285" s="50">
        <v>4.7199999999999999E-2</v>
      </c>
      <c r="R5285" s="59"/>
    </row>
    <row r="5286" spans="11:18" x14ac:dyDescent="0.2">
      <c r="K5286" s="17">
        <v>5277</v>
      </c>
      <c r="L5286" s="50">
        <v>1.6295259551555197E-3</v>
      </c>
      <c r="M5286" s="50">
        <v>1.6429782561486362E-3</v>
      </c>
      <c r="N5286" s="50">
        <v>4.9799999999999997E-2</v>
      </c>
      <c r="O5286" s="50">
        <v>0.05</v>
      </c>
      <c r="R5286" s="59"/>
    </row>
    <row r="5287" spans="11:18" x14ac:dyDescent="0.2">
      <c r="K5287" s="17">
        <v>5278</v>
      </c>
      <c r="L5287" s="50">
        <v>1.6619121895637846E-3</v>
      </c>
      <c r="M5287" s="50">
        <v>1.6749127891907928E-3</v>
      </c>
      <c r="N5287" s="50">
        <v>4.8000000000000001E-2</v>
      </c>
      <c r="O5287" s="50">
        <v>4.82E-2</v>
      </c>
      <c r="R5287" s="59"/>
    </row>
    <row r="5288" spans="11:18" x14ac:dyDescent="0.2">
      <c r="K5288" s="17">
        <v>5279</v>
      </c>
      <c r="L5288" s="50">
        <v>1.6506588600534136E-3</v>
      </c>
      <c r="M5288" s="50">
        <v>1.6654392063976046E-3</v>
      </c>
      <c r="N5288" s="50">
        <v>5.5E-2</v>
      </c>
      <c r="O5288" s="50">
        <v>5.5199999999999999E-2</v>
      </c>
      <c r="R5288" s="59"/>
    </row>
    <row r="5289" spans="11:18" x14ac:dyDescent="0.2">
      <c r="K5289" s="17">
        <v>5280</v>
      </c>
      <c r="L5289" s="50">
        <v>1.4910267241876041E-3</v>
      </c>
      <c r="M5289" s="50">
        <v>1.5032068072675128E-3</v>
      </c>
      <c r="N5289" s="50">
        <v>4.5199999999999997E-2</v>
      </c>
      <c r="O5289" s="50">
        <v>4.5199999999999997E-2</v>
      </c>
      <c r="R5289" s="59"/>
    </row>
    <row r="5290" spans="11:18" x14ac:dyDescent="0.2">
      <c r="K5290" s="17">
        <v>5281</v>
      </c>
      <c r="L5290" s="50">
        <v>1.6059883358325823E-3</v>
      </c>
      <c r="M5290" s="50">
        <v>1.6189834475801601E-3</v>
      </c>
      <c r="N5290" s="50">
        <v>4.8000000000000001E-2</v>
      </c>
      <c r="O5290" s="50">
        <v>4.8399999999999999E-2</v>
      </c>
      <c r="R5290" s="59"/>
    </row>
    <row r="5291" spans="11:18" x14ac:dyDescent="0.2">
      <c r="K5291" s="17">
        <v>5282</v>
      </c>
      <c r="L5291" s="50">
        <v>1.8510958922495326E-3</v>
      </c>
      <c r="M5291" s="50">
        <v>1.8654633004340476E-3</v>
      </c>
      <c r="N5291" s="50">
        <v>5.3199999999999997E-2</v>
      </c>
      <c r="O5291" s="50">
        <v>5.3199999999999997E-2</v>
      </c>
      <c r="R5291" s="59"/>
    </row>
    <row r="5292" spans="11:18" x14ac:dyDescent="0.2">
      <c r="K5292" s="17">
        <v>5283</v>
      </c>
      <c r="L5292" s="50">
        <v>1.7220491867608089E-3</v>
      </c>
      <c r="M5292" s="50">
        <v>1.7361337613812889E-3</v>
      </c>
      <c r="N5292" s="50">
        <v>5.2200000000000003E-2</v>
      </c>
      <c r="O5292" s="50">
        <v>5.2600000000000001E-2</v>
      </c>
      <c r="R5292" s="59"/>
    </row>
    <row r="5293" spans="11:18" x14ac:dyDescent="0.2">
      <c r="K5293" s="17">
        <v>5284</v>
      </c>
      <c r="L5293" s="50">
        <v>1.5721539788162986E-3</v>
      </c>
      <c r="M5293" s="50">
        <v>1.5859491114323702E-3</v>
      </c>
      <c r="N5293" s="50">
        <v>5.0999999999999997E-2</v>
      </c>
      <c r="O5293" s="50">
        <v>5.16E-2</v>
      </c>
      <c r="R5293" s="59"/>
    </row>
    <row r="5294" spans="11:18" x14ac:dyDescent="0.2">
      <c r="K5294" s="17">
        <v>5285</v>
      </c>
      <c r="L5294" s="50">
        <v>1.6664081373164437E-3</v>
      </c>
      <c r="M5294" s="50">
        <v>1.6809249718274066E-3</v>
      </c>
      <c r="N5294" s="50">
        <v>5.3800000000000001E-2</v>
      </c>
      <c r="O5294" s="50">
        <v>5.4199999999999998E-2</v>
      </c>
      <c r="R5294" s="59"/>
    </row>
    <row r="5295" spans="11:18" x14ac:dyDescent="0.2">
      <c r="K5295" s="17">
        <v>5286</v>
      </c>
      <c r="L5295" s="50">
        <v>1.9087105154573392E-3</v>
      </c>
      <c r="M5295" s="50">
        <v>1.9218044334473124E-3</v>
      </c>
      <c r="N5295" s="50">
        <v>4.7800000000000002E-2</v>
      </c>
      <c r="O5295" s="50">
        <v>4.8399999999999999E-2</v>
      </c>
      <c r="R5295" s="59"/>
    </row>
    <row r="5296" spans="11:18" x14ac:dyDescent="0.2">
      <c r="K5296" s="17">
        <v>5287</v>
      </c>
      <c r="L5296" s="50">
        <v>1.8579216127484991E-3</v>
      </c>
      <c r="M5296" s="50">
        <v>1.8722935985029739E-3</v>
      </c>
      <c r="N5296" s="50">
        <v>5.3199999999999997E-2</v>
      </c>
      <c r="O5296" s="50">
        <v>5.3400000000000003E-2</v>
      </c>
      <c r="R5296" s="59"/>
    </row>
    <row r="5297" spans="11:18" x14ac:dyDescent="0.2">
      <c r="K5297" s="17">
        <v>5288</v>
      </c>
      <c r="L5297" s="50">
        <v>1.5787476930496829E-3</v>
      </c>
      <c r="M5297" s="50">
        <v>1.5916546786475319E-3</v>
      </c>
      <c r="N5297" s="50">
        <v>4.7800000000000002E-2</v>
      </c>
      <c r="O5297" s="50">
        <v>4.8000000000000001E-2</v>
      </c>
      <c r="R5297" s="59"/>
    </row>
    <row r="5298" spans="11:18" x14ac:dyDescent="0.2">
      <c r="K5298" s="17">
        <v>5289</v>
      </c>
      <c r="L5298" s="50">
        <v>1.9004047508764082E-3</v>
      </c>
      <c r="M5298" s="50">
        <v>1.9156060849339096E-3</v>
      </c>
      <c r="N5298" s="50">
        <v>5.6000000000000001E-2</v>
      </c>
      <c r="O5298" s="50">
        <v>5.7000000000000002E-2</v>
      </c>
      <c r="R5298" s="59"/>
    </row>
    <row r="5299" spans="11:18" x14ac:dyDescent="0.2">
      <c r="K5299" s="17">
        <v>5290</v>
      </c>
      <c r="L5299" s="50">
        <v>1.832967570983223E-3</v>
      </c>
      <c r="M5299" s="50">
        <v>1.8476158639014902E-3</v>
      </c>
      <c r="N5299" s="50">
        <v>5.4199999999999998E-2</v>
      </c>
      <c r="O5299" s="50">
        <v>5.4600000000000003E-2</v>
      </c>
      <c r="R5299" s="59"/>
    </row>
    <row r="5300" spans="11:18" x14ac:dyDescent="0.2">
      <c r="K5300" s="17">
        <v>5291</v>
      </c>
      <c r="L5300" s="50">
        <v>1.6353096335104489E-3</v>
      </c>
      <c r="M5300" s="50">
        <v>1.6483923784400567E-3</v>
      </c>
      <c r="N5300" s="50">
        <v>4.8399999999999999E-2</v>
      </c>
      <c r="O5300" s="50">
        <v>4.8599999999999997E-2</v>
      </c>
      <c r="R5300" s="59"/>
    </row>
    <row r="5301" spans="11:18" x14ac:dyDescent="0.2">
      <c r="K5301" s="17">
        <v>5292</v>
      </c>
      <c r="L5301" s="50">
        <v>2.0816974492951306E-3</v>
      </c>
      <c r="M5301" s="50">
        <v>2.0970399636877708E-3</v>
      </c>
      <c r="N5301" s="50">
        <v>5.6599999999999998E-2</v>
      </c>
      <c r="O5301" s="50">
        <v>5.6800000000000003E-2</v>
      </c>
      <c r="R5301" s="59"/>
    </row>
    <row r="5302" spans="11:18" x14ac:dyDescent="0.2">
      <c r="K5302" s="17">
        <v>5293</v>
      </c>
      <c r="L5302" s="50">
        <v>1.949981729375378E-3</v>
      </c>
      <c r="M5302" s="50">
        <v>1.9656748174711651E-3</v>
      </c>
      <c r="N5302" s="50">
        <v>5.8200000000000002E-2</v>
      </c>
      <c r="O5302" s="50">
        <v>5.8200000000000002E-2</v>
      </c>
      <c r="R5302" s="59"/>
    </row>
    <row r="5303" spans="11:18" x14ac:dyDescent="0.2">
      <c r="K5303" s="17">
        <v>5294</v>
      </c>
      <c r="L5303" s="50">
        <v>1.5212330101812156E-3</v>
      </c>
      <c r="M5303" s="50">
        <v>1.5339367122362078E-3</v>
      </c>
      <c r="N5303" s="50">
        <v>4.7E-2</v>
      </c>
      <c r="O5303" s="50">
        <v>4.7199999999999999E-2</v>
      </c>
      <c r="R5303" s="59"/>
    </row>
    <row r="5304" spans="11:18" x14ac:dyDescent="0.2">
      <c r="K5304" s="17">
        <v>5295</v>
      </c>
      <c r="L5304" s="50">
        <v>1.9439196139744343E-3</v>
      </c>
      <c r="M5304" s="50">
        <v>1.9594210311307159E-3</v>
      </c>
      <c r="N5304" s="50">
        <v>5.74E-2</v>
      </c>
      <c r="O5304" s="50">
        <v>5.7799999999999997E-2</v>
      </c>
      <c r="R5304" s="59"/>
    </row>
    <row r="5305" spans="11:18" x14ac:dyDescent="0.2">
      <c r="K5305" s="17">
        <v>5296</v>
      </c>
      <c r="L5305" s="50">
        <v>1.6325906359851456E-3</v>
      </c>
      <c r="M5305" s="50">
        <v>1.6454729689705325E-3</v>
      </c>
      <c r="N5305" s="50">
        <v>4.7600000000000003E-2</v>
      </c>
      <c r="O5305" s="50">
        <v>4.82E-2</v>
      </c>
      <c r="R5305" s="59"/>
    </row>
    <row r="5306" spans="11:18" x14ac:dyDescent="0.2">
      <c r="K5306" s="17">
        <v>5297</v>
      </c>
      <c r="L5306" s="50">
        <v>2.0196786906773096E-3</v>
      </c>
      <c r="M5306" s="50">
        <v>2.0343600650941521E-3</v>
      </c>
      <c r="N5306" s="50">
        <v>5.4199999999999998E-2</v>
      </c>
      <c r="O5306" s="50">
        <v>5.4199999999999998E-2</v>
      </c>
      <c r="R5306" s="59"/>
    </row>
    <row r="5307" spans="11:18" x14ac:dyDescent="0.2">
      <c r="K5307" s="17">
        <v>5298</v>
      </c>
      <c r="L5307" s="50">
        <v>1.7021232418382248E-3</v>
      </c>
      <c r="M5307" s="50">
        <v>1.7158727434422175E-3</v>
      </c>
      <c r="N5307" s="50">
        <v>5.0999999999999997E-2</v>
      </c>
      <c r="O5307" s="50">
        <v>5.0999999999999997E-2</v>
      </c>
      <c r="R5307" s="59"/>
    </row>
    <row r="5308" spans="11:18" x14ac:dyDescent="0.2">
      <c r="K5308" s="17">
        <v>5299</v>
      </c>
      <c r="L5308" s="50">
        <v>1.6740914491874858E-3</v>
      </c>
      <c r="M5308" s="50">
        <v>1.6868745068701152E-3</v>
      </c>
      <c r="N5308" s="50">
        <v>4.7E-2</v>
      </c>
      <c r="O5308" s="50">
        <v>4.7399999999999998E-2</v>
      </c>
      <c r="R5308" s="59"/>
    </row>
    <row r="5309" spans="11:18" x14ac:dyDescent="0.2">
      <c r="K5309" s="17">
        <v>5300</v>
      </c>
      <c r="L5309" s="50">
        <v>1.8771730076085416E-3</v>
      </c>
      <c r="M5309" s="50">
        <v>1.8916558573255692E-3</v>
      </c>
      <c r="N5309" s="50">
        <v>5.3199999999999997E-2</v>
      </c>
      <c r="O5309" s="50">
        <v>5.3800000000000001E-2</v>
      </c>
      <c r="R5309" s="59"/>
    </row>
    <row r="5310" spans="11:18" x14ac:dyDescent="0.2">
      <c r="K5310" s="17">
        <v>5301</v>
      </c>
      <c r="L5310" s="50">
        <v>1.7927751990820383E-3</v>
      </c>
      <c r="M5310" s="50">
        <v>1.8065764268452816E-3</v>
      </c>
      <c r="N5310" s="50">
        <v>5.0799999999999998E-2</v>
      </c>
      <c r="O5310" s="50">
        <v>5.1400000000000001E-2</v>
      </c>
      <c r="R5310" s="59"/>
    </row>
    <row r="5311" spans="11:18" x14ac:dyDescent="0.2">
      <c r="K5311" s="17">
        <v>5302</v>
      </c>
      <c r="L5311" s="50">
        <v>1.6879516446763453E-3</v>
      </c>
      <c r="M5311" s="50">
        <v>1.7018201133784864E-3</v>
      </c>
      <c r="N5311" s="50">
        <v>5.1400000000000001E-2</v>
      </c>
      <c r="O5311" s="50">
        <v>5.16E-2</v>
      </c>
      <c r="R5311" s="59"/>
    </row>
    <row r="5312" spans="11:18" x14ac:dyDescent="0.2">
      <c r="K5312" s="17">
        <v>5303</v>
      </c>
      <c r="L5312" s="50">
        <v>1.5793377503860728E-3</v>
      </c>
      <c r="M5312" s="50">
        <v>1.5926090768919213E-3</v>
      </c>
      <c r="N5312" s="50">
        <v>4.9200000000000001E-2</v>
      </c>
      <c r="O5312" s="50">
        <v>4.9599999999999998E-2</v>
      </c>
      <c r="R5312" s="59"/>
    </row>
    <row r="5313" spans="11:18" x14ac:dyDescent="0.2">
      <c r="K5313" s="17">
        <v>5304</v>
      </c>
      <c r="L5313" s="50">
        <v>2.232409490381033E-3</v>
      </c>
      <c r="M5313" s="50">
        <v>2.2489282672965003E-3</v>
      </c>
      <c r="N5313" s="50">
        <v>6.0600000000000001E-2</v>
      </c>
      <c r="O5313" s="50">
        <v>6.1199999999999997E-2</v>
      </c>
      <c r="R5313" s="59"/>
    </row>
    <row r="5314" spans="11:18" x14ac:dyDescent="0.2">
      <c r="K5314" s="17">
        <v>5305</v>
      </c>
      <c r="L5314" s="50">
        <v>1.8429778371710135E-3</v>
      </c>
      <c r="M5314" s="50">
        <v>1.857405342467829E-3</v>
      </c>
      <c r="N5314" s="50">
        <v>5.3199999999999997E-2</v>
      </c>
      <c r="O5314" s="50">
        <v>5.3800000000000001E-2</v>
      </c>
      <c r="R5314" s="59"/>
    </row>
    <row r="5315" spans="11:18" x14ac:dyDescent="0.2">
      <c r="K5315" s="17">
        <v>5306</v>
      </c>
      <c r="L5315" s="50">
        <v>1.5917603699089626E-3</v>
      </c>
      <c r="M5315" s="50">
        <v>1.6049156250895432E-3</v>
      </c>
      <c r="N5315" s="50">
        <v>4.8599999999999997E-2</v>
      </c>
      <c r="O5315" s="50">
        <v>4.9000000000000002E-2</v>
      </c>
      <c r="R5315" s="59"/>
    </row>
    <row r="5316" spans="11:18" x14ac:dyDescent="0.2">
      <c r="K5316" s="17">
        <v>5307</v>
      </c>
      <c r="L5316" s="50">
        <v>1.5868818306018564E-3</v>
      </c>
      <c r="M5316" s="50">
        <v>1.6012911310965571E-3</v>
      </c>
      <c r="N5316" s="50">
        <v>5.3600000000000002E-2</v>
      </c>
      <c r="O5316" s="50">
        <v>5.3800000000000001E-2</v>
      </c>
      <c r="R5316" s="59"/>
    </row>
    <row r="5317" spans="11:18" x14ac:dyDescent="0.2">
      <c r="K5317" s="17">
        <v>5308</v>
      </c>
      <c r="L5317" s="50">
        <v>1.6340882778678341E-3</v>
      </c>
      <c r="M5317" s="50">
        <v>1.6479538457955132E-3</v>
      </c>
      <c r="N5317" s="50">
        <v>5.1400000000000001E-2</v>
      </c>
      <c r="O5317" s="50">
        <v>5.16E-2</v>
      </c>
      <c r="R5317" s="59"/>
    </row>
    <row r="5318" spans="11:18" x14ac:dyDescent="0.2">
      <c r="K5318" s="17">
        <v>5309</v>
      </c>
      <c r="L5318" s="50">
        <v>1.8648602230273877E-3</v>
      </c>
      <c r="M5318" s="50">
        <v>1.8790252310300626E-3</v>
      </c>
      <c r="N5318" s="50">
        <v>5.2400000000000002E-2</v>
      </c>
      <c r="O5318" s="50">
        <v>5.2400000000000002E-2</v>
      </c>
      <c r="R5318" s="59"/>
    </row>
    <row r="5319" spans="11:18" x14ac:dyDescent="0.2">
      <c r="K5319" s="17">
        <v>5310</v>
      </c>
      <c r="L5319" s="50">
        <v>1.5207496253225527E-3</v>
      </c>
      <c r="M5319" s="50">
        <v>1.5330883881660802E-3</v>
      </c>
      <c r="N5319" s="50">
        <v>4.5600000000000002E-2</v>
      </c>
      <c r="O5319" s="50">
        <v>4.5999999999999999E-2</v>
      </c>
      <c r="R5319" s="59"/>
    </row>
    <row r="5320" spans="11:18" x14ac:dyDescent="0.2">
      <c r="K5320" s="17">
        <v>5311</v>
      </c>
      <c r="L5320" s="50">
        <v>1.4231454306711084E-3</v>
      </c>
      <c r="M5320" s="50">
        <v>1.4357493507819658E-3</v>
      </c>
      <c r="N5320" s="50">
        <v>4.6800000000000001E-2</v>
      </c>
      <c r="O5320" s="50">
        <v>4.7E-2</v>
      </c>
      <c r="R5320" s="59"/>
    </row>
    <row r="5321" spans="11:18" x14ac:dyDescent="0.2">
      <c r="K5321" s="17">
        <v>5312</v>
      </c>
      <c r="L5321" s="50">
        <v>1.9578842138858643E-3</v>
      </c>
      <c r="M5321" s="50">
        <v>1.9722595812542709E-3</v>
      </c>
      <c r="N5321" s="50">
        <v>5.28E-2</v>
      </c>
      <c r="O5321" s="50">
        <v>5.3199999999999997E-2</v>
      </c>
      <c r="R5321" s="59"/>
    </row>
    <row r="5322" spans="11:18" x14ac:dyDescent="0.2">
      <c r="K5322" s="17">
        <v>5313</v>
      </c>
      <c r="L5322" s="50">
        <v>1.8750156478554718E-3</v>
      </c>
      <c r="M5322" s="50">
        <v>1.8899007477419865E-3</v>
      </c>
      <c r="N5322" s="50">
        <v>5.5E-2</v>
      </c>
      <c r="O5322" s="50">
        <v>5.5399999999999998E-2</v>
      </c>
      <c r="R5322" s="59"/>
    </row>
    <row r="5323" spans="11:18" x14ac:dyDescent="0.2">
      <c r="K5323" s="17">
        <v>5314</v>
      </c>
      <c r="L5323" s="50">
        <v>1.6595731160761221E-3</v>
      </c>
      <c r="M5323" s="50">
        <v>1.6731304951466694E-3</v>
      </c>
      <c r="N5323" s="50">
        <v>5.0200000000000002E-2</v>
      </c>
      <c r="O5323" s="50">
        <v>5.04E-2</v>
      </c>
      <c r="R5323" s="59"/>
    </row>
    <row r="5324" spans="11:18" x14ac:dyDescent="0.2">
      <c r="K5324" s="17">
        <v>5315</v>
      </c>
      <c r="L5324" s="50">
        <v>2.076526283942024E-3</v>
      </c>
      <c r="M5324" s="50">
        <v>2.0930405644014245E-3</v>
      </c>
      <c r="N5324" s="50">
        <v>6.0999999999999999E-2</v>
      </c>
      <c r="O5324" s="50">
        <v>6.1600000000000002E-2</v>
      </c>
      <c r="R5324" s="59"/>
    </row>
    <row r="5325" spans="11:18" x14ac:dyDescent="0.2">
      <c r="K5325" s="17">
        <v>5316</v>
      </c>
      <c r="L5325" s="50">
        <v>1.4718068436401855E-3</v>
      </c>
      <c r="M5325" s="50">
        <v>1.4841420006667582E-3</v>
      </c>
      <c r="N5325" s="50">
        <v>4.58E-2</v>
      </c>
      <c r="O5325" s="50">
        <v>4.5999999999999999E-2</v>
      </c>
      <c r="R5325" s="59"/>
    </row>
    <row r="5326" spans="11:18" x14ac:dyDescent="0.2">
      <c r="K5326" s="17">
        <v>5317</v>
      </c>
      <c r="L5326" s="50">
        <v>1.9828916670952433E-3</v>
      </c>
      <c r="M5326" s="50">
        <v>1.9971471360936605E-3</v>
      </c>
      <c r="N5326" s="50">
        <v>5.2600000000000001E-2</v>
      </c>
      <c r="O5326" s="50">
        <v>5.2600000000000001E-2</v>
      </c>
      <c r="R5326" s="59"/>
    </row>
    <row r="5327" spans="11:18" x14ac:dyDescent="0.2">
      <c r="K5327" s="17">
        <v>5318</v>
      </c>
      <c r="L5327" s="50">
        <v>1.9025894179442457E-3</v>
      </c>
      <c r="M5327" s="50">
        <v>1.9168175850469136E-3</v>
      </c>
      <c r="N5327" s="50">
        <v>5.2400000000000002E-2</v>
      </c>
      <c r="O5327" s="50">
        <v>5.28E-2</v>
      </c>
      <c r="R5327" s="59"/>
    </row>
    <row r="5328" spans="11:18" x14ac:dyDescent="0.2">
      <c r="K5328" s="17">
        <v>5319</v>
      </c>
      <c r="L5328" s="50">
        <v>1.6098754239541723E-3</v>
      </c>
      <c r="M5328" s="50">
        <v>1.6228813978781734E-3</v>
      </c>
      <c r="N5328" s="50">
        <v>4.8000000000000001E-2</v>
      </c>
      <c r="O5328" s="50">
        <v>4.8399999999999999E-2</v>
      </c>
      <c r="R5328" s="59"/>
    </row>
    <row r="5329" spans="11:18" x14ac:dyDescent="0.2">
      <c r="K5329" s="17">
        <v>5320</v>
      </c>
      <c r="L5329" s="50">
        <v>1.6200316484994836E-3</v>
      </c>
      <c r="M5329" s="50">
        <v>1.6338266444521615E-3</v>
      </c>
      <c r="N5329" s="50">
        <v>5.1200000000000002E-2</v>
      </c>
      <c r="O5329" s="50">
        <v>5.1400000000000001E-2</v>
      </c>
      <c r="R5329" s="59"/>
    </row>
    <row r="5330" spans="11:18" x14ac:dyDescent="0.2">
      <c r="K5330" s="17">
        <v>5321</v>
      </c>
      <c r="L5330" s="50">
        <v>1.9038794417095691E-3</v>
      </c>
      <c r="M5330" s="50">
        <v>1.917177856885763E-3</v>
      </c>
      <c r="N5330" s="50">
        <v>4.9000000000000002E-2</v>
      </c>
      <c r="O5330" s="50">
        <v>4.9000000000000002E-2</v>
      </c>
      <c r="R5330" s="59"/>
    </row>
    <row r="5331" spans="11:18" x14ac:dyDescent="0.2">
      <c r="K5331" s="17">
        <v>5322</v>
      </c>
      <c r="L5331" s="50">
        <v>1.6521449795731482E-3</v>
      </c>
      <c r="M5331" s="50">
        <v>1.6649804836046155E-3</v>
      </c>
      <c r="N5331" s="50">
        <v>4.7399999999999998E-2</v>
      </c>
      <c r="O5331" s="50">
        <v>4.7600000000000003E-2</v>
      </c>
      <c r="R5331" s="59"/>
    </row>
    <row r="5332" spans="11:18" x14ac:dyDescent="0.2">
      <c r="K5332" s="17">
        <v>5323</v>
      </c>
      <c r="L5332" s="50">
        <v>1.7389203984083026E-3</v>
      </c>
      <c r="M5332" s="50">
        <v>1.7526516949833973E-3</v>
      </c>
      <c r="N5332" s="50">
        <v>5.0799999999999998E-2</v>
      </c>
      <c r="O5332" s="50">
        <v>5.1200000000000002E-2</v>
      </c>
      <c r="R5332" s="59"/>
    </row>
    <row r="5333" spans="11:18" x14ac:dyDescent="0.2">
      <c r="K5333" s="17">
        <v>5324</v>
      </c>
      <c r="L5333" s="50">
        <v>1.5464727437556232E-3</v>
      </c>
      <c r="M5333" s="50">
        <v>1.5585361997227484E-3</v>
      </c>
      <c r="N5333" s="50">
        <v>4.4600000000000001E-2</v>
      </c>
      <c r="O5333" s="50">
        <v>4.48E-2</v>
      </c>
      <c r="R5333" s="59"/>
    </row>
    <row r="5334" spans="11:18" x14ac:dyDescent="0.2">
      <c r="K5334" s="17">
        <v>5325</v>
      </c>
      <c r="L5334" s="50">
        <v>1.5279862587296773E-3</v>
      </c>
      <c r="M5334" s="50">
        <v>1.5409355504303278E-3</v>
      </c>
      <c r="N5334" s="50">
        <v>4.8000000000000001E-2</v>
      </c>
      <c r="O5334" s="50">
        <v>4.82E-2</v>
      </c>
      <c r="R5334" s="59"/>
    </row>
    <row r="5335" spans="11:18" x14ac:dyDescent="0.2">
      <c r="K5335" s="17">
        <v>5326</v>
      </c>
      <c r="L5335" s="50">
        <v>1.6300853326752091E-3</v>
      </c>
      <c r="M5335" s="50">
        <v>1.6436042782755314E-3</v>
      </c>
      <c r="N5335" s="50">
        <v>5.0200000000000002E-2</v>
      </c>
      <c r="O5335" s="50">
        <v>5.0200000000000002E-2</v>
      </c>
      <c r="R5335" s="59"/>
    </row>
    <row r="5336" spans="11:18" x14ac:dyDescent="0.2">
      <c r="K5336" s="17">
        <v>5327</v>
      </c>
      <c r="L5336" s="50">
        <v>1.6653614657131405E-3</v>
      </c>
      <c r="M5336" s="50">
        <v>1.6785446884078077E-3</v>
      </c>
      <c r="N5336" s="50">
        <v>4.8800000000000003E-2</v>
      </c>
      <c r="O5336" s="50">
        <v>4.9000000000000002E-2</v>
      </c>
      <c r="R5336" s="59"/>
    </row>
    <row r="5337" spans="11:18" x14ac:dyDescent="0.2">
      <c r="K5337" s="17">
        <v>5328</v>
      </c>
      <c r="L5337" s="50">
        <v>1.4231408911458462E-3</v>
      </c>
      <c r="M5337" s="50">
        <v>1.4349175198084371E-3</v>
      </c>
      <c r="N5337" s="50">
        <v>4.36E-2</v>
      </c>
      <c r="O5337" s="50">
        <v>4.3999999999999997E-2</v>
      </c>
      <c r="R5337" s="59"/>
    </row>
    <row r="5338" spans="11:18" x14ac:dyDescent="0.2">
      <c r="K5338" s="17">
        <v>5329</v>
      </c>
      <c r="L5338" s="50">
        <v>1.9943444043544066E-3</v>
      </c>
      <c r="M5338" s="50">
        <v>2.0108279884082396E-3</v>
      </c>
      <c r="N5338" s="50">
        <v>6.1199999999999997E-2</v>
      </c>
      <c r="O5338" s="50">
        <v>6.1199999999999997E-2</v>
      </c>
      <c r="R5338" s="59"/>
    </row>
    <row r="5339" spans="11:18" x14ac:dyDescent="0.2">
      <c r="K5339" s="17">
        <v>5330</v>
      </c>
      <c r="L5339" s="50">
        <v>1.6972905499644348E-3</v>
      </c>
      <c r="M5339" s="50">
        <v>1.7102355068656222E-3</v>
      </c>
      <c r="N5339" s="50">
        <v>4.7800000000000002E-2</v>
      </c>
      <c r="O5339" s="50">
        <v>4.8000000000000001E-2</v>
      </c>
      <c r="R5339" s="59"/>
    </row>
    <row r="5340" spans="11:18" x14ac:dyDescent="0.2">
      <c r="K5340" s="17">
        <v>5331</v>
      </c>
      <c r="L5340" s="50">
        <v>1.8074546136571837E-3</v>
      </c>
      <c r="M5340" s="50">
        <v>1.8209356477766662E-3</v>
      </c>
      <c r="N5340" s="50">
        <v>4.9799999999999997E-2</v>
      </c>
      <c r="O5340" s="50">
        <v>5.0200000000000002E-2</v>
      </c>
      <c r="R5340" s="59"/>
    </row>
    <row r="5341" spans="11:18" x14ac:dyDescent="0.2">
      <c r="K5341" s="17">
        <v>5332</v>
      </c>
      <c r="L5341" s="50">
        <v>1.7527843789310986E-3</v>
      </c>
      <c r="M5341" s="50">
        <v>1.7663578752372552E-3</v>
      </c>
      <c r="N5341" s="50">
        <v>0.05</v>
      </c>
      <c r="O5341" s="50">
        <v>5.04E-2</v>
      </c>
      <c r="R5341" s="59"/>
    </row>
    <row r="5342" spans="11:18" x14ac:dyDescent="0.2">
      <c r="K5342" s="17">
        <v>5333</v>
      </c>
      <c r="L5342" s="50">
        <v>1.8280051265055801E-3</v>
      </c>
      <c r="M5342" s="50">
        <v>1.8420483370725751E-3</v>
      </c>
      <c r="N5342" s="50">
        <v>5.1799999999999999E-2</v>
      </c>
      <c r="O5342" s="50">
        <v>5.1999999999999998E-2</v>
      </c>
      <c r="R5342" s="59"/>
    </row>
    <row r="5343" spans="11:18" x14ac:dyDescent="0.2">
      <c r="K5343" s="17">
        <v>5334</v>
      </c>
      <c r="L5343" s="50">
        <v>1.7577479994889149E-3</v>
      </c>
      <c r="M5343" s="50">
        <v>1.7711536496325649E-3</v>
      </c>
      <c r="N5343" s="50">
        <v>4.9599999999999998E-2</v>
      </c>
      <c r="O5343" s="50">
        <v>4.9599999999999998E-2</v>
      </c>
      <c r="R5343" s="59"/>
    </row>
    <row r="5344" spans="11:18" x14ac:dyDescent="0.2">
      <c r="K5344" s="17">
        <v>5335</v>
      </c>
      <c r="L5344" s="50">
        <v>1.7162190606672919E-3</v>
      </c>
      <c r="M5344" s="50">
        <v>1.7305932789091554E-3</v>
      </c>
      <c r="N5344" s="50">
        <v>5.3199999999999997E-2</v>
      </c>
      <c r="O5344" s="50">
        <v>5.3400000000000003E-2</v>
      </c>
      <c r="R5344" s="59"/>
    </row>
    <row r="5345" spans="11:18" x14ac:dyDescent="0.2">
      <c r="K5345" s="17">
        <v>5336</v>
      </c>
      <c r="L5345" s="50">
        <v>1.6951074469128639E-3</v>
      </c>
      <c r="M5345" s="50">
        <v>1.7080269786283531E-3</v>
      </c>
      <c r="N5345" s="50">
        <v>4.7800000000000002E-2</v>
      </c>
      <c r="O5345" s="50">
        <v>4.7800000000000002E-2</v>
      </c>
      <c r="R5345" s="59"/>
    </row>
    <row r="5346" spans="11:18" x14ac:dyDescent="0.2">
      <c r="K5346" s="17">
        <v>5337</v>
      </c>
      <c r="L5346" s="50">
        <v>1.79477649762958E-3</v>
      </c>
      <c r="M5346" s="50">
        <v>1.8094882444681115E-3</v>
      </c>
      <c r="N5346" s="50">
        <v>5.4399999999999997E-2</v>
      </c>
      <c r="O5346" s="50">
        <v>5.4800000000000001E-2</v>
      </c>
      <c r="R5346" s="59"/>
    </row>
    <row r="5347" spans="11:18" x14ac:dyDescent="0.2">
      <c r="K5347" s="17">
        <v>5338</v>
      </c>
      <c r="L5347" s="50">
        <v>1.71205882430481E-3</v>
      </c>
      <c r="M5347" s="50">
        <v>1.725177445376043E-3</v>
      </c>
      <c r="N5347" s="50">
        <v>4.82E-2</v>
      </c>
      <c r="O5347" s="50">
        <v>4.8599999999999997E-2</v>
      </c>
      <c r="R5347" s="59"/>
    </row>
    <row r="5348" spans="11:18" x14ac:dyDescent="0.2">
      <c r="K5348" s="17">
        <v>5339</v>
      </c>
      <c r="L5348" s="50">
        <v>1.6573517266963381E-3</v>
      </c>
      <c r="M5348" s="50">
        <v>1.6704664656051913E-3</v>
      </c>
      <c r="N5348" s="50">
        <v>4.8399999999999999E-2</v>
      </c>
      <c r="O5348" s="50">
        <v>4.8800000000000003E-2</v>
      </c>
      <c r="R5348" s="59"/>
    </row>
    <row r="5349" spans="11:18" x14ac:dyDescent="0.2">
      <c r="K5349" s="17">
        <v>5340</v>
      </c>
      <c r="L5349" s="50">
        <v>1.7147153180352892E-3</v>
      </c>
      <c r="M5349" s="50">
        <v>1.729022650437788E-3</v>
      </c>
      <c r="N5349" s="50">
        <v>5.2999999999999999E-2</v>
      </c>
      <c r="O5349" s="50">
        <v>5.3400000000000003E-2</v>
      </c>
      <c r="R5349" s="59"/>
    </row>
    <row r="5350" spans="11:18" x14ac:dyDescent="0.2">
      <c r="K5350" s="17">
        <v>5341</v>
      </c>
      <c r="L5350" s="50">
        <v>1.8555415088323951E-3</v>
      </c>
      <c r="M5350" s="50">
        <v>1.8688511765964108E-3</v>
      </c>
      <c r="N5350" s="50">
        <v>4.8800000000000003E-2</v>
      </c>
      <c r="O5350" s="50">
        <v>4.9200000000000001E-2</v>
      </c>
      <c r="R5350" s="59"/>
    </row>
    <row r="5351" spans="11:18" x14ac:dyDescent="0.2">
      <c r="K5351" s="17">
        <v>5342</v>
      </c>
      <c r="L5351" s="50">
        <v>1.8268902704829029E-3</v>
      </c>
      <c r="M5351" s="50">
        <v>1.8416635694795094E-3</v>
      </c>
      <c r="N5351" s="50">
        <v>5.4800000000000001E-2</v>
      </c>
      <c r="O5351" s="50">
        <v>5.4800000000000001E-2</v>
      </c>
      <c r="R5351" s="59"/>
    </row>
    <row r="5352" spans="11:18" x14ac:dyDescent="0.2">
      <c r="K5352" s="17">
        <v>5343</v>
      </c>
      <c r="L5352" s="50">
        <v>1.8138357607615195E-3</v>
      </c>
      <c r="M5352" s="50">
        <v>1.8285359571274511E-3</v>
      </c>
      <c r="N5352" s="50">
        <v>5.4399999999999997E-2</v>
      </c>
      <c r="O5352" s="50">
        <v>5.4600000000000003E-2</v>
      </c>
      <c r="R5352" s="59"/>
    </row>
    <row r="5353" spans="11:18" x14ac:dyDescent="0.2">
      <c r="K5353" s="17">
        <v>5344</v>
      </c>
      <c r="L5353" s="50">
        <v>1.8222191817141968E-3</v>
      </c>
      <c r="M5353" s="50">
        <v>1.8367840309854039E-3</v>
      </c>
      <c r="N5353" s="50">
        <v>5.3999999999999999E-2</v>
      </c>
      <c r="O5353" s="50">
        <v>5.3999999999999999E-2</v>
      </c>
      <c r="R5353" s="59"/>
    </row>
    <row r="5354" spans="11:18" x14ac:dyDescent="0.2">
      <c r="K5354" s="17">
        <v>5345</v>
      </c>
      <c r="L5354" s="50">
        <v>1.896023477391799E-3</v>
      </c>
      <c r="M5354" s="50">
        <v>1.9104488370458945E-3</v>
      </c>
      <c r="N5354" s="50">
        <v>5.3199999999999997E-2</v>
      </c>
      <c r="O5354" s="50">
        <v>5.3600000000000002E-2</v>
      </c>
      <c r="R5354" s="59"/>
    </row>
    <row r="5355" spans="11:18" x14ac:dyDescent="0.2">
      <c r="K5355" s="17">
        <v>5346</v>
      </c>
      <c r="L5355" s="50">
        <v>1.8507500761512552E-3</v>
      </c>
      <c r="M5355" s="50">
        <v>1.8648058270844998E-3</v>
      </c>
      <c r="N5355" s="50">
        <v>5.1799999999999999E-2</v>
      </c>
      <c r="O5355" s="50">
        <v>5.1999999999999998E-2</v>
      </c>
      <c r="R5355" s="59"/>
    </row>
    <row r="5356" spans="11:18" x14ac:dyDescent="0.2">
      <c r="K5356" s="17">
        <v>5347</v>
      </c>
      <c r="L5356" s="50">
        <v>1.8566054777304072E-3</v>
      </c>
      <c r="M5356" s="50">
        <v>1.8708712354148353E-3</v>
      </c>
      <c r="N5356" s="50">
        <v>5.28E-2</v>
      </c>
      <c r="O5356" s="50">
        <v>5.28E-2</v>
      </c>
      <c r="R5356" s="59"/>
    </row>
    <row r="5357" spans="11:18" x14ac:dyDescent="0.2">
      <c r="K5357" s="17">
        <v>5348</v>
      </c>
      <c r="L5357" s="50">
        <v>1.692228804925304E-3</v>
      </c>
      <c r="M5357" s="50">
        <v>1.705664684314559E-3</v>
      </c>
      <c r="N5357" s="50">
        <v>4.9799999999999997E-2</v>
      </c>
      <c r="O5357" s="50">
        <v>4.9799999999999997E-2</v>
      </c>
      <c r="R5357" s="59"/>
    </row>
    <row r="5358" spans="11:18" x14ac:dyDescent="0.2">
      <c r="K5358" s="17">
        <v>5349</v>
      </c>
      <c r="L5358" s="50">
        <v>1.6627290756941818E-3</v>
      </c>
      <c r="M5358" s="50">
        <v>1.6761127448229978E-3</v>
      </c>
      <c r="N5358" s="50">
        <v>4.9200000000000001E-2</v>
      </c>
      <c r="O5358" s="50">
        <v>0.05</v>
      </c>
      <c r="R5358" s="59"/>
    </row>
    <row r="5359" spans="11:18" x14ac:dyDescent="0.2">
      <c r="K5359" s="17">
        <v>5350</v>
      </c>
      <c r="L5359" s="50">
        <v>1.7337217057392068E-3</v>
      </c>
      <c r="M5359" s="50">
        <v>1.748462136050508E-3</v>
      </c>
      <c r="N5359" s="50">
        <v>5.4600000000000003E-2</v>
      </c>
      <c r="O5359" s="50">
        <v>5.4800000000000001E-2</v>
      </c>
      <c r="R5359" s="59"/>
    </row>
    <row r="5360" spans="11:18" x14ac:dyDescent="0.2">
      <c r="K5360" s="17">
        <v>5351</v>
      </c>
      <c r="L5360" s="50">
        <v>1.7969278465217386E-3</v>
      </c>
      <c r="M5360" s="50">
        <v>1.8118465011010927E-3</v>
      </c>
      <c r="N5360" s="50">
        <v>5.5399999999999998E-2</v>
      </c>
      <c r="O5360" s="50">
        <v>5.5399999999999998E-2</v>
      </c>
      <c r="R5360" s="59"/>
    </row>
    <row r="5361" spans="11:18" x14ac:dyDescent="0.2">
      <c r="K5361" s="17">
        <v>5352</v>
      </c>
      <c r="L5361" s="50">
        <v>1.6050804748601142E-3</v>
      </c>
      <c r="M5361" s="50">
        <v>1.6186362513921787E-3</v>
      </c>
      <c r="N5361" s="50">
        <v>5.0200000000000002E-2</v>
      </c>
      <c r="O5361" s="50">
        <v>5.04E-2</v>
      </c>
      <c r="R5361" s="59"/>
    </row>
    <row r="5362" spans="11:18" x14ac:dyDescent="0.2">
      <c r="K5362" s="17">
        <v>5353</v>
      </c>
      <c r="L5362" s="50">
        <v>1.5731389304121555E-3</v>
      </c>
      <c r="M5362" s="50">
        <v>1.5870012937779633E-3</v>
      </c>
      <c r="N5362" s="50">
        <v>5.16E-2</v>
      </c>
      <c r="O5362" s="50">
        <v>5.16E-2</v>
      </c>
      <c r="R5362" s="59"/>
    </row>
    <row r="5363" spans="11:18" x14ac:dyDescent="0.2">
      <c r="K5363" s="17">
        <v>5354</v>
      </c>
      <c r="L5363" s="50">
        <v>1.8089504741711504E-3</v>
      </c>
      <c r="M5363" s="50">
        <v>1.8239018053394318E-3</v>
      </c>
      <c r="N5363" s="50">
        <v>5.5399999999999998E-2</v>
      </c>
      <c r="O5363" s="50">
        <v>5.5599999999999997E-2</v>
      </c>
      <c r="R5363" s="59"/>
    </row>
    <row r="5364" spans="11:18" x14ac:dyDescent="0.2">
      <c r="K5364" s="17">
        <v>5355</v>
      </c>
      <c r="L5364" s="50">
        <v>1.964028904607896E-3</v>
      </c>
      <c r="M5364" s="50">
        <v>1.9797950741597581E-3</v>
      </c>
      <c r="N5364" s="50">
        <v>5.8400000000000001E-2</v>
      </c>
      <c r="O5364" s="50">
        <v>5.8799999999999998E-2</v>
      </c>
      <c r="R5364" s="59"/>
    </row>
    <row r="5365" spans="11:18" x14ac:dyDescent="0.2">
      <c r="K5365" s="17">
        <v>5356</v>
      </c>
      <c r="L5365" s="50">
        <v>1.9324814299732957E-3</v>
      </c>
      <c r="M5365" s="50">
        <v>1.9474240124474577E-3</v>
      </c>
      <c r="N5365" s="50">
        <v>5.4800000000000001E-2</v>
      </c>
      <c r="O5365" s="50">
        <v>5.5599999999999997E-2</v>
      </c>
      <c r="R5365" s="59"/>
    </row>
    <row r="5366" spans="11:18" x14ac:dyDescent="0.2">
      <c r="K5366" s="17">
        <v>5357</v>
      </c>
      <c r="L5366" s="50">
        <v>1.8119867715308015E-3</v>
      </c>
      <c r="M5366" s="50">
        <v>1.8265011225190961E-3</v>
      </c>
      <c r="N5366" s="50">
        <v>5.3600000000000002E-2</v>
      </c>
      <c r="O5366" s="50">
        <v>5.3999999999999999E-2</v>
      </c>
      <c r="R5366" s="59"/>
    </row>
    <row r="5367" spans="11:18" x14ac:dyDescent="0.2">
      <c r="K5367" s="17">
        <v>5358</v>
      </c>
      <c r="L5367" s="50">
        <v>1.9070290960884939E-3</v>
      </c>
      <c r="M5367" s="50">
        <v>1.9221425734433565E-3</v>
      </c>
      <c r="N5367" s="50">
        <v>5.5599999999999997E-2</v>
      </c>
      <c r="O5367" s="50">
        <v>5.6399999999999999E-2</v>
      </c>
      <c r="R5367" s="59"/>
    </row>
    <row r="5368" spans="11:18" x14ac:dyDescent="0.2">
      <c r="K5368" s="17">
        <v>5359</v>
      </c>
      <c r="L5368" s="50">
        <v>1.6314864615187758E-3</v>
      </c>
      <c r="M5368" s="50">
        <v>1.6437418721886551E-3</v>
      </c>
      <c r="N5368" s="50">
        <v>4.5199999999999997E-2</v>
      </c>
      <c r="O5368" s="50">
        <v>4.5400000000000003E-2</v>
      </c>
      <c r="R5368" s="59"/>
    </row>
    <row r="5369" spans="11:18" x14ac:dyDescent="0.2">
      <c r="K5369" s="17">
        <v>5360</v>
      </c>
      <c r="L5369" s="50">
        <v>1.6878154742469445E-3</v>
      </c>
      <c r="M5369" s="50">
        <v>1.701009839706903E-3</v>
      </c>
      <c r="N5369" s="50">
        <v>4.8599999999999997E-2</v>
      </c>
      <c r="O5369" s="50">
        <v>4.9200000000000001E-2</v>
      </c>
      <c r="R5369" s="59"/>
    </row>
    <row r="5370" spans="11:18" x14ac:dyDescent="0.2">
      <c r="K5370" s="17">
        <v>5361</v>
      </c>
      <c r="L5370" s="50">
        <v>1.6530823958399636E-3</v>
      </c>
      <c r="M5370" s="50">
        <v>1.6661491369308488E-3</v>
      </c>
      <c r="N5370" s="50">
        <v>4.8399999999999999E-2</v>
      </c>
      <c r="O5370" s="50">
        <v>4.8599999999999997E-2</v>
      </c>
      <c r="R5370" s="59"/>
    </row>
    <row r="5371" spans="11:18" x14ac:dyDescent="0.2">
      <c r="K5371" s="17">
        <v>5362</v>
      </c>
      <c r="L5371" s="50">
        <v>1.4304958954165271E-3</v>
      </c>
      <c r="M5371" s="50">
        <v>1.4433163049950056E-3</v>
      </c>
      <c r="N5371" s="50">
        <v>4.7600000000000003E-2</v>
      </c>
      <c r="O5371" s="50">
        <v>4.82E-2</v>
      </c>
      <c r="R5371" s="59"/>
    </row>
    <row r="5372" spans="11:18" x14ac:dyDescent="0.2">
      <c r="K5372" s="17">
        <v>5363</v>
      </c>
      <c r="L5372" s="50">
        <v>1.6551094160613847E-3</v>
      </c>
      <c r="M5372" s="50">
        <v>1.6683035374189198E-3</v>
      </c>
      <c r="N5372" s="50">
        <v>4.8800000000000003E-2</v>
      </c>
      <c r="O5372" s="50">
        <v>4.9000000000000002E-2</v>
      </c>
      <c r="R5372" s="59"/>
    </row>
    <row r="5373" spans="11:18" x14ac:dyDescent="0.2">
      <c r="K5373" s="17">
        <v>5364</v>
      </c>
      <c r="L5373" s="50">
        <v>1.9503732131789103E-3</v>
      </c>
      <c r="M5373" s="50">
        <v>1.9655414394685248E-3</v>
      </c>
      <c r="N5373" s="50">
        <v>5.6000000000000001E-2</v>
      </c>
      <c r="O5373" s="50">
        <v>5.62E-2</v>
      </c>
      <c r="R5373" s="59"/>
    </row>
    <row r="5374" spans="11:18" x14ac:dyDescent="0.2">
      <c r="K5374" s="17">
        <v>5365</v>
      </c>
      <c r="L5374" s="50">
        <v>1.7314163339917407E-3</v>
      </c>
      <c r="M5374" s="50">
        <v>1.7453022488218334E-3</v>
      </c>
      <c r="N5374" s="50">
        <v>5.0999999999999997E-2</v>
      </c>
      <c r="O5374" s="50">
        <v>5.1799999999999999E-2</v>
      </c>
      <c r="R5374" s="59"/>
    </row>
    <row r="5375" spans="11:18" x14ac:dyDescent="0.2">
      <c r="K5375" s="17">
        <v>5366</v>
      </c>
      <c r="L5375" s="50">
        <v>1.8657369434408825E-3</v>
      </c>
      <c r="M5375" s="50">
        <v>1.8806925628371814E-3</v>
      </c>
      <c r="N5375" s="50">
        <v>5.5399999999999998E-2</v>
      </c>
      <c r="O5375" s="50">
        <v>5.5599999999999997E-2</v>
      </c>
      <c r="R5375" s="59"/>
    </row>
    <row r="5376" spans="11:18" x14ac:dyDescent="0.2">
      <c r="K5376" s="17">
        <v>5367</v>
      </c>
      <c r="L5376" s="50">
        <v>1.5509603800733019E-3</v>
      </c>
      <c r="M5376" s="50">
        <v>1.5636132655030845E-3</v>
      </c>
      <c r="N5376" s="50">
        <v>4.6800000000000001E-2</v>
      </c>
      <c r="O5376" s="50">
        <v>4.7E-2</v>
      </c>
      <c r="R5376" s="59"/>
    </row>
    <row r="5377" spans="11:18" x14ac:dyDescent="0.2">
      <c r="K5377" s="17">
        <v>5368</v>
      </c>
      <c r="L5377" s="50">
        <v>1.6433442428109065E-3</v>
      </c>
      <c r="M5377" s="50">
        <v>1.656495267204138E-3</v>
      </c>
      <c r="N5377" s="50">
        <v>4.8599999999999997E-2</v>
      </c>
      <c r="O5377" s="50">
        <v>4.8800000000000003E-2</v>
      </c>
      <c r="R5377" s="59"/>
    </row>
    <row r="5378" spans="11:18" x14ac:dyDescent="0.2">
      <c r="K5378" s="17">
        <v>5369</v>
      </c>
      <c r="L5378" s="50">
        <v>1.8645727813464325E-3</v>
      </c>
      <c r="M5378" s="50">
        <v>1.8789371759571356E-3</v>
      </c>
      <c r="N5378" s="50">
        <v>5.28E-2</v>
      </c>
      <c r="O5378" s="50">
        <v>5.3800000000000001E-2</v>
      </c>
      <c r="R5378" s="59"/>
    </row>
    <row r="5379" spans="11:18" x14ac:dyDescent="0.2">
      <c r="K5379" s="17">
        <v>5370</v>
      </c>
      <c r="L5379" s="50">
        <v>1.7254560200024229E-3</v>
      </c>
      <c r="M5379" s="50">
        <v>1.7394132319918994E-3</v>
      </c>
      <c r="N5379" s="50">
        <v>5.16E-2</v>
      </c>
      <c r="O5379" s="50">
        <v>5.1799999999999999E-2</v>
      </c>
      <c r="R5379" s="59"/>
    </row>
    <row r="5380" spans="11:18" x14ac:dyDescent="0.2">
      <c r="K5380" s="17">
        <v>5371</v>
      </c>
      <c r="L5380" s="50">
        <v>1.5328645678019577E-3</v>
      </c>
      <c r="M5380" s="50">
        <v>1.5457308598630978E-3</v>
      </c>
      <c r="N5380" s="50">
        <v>4.7800000000000002E-2</v>
      </c>
      <c r="O5380" s="50">
        <v>4.7800000000000002E-2</v>
      </c>
      <c r="R5380" s="59"/>
    </row>
    <row r="5381" spans="11:18" x14ac:dyDescent="0.2">
      <c r="K5381" s="17">
        <v>5372</v>
      </c>
      <c r="L5381" s="50">
        <v>1.5810973717796742E-3</v>
      </c>
      <c r="M5381" s="50">
        <v>1.5946438656614127E-3</v>
      </c>
      <c r="N5381" s="50">
        <v>0.05</v>
      </c>
      <c r="O5381" s="50">
        <v>5.04E-2</v>
      </c>
      <c r="R5381" s="59"/>
    </row>
    <row r="5382" spans="11:18" x14ac:dyDescent="0.2">
      <c r="K5382" s="17">
        <v>5373</v>
      </c>
      <c r="L5382" s="50">
        <v>1.796965999176966E-3</v>
      </c>
      <c r="M5382" s="50">
        <v>1.8105397063116712E-3</v>
      </c>
      <c r="N5382" s="50">
        <v>5.0200000000000002E-2</v>
      </c>
      <c r="O5382" s="50">
        <v>5.0200000000000002E-2</v>
      </c>
      <c r="R5382" s="59"/>
    </row>
    <row r="5383" spans="11:18" x14ac:dyDescent="0.2">
      <c r="K5383" s="17">
        <v>5374</v>
      </c>
      <c r="L5383" s="50">
        <v>1.7786186371341142E-3</v>
      </c>
      <c r="M5383" s="50">
        <v>1.7928145336529387E-3</v>
      </c>
      <c r="N5383" s="50">
        <v>5.2400000000000002E-2</v>
      </c>
      <c r="O5383" s="50">
        <v>5.28E-2</v>
      </c>
      <c r="R5383" s="59"/>
    </row>
    <row r="5384" spans="11:18" x14ac:dyDescent="0.2">
      <c r="K5384" s="17">
        <v>5375</v>
      </c>
      <c r="L5384" s="50">
        <v>1.6701844544375422E-3</v>
      </c>
      <c r="M5384" s="50">
        <v>1.6839752046260458E-3</v>
      </c>
      <c r="N5384" s="50">
        <v>5.1200000000000002E-2</v>
      </c>
      <c r="O5384" s="50">
        <v>5.1200000000000002E-2</v>
      </c>
      <c r="R5384" s="59"/>
    </row>
    <row r="5385" spans="11:18" x14ac:dyDescent="0.2">
      <c r="K5385" s="17">
        <v>5376</v>
      </c>
      <c r="L5385" s="50">
        <v>1.6162587192426071E-3</v>
      </c>
      <c r="M5385" s="50">
        <v>1.6286337982641399E-3</v>
      </c>
      <c r="N5385" s="50">
        <v>4.5600000000000002E-2</v>
      </c>
      <c r="O5385" s="50">
        <v>4.58E-2</v>
      </c>
      <c r="R5385" s="59"/>
    </row>
    <row r="5386" spans="11:18" x14ac:dyDescent="0.2">
      <c r="K5386" s="17">
        <v>5377</v>
      </c>
      <c r="L5386" s="50">
        <v>1.512962096841737E-3</v>
      </c>
      <c r="M5386" s="50">
        <v>1.5262119204190428E-3</v>
      </c>
      <c r="N5386" s="50">
        <v>4.9000000000000002E-2</v>
      </c>
      <c r="O5386" s="50">
        <v>4.9599999999999998E-2</v>
      </c>
      <c r="R5386" s="59"/>
    </row>
    <row r="5387" spans="11:18" x14ac:dyDescent="0.2">
      <c r="K5387" s="17">
        <v>5378</v>
      </c>
      <c r="L5387" s="50">
        <v>1.5390692595111007E-3</v>
      </c>
      <c r="M5387" s="50">
        <v>1.551937587628574E-3</v>
      </c>
      <c r="N5387" s="50">
        <v>4.7800000000000002E-2</v>
      </c>
      <c r="O5387" s="50">
        <v>4.7800000000000002E-2</v>
      </c>
      <c r="R5387" s="59"/>
    </row>
    <row r="5388" spans="11:18" x14ac:dyDescent="0.2">
      <c r="K5388" s="17">
        <v>5379</v>
      </c>
      <c r="L5388" s="50">
        <v>1.6503715555672145E-3</v>
      </c>
      <c r="M5388" s="50">
        <v>1.6629143026896922E-3</v>
      </c>
      <c r="N5388" s="50">
        <v>4.6399999999999997E-2</v>
      </c>
      <c r="O5388" s="50">
        <v>4.6399999999999997E-2</v>
      </c>
      <c r="R5388" s="59"/>
    </row>
    <row r="5389" spans="11:18" x14ac:dyDescent="0.2">
      <c r="K5389" s="17">
        <v>5380</v>
      </c>
      <c r="L5389" s="50">
        <v>1.5519413739469659E-3</v>
      </c>
      <c r="M5389" s="50">
        <v>1.5651359132993828E-3</v>
      </c>
      <c r="N5389" s="50">
        <v>4.8599999999999997E-2</v>
      </c>
      <c r="O5389" s="50">
        <v>4.9399999999999999E-2</v>
      </c>
      <c r="R5389" s="59"/>
    </row>
    <row r="5390" spans="11:18" x14ac:dyDescent="0.2">
      <c r="K5390" s="17">
        <v>5381</v>
      </c>
      <c r="L5390" s="50">
        <v>1.7374380743520935E-3</v>
      </c>
      <c r="M5390" s="50">
        <v>1.7497507460198093E-3</v>
      </c>
      <c r="N5390" s="50">
        <v>4.5400000000000003E-2</v>
      </c>
      <c r="O5390" s="50">
        <v>4.5400000000000003E-2</v>
      </c>
      <c r="R5390" s="59"/>
    </row>
    <row r="5391" spans="11:18" x14ac:dyDescent="0.2">
      <c r="K5391" s="17">
        <v>5382</v>
      </c>
      <c r="L5391" s="50">
        <v>1.7887289992755359E-3</v>
      </c>
      <c r="M5391" s="50">
        <v>1.8027996928029822E-3</v>
      </c>
      <c r="N5391" s="50">
        <v>5.1999999999999998E-2</v>
      </c>
      <c r="O5391" s="50">
        <v>5.2400000000000002E-2</v>
      </c>
      <c r="R5391" s="59"/>
    </row>
    <row r="5392" spans="11:18" x14ac:dyDescent="0.2">
      <c r="K5392" s="17">
        <v>5383</v>
      </c>
      <c r="L5392" s="50">
        <v>1.6935373366888044E-3</v>
      </c>
      <c r="M5392" s="50">
        <v>1.7064718691085464E-3</v>
      </c>
      <c r="N5392" s="50">
        <v>4.7800000000000002E-2</v>
      </c>
      <c r="O5392" s="50">
        <v>4.8000000000000001E-2</v>
      </c>
      <c r="R5392" s="59"/>
    </row>
    <row r="5393" spans="11:18" x14ac:dyDescent="0.2">
      <c r="K5393" s="17">
        <v>5384</v>
      </c>
      <c r="L5393" s="50">
        <v>1.7580183118734588E-3</v>
      </c>
      <c r="M5393" s="50">
        <v>1.7721999891605212E-3</v>
      </c>
      <c r="N5393" s="50">
        <v>5.2600000000000001E-2</v>
      </c>
      <c r="O5393" s="50">
        <v>5.2600000000000001E-2</v>
      </c>
      <c r="R5393" s="59"/>
    </row>
    <row r="5394" spans="11:18" x14ac:dyDescent="0.2">
      <c r="K5394" s="17">
        <v>5385</v>
      </c>
      <c r="L5394" s="50">
        <v>1.8173383069804857E-3</v>
      </c>
      <c r="M5394" s="50">
        <v>1.8305337422774759E-3</v>
      </c>
      <c r="N5394" s="50">
        <v>4.8599999999999997E-2</v>
      </c>
      <c r="O5394" s="50">
        <v>4.8800000000000003E-2</v>
      </c>
      <c r="R5394" s="59"/>
    </row>
    <row r="5395" spans="11:18" x14ac:dyDescent="0.2">
      <c r="K5395" s="17">
        <v>5386</v>
      </c>
      <c r="L5395" s="50">
        <v>1.6482412805143443E-3</v>
      </c>
      <c r="M5395" s="50">
        <v>1.6623108844685723E-3</v>
      </c>
      <c r="N5395" s="50">
        <v>5.1999999999999998E-2</v>
      </c>
      <c r="O5395" s="50">
        <v>5.2400000000000002E-2</v>
      </c>
      <c r="R5395" s="59"/>
    </row>
    <row r="5396" spans="11:18" x14ac:dyDescent="0.2">
      <c r="K5396" s="17">
        <v>5387</v>
      </c>
      <c r="L5396" s="50">
        <v>1.5575031994707784E-3</v>
      </c>
      <c r="M5396" s="50">
        <v>1.5704964463521876E-3</v>
      </c>
      <c r="N5396" s="50">
        <v>4.82E-2</v>
      </c>
      <c r="O5396" s="50">
        <v>4.8399999999999999E-2</v>
      </c>
      <c r="R5396" s="59"/>
    </row>
    <row r="5397" spans="11:18" x14ac:dyDescent="0.2">
      <c r="K5397" s="17">
        <v>5388</v>
      </c>
      <c r="L5397" s="50">
        <v>1.7718122375945686E-3</v>
      </c>
      <c r="M5397" s="50">
        <v>1.7855115949572714E-3</v>
      </c>
      <c r="N5397" s="50">
        <v>5.0200000000000002E-2</v>
      </c>
      <c r="O5397" s="50">
        <v>5.0999999999999997E-2</v>
      </c>
      <c r="R5397" s="59"/>
    </row>
    <row r="5398" spans="11:18" x14ac:dyDescent="0.2">
      <c r="K5398" s="17">
        <v>5389</v>
      </c>
      <c r="L5398" s="50">
        <v>1.9059959684528437E-3</v>
      </c>
      <c r="M5398" s="50">
        <v>1.9191916197039739E-3</v>
      </c>
      <c r="N5398" s="50">
        <v>4.8599999999999997E-2</v>
      </c>
      <c r="O5398" s="50">
        <v>4.8599999999999997E-2</v>
      </c>
      <c r="R5398" s="59"/>
    </row>
    <row r="5399" spans="11:18" x14ac:dyDescent="0.2">
      <c r="K5399" s="17">
        <v>5390</v>
      </c>
      <c r="L5399" s="50">
        <v>1.9942891272602074E-3</v>
      </c>
      <c r="M5399" s="50">
        <v>2.0098190802012054E-3</v>
      </c>
      <c r="N5399" s="50">
        <v>5.7000000000000002E-2</v>
      </c>
      <c r="O5399" s="50">
        <v>5.8200000000000002E-2</v>
      </c>
      <c r="R5399" s="59"/>
    </row>
    <row r="5400" spans="11:18" x14ac:dyDescent="0.2">
      <c r="K5400" s="17">
        <v>5391</v>
      </c>
      <c r="L5400" s="50">
        <v>1.5318764812464619E-3</v>
      </c>
      <c r="M5400" s="50">
        <v>1.5438641701043592E-3</v>
      </c>
      <c r="N5400" s="50">
        <v>4.3999999999999997E-2</v>
      </c>
      <c r="O5400" s="50">
        <v>4.4600000000000001E-2</v>
      </c>
      <c r="R5400" s="59"/>
    </row>
    <row r="5401" spans="11:18" x14ac:dyDescent="0.2">
      <c r="K5401" s="17">
        <v>5392</v>
      </c>
      <c r="L5401" s="50">
        <v>1.9334823073526022E-3</v>
      </c>
      <c r="M5401" s="50">
        <v>1.9489840978256659E-3</v>
      </c>
      <c r="N5401" s="50">
        <v>5.7200000000000001E-2</v>
      </c>
      <c r="O5401" s="50">
        <v>5.7599999999999998E-2</v>
      </c>
      <c r="R5401" s="59"/>
    </row>
    <row r="5402" spans="11:18" x14ac:dyDescent="0.2">
      <c r="K5402" s="17">
        <v>5393</v>
      </c>
      <c r="L5402" s="50">
        <v>1.5076916483007369E-3</v>
      </c>
      <c r="M5402" s="50">
        <v>1.5210276447252854E-3</v>
      </c>
      <c r="N5402" s="50">
        <v>4.9599999999999998E-2</v>
      </c>
      <c r="O5402" s="50">
        <v>4.9799999999999997E-2</v>
      </c>
      <c r="R5402" s="59"/>
    </row>
    <row r="5403" spans="11:18" x14ac:dyDescent="0.2">
      <c r="K5403" s="17">
        <v>5394</v>
      </c>
      <c r="L5403" s="50">
        <v>1.9231096044486772E-3</v>
      </c>
      <c r="M5403" s="50">
        <v>1.9370350807144973E-3</v>
      </c>
      <c r="N5403" s="50">
        <v>5.1400000000000001E-2</v>
      </c>
      <c r="O5403" s="50">
        <v>5.1400000000000001E-2</v>
      </c>
      <c r="R5403" s="59"/>
    </row>
    <row r="5404" spans="11:18" x14ac:dyDescent="0.2">
      <c r="K5404" s="17">
        <v>5395</v>
      </c>
      <c r="L5404" s="50">
        <v>1.7534110368681909E-3</v>
      </c>
      <c r="M5404" s="50">
        <v>1.7667096043406663E-3</v>
      </c>
      <c r="N5404" s="50">
        <v>4.9000000000000002E-2</v>
      </c>
      <c r="O5404" s="50">
        <v>4.9399999999999999E-2</v>
      </c>
      <c r="R5404" s="59"/>
    </row>
    <row r="5405" spans="11:18" x14ac:dyDescent="0.2">
      <c r="K5405" s="17">
        <v>5396</v>
      </c>
      <c r="L5405" s="50">
        <v>1.9014575236332106E-3</v>
      </c>
      <c r="M5405" s="50">
        <v>1.9163070209441183E-3</v>
      </c>
      <c r="N5405" s="50">
        <v>5.5E-2</v>
      </c>
      <c r="O5405" s="50">
        <v>5.5E-2</v>
      </c>
      <c r="R5405" s="59"/>
    </row>
    <row r="5406" spans="11:18" x14ac:dyDescent="0.2">
      <c r="K5406" s="17">
        <v>5397</v>
      </c>
      <c r="L5406" s="50">
        <v>1.8162820870277375E-3</v>
      </c>
      <c r="M5406" s="50">
        <v>1.8311152135396199E-3</v>
      </c>
      <c r="N5406" s="50">
        <v>5.4800000000000001E-2</v>
      </c>
      <c r="O5406" s="50">
        <v>5.5199999999999999E-2</v>
      </c>
      <c r="R5406" s="59"/>
    </row>
    <row r="5407" spans="11:18" x14ac:dyDescent="0.2">
      <c r="K5407" s="17">
        <v>5398</v>
      </c>
      <c r="L5407" s="50">
        <v>1.6592753376069712E-3</v>
      </c>
      <c r="M5407" s="50">
        <v>1.6722766501072904E-3</v>
      </c>
      <c r="N5407" s="50">
        <v>4.8000000000000001E-2</v>
      </c>
      <c r="O5407" s="50">
        <v>4.8399999999999999E-2</v>
      </c>
      <c r="R5407" s="59"/>
    </row>
    <row r="5408" spans="11:18" x14ac:dyDescent="0.2">
      <c r="K5408" s="17">
        <v>5399</v>
      </c>
      <c r="L5408" s="50">
        <v>1.8369049718561161E-3</v>
      </c>
      <c r="M5408" s="50">
        <v>1.85150541397079E-3</v>
      </c>
      <c r="N5408" s="50">
        <v>5.3999999999999999E-2</v>
      </c>
      <c r="O5408" s="50">
        <v>5.4199999999999998E-2</v>
      </c>
      <c r="R5408" s="59"/>
    </row>
    <row r="5409" spans="11:18" x14ac:dyDescent="0.2">
      <c r="K5409" s="17">
        <v>5400</v>
      </c>
      <c r="L5409" s="50">
        <v>1.6224676722883281E-3</v>
      </c>
      <c r="M5409" s="50">
        <v>1.6353379707335378E-3</v>
      </c>
      <c r="N5409" s="50">
        <v>4.7199999999999999E-2</v>
      </c>
      <c r="O5409" s="50">
        <v>4.8000000000000001E-2</v>
      </c>
      <c r="R5409" s="59"/>
    </row>
    <row r="5410" spans="11:18" x14ac:dyDescent="0.2">
      <c r="K5410" s="17">
        <v>5401</v>
      </c>
      <c r="L5410" s="50">
        <v>1.8084284750382337E-3</v>
      </c>
      <c r="M5410" s="50">
        <v>1.8217094650548674E-3</v>
      </c>
      <c r="N5410" s="50">
        <v>4.8800000000000003E-2</v>
      </c>
      <c r="O5410" s="50">
        <v>4.9399999999999999E-2</v>
      </c>
      <c r="R5410" s="59"/>
    </row>
    <row r="5411" spans="11:18" x14ac:dyDescent="0.2">
      <c r="K5411" s="17">
        <v>5402</v>
      </c>
      <c r="L5411" s="50">
        <v>1.6935152496054251E-3</v>
      </c>
      <c r="M5411" s="50">
        <v>1.7074949098933589E-3</v>
      </c>
      <c r="N5411" s="50">
        <v>5.1200000000000002E-2</v>
      </c>
      <c r="O5411" s="50">
        <v>5.1999999999999998E-2</v>
      </c>
      <c r="R5411" s="59"/>
    </row>
    <row r="5412" spans="11:18" x14ac:dyDescent="0.2">
      <c r="K5412" s="17">
        <v>5403</v>
      </c>
      <c r="L5412" s="50">
        <v>1.7109612772578352E-3</v>
      </c>
      <c r="M5412" s="50">
        <v>1.7240879725895458E-3</v>
      </c>
      <c r="N5412" s="50">
        <v>4.8399999999999999E-2</v>
      </c>
      <c r="O5412" s="50">
        <v>4.8800000000000003E-2</v>
      </c>
      <c r="R5412" s="59"/>
    </row>
    <row r="5413" spans="11:18" x14ac:dyDescent="0.2">
      <c r="K5413" s="17">
        <v>5404</v>
      </c>
      <c r="L5413" s="50">
        <v>1.7192589974594664E-3</v>
      </c>
      <c r="M5413" s="50">
        <v>1.7328673740061315E-3</v>
      </c>
      <c r="N5413" s="50">
        <v>5.04E-2</v>
      </c>
      <c r="O5413" s="50">
        <v>5.0599999999999999E-2</v>
      </c>
      <c r="R5413" s="59"/>
    </row>
    <row r="5414" spans="11:18" x14ac:dyDescent="0.2">
      <c r="K5414" s="17">
        <v>5405</v>
      </c>
      <c r="L5414" s="50">
        <v>1.6939909626111601E-3</v>
      </c>
      <c r="M5414" s="50">
        <v>1.708458476267117E-3</v>
      </c>
      <c r="N5414" s="50">
        <v>5.3600000000000002E-2</v>
      </c>
      <c r="O5414" s="50">
        <v>5.3800000000000001E-2</v>
      </c>
      <c r="R5414" s="59"/>
    </row>
    <row r="5415" spans="11:18" x14ac:dyDescent="0.2">
      <c r="K5415" s="17">
        <v>5406</v>
      </c>
      <c r="L5415" s="50">
        <v>1.6212462124001042E-3</v>
      </c>
      <c r="M5415" s="50">
        <v>1.6348687114372954E-3</v>
      </c>
      <c r="N5415" s="50">
        <v>5.0599999999999999E-2</v>
      </c>
      <c r="O5415" s="50">
        <v>5.0799999999999998E-2</v>
      </c>
      <c r="R5415" s="59"/>
    </row>
    <row r="5416" spans="11:18" x14ac:dyDescent="0.2">
      <c r="K5416" s="17">
        <v>5407</v>
      </c>
      <c r="L5416" s="50">
        <v>1.7176175115211959E-3</v>
      </c>
      <c r="M5416" s="50">
        <v>1.7314359312924057E-3</v>
      </c>
      <c r="N5416" s="50">
        <v>5.1200000000000002E-2</v>
      </c>
      <c r="O5416" s="50">
        <v>5.16E-2</v>
      </c>
      <c r="R5416" s="59"/>
    </row>
    <row r="5417" spans="11:18" x14ac:dyDescent="0.2">
      <c r="K5417" s="17">
        <v>5408</v>
      </c>
      <c r="L5417" s="50">
        <v>1.7920628931957137E-3</v>
      </c>
      <c r="M5417" s="50">
        <v>1.8062059111777209E-3</v>
      </c>
      <c r="N5417" s="50">
        <v>5.2200000000000003E-2</v>
      </c>
      <c r="O5417" s="50">
        <v>5.2600000000000001E-2</v>
      </c>
      <c r="R5417" s="59"/>
    </row>
    <row r="5418" spans="11:18" x14ac:dyDescent="0.2">
      <c r="K5418" s="17">
        <v>5409</v>
      </c>
      <c r="L5418" s="50">
        <v>1.8173994052685548E-3</v>
      </c>
      <c r="M5418" s="50">
        <v>1.8313192154779238E-3</v>
      </c>
      <c r="N5418" s="50">
        <v>5.1400000000000001E-2</v>
      </c>
      <c r="O5418" s="50">
        <v>5.16E-2</v>
      </c>
      <c r="R5418" s="59"/>
    </row>
    <row r="5419" spans="11:18" x14ac:dyDescent="0.2">
      <c r="K5419" s="17">
        <v>5410</v>
      </c>
      <c r="L5419" s="50">
        <v>1.6805413230576657E-3</v>
      </c>
      <c r="M5419" s="50">
        <v>1.6942517265614218E-3</v>
      </c>
      <c r="N5419" s="50">
        <v>5.0599999999999999E-2</v>
      </c>
      <c r="O5419" s="50">
        <v>5.1200000000000002E-2</v>
      </c>
      <c r="R5419" s="59"/>
    </row>
    <row r="5420" spans="11:18" x14ac:dyDescent="0.2">
      <c r="K5420" s="17">
        <v>5411</v>
      </c>
      <c r="L5420" s="50">
        <v>1.7894757800138612E-3</v>
      </c>
      <c r="M5420" s="50">
        <v>1.8036451007011618E-3</v>
      </c>
      <c r="N5420" s="50">
        <v>5.2200000000000003E-2</v>
      </c>
      <c r="O5420" s="50">
        <v>5.2600000000000001E-2</v>
      </c>
      <c r="R5420" s="59"/>
    </row>
    <row r="5421" spans="11:18" x14ac:dyDescent="0.2">
      <c r="K5421" s="17">
        <v>5412</v>
      </c>
      <c r="L5421" s="50">
        <v>1.6135029762474012E-3</v>
      </c>
      <c r="M5421" s="50">
        <v>1.6272209401962663E-3</v>
      </c>
      <c r="N5421" s="50">
        <v>5.0799999999999998E-2</v>
      </c>
      <c r="O5421" s="50">
        <v>5.16E-2</v>
      </c>
      <c r="R5421" s="59"/>
    </row>
    <row r="5422" spans="11:18" x14ac:dyDescent="0.2">
      <c r="K5422" s="17">
        <v>5413</v>
      </c>
      <c r="L5422" s="50">
        <v>1.6799639842907492E-3</v>
      </c>
      <c r="M5422" s="50">
        <v>1.6943786943638759E-3</v>
      </c>
      <c r="N5422" s="50">
        <v>5.3600000000000002E-2</v>
      </c>
      <c r="O5422" s="50">
        <v>5.3600000000000002E-2</v>
      </c>
      <c r="R5422" s="59"/>
    </row>
    <row r="5423" spans="11:18" x14ac:dyDescent="0.2">
      <c r="K5423" s="17">
        <v>5414</v>
      </c>
      <c r="L5423" s="50">
        <v>1.9787437934315503E-3</v>
      </c>
      <c r="M5423" s="50">
        <v>1.9934793781047405E-3</v>
      </c>
      <c r="N5423" s="50">
        <v>5.3999999999999999E-2</v>
      </c>
      <c r="O5423" s="50">
        <v>5.4800000000000001E-2</v>
      </c>
      <c r="R5423" s="59"/>
    </row>
    <row r="5424" spans="11:18" x14ac:dyDescent="0.2">
      <c r="K5424" s="17">
        <v>5415</v>
      </c>
      <c r="L5424" s="50">
        <v>1.6608235350170741E-3</v>
      </c>
      <c r="M5424" s="50">
        <v>1.6744784928641454E-3</v>
      </c>
      <c r="N5424" s="50">
        <v>5.0599999999999999E-2</v>
      </c>
      <c r="O5424" s="50">
        <v>5.0799999999999998E-2</v>
      </c>
      <c r="R5424" s="59"/>
    </row>
    <row r="5425" spans="11:18" x14ac:dyDescent="0.2">
      <c r="K5425" s="17">
        <v>5416</v>
      </c>
      <c r="L5425" s="50">
        <v>1.8551379628628305E-3</v>
      </c>
      <c r="M5425" s="50">
        <v>1.8691712249019347E-3</v>
      </c>
      <c r="N5425" s="50">
        <v>5.1799999999999999E-2</v>
      </c>
      <c r="O5425" s="50">
        <v>5.2400000000000002E-2</v>
      </c>
      <c r="R5425" s="59"/>
    </row>
    <row r="5426" spans="11:18" x14ac:dyDescent="0.2">
      <c r="K5426" s="17">
        <v>5417</v>
      </c>
      <c r="L5426" s="50">
        <v>1.9602039856491463E-3</v>
      </c>
      <c r="M5426" s="50">
        <v>1.9755731608096096E-3</v>
      </c>
      <c r="N5426" s="50">
        <v>5.6800000000000003E-2</v>
      </c>
      <c r="O5426" s="50">
        <v>5.7000000000000002E-2</v>
      </c>
      <c r="R5426" s="59"/>
    </row>
    <row r="5427" spans="11:18" x14ac:dyDescent="0.2">
      <c r="K5427" s="17">
        <v>5418</v>
      </c>
      <c r="L5427" s="50">
        <v>1.68919333164729E-3</v>
      </c>
      <c r="M5427" s="50">
        <v>1.7022526966361043E-3</v>
      </c>
      <c r="N5427" s="50">
        <v>4.82E-2</v>
      </c>
      <c r="O5427" s="50">
        <v>4.8599999999999997E-2</v>
      </c>
      <c r="R5427" s="59"/>
    </row>
    <row r="5428" spans="11:18" x14ac:dyDescent="0.2">
      <c r="K5428" s="17">
        <v>5419</v>
      </c>
      <c r="L5428" s="50">
        <v>1.5230410607489603E-3</v>
      </c>
      <c r="M5428" s="50">
        <v>1.5360585557726413E-3</v>
      </c>
      <c r="N5428" s="50">
        <v>4.82E-2</v>
      </c>
      <c r="O5428" s="50">
        <v>4.8599999999999997E-2</v>
      </c>
      <c r="R5428" s="59"/>
    </row>
    <row r="5429" spans="11:18" x14ac:dyDescent="0.2">
      <c r="K5429" s="17">
        <v>5420</v>
      </c>
      <c r="L5429" s="50">
        <v>1.681727280941001E-3</v>
      </c>
      <c r="M5429" s="50">
        <v>1.6946581997849197E-3</v>
      </c>
      <c r="N5429" s="50">
        <v>4.7800000000000002E-2</v>
      </c>
      <c r="O5429" s="50">
        <v>4.82E-2</v>
      </c>
      <c r="R5429" s="59"/>
    </row>
    <row r="5430" spans="11:18" x14ac:dyDescent="0.2">
      <c r="K5430" s="17">
        <v>5421</v>
      </c>
      <c r="L5430" s="50">
        <v>1.6785705914666171E-3</v>
      </c>
      <c r="M5430" s="50">
        <v>1.6913830175495825E-3</v>
      </c>
      <c r="N5430" s="50">
        <v>4.7399999999999998E-2</v>
      </c>
      <c r="O5430" s="50">
        <v>4.7600000000000003E-2</v>
      </c>
      <c r="R5430" s="59"/>
    </row>
    <row r="5431" spans="11:18" x14ac:dyDescent="0.2">
      <c r="K5431" s="17">
        <v>5422</v>
      </c>
      <c r="L5431" s="50">
        <v>1.733379498272636E-3</v>
      </c>
      <c r="M5431" s="50">
        <v>1.7469587451237356E-3</v>
      </c>
      <c r="N5431" s="50">
        <v>5.0200000000000002E-2</v>
      </c>
      <c r="O5431" s="50">
        <v>5.0599999999999999E-2</v>
      </c>
      <c r="R5431" s="59"/>
    </row>
    <row r="5432" spans="11:18" x14ac:dyDescent="0.2">
      <c r="K5432" s="17">
        <v>5423</v>
      </c>
      <c r="L5432" s="50">
        <v>1.7823832423489801E-3</v>
      </c>
      <c r="M5432" s="50">
        <v>1.7965330588690428E-3</v>
      </c>
      <c r="N5432" s="50">
        <v>5.2200000000000003E-2</v>
      </c>
      <c r="O5432" s="50">
        <v>5.2600000000000001E-2</v>
      </c>
      <c r="R5432" s="59"/>
    </row>
    <row r="5433" spans="11:18" x14ac:dyDescent="0.2">
      <c r="K5433" s="17">
        <v>5424</v>
      </c>
      <c r="L5433" s="50">
        <v>1.8562864440503275E-3</v>
      </c>
      <c r="M5433" s="50">
        <v>1.8704847838504695E-3</v>
      </c>
      <c r="N5433" s="50">
        <v>5.2400000000000002E-2</v>
      </c>
      <c r="O5433" s="50">
        <v>5.28E-2</v>
      </c>
      <c r="R5433" s="59"/>
    </row>
    <row r="5434" spans="11:18" x14ac:dyDescent="0.2">
      <c r="K5434" s="17">
        <v>5425</v>
      </c>
      <c r="L5434" s="50">
        <v>1.865461215234157E-3</v>
      </c>
      <c r="M5434" s="50">
        <v>1.8796187732404263E-3</v>
      </c>
      <c r="N5434" s="50">
        <v>5.2200000000000003E-2</v>
      </c>
      <c r="O5434" s="50">
        <v>5.2400000000000002E-2</v>
      </c>
      <c r="R5434" s="59"/>
    </row>
    <row r="5435" spans="11:18" x14ac:dyDescent="0.2">
      <c r="K5435" s="17">
        <v>5426</v>
      </c>
      <c r="L5435" s="50">
        <v>1.5558419970223276E-3</v>
      </c>
      <c r="M5435" s="50">
        <v>1.5690341049598836E-3</v>
      </c>
      <c r="N5435" s="50">
        <v>4.8800000000000003E-2</v>
      </c>
      <c r="O5435" s="50">
        <v>4.9399999999999999E-2</v>
      </c>
      <c r="R5435" s="59"/>
    </row>
    <row r="5436" spans="11:18" x14ac:dyDescent="0.2">
      <c r="K5436" s="17">
        <v>5427</v>
      </c>
      <c r="L5436" s="50">
        <v>1.8191123454176523E-3</v>
      </c>
      <c r="M5436" s="50">
        <v>1.8334874523543362E-3</v>
      </c>
      <c r="N5436" s="50">
        <v>5.2999999999999999E-2</v>
      </c>
      <c r="O5436" s="50">
        <v>5.3400000000000003E-2</v>
      </c>
      <c r="R5436" s="59"/>
    </row>
    <row r="5437" spans="11:18" x14ac:dyDescent="0.2">
      <c r="K5437" s="17">
        <v>5428</v>
      </c>
      <c r="L5437" s="50">
        <v>1.7949472600452372E-3</v>
      </c>
      <c r="M5437" s="50">
        <v>1.8092842995254654E-3</v>
      </c>
      <c r="N5437" s="50">
        <v>5.28E-2</v>
      </c>
      <c r="O5437" s="50">
        <v>5.3600000000000002E-2</v>
      </c>
      <c r="R5437" s="59"/>
    </row>
    <row r="5438" spans="11:18" x14ac:dyDescent="0.2">
      <c r="K5438" s="17">
        <v>5429</v>
      </c>
      <c r="L5438" s="50">
        <v>1.5306255209844562E-3</v>
      </c>
      <c r="M5438" s="50">
        <v>1.5428742076910222E-3</v>
      </c>
      <c r="N5438" s="50">
        <v>4.5400000000000003E-2</v>
      </c>
      <c r="O5438" s="50">
        <v>4.5600000000000002E-2</v>
      </c>
      <c r="R5438" s="59"/>
    </row>
    <row r="5439" spans="11:18" x14ac:dyDescent="0.2">
      <c r="K5439" s="17">
        <v>5430</v>
      </c>
      <c r="L5439" s="50">
        <v>1.7366444070198181E-3</v>
      </c>
      <c r="M5439" s="50">
        <v>1.7513594036590941E-3</v>
      </c>
      <c r="N5439" s="50">
        <v>5.4600000000000003E-2</v>
      </c>
      <c r="O5439" s="50">
        <v>5.5E-2</v>
      </c>
      <c r="R5439" s="59"/>
    </row>
    <row r="5440" spans="11:18" x14ac:dyDescent="0.2">
      <c r="K5440" s="17">
        <v>5431</v>
      </c>
      <c r="L5440" s="50">
        <v>1.7342207936038218E-3</v>
      </c>
      <c r="M5440" s="50">
        <v>1.7480262585108676E-3</v>
      </c>
      <c r="N5440" s="50">
        <v>5.0999999999999997E-2</v>
      </c>
      <c r="O5440" s="50">
        <v>5.1400000000000001E-2</v>
      </c>
      <c r="R5440" s="59"/>
    </row>
    <row r="5441" spans="11:18" x14ac:dyDescent="0.2">
      <c r="K5441" s="17">
        <v>5432</v>
      </c>
      <c r="L5441" s="50">
        <v>1.7291569365628667E-3</v>
      </c>
      <c r="M5441" s="50">
        <v>1.7426955144139494E-3</v>
      </c>
      <c r="N5441" s="50">
        <v>0.05</v>
      </c>
      <c r="O5441" s="50">
        <v>5.0200000000000002E-2</v>
      </c>
      <c r="R5441" s="59"/>
    </row>
    <row r="5442" spans="11:18" x14ac:dyDescent="0.2">
      <c r="K5442" s="17">
        <v>5433</v>
      </c>
      <c r="L5442" s="50">
        <v>1.6076736715103504E-3</v>
      </c>
      <c r="M5442" s="50">
        <v>1.6207659723940374E-3</v>
      </c>
      <c r="N5442" s="50">
        <v>4.8399999999999999E-2</v>
      </c>
      <c r="O5442" s="50">
        <v>4.8599999999999997E-2</v>
      </c>
      <c r="R5442" s="59"/>
    </row>
    <row r="5443" spans="11:18" x14ac:dyDescent="0.2">
      <c r="K5443" s="17">
        <v>5434</v>
      </c>
      <c r="L5443" s="50">
        <v>1.8021368797778671E-3</v>
      </c>
      <c r="M5443" s="50">
        <v>1.8166929617134137E-3</v>
      </c>
      <c r="N5443" s="50">
        <v>5.3600000000000002E-2</v>
      </c>
      <c r="O5443" s="50">
        <v>5.4199999999999998E-2</v>
      </c>
      <c r="R5443" s="59"/>
    </row>
    <row r="5444" spans="11:18" x14ac:dyDescent="0.2">
      <c r="K5444" s="17">
        <v>5435</v>
      </c>
      <c r="L5444" s="50">
        <v>1.5898350256184318E-3</v>
      </c>
      <c r="M5444" s="50">
        <v>1.6024096370372664E-3</v>
      </c>
      <c r="N5444" s="50">
        <v>4.6600000000000003E-2</v>
      </c>
      <c r="O5444" s="50">
        <v>4.6600000000000003E-2</v>
      </c>
      <c r="R5444" s="59"/>
    </row>
    <row r="5445" spans="11:18" x14ac:dyDescent="0.2">
      <c r="K5445" s="17">
        <v>5436</v>
      </c>
      <c r="L5445" s="50">
        <v>1.7235627142655112E-3</v>
      </c>
      <c r="M5445" s="50">
        <v>1.7367910635298365E-3</v>
      </c>
      <c r="N5445" s="50">
        <v>4.8800000000000003E-2</v>
      </c>
      <c r="O5445" s="50">
        <v>4.9000000000000002E-2</v>
      </c>
      <c r="R5445" s="59"/>
    </row>
    <row r="5446" spans="11:18" x14ac:dyDescent="0.2">
      <c r="K5446" s="17">
        <v>5437</v>
      </c>
      <c r="L5446" s="50">
        <v>1.5616622120241052E-3</v>
      </c>
      <c r="M5446" s="50">
        <v>1.574643493703435E-3</v>
      </c>
      <c r="N5446" s="50">
        <v>4.82E-2</v>
      </c>
      <c r="O5446" s="50">
        <v>4.8399999999999999E-2</v>
      </c>
      <c r="R5446" s="59"/>
    </row>
    <row r="5447" spans="11:18" x14ac:dyDescent="0.2">
      <c r="K5447" s="17">
        <v>5438</v>
      </c>
      <c r="L5447" s="50">
        <v>1.8943322054290849E-3</v>
      </c>
      <c r="M5447" s="50">
        <v>1.9092828230408369E-3</v>
      </c>
      <c r="N5447" s="50">
        <v>5.5399999999999998E-2</v>
      </c>
      <c r="O5447" s="50">
        <v>5.5399999999999998E-2</v>
      </c>
      <c r="R5447" s="59"/>
    </row>
    <row r="5448" spans="11:18" x14ac:dyDescent="0.2">
      <c r="K5448" s="17">
        <v>5439</v>
      </c>
      <c r="L5448" s="50">
        <v>1.6459764207542712E-3</v>
      </c>
      <c r="M5448" s="50">
        <v>1.6581082931541203E-3</v>
      </c>
      <c r="N5448" s="50">
        <v>4.4400000000000002E-2</v>
      </c>
      <c r="O5448" s="50">
        <v>4.4999999999999998E-2</v>
      </c>
      <c r="R5448" s="59"/>
    </row>
    <row r="5449" spans="11:18" x14ac:dyDescent="0.2">
      <c r="K5449" s="17">
        <v>5440</v>
      </c>
      <c r="L5449" s="50">
        <v>1.8795048662394553E-3</v>
      </c>
      <c r="M5449" s="50">
        <v>1.8937981532273823E-3</v>
      </c>
      <c r="N5449" s="50">
        <v>5.2600000000000001E-2</v>
      </c>
      <c r="O5449" s="50">
        <v>5.3400000000000003E-2</v>
      </c>
      <c r="R5449" s="59"/>
    </row>
    <row r="5450" spans="11:18" x14ac:dyDescent="0.2">
      <c r="K5450" s="17">
        <v>5441</v>
      </c>
      <c r="L5450" s="50">
        <v>1.7181044807722352E-3</v>
      </c>
      <c r="M5450" s="50">
        <v>1.7313419342916739E-3</v>
      </c>
      <c r="N5450" s="50">
        <v>4.9000000000000002E-2</v>
      </c>
      <c r="O5450" s="50">
        <v>4.9000000000000002E-2</v>
      </c>
      <c r="R5450" s="59"/>
    </row>
    <row r="5451" spans="11:18" x14ac:dyDescent="0.2">
      <c r="K5451" s="17">
        <v>5442</v>
      </c>
      <c r="L5451" s="50">
        <v>1.7045005282401088E-3</v>
      </c>
      <c r="M5451" s="50">
        <v>1.7187714821085948E-3</v>
      </c>
      <c r="N5451" s="50">
        <v>5.2400000000000002E-2</v>
      </c>
      <c r="O5451" s="50">
        <v>5.3199999999999997E-2</v>
      </c>
      <c r="R5451" s="59"/>
    </row>
    <row r="5452" spans="11:18" x14ac:dyDescent="0.2">
      <c r="K5452" s="17">
        <v>5443</v>
      </c>
      <c r="L5452" s="50">
        <v>1.5683933834521255E-3</v>
      </c>
      <c r="M5452" s="50">
        <v>1.5810811103867252E-3</v>
      </c>
      <c r="N5452" s="50">
        <v>4.7E-2</v>
      </c>
      <c r="O5452" s="50">
        <v>4.7399999999999998E-2</v>
      </c>
      <c r="R5452" s="59"/>
    </row>
    <row r="5453" spans="11:18" x14ac:dyDescent="0.2">
      <c r="K5453" s="17">
        <v>5444</v>
      </c>
      <c r="L5453" s="50">
        <v>1.676469783833928E-3</v>
      </c>
      <c r="M5453" s="50">
        <v>1.6900039503928588E-3</v>
      </c>
      <c r="N5453" s="50">
        <v>5.0200000000000002E-2</v>
      </c>
      <c r="O5453" s="50">
        <v>5.0200000000000002E-2</v>
      </c>
      <c r="R5453" s="59"/>
    </row>
    <row r="5454" spans="11:18" x14ac:dyDescent="0.2">
      <c r="K5454" s="17">
        <v>5445</v>
      </c>
      <c r="L5454" s="50">
        <v>1.6329045207681247E-3</v>
      </c>
      <c r="M5454" s="50">
        <v>1.6462029619790535E-3</v>
      </c>
      <c r="N5454" s="50">
        <v>4.9200000000000001E-2</v>
      </c>
      <c r="O5454" s="50">
        <v>4.9399999999999999E-2</v>
      </c>
      <c r="R5454" s="59"/>
    </row>
    <row r="5455" spans="11:18" x14ac:dyDescent="0.2">
      <c r="K5455" s="17">
        <v>5446</v>
      </c>
      <c r="L5455" s="50">
        <v>2.0510548216729203E-3</v>
      </c>
      <c r="M5455" s="50">
        <v>2.0665761687758354E-3</v>
      </c>
      <c r="N5455" s="50">
        <v>5.7200000000000001E-2</v>
      </c>
      <c r="O5455" s="50">
        <v>5.7599999999999998E-2</v>
      </c>
      <c r="R5455" s="59"/>
    </row>
    <row r="5456" spans="11:18" x14ac:dyDescent="0.2">
      <c r="K5456" s="17">
        <v>5447</v>
      </c>
      <c r="L5456" s="50">
        <v>1.7944965929047605E-3</v>
      </c>
      <c r="M5456" s="50">
        <v>1.8091243267872557E-3</v>
      </c>
      <c r="N5456" s="50">
        <v>5.4199999999999998E-2</v>
      </c>
      <c r="O5456" s="50">
        <v>5.4600000000000003E-2</v>
      </c>
      <c r="R5456" s="59"/>
    </row>
    <row r="5457" spans="11:18" x14ac:dyDescent="0.2">
      <c r="K5457" s="17">
        <v>5448</v>
      </c>
      <c r="L5457" s="50">
        <v>1.8533472262380257E-3</v>
      </c>
      <c r="M5457" s="50">
        <v>1.8674047748719761E-3</v>
      </c>
      <c r="N5457" s="50">
        <v>5.1799999999999999E-2</v>
      </c>
      <c r="O5457" s="50">
        <v>5.2400000000000002E-2</v>
      </c>
      <c r="R5457" s="59"/>
    </row>
    <row r="5458" spans="11:18" x14ac:dyDescent="0.2">
      <c r="K5458" s="17">
        <v>5449</v>
      </c>
      <c r="L5458" s="50">
        <v>1.7230853703617465E-3</v>
      </c>
      <c r="M5458" s="50">
        <v>1.7360317802834974E-3</v>
      </c>
      <c r="N5458" s="50">
        <v>4.7800000000000002E-2</v>
      </c>
      <c r="O5458" s="50">
        <v>4.8000000000000001E-2</v>
      </c>
      <c r="R5458" s="59"/>
    </row>
    <row r="5459" spans="11:18" x14ac:dyDescent="0.2">
      <c r="K5459" s="17">
        <v>5450</v>
      </c>
      <c r="L5459" s="50">
        <v>1.8666753486309201E-3</v>
      </c>
      <c r="M5459" s="50">
        <v>1.8811495034916394E-3</v>
      </c>
      <c r="N5459" s="50">
        <v>5.3400000000000003E-2</v>
      </c>
      <c r="O5459" s="50">
        <v>5.3600000000000002E-2</v>
      </c>
      <c r="R5459" s="59"/>
    </row>
    <row r="5460" spans="11:18" x14ac:dyDescent="0.2">
      <c r="K5460" s="17">
        <v>5451</v>
      </c>
      <c r="L5460" s="50">
        <v>1.7595340467231023E-3</v>
      </c>
      <c r="M5460" s="50">
        <v>1.7733953366299415E-3</v>
      </c>
      <c r="N5460" s="50">
        <v>5.0999999999999997E-2</v>
      </c>
      <c r="O5460" s="50">
        <v>5.16E-2</v>
      </c>
      <c r="R5460" s="59"/>
    </row>
    <row r="5461" spans="11:18" x14ac:dyDescent="0.2">
      <c r="K5461" s="17">
        <v>5452</v>
      </c>
      <c r="L5461" s="50">
        <v>1.6015840278716543E-3</v>
      </c>
      <c r="M5461" s="50">
        <v>1.6158044665754061E-3</v>
      </c>
      <c r="N5461" s="50">
        <v>5.28E-2</v>
      </c>
      <c r="O5461" s="50">
        <v>5.2999999999999999E-2</v>
      </c>
      <c r="R5461" s="59"/>
    </row>
    <row r="5462" spans="11:18" x14ac:dyDescent="0.2">
      <c r="K5462" s="17">
        <v>5453</v>
      </c>
      <c r="L5462" s="50">
        <v>1.6453544952988537E-3</v>
      </c>
      <c r="M5462" s="50">
        <v>1.6591370975892843E-3</v>
      </c>
      <c r="N5462" s="50">
        <v>5.1200000000000002E-2</v>
      </c>
      <c r="O5462" s="50">
        <v>5.1200000000000002E-2</v>
      </c>
      <c r="R5462" s="59"/>
    </row>
    <row r="5463" spans="11:18" x14ac:dyDescent="0.2">
      <c r="K5463" s="17">
        <v>5454</v>
      </c>
      <c r="L5463" s="50">
        <v>1.474637674757293E-3</v>
      </c>
      <c r="M5463" s="50">
        <v>1.4870548822076713E-3</v>
      </c>
      <c r="N5463" s="50">
        <v>4.5999999999999999E-2</v>
      </c>
      <c r="O5463" s="50">
        <v>4.6199999999999998E-2</v>
      </c>
      <c r="R5463" s="59"/>
    </row>
    <row r="5464" spans="11:18" x14ac:dyDescent="0.2">
      <c r="K5464" s="17">
        <v>5455</v>
      </c>
      <c r="L5464" s="50">
        <v>1.6186116178438933E-3</v>
      </c>
      <c r="M5464" s="50">
        <v>1.6322194012288083E-3</v>
      </c>
      <c r="N5464" s="50">
        <v>5.04E-2</v>
      </c>
      <c r="O5464" s="50">
        <v>5.0599999999999999E-2</v>
      </c>
      <c r="R5464" s="59"/>
    </row>
    <row r="5465" spans="11:18" x14ac:dyDescent="0.2">
      <c r="K5465" s="17">
        <v>5456</v>
      </c>
      <c r="L5465" s="50">
        <v>1.9467474298853729E-3</v>
      </c>
      <c r="M5465" s="50">
        <v>1.9620451639398226E-3</v>
      </c>
      <c r="N5465" s="50">
        <v>5.62E-2</v>
      </c>
      <c r="O5465" s="50">
        <v>5.7000000000000002E-2</v>
      </c>
      <c r="R5465" s="59"/>
    </row>
    <row r="5466" spans="11:18" x14ac:dyDescent="0.2">
      <c r="K5466" s="17">
        <v>5457</v>
      </c>
      <c r="L5466" s="50">
        <v>1.9432547683454302E-3</v>
      </c>
      <c r="M5466" s="50">
        <v>1.958306383099889E-3</v>
      </c>
      <c r="N5466" s="50">
        <v>5.5599999999999997E-2</v>
      </c>
      <c r="O5466" s="50">
        <v>5.5800000000000002E-2</v>
      </c>
      <c r="R5466" s="59"/>
    </row>
    <row r="5467" spans="11:18" x14ac:dyDescent="0.2">
      <c r="K5467" s="17">
        <v>5458</v>
      </c>
      <c r="L5467" s="50">
        <v>1.6555523998320392E-3</v>
      </c>
      <c r="M5467" s="50">
        <v>1.6688569944958236E-3</v>
      </c>
      <c r="N5467" s="50">
        <v>4.9200000000000001E-2</v>
      </c>
      <c r="O5467" s="50">
        <v>4.9599999999999998E-2</v>
      </c>
      <c r="R5467" s="59"/>
    </row>
    <row r="5468" spans="11:18" x14ac:dyDescent="0.2">
      <c r="K5468" s="17">
        <v>5459</v>
      </c>
      <c r="L5468" s="50">
        <v>1.9391538708356825E-3</v>
      </c>
      <c r="M5468" s="50">
        <v>1.9536019042872424E-3</v>
      </c>
      <c r="N5468" s="50">
        <v>5.3400000000000003E-2</v>
      </c>
      <c r="O5468" s="50">
        <v>5.3400000000000003E-2</v>
      </c>
      <c r="R5468" s="59"/>
    </row>
    <row r="5469" spans="11:18" x14ac:dyDescent="0.2">
      <c r="K5469" s="17">
        <v>5460</v>
      </c>
      <c r="L5469" s="50">
        <v>2.0614906453030645E-3</v>
      </c>
      <c r="M5469" s="50">
        <v>2.0762891986823382E-3</v>
      </c>
      <c r="N5469" s="50">
        <v>5.4600000000000003E-2</v>
      </c>
      <c r="O5469" s="50">
        <v>5.4600000000000003E-2</v>
      </c>
      <c r="R5469" s="59"/>
    </row>
    <row r="5470" spans="11:18" x14ac:dyDescent="0.2">
      <c r="K5470" s="17">
        <v>5461</v>
      </c>
      <c r="L5470" s="50">
        <v>1.6082838633852468E-3</v>
      </c>
      <c r="M5470" s="50">
        <v>1.6226830733364337E-3</v>
      </c>
      <c r="N5470" s="50">
        <v>5.3400000000000003E-2</v>
      </c>
      <c r="O5470" s="50">
        <v>5.3999999999999999E-2</v>
      </c>
      <c r="R5470" s="59"/>
    </row>
    <row r="5471" spans="11:18" x14ac:dyDescent="0.2">
      <c r="K5471" s="17">
        <v>5462</v>
      </c>
      <c r="L5471" s="50">
        <v>1.5230761922388747E-3</v>
      </c>
      <c r="M5471" s="50">
        <v>1.5360217387348444E-3</v>
      </c>
      <c r="N5471" s="50">
        <v>4.8000000000000001E-2</v>
      </c>
      <c r="O5471" s="50">
        <v>4.8599999999999997E-2</v>
      </c>
      <c r="R5471" s="59"/>
    </row>
    <row r="5472" spans="11:18" x14ac:dyDescent="0.2">
      <c r="K5472" s="17">
        <v>5463</v>
      </c>
      <c r="L5472" s="50">
        <v>1.6881705651116234E-3</v>
      </c>
      <c r="M5472" s="50">
        <v>1.7013464666511564E-3</v>
      </c>
      <c r="N5472" s="50">
        <v>4.8800000000000003E-2</v>
      </c>
      <c r="O5472" s="50">
        <v>4.8800000000000003E-2</v>
      </c>
      <c r="R5472" s="59"/>
    </row>
    <row r="5473" spans="11:18" x14ac:dyDescent="0.2">
      <c r="K5473" s="17">
        <v>5464</v>
      </c>
      <c r="L5473" s="50">
        <v>1.5858569047357068E-3</v>
      </c>
      <c r="M5473" s="50">
        <v>1.5991544199542491E-3</v>
      </c>
      <c r="N5473" s="50">
        <v>4.9399999999999999E-2</v>
      </c>
      <c r="O5473" s="50">
        <v>4.9399999999999999E-2</v>
      </c>
      <c r="R5473" s="59"/>
    </row>
    <row r="5474" spans="11:18" x14ac:dyDescent="0.2">
      <c r="K5474" s="17">
        <v>5465</v>
      </c>
      <c r="L5474" s="50">
        <v>1.7294782870015965E-3</v>
      </c>
      <c r="M5474" s="50">
        <v>1.7437456274766454E-3</v>
      </c>
      <c r="N5474" s="50">
        <v>5.2600000000000001E-2</v>
      </c>
      <c r="O5474" s="50">
        <v>5.3400000000000003E-2</v>
      </c>
      <c r="R5474" s="59"/>
    </row>
    <row r="5475" spans="11:18" x14ac:dyDescent="0.2">
      <c r="K5475" s="17">
        <v>5466</v>
      </c>
      <c r="L5475" s="50">
        <v>2.007981433269977E-3</v>
      </c>
      <c r="M5475" s="50">
        <v>2.0237853518939625E-3</v>
      </c>
      <c r="N5475" s="50">
        <v>5.8200000000000002E-2</v>
      </c>
      <c r="O5475" s="50">
        <v>5.8599999999999999E-2</v>
      </c>
      <c r="R5475" s="59"/>
    </row>
    <row r="5476" spans="11:18" x14ac:dyDescent="0.2">
      <c r="K5476" s="17">
        <v>5467</v>
      </c>
      <c r="L5476" s="50">
        <v>1.7432845244131434E-3</v>
      </c>
      <c r="M5476" s="50">
        <v>1.7573061791511162E-3</v>
      </c>
      <c r="N5476" s="50">
        <v>5.1999999999999998E-2</v>
      </c>
      <c r="O5476" s="50">
        <v>5.1999999999999998E-2</v>
      </c>
      <c r="R5476" s="59"/>
    </row>
    <row r="5477" spans="11:18" x14ac:dyDescent="0.2">
      <c r="K5477" s="17">
        <v>5468</v>
      </c>
      <c r="L5477" s="50">
        <v>2.0079907884358564E-3</v>
      </c>
      <c r="M5477" s="50">
        <v>2.0233369162282202E-3</v>
      </c>
      <c r="N5477" s="50">
        <v>5.6599999999999998E-2</v>
      </c>
      <c r="O5477" s="50">
        <v>5.7000000000000002E-2</v>
      </c>
      <c r="R5477" s="59"/>
    </row>
    <row r="5478" spans="11:18" x14ac:dyDescent="0.2">
      <c r="K5478" s="17">
        <v>5469</v>
      </c>
      <c r="L5478" s="50">
        <v>1.4351422369269326E-3</v>
      </c>
      <c r="M5478" s="50">
        <v>1.4478449651147056E-3</v>
      </c>
      <c r="N5478" s="50">
        <v>4.7E-2</v>
      </c>
      <c r="O5478" s="50">
        <v>4.7600000000000003E-2</v>
      </c>
      <c r="R5478" s="59"/>
    </row>
    <row r="5479" spans="11:18" x14ac:dyDescent="0.2">
      <c r="K5479" s="17">
        <v>5470</v>
      </c>
      <c r="L5479" s="50">
        <v>1.8377671490434999E-3</v>
      </c>
      <c r="M5479" s="50">
        <v>1.85248711308415E-3</v>
      </c>
      <c r="N5479" s="50">
        <v>5.4399999999999997E-2</v>
      </c>
      <c r="O5479" s="50">
        <v>5.4800000000000001E-2</v>
      </c>
      <c r="R5479" s="59"/>
    </row>
    <row r="5480" spans="11:18" x14ac:dyDescent="0.2">
      <c r="K5480" s="17">
        <v>5471</v>
      </c>
      <c r="L5480" s="50">
        <v>1.8415176884834334E-3</v>
      </c>
      <c r="M5480" s="50">
        <v>1.8556006949245632E-3</v>
      </c>
      <c r="N5480" s="50">
        <v>5.1999999999999998E-2</v>
      </c>
      <c r="O5480" s="50">
        <v>5.2200000000000003E-2</v>
      </c>
      <c r="R5480" s="59"/>
    </row>
    <row r="5481" spans="11:18" x14ac:dyDescent="0.2">
      <c r="K5481" s="17">
        <v>5472</v>
      </c>
      <c r="L5481" s="50">
        <v>2.0423625697924322E-3</v>
      </c>
      <c r="M5481" s="50">
        <v>2.0575467509196276E-3</v>
      </c>
      <c r="N5481" s="50">
        <v>5.6000000000000001E-2</v>
      </c>
      <c r="O5481" s="50">
        <v>5.6399999999999999E-2</v>
      </c>
      <c r="R5481" s="59"/>
    </row>
    <row r="5482" spans="11:18" x14ac:dyDescent="0.2">
      <c r="K5482" s="17">
        <v>5473</v>
      </c>
      <c r="L5482" s="50">
        <v>1.9782963829634891E-3</v>
      </c>
      <c r="M5482" s="50">
        <v>1.9927848409222863E-3</v>
      </c>
      <c r="N5482" s="50">
        <v>5.3400000000000003E-2</v>
      </c>
      <c r="O5482" s="50">
        <v>5.3600000000000002E-2</v>
      </c>
      <c r="R5482" s="59"/>
    </row>
    <row r="5483" spans="11:18" x14ac:dyDescent="0.2">
      <c r="K5483" s="17">
        <v>5474</v>
      </c>
      <c r="L5483" s="50">
        <v>1.6691418904677612E-3</v>
      </c>
      <c r="M5483" s="50">
        <v>1.6824150062471376E-3</v>
      </c>
      <c r="N5483" s="50">
        <v>4.9200000000000001E-2</v>
      </c>
      <c r="O5483" s="50">
        <v>4.9200000000000001E-2</v>
      </c>
      <c r="R5483" s="59"/>
    </row>
    <row r="5484" spans="11:18" x14ac:dyDescent="0.2">
      <c r="K5484" s="17">
        <v>5475</v>
      </c>
      <c r="L5484" s="50">
        <v>1.8597333279866315E-3</v>
      </c>
      <c r="M5484" s="50">
        <v>1.8741254981819288E-3</v>
      </c>
      <c r="N5484" s="50">
        <v>5.3199999999999997E-2</v>
      </c>
      <c r="O5484" s="50">
        <v>5.3600000000000002E-2</v>
      </c>
      <c r="R5484" s="59"/>
    </row>
    <row r="5485" spans="11:18" x14ac:dyDescent="0.2">
      <c r="K5485" s="17">
        <v>5476</v>
      </c>
      <c r="L5485" s="50">
        <v>1.6636773450868108E-3</v>
      </c>
      <c r="M5485" s="50">
        <v>1.6762730245307744E-3</v>
      </c>
      <c r="N5485" s="50">
        <v>4.5999999999999999E-2</v>
      </c>
      <c r="O5485" s="50">
        <v>4.7199999999999999E-2</v>
      </c>
      <c r="R5485" s="59"/>
    </row>
    <row r="5486" spans="11:18" x14ac:dyDescent="0.2">
      <c r="K5486" s="17">
        <v>5477</v>
      </c>
      <c r="L5486" s="50">
        <v>1.8424259414527441E-3</v>
      </c>
      <c r="M5486" s="50">
        <v>1.8568180232381717E-3</v>
      </c>
      <c r="N5486" s="50">
        <v>5.28E-2</v>
      </c>
      <c r="O5486" s="50">
        <v>5.3600000000000002E-2</v>
      </c>
      <c r="R5486" s="59"/>
    </row>
    <row r="5487" spans="11:18" x14ac:dyDescent="0.2">
      <c r="K5487" s="17">
        <v>5478</v>
      </c>
      <c r="L5487" s="50">
        <v>1.831640177347106E-3</v>
      </c>
      <c r="M5487" s="50">
        <v>1.8456390965745288E-3</v>
      </c>
      <c r="N5487" s="50">
        <v>5.1799999999999999E-2</v>
      </c>
      <c r="O5487" s="50">
        <v>5.1799999999999999E-2</v>
      </c>
      <c r="R5487" s="59"/>
    </row>
    <row r="5488" spans="11:18" x14ac:dyDescent="0.2">
      <c r="K5488" s="17">
        <v>5479</v>
      </c>
      <c r="L5488" s="50">
        <v>1.6011760953999212E-3</v>
      </c>
      <c r="M5488" s="50">
        <v>1.6142199914311759E-3</v>
      </c>
      <c r="N5488" s="50">
        <v>4.8399999999999999E-2</v>
      </c>
      <c r="O5488" s="50">
        <v>4.8399999999999999E-2</v>
      </c>
      <c r="R5488" s="59"/>
    </row>
    <row r="5489" spans="11:18" x14ac:dyDescent="0.2">
      <c r="K5489" s="17">
        <v>5480</v>
      </c>
      <c r="L5489" s="50">
        <v>1.8241797510727825E-3</v>
      </c>
      <c r="M5489" s="50">
        <v>1.8387291899486175E-3</v>
      </c>
      <c r="N5489" s="50">
        <v>5.3800000000000001E-2</v>
      </c>
      <c r="O5489" s="50">
        <v>5.4199999999999998E-2</v>
      </c>
      <c r="R5489" s="59"/>
    </row>
    <row r="5490" spans="11:18" x14ac:dyDescent="0.2">
      <c r="K5490" s="17">
        <v>5481</v>
      </c>
      <c r="L5490" s="50">
        <v>1.6458906488753592E-3</v>
      </c>
      <c r="M5490" s="50">
        <v>1.65936305172705E-3</v>
      </c>
      <c r="N5490" s="50">
        <v>0.05</v>
      </c>
      <c r="O5490" s="50">
        <v>0.05</v>
      </c>
      <c r="R5490" s="59"/>
    </row>
    <row r="5491" spans="11:18" x14ac:dyDescent="0.2">
      <c r="K5491" s="17">
        <v>5482</v>
      </c>
      <c r="L5491" s="50">
        <v>1.7087476959468091E-3</v>
      </c>
      <c r="M5491" s="50">
        <v>1.7223455580122132E-3</v>
      </c>
      <c r="N5491" s="50">
        <v>5.04E-2</v>
      </c>
      <c r="O5491" s="50">
        <v>5.0599999999999999E-2</v>
      </c>
      <c r="R5491" s="59"/>
    </row>
    <row r="5492" spans="11:18" x14ac:dyDescent="0.2">
      <c r="K5492" s="17">
        <v>5483</v>
      </c>
      <c r="L5492" s="50">
        <v>1.8083383445347192E-3</v>
      </c>
      <c r="M5492" s="50">
        <v>1.822973130439721E-3</v>
      </c>
      <c r="N5492" s="50">
        <v>5.4199999999999998E-2</v>
      </c>
      <c r="O5492" s="50">
        <v>5.4399999999999997E-2</v>
      </c>
      <c r="R5492" s="59"/>
    </row>
    <row r="5493" spans="11:18" x14ac:dyDescent="0.2">
      <c r="K5493" s="17">
        <v>5484</v>
      </c>
      <c r="L5493" s="50">
        <v>1.6445077053945237E-3</v>
      </c>
      <c r="M5493" s="50">
        <v>1.6581231920273262E-3</v>
      </c>
      <c r="N5493" s="50">
        <v>5.04E-2</v>
      </c>
      <c r="O5493" s="50">
        <v>5.0799999999999998E-2</v>
      </c>
      <c r="R5493" s="59"/>
    </row>
    <row r="5494" spans="11:18" x14ac:dyDescent="0.2">
      <c r="K5494" s="17">
        <v>5485</v>
      </c>
      <c r="L5494" s="50">
        <v>1.6415660386014104E-3</v>
      </c>
      <c r="M5494" s="50">
        <v>1.6556584991666114E-3</v>
      </c>
      <c r="N5494" s="50">
        <v>5.2200000000000003E-2</v>
      </c>
      <c r="O5494" s="50">
        <v>5.2600000000000001E-2</v>
      </c>
      <c r="R5494" s="59"/>
    </row>
    <row r="5495" spans="11:18" x14ac:dyDescent="0.2">
      <c r="K5495" s="17">
        <v>5486</v>
      </c>
      <c r="L5495" s="50">
        <v>1.6190827591139108E-3</v>
      </c>
      <c r="M5495" s="50">
        <v>1.631485570523714E-3</v>
      </c>
      <c r="N5495" s="50">
        <v>4.5600000000000002E-2</v>
      </c>
      <c r="O5495" s="50">
        <v>4.6199999999999998E-2</v>
      </c>
      <c r="R5495" s="59"/>
    </row>
    <row r="5496" spans="11:18" x14ac:dyDescent="0.2">
      <c r="K5496" s="17">
        <v>5487</v>
      </c>
      <c r="L5496" s="50">
        <v>1.6863001337545295E-3</v>
      </c>
      <c r="M5496" s="50">
        <v>1.7002606721639286E-3</v>
      </c>
      <c r="N5496" s="50">
        <v>5.1200000000000002E-2</v>
      </c>
      <c r="O5496" s="50">
        <v>5.2200000000000003E-2</v>
      </c>
      <c r="R5496" s="59"/>
    </row>
    <row r="5497" spans="11:18" x14ac:dyDescent="0.2">
      <c r="K5497" s="17">
        <v>5488</v>
      </c>
      <c r="L5497" s="50">
        <v>1.6447039428098013E-3</v>
      </c>
      <c r="M5497" s="50">
        <v>1.6577229851174038E-3</v>
      </c>
      <c r="N5497" s="50">
        <v>4.82E-2</v>
      </c>
      <c r="O5497" s="50">
        <v>4.8800000000000003E-2</v>
      </c>
      <c r="R5497" s="59"/>
    </row>
    <row r="5498" spans="11:18" x14ac:dyDescent="0.2">
      <c r="K5498" s="17">
        <v>5489</v>
      </c>
      <c r="L5498" s="50">
        <v>2.0386546627077619E-3</v>
      </c>
      <c r="M5498" s="50">
        <v>2.0546306096100087E-3</v>
      </c>
      <c r="N5498" s="50">
        <v>5.8999999999999997E-2</v>
      </c>
      <c r="O5498" s="50">
        <v>5.9200000000000003E-2</v>
      </c>
      <c r="R5498" s="59"/>
    </row>
    <row r="5499" spans="11:18" x14ac:dyDescent="0.2">
      <c r="K5499" s="17">
        <v>5490</v>
      </c>
      <c r="L5499" s="50">
        <v>1.6591192444231724E-3</v>
      </c>
      <c r="M5499" s="50">
        <v>1.6729859087621253E-3</v>
      </c>
      <c r="N5499" s="50">
        <v>5.1200000000000002E-2</v>
      </c>
      <c r="O5499" s="50">
        <v>5.1799999999999999E-2</v>
      </c>
      <c r="R5499" s="59"/>
    </row>
    <row r="5500" spans="11:18" x14ac:dyDescent="0.2">
      <c r="K5500" s="17">
        <v>5491</v>
      </c>
      <c r="L5500" s="50">
        <v>1.6527939459310922E-3</v>
      </c>
      <c r="M5500" s="50">
        <v>1.6656851408217768E-3</v>
      </c>
      <c r="N5500" s="50">
        <v>4.7399999999999998E-2</v>
      </c>
      <c r="O5500" s="50">
        <v>4.7800000000000002E-2</v>
      </c>
      <c r="R5500" s="59"/>
    </row>
    <row r="5501" spans="11:18" x14ac:dyDescent="0.2">
      <c r="K5501" s="17">
        <v>5492</v>
      </c>
      <c r="L5501" s="50">
        <v>2.0477982011747101E-3</v>
      </c>
      <c r="M5501" s="50">
        <v>2.0623722508073409E-3</v>
      </c>
      <c r="N5501" s="50">
        <v>5.3600000000000002E-2</v>
      </c>
      <c r="O5501" s="50">
        <v>5.3800000000000001E-2</v>
      </c>
      <c r="R5501" s="59"/>
    </row>
    <row r="5502" spans="11:18" x14ac:dyDescent="0.2">
      <c r="K5502" s="17">
        <v>5493</v>
      </c>
      <c r="L5502" s="50">
        <v>1.6154547759575071E-3</v>
      </c>
      <c r="M5502" s="50">
        <v>1.6287994524343315E-3</v>
      </c>
      <c r="N5502" s="50">
        <v>4.9399999999999999E-2</v>
      </c>
      <c r="O5502" s="50">
        <v>4.9599999999999998E-2</v>
      </c>
      <c r="R5502" s="59"/>
    </row>
    <row r="5503" spans="11:18" x14ac:dyDescent="0.2">
      <c r="K5503" s="17">
        <v>5494</v>
      </c>
      <c r="L5503" s="50">
        <v>1.8523889790644781E-3</v>
      </c>
      <c r="M5503" s="50">
        <v>1.8672647426665435E-3</v>
      </c>
      <c r="N5503" s="50">
        <v>5.5E-2</v>
      </c>
      <c r="O5503" s="50">
        <v>5.5599999999999997E-2</v>
      </c>
      <c r="R5503" s="59"/>
    </row>
    <row r="5504" spans="11:18" x14ac:dyDescent="0.2">
      <c r="K5504" s="17">
        <v>5495</v>
      </c>
      <c r="L5504" s="50">
        <v>1.6448374604990082E-3</v>
      </c>
      <c r="M5504" s="50">
        <v>1.6572037302464036E-3</v>
      </c>
      <c r="N5504" s="50">
        <v>4.5199999999999997E-2</v>
      </c>
      <c r="O5504" s="50">
        <v>4.5999999999999999E-2</v>
      </c>
      <c r="R5504" s="59"/>
    </row>
    <row r="5505" spans="11:18" x14ac:dyDescent="0.2">
      <c r="K5505" s="17">
        <v>5496</v>
      </c>
      <c r="L5505" s="50">
        <v>1.7405993183408927E-3</v>
      </c>
      <c r="M5505" s="50">
        <v>1.7540700225117292E-3</v>
      </c>
      <c r="N5505" s="50">
        <v>4.9599999999999998E-2</v>
      </c>
      <c r="O5505" s="50">
        <v>5.0200000000000002E-2</v>
      </c>
      <c r="R5505" s="59"/>
    </row>
    <row r="5506" spans="11:18" x14ac:dyDescent="0.2">
      <c r="K5506" s="17">
        <v>5497</v>
      </c>
      <c r="L5506" s="50">
        <v>1.962567036591297E-3</v>
      </c>
      <c r="M5506" s="50">
        <v>1.9770943101935076E-3</v>
      </c>
      <c r="N5506" s="50">
        <v>5.3199999999999997E-2</v>
      </c>
      <c r="O5506" s="50">
        <v>5.4199999999999998E-2</v>
      </c>
      <c r="R5506" s="59"/>
    </row>
    <row r="5507" spans="11:18" x14ac:dyDescent="0.2">
      <c r="K5507" s="17">
        <v>5498</v>
      </c>
      <c r="L5507" s="50">
        <v>1.5180389210691925E-3</v>
      </c>
      <c r="M5507" s="50">
        <v>1.5309833612063295E-3</v>
      </c>
      <c r="N5507" s="50">
        <v>4.8000000000000001E-2</v>
      </c>
      <c r="O5507" s="50">
        <v>4.82E-2</v>
      </c>
      <c r="R5507" s="59"/>
    </row>
    <row r="5508" spans="11:18" x14ac:dyDescent="0.2">
      <c r="K5508" s="17">
        <v>5499</v>
      </c>
      <c r="L5508" s="50">
        <v>1.6865491779865104E-3</v>
      </c>
      <c r="M5508" s="50">
        <v>1.6992114493452558E-3</v>
      </c>
      <c r="N5508" s="50">
        <v>4.6800000000000001E-2</v>
      </c>
      <c r="O5508" s="50">
        <v>4.7E-2</v>
      </c>
      <c r="R5508" s="59"/>
    </row>
    <row r="5509" spans="11:18" x14ac:dyDescent="0.2">
      <c r="K5509" s="17">
        <v>5500</v>
      </c>
      <c r="L5509" s="50">
        <v>1.7961665689609902E-3</v>
      </c>
      <c r="M5509" s="50">
        <v>1.8103476999670051E-3</v>
      </c>
      <c r="N5509" s="50">
        <v>5.2400000000000002E-2</v>
      </c>
      <c r="O5509" s="50">
        <v>5.28E-2</v>
      </c>
      <c r="R5509" s="59"/>
    </row>
    <row r="5510" spans="11:18" x14ac:dyDescent="0.2">
      <c r="K5510" s="17">
        <v>5501</v>
      </c>
      <c r="L5510" s="50">
        <v>1.5747592448266661E-3</v>
      </c>
      <c r="M5510" s="50">
        <v>1.5886660790916075E-3</v>
      </c>
      <c r="N5510" s="50">
        <v>5.1400000000000001E-2</v>
      </c>
      <c r="O5510" s="50">
        <v>5.1999999999999998E-2</v>
      </c>
      <c r="R5510" s="59"/>
    </row>
    <row r="5511" spans="11:18" x14ac:dyDescent="0.2">
      <c r="K5511" s="17">
        <v>5502</v>
      </c>
      <c r="L5511" s="50">
        <v>1.8472072587368711E-3</v>
      </c>
      <c r="M5511" s="50">
        <v>1.8613749324335573E-3</v>
      </c>
      <c r="N5511" s="50">
        <v>5.2400000000000002E-2</v>
      </c>
      <c r="O5511" s="50">
        <v>5.2600000000000001E-2</v>
      </c>
      <c r="R5511" s="59"/>
    </row>
    <row r="5512" spans="11:18" x14ac:dyDescent="0.2">
      <c r="K5512" s="17">
        <v>5503</v>
      </c>
      <c r="L5512" s="50">
        <v>1.7124181629319612E-3</v>
      </c>
      <c r="M5512" s="50">
        <v>1.7260245902919206E-3</v>
      </c>
      <c r="N5512" s="50">
        <v>5.04E-2</v>
      </c>
      <c r="O5512" s="50">
        <v>5.0599999999999999E-2</v>
      </c>
      <c r="R5512" s="59"/>
    </row>
    <row r="5513" spans="11:18" x14ac:dyDescent="0.2">
      <c r="K5513" s="17">
        <v>5504</v>
      </c>
      <c r="L5513" s="50">
        <v>1.665678612878266E-3</v>
      </c>
      <c r="M5513" s="50">
        <v>1.6799051146201918E-3</v>
      </c>
      <c r="N5513" s="50">
        <v>5.2400000000000002E-2</v>
      </c>
      <c r="O5513" s="50">
        <v>5.3199999999999997E-2</v>
      </c>
      <c r="R5513" s="59"/>
    </row>
    <row r="5514" spans="11:18" x14ac:dyDescent="0.2">
      <c r="K5514" s="17">
        <v>5505</v>
      </c>
      <c r="L5514" s="50">
        <v>1.9060014035601959E-3</v>
      </c>
      <c r="M5514" s="50">
        <v>1.9208523919355979E-3</v>
      </c>
      <c r="N5514" s="50">
        <v>5.5E-2</v>
      </c>
      <c r="O5514" s="50">
        <v>5.5E-2</v>
      </c>
      <c r="R5514" s="59"/>
    </row>
    <row r="5515" spans="11:18" x14ac:dyDescent="0.2">
      <c r="K5515" s="17">
        <v>5506</v>
      </c>
      <c r="L5515" s="50">
        <v>1.593195431100296E-3</v>
      </c>
      <c r="M5515" s="50">
        <v>1.607296256380253E-3</v>
      </c>
      <c r="N5515" s="50">
        <v>5.2200000000000003E-2</v>
      </c>
      <c r="O5515" s="50">
        <v>5.2999999999999999E-2</v>
      </c>
      <c r="R5515" s="59"/>
    </row>
    <row r="5516" spans="11:18" x14ac:dyDescent="0.2">
      <c r="K5516" s="17">
        <v>5507</v>
      </c>
      <c r="L5516" s="50">
        <v>1.5838030608407393E-3</v>
      </c>
      <c r="M5516" s="50">
        <v>1.5971380185002065E-3</v>
      </c>
      <c r="N5516" s="50">
        <v>4.9399999999999999E-2</v>
      </c>
      <c r="O5516" s="50">
        <v>4.9799999999999997E-2</v>
      </c>
      <c r="R5516" s="59"/>
    </row>
    <row r="5517" spans="11:18" x14ac:dyDescent="0.2">
      <c r="K5517" s="17">
        <v>5508</v>
      </c>
      <c r="L5517" s="50">
        <v>1.6012977859587879E-3</v>
      </c>
      <c r="M5517" s="50">
        <v>1.6152211188223153E-3</v>
      </c>
      <c r="N5517" s="50">
        <v>5.1799999999999999E-2</v>
      </c>
      <c r="O5517" s="50">
        <v>5.1799999999999999E-2</v>
      </c>
      <c r="R5517" s="59"/>
    </row>
    <row r="5518" spans="11:18" x14ac:dyDescent="0.2">
      <c r="K5518" s="17">
        <v>5509</v>
      </c>
      <c r="L5518" s="50">
        <v>1.6245764283985245E-3</v>
      </c>
      <c r="M5518" s="50">
        <v>1.6380418370342742E-3</v>
      </c>
      <c r="N5518" s="50">
        <v>0.05</v>
      </c>
      <c r="O5518" s="50">
        <v>0.05</v>
      </c>
      <c r="R5518" s="59"/>
    </row>
    <row r="5519" spans="11:18" x14ac:dyDescent="0.2">
      <c r="K5519" s="17">
        <v>5510</v>
      </c>
      <c r="L5519" s="50">
        <v>1.4966995103001669E-3</v>
      </c>
      <c r="M5519" s="50">
        <v>1.5088671105806409E-3</v>
      </c>
      <c r="N5519" s="50">
        <v>4.4999999999999998E-2</v>
      </c>
      <c r="O5519" s="50">
        <v>4.5400000000000003E-2</v>
      </c>
      <c r="R5519" s="59"/>
    </row>
    <row r="5520" spans="11:18" x14ac:dyDescent="0.2">
      <c r="K5520" s="17">
        <v>5511</v>
      </c>
      <c r="L5520" s="50">
        <v>1.6352439651164926E-3</v>
      </c>
      <c r="M5520" s="50">
        <v>1.6488163327404361E-3</v>
      </c>
      <c r="N5520" s="50">
        <v>5.04E-2</v>
      </c>
      <c r="O5520" s="50">
        <v>5.04E-2</v>
      </c>
      <c r="R5520" s="59"/>
    </row>
    <row r="5521" spans="11:18" x14ac:dyDescent="0.2">
      <c r="K5521" s="17">
        <v>5512</v>
      </c>
      <c r="L5521" s="50">
        <v>1.4594926393122147E-3</v>
      </c>
      <c r="M5521" s="50">
        <v>1.4719079791808507E-3</v>
      </c>
      <c r="N5521" s="50">
        <v>4.58E-2</v>
      </c>
      <c r="O5521" s="50">
        <v>4.6399999999999997E-2</v>
      </c>
      <c r="R5521" s="59"/>
    </row>
    <row r="5522" spans="11:18" x14ac:dyDescent="0.2">
      <c r="K5522" s="17">
        <v>5513</v>
      </c>
      <c r="L5522" s="50">
        <v>1.8067641311847065E-3</v>
      </c>
      <c r="M5522" s="50">
        <v>1.8208442778531097E-3</v>
      </c>
      <c r="N5522" s="50">
        <v>5.1999999999999998E-2</v>
      </c>
      <c r="O5522" s="50">
        <v>5.2400000000000002E-2</v>
      </c>
      <c r="R5522" s="59"/>
    </row>
    <row r="5523" spans="11:18" x14ac:dyDescent="0.2">
      <c r="K5523" s="17">
        <v>5514</v>
      </c>
      <c r="L5523" s="50">
        <v>1.6770740976864353E-3</v>
      </c>
      <c r="M5523" s="50">
        <v>1.6908396103970382E-3</v>
      </c>
      <c r="N5523" s="50">
        <v>5.0999999999999997E-2</v>
      </c>
      <c r="O5523" s="50">
        <v>5.1200000000000002E-2</v>
      </c>
      <c r="R5523" s="59"/>
    </row>
    <row r="5524" spans="11:18" x14ac:dyDescent="0.2">
      <c r="K5524" s="17">
        <v>5515</v>
      </c>
      <c r="L5524" s="50">
        <v>1.7786903554365904E-3</v>
      </c>
      <c r="M5524" s="50">
        <v>1.7930478533966267E-3</v>
      </c>
      <c r="N5524" s="50">
        <v>5.2999999999999999E-2</v>
      </c>
      <c r="O5524" s="50">
        <v>5.3400000000000003E-2</v>
      </c>
      <c r="R5524" s="59"/>
    </row>
    <row r="5525" spans="11:18" x14ac:dyDescent="0.2">
      <c r="K5525" s="17">
        <v>5516</v>
      </c>
      <c r="L5525" s="50">
        <v>1.7582938419042819E-3</v>
      </c>
      <c r="M5525" s="50">
        <v>1.7719365882466491E-3</v>
      </c>
      <c r="N5525" s="50">
        <v>5.0200000000000002E-2</v>
      </c>
      <c r="O5525" s="50">
        <v>5.0799999999999998E-2</v>
      </c>
      <c r="R5525" s="59"/>
    </row>
    <row r="5526" spans="11:18" x14ac:dyDescent="0.2">
      <c r="K5526" s="17">
        <v>5517</v>
      </c>
      <c r="L5526" s="50">
        <v>1.7290593851365674E-3</v>
      </c>
      <c r="M5526" s="50">
        <v>1.743680805147704E-3</v>
      </c>
      <c r="N5526" s="50">
        <v>5.4199999999999998E-2</v>
      </c>
      <c r="O5526" s="50">
        <v>5.4399999999999997E-2</v>
      </c>
      <c r="R5526" s="59"/>
    </row>
    <row r="5527" spans="11:18" x14ac:dyDescent="0.2">
      <c r="K5527" s="17">
        <v>5518</v>
      </c>
      <c r="L5527" s="50">
        <v>1.5706297713047907E-3</v>
      </c>
      <c r="M5527" s="50">
        <v>1.5836350399674479E-3</v>
      </c>
      <c r="N5527" s="50">
        <v>4.82E-2</v>
      </c>
      <c r="O5527" s="50">
        <v>4.8599999999999997E-2</v>
      </c>
      <c r="R5527" s="59"/>
    </row>
    <row r="5528" spans="11:18" x14ac:dyDescent="0.2">
      <c r="K5528" s="17">
        <v>5519</v>
      </c>
      <c r="L5528" s="50">
        <v>1.7830045894096905E-3</v>
      </c>
      <c r="M5528" s="50">
        <v>1.7978794188476391E-3</v>
      </c>
      <c r="N5528" s="50">
        <v>5.5199999999999999E-2</v>
      </c>
      <c r="O5528" s="50">
        <v>5.5599999999999997E-2</v>
      </c>
      <c r="R5528" s="59"/>
    </row>
    <row r="5529" spans="11:18" x14ac:dyDescent="0.2">
      <c r="K5529" s="17">
        <v>5520</v>
      </c>
      <c r="L5529" s="50">
        <v>1.7325240422350508E-3</v>
      </c>
      <c r="M5529" s="50">
        <v>1.7464387074849761E-3</v>
      </c>
      <c r="N5529" s="50">
        <v>5.16E-2</v>
      </c>
      <c r="O5529" s="50">
        <v>5.16E-2</v>
      </c>
      <c r="R5529" s="59"/>
    </row>
    <row r="5530" spans="11:18" x14ac:dyDescent="0.2">
      <c r="K5530" s="17">
        <v>5521</v>
      </c>
      <c r="L5530" s="50">
        <v>1.9791377937104829E-3</v>
      </c>
      <c r="M5530" s="50">
        <v>1.9938802219320877E-3</v>
      </c>
      <c r="N5530" s="50">
        <v>5.4399999999999997E-2</v>
      </c>
      <c r="O5530" s="50">
        <v>5.4800000000000001E-2</v>
      </c>
      <c r="R5530" s="59"/>
    </row>
    <row r="5531" spans="11:18" x14ac:dyDescent="0.2">
      <c r="K5531" s="17">
        <v>5522</v>
      </c>
      <c r="L5531" s="50">
        <v>1.5840610666812446E-3</v>
      </c>
      <c r="M5531" s="50">
        <v>1.5975103645351099E-3</v>
      </c>
      <c r="N5531" s="50">
        <v>4.9799999999999997E-2</v>
      </c>
      <c r="O5531" s="50">
        <v>5.0200000000000002E-2</v>
      </c>
      <c r="R5531" s="59"/>
    </row>
    <row r="5532" spans="11:18" x14ac:dyDescent="0.2">
      <c r="K5532" s="17">
        <v>5523</v>
      </c>
      <c r="L5532" s="50">
        <v>1.7933809125280887E-3</v>
      </c>
      <c r="M5532" s="50">
        <v>1.8082257879837367E-3</v>
      </c>
      <c r="N5532" s="50">
        <v>5.5E-2</v>
      </c>
      <c r="O5532" s="50">
        <v>5.5199999999999999E-2</v>
      </c>
      <c r="R5532" s="59"/>
    </row>
    <row r="5533" spans="11:18" x14ac:dyDescent="0.2">
      <c r="K5533" s="17">
        <v>5524</v>
      </c>
      <c r="L5533" s="50">
        <v>1.6988924734221899E-3</v>
      </c>
      <c r="M5533" s="50">
        <v>1.7125480830220354E-3</v>
      </c>
      <c r="N5533" s="50">
        <v>5.0200000000000002E-2</v>
      </c>
      <c r="O5533" s="50">
        <v>5.0999999999999997E-2</v>
      </c>
      <c r="R5533" s="59"/>
    </row>
    <row r="5534" spans="11:18" x14ac:dyDescent="0.2">
      <c r="K5534" s="17">
        <v>5525</v>
      </c>
      <c r="L5534" s="50">
        <v>1.6906994330420008E-3</v>
      </c>
      <c r="M5534" s="50">
        <v>1.7043306590673794E-3</v>
      </c>
      <c r="N5534" s="50">
        <v>5.04E-2</v>
      </c>
      <c r="O5534" s="50">
        <v>5.0799999999999998E-2</v>
      </c>
      <c r="R5534" s="59"/>
    </row>
    <row r="5535" spans="11:18" x14ac:dyDescent="0.2">
      <c r="K5535" s="17">
        <v>5526</v>
      </c>
      <c r="L5535" s="50">
        <v>1.7649655652992354E-3</v>
      </c>
      <c r="M5535" s="50">
        <v>1.7785026363624607E-3</v>
      </c>
      <c r="N5535" s="50">
        <v>0.05</v>
      </c>
      <c r="O5535" s="50">
        <v>5.04E-2</v>
      </c>
      <c r="R5535" s="59"/>
    </row>
    <row r="5536" spans="11:18" x14ac:dyDescent="0.2">
      <c r="K5536" s="17">
        <v>5527</v>
      </c>
      <c r="L5536" s="50">
        <v>1.8267118444362336E-3</v>
      </c>
      <c r="M5536" s="50">
        <v>1.8417279612127746E-3</v>
      </c>
      <c r="N5536" s="50">
        <v>5.5599999999999997E-2</v>
      </c>
      <c r="O5536" s="50">
        <v>5.5800000000000002E-2</v>
      </c>
      <c r="R5536" s="59"/>
    </row>
    <row r="5537" spans="11:18" x14ac:dyDescent="0.2">
      <c r="K5537" s="17">
        <v>5528</v>
      </c>
      <c r="L5537" s="50">
        <v>1.6055788346919083E-3</v>
      </c>
      <c r="M5537" s="50">
        <v>1.6194297200159537E-3</v>
      </c>
      <c r="N5537" s="50">
        <v>5.1200000000000002E-2</v>
      </c>
      <c r="O5537" s="50">
        <v>5.1999999999999998E-2</v>
      </c>
      <c r="R5537" s="59"/>
    </row>
    <row r="5538" spans="11:18" x14ac:dyDescent="0.2">
      <c r="K5538" s="17">
        <v>5529</v>
      </c>
      <c r="L5538" s="50">
        <v>1.7178601974460325E-3</v>
      </c>
      <c r="M5538" s="50">
        <v>1.7308906538868257E-3</v>
      </c>
      <c r="N5538" s="50">
        <v>4.82E-2</v>
      </c>
      <c r="O5538" s="50">
        <v>4.82E-2</v>
      </c>
      <c r="R5538" s="59"/>
    </row>
    <row r="5539" spans="11:18" x14ac:dyDescent="0.2">
      <c r="K5539" s="17">
        <v>5530</v>
      </c>
      <c r="L5539" s="50">
        <v>1.8027053605217062E-3</v>
      </c>
      <c r="M5539" s="50">
        <v>1.8166947848507697E-3</v>
      </c>
      <c r="N5539" s="50">
        <v>5.1799999999999999E-2</v>
      </c>
      <c r="O5539" s="50">
        <v>5.1799999999999999E-2</v>
      </c>
      <c r="R5539" s="59"/>
    </row>
    <row r="5540" spans="11:18" x14ac:dyDescent="0.2">
      <c r="K5540" s="17">
        <v>5531</v>
      </c>
      <c r="L5540" s="50">
        <v>1.6637280798407299E-3</v>
      </c>
      <c r="M5540" s="50">
        <v>1.6773536335495682E-3</v>
      </c>
      <c r="N5540" s="50">
        <v>5.04E-2</v>
      </c>
      <c r="O5540" s="50">
        <v>5.0599999999999999E-2</v>
      </c>
      <c r="R5540" s="59"/>
    </row>
    <row r="5541" spans="11:18" x14ac:dyDescent="0.2">
      <c r="K5541" s="17">
        <v>5532</v>
      </c>
      <c r="L5541" s="50">
        <v>1.6029146865121171E-3</v>
      </c>
      <c r="M5541" s="50">
        <v>1.6155796689047118E-3</v>
      </c>
      <c r="N5541" s="50">
        <v>4.6600000000000003E-2</v>
      </c>
      <c r="O5541" s="50">
        <v>4.7E-2</v>
      </c>
      <c r="R5541" s="59"/>
    </row>
    <row r="5542" spans="11:18" x14ac:dyDescent="0.2">
      <c r="K5542" s="17">
        <v>5533</v>
      </c>
      <c r="L5542" s="50">
        <v>1.6734097763327867E-3</v>
      </c>
      <c r="M5542" s="50">
        <v>1.687453741210605E-3</v>
      </c>
      <c r="N5542" s="50">
        <v>5.1999999999999998E-2</v>
      </c>
      <c r="O5542" s="50">
        <v>5.2200000000000003E-2</v>
      </c>
      <c r="R5542" s="59"/>
    </row>
    <row r="5543" spans="11:18" x14ac:dyDescent="0.2">
      <c r="K5543" s="17">
        <v>5534</v>
      </c>
      <c r="L5543" s="50">
        <v>1.6783422767386255E-3</v>
      </c>
      <c r="M5543" s="50">
        <v>1.6920839746696985E-3</v>
      </c>
      <c r="N5543" s="50">
        <v>5.0999999999999997E-2</v>
      </c>
      <c r="O5543" s="50">
        <v>5.0999999999999997E-2</v>
      </c>
      <c r="R5543" s="59"/>
    </row>
    <row r="5544" spans="11:18" x14ac:dyDescent="0.2">
      <c r="K5544" s="17">
        <v>5535</v>
      </c>
      <c r="L5544" s="50">
        <v>1.5659804492047502E-3</v>
      </c>
      <c r="M5544" s="50">
        <v>1.5785091931524138E-3</v>
      </c>
      <c r="N5544" s="50">
        <v>4.6399999999999997E-2</v>
      </c>
      <c r="O5544" s="50">
        <v>4.6800000000000001E-2</v>
      </c>
      <c r="R5544" s="59"/>
    </row>
    <row r="5545" spans="11:18" x14ac:dyDescent="0.2">
      <c r="K5545" s="17">
        <v>5536</v>
      </c>
      <c r="L5545" s="50">
        <v>1.6618466193686185E-3</v>
      </c>
      <c r="M5545" s="50">
        <v>1.6757794933161929E-3</v>
      </c>
      <c r="N5545" s="50">
        <v>5.16E-2</v>
      </c>
      <c r="O5545" s="50">
        <v>5.1799999999999999E-2</v>
      </c>
      <c r="R5545" s="59"/>
    </row>
    <row r="5546" spans="11:18" x14ac:dyDescent="0.2">
      <c r="K5546" s="17">
        <v>5537</v>
      </c>
      <c r="L5546" s="50">
        <v>1.5930837084205877E-3</v>
      </c>
      <c r="M5546" s="50">
        <v>1.6063053863823971E-3</v>
      </c>
      <c r="N5546" s="50">
        <v>4.9000000000000002E-2</v>
      </c>
      <c r="O5546" s="50">
        <v>4.9200000000000001E-2</v>
      </c>
      <c r="R5546" s="59"/>
    </row>
    <row r="5547" spans="11:18" x14ac:dyDescent="0.2">
      <c r="K5547" s="17">
        <v>5538</v>
      </c>
      <c r="L5547" s="50">
        <v>1.8108014605306482E-3</v>
      </c>
      <c r="M5547" s="50">
        <v>1.8248193478725052E-3</v>
      </c>
      <c r="N5547" s="50">
        <v>5.1799999999999999E-2</v>
      </c>
      <c r="O5547" s="50">
        <v>5.1999999999999998E-2</v>
      </c>
      <c r="R5547" s="59"/>
    </row>
    <row r="5548" spans="11:18" x14ac:dyDescent="0.2">
      <c r="K5548" s="17">
        <v>5539</v>
      </c>
      <c r="L5548" s="50">
        <v>1.7505025266833655E-3</v>
      </c>
      <c r="M5548" s="50">
        <v>1.7638023407817909E-3</v>
      </c>
      <c r="N5548" s="50">
        <v>4.9200000000000001E-2</v>
      </c>
      <c r="O5548" s="50">
        <v>4.9200000000000001E-2</v>
      </c>
      <c r="R5548" s="59"/>
    </row>
    <row r="5549" spans="11:18" x14ac:dyDescent="0.2">
      <c r="K5549" s="17">
        <v>5540</v>
      </c>
      <c r="L5549" s="50">
        <v>1.823465918120657E-3</v>
      </c>
      <c r="M5549" s="50">
        <v>1.8372173182090816E-3</v>
      </c>
      <c r="N5549" s="50">
        <v>5.0599999999999999E-2</v>
      </c>
      <c r="O5549" s="50">
        <v>5.1200000000000002E-2</v>
      </c>
      <c r="R5549" s="59"/>
    </row>
    <row r="5550" spans="11:18" x14ac:dyDescent="0.2">
      <c r="K5550" s="17">
        <v>5541</v>
      </c>
      <c r="L5550" s="50">
        <v>1.668357193710003E-3</v>
      </c>
      <c r="M5550" s="50">
        <v>1.6829239692665958E-3</v>
      </c>
      <c r="N5550" s="50">
        <v>5.3999999999999999E-2</v>
      </c>
      <c r="O5550" s="50">
        <v>5.4399999999999997E-2</v>
      </c>
      <c r="R5550" s="59"/>
    </row>
    <row r="5551" spans="11:18" x14ac:dyDescent="0.2">
      <c r="K5551" s="17">
        <v>5542</v>
      </c>
      <c r="L5551" s="50">
        <v>1.4283697074608216E-3</v>
      </c>
      <c r="M5551" s="50">
        <v>1.4409430636096704E-3</v>
      </c>
      <c r="N5551" s="50">
        <v>4.6800000000000001E-2</v>
      </c>
      <c r="O5551" s="50">
        <v>4.6800000000000001E-2</v>
      </c>
      <c r="R5551" s="59"/>
    </row>
    <row r="5552" spans="11:18" x14ac:dyDescent="0.2">
      <c r="K5552" s="17">
        <v>5543</v>
      </c>
      <c r="L5552" s="50">
        <v>1.9743164738419464E-3</v>
      </c>
      <c r="M5552" s="50">
        <v>1.9896442603694201E-3</v>
      </c>
      <c r="N5552" s="50">
        <v>5.6599999999999998E-2</v>
      </c>
      <c r="O5552" s="50">
        <v>5.6800000000000003E-2</v>
      </c>
      <c r="R5552" s="59"/>
    </row>
    <row r="5553" spans="11:18" x14ac:dyDescent="0.2">
      <c r="K5553" s="17">
        <v>5544</v>
      </c>
      <c r="L5553" s="50">
        <v>1.7554031315600098E-3</v>
      </c>
      <c r="M5553" s="50">
        <v>1.7701854276985572E-3</v>
      </c>
      <c r="N5553" s="50">
        <v>5.4600000000000003E-2</v>
      </c>
      <c r="O5553" s="50">
        <v>5.5199999999999999E-2</v>
      </c>
      <c r="R5553" s="59"/>
    </row>
    <row r="5554" spans="11:18" x14ac:dyDescent="0.2">
      <c r="K5554" s="17">
        <v>5545</v>
      </c>
      <c r="L5554" s="50">
        <v>1.8881854890052583E-3</v>
      </c>
      <c r="M5554" s="50">
        <v>1.9030313141526999E-3</v>
      </c>
      <c r="N5554" s="50">
        <v>5.4800000000000001E-2</v>
      </c>
      <c r="O5554" s="50">
        <v>5.5399999999999998E-2</v>
      </c>
      <c r="R5554" s="59"/>
    </row>
    <row r="5555" spans="11:18" x14ac:dyDescent="0.2">
      <c r="K5555" s="17">
        <v>5546</v>
      </c>
      <c r="L5555" s="50">
        <v>1.9889006948052711E-3</v>
      </c>
      <c r="M5555" s="50">
        <v>2.0033820264843205E-3</v>
      </c>
      <c r="N5555" s="50">
        <v>5.3199999999999997E-2</v>
      </c>
      <c r="O5555" s="50">
        <v>5.3800000000000001E-2</v>
      </c>
      <c r="R5555" s="59"/>
    </row>
    <row r="5556" spans="11:18" x14ac:dyDescent="0.2">
      <c r="K5556" s="17">
        <v>5547</v>
      </c>
      <c r="L5556" s="50">
        <v>1.9462644724337896E-3</v>
      </c>
      <c r="M5556" s="50">
        <v>1.9610830977315114E-3</v>
      </c>
      <c r="N5556" s="50">
        <v>5.4800000000000001E-2</v>
      </c>
      <c r="O5556" s="50">
        <v>5.5E-2</v>
      </c>
      <c r="R5556" s="59"/>
    </row>
    <row r="5557" spans="11:18" x14ac:dyDescent="0.2">
      <c r="K5557" s="17">
        <v>5548</v>
      </c>
      <c r="L5557" s="50">
        <v>1.5361256897958816E-3</v>
      </c>
      <c r="M5557" s="50">
        <v>1.54914431959392E-3</v>
      </c>
      <c r="N5557" s="50">
        <v>4.82E-2</v>
      </c>
      <c r="O5557" s="50">
        <v>4.8599999999999997E-2</v>
      </c>
      <c r="R5557" s="59"/>
    </row>
    <row r="5558" spans="11:18" x14ac:dyDescent="0.2">
      <c r="K5558" s="17">
        <v>5549</v>
      </c>
      <c r="L5558" s="50">
        <v>1.8411908191521818E-3</v>
      </c>
      <c r="M5558" s="50">
        <v>1.8558375252131817E-3</v>
      </c>
      <c r="N5558" s="50">
        <v>5.4199999999999998E-2</v>
      </c>
      <c r="O5558" s="50">
        <v>5.4600000000000003E-2</v>
      </c>
      <c r="R5558" s="59"/>
    </row>
    <row r="5559" spans="11:18" x14ac:dyDescent="0.2">
      <c r="K5559" s="17">
        <v>5550</v>
      </c>
      <c r="L5559" s="50">
        <v>1.7246666714446277E-3</v>
      </c>
      <c r="M5559" s="50">
        <v>1.738712026847621E-3</v>
      </c>
      <c r="N5559" s="50">
        <v>5.1799999999999999E-2</v>
      </c>
      <c r="O5559" s="50">
        <v>5.2200000000000003E-2</v>
      </c>
      <c r="R5559" s="59"/>
    </row>
    <row r="5560" spans="11:18" x14ac:dyDescent="0.2">
      <c r="K5560" s="17">
        <v>5551</v>
      </c>
      <c r="L5560" s="50">
        <v>1.7993699567298109E-3</v>
      </c>
      <c r="M5560" s="50">
        <v>1.8140784184235378E-3</v>
      </c>
      <c r="N5560" s="50">
        <v>5.4199999999999998E-2</v>
      </c>
      <c r="O5560" s="50">
        <v>5.4800000000000001E-2</v>
      </c>
      <c r="R5560" s="59"/>
    </row>
    <row r="5561" spans="11:18" x14ac:dyDescent="0.2">
      <c r="K5561" s="17">
        <v>5552</v>
      </c>
      <c r="L5561" s="50">
        <v>1.7880163478160944E-3</v>
      </c>
      <c r="M5561" s="50">
        <v>1.8009835810473631E-3</v>
      </c>
      <c r="N5561" s="50">
        <v>4.7600000000000003E-2</v>
      </c>
      <c r="O5561" s="50">
        <v>4.8000000000000001E-2</v>
      </c>
      <c r="R5561" s="59"/>
    </row>
    <row r="5562" spans="11:18" x14ac:dyDescent="0.2">
      <c r="K5562" s="17">
        <v>5553</v>
      </c>
      <c r="L5562" s="50">
        <v>1.7554809576213945E-3</v>
      </c>
      <c r="M5562" s="50">
        <v>1.7706258385818841E-3</v>
      </c>
      <c r="N5562" s="50">
        <v>5.62E-2</v>
      </c>
      <c r="O5562" s="50">
        <v>5.6399999999999999E-2</v>
      </c>
      <c r="R5562" s="59"/>
    </row>
    <row r="5563" spans="11:18" x14ac:dyDescent="0.2">
      <c r="K5563" s="17">
        <v>5554</v>
      </c>
      <c r="L5563" s="50">
        <v>1.9239998487098856E-3</v>
      </c>
      <c r="M5563" s="50">
        <v>1.940113297949176E-3</v>
      </c>
      <c r="N5563" s="50">
        <v>5.96E-2</v>
      </c>
      <c r="O5563" s="50">
        <v>6.0199999999999997E-2</v>
      </c>
      <c r="R5563" s="59"/>
    </row>
    <row r="5564" spans="11:18" x14ac:dyDescent="0.2">
      <c r="K5564" s="17">
        <v>5555</v>
      </c>
      <c r="L5564" s="50">
        <v>1.8218951308476398E-3</v>
      </c>
      <c r="M5564" s="50">
        <v>1.8363715210293566E-3</v>
      </c>
      <c r="N5564" s="50">
        <v>5.3199999999999997E-2</v>
      </c>
      <c r="O5564" s="50">
        <v>5.3800000000000001E-2</v>
      </c>
      <c r="R5564" s="59"/>
    </row>
    <row r="5565" spans="11:18" x14ac:dyDescent="0.2">
      <c r="K5565" s="17">
        <v>5556</v>
      </c>
      <c r="L5565" s="50">
        <v>1.6559172566932413E-3</v>
      </c>
      <c r="M5565" s="50">
        <v>1.6695949984276066E-3</v>
      </c>
      <c r="N5565" s="50">
        <v>5.0599999999999999E-2</v>
      </c>
      <c r="O5565" s="50">
        <v>5.0999999999999997E-2</v>
      </c>
      <c r="R5565" s="59"/>
    </row>
    <row r="5566" spans="11:18" x14ac:dyDescent="0.2">
      <c r="K5566" s="17">
        <v>5557</v>
      </c>
      <c r="L5566" s="50">
        <v>1.7944394258484252E-3</v>
      </c>
      <c r="M5566" s="50">
        <v>1.8088615529424275E-3</v>
      </c>
      <c r="N5566" s="50">
        <v>5.3199999999999997E-2</v>
      </c>
      <c r="O5566" s="50">
        <v>5.3999999999999999E-2</v>
      </c>
      <c r="R5566" s="59"/>
    </row>
    <row r="5567" spans="11:18" x14ac:dyDescent="0.2">
      <c r="K5567" s="17">
        <v>5558</v>
      </c>
      <c r="L5567" s="50">
        <v>1.9857196154448495E-3</v>
      </c>
      <c r="M5567" s="50">
        <v>2.0007048006496319E-3</v>
      </c>
      <c r="N5567" s="50">
        <v>5.5E-2</v>
      </c>
      <c r="O5567" s="50">
        <v>5.5599999999999997E-2</v>
      </c>
      <c r="R5567" s="59"/>
    </row>
    <row r="5568" spans="11:18" x14ac:dyDescent="0.2">
      <c r="K5568" s="17">
        <v>5559</v>
      </c>
      <c r="L5568" s="50">
        <v>1.7115269121709762E-3</v>
      </c>
      <c r="M5568" s="50">
        <v>1.724917394963519E-3</v>
      </c>
      <c r="N5568" s="50">
        <v>4.9599999999999998E-2</v>
      </c>
      <c r="O5568" s="50">
        <v>4.9599999999999998E-2</v>
      </c>
      <c r="R5568" s="59"/>
    </row>
    <row r="5569" spans="11:18" x14ac:dyDescent="0.2">
      <c r="K5569" s="17">
        <v>5560</v>
      </c>
      <c r="L5569" s="50">
        <v>1.6752041282837517E-3</v>
      </c>
      <c r="M5569" s="50">
        <v>1.6892506942249601E-3</v>
      </c>
      <c r="N5569" s="50">
        <v>5.1999999999999998E-2</v>
      </c>
      <c r="O5569" s="50">
        <v>5.2200000000000003E-2</v>
      </c>
      <c r="R5569" s="59"/>
    </row>
    <row r="5570" spans="11:18" x14ac:dyDescent="0.2">
      <c r="K5570" s="17">
        <v>5561</v>
      </c>
      <c r="L5570" s="50">
        <v>1.6840747889561069E-3</v>
      </c>
      <c r="M5570" s="50">
        <v>1.6975597218518328E-3</v>
      </c>
      <c r="N5570" s="50">
        <v>0.05</v>
      </c>
      <c r="O5570" s="50">
        <v>0.05</v>
      </c>
      <c r="R5570" s="59"/>
    </row>
    <row r="5571" spans="11:18" x14ac:dyDescent="0.2">
      <c r="K5571" s="17">
        <v>5562</v>
      </c>
      <c r="L5571" s="50">
        <v>1.6849427991932303E-3</v>
      </c>
      <c r="M5571" s="50">
        <v>1.6980141830894705E-3</v>
      </c>
      <c r="N5571" s="50">
        <v>4.8399999999999999E-2</v>
      </c>
      <c r="O5571" s="50">
        <v>4.8399999999999999E-2</v>
      </c>
      <c r="R5571" s="59"/>
    </row>
    <row r="5572" spans="11:18" x14ac:dyDescent="0.2">
      <c r="K5572" s="17">
        <v>5563</v>
      </c>
      <c r="L5572" s="50">
        <v>1.7279405275501198E-3</v>
      </c>
      <c r="M5572" s="50">
        <v>1.7417290536892133E-3</v>
      </c>
      <c r="N5572" s="50">
        <v>5.0999999999999997E-2</v>
      </c>
      <c r="O5572" s="50">
        <v>5.1200000000000002E-2</v>
      </c>
      <c r="R5572" s="59"/>
    </row>
    <row r="5573" spans="11:18" x14ac:dyDescent="0.2">
      <c r="K5573" s="17">
        <v>5564</v>
      </c>
      <c r="L5573" s="50">
        <v>1.6050257092745347E-3</v>
      </c>
      <c r="M5573" s="50">
        <v>1.61905884414921E-3</v>
      </c>
      <c r="N5573" s="50">
        <v>5.2200000000000003E-2</v>
      </c>
      <c r="O5573" s="50">
        <v>5.2400000000000002E-2</v>
      </c>
      <c r="R5573" s="59"/>
    </row>
    <row r="5574" spans="11:18" x14ac:dyDescent="0.2">
      <c r="K5574" s="17">
        <v>5565</v>
      </c>
      <c r="L5574" s="50">
        <v>1.6602277626879402E-3</v>
      </c>
      <c r="M5574" s="50">
        <v>1.6732393071683259E-3</v>
      </c>
      <c r="N5574" s="50">
        <v>4.82E-2</v>
      </c>
      <c r="O5574" s="50">
        <v>4.82E-2</v>
      </c>
      <c r="R5574" s="59"/>
    </row>
    <row r="5575" spans="11:18" x14ac:dyDescent="0.2">
      <c r="K5575" s="17">
        <v>5566</v>
      </c>
      <c r="L5575" s="50">
        <v>1.7042604598331544E-3</v>
      </c>
      <c r="M5575" s="50">
        <v>1.7191047310507418E-3</v>
      </c>
      <c r="N5575" s="50">
        <v>5.5E-2</v>
      </c>
      <c r="O5575" s="50">
        <v>5.5399999999999998E-2</v>
      </c>
      <c r="R5575" s="59"/>
    </row>
    <row r="5576" spans="11:18" x14ac:dyDescent="0.2">
      <c r="K5576" s="17">
        <v>5567</v>
      </c>
      <c r="L5576" s="50">
        <v>1.7120421804829825E-3</v>
      </c>
      <c r="M5576" s="50">
        <v>1.7261971745036952E-3</v>
      </c>
      <c r="N5576" s="50">
        <v>5.2400000000000002E-2</v>
      </c>
      <c r="O5576" s="50">
        <v>5.2600000000000001E-2</v>
      </c>
      <c r="R5576" s="59"/>
    </row>
    <row r="5577" spans="11:18" x14ac:dyDescent="0.2">
      <c r="K5577" s="17">
        <v>5568</v>
      </c>
      <c r="L5577" s="50">
        <v>1.6005520323620491E-3</v>
      </c>
      <c r="M5577" s="50">
        <v>1.6138842842009333E-3</v>
      </c>
      <c r="N5577" s="50">
        <v>4.9000000000000002E-2</v>
      </c>
      <c r="O5577" s="50">
        <v>5.0200000000000002E-2</v>
      </c>
      <c r="R5577" s="59"/>
    </row>
    <row r="5578" spans="11:18" x14ac:dyDescent="0.2">
      <c r="K5578" s="17">
        <v>5569</v>
      </c>
      <c r="L5578" s="50">
        <v>1.7918562864114584E-3</v>
      </c>
      <c r="M5578" s="50">
        <v>1.8054018984835225E-3</v>
      </c>
      <c r="N5578" s="50">
        <v>4.9599999999999998E-2</v>
      </c>
      <c r="O5578" s="50">
        <v>5.04E-2</v>
      </c>
      <c r="R5578" s="59"/>
    </row>
    <row r="5579" spans="11:18" x14ac:dyDescent="0.2">
      <c r="K5579" s="17">
        <v>5570</v>
      </c>
      <c r="L5579" s="50">
        <v>1.4964464681925293E-3</v>
      </c>
      <c r="M5579" s="50">
        <v>1.5088551956788251E-3</v>
      </c>
      <c r="N5579" s="50">
        <v>4.5999999999999999E-2</v>
      </c>
      <c r="O5579" s="50">
        <v>4.6399999999999997E-2</v>
      </c>
      <c r="R5579" s="59"/>
    </row>
    <row r="5580" spans="11:18" x14ac:dyDescent="0.2">
      <c r="K5580" s="17">
        <v>5571</v>
      </c>
      <c r="L5580" s="50">
        <v>1.9828752272358602E-3</v>
      </c>
      <c r="M5580" s="50">
        <v>1.997337607757168E-3</v>
      </c>
      <c r="N5580" s="50">
        <v>5.3400000000000003E-2</v>
      </c>
      <c r="O5580" s="50">
        <v>5.3400000000000003E-2</v>
      </c>
      <c r="R5580" s="59"/>
    </row>
    <row r="5581" spans="11:18" x14ac:dyDescent="0.2">
      <c r="K5581" s="17">
        <v>5572</v>
      </c>
      <c r="L5581" s="50">
        <v>1.878820154660357E-3</v>
      </c>
      <c r="M5581" s="50">
        <v>1.8932441385716735E-3</v>
      </c>
      <c r="N5581" s="50">
        <v>5.3199999999999997E-2</v>
      </c>
      <c r="O5581" s="50">
        <v>5.3600000000000002E-2</v>
      </c>
      <c r="R5581" s="59"/>
    </row>
    <row r="5582" spans="11:18" x14ac:dyDescent="0.2">
      <c r="K5582" s="17">
        <v>5573</v>
      </c>
      <c r="L5582" s="50">
        <v>1.9479377374791145E-3</v>
      </c>
      <c r="M5582" s="50">
        <v>1.9629418527901815E-3</v>
      </c>
      <c r="N5582" s="50">
        <v>5.5E-2</v>
      </c>
      <c r="O5582" s="50">
        <v>5.5800000000000002E-2</v>
      </c>
      <c r="R5582" s="59"/>
    </row>
    <row r="5583" spans="11:18" x14ac:dyDescent="0.2">
      <c r="K5583" s="17">
        <v>5574</v>
      </c>
      <c r="L5583" s="50">
        <v>1.8857267092430078E-3</v>
      </c>
      <c r="M5583" s="50">
        <v>1.9012759251521565E-3</v>
      </c>
      <c r="N5583" s="50">
        <v>5.7599999999999998E-2</v>
      </c>
      <c r="O5583" s="50">
        <v>5.8200000000000002E-2</v>
      </c>
      <c r="R5583" s="59"/>
    </row>
    <row r="5584" spans="11:18" x14ac:dyDescent="0.2">
      <c r="K5584" s="17">
        <v>5575</v>
      </c>
      <c r="L5584" s="50">
        <v>1.6850634605329567E-3</v>
      </c>
      <c r="M5584" s="50">
        <v>1.6991555446379011E-3</v>
      </c>
      <c r="N5584" s="50">
        <v>5.2200000000000003E-2</v>
      </c>
      <c r="O5584" s="50">
        <v>5.2600000000000001E-2</v>
      </c>
      <c r="R5584" s="59"/>
    </row>
    <row r="5585" spans="11:18" x14ac:dyDescent="0.2">
      <c r="K5585" s="17">
        <v>5576</v>
      </c>
      <c r="L5585" s="50">
        <v>1.8689779116364711E-3</v>
      </c>
      <c r="M5585" s="50">
        <v>1.8830050658728541E-3</v>
      </c>
      <c r="N5585" s="50">
        <v>5.1400000000000001E-2</v>
      </c>
      <c r="O5585" s="50">
        <v>5.2200000000000003E-2</v>
      </c>
      <c r="R5585" s="59"/>
    </row>
    <row r="5586" spans="11:18" x14ac:dyDescent="0.2">
      <c r="K5586" s="17">
        <v>5577</v>
      </c>
      <c r="L5586" s="50">
        <v>1.6512559774455387E-3</v>
      </c>
      <c r="M5586" s="50">
        <v>1.6659046798548659E-3</v>
      </c>
      <c r="N5586" s="50">
        <v>5.4399999999999997E-2</v>
      </c>
      <c r="O5586" s="50">
        <v>5.5E-2</v>
      </c>
      <c r="R5586" s="59"/>
    </row>
    <row r="5587" spans="11:18" x14ac:dyDescent="0.2">
      <c r="K5587" s="17">
        <v>5578</v>
      </c>
      <c r="L5587" s="50">
        <v>1.858037342393295E-3</v>
      </c>
      <c r="M5587" s="50">
        <v>1.8723989207508475E-3</v>
      </c>
      <c r="N5587" s="50">
        <v>5.2999999999999999E-2</v>
      </c>
      <c r="O5587" s="50">
        <v>5.3400000000000003E-2</v>
      </c>
      <c r="R5587" s="59"/>
    </row>
    <row r="5588" spans="11:18" x14ac:dyDescent="0.2">
      <c r="K5588" s="17">
        <v>5579</v>
      </c>
      <c r="L5588" s="50">
        <v>1.675697536291914E-3</v>
      </c>
      <c r="M5588" s="50">
        <v>1.6883701874072119E-3</v>
      </c>
      <c r="N5588" s="50">
        <v>4.6800000000000001E-2</v>
      </c>
      <c r="O5588" s="50">
        <v>4.7E-2</v>
      </c>
      <c r="R5588" s="59"/>
    </row>
    <row r="5589" spans="11:18" x14ac:dyDescent="0.2">
      <c r="K5589" s="17">
        <v>5580</v>
      </c>
      <c r="L5589" s="50">
        <v>1.7449554914022918E-3</v>
      </c>
      <c r="M5589" s="50">
        <v>1.7587143632641113E-3</v>
      </c>
      <c r="N5589" s="50">
        <v>5.0799999999999998E-2</v>
      </c>
      <c r="O5589" s="50">
        <v>5.1200000000000002E-2</v>
      </c>
      <c r="R5589" s="59"/>
    </row>
    <row r="5590" spans="11:18" x14ac:dyDescent="0.2">
      <c r="K5590" s="17">
        <v>5581</v>
      </c>
      <c r="L5590" s="50">
        <v>1.8668441889879062E-3</v>
      </c>
      <c r="M5590" s="50">
        <v>1.8815167117490113E-3</v>
      </c>
      <c r="N5590" s="50">
        <v>5.3999999999999999E-2</v>
      </c>
      <c r="O5590" s="50">
        <v>5.4399999999999997E-2</v>
      </c>
      <c r="R5590" s="59"/>
    </row>
    <row r="5591" spans="11:18" x14ac:dyDescent="0.2">
      <c r="K5591" s="17">
        <v>5582</v>
      </c>
      <c r="L5591" s="50">
        <v>1.7889298458631415E-3</v>
      </c>
      <c r="M5591" s="50">
        <v>1.802913789995807E-3</v>
      </c>
      <c r="N5591" s="50">
        <v>5.16E-2</v>
      </c>
      <c r="O5591" s="50">
        <v>5.1999999999999998E-2</v>
      </c>
      <c r="R5591" s="59"/>
    </row>
    <row r="5592" spans="11:18" x14ac:dyDescent="0.2">
      <c r="K5592" s="17">
        <v>5583</v>
      </c>
      <c r="L5592" s="50">
        <v>1.6931046323472199E-3</v>
      </c>
      <c r="M5592" s="50">
        <v>1.7065503156371183E-3</v>
      </c>
      <c r="N5592" s="50">
        <v>4.9799999999999997E-2</v>
      </c>
      <c r="O5592" s="50">
        <v>5.0200000000000002E-2</v>
      </c>
      <c r="R5592" s="59"/>
    </row>
    <row r="5593" spans="11:18" x14ac:dyDescent="0.2">
      <c r="K5593" s="17">
        <v>5584</v>
      </c>
      <c r="L5593" s="50">
        <v>1.7670319198330475E-3</v>
      </c>
      <c r="M5593" s="50">
        <v>1.7810577018338161E-3</v>
      </c>
      <c r="N5593" s="50">
        <v>5.1799999999999999E-2</v>
      </c>
      <c r="O5593" s="50">
        <v>5.2200000000000003E-2</v>
      </c>
      <c r="R5593" s="59"/>
    </row>
    <row r="5594" spans="11:18" x14ac:dyDescent="0.2">
      <c r="K5594" s="17">
        <v>5585</v>
      </c>
      <c r="L5594" s="50">
        <v>1.5139985084183956E-3</v>
      </c>
      <c r="M5594" s="50">
        <v>1.5266472154758545E-3</v>
      </c>
      <c r="N5594" s="50">
        <v>4.6800000000000001E-2</v>
      </c>
      <c r="O5594" s="50">
        <v>4.7199999999999999E-2</v>
      </c>
      <c r="R5594" s="59"/>
    </row>
    <row r="5595" spans="11:18" x14ac:dyDescent="0.2">
      <c r="K5595" s="17">
        <v>5586</v>
      </c>
      <c r="L5595" s="50">
        <v>1.8023663511683608E-3</v>
      </c>
      <c r="M5595" s="50">
        <v>1.8161840168856305E-3</v>
      </c>
      <c r="N5595" s="50">
        <v>5.0999999999999997E-2</v>
      </c>
      <c r="O5595" s="50">
        <v>5.1200000000000002E-2</v>
      </c>
      <c r="R5595" s="59"/>
    </row>
    <row r="5596" spans="11:18" x14ac:dyDescent="0.2">
      <c r="K5596" s="17">
        <v>5587</v>
      </c>
      <c r="L5596" s="50">
        <v>1.4022278116633219E-3</v>
      </c>
      <c r="M5596" s="50">
        <v>1.4144822140284927E-3</v>
      </c>
      <c r="N5596" s="50">
        <v>4.5600000000000002E-2</v>
      </c>
      <c r="O5596" s="50">
        <v>4.5600000000000002E-2</v>
      </c>
      <c r="R5596" s="59"/>
    </row>
    <row r="5597" spans="11:18" x14ac:dyDescent="0.2">
      <c r="K5597" s="17">
        <v>5588</v>
      </c>
      <c r="L5597" s="50">
        <v>1.49575050496306E-3</v>
      </c>
      <c r="M5597" s="50">
        <v>1.5091359349646573E-3</v>
      </c>
      <c r="N5597" s="50">
        <v>4.9399999999999999E-2</v>
      </c>
      <c r="O5597" s="50">
        <v>0.05</v>
      </c>
      <c r="R5597" s="59"/>
    </row>
    <row r="5598" spans="11:18" x14ac:dyDescent="0.2">
      <c r="K5598" s="17">
        <v>5589</v>
      </c>
      <c r="L5598" s="50">
        <v>1.9922772059962012E-3</v>
      </c>
      <c r="M5598" s="50">
        <v>2.0076206356756275E-3</v>
      </c>
      <c r="N5598" s="50">
        <v>5.6399999999999999E-2</v>
      </c>
      <c r="O5598" s="50">
        <v>5.7000000000000002E-2</v>
      </c>
      <c r="R5598" s="59"/>
    </row>
    <row r="5599" spans="11:18" x14ac:dyDescent="0.2">
      <c r="K5599" s="17">
        <v>5590</v>
      </c>
      <c r="L5599" s="50">
        <v>1.5865216040800063E-3</v>
      </c>
      <c r="M5599" s="50">
        <v>1.5996124205006233E-3</v>
      </c>
      <c r="N5599" s="50">
        <v>4.8599999999999997E-2</v>
      </c>
      <c r="O5599" s="50">
        <v>4.8599999999999997E-2</v>
      </c>
      <c r="R5599" s="59"/>
    </row>
    <row r="5600" spans="11:18" x14ac:dyDescent="0.2">
      <c r="K5600" s="17">
        <v>5591</v>
      </c>
      <c r="L5600" s="50">
        <v>1.5618337891181279E-3</v>
      </c>
      <c r="M5600" s="50">
        <v>1.5745230115846616E-3</v>
      </c>
      <c r="N5600" s="50">
        <v>4.7E-2</v>
      </c>
      <c r="O5600" s="50">
        <v>4.7399999999999998E-2</v>
      </c>
      <c r="R5600" s="59"/>
    </row>
    <row r="5601" spans="11:18" x14ac:dyDescent="0.2">
      <c r="K5601" s="17">
        <v>5592</v>
      </c>
      <c r="L5601" s="50">
        <v>1.5869586844776671E-3</v>
      </c>
      <c r="M5601" s="50">
        <v>1.6002269068498922E-3</v>
      </c>
      <c r="N5601" s="50">
        <v>4.9200000000000001E-2</v>
      </c>
      <c r="O5601" s="50">
        <v>4.9599999999999998E-2</v>
      </c>
      <c r="R5601" s="59"/>
    </row>
    <row r="5602" spans="11:18" x14ac:dyDescent="0.2">
      <c r="K5602" s="17">
        <v>5593</v>
      </c>
      <c r="L5602" s="50">
        <v>1.7156866199131635E-3</v>
      </c>
      <c r="M5602" s="50">
        <v>1.7290992067100078E-3</v>
      </c>
      <c r="N5602" s="50">
        <v>4.9599999999999998E-2</v>
      </c>
      <c r="O5602" s="50">
        <v>0.05</v>
      </c>
      <c r="R5602" s="59"/>
    </row>
    <row r="5603" spans="11:18" x14ac:dyDescent="0.2">
      <c r="K5603" s="17">
        <v>5594</v>
      </c>
      <c r="L5603" s="50">
        <v>1.8679861931935409E-3</v>
      </c>
      <c r="M5603" s="50">
        <v>1.882652539521747E-3</v>
      </c>
      <c r="N5603" s="50">
        <v>5.4199999999999998E-2</v>
      </c>
      <c r="O5603" s="50">
        <v>5.4600000000000003E-2</v>
      </c>
      <c r="R5603" s="59"/>
    </row>
    <row r="5604" spans="11:18" x14ac:dyDescent="0.2">
      <c r="K5604" s="17">
        <v>5595</v>
      </c>
      <c r="L5604" s="50">
        <v>1.9749108503778266E-3</v>
      </c>
      <c r="M5604" s="50">
        <v>1.99007743419435E-3</v>
      </c>
      <c r="N5604" s="50">
        <v>5.6000000000000001E-2</v>
      </c>
      <c r="O5604" s="50">
        <v>5.6399999999999999E-2</v>
      </c>
      <c r="R5604" s="59"/>
    </row>
    <row r="5605" spans="11:18" x14ac:dyDescent="0.2">
      <c r="K5605" s="17">
        <v>5596</v>
      </c>
      <c r="L5605" s="50">
        <v>1.6038491091001543E-3</v>
      </c>
      <c r="M5605" s="50">
        <v>1.6179018159745483E-3</v>
      </c>
      <c r="N5605" s="50">
        <v>5.2200000000000003E-2</v>
      </c>
      <c r="O5605" s="50">
        <v>5.2400000000000002E-2</v>
      </c>
      <c r="R5605" s="59"/>
    </row>
    <row r="5606" spans="11:18" x14ac:dyDescent="0.2">
      <c r="K5606" s="17">
        <v>5597</v>
      </c>
      <c r="L5606" s="50">
        <v>1.7311829778904456E-3</v>
      </c>
      <c r="M5606" s="50">
        <v>1.745137516964261E-3</v>
      </c>
      <c r="N5606" s="50">
        <v>5.16E-2</v>
      </c>
      <c r="O5606" s="50">
        <v>5.1999999999999998E-2</v>
      </c>
      <c r="R5606" s="59"/>
    </row>
    <row r="5607" spans="11:18" x14ac:dyDescent="0.2">
      <c r="K5607" s="17">
        <v>5598</v>
      </c>
      <c r="L5607" s="50">
        <v>1.5291115881033495E-3</v>
      </c>
      <c r="M5607" s="50">
        <v>1.5424124769126155E-3</v>
      </c>
      <c r="N5607" s="50">
        <v>4.9200000000000001E-2</v>
      </c>
      <c r="O5607" s="50">
        <v>4.9599999999999998E-2</v>
      </c>
      <c r="R5607" s="59"/>
    </row>
    <row r="5608" spans="11:18" x14ac:dyDescent="0.2">
      <c r="K5608" s="17">
        <v>5599</v>
      </c>
      <c r="L5608" s="50">
        <v>1.6151143444554478E-3</v>
      </c>
      <c r="M5608" s="50">
        <v>1.6279558973757735E-3</v>
      </c>
      <c r="N5608" s="50">
        <v>4.7600000000000003E-2</v>
      </c>
      <c r="O5608" s="50">
        <v>4.7600000000000003E-2</v>
      </c>
      <c r="R5608" s="59"/>
    </row>
    <row r="5609" spans="11:18" x14ac:dyDescent="0.2">
      <c r="K5609" s="17">
        <v>5600</v>
      </c>
      <c r="L5609" s="50">
        <v>1.8064547974715385E-3</v>
      </c>
      <c r="M5609" s="50">
        <v>1.8198632288161909E-3</v>
      </c>
      <c r="N5609" s="50">
        <v>4.9399999999999999E-2</v>
      </c>
      <c r="O5609" s="50">
        <v>4.9599999999999998E-2</v>
      </c>
      <c r="R5609" s="59"/>
    </row>
    <row r="5610" spans="11:18" x14ac:dyDescent="0.2">
      <c r="K5610" s="17">
        <v>5601</v>
      </c>
      <c r="L5610" s="50">
        <v>1.6971314889489648E-3</v>
      </c>
      <c r="M5610" s="50">
        <v>1.7109310817493043E-3</v>
      </c>
      <c r="N5610" s="50">
        <v>5.1200000000000002E-2</v>
      </c>
      <c r="O5610" s="50">
        <v>5.1200000000000002E-2</v>
      </c>
      <c r="R5610" s="59"/>
    </row>
    <row r="5611" spans="11:18" x14ac:dyDescent="0.2">
      <c r="K5611" s="17">
        <v>5602</v>
      </c>
      <c r="L5611" s="50">
        <v>1.7845642254147099E-3</v>
      </c>
      <c r="M5611" s="50">
        <v>1.798804563424294E-3</v>
      </c>
      <c r="N5611" s="50">
        <v>5.2600000000000001E-2</v>
      </c>
      <c r="O5611" s="50">
        <v>5.2999999999999999E-2</v>
      </c>
      <c r="R5611" s="59"/>
    </row>
    <row r="5612" spans="11:18" x14ac:dyDescent="0.2">
      <c r="K5612" s="17">
        <v>5603</v>
      </c>
      <c r="L5612" s="50">
        <v>1.8200868652404885E-3</v>
      </c>
      <c r="M5612" s="50">
        <v>1.8340700136939561E-3</v>
      </c>
      <c r="N5612" s="50">
        <v>5.16E-2</v>
      </c>
      <c r="O5612" s="50">
        <v>5.1799999999999999E-2</v>
      </c>
      <c r="R5612" s="59"/>
    </row>
    <row r="5613" spans="11:18" x14ac:dyDescent="0.2">
      <c r="K5613" s="17">
        <v>5604</v>
      </c>
      <c r="L5613" s="50">
        <v>1.6267654073627937E-3</v>
      </c>
      <c r="M5613" s="50">
        <v>1.6406453681425059E-3</v>
      </c>
      <c r="N5613" s="50">
        <v>5.16E-2</v>
      </c>
      <c r="O5613" s="50">
        <v>5.16E-2</v>
      </c>
      <c r="R5613" s="59"/>
    </row>
    <row r="5614" spans="11:18" x14ac:dyDescent="0.2">
      <c r="K5614" s="17">
        <v>5605</v>
      </c>
      <c r="L5614" s="50">
        <v>1.5506490941204318E-3</v>
      </c>
      <c r="M5614" s="50">
        <v>1.5635729513653065E-3</v>
      </c>
      <c r="N5614" s="50">
        <v>4.8000000000000001E-2</v>
      </c>
      <c r="O5614" s="50">
        <v>4.8000000000000001E-2</v>
      </c>
      <c r="R5614" s="59"/>
    </row>
    <row r="5615" spans="11:18" x14ac:dyDescent="0.2">
      <c r="K5615" s="17">
        <v>5606</v>
      </c>
      <c r="L5615" s="50">
        <v>1.7379210527070236E-3</v>
      </c>
      <c r="M5615" s="50">
        <v>1.7514537545144948E-3</v>
      </c>
      <c r="N5615" s="50">
        <v>0.05</v>
      </c>
      <c r="O5615" s="50">
        <v>5.04E-2</v>
      </c>
      <c r="R5615" s="59"/>
    </row>
    <row r="5616" spans="11:18" x14ac:dyDescent="0.2">
      <c r="K5616" s="17">
        <v>5607</v>
      </c>
      <c r="L5616" s="50">
        <v>1.6596909581167215E-3</v>
      </c>
      <c r="M5616" s="50">
        <v>1.6738920987220017E-3</v>
      </c>
      <c r="N5616" s="50">
        <v>5.28E-2</v>
      </c>
      <c r="O5616" s="50">
        <v>5.28E-2</v>
      </c>
      <c r="R5616" s="59"/>
    </row>
    <row r="5617" spans="11:18" x14ac:dyDescent="0.2">
      <c r="K5617" s="17">
        <v>5608</v>
      </c>
      <c r="L5617" s="50">
        <v>1.8238534639194888E-3</v>
      </c>
      <c r="M5617" s="50">
        <v>1.8372226390267275E-3</v>
      </c>
      <c r="N5617" s="50">
        <v>4.9200000000000001E-2</v>
      </c>
      <c r="O5617" s="50">
        <v>4.9599999999999998E-2</v>
      </c>
      <c r="R5617" s="59"/>
    </row>
    <row r="5618" spans="11:18" x14ac:dyDescent="0.2">
      <c r="K5618" s="17">
        <v>5609</v>
      </c>
      <c r="L5618" s="50">
        <v>1.8700674979159381E-3</v>
      </c>
      <c r="M5618" s="50">
        <v>1.8834236941906088E-3</v>
      </c>
      <c r="N5618" s="50">
        <v>4.9200000000000001E-2</v>
      </c>
      <c r="O5618" s="50">
        <v>4.9399999999999999E-2</v>
      </c>
      <c r="R5618" s="59"/>
    </row>
    <row r="5619" spans="11:18" x14ac:dyDescent="0.2">
      <c r="K5619" s="17">
        <v>5610</v>
      </c>
      <c r="L5619" s="50">
        <v>1.7989607258112749E-3</v>
      </c>
      <c r="M5619" s="50">
        <v>1.8118626075290844E-3</v>
      </c>
      <c r="N5619" s="50">
        <v>4.7600000000000003E-2</v>
      </c>
      <c r="O5619" s="50">
        <v>4.7600000000000003E-2</v>
      </c>
      <c r="R5619" s="59"/>
    </row>
    <row r="5620" spans="11:18" x14ac:dyDescent="0.2">
      <c r="K5620" s="17">
        <v>5611</v>
      </c>
      <c r="L5620" s="50">
        <v>1.6664211089484607E-3</v>
      </c>
      <c r="M5620" s="50">
        <v>1.6802967969295566E-3</v>
      </c>
      <c r="N5620" s="50">
        <v>5.1200000000000002E-2</v>
      </c>
      <c r="O5620" s="50">
        <v>5.1999999999999998E-2</v>
      </c>
      <c r="R5620" s="59"/>
    </row>
    <row r="5621" spans="11:18" x14ac:dyDescent="0.2">
      <c r="K5621" s="17">
        <v>5612</v>
      </c>
      <c r="L5621" s="50">
        <v>1.4015187809790716E-3</v>
      </c>
      <c r="M5621" s="50">
        <v>1.4138059376522074E-3</v>
      </c>
      <c r="N5621" s="50">
        <v>4.5400000000000003E-2</v>
      </c>
      <c r="O5621" s="50">
        <v>4.58E-2</v>
      </c>
      <c r="R5621" s="59"/>
    </row>
    <row r="5622" spans="11:18" x14ac:dyDescent="0.2">
      <c r="K5622" s="17">
        <v>5613</v>
      </c>
      <c r="L5622" s="50">
        <v>1.4494045112146943E-3</v>
      </c>
      <c r="M5622" s="50">
        <v>1.4618813697509744E-3</v>
      </c>
      <c r="N5622" s="50">
        <v>4.6199999999999998E-2</v>
      </c>
      <c r="O5622" s="50">
        <v>4.6600000000000003E-2</v>
      </c>
      <c r="R5622" s="59"/>
    </row>
    <row r="5623" spans="11:18" x14ac:dyDescent="0.2">
      <c r="K5623" s="17">
        <v>5614</v>
      </c>
      <c r="L5623" s="50">
        <v>1.7580891798040185E-3</v>
      </c>
      <c r="M5623" s="50">
        <v>1.7722524373328539E-3</v>
      </c>
      <c r="N5623" s="50">
        <v>5.2400000000000002E-2</v>
      </c>
      <c r="O5623" s="50">
        <v>5.28E-2</v>
      </c>
      <c r="R5623" s="59"/>
    </row>
    <row r="5624" spans="11:18" x14ac:dyDescent="0.2">
      <c r="K5624" s="17">
        <v>5615</v>
      </c>
      <c r="L5624" s="50">
        <v>1.7295630311293998E-3</v>
      </c>
      <c r="M5624" s="50">
        <v>1.7426754345307297E-3</v>
      </c>
      <c r="N5624" s="50">
        <v>4.82E-2</v>
      </c>
      <c r="O5624" s="50">
        <v>4.9000000000000002E-2</v>
      </c>
      <c r="R5624" s="59"/>
    </row>
    <row r="5625" spans="11:18" x14ac:dyDescent="0.2">
      <c r="K5625" s="17">
        <v>5616</v>
      </c>
      <c r="L5625" s="50">
        <v>1.5530430591228349E-3</v>
      </c>
      <c r="M5625" s="50">
        <v>1.5664675227779886E-3</v>
      </c>
      <c r="N5625" s="50">
        <v>4.9799999999999997E-2</v>
      </c>
      <c r="O5625" s="50">
        <v>0.05</v>
      </c>
      <c r="R5625" s="59"/>
    </row>
    <row r="5626" spans="11:18" x14ac:dyDescent="0.2">
      <c r="K5626" s="17">
        <v>5617</v>
      </c>
      <c r="L5626" s="50">
        <v>1.5801371805591203E-3</v>
      </c>
      <c r="M5626" s="50">
        <v>1.5936906219730701E-3</v>
      </c>
      <c r="N5626" s="50">
        <v>0.05</v>
      </c>
      <c r="O5626" s="50">
        <v>5.0599999999999999E-2</v>
      </c>
      <c r="R5626" s="59"/>
    </row>
    <row r="5627" spans="11:18" x14ac:dyDescent="0.2">
      <c r="K5627" s="17">
        <v>5618</v>
      </c>
      <c r="L5627" s="50">
        <v>1.7258331558041959E-3</v>
      </c>
      <c r="M5627" s="50">
        <v>1.739961516719762E-3</v>
      </c>
      <c r="N5627" s="50">
        <v>5.2200000000000003E-2</v>
      </c>
      <c r="O5627" s="50">
        <v>5.2600000000000001E-2</v>
      </c>
      <c r="R5627" s="59"/>
    </row>
    <row r="5628" spans="11:18" x14ac:dyDescent="0.2">
      <c r="K5628" s="17">
        <v>5619</v>
      </c>
      <c r="L5628" s="50">
        <v>1.5532309825014585E-3</v>
      </c>
      <c r="M5628" s="50">
        <v>1.567052817450226E-3</v>
      </c>
      <c r="N5628" s="50">
        <v>5.1400000000000001E-2</v>
      </c>
      <c r="O5628" s="50">
        <v>5.16E-2</v>
      </c>
      <c r="R5628" s="59"/>
    </row>
    <row r="5629" spans="11:18" x14ac:dyDescent="0.2">
      <c r="K5629" s="17">
        <v>5620</v>
      </c>
      <c r="L5629" s="50">
        <v>1.7933881772303445E-3</v>
      </c>
      <c r="M5629" s="50">
        <v>1.8084068587844633E-3</v>
      </c>
      <c r="N5629" s="50">
        <v>5.5599999999999997E-2</v>
      </c>
      <c r="O5629" s="50">
        <v>5.5800000000000002E-2</v>
      </c>
      <c r="R5629" s="59"/>
    </row>
    <row r="5630" spans="11:18" x14ac:dyDescent="0.2">
      <c r="K5630" s="17">
        <v>5621</v>
      </c>
      <c r="L5630" s="50">
        <v>1.8041277937897067E-3</v>
      </c>
      <c r="M5630" s="50">
        <v>1.8179315453254418E-3</v>
      </c>
      <c r="N5630" s="50">
        <v>5.0999999999999997E-2</v>
      </c>
      <c r="O5630" s="50">
        <v>5.1200000000000002E-2</v>
      </c>
      <c r="R5630" s="59"/>
    </row>
    <row r="5631" spans="11:18" x14ac:dyDescent="0.2">
      <c r="K5631" s="17">
        <v>5622</v>
      </c>
      <c r="L5631" s="50">
        <v>1.7762453792235305E-3</v>
      </c>
      <c r="M5631" s="50">
        <v>1.7895536407840482E-3</v>
      </c>
      <c r="N5631" s="50">
        <v>4.9200000000000001E-2</v>
      </c>
      <c r="O5631" s="50">
        <v>4.9200000000000001E-2</v>
      </c>
      <c r="R5631" s="59"/>
    </row>
    <row r="5632" spans="11:18" x14ac:dyDescent="0.2">
      <c r="K5632" s="17">
        <v>5623</v>
      </c>
      <c r="L5632" s="50">
        <v>1.7357476062797169E-3</v>
      </c>
      <c r="M5632" s="50">
        <v>1.7486400827356147E-3</v>
      </c>
      <c r="N5632" s="50">
        <v>4.7600000000000003E-2</v>
      </c>
      <c r="O5632" s="50">
        <v>4.7800000000000002E-2</v>
      </c>
      <c r="R5632" s="59"/>
    </row>
    <row r="5633" spans="11:18" x14ac:dyDescent="0.2">
      <c r="K5633" s="17">
        <v>5624</v>
      </c>
      <c r="L5633" s="50">
        <v>1.5781371449989966E-3</v>
      </c>
      <c r="M5633" s="50">
        <v>1.5907663198046929E-3</v>
      </c>
      <c r="N5633" s="50">
        <v>4.6800000000000001E-2</v>
      </c>
      <c r="O5633" s="50">
        <v>4.7E-2</v>
      </c>
      <c r="R5633" s="59"/>
    </row>
    <row r="5634" spans="11:18" x14ac:dyDescent="0.2">
      <c r="K5634" s="17">
        <v>5625</v>
      </c>
      <c r="L5634" s="50">
        <v>1.7789619423206893E-3</v>
      </c>
      <c r="M5634" s="50">
        <v>1.7933593200584784E-3</v>
      </c>
      <c r="N5634" s="50">
        <v>5.3400000000000003E-2</v>
      </c>
      <c r="O5634" s="50">
        <v>5.3600000000000002E-2</v>
      </c>
      <c r="R5634" s="59"/>
    </row>
    <row r="5635" spans="11:18" x14ac:dyDescent="0.2">
      <c r="K5635" s="17">
        <v>5626</v>
      </c>
      <c r="L5635" s="50">
        <v>1.6389845493061262E-3</v>
      </c>
      <c r="M5635" s="50">
        <v>1.6522381600341291E-3</v>
      </c>
      <c r="N5635" s="50">
        <v>4.9000000000000002E-2</v>
      </c>
      <c r="O5635" s="50">
        <v>4.9200000000000001E-2</v>
      </c>
      <c r="R5635" s="59"/>
    </row>
    <row r="5636" spans="11:18" x14ac:dyDescent="0.2">
      <c r="K5636" s="17">
        <v>5627</v>
      </c>
      <c r="L5636" s="50">
        <v>2.0049304220135559E-3</v>
      </c>
      <c r="M5636" s="50">
        <v>2.0194355060171344E-3</v>
      </c>
      <c r="N5636" s="50">
        <v>5.3400000000000003E-2</v>
      </c>
      <c r="O5636" s="50">
        <v>5.3600000000000002E-2</v>
      </c>
      <c r="R5636" s="59"/>
    </row>
    <row r="5637" spans="11:18" x14ac:dyDescent="0.2">
      <c r="K5637" s="17">
        <v>5628</v>
      </c>
      <c r="L5637" s="50">
        <v>1.9940021640956229E-3</v>
      </c>
      <c r="M5637" s="50">
        <v>2.0091642478006293E-3</v>
      </c>
      <c r="N5637" s="50">
        <v>5.5800000000000002E-2</v>
      </c>
      <c r="O5637" s="50">
        <v>5.62E-2</v>
      </c>
      <c r="R5637" s="59"/>
    </row>
    <row r="5638" spans="11:18" x14ac:dyDescent="0.2">
      <c r="K5638" s="17">
        <v>5629</v>
      </c>
      <c r="L5638" s="50">
        <v>1.6810506264067619E-3</v>
      </c>
      <c r="M5638" s="50">
        <v>1.6942041847851218E-3</v>
      </c>
      <c r="N5638" s="50">
        <v>4.82E-2</v>
      </c>
      <c r="O5638" s="50">
        <v>4.9200000000000001E-2</v>
      </c>
      <c r="R5638" s="59"/>
    </row>
    <row r="5639" spans="11:18" x14ac:dyDescent="0.2">
      <c r="K5639" s="17">
        <v>5630</v>
      </c>
      <c r="L5639" s="50">
        <v>1.4507319796517027E-3</v>
      </c>
      <c r="M5639" s="50">
        <v>1.4632634889275953E-3</v>
      </c>
      <c r="N5639" s="50">
        <v>4.6600000000000003E-2</v>
      </c>
      <c r="O5639" s="50">
        <v>4.6800000000000001E-2</v>
      </c>
      <c r="R5639" s="59"/>
    </row>
    <row r="5640" spans="11:18" x14ac:dyDescent="0.2">
      <c r="K5640" s="17">
        <v>5631</v>
      </c>
      <c r="L5640" s="50">
        <v>1.9225791895763776E-3</v>
      </c>
      <c r="M5640" s="50">
        <v>1.9369043136767089E-3</v>
      </c>
      <c r="N5640" s="50">
        <v>5.2600000000000001E-2</v>
      </c>
      <c r="O5640" s="50">
        <v>5.2999999999999999E-2</v>
      </c>
      <c r="R5640" s="59"/>
    </row>
    <row r="5641" spans="11:18" x14ac:dyDescent="0.2">
      <c r="K5641" s="17">
        <v>5632</v>
      </c>
      <c r="L5641" s="50">
        <v>1.9139291158955978E-3</v>
      </c>
      <c r="M5641" s="50">
        <v>1.9284039586121263E-3</v>
      </c>
      <c r="N5641" s="50">
        <v>5.3400000000000003E-2</v>
      </c>
      <c r="O5641" s="50">
        <v>5.3600000000000002E-2</v>
      </c>
      <c r="R5641" s="59"/>
    </row>
    <row r="5642" spans="11:18" x14ac:dyDescent="0.2">
      <c r="K5642" s="17">
        <v>5633</v>
      </c>
      <c r="L5642" s="50">
        <v>1.6611745619805631E-3</v>
      </c>
      <c r="M5642" s="50">
        <v>1.6742898756099134E-3</v>
      </c>
      <c r="N5642" s="50">
        <v>4.8599999999999997E-2</v>
      </c>
      <c r="O5642" s="50">
        <v>4.8599999999999997E-2</v>
      </c>
      <c r="R5642" s="59"/>
    </row>
    <row r="5643" spans="11:18" x14ac:dyDescent="0.2">
      <c r="K5643" s="17">
        <v>5634</v>
      </c>
      <c r="L5643" s="50">
        <v>1.7376286291991615E-3</v>
      </c>
      <c r="M5643" s="50">
        <v>1.7519125528010903E-3</v>
      </c>
      <c r="N5643" s="50">
        <v>5.28E-2</v>
      </c>
      <c r="O5643" s="50">
        <v>5.3199999999999997E-2</v>
      </c>
      <c r="R5643" s="59"/>
    </row>
    <row r="5644" spans="11:18" x14ac:dyDescent="0.2">
      <c r="K5644" s="17">
        <v>5635</v>
      </c>
      <c r="L5644" s="50">
        <v>1.8925376395496037E-3</v>
      </c>
      <c r="M5644" s="50">
        <v>1.9068824433379661E-3</v>
      </c>
      <c r="N5644" s="50">
        <v>5.28E-2</v>
      </c>
      <c r="O5644" s="50">
        <v>5.3199999999999997E-2</v>
      </c>
      <c r="R5644" s="59"/>
    </row>
    <row r="5645" spans="11:18" x14ac:dyDescent="0.2">
      <c r="K5645" s="17">
        <v>5636</v>
      </c>
      <c r="L5645" s="50">
        <v>1.4919060590117396E-3</v>
      </c>
      <c r="M5645" s="50">
        <v>1.5046754676691051E-3</v>
      </c>
      <c r="N5645" s="50">
        <v>4.7399999999999998E-2</v>
      </c>
      <c r="O5645" s="50">
        <v>4.7800000000000002E-2</v>
      </c>
      <c r="R5645" s="59"/>
    </row>
    <row r="5646" spans="11:18" x14ac:dyDescent="0.2">
      <c r="K5646" s="17">
        <v>5637</v>
      </c>
      <c r="L5646" s="50">
        <v>1.6926904122725333E-3</v>
      </c>
      <c r="M5646" s="50">
        <v>1.7073896726242442E-3</v>
      </c>
      <c r="N5646" s="50">
        <v>5.4399999999999997E-2</v>
      </c>
      <c r="O5646" s="50">
        <v>5.5E-2</v>
      </c>
      <c r="R5646" s="59"/>
    </row>
    <row r="5647" spans="11:18" x14ac:dyDescent="0.2">
      <c r="K5647" s="17">
        <v>5638</v>
      </c>
      <c r="L5647" s="50">
        <v>1.5378013707388551E-3</v>
      </c>
      <c r="M5647" s="50">
        <v>1.5504839587564387E-3</v>
      </c>
      <c r="N5647" s="50">
        <v>4.7E-2</v>
      </c>
      <c r="O5647" s="50">
        <v>4.7199999999999999E-2</v>
      </c>
      <c r="R5647" s="59"/>
    </row>
    <row r="5648" spans="11:18" x14ac:dyDescent="0.2">
      <c r="K5648" s="17">
        <v>5639</v>
      </c>
      <c r="L5648" s="50">
        <v>1.7426391409147135E-3</v>
      </c>
      <c r="M5648" s="50">
        <v>1.7570744177066587E-3</v>
      </c>
      <c r="N5648" s="50">
        <v>5.3600000000000002E-2</v>
      </c>
      <c r="O5648" s="50">
        <v>5.3600000000000002E-2</v>
      </c>
      <c r="R5648" s="59"/>
    </row>
    <row r="5649" spans="11:18" x14ac:dyDescent="0.2">
      <c r="K5649" s="17">
        <v>5640</v>
      </c>
      <c r="L5649" s="50">
        <v>1.6806155269659935E-3</v>
      </c>
      <c r="M5649" s="50">
        <v>1.6944519347348163E-3</v>
      </c>
      <c r="N5649" s="50">
        <v>5.1200000000000002E-2</v>
      </c>
      <c r="O5649" s="50">
        <v>5.1400000000000001E-2</v>
      </c>
      <c r="R5649" s="59"/>
    </row>
    <row r="5650" spans="11:18" x14ac:dyDescent="0.2">
      <c r="K5650" s="17">
        <v>5641</v>
      </c>
      <c r="L5650" s="50">
        <v>1.6763126417273532E-3</v>
      </c>
      <c r="M5650" s="50">
        <v>1.6898153041362567E-3</v>
      </c>
      <c r="N5650" s="50">
        <v>0.05</v>
      </c>
      <c r="O5650" s="50">
        <v>5.0200000000000002E-2</v>
      </c>
      <c r="R5650" s="59"/>
    </row>
    <row r="5651" spans="11:18" x14ac:dyDescent="0.2">
      <c r="K5651" s="17">
        <v>5642</v>
      </c>
      <c r="L5651" s="50">
        <v>1.8230841819126045E-3</v>
      </c>
      <c r="M5651" s="50">
        <v>1.8366824105424189E-3</v>
      </c>
      <c r="N5651" s="50">
        <v>5.0200000000000002E-2</v>
      </c>
      <c r="O5651" s="50">
        <v>5.04E-2</v>
      </c>
      <c r="R5651" s="59"/>
    </row>
    <row r="5652" spans="11:18" x14ac:dyDescent="0.2">
      <c r="K5652" s="17">
        <v>5643</v>
      </c>
      <c r="L5652" s="50">
        <v>1.6506980736698314E-3</v>
      </c>
      <c r="M5652" s="50">
        <v>1.6641203248383015E-3</v>
      </c>
      <c r="N5652" s="50">
        <v>4.9799999999999997E-2</v>
      </c>
      <c r="O5652" s="50">
        <v>4.9799999999999997E-2</v>
      </c>
      <c r="R5652" s="59"/>
    </row>
    <row r="5653" spans="11:18" x14ac:dyDescent="0.2">
      <c r="K5653" s="17">
        <v>5644</v>
      </c>
      <c r="L5653" s="50">
        <v>1.5781998561647075E-3</v>
      </c>
      <c r="M5653" s="50">
        <v>1.5914948587391091E-3</v>
      </c>
      <c r="N5653" s="50">
        <v>4.9399999999999999E-2</v>
      </c>
      <c r="O5653" s="50">
        <v>4.9399999999999999E-2</v>
      </c>
      <c r="R5653" s="59"/>
    </row>
    <row r="5654" spans="11:18" x14ac:dyDescent="0.2">
      <c r="K5654" s="17">
        <v>5645</v>
      </c>
      <c r="L5654" s="50">
        <v>1.8160054081884304E-3</v>
      </c>
      <c r="M5654" s="50">
        <v>1.8306199476525204E-3</v>
      </c>
      <c r="N5654" s="50">
        <v>5.4199999999999998E-2</v>
      </c>
      <c r="O5654" s="50">
        <v>5.4199999999999998E-2</v>
      </c>
      <c r="R5654" s="59"/>
    </row>
    <row r="5655" spans="11:18" x14ac:dyDescent="0.2">
      <c r="K5655" s="17">
        <v>5646</v>
      </c>
      <c r="L5655" s="50">
        <v>1.8300243107439798E-3</v>
      </c>
      <c r="M5655" s="50">
        <v>1.8440744289576255E-3</v>
      </c>
      <c r="N5655" s="50">
        <v>5.1999999999999998E-2</v>
      </c>
      <c r="O5655" s="50">
        <v>5.1999999999999998E-2</v>
      </c>
      <c r="R5655" s="59"/>
    </row>
    <row r="5656" spans="11:18" x14ac:dyDescent="0.2">
      <c r="K5656" s="17">
        <v>5647</v>
      </c>
      <c r="L5656" s="50">
        <v>1.6824993556350516E-3</v>
      </c>
      <c r="M5656" s="50">
        <v>1.6970314890262686E-3</v>
      </c>
      <c r="N5656" s="50">
        <v>5.3999999999999999E-2</v>
      </c>
      <c r="O5656" s="50">
        <v>5.4199999999999998E-2</v>
      </c>
      <c r="R5656" s="59"/>
    </row>
    <row r="5657" spans="11:18" x14ac:dyDescent="0.2">
      <c r="K5657" s="17">
        <v>5648</v>
      </c>
      <c r="L5657" s="50">
        <v>1.581101035451228E-3</v>
      </c>
      <c r="M5657" s="50">
        <v>1.5940106601684385E-3</v>
      </c>
      <c r="N5657" s="50">
        <v>4.7800000000000002E-2</v>
      </c>
      <c r="O5657" s="50">
        <v>4.8000000000000001E-2</v>
      </c>
      <c r="R5657" s="59"/>
    </row>
    <row r="5658" spans="11:18" x14ac:dyDescent="0.2">
      <c r="K5658" s="17">
        <v>5649</v>
      </c>
      <c r="L5658" s="50">
        <v>1.7883360593323281E-3</v>
      </c>
      <c r="M5658" s="50">
        <v>1.8016482884237086E-3</v>
      </c>
      <c r="N5658" s="50">
        <v>4.9200000000000001E-2</v>
      </c>
      <c r="O5658" s="50">
        <v>4.9200000000000001E-2</v>
      </c>
      <c r="R5658" s="59"/>
    </row>
    <row r="5659" spans="11:18" x14ac:dyDescent="0.2">
      <c r="K5659" s="17">
        <v>5650</v>
      </c>
      <c r="L5659" s="50">
        <v>1.7257601141729389E-3</v>
      </c>
      <c r="M5659" s="50">
        <v>1.7393621844779179E-3</v>
      </c>
      <c r="N5659" s="50">
        <v>5.04E-2</v>
      </c>
      <c r="O5659" s="50">
        <v>5.04E-2</v>
      </c>
      <c r="R5659" s="59"/>
    </row>
    <row r="5660" spans="11:18" x14ac:dyDescent="0.2">
      <c r="K5660" s="17">
        <v>5651</v>
      </c>
      <c r="L5660" s="50">
        <v>1.6234621826283081E-3</v>
      </c>
      <c r="M5660" s="50">
        <v>1.6364755959784589E-3</v>
      </c>
      <c r="N5660" s="50">
        <v>4.7800000000000002E-2</v>
      </c>
      <c r="O5660" s="50">
        <v>4.8599999999999997E-2</v>
      </c>
      <c r="R5660" s="59"/>
    </row>
    <row r="5661" spans="11:18" x14ac:dyDescent="0.2">
      <c r="K5661" s="17">
        <v>5652</v>
      </c>
      <c r="L5661" s="50">
        <v>1.7733410080667429E-3</v>
      </c>
      <c r="M5661" s="50">
        <v>1.7879415472990324E-3</v>
      </c>
      <c r="N5661" s="50">
        <v>5.4199999999999998E-2</v>
      </c>
      <c r="O5661" s="50">
        <v>5.4199999999999998E-2</v>
      </c>
      <c r="R5661" s="59"/>
    </row>
    <row r="5662" spans="11:18" x14ac:dyDescent="0.2">
      <c r="K5662" s="17">
        <v>5653</v>
      </c>
      <c r="L5662" s="50">
        <v>1.7038571743716935E-3</v>
      </c>
      <c r="M5662" s="50">
        <v>1.7177558477296173E-3</v>
      </c>
      <c r="N5662" s="50">
        <v>5.1400000000000001E-2</v>
      </c>
      <c r="O5662" s="50">
        <v>5.16E-2</v>
      </c>
      <c r="R5662" s="59"/>
    </row>
    <row r="5663" spans="11:18" x14ac:dyDescent="0.2">
      <c r="K5663" s="17">
        <v>5654</v>
      </c>
      <c r="L5663" s="50">
        <v>1.8005063624837085E-3</v>
      </c>
      <c r="M5663" s="50">
        <v>1.8146056186809189E-3</v>
      </c>
      <c r="N5663" s="50">
        <v>5.2200000000000003E-2</v>
      </c>
      <c r="O5663" s="50">
        <v>5.2400000000000002E-2</v>
      </c>
      <c r="R5663" s="59"/>
    </row>
    <row r="5664" spans="11:18" x14ac:dyDescent="0.2">
      <c r="K5664" s="17">
        <v>5655</v>
      </c>
      <c r="L5664" s="50">
        <v>2.0643761980025841E-3</v>
      </c>
      <c r="M5664" s="50">
        <v>2.079848178251997E-3</v>
      </c>
      <c r="N5664" s="50">
        <v>5.7200000000000001E-2</v>
      </c>
      <c r="O5664" s="50">
        <v>5.7200000000000001E-2</v>
      </c>
      <c r="R5664" s="59"/>
    </row>
    <row r="5665" spans="11:18" x14ac:dyDescent="0.2">
      <c r="K5665" s="17">
        <v>5656</v>
      </c>
      <c r="L5665" s="50">
        <v>1.6454523257388718E-3</v>
      </c>
      <c r="M5665" s="50">
        <v>1.6587901076014931E-3</v>
      </c>
      <c r="N5665" s="50">
        <v>4.9399999999999999E-2</v>
      </c>
      <c r="O5665" s="50">
        <v>4.9599999999999998E-2</v>
      </c>
      <c r="R5665" s="59"/>
    </row>
    <row r="5666" spans="11:18" x14ac:dyDescent="0.2">
      <c r="K5666" s="17">
        <v>5657</v>
      </c>
      <c r="L5666" s="50">
        <v>1.7247800206064434E-3</v>
      </c>
      <c r="M5666" s="50">
        <v>1.7386067743043454E-3</v>
      </c>
      <c r="N5666" s="50">
        <v>5.1200000000000002E-2</v>
      </c>
      <c r="O5666" s="50">
        <v>5.1400000000000001E-2</v>
      </c>
      <c r="R5666" s="59"/>
    </row>
    <row r="5667" spans="11:18" x14ac:dyDescent="0.2">
      <c r="K5667" s="17">
        <v>5658</v>
      </c>
      <c r="L5667" s="50">
        <v>1.5163203078135173E-3</v>
      </c>
      <c r="M5667" s="50">
        <v>1.5281839055731087E-3</v>
      </c>
      <c r="N5667" s="50">
        <v>4.36E-2</v>
      </c>
      <c r="O5667" s="50">
        <v>4.3999999999999997E-2</v>
      </c>
      <c r="R5667" s="59"/>
    </row>
    <row r="5668" spans="11:18" x14ac:dyDescent="0.2">
      <c r="K5668" s="17">
        <v>5659</v>
      </c>
      <c r="L5668" s="50">
        <v>1.7231208959606814E-3</v>
      </c>
      <c r="M5668" s="50">
        <v>1.7367723138266811E-3</v>
      </c>
      <c r="N5668" s="50">
        <v>5.04E-2</v>
      </c>
      <c r="O5668" s="50">
        <v>5.0799999999999998E-2</v>
      </c>
      <c r="R5668" s="59"/>
    </row>
    <row r="5669" spans="11:18" x14ac:dyDescent="0.2">
      <c r="K5669" s="17">
        <v>5660</v>
      </c>
      <c r="L5669" s="50">
        <v>1.5979889355309225E-3</v>
      </c>
      <c r="M5669" s="50">
        <v>1.6111313428144498E-3</v>
      </c>
      <c r="N5669" s="50">
        <v>4.8399999999999999E-2</v>
      </c>
      <c r="O5669" s="50">
        <v>4.9399999999999999E-2</v>
      </c>
      <c r="R5669" s="59"/>
    </row>
    <row r="5670" spans="11:18" x14ac:dyDescent="0.2">
      <c r="K5670" s="17">
        <v>5661</v>
      </c>
      <c r="L5670" s="50">
        <v>1.7108566334651009E-3</v>
      </c>
      <c r="M5670" s="50">
        <v>1.7251772533713251E-3</v>
      </c>
      <c r="N5670" s="50">
        <v>5.2999999999999999E-2</v>
      </c>
      <c r="O5670" s="50">
        <v>5.3400000000000003E-2</v>
      </c>
      <c r="R5670" s="59"/>
    </row>
    <row r="5671" spans="11:18" x14ac:dyDescent="0.2">
      <c r="K5671" s="17">
        <v>5662</v>
      </c>
      <c r="L5671" s="50">
        <v>1.9978642935143762E-3</v>
      </c>
      <c r="M5671" s="50">
        <v>2.013143540732119E-3</v>
      </c>
      <c r="N5671" s="50">
        <v>5.62E-2</v>
      </c>
      <c r="O5671" s="50">
        <v>5.6800000000000003E-2</v>
      </c>
      <c r="R5671" s="59"/>
    </row>
    <row r="5672" spans="11:18" x14ac:dyDescent="0.2">
      <c r="K5672" s="17">
        <v>5663</v>
      </c>
      <c r="L5672" s="50">
        <v>1.824619425135468E-3</v>
      </c>
      <c r="M5672" s="50">
        <v>1.8389781451238335E-3</v>
      </c>
      <c r="N5672" s="50">
        <v>5.3199999999999997E-2</v>
      </c>
      <c r="O5672" s="50">
        <v>5.3199999999999997E-2</v>
      </c>
      <c r="R5672" s="59"/>
    </row>
    <row r="5673" spans="11:18" x14ac:dyDescent="0.2">
      <c r="K5673" s="17">
        <v>5664</v>
      </c>
      <c r="L5673" s="50">
        <v>1.763924798139455E-3</v>
      </c>
      <c r="M5673" s="50">
        <v>1.7782085092793234E-3</v>
      </c>
      <c r="N5673" s="50">
        <v>5.28E-2</v>
      </c>
      <c r="O5673" s="50">
        <v>5.2999999999999999E-2</v>
      </c>
      <c r="R5673" s="59"/>
    </row>
    <row r="5674" spans="11:18" x14ac:dyDescent="0.2">
      <c r="K5674" s="17">
        <v>5665</v>
      </c>
      <c r="L5674" s="50">
        <v>1.8931395890575465E-3</v>
      </c>
      <c r="M5674" s="50">
        <v>1.9067351716184273E-3</v>
      </c>
      <c r="N5674" s="50">
        <v>4.9799999999999997E-2</v>
      </c>
      <c r="O5674" s="50">
        <v>5.04E-2</v>
      </c>
      <c r="R5674" s="59"/>
    </row>
    <row r="5675" spans="11:18" x14ac:dyDescent="0.2">
      <c r="K5675" s="17">
        <v>5666</v>
      </c>
      <c r="L5675" s="50">
        <v>1.8695697163874725E-3</v>
      </c>
      <c r="M5675" s="50">
        <v>1.8831730312558026E-3</v>
      </c>
      <c r="N5675" s="50">
        <v>5.0200000000000002E-2</v>
      </c>
      <c r="O5675" s="50">
        <v>5.04E-2</v>
      </c>
      <c r="R5675" s="59"/>
    </row>
    <row r="5676" spans="11:18" x14ac:dyDescent="0.2">
      <c r="K5676" s="17">
        <v>5667</v>
      </c>
      <c r="L5676" s="50">
        <v>1.793991201621661E-3</v>
      </c>
      <c r="M5676" s="50">
        <v>1.8081539033729037E-3</v>
      </c>
      <c r="N5676" s="50">
        <v>5.2200000000000003E-2</v>
      </c>
      <c r="O5676" s="50">
        <v>5.28E-2</v>
      </c>
      <c r="R5676" s="59"/>
    </row>
    <row r="5677" spans="11:18" x14ac:dyDescent="0.2">
      <c r="K5677" s="17">
        <v>5668</v>
      </c>
      <c r="L5677" s="50">
        <v>1.626406252311644E-3</v>
      </c>
      <c r="M5677" s="50">
        <v>1.6396572119994901E-3</v>
      </c>
      <c r="N5677" s="50">
        <v>4.8800000000000003E-2</v>
      </c>
      <c r="O5677" s="50">
        <v>4.9399999999999999E-2</v>
      </c>
      <c r="R5677" s="59"/>
    </row>
    <row r="5678" spans="11:18" x14ac:dyDescent="0.2">
      <c r="K5678" s="17">
        <v>5669</v>
      </c>
      <c r="L5678" s="50">
        <v>1.6493588007991345E-3</v>
      </c>
      <c r="M5678" s="50">
        <v>1.6619553382959896E-3</v>
      </c>
      <c r="N5678" s="50">
        <v>4.6600000000000003E-2</v>
      </c>
      <c r="O5678" s="50">
        <v>4.6800000000000001E-2</v>
      </c>
      <c r="R5678" s="59"/>
    </row>
    <row r="5679" spans="11:18" x14ac:dyDescent="0.2">
      <c r="K5679" s="17">
        <v>5670</v>
      </c>
      <c r="L5679" s="50">
        <v>1.6140169117095527E-3</v>
      </c>
      <c r="M5679" s="50">
        <v>1.6262890829862819E-3</v>
      </c>
      <c r="N5679" s="50">
        <v>4.5400000000000003E-2</v>
      </c>
      <c r="O5679" s="50">
        <v>4.5400000000000003E-2</v>
      </c>
      <c r="R5679" s="59"/>
    </row>
    <row r="5680" spans="11:18" x14ac:dyDescent="0.2">
      <c r="K5680" s="17">
        <v>5671</v>
      </c>
      <c r="L5680" s="50">
        <v>1.803103692694485E-3</v>
      </c>
      <c r="M5680" s="50">
        <v>1.817444014735515E-3</v>
      </c>
      <c r="N5680" s="50">
        <v>5.28E-2</v>
      </c>
      <c r="O5680" s="50">
        <v>5.3400000000000003E-2</v>
      </c>
      <c r="R5680" s="59"/>
    </row>
    <row r="5681" spans="11:18" x14ac:dyDescent="0.2">
      <c r="K5681" s="17">
        <v>5672</v>
      </c>
      <c r="L5681" s="50">
        <v>1.9424639985002158E-3</v>
      </c>
      <c r="M5681" s="50">
        <v>1.9583135541259766E-3</v>
      </c>
      <c r="N5681" s="50">
        <v>5.8799999999999998E-2</v>
      </c>
      <c r="O5681" s="50">
        <v>5.8999999999999997E-2</v>
      </c>
      <c r="R5681" s="59"/>
    </row>
    <row r="5682" spans="11:18" x14ac:dyDescent="0.2">
      <c r="K5682" s="17">
        <v>5673</v>
      </c>
      <c r="L5682" s="50">
        <v>1.7750092571834873E-3</v>
      </c>
      <c r="M5682" s="50">
        <v>1.7892482392423711E-3</v>
      </c>
      <c r="N5682" s="50">
        <v>5.28E-2</v>
      </c>
      <c r="O5682" s="50">
        <v>5.28E-2</v>
      </c>
      <c r="R5682" s="59"/>
    </row>
    <row r="5683" spans="11:18" x14ac:dyDescent="0.2">
      <c r="K5683" s="17">
        <v>5674</v>
      </c>
      <c r="L5683" s="50">
        <v>1.5167664833217881E-3</v>
      </c>
      <c r="M5683" s="50">
        <v>1.5299629809090618E-3</v>
      </c>
      <c r="N5683" s="50">
        <v>4.8800000000000003E-2</v>
      </c>
      <c r="O5683" s="50">
        <v>4.9200000000000001E-2</v>
      </c>
      <c r="R5683" s="59"/>
    </row>
    <row r="5684" spans="11:18" x14ac:dyDescent="0.2">
      <c r="K5684" s="17">
        <v>5675</v>
      </c>
      <c r="L5684" s="50">
        <v>1.814931984040031E-3</v>
      </c>
      <c r="M5684" s="50">
        <v>1.8296935092887996E-3</v>
      </c>
      <c r="N5684" s="50">
        <v>5.4600000000000003E-2</v>
      </c>
      <c r="O5684" s="50">
        <v>5.4800000000000001E-2</v>
      </c>
      <c r="R5684" s="59"/>
    </row>
    <row r="5685" spans="11:18" x14ac:dyDescent="0.2">
      <c r="K5685" s="17">
        <v>5676</v>
      </c>
      <c r="L5685" s="50">
        <v>1.5728538394144853E-3</v>
      </c>
      <c r="M5685" s="50">
        <v>1.585468291819101E-3</v>
      </c>
      <c r="N5685" s="50">
        <v>4.6600000000000003E-2</v>
      </c>
      <c r="O5685" s="50">
        <v>4.7E-2</v>
      </c>
      <c r="R5685" s="59"/>
    </row>
    <row r="5686" spans="11:18" x14ac:dyDescent="0.2">
      <c r="K5686" s="17">
        <v>5677</v>
      </c>
      <c r="L5686" s="50">
        <v>1.6639288330132593E-3</v>
      </c>
      <c r="M5686" s="50">
        <v>1.6773352661732628E-3</v>
      </c>
      <c r="N5686" s="50">
        <v>4.9599999999999998E-2</v>
      </c>
      <c r="O5686" s="50">
        <v>4.9799999999999997E-2</v>
      </c>
      <c r="R5686" s="59"/>
    </row>
    <row r="5687" spans="11:18" x14ac:dyDescent="0.2">
      <c r="K5687" s="17">
        <v>5678</v>
      </c>
      <c r="L5687" s="50">
        <v>1.535585122868927E-3</v>
      </c>
      <c r="M5687" s="50">
        <v>1.5480902030686125E-3</v>
      </c>
      <c r="N5687" s="50">
        <v>4.6399999999999997E-2</v>
      </c>
      <c r="O5687" s="50">
        <v>4.6399999999999997E-2</v>
      </c>
      <c r="R5687" s="59"/>
    </row>
    <row r="5688" spans="11:18" x14ac:dyDescent="0.2">
      <c r="K5688" s="17">
        <v>5679</v>
      </c>
      <c r="L5688" s="50">
        <v>1.8355416117346601E-3</v>
      </c>
      <c r="M5688" s="50">
        <v>1.8493019535062195E-3</v>
      </c>
      <c r="N5688" s="50">
        <v>5.0599999999999999E-2</v>
      </c>
      <c r="O5688" s="50">
        <v>5.1200000000000002E-2</v>
      </c>
      <c r="R5688" s="59"/>
    </row>
    <row r="5689" spans="11:18" x14ac:dyDescent="0.2">
      <c r="K5689" s="17">
        <v>5680</v>
      </c>
      <c r="L5689" s="50">
        <v>1.4934252552058283E-3</v>
      </c>
      <c r="M5689" s="50">
        <v>1.5062487120926945E-3</v>
      </c>
      <c r="N5689" s="50">
        <v>4.7399999999999998E-2</v>
      </c>
      <c r="O5689" s="50">
        <v>4.8000000000000001E-2</v>
      </c>
      <c r="R5689" s="59"/>
    </row>
    <row r="5690" spans="11:18" x14ac:dyDescent="0.2">
      <c r="K5690" s="17">
        <v>5681</v>
      </c>
      <c r="L5690" s="50">
        <v>1.7057911704959495E-3</v>
      </c>
      <c r="M5690" s="50">
        <v>1.7193271208946347E-3</v>
      </c>
      <c r="N5690" s="50">
        <v>0.05</v>
      </c>
      <c r="O5690" s="50">
        <v>5.0200000000000002E-2</v>
      </c>
      <c r="R5690" s="59"/>
    </row>
    <row r="5691" spans="11:18" x14ac:dyDescent="0.2">
      <c r="K5691" s="17">
        <v>5682</v>
      </c>
      <c r="L5691" s="50">
        <v>1.7448901390464343E-3</v>
      </c>
      <c r="M5691" s="50">
        <v>1.7590037899627639E-3</v>
      </c>
      <c r="N5691" s="50">
        <v>5.1999999999999998E-2</v>
      </c>
      <c r="O5691" s="50">
        <v>5.2400000000000002E-2</v>
      </c>
      <c r="R5691" s="59"/>
    </row>
    <row r="5692" spans="11:18" x14ac:dyDescent="0.2">
      <c r="K5692" s="17">
        <v>5683</v>
      </c>
      <c r="L5692" s="50">
        <v>1.7465576542120395E-3</v>
      </c>
      <c r="M5692" s="50">
        <v>1.7610383266017304E-3</v>
      </c>
      <c r="N5692" s="50">
        <v>5.3199999999999997E-2</v>
      </c>
      <c r="O5692" s="50">
        <v>5.4199999999999998E-2</v>
      </c>
      <c r="R5692" s="59"/>
    </row>
    <row r="5693" spans="11:18" x14ac:dyDescent="0.2">
      <c r="K5693" s="17">
        <v>5684</v>
      </c>
      <c r="L5693" s="50">
        <v>1.7437234110667906E-3</v>
      </c>
      <c r="M5693" s="50">
        <v>1.7586077158730546E-3</v>
      </c>
      <c r="N5693" s="50">
        <v>5.5E-2</v>
      </c>
      <c r="O5693" s="50">
        <v>5.5399999999999998E-2</v>
      </c>
      <c r="R5693" s="59"/>
    </row>
    <row r="5694" spans="11:18" x14ac:dyDescent="0.2">
      <c r="K5694" s="17">
        <v>5685</v>
      </c>
      <c r="L5694" s="50">
        <v>1.8850793591468572E-3</v>
      </c>
      <c r="M5694" s="50">
        <v>1.9011758948511315E-3</v>
      </c>
      <c r="N5694" s="50">
        <v>5.96E-2</v>
      </c>
      <c r="O5694" s="50">
        <v>0.06</v>
      </c>
      <c r="R5694" s="59"/>
    </row>
    <row r="5695" spans="11:18" x14ac:dyDescent="0.2">
      <c r="K5695" s="17">
        <v>5686</v>
      </c>
      <c r="L5695" s="50">
        <v>1.7533570818363327E-3</v>
      </c>
      <c r="M5695" s="50">
        <v>1.7681713314128861E-3</v>
      </c>
      <c r="N5695" s="50">
        <v>5.4800000000000001E-2</v>
      </c>
      <c r="O5695" s="50">
        <v>5.5199999999999999E-2</v>
      </c>
      <c r="R5695" s="59"/>
    </row>
    <row r="5696" spans="11:18" x14ac:dyDescent="0.2">
      <c r="K5696" s="17">
        <v>5687</v>
      </c>
      <c r="L5696" s="50">
        <v>1.6526157269688832E-3</v>
      </c>
      <c r="M5696" s="50">
        <v>1.6668044800761564E-3</v>
      </c>
      <c r="N5696" s="50">
        <v>5.2400000000000002E-2</v>
      </c>
      <c r="O5696" s="50">
        <v>5.2999999999999999E-2</v>
      </c>
      <c r="R5696" s="59"/>
    </row>
    <row r="5697" spans="11:18" x14ac:dyDescent="0.2">
      <c r="K5697" s="17">
        <v>5688</v>
      </c>
      <c r="L5697" s="50">
        <v>1.6151685352223857E-3</v>
      </c>
      <c r="M5697" s="50">
        <v>1.6284367367958013E-3</v>
      </c>
      <c r="N5697" s="50">
        <v>4.9200000000000001E-2</v>
      </c>
      <c r="O5697" s="50">
        <v>4.9399999999999999E-2</v>
      </c>
      <c r="R5697" s="59"/>
    </row>
    <row r="5698" spans="11:18" x14ac:dyDescent="0.2">
      <c r="K5698" s="17">
        <v>5689</v>
      </c>
      <c r="L5698" s="50">
        <v>1.7530968854391033E-3</v>
      </c>
      <c r="M5698" s="50">
        <v>1.7671244484271937E-3</v>
      </c>
      <c r="N5698" s="50">
        <v>5.1799999999999999E-2</v>
      </c>
      <c r="O5698" s="50">
        <v>5.2200000000000003E-2</v>
      </c>
      <c r="R5698" s="59"/>
    </row>
    <row r="5699" spans="11:18" x14ac:dyDescent="0.2">
      <c r="K5699" s="17">
        <v>5690</v>
      </c>
      <c r="L5699" s="50">
        <v>1.8408604168107666E-3</v>
      </c>
      <c r="M5699" s="50">
        <v>1.853732739539268E-3</v>
      </c>
      <c r="N5699" s="50">
        <v>4.7399999999999998E-2</v>
      </c>
      <c r="O5699" s="50">
        <v>4.7600000000000003E-2</v>
      </c>
      <c r="R5699" s="59"/>
    </row>
    <row r="5700" spans="11:18" x14ac:dyDescent="0.2">
      <c r="K5700" s="17">
        <v>5691</v>
      </c>
      <c r="L5700" s="50">
        <v>1.6323502519374972E-3</v>
      </c>
      <c r="M5700" s="50">
        <v>1.6449261720617543E-3</v>
      </c>
      <c r="N5700" s="50">
        <v>4.6399999999999997E-2</v>
      </c>
      <c r="O5700" s="50">
        <v>4.6800000000000001E-2</v>
      </c>
      <c r="R5700" s="59"/>
    </row>
    <row r="5701" spans="11:18" x14ac:dyDescent="0.2">
      <c r="K5701" s="17">
        <v>5692</v>
      </c>
      <c r="L5701" s="50">
        <v>1.7309981731264074E-3</v>
      </c>
      <c r="M5701" s="50">
        <v>1.7439468651697311E-3</v>
      </c>
      <c r="N5701" s="50">
        <v>4.7800000000000002E-2</v>
      </c>
      <c r="O5701" s="50">
        <v>4.8000000000000001E-2</v>
      </c>
      <c r="R5701" s="59"/>
    </row>
    <row r="5702" spans="11:18" x14ac:dyDescent="0.2">
      <c r="K5702" s="17">
        <v>5693</v>
      </c>
      <c r="L5702" s="50">
        <v>1.7639142869104892E-3</v>
      </c>
      <c r="M5702" s="50">
        <v>1.7773942144308046E-3</v>
      </c>
      <c r="N5702" s="50">
        <v>4.9799999999999997E-2</v>
      </c>
      <c r="O5702" s="50">
        <v>0.05</v>
      </c>
      <c r="R5702" s="59"/>
    </row>
    <row r="5703" spans="11:18" x14ac:dyDescent="0.2">
      <c r="K5703" s="17">
        <v>5694</v>
      </c>
      <c r="L5703" s="50">
        <v>1.6390177072791729E-3</v>
      </c>
      <c r="M5703" s="50">
        <v>1.6528207211065269E-3</v>
      </c>
      <c r="N5703" s="50">
        <v>5.1200000000000002E-2</v>
      </c>
      <c r="O5703" s="50">
        <v>5.16E-2</v>
      </c>
      <c r="R5703" s="59"/>
    </row>
    <row r="5704" spans="11:18" x14ac:dyDescent="0.2">
      <c r="K5704" s="17">
        <v>5695</v>
      </c>
      <c r="L5704" s="50">
        <v>1.7975611835772114E-3</v>
      </c>
      <c r="M5704" s="50">
        <v>1.8113962607000523E-3</v>
      </c>
      <c r="N5704" s="50">
        <v>5.0999999999999997E-2</v>
      </c>
      <c r="O5704" s="50">
        <v>5.1400000000000001E-2</v>
      </c>
      <c r="R5704" s="59"/>
    </row>
    <row r="5705" spans="11:18" x14ac:dyDescent="0.2">
      <c r="K5705" s="17">
        <v>5696</v>
      </c>
      <c r="L5705" s="50">
        <v>1.5023661942887526E-3</v>
      </c>
      <c r="M5705" s="50">
        <v>1.514446539932765E-3</v>
      </c>
      <c r="N5705" s="50">
        <v>4.48E-2</v>
      </c>
      <c r="O5705" s="50">
        <v>4.48E-2</v>
      </c>
      <c r="R5705" s="59"/>
    </row>
    <row r="5706" spans="11:18" x14ac:dyDescent="0.2">
      <c r="K5706" s="17">
        <v>5697</v>
      </c>
      <c r="L5706" s="50">
        <v>1.8787998362247717E-3</v>
      </c>
      <c r="M5706" s="50">
        <v>1.8936679739175591E-3</v>
      </c>
      <c r="N5706" s="50">
        <v>5.5E-2</v>
      </c>
      <c r="O5706" s="50">
        <v>5.5199999999999999E-2</v>
      </c>
      <c r="R5706" s="59"/>
    </row>
    <row r="5707" spans="11:18" x14ac:dyDescent="0.2">
      <c r="K5707" s="17">
        <v>5698</v>
      </c>
      <c r="L5707" s="50">
        <v>1.8106725967995594E-3</v>
      </c>
      <c r="M5707" s="50">
        <v>1.824487995459813E-3</v>
      </c>
      <c r="N5707" s="50">
        <v>5.0999999999999997E-2</v>
      </c>
      <c r="O5707" s="50">
        <v>5.1200000000000002E-2</v>
      </c>
      <c r="R5707" s="59"/>
    </row>
    <row r="5708" spans="11:18" x14ac:dyDescent="0.2">
      <c r="K5708" s="17">
        <v>5699</v>
      </c>
      <c r="L5708" s="50">
        <v>1.8156200811875391E-3</v>
      </c>
      <c r="M5708" s="50">
        <v>1.8301827649779988E-3</v>
      </c>
      <c r="N5708" s="50">
        <v>5.3999999999999999E-2</v>
      </c>
      <c r="O5708" s="50">
        <v>5.3999999999999999E-2</v>
      </c>
      <c r="R5708" s="59"/>
    </row>
    <row r="5709" spans="11:18" x14ac:dyDescent="0.2">
      <c r="K5709" s="17">
        <v>5700</v>
      </c>
      <c r="L5709" s="50">
        <v>1.8819417893296314E-3</v>
      </c>
      <c r="M5709" s="50">
        <v>1.8968158517176136E-3</v>
      </c>
      <c r="N5709" s="50">
        <v>5.5E-2</v>
      </c>
      <c r="O5709" s="50">
        <v>5.5199999999999999E-2</v>
      </c>
      <c r="R5709" s="59"/>
    </row>
    <row r="5710" spans="11:18" x14ac:dyDescent="0.2">
      <c r="K5710" s="17">
        <v>5701</v>
      </c>
      <c r="L5710" s="50">
        <v>1.6197257829627407E-3</v>
      </c>
      <c r="M5710" s="50">
        <v>1.6336364311689779E-3</v>
      </c>
      <c r="N5710" s="50">
        <v>5.16E-2</v>
      </c>
      <c r="O5710" s="50">
        <v>5.1799999999999999E-2</v>
      </c>
      <c r="R5710" s="59"/>
    </row>
    <row r="5711" spans="11:18" x14ac:dyDescent="0.2">
      <c r="K5711" s="17">
        <v>5702</v>
      </c>
      <c r="L5711" s="50">
        <v>1.6606931724159268E-3</v>
      </c>
      <c r="M5711" s="50">
        <v>1.6747394542074936E-3</v>
      </c>
      <c r="N5711" s="50">
        <v>5.2200000000000003E-2</v>
      </c>
      <c r="O5711" s="50">
        <v>5.2200000000000003E-2</v>
      </c>
      <c r="R5711" s="59"/>
    </row>
    <row r="5712" spans="11:18" x14ac:dyDescent="0.2">
      <c r="K5712" s="17">
        <v>5703</v>
      </c>
      <c r="L5712" s="50">
        <v>1.4203176147445423E-3</v>
      </c>
      <c r="M5712" s="50">
        <v>1.432906593918009E-3</v>
      </c>
      <c r="N5712" s="50">
        <v>4.6600000000000003E-2</v>
      </c>
      <c r="O5712" s="50">
        <v>4.7E-2</v>
      </c>
      <c r="R5712" s="59"/>
    </row>
    <row r="5713" spans="11:18" x14ac:dyDescent="0.2">
      <c r="K5713" s="17">
        <v>5704</v>
      </c>
      <c r="L5713" s="50">
        <v>1.5701020302234946E-3</v>
      </c>
      <c r="M5713" s="50">
        <v>1.5843258446091026E-3</v>
      </c>
      <c r="N5713" s="50">
        <v>5.28E-2</v>
      </c>
      <c r="O5713" s="50">
        <v>5.3199999999999997E-2</v>
      </c>
      <c r="R5713" s="59"/>
    </row>
    <row r="5714" spans="11:18" x14ac:dyDescent="0.2">
      <c r="K5714" s="17">
        <v>5705</v>
      </c>
      <c r="L5714" s="50">
        <v>1.5604689715586217E-3</v>
      </c>
      <c r="M5714" s="50">
        <v>1.5741496814463036E-3</v>
      </c>
      <c r="N5714" s="50">
        <v>5.04E-2</v>
      </c>
      <c r="O5714" s="50">
        <v>5.1400000000000001E-2</v>
      </c>
      <c r="R5714" s="59"/>
    </row>
    <row r="5715" spans="11:18" x14ac:dyDescent="0.2">
      <c r="K5715" s="17">
        <v>5706</v>
      </c>
      <c r="L5715" s="50">
        <v>1.9455650064539064E-3</v>
      </c>
      <c r="M5715" s="50">
        <v>1.9610974045901931E-3</v>
      </c>
      <c r="N5715" s="50">
        <v>5.74E-2</v>
      </c>
      <c r="O5715" s="50">
        <v>5.7599999999999998E-2</v>
      </c>
      <c r="R5715" s="59"/>
    </row>
    <row r="5716" spans="11:18" x14ac:dyDescent="0.2">
      <c r="K5716" s="17">
        <v>5707</v>
      </c>
      <c r="L5716" s="50">
        <v>1.6721821697974989E-3</v>
      </c>
      <c r="M5716" s="50">
        <v>1.6857666586144362E-3</v>
      </c>
      <c r="N5716" s="50">
        <v>5.04E-2</v>
      </c>
      <c r="O5716" s="50">
        <v>5.04E-2</v>
      </c>
      <c r="R5716" s="59"/>
    </row>
    <row r="5717" spans="11:18" x14ac:dyDescent="0.2">
      <c r="K5717" s="17">
        <v>5708</v>
      </c>
      <c r="L5717" s="50">
        <v>1.84329362603846E-3</v>
      </c>
      <c r="M5717" s="50">
        <v>1.8569283860764496E-3</v>
      </c>
      <c r="N5717" s="50">
        <v>5.0200000000000002E-2</v>
      </c>
      <c r="O5717" s="50">
        <v>5.04E-2</v>
      </c>
      <c r="R5717" s="59"/>
    </row>
    <row r="5718" spans="11:18" x14ac:dyDescent="0.2">
      <c r="K5718" s="17">
        <v>5709</v>
      </c>
      <c r="L5718" s="50">
        <v>1.6270608342417692E-3</v>
      </c>
      <c r="M5718" s="50">
        <v>1.640159709420026E-3</v>
      </c>
      <c r="N5718" s="50">
        <v>4.8399999999999999E-2</v>
      </c>
      <c r="O5718" s="50">
        <v>4.8599999999999997E-2</v>
      </c>
      <c r="R5718" s="59"/>
    </row>
    <row r="5719" spans="11:18" x14ac:dyDescent="0.2">
      <c r="K5719" s="17">
        <v>5710</v>
      </c>
      <c r="L5719" s="50">
        <v>1.7489295196355397E-3</v>
      </c>
      <c r="M5719" s="50">
        <v>1.7628102178042133E-3</v>
      </c>
      <c r="N5719" s="50">
        <v>5.1400000000000001E-2</v>
      </c>
      <c r="O5719" s="50">
        <v>5.16E-2</v>
      </c>
      <c r="R5719" s="59"/>
    </row>
    <row r="5720" spans="11:18" x14ac:dyDescent="0.2">
      <c r="K5720" s="17">
        <v>5711</v>
      </c>
      <c r="L5720" s="50">
        <v>1.5554468192194887E-3</v>
      </c>
      <c r="M5720" s="50">
        <v>1.568121211381474E-3</v>
      </c>
      <c r="N5720" s="50">
        <v>4.7E-2</v>
      </c>
      <c r="O5720" s="50">
        <v>4.7199999999999999E-2</v>
      </c>
      <c r="R5720" s="59"/>
    </row>
    <row r="5721" spans="11:18" x14ac:dyDescent="0.2">
      <c r="K5721" s="17">
        <v>5712</v>
      </c>
      <c r="L5721" s="50">
        <v>2.0294668505003769E-3</v>
      </c>
      <c r="M5721" s="50">
        <v>2.0446359517533983E-3</v>
      </c>
      <c r="N5721" s="50">
        <v>5.6000000000000001E-2</v>
      </c>
      <c r="O5721" s="50">
        <v>5.62E-2</v>
      </c>
      <c r="R5721" s="59"/>
    </row>
    <row r="5722" spans="11:18" x14ac:dyDescent="0.2">
      <c r="K5722" s="17">
        <v>5713</v>
      </c>
      <c r="L5722" s="50">
        <v>1.7889628249098777E-3</v>
      </c>
      <c r="M5722" s="50">
        <v>1.8043520634621886E-3</v>
      </c>
      <c r="N5722" s="50">
        <v>5.7200000000000001E-2</v>
      </c>
      <c r="O5722" s="50">
        <v>5.74E-2</v>
      </c>
      <c r="R5722" s="59"/>
    </row>
    <row r="5723" spans="11:18" x14ac:dyDescent="0.2">
      <c r="K5723" s="17">
        <v>5714</v>
      </c>
      <c r="L5723" s="50">
        <v>1.5311456733892261E-3</v>
      </c>
      <c r="M5723" s="50">
        <v>1.5449052662764129E-3</v>
      </c>
      <c r="N5723" s="50">
        <v>5.1200000000000002E-2</v>
      </c>
      <c r="O5723" s="50">
        <v>5.16E-2</v>
      </c>
      <c r="R5723" s="59"/>
    </row>
    <row r="5724" spans="11:18" x14ac:dyDescent="0.2">
      <c r="K5724" s="17">
        <v>5715</v>
      </c>
      <c r="L5724" s="50">
        <v>1.8556881733164542E-3</v>
      </c>
      <c r="M5724" s="50">
        <v>1.8700426478826017E-3</v>
      </c>
      <c r="N5724" s="50">
        <v>5.2999999999999999E-2</v>
      </c>
      <c r="O5724" s="50">
        <v>5.3199999999999997E-2</v>
      </c>
      <c r="R5724" s="59"/>
    </row>
    <row r="5725" spans="11:18" x14ac:dyDescent="0.2">
      <c r="K5725" s="17">
        <v>5716</v>
      </c>
      <c r="L5725" s="50">
        <v>1.785320172004464E-3</v>
      </c>
      <c r="M5725" s="50">
        <v>1.7982907235848018E-3</v>
      </c>
      <c r="N5725" s="50">
        <v>4.7800000000000002E-2</v>
      </c>
      <c r="O5725" s="50">
        <v>4.8000000000000001E-2</v>
      </c>
      <c r="R5725" s="59"/>
    </row>
    <row r="5726" spans="11:18" x14ac:dyDescent="0.2">
      <c r="K5726" s="17">
        <v>5717</v>
      </c>
      <c r="L5726" s="50">
        <v>1.8032431614975997E-3</v>
      </c>
      <c r="M5726" s="50">
        <v>1.8171293038461069E-3</v>
      </c>
      <c r="N5726" s="50">
        <v>5.1400000000000001E-2</v>
      </c>
      <c r="O5726" s="50">
        <v>5.1400000000000001E-2</v>
      </c>
      <c r="R5726" s="59"/>
    </row>
    <row r="5727" spans="11:18" x14ac:dyDescent="0.2">
      <c r="K5727" s="17">
        <v>5718</v>
      </c>
      <c r="L5727" s="50">
        <v>1.7492381726512537E-3</v>
      </c>
      <c r="M5727" s="50">
        <v>1.7631017556025033E-3</v>
      </c>
      <c r="N5727" s="50">
        <v>5.1200000000000002E-2</v>
      </c>
      <c r="O5727" s="50">
        <v>5.16E-2</v>
      </c>
      <c r="R5727" s="59"/>
    </row>
    <row r="5728" spans="11:18" x14ac:dyDescent="0.2">
      <c r="K5728" s="17">
        <v>5719</v>
      </c>
      <c r="L5728" s="50">
        <v>1.7393792190839961E-3</v>
      </c>
      <c r="M5728" s="50">
        <v>1.7536290584722564E-3</v>
      </c>
      <c r="N5728" s="50">
        <v>5.2600000000000001E-2</v>
      </c>
      <c r="O5728" s="50">
        <v>5.2999999999999999E-2</v>
      </c>
      <c r="R5728" s="59"/>
    </row>
    <row r="5729" spans="11:18" x14ac:dyDescent="0.2">
      <c r="K5729" s="17">
        <v>5720</v>
      </c>
      <c r="L5729" s="50">
        <v>1.8145855209985538E-3</v>
      </c>
      <c r="M5729" s="50">
        <v>1.829168148055275E-3</v>
      </c>
      <c r="N5729" s="50">
        <v>5.3800000000000001E-2</v>
      </c>
      <c r="O5729" s="50">
        <v>5.4399999999999997E-2</v>
      </c>
      <c r="R5729" s="59"/>
    </row>
    <row r="5730" spans="11:18" x14ac:dyDescent="0.2">
      <c r="K5730" s="17">
        <v>5721</v>
      </c>
      <c r="L5730" s="50">
        <v>1.8865727451777546E-3</v>
      </c>
      <c r="M5730" s="50">
        <v>1.9008805645499499E-3</v>
      </c>
      <c r="N5730" s="50">
        <v>5.28E-2</v>
      </c>
      <c r="O5730" s="50">
        <v>5.3600000000000002E-2</v>
      </c>
      <c r="R5730" s="59"/>
    </row>
    <row r="5731" spans="11:18" x14ac:dyDescent="0.2">
      <c r="K5731" s="17">
        <v>5722</v>
      </c>
      <c r="L5731" s="50">
        <v>1.7360819639519046E-3</v>
      </c>
      <c r="M5731" s="50">
        <v>1.7502771508321963E-3</v>
      </c>
      <c r="N5731" s="50">
        <v>5.2400000000000002E-2</v>
      </c>
      <c r="O5731" s="50">
        <v>5.2999999999999999E-2</v>
      </c>
      <c r="R5731" s="59"/>
    </row>
    <row r="5732" spans="11:18" x14ac:dyDescent="0.2">
      <c r="K5732" s="17">
        <v>5723</v>
      </c>
      <c r="L5732" s="50">
        <v>1.7370246316839168E-3</v>
      </c>
      <c r="M5732" s="50">
        <v>1.7503379970187406E-3</v>
      </c>
      <c r="N5732" s="50">
        <v>4.9000000000000002E-2</v>
      </c>
      <c r="O5732" s="50">
        <v>4.9799999999999997E-2</v>
      </c>
      <c r="R5732" s="59"/>
    </row>
    <row r="5733" spans="11:18" x14ac:dyDescent="0.2">
      <c r="K5733" s="17">
        <v>5724</v>
      </c>
      <c r="L5733" s="50">
        <v>1.7673120009516555E-3</v>
      </c>
      <c r="M5733" s="50">
        <v>1.782146616283966E-3</v>
      </c>
      <c r="N5733" s="50">
        <v>5.5E-2</v>
      </c>
      <c r="O5733" s="50">
        <v>5.5199999999999999E-2</v>
      </c>
      <c r="R5733" s="59"/>
    </row>
    <row r="5734" spans="11:18" x14ac:dyDescent="0.2">
      <c r="K5734" s="17">
        <v>5725</v>
      </c>
      <c r="L5734" s="50">
        <v>1.5229198622691504E-3</v>
      </c>
      <c r="M5734" s="50">
        <v>1.5360415371433961E-3</v>
      </c>
      <c r="N5734" s="50">
        <v>4.8800000000000003E-2</v>
      </c>
      <c r="O5734" s="50">
        <v>4.8800000000000003E-2</v>
      </c>
      <c r="R5734" s="59"/>
    </row>
    <row r="5735" spans="11:18" x14ac:dyDescent="0.2">
      <c r="K5735" s="17">
        <v>5726</v>
      </c>
      <c r="L5735" s="50">
        <v>1.5931862880982277E-3</v>
      </c>
      <c r="M5735" s="50">
        <v>1.6063767758722029E-3</v>
      </c>
      <c r="N5735" s="50">
        <v>4.8800000000000003E-2</v>
      </c>
      <c r="O5735" s="50">
        <v>4.9200000000000001E-2</v>
      </c>
      <c r="R5735" s="59"/>
    </row>
    <row r="5736" spans="11:18" x14ac:dyDescent="0.2">
      <c r="K5736" s="17">
        <v>5727</v>
      </c>
      <c r="L5736" s="50">
        <v>1.8126862173836293E-3</v>
      </c>
      <c r="M5736" s="50">
        <v>1.827283454232752E-3</v>
      </c>
      <c r="N5736" s="50">
        <v>5.3999999999999999E-2</v>
      </c>
      <c r="O5736" s="50">
        <v>5.4399999999999997E-2</v>
      </c>
      <c r="R5736" s="59"/>
    </row>
    <row r="5737" spans="11:18" x14ac:dyDescent="0.2">
      <c r="K5737" s="17">
        <v>5728</v>
      </c>
      <c r="L5737" s="50">
        <v>1.9602260280898874E-3</v>
      </c>
      <c r="M5737" s="50">
        <v>1.9742230893891911E-3</v>
      </c>
      <c r="N5737" s="50">
        <v>5.16E-2</v>
      </c>
      <c r="O5737" s="50">
        <v>5.1799999999999999E-2</v>
      </c>
      <c r="R5737" s="59"/>
    </row>
    <row r="5738" spans="11:18" x14ac:dyDescent="0.2">
      <c r="K5738" s="17">
        <v>5729</v>
      </c>
      <c r="L5738" s="50">
        <v>1.8829224220155202E-3</v>
      </c>
      <c r="M5738" s="50">
        <v>1.8983296004775347E-3</v>
      </c>
      <c r="N5738" s="50">
        <v>5.6800000000000003E-2</v>
      </c>
      <c r="O5738" s="50">
        <v>5.8000000000000003E-2</v>
      </c>
      <c r="R5738" s="59"/>
    </row>
    <row r="5739" spans="11:18" x14ac:dyDescent="0.2">
      <c r="K5739" s="17">
        <v>5730</v>
      </c>
      <c r="L5739" s="50">
        <v>1.6000356853222756E-3</v>
      </c>
      <c r="M5739" s="50">
        <v>1.6134574074710593E-3</v>
      </c>
      <c r="N5739" s="50">
        <v>4.9799999999999997E-2</v>
      </c>
      <c r="O5739" s="50">
        <v>0.05</v>
      </c>
      <c r="R5739" s="59"/>
    </row>
    <row r="5740" spans="11:18" x14ac:dyDescent="0.2">
      <c r="K5740" s="17">
        <v>5731</v>
      </c>
      <c r="L5740" s="50">
        <v>1.7213085212764614E-3</v>
      </c>
      <c r="M5740" s="50">
        <v>1.7352608798656848E-3</v>
      </c>
      <c r="N5740" s="50">
        <v>5.16E-2</v>
      </c>
      <c r="O5740" s="50">
        <v>5.1799999999999999E-2</v>
      </c>
      <c r="R5740" s="59"/>
    </row>
    <row r="5741" spans="11:18" x14ac:dyDescent="0.2">
      <c r="K5741" s="17">
        <v>5732</v>
      </c>
      <c r="L5741" s="50">
        <v>1.6875107713303834E-3</v>
      </c>
      <c r="M5741" s="50">
        <v>1.7003760809836028E-3</v>
      </c>
      <c r="N5741" s="50">
        <v>4.7600000000000003E-2</v>
      </c>
      <c r="O5741" s="50">
        <v>4.7600000000000003E-2</v>
      </c>
      <c r="R5741" s="59"/>
    </row>
    <row r="5742" spans="11:18" x14ac:dyDescent="0.2">
      <c r="K5742" s="17">
        <v>5733</v>
      </c>
      <c r="L5742" s="50">
        <v>1.8235370014559973E-3</v>
      </c>
      <c r="M5742" s="50">
        <v>1.83773438935355E-3</v>
      </c>
      <c r="N5742" s="50">
        <v>5.2400000000000002E-2</v>
      </c>
      <c r="O5742" s="50">
        <v>5.2600000000000001E-2</v>
      </c>
      <c r="R5742" s="59"/>
    </row>
    <row r="5743" spans="11:18" x14ac:dyDescent="0.2">
      <c r="K5743" s="17">
        <v>5734</v>
      </c>
      <c r="L5743" s="50">
        <v>1.6351276760529423E-3</v>
      </c>
      <c r="M5743" s="50">
        <v>1.6487588155848563E-3</v>
      </c>
      <c r="N5743" s="50">
        <v>5.04E-2</v>
      </c>
      <c r="O5743" s="50">
        <v>5.0799999999999998E-2</v>
      </c>
      <c r="R5743" s="59"/>
    </row>
    <row r="5744" spans="11:18" x14ac:dyDescent="0.2">
      <c r="K5744" s="17">
        <v>5735</v>
      </c>
      <c r="L5744" s="50">
        <v>1.6202358295597204E-3</v>
      </c>
      <c r="M5744" s="50">
        <v>1.6349894646311668E-3</v>
      </c>
      <c r="N5744" s="50">
        <v>5.4800000000000001E-2</v>
      </c>
      <c r="O5744" s="50">
        <v>5.5199999999999999E-2</v>
      </c>
      <c r="R5744" s="59"/>
    </row>
    <row r="5745" spans="11:18" x14ac:dyDescent="0.2">
      <c r="K5745" s="17">
        <v>5736</v>
      </c>
      <c r="L5745" s="50">
        <v>1.612747228968806E-3</v>
      </c>
      <c r="M5745" s="50">
        <v>1.6261520768546774E-3</v>
      </c>
      <c r="N5745" s="50">
        <v>4.9599999999999998E-2</v>
      </c>
      <c r="O5745" s="50">
        <v>0.05</v>
      </c>
      <c r="R5745" s="59"/>
    </row>
    <row r="5746" spans="11:18" x14ac:dyDescent="0.2">
      <c r="K5746" s="17">
        <v>5737</v>
      </c>
      <c r="L5746" s="50">
        <v>2.0040762918160687E-3</v>
      </c>
      <c r="M5746" s="50">
        <v>2.020346550689168E-3</v>
      </c>
      <c r="N5746" s="50">
        <v>6.0199999999999997E-2</v>
      </c>
      <c r="O5746" s="50">
        <v>6.0400000000000002E-2</v>
      </c>
      <c r="R5746" s="59"/>
    </row>
    <row r="5747" spans="11:18" x14ac:dyDescent="0.2">
      <c r="K5747" s="17">
        <v>5738</v>
      </c>
      <c r="L5747" s="50">
        <v>1.581359653449378E-3</v>
      </c>
      <c r="M5747" s="50">
        <v>1.5945455895597742E-3</v>
      </c>
      <c r="N5747" s="50">
        <v>4.8800000000000003E-2</v>
      </c>
      <c r="O5747" s="50">
        <v>4.9200000000000001E-2</v>
      </c>
      <c r="R5747" s="59"/>
    </row>
    <row r="5748" spans="11:18" x14ac:dyDescent="0.2">
      <c r="K5748" s="17">
        <v>5739</v>
      </c>
      <c r="L5748" s="50">
        <v>2.1909542342773902E-3</v>
      </c>
      <c r="M5748" s="50">
        <v>2.2065946535504261E-3</v>
      </c>
      <c r="N5748" s="50">
        <v>5.7599999999999998E-2</v>
      </c>
      <c r="O5748" s="50">
        <v>5.7799999999999997E-2</v>
      </c>
      <c r="R5748" s="59"/>
    </row>
    <row r="5749" spans="11:18" x14ac:dyDescent="0.2">
      <c r="K5749" s="17">
        <v>5740</v>
      </c>
      <c r="L5749" s="50">
        <v>1.6888093336794561E-3</v>
      </c>
      <c r="M5749" s="50">
        <v>1.7024128005904571E-3</v>
      </c>
      <c r="N5749" s="50">
        <v>5.04E-2</v>
      </c>
      <c r="O5749" s="50">
        <v>5.0599999999999999E-2</v>
      </c>
      <c r="R5749" s="59"/>
    </row>
    <row r="5750" spans="11:18" x14ac:dyDescent="0.2">
      <c r="K5750" s="17">
        <v>5741</v>
      </c>
      <c r="L5750" s="50">
        <v>1.8781159567291155E-3</v>
      </c>
      <c r="M5750" s="50">
        <v>1.8922335853431005E-3</v>
      </c>
      <c r="N5750" s="50">
        <v>5.2200000000000003E-2</v>
      </c>
      <c r="O5750" s="50">
        <v>5.2200000000000003E-2</v>
      </c>
      <c r="R5750" s="59"/>
    </row>
    <row r="5751" spans="11:18" x14ac:dyDescent="0.2">
      <c r="K5751" s="17">
        <v>5742</v>
      </c>
      <c r="L5751" s="50">
        <v>1.6966220062311671E-3</v>
      </c>
      <c r="M5751" s="50">
        <v>1.7096454934048622E-3</v>
      </c>
      <c r="N5751" s="50">
        <v>4.82E-2</v>
      </c>
      <c r="O5751" s="50">
        <v>4.82E-2</v>
      </c>
      <c r="R5751" s="59"/>
    </row>
    <row r="5752" spans="11:18" x14ac:dyDescent="0.2">
      <c r="K5752" s="17">
        <v>5743</v>
      </c>
      <c r="L5752" s="50">
        <v>1.7366424761729572E-3</v>
      </c>
      <c r="M5752" s="50">
        <v>1.7508174204074287E-3</v>
      </c>
      <c r="N5752" s="50">
        <v>5.2400000000000002E-2</v>
      </c>
      <c r="O5752" s="50">
        <v>5.3199999999999997E-2</v>
      </c>
      <c r="R5752" s="59"/>
    </row>
    <row r="5753" spans="11:18" x14ac:dyDescent="0.2">
      <c r="K5753" s="17">
        <v>5744</v>
      </c>
      <c r="L5753" s="50">
        <v>1.7460172504688699E-3</v>
      </c>
      <c r="M5753" s="50">
        <v>1.7601586806808697E-3</v>
      </c>
      <c r="N5753" s="50">
        <v>5.2200000000000003E-2</v>
      </c>
      <c r="O5753" s="50">
        <v>5.28E-2</v>
      </c>
      <c r="R5753" s="59"/>
    </row>
    <row r="5754" spans="11:18" x14ac:dyDescent="0.2">
      <c r="K5754" s="17">
        <v>5745</v>
      </c>
      <c r="L5754" s="50">
        <v>1.9851331775679105E-3</v>
      </c>
      <c r="M5754" s="50">
        <v>1.9994411113426038E-3</v>
      </c>
      <c r="N5754" s="50">
        <v>5.28E-2</v>
      </c>
      <c r="O5754" s="50">
        <v>5.28E-2</v>
      </c>
      <c r="R5754" s="59"/>
    </row>
    <row r="5755" spans="11:18" x14ac:dyDescent="0.2">
      <c r="K5755" s="17">
        <v>5746</v>
      </c>
      <c r="L5755" s="50">
        <v>1.5733374206594306E-3</v>
      </c>
      <c r="M5755" s="50">
        <v>1.585488696878037E-3</v>
      </c>
      <c r="N5755" s="50">
        <v>4.48E-2</v>
      </c>
      <c r="O5755" s="50">
        <v>4.5199999999999997E-2</v>
      </c>
      <c r="R5755" s="59"/>
    </row>
    <row r="5756" spans="11:18" x14ac:dyDescent="0.2">
      <c r="K5756" s="17">
        <v>5747</v>
      </c>
      <c r="L5756" s="50">
        <v>1.7535360502222656E-3</v>
      </c>
      <c r="M5756" s="50">
        <v>1.7682335489587217E-3</v>
      </c>
      <c r="N5756" s="50">
        <v>5.4600000000000003E-2</v>
      </c>
      <c r="O5756" s="50">
        <v>5.4600000000000003E-2</v>
      </c>
      <c r="R5756" s="59"/>
    </row>
    <row r="5757" spans="11:18" x14ac:dyDescent="0.2">
      <c r="K5757" s="17">
        <v>5748</v>
      </c>
      <c r="L5757" s="50">
        <v>1.6802965193756152E-3</v>
      </c>
      <c r="M5757" s="50">
        <v>1.6941175041165909E-3</v>
      </c>
      <c r="N5757" s="50">
        <v>5.1200000000000002E-2</v>
      </c>
      <c r="O5757" s="50">
        <v>5.1400000000000001E-2</v>
      </c>
      <c r="R5757" s="59"/>
    </row>
    <row r="5758" spans="11:18" x14ac:dyDescent="0.2">
      <c r="K5758" s="17">
        <v>5749</v>
      </c>
      <c r="L5758" s="50">
        <v>1.6738354361282E-3</v>
      </c>
      <c r="M5758" s="50">
        <v>1.6860471886125876E-3</v>
      </c>
      <c r="N5758" s="50">
        <v>4.48E-2</v>
      </c>
      <c r="O5758" s="50">
        <v>4.5400000000000003E-2</v>
      </c>
      <c r="R5758" s="59"/>
    </row>
    <row r="5759" spans="11:18" x14ac:dyDescent="0.2">
      <c r="K5759" s="17">
        <v>5750</v>
      </c>
      <c r="L5759" s="50">
        <v>1.5570308270093506E-3</v>
      </c>
      <c r="M5759" s="50">
        <v>1.5704562949271298E-3</v>
      </c>
      <c r="N5759" s="50">
        <v>4.9799999999999997E-2</v>
      </c>
      <c r="O5759" s="50">
        <v>5.0200000000000002E-2</v>
      </c>
      <c r="R5759" s="59"/>
    </row>
    <row r="5760" spans="11:18" x14ac:dyDescent="0.2">
      <c r="K5760" s="17">
        <v>5751</v>
      </c>
      <c r="L5760" s="50">
        <v>1.6210060011429004E-3</v>
      </c>
      <c r="M5760" s="50">
        <v>1.6348622571834073E-3</v>
      </c>
      <c r="N5760" s="50">
        <v>5.1400000000000001E-2</v>
      </c>
      <c r="O5760" s="50">
        <v>5.1999999999999998E-2</v>
      </c>
      <c r="R5760" s="59"/>
    </row>
    <row r="5761" spans="11:18" x14ac:dyDescent="0.2">
      <c r="K5761" s="17">
        <v>5752</v>
      </c>
      <c r="L5761" s="50">
        <v>1.6435584660846384E-3</v>
      </c>
      <c r="M5761" s="50">
        <v>1.6565579361479336E-3</v>
      </c>
      <c r="N5761" s="50">
        <v>4.8000000000000001E-2</v>
      </c>
      <c r="O5761" s="50">
        <v>4.82E-2</v>
      </c>
      <c r="R5761" s="59"/>
    </row>
    <row r="5762" spans="11:18" x14ac:dyDescent="0.2">
      <c r="K5762" s="17">
        <v>5753</v>
      </c>
      <c r="L5762" s="50">
        <v>1.7086231100325051E-3</v>
      </c>
      <c r="M5762" s="50">
        <v>1.7234829306985039E-3</v>
      </c>
      <c r="N5762" s="50">
        <v>5.5E-2</v>
      </c>
      <c r="O5762" s="50">
        <v>5.5599999999999997E-2</v>
      </c>
      <c r="R5762" s="59"/>
    </row>
    <row r="5763" spans="11:18" x14ac:dyDescent="0.2">
      <c r="K5763" s="17">
        <v>5754</v>
      </c>
      <c r="L5763" s="50">
        <v>1.7631960266833368E-3</v>
      </c>
      <c r="M5763" s="50">
        <v>1.7779701054322179E-3</v>
      </c>
      <c r="N5763" s="50">
        <v>5.4399999999999997E-2</v>
      </c>
      <c r="O5763" s="50">
        <v>5.5199999999999999E-2</v>
      </c>
      <c r="R5763" s="59"/>
    </row>
    <row r="5764" spans="11:18" x14ac:dyDescent="0.2">
      <c r="K5764" s="17">
        <v>5755</v>
      </c>
      <c r="L5764" s="50">
        <v>1.8613868643440749E-3</v>
      </c>
      <c r="M5764" s="50">
        <v>1.8751408391421663E-3</v>
      </c>
      <c r="N5764" s="50">
        <v>5.04E-2</v>
      </c>
      <c r="O5764" s="50">
        <v>5.1400000000000001E-2</v>
      </c>
      <c r="R5764" s="59"/>
    </row>
    <row r="5765" spans="11:18" x14ac:dyDescent="0.2">
      <c r="K5765" s="17">
        <v>5756</v>
      </c>
      <c r="L5765" s="50">
        <v>1.5963775483095878E-3</v>
      </c>
      <c r="M5765" s="50">
        <v>1.6097783002810495E-3</v>
      </c>
      <c r="N5765" s="50">
        <v>4.9599999999999998E-2</v>
      </c>
      <c r="O5765" s="50">
        <v>4.9799999999999997E-2</v>
      </c>
      <c r="R5765" s="59"/>
    </row>
    <row r="5766" spans="11:18" x14ac:dyDescent="0.2">
      <c r="K5766" s="17">
        <v>5757</v>
      </c>
      <c r="L5766" s="50">
        <v>1.7810923593018326E-3</v>
      </c>
      <c r="M5766" s="50">
        <v>1.794894528804075E-3</v>
      </c>
      <c r="N5766" s="50">
        <v>5.0999999999999997E-2</v>
      </c>
      <c r="O5766" s="50">
        <v>5.1200000000000002E-2</v>
      </c>
      <c r="R5766" s="59"/>
    </row>
    <row r="5767" spans="11:18" x14ac:dyDescent="0.2">
      <c r="K5767" s="17">
        <v>5758</v>
      </c>
      <c r="L5767" s="50">
        <v>1.8705409080209134E-3</v>
      </c>
      <c r="M5767" s="50">
        <v>1.8855614644629273E-3</v>
      </c>
      <c r="N5767" s="50">
        <v>5.5599999999999997E-2</v>
      </c>
      <c r="O5767" s="50">
        <v>5.6000000000000001E-2</v>
      </c>
      <c r="R5767" s="59"/>
    </row>
    <row r="5768" spans="11:18" x14ac:dyDescent="0.2">
      <c r="K5768" s="17">
        <v>5759</v>
      </c>
      <c r="L5768" s="50">
        <v>1.5567734750878168E-3</v>
      </c>
      <c r="M5768" s="50">
        <v>1.5704349331694513E-3</v>
      </c>
      <c r="N5768" s="50">
        <v>5.0599999999999999E-2</v>
      </c>
      <c r="O5768" s="50">
        <v>5.1200000000000002E-2</v>
      </c>
      <c r="R5768" s="59"/>
    </row>
    <row r="5769" spans="11:18" x14ac:dyDescent="0.2">
      <c r="K5769" s="17">
        <v>5760</v>
      </c>
      <c r="L5769" s="50">
        <v>1.9884980384360157E-3</v>
      </c>
      <c r="M5769" s="50">
        <v>2.0025057146696151E-3</v>
      </c>
      <c r="N5769" s="50">
        <v>5.1400000000000001E-2</v>
      </c>
      <c r="O5769" s="50">
        <v>5.1799999999999999E-2</v>
      </c>
      <c r="R5769" s="59"/>
    </row>
    <row r="5770" spans="11:18" x14ac:dyDescent="0.2">
      <c r="K5770" s="17">
        <v>5761</v>
      </c>
      <c r="L5770" s="50">
        <v>1.5068066734658075E-3</v>
      </c>
      <c r="M5770" s="50">
        <v>1.5190356456159472E-3</v>
      </c>
      <c r="N5770" s="50">
        <v>4.5199999999999997E-2</v>
      </c>
      <c r="O5770" s="50">
        <v>4.5600000000000002E-2</v>
      </c>
      <c r="R5770" s="59"/>
    </row>
    <row r="5771" spans="11:18" x14ac:dyDescent="0.2">
      <c r="K5771" s="17">
        <v>5762</v>
      </c>
      <c r="L5771" s="50">
        <v>1.864389497228391E-3</v>
      </c>
      <c r="M5771" s="50">
        <v>1.8801802883581353E-3</v>
      </c>
      <c r="N5771" s="50">
        <v>5.8400000000000001E-2</v>
      </c>
      <c r="O5771" s="50">
        <v>5.8999999999999997E-2</v>
      </c>
      <c r="R5771" s="59"/>
    </row>
    <row r="5772" spans="11:18" x14ac:dyDescent="0.2">
      <c r="K5772" s="17">
        <v>5763</v>
      </c>
      <c r="L5772" s="50">
        <v>1.877591135514803E-3</v>
      </c>
      <c r="M5772" s="50">
        <v>1.8931030384761176E-3</v>
      </c>
      <c r="N5772" s="50">
        <v>5.7200000000000001E-2</v>
      </c>
      <c r="O5772" s="50">
        <v>5.8000000000000003E-2</v>
      </c>
      <c r="R5772" s="59"/>
    </row>
    <row r="5773" spans="11:18" x14ac:dyDescent="0.2">
      <c r="K5773" s="17">
        <v>5764</v>
      </c>
      <c r="L5773" s="50">
        <v>1.9170780482369778E-3</v>
      </c>
      <c r="M5773" s="50">
        <v>1.9322883856172097E-3</v>
      </c>
      <c r="N5773" s="50">
        <v>5.62E-2</v>
      </c>
      <c r="O5773" s="50">
        <v>5.6599999999999998E-2</v>
      </c>
      <c r="R5773" s="59"/>
    </row>
    <row r="5774" spans="11:18" x14ac:dyDescent="0.2">
      <c r="K5774" s="17">
        <v>5765</v>
      </c>
      <c r="L5774" s="50">
        <v>1.4771736580022124E-3</v>
      </c>
      <c r="M5774" s="50">
        <v>1.4901235335405914E-3</v>
      </c>
      <c r="N5774" s="50">
        <v>4.8000000000000001E-2</v>
      </c>
      <c r="O5774" s="50">
        <v>4.82E-2</v>
      </c>
      <c r="R5774" s="59"/>
    </row>
    <row r="5775" spans="11:18" x14ac:dyDescent="0.2">
      <c r="K5775" s="17">
        <v>5766</v>
      </c>
      <c r="L5775" s="50">
        <v>1.5768776672488551E-3</v>
      </c>
      <c r="M5775" s="50">
        <v>1.5895686380879924E-3</v>
      </c>
      <c r="N5775" s="50">
        <v>4.7E-2</v>
      </c>
      <c r="O5775" s="50">
        <v>4.7199999999999999E-2</v>
      </c>
      <c r="R5775" s="59"/>
    </row>
    <row r="5776" spans="11:18" x14ac:dyDescent="0.2">
      <c r="K5776" s="17">
        <v>5767</v>
      </c>
      <c r="L5776" s="50">
        <v>1.6471809577398133E-3</v>
      </c>
      <c r="M5776" s="50">
        <v>1.6607353505030524E-3</v>
      </c>
      <c r="N5776" s="50">
        <v>5.0200000000000002E-2</v>
      </c>
      <c r="O5776" s="50">
        <v>5.04E-2</v>
      </c>
      <c r="R5776" s="59"/>
    </row>
    <row r="5777" spans="11:18" x14ac:dyDescent="0.2">
      <c r="K5777" s="17">
        <v>5768</v>
      </c>
      <c r="L5777" s="50">
        <v>1.5623604510141634E-3</v>
      </c>
      <c r="M5777" s="50">
        <v>1.5757606269584373E-3</v>
      </c>
      <c r="N5777" s="50">
        <v>4.9799999999999997E-2</v>
      </c>
      <c r="O5777" s="50">
        <v>0.05</v>
      </c>
      <c r="R5777" s="59"/>
    </row>
    <row r="5778" spans="11:18" x14ac:dyDescent="0.2">
      <c r="K5778" s="17">
        <v>5769</v>
      </c>
      <c r="L5778" s="50">
        <v>1.59584152809244E-3</v>
      </c>
      <c r="M5778" s="50">
        <v>1.6087750667263337E-3</v>
      </c>
      <c r="N5778" s="50">
        <v>4.7600000000000003E-2</v>
      </c>
      <c r="O5778" s="50">
        <v>4.8399999999999999E-2</v>
      </c>
      <c r="R5778" s="59"/>
    </row>
    <row r="5779" spans="11:18" x14ac:dyDescent="0.2">
      <c r="K5779" s="17">
        <v>5770</v>
      </c>
      <c r="L5779" s="50">
        <v>1.6289192511206893E-3</v>
      </c>
      <c r="M5779" s="50">
        <v>1.6419670259257781E-3</v>
      </c>
      <c r="N5779" s="50">
        <v>4.82E-2</v>
      </c>
      <c r="O5779" s="50">
        <v>4.8399999999999999E-2</v>
      </c>
      <c r="R5779" s="59"/>
    </row>
    <row r="5780" spans="11:18" x14ac:dyDescent="0.2">
      <c r="K5780" s="17">
        <v>5771</v>
      </c>
      <c r="L5780" s="50">
        <v>2.0511658439593527E-3</v>
      </c>
      <c r="M5780" s="50">
        <v>2.0662196554241054E-3</v>
      </c>
      <c r="N5780" s="50">
        <v>5.5599999999999997E-2</v>
      </c>
      <c r="O5780" s="50">
        <v>5.5599999999999997E-2</v>
      </c>
      <c r="R5780" s="59"/>
    </row>
    <row r="5781" spans="11:18" x14ac:dyDescent="0.2">
      <c r="K5781" s="17">
        <v>5772</v>
      </c>
      <c r="L5781" s="50">
        <v>1.7330515763450264E-3</v>
      </c>
      <c r="M5781" s="50">
        <v>1.7466267985447293E-3</v>
      </c>
      <c r="N5781" s="50">
        <v>0.05</v>
      </c>
      <c r="O5781" s="50">
        <v>5.0799999999999998E-2</v>
      </c>
      <c r="R5781" s="59"/>
    </row>
    <row r="5782" spans="11:18" x14ac:dyDescent="0.2">
      <c r="K5782" s="17">
        <v>5773</v>
      </c>
      <c r="L5782" s="50">
        <v>1.8523150413261309E-3</v>
      </c>
      <c r="M5782" s="50">
        <v>1.8670693514712389E-3</v>
      </c>
      <c r="N5782" s="50">
        <v>5.4199999999999998E-2</v>
      </c>
      <c r="O5782" s="50">
        <v>5.5199999999999999E-2</v>
      </c>
      <c r="R5782" s="59"/>
    </row>
    <row r="5783" spans="11:18" x14ac:dyDescent="0.2">
      <c r="K5783" s="17">
        <v>5774</v>
      </c>
      <c r="L5783" s="50">
        <v>1.5220211121946946E-3</v>
      </c>
      <c r="M5783" s="50">
        <v>1.5354941663203107E-3</v>
      </c>
      <c r="N5783" s="50">
        <v>0.05</v>
      </c>
      <c r="O5783" s="50">
        <v>5.04E-2</v>
      </c>
      <c r="R5783" s="59"/>
    </row>
    <row r="5784" spans="11:18" x14ac:dyDescent="0.2">
      <c r="K5784" s="17">
        <v>5775</v>
      </c>
      <c r="L5784" s="50">
        <v>2.0097953157376513E-3</v>
      </c>
      <c r="M5784" s="50">
        <v>2.024611469358493E-3</v>
      </c>
      <c r="N5784" s="50">
        <v>5.4399999999999997E-2</v>
      </c>
      <c r="O5784" s="50">
        <v>5.5E-2</v>
      </c>
      <c r="R5784" s="59"/>
    </row>
    <row r="5785" spans="11:18" x14ac:dyDescent="0.2">
      <c r="K5785" s="17">
        <v>5776</v>
      </c>
      <c r="L5785" s="50">
        <v>1.855101541479825E-3</v>
      </c>
      <c r="M5785" s="50">
        <v>1.8692211239897383E-3</v>
      </c>
      <c r="N5785" s="50">
        <v>5.2200000000000003E-2</v>
      </c>
      <c r="O5785" s="50">
        <v>5.2400000000000002E-2</v>
      </c>
      <c r="R5785" s="59"/>
    </row>
    <row r="5786" spans="11:18" x14ac:dyDescent="0.2">
      <c r="K5786" s="17">
        <v>5777</v>
      </c>
      <c r="L5786" s="50">
        <v>1.9453046770225172E-3</v>
      </c>
      <c r="M5786" s="50">
        <v>1.959082248865813E-3</v>
      </c>
      <c r="N5786" s="50">
        <v>5.0799999999999998E-2</v>
      </c>
      <c r="O5786" s="50">
        <v>5.0799999999999998E-2</v>
      </c>
      <c r="R5786" s="59"/>
    </row>
    <row r="5787" spans="11:18" x14ac:dyDescent="0.2">
      <c r="K5787" s="17">
        <v>5778</v>
      </c>
      <c r="L5787" s="50">
        <v>1.8419966625343835E-3</v>
      </c>
      <c r="M5787" s="50">
        <v>1.8559689445731679E-3</v>
      </c>
      <c r="N5787" s="50">
        <v>5.1400000000000001E-2</v>
      </c>
      <c r="O5787" s="50">
        <v>5.1999999999999998E-2</v>
      </c>
      <c r="R5787" s="59"/>
    </row>
    <row r="5788" spans="11:18" x14ac:dyDescent="0.2">
      <c r="K5788" s="17">
        <v>5779</v>
      </c>
      <c r="L5788" s="50">
        <v>1.7706243051317206E-3</v>
      </c>
      <c r="M5788" s="50">
        <v>1.7838887309065321E-3</v>
      </c>
      <c r="N5788" s="50">
        <v>4.9000000000000002E-2</v>
      </c>
      <c r="O5788" s="50">
        <v>4.9200000000000001E-2</v>
      </c>
      <c r="R5788" s="59"/>
    </row>
    <row r="5789" spans="11:18" x14ac:dyDescent="0.2">
      <c r="K5789" s="17">
        <v>5780</v>
      </c>
      <c r="L5789" s="50">
        <v>1.5997165697755977E-3</v>
      </c>
      <c r="M5789" s="50">
        <v>1.6136601531646722E-3</v>
      </c>
      <c r="N5789" s="50">
        <v>5.16E-2</v>
      </c>
      <c r="O5789" s="50">
        <v>5.2200000000000003E-2</v>
      </c>
      <c r="R5789" s="59"/>
    </row>
    <row r="5790" spans="11:18" x14ac:dyDescent="0.2">
      <c r="K5790" s="17">
        <v>5781</v>
      </c>
      <c r="L5790" s="50">
        <v>1.7757776533866465E-3</v>
      </c>
      <c r="M5790" s="50">
        <v>1.7904355416528388E-3</v>
      </c>
      <c r="N5790" s="50">
        <v>5.3999999999999999E-2</v>
      </c>
      <c r="O5790" s="50">
        <v>5.4600000000000003E-2</v>
      </c>
      <c r="R5790" s="59"/>
    </row>
    <row r="5791" spans="11:18" x14ac:dyDescent="0.2">
      <c r="K5791" s="17">
        <v>5782</v>
      </c>
      <c r="L5791" s="50">
        <v>1.8057382906049412E-3</v>
      </c>
      <c r="M5791" s="50">
        <v>1.8191253407180237E-3</v>
      </c>
      <c r="N5791" s="50">
        <v>4.9399999999999999E-2</v>
      </c>
      <c r="O5791" s="50">
        <v>4.9599999999999998E-2</v>
      </c>
      <c r="R5791" s="59"/>
    </row>
    <row r="5792" spans="11:18" x14ac:dyDescent="0.2">
      <c r="K5792" s="17">
        <v>5783</v>
      </c>
      <c r="L5792" s="50">
        <v>1.7936695472533025E-3</v>
      </c>
      <c r="M5792" s="50">
        <v>1.8070203152875234E-3</v>
      </c>
      <c r="N5792" s="50">
        <v>4.9200000000000001E-2</v>
      </c>
      <c r="O5792" s="50">
        <v>4.9399999999999999E-2</v>
      </c>
      <c r="R5792" s="59"/>
    </row>
    <row r="5793" spans="11:18" x14ac:dyDescent="0.2">
      <c r="K5793" s="17">
        <v>5784</v>
      </c>
      <c r="L5793" s="50">
        <v>1.78785441213342E-3</v>
      </c>
      <c r="M5793" s="50">
        <v>1.8015133290452895E-3</v>
      </c>
      <c r="N5793" s="50">
        <v>5.0200000000000002E-2</v>
      </c>
      <c r="O5793" s="50">
        <v>5.0799999999999998E-2</v>
      </c>
      <c r="R5793" s="59"/>
    </row>
    <row r="5794" spans="11:18" x14ac:dyDescent="0.2">
      <c r="K5794" s="17">
        <v>5785</v>
      </c>
      <c r="L5794" s="50">
        <v>1.5321157479462443E-3</v>
      </c>
      <c r="M5794" s="50">
        <v>1.5447308300465463E-3</v>
      </c>
      <c r="N5794" s="50">
        <v>4.6600000000000003E-2</v>
      </c>
      <c r="O5794" s="50">
        <v>4.7E-2</v>
      </c>
      <c r="R5794" s="59"/>
    </row>
    <row r="5795" spans="11:18" x14ac:dyDescent="0.2">
      <c r="K5795" s="17">
        <v>5786</v>
      </c>
      <c r="L5795" s="50">
        <v>1.8981564915319521E-3</v>
      </c>
      <c r="M5795" s="50">
        <v>1.9124740055829605E-3</v>
      </c>
      <c r="N5795" s="50">
        <v>5.2600000000000001E-2</v>
      </c>
      <c r="O5795" s="50">
        <v>5.2999999999999999E-2</v>
      </c>
      <c r="R5795" s="59"/>
    </row>
    <row r="5796" spans="11:18" x14ac:dyDescent="0.2">
      <c r="K5796" s="17">
        <v>5787</v>
      </c>
      <c r="L5796" s="50">
        <v>1.7434829608251057E-3</v>
      </c>
      <c r="M5796" s="50">
        <v>1.7581255336184389E-3</v>
      </c>
      <c r="N5796" s="50">
        <v>5.3800000000000001E-2</v>
      </c>
      <c r="O5796" s="50">
        <v>5.4600000000000003E-2</v>
      </c>
      <c r="R5796" s="59"/>
    </row>
    <row r="5797" spans="11:18" x14ac:dyDescent="0.2">
      <c r="K5797" s="17">
        <v>5788</v>
      </c>
      <c r="L5797" s="50">
        <v>1.7039416595178104E-3</v>
      </c>
      <c r="M5797" s="50">
        <v>1.7166816257717255E-3</v>
      </c>
      <c r="N5797" s="50">
        <v>4.6800000000000001E-2</v>
      </c>
      <c r="O5797" s="50">
        <v>4.7399999999999998E-2</v>
      </c>
      <c r="R5797" s="59"/>
    </row>
    <row r="5798" spans="11:18" x14ac:dyDescent="0.2">
      <c r="K5798" s="17">
        <v>5789</v>
      </c>
      <c r="L5798" s="50">
        <v>1.7347444715057538E-3</v>
      </c>
      <c r="M5798" s="50">
        <v>1.7489057396242464E-3</v>
      </c>
      <c r="N5798" s="50">
        <v>5.2400000000000002E-2</v>
      </c>
      <c r="O5798" s="50">
        <v>5.2600000000000001E-2</v>
      </c>
      <c r="R5798" s="59"/>
    </row>
    <row r="5799" spans="11:18" x14ac:dyDescent="0.2">
      <c r="K5799" s="17">
        <v>5790</v>
      </c>
      <c r="L5799" s="50">
        <v>1.6981248323605178E-3</v>
      </c>
      <c r="M5799" s="50">
        <v>1.7125873335779194E-3</v>
      </c>
      <c r="N5799" s="50">
        <v>5.3600000000000002E-2</v>
      </c>
      <c r="O5799" s="50">
        <v>5.3800000000000001E-2</v>
      </c>
      <c r="R5799" s="59"/>
    </row>
    <row r="5800" spans="11:18" x14ac:dyDescent="0.2">
      <c r="K5800" s="17">
        <v>5791</v>
      </c>
      <c r="L5800" s="50">
        <v>1.8085554846503571E-3</v>
      </c>
      <c r="M5800" s="50">
        <v>1.8233744963555407E-3</v>
      </c>
      <c r="N5800" s="50">
        <v>5.5E-2</v>
      </c>
      <c r="O5800" s="50">
        <v>5.5E-2</v>
      </c>
      <c r="R5800" s="59"/>
    </row>
    <row r="5801" spans="11:18" x14ac:dyDescent="0.2">
      <c r="K5801" s="17">
        <v>5792</v>
      </c>
      <c r="L5801" s="50">
        <v>1.5335255055730786E-3</v>
      </c>
      <c r="M5801" s="50">
        <v>1.5460869139784054E-3</v>
      </c>
      <c r="N5801" s="50">
        <v>4.6600000000000003E-2</v>
      </c>
      <c r="O5801" s="50">
        <v>4.6800000000000001E-2</v>
      </c>
      <c r="R5801" s="59"/>
    </row>
    <row r="5802" spans="11:18" x14ac:dyDescent="0.2">
      <c r="K5802" s="17">
        <v>5793</v>
      </c>
      <c r="L5802" s="50">
        <v>2.0638765220614974E-3</v>
      </c>
      <c r="M5802" s="50">
        <v>2.078939129870094E-3</v>
      </c>
      <c r="N5802" s="50">
        <v>5.5399999999999998E-2</v>
      </c>
      <c r="O5802" s="50">
        <v>5.5800000000000002E-2</v>
      </c>
      <c r="R5802" s="59"/>
    </row>
    <row r="5803" spans="11:18" x14ac:dyDescent="0.2">
      <c r="K5803" s="17">
        <v>5794</v>
      </c>
      <c r="L5803" s="50">
        <v>1.6403567277044171E-3</v>
      </c>
      <c r="M5803" s="50">
        <v>1.6530346880688476E-3</v>
      </c>
      <c r="N5803" s="50">
        <v>4.6600000000000003E-2</v>
      </c>
      <c r="O5803" s="50">
        <v>4.7399999999999998E-2</v>
      </c>
      <c r="R5803" s="59"/>
    </row>
    <row r="5804" spans="11:18" x14ac:dyDescent="0.2">
      <c r="K5804" s="17">
        <v>5795</v>
      </c>
      <c r="L5804" s="50">
        <v>1.8635687851812196E-3</v>
      </c>
      <c r="M5804" s="50">
        <v>1.8783166845902442E-3</v>
      </c>
      <c r="N5804" s="50">
        <v>5.4600000000000003E-2</v>
      </c>
      <c r="O5804" s="50">
        <v>5.4800000000000001E-2</v>
      </c>
      <c r="R5804" s="59"/>
    </row>
    <row r="5805" spans="11:18" x14ac:dyDescent="0.2">
      <c r="K5805" s="17">
        <v>5796</v>
      </c>
      <c r="L5805" s="50">
        <v>1.8689908262008803E-3</v>
      </c>
      <c r="M5805" s="50">
        <v>1.8839028402416445E-3</v>
      </c>
      <c r="N5805" s="50">
        <v>5.5E-2</v>
      </c>
      <c r="O5805" s="50">
        <v>5.5399999999999998E-2</v>
      </c>
      <c r="R5805" s="59"/>
    </row>
    <row r="5806" spans="11:18" x14ac:dyDescent="0.2">
      <c r="K5806" s="17">
        <v>5797</v>
      </c>
      <c r="L5806" s="50">
        <v>1.8843476355452228E-3</v>
      </c>
      <c r="M5806" s="50">
        <v>1.8990208530354972E-3</v>
      </c>
      <c r="N5806" s="50">
        <v>5.3999999999999999E-2</v>
      </c>
      <c r="O5806" s="50">
        <v>5.4399999999999997E-2</v>
      </c>
      <c r="R5806" s="59"/>
    </row>
    <row r="5807" spans="11:18" x14ac:dyDescent="0.2">
      <c r="K5807" s="17">
        <v>5798</v>
      </c>
      <c r="L5807" s="50">
        <v>1.6437155428153619E-3</v>
      </c>
      <c r="M5807" s="50">
        <v>1.6562866035988145E-3</v>
      </c>
      <c r="N5807" s="50">
        <v>4.6399999999999997E-2</v>
      </c>
      <c r="O5807" s="50">
        <v>4.6800000000000001E-2</v>
      </c>
      <c r="R5807" s="59"/>
    </row>
    <row r="5808" spans="11:18" x14ac:dyDescent="0.2">
      <c r="K5808" s="17">
        <v>5799</v>
      </c>
      <c r="L5808" s="50">
        <v>1.7468978175426354E-3</v>
      </c>
      <c r="M5808" s="50">
        <v>1.760384489231475E-3</v>
      </c>
      <c r="N5808" s="50">
        <v>4.9599999999999998E-2</v>
      </c>
      <c r="O5808" s="50">
        <v>5.0200000000000002E-2</v>
      </c>
      <c r="R5808" s="59"/>
    </row>
    <row r="5809" spans="11:18" x14ac:dyDescent="0.2">
      <c r="K5809" s="17">
        <v>5800</v>
      </c>
      <c r="L5809" s="50">
        <v>1.7425202058507601E-3</v>
      </c>
      <c r="M5809" s="50">
        <v>1.7560386111279743E-3</v>
      </c>
      <c r="N5809" s="50">
        <v>4.9399999999999999E-2</v>
      </c>
      <c r="O5809" s="50">
        <v>5.04E-2</v>
      </c>
      <c r="R5809" s="59"/>
    </row>
    <row r="5810" spans="11:18" x14ac:dyDescent="0.2">
      <c r="K5810" s="17">
        <v>5801</v>
      </c>
      <c r="L5810" s="50">
        <v>1.7741292291193038E-3</v>
      </c>
      <c r="M5810" s="50">
        <v>1.7880850554589137E-3</v>
      </c>
      <c r="N5810" s="50">
        <v>5.16E-2</v>
      </c>
      <c r="O5810" s="50">
        <v>5.1799999999999999E-2</v>
      </c>
      <c r="R5810" s="59"/>
    </row>
    <row r="5811" spans="11:18" x14ac:dyDescent="0.2">
      <c r="K5811" s="17">
        <v>5802</v>
      </c>
      <c r="L5811" s="50">
        <v>1.4711543185496117E-3</v>
      </c>
      <c r="M5811" s="50">
        <v>1.4834313390008403E-3</v>
      </c>
      <c r="N5811" s="50">
        <v>4.5600000000000002E-2</v>
      </c>
      <c r="O5811" s="50">
        <v>4.5600000000000002E-2</v>
      </c>
      <c r="R5811" s="59"/>
    </row>
    <row r="5812" spans="11:18" x14ac:dyDescent="0.2">
      <c r="K5812" s="17">
        <v>5803</v>
      </c>
      <c r="L5812" s="50">
        <v>1.7370237477276962E-3</v>
      </c>
      <c r="M5812" s="50">
        <v>1.7514929795225448E-3</v>
      </c>
      <c r="N5812" s="50">
        <v>5.3600000000000002E-2</v>
      </c>
      <c r="O5812" s="50">
        <v>5.3999999999999999E-2</v>
      </c>
      <c r="R5812" s="59"/>
    </row>
    <row r="5813" spans="11:18" x14ac:dyDescent="0.2">
      <c r="K5813" s="17">
        <v>5804</v>
      </c>
      <c r="L5813" s="50">
        <v>1.3820755274818624E-3</v>
      </c>
      <c r="M5813" s="50">
        <v>1.3943750461474077E-3</v>
      </c>
      <c r="N5813" s="50">
        <v>4.58E-2</v>
      </c>
      <c r="O5813" s="50">
        <v>4.58E-2</v>
      </c>
      <c r="R5813" s="59"/>
    </row>
    <row r="5814" spans="11:18" x14ac:dyDescent="0.2">
      <c r="K5814" s="17">
        <v>5805</v>
      </c>
      <c r="L5814" s="50">
        <v>1.6269150723631531E-3</v>
      </c>
      <c r="M5814" s="50">
        <v>1.6404788198759728E-3</v>
      </c>
      <c r="N5814" s="50">
        <v>5.0200000000000002E-2</v>
      </c>
      <c r="O5814" s="50">
        <v>5.04E-2</v>
      </c>
      <c r="R5814" s="59"/>
    </row>
    <row r="5815" spans="11:18" x14ac:dyDescent="0.2">
      <c r="K5815" s="17">
        <v>5806</v>
      </c>
      <c r="L5815" s="50">
        <v>1.7708212632768802E-3</v>
      </c>
      <c r="M5815" s="50">
        <v>1.7846967664487162E-3</v>
      </c>
      <c r="N5815" s="50">
        <v>5.1400000000000001E-2</v>
      </c>
      <c r="O5815" s="50">
        <v>5.1400000000000001E-2</v>
      </c>
      <c r="R5815" s="59"/>
    </row>
    <row r="5816" spans="11:18" x14ac:dyDescent="0.2">
      <c r="K5816" s="17">
        <v>5807</v>
      </c>
      <c r="L5816" s="50">
        <v>1.706452577228811E-3</v>
      </c>
      <c r="M5816" s="50">
        <v>1.7201231184655814E-3</v>
      </c>
      <c r="N5816" s="50">
        <v>5.04E-2</v>
      </c>
      <c r="O5816" s="50">
        <v>5.0799999999999998E-2</v>
      </c>
      <c r="R5816" s="59"/>
    </row>
    <row r="5817" spans="11:18" x14ac:dyDescent="0.2">
      <c r="K5817" s="17">
        <v>5808</v>
      </c>
      <c r="L5817" s="50">
        <v>2.0171614282144816E-3</v>
      </c>
      <c r="M5817" s="50">
        <v>2.0304564125654553E-3</v>
      </c>
      <c r="N5817" s="50">
        <v>4.8800000000000003E-2</v>
      </c>
      <c r="O5817" s="50">
        <v>4.9000000000000002E-2</v>
      </c>
      <c r="R5817" s="59"/>
    </row>
    <row r="5818" spans="11:18" x14ac:dyDescent="0.2">
      <c r="K5818" s="17">
        <v>5809</v>
      </c>
      <c r="L5818" s="50">
        <v>1.564629711499762E-3</v>
      </c>
      <c r="M5818" s="50">
        <v>1.5768339472427974E-3</v>
      </c>
      <c r="N5818" s="50">
        <v>4.5199999999999997E-2</v>
      </c>
      <c r="O5818" s="50">
        <v>4.5199999999999997E-2</v>
      </c>
      <c r="R5818" s="59"/>
    </row>
    <row r="5819" spans="11:18" x14ac:dyDescent="0.2">
      <c r="K5819" s="17">
        <v>5810</v>
      </c>
      <c r="L5819" s="50">
        <v>1.7373317622705144E-3</v>
      </c>
      <c r="M5819" s="50">
        <v>1.7510031260341372E-3</v>
      </c>
      <c r="N5819" s="50">
        <v>5.04E-2</v>
      </c>
      <c r="O5819" s="50">
        <v>5.0999999999999997E-2</v>
      </c>
      <c r="R5819" s="59"/>
    </row>
    <row r="5820" spans="11:18" x14ac:dyDescent="0.2">
      <c r="K5820" s="17">
        <v>5811</v>
      </c>
      <c r="L5820" s="50">
        <v>1.5860856594835638E-3</v>
      </c>
      <c r="M5820" s="50">
        <v>1.5992280620792903E-3</v>
      </c>
      <c r="N5820" s="50">
        <v>4.8800000000000003E-2</v>
      </c>
      <c r="O5820" s="50">
        <v>4.8800000000000003E-2</v>
      </c>
      <c r="R5820" s="59"/>
    </row>
    <row r="5821" spans="11:18" x14ac:dyDescent="0.2">
      <c r="K5821" s="17">
        <v>5812</v>
      </c>
      <c r="L5821" s="50">
        <v>1.8326722489669534E-3</v>
      </c>
      <c r="M5821" s="50">
        <v>1.847240528389856E-3</v>
      </c>
      <c r="N5821" s="50">
        <v>5.3999999999999999E-2</v>
      </c>
      <c r="O5821" s="50">
        <v>5.3999999999999999E-2</v>
      </c>
      <c r="R5821" s="59"/>
    </row>
    <row r="5822" spans="11:18" x14ac:dyDescent="0.2">
      <c r="K5822" s="17">
        <v>5813</v>
      </c>
      <c r="L5822" s="50">
        <v>1.4224674196737363E-3</v>
      </c>
      <c r="M5822" s="50">
        <v>1.4345824201038803E-3</v>
      </c>
      <c r="N5822" s="50">
        <v>4.48E-2</v>
      </c>
      <c r="O5822" s="50">
        <v>4.5400000000000003E-2</v>
      </c>
      <c r="R5822" s="59"/>
    </row>
    <row r="5823" spans="11:18" x14ac:dyDescent="0.2">
      <c r="K5823" s="17">
        <v>5814</v>
      </c>
      <c r="L5823" s="50">
        <v>1.4888997879154132E-3</v>
      </c>
      <c r="M5823" s="50">
        <v>1.502293870432106E-3</v>
      </c>
      <c r="N5823" s="50">
        <v>4.9399999999999999E-2</v>
      </c>
      <c r="O5823" s="50">
        <v>5.0200000000000002E-2</v>
      </c>
      <c r="R5823" s="59"/>
    </row>
    <row r="5824" spans="11:18" x14ac:dyDescent="0.2">
      <c r="K5824" s="17">
        <v>5815</v>
      </c>
      <c r="L5824" s="50">
        <v>1.8507101838381721E-3</v>
      </c>
      <c r="M5824" s="50">
        <v>1.8645477285818913E-3</v>
      </c>
      <c r="N5824" s="50">
        <v>5.0599999999999999E-2</v>
      </c>
      <c r="O5824" s="50">
        <v>5.1400000000000001E-2</v>
      </c>
      <c r="R5824" s="59"/>
    </row>
    <row r="5825" spans="11:18" x14ac:dyDescent="0.2">
      <c r="K5825" s="17">
        <v>5816</v>
      </c>
      <c r="L5825" s="50">
        <v>2.0726541608805235E-3</v>
      </c>
      <c r="M5825" s="50">
        <v>2.0875202798081591E-3</v>
      </c>
      <c r="N5825" s="50">
        <v>5.4800000000000001E-2</v>
      </c>
      <c r="O5825" s="50">
        <v>5.5E-2</v>
      </c>
      <c r="R5825" s="59"/>
    </row>
    <row r="5826" spans="11:18" x14ac:dyDescent="0.2">
      <c r="K5826" s="17">
        <v>5817</v>
      </c>
      <c r="L5826" s="50">
        <v>1.8691282597434289E-3</v>
      </c>
      <c r="M5826" s="50">
        <v>1.8844679551138948E-3</v>
      </c>
      <c r="N5826" s="50">
        <v>5.6800000000000003E-2</v>
      </c>
      <c r="O5826" s="50">
        <v>5.7000000000000002E-2</v>
      </c>
      <c r="R5826" s="59"/>
    </row>
    <row r="5827" spans="11:18" x14ac:dyDescent="0.2">
      <c r="K5827" s="17">
        <v>5818</v>
      </c>
      <c r="L5827" s="50">
        <v>1.9351940207227851E-3</v>
      </c>
      <c r="M5827" s="50">
        <v>1.9497777325325409E-3</v>
      </c>
      <c r="N5827" s="50">
        <v>5.3600000000000002E-2</v>
      </c>
      <c r="O5827" s="50">
        <v>5.3999999999999999E-2</v>
      </c>
      <c r="R5827" s="59"/>
    </row>
    <row r="5828" spans="11:18" x14ac:dyDescent="0.2">
      <c r="K5828" s="17">
        <v>5819</v>
      </c>
      <c r="L5828" s="50">
        <v>1.8049961656647828E-3</v>
      </c>
      <c r="M5828" s="50">
        <v>1.8192856584210379E-3</v>
      </c>
      <c r="N5828" s="50">
        <v>5.2600000000000001E-2</v>
      </c>
      <c r="O5828" s="50">
        <v>5.3199999999999997E-2</v>
      </c>
      <c r="R5828" s="59"/>
    </row>
    <row r="5829" spans="11:18" x14ac:dyDescent="0.2">
      <c r="K5829" s="17">
        <v>5820</v>
      </c>
      <c r="L5829" s="50">
        <v>1.6866254408228478E-3</v>
      </c>
      <c r="M5829" s="50">
        <v>1.7000569506089263E-3</v>
      </c>
      <c r="N5829" s="50">
        <v>4.9599999999999998E-2</v>
      </c>
      <c r="O5829" s="50">
        <v>4.9799999999999997E-2</v>
      </c>
      <c r="R5829" s="59"/>
    </row>
    <row r="5830" spans="11:18" x14ac:dyDescent="0.2">
      <c r="K5830" s="17">
        <v>5821</v>
      </c>
      <c r="L5830" s="50">
        <v>1.9013251887126535E-3</v>
      </c>
      <c r="M5830" s="50">
        <v>1.9168471225803198E-3</v>
      </c>
      <c r="N5830" s="50">
        <v>5.7599999999999998E-2</v>
      </c>
      <c r="O5830" s="50">
        <v>5.7599999999999998E-2</v>
      </c>
      <c r="R5830" s="59"/>
    </row>
    <row r="5831" spans="11:18" x14ac:dyDescent="0.2">
      <c r="K5831" s="17">
        <v>5822</v>
      </c>
      <c r="L5831" s="50">
        <v>1.6579519168301519E-3</v>
      </c>
      <c r="M5831" s="50">
        <v>1.6726443883953016E-3</v>
      </c>
      <c r="N5831" s="50">
        <v>5.4399999999999997E-2</v>
      </c>
      <c r="O5831" s="50">
        <v>5.5E-2</v>
      </c>
      <c r="R5831" s="59"/>
    </row>
    <row r="5832" spans="11:18" x14ac:dyDescent="0.2">
      <c r="K5832" s="17">
        <v>5823</v>
      </c>
      <c r="L5832" s="50">
        <v>1.6631138966564638E-3</v>
      </c>
      <c r="M5832" s="50">
        <v>1.6768505974271292E-3</v>
      </c>
      <c r="N5832" s="50">
        <v>5.0999999999999997E-2</v>
      </c>
      <c r="O5832" s="50">
        <v>5.0999999999999997E-2</v>
      </c>
      <c r="R5832" s="59"/>
    </row>
    <row r="5833" spans="11:18" x14ac:dyDescent="0.2">
      <c r="K5833" s="17">
        <v>5824</v>
      </c>
      <c r="L5833" s="50">
        <v>1.6880428258046339E-3</v>
      </c>
      <c r="M5833" s="50">
        <v>1.7023580235371234E-3</v>
      </c>
      <c r="N5833" s="50">
        <v>5.3199999999999997E-2</v>
      </c>
      <c r="O5833" s="50">
        <v>5.3400000000000003E-2</v>
      </c>
      <c r="R5833" s="59"/>
    </row>
    <row r="5834" spans="11:18" x14ac:dyDescent="0.2">
      <c r="K5834" s="17">
        <v>5825</v>
      </c>
      <c r="L5834" s="50">
        <v>1.6408012665584909E-3</v>
      </c>
      <c r="M5834" s="50">
        <v>1.6549161628329446E-3</v>
      </c>
      <c r="N5834" s="50">
        <v>5.2400000000000002E-2</v>
      </c>
      <c r="O5834" s="50">
        <v>5.2600000000000001E-2</v>
      </c>
      <c r="R5834" s="59"/>
    </row>
    <row r="5835" spans="11:18" x14ac:dyDescent="0.2">
      <c r="K5835" s="17">
        <v>5826</v>
      </c>
      <c r="L5835" s="50">
        <v>1.8961211140031582E-3</v>
      </c>
      <c r="M5835" s="50">
        <v>1.911326214168E-3</v>
      </c>
      <c r="N5835" s="50">
        <v>5.62E-2</v>
      </c>
      <c r="O5835" s="50">
        <v>5.6599999999999998E-2</v>
      </c>
      <c r="R5835" s="59"/>
    </row>
    <row r="5836" spans="11:18" x14ac:dyDescent="0.2">
      <c r="K5836" s="17">
        <v>5827</v>
      </c>
      <c r="L5836" s="50">
        <v>1.7816326231490194E-3</v>
      </c>
      <c r="M5836" s="50">
        <v>1.796236904793765E-3</v>
      </c>
      <c r="N5836" s="50">
        <v>5.4199999999999998E-2</v>
      </c>
      <c r="O5836" s="50">
        <v>5.4399999999999997E-2</v>
      </c>
      <c r="R5836" s="59"/>
    </row>
    <row r="5837" spans="11:18" x14ac:dyDescent="0.2">
      <c r="K5837" s="17">
        <v>5828</v>
      </c>
      <c r="L5837" s="50">
        <v>1.728355178656843E-3</v>
      </c>
      <c r="M5837" s="50">
        <v>1.7413277360738173E-3</v>
      </c>
      <c r="N5837" s="50">
        <v>4.7600000000000003E-2</v>
      </c>
      <c r="O5837" s="50">
        <v>4.8399999999999999E-2</v>
      </c>
      <c r="R5837" s="59"/>
    </row>
    <row r="5838" spans="11:18" x14ac:dyDescent="0.2">
      <c r="K5838" s="17">
        <v>5829</v>
      </c>
      <c r="L5838" s="50">
        <v>2.0955896935786794E-3</v>
      </c>
      <c r="M5838" s="50">
        <v>2.110721445520684E-3</v>
      </c>
      <c r="N5838" s="50">
        <v>5.5800000000000002E-2</v>
      </c>
      <c r="O5838" s="50">
        <v>5.6000000000000001E-2</v>
      </c>
      <c r="R5838" s="59"/>
    </row>
    <row r="5839" spans="11:18" x14ac:dyDescent="0.2">
      <c r="K5839" s="17">
        <v>5830</v>
      </c>
      <c r="L5839" s="50">
        <v>1.7675901041852825E-3</v>
      </c>
      <c r="M5839" s="50">
        <v>1.7818806902896312E-3</v>
      </c>
      <c r="N5839" s="50">
        <v>5.28E-2</v>
      </c>
      <c r="O5839" s="50">
        <v>5.3400000000000003E-2</v>
      </c>
      <c r="R5839" s="59"/>
    </row>
    <row r="5840" spans="11:18" x14ac:dyDescent="0.2">
      <c r="K5840" s="17">
        <v>5831</v>
      </c>
      <c r="L5840" s="50">
        <v>1.7766584485892807E-3</v>
      </c>
      <c r="M5840" s="50">
        <v>1.7905923276931432E-3</v>
      </c>
      <c r="N5840" s="50">
        <v>5.16E-2</v>
      </c>
      <c r="O5840" s="50">
        <v>5.1799999999999999E-2</v>
      </c>
      <c r="R5840" s="59"/>
    </row>
    <row r="5841" spans="11:18" x14ac:dyDescent="0.2">
      <c r="K5841" s="17">
        <v>5832</v>
      </c>
      <c r="L5841" s="50">
        <v>1.9559805463285518E-3</v>
      </c>
      <c r="M5841" s="50">
        <v>1.9707138985768841E-3</v>
      </c>
      <c r="N5841" s="50">
        <v>5.4399999999999997E-2</v>
      </c>
      <c r="O5841" s="50">
        <v>5.4800000000000001E-2</v>
      </c>
      <c r="R5841" s="59"/>
    </row>
    <row r="5842" spans="11:18" x14ac:dyDescent="0.2">
      <c r="K5842" s="17">
        <v>5833</v>
      </c>
      <c r="L5842" s="50">
        <v>1.7339740906394741E-3</v>
      </c>
      <c r="M5842" s="50">
        <v>1.748213040639909E-3</v>
      </c>
      <c r="N5842" s="50">
        <v>5.2600000000000001E-2</v>
      </c>
      <c r="O5842" s="50">
        <v>5.2999999999999999E-2</v>
      </c>
      <c r="R5842" s="59"/>
    </row>
    <row r="5843" spans="11:18" x14ac:dyDescent="0.2">
      <c r="K5843" s="17">
        <v>5834</v>
      </c>
      <c r="L5843" s="50">
        <v>1.7359831520924668E-3</v>
      </c>
      <c r="M5843" s="50">
        <v>1.749482845041031E-3</v>
      </c>
      <c r="N5843" s="50">
        <v>4.9799999999999997E-2</v>
      </c>
      <c r="O5843" s="50">
        <v>0.05</v>
      </c>
      <c r="R5843" s="59"/>
    </row>
    <row r="5844" spans="11:18" x14ac:dyDescent="0.2">
      <c r="K5844" s="17">
        <v>5835</v>
      </c>
      <c r="L5844" s="50">
        <v>1.6070625977721842E-3</v>
      </c>
      <c r="M5844" s="50">
        <v>1.6210249309538784E-3</v>
      </c>
      <c r="N5844" s="50">
        <v>5.16E-2</v>
      </c>
      <c r="O5844" s="50">
        <v>5.2200000000000003E-2</v>
      </c>
      <c r="R5844" s="59"/>
    </row>
    <row r="5845" spans="11:18" x14ac:dyDescent="0.2">
      <c r="K5845" s="17">
        <v>5836</v>
      </c>
      <c r="L5845" s="50">
        <v>1.7760906175830833E-3</v>
      </c>
      <c r="M5845" s="50">
        <v>1.7903299544880745E-3</v>
      </c>
      <c r="N5845" s="50">
        <v>5.28E-2</v>
      </c>
      <c r="O5845" s="50">
        <v>5.28E-2</v>
      </c>
      <c r="R5845" s="59"/>
    </row>
    <row r="5846" spans="11:18" x14ac:dyDescent="0.2">
      <c r="K5846" s="17">
        <v>5837</v>
      </c>
      <c r="L5846" s="50">
        <v>1.9220980977673286E-3</v>
      </c>
      <c r="M5846" s="50">
        <v>1.935872292233823E-3</v>
      </c>
      <c r="N5846" s="50">
        <v>5.0599999999999999E-2</v>
      </c>
      <c r="O5846" s="50">
        <v>5.0999999999999997E-2</v>
      </c>
      <c r="R5846" s="59"/>
    </row>
    <row r="5847" spans="11:18" x14ac:dyDescent="0.2">
      <c r="K5847" s="17">
        <v>5838</v>
      </c>
      <c r="L5847" s="50">
        <v>1.9455569982605035E-3</v>
      </c>
      <c r="M5847" s="50">
        <v>1.9601056346238242E-3</v>
      </c>
      <c r="N5847" s="50">
        <v>5.3600000000000002E-2</v>
      </c>
      <c r="O5847" s="50">
        <v>5.3999999999999999E-2</v>
      </c>
      <c r="R5847" s="59"/>
    </row>
    <row r="5848" spans="11:18" x14ac:dyDescent="0.2">
      <c r="K5848" s="17">
        <v>5839</v>
      </c>
      <c r="L5848" s="50">
        <v>1.5650544102187123E-3</v>
      </c>
      <c r="M5848" s="50">
        <v>1.5775174314727187E-3</v>
      </c>
      <c r="N5848" s="50">
        <v>4.6199999999999998E-2</v>
      </c>
      <c r="O5848" s="50">
        <v>4.6199999999999998E-2</v>
      </c>
      <c r="R5848" s="59"/>
    </row>
    <row r="5849" spans="11:18" x14ac:dyDescent="0.2">
      <c r="K5849" s="17">
        <v>5840</v>
      </c>
      <c r="L5849" s="50">
        <v>1.8474703945636588E-3</v>
      </c>
      <c r="M5849" s="50">
        <v>1.8612241233259478E-3</v>
      </c>
      <c r="N5849" s="50">
        <v>5.0599999999999999E-2</v>
      </c>
      <c r="O5849" s="50">
        <v>5.0999999999999997E-2</v>
      </c>
      <c r="R5849" s="59"/>
    </row>
    <row r="5850" spans="11:18" x14ac:dyDescent="0.2">
      <c r="K5850" s="17">
        <v>5841</v>
      </c>
      <c r="L5850" s="50">
        <v>1.7987154635544724E-3</v>
      </c>
      <c r="M5850" s="50">
        <v>1.8125483909191694E-3</v>
      </c>
      <c r="N5850" s="50">
        <v>5.1200000000000002E-2</v>
      </c>
      <c r="O5850" s="50">
        <v>5.1200000000000002E-2</v>
      </c>
      <c r="R5850" s="59"/>
    </row>
    <row r="5851" spans="11:18" x14ac:dyDescent="0.2">
      <c r="K5851" s="17">
        <v>5842</v>
      </c>
      <c r="L5851" s="50">
        <v>1.807157164706658E-3</v>
      </c>
      <c r="M5851" s="50">
        <v>1.8207387904245259E-3</v>
      </c>
      <c r="N5851" s="50">
        <v>4.9799999999999997E-2</v>
      </c>
      <c r="O5851" s="50">
        <v>5.0599999999999999E-2</v>
      </c>
      <c r="R5851" s="59"/>
    </row>
    <row r="5852" spans="11:18" x14ac:dyDescent="0.2">
      <c r="K5852" s="17">
        <v>5843</v>
      </c>
      <c r="L5852" s="50">
        <v>1.7354859415013532E-3</v>
      </c>
      <c r="M5852" s="50">
        <v>1.7499685887688897E-3</v>
      </c>
      <c r="N5852" s="50">
        <v>5.3600000000000002E-2</v>
      </c>
      <c r="O5852" s="50">
        <v>5.3999999999999999E-2</v>
      </c>
      <c r="R5852" s="59"/>
    </row>
    <row r="5853" spans="11:18" x14ac:dyDescent="0.2">
      <c r="K5853" s="17">
        <v>5844</v>
      </c>
      <c r="L5853" s="50">
        <v>1.8881399399271431E-3</v>
      </c>
      <c r="M5853" s="50">
        <v>1.9020287123905459E-3</v>
      </c>
      <c r="N5853" s="50">
        <v>5.0999999999999997E-2</v>
      </c>
      <c r="O5853" s="50">
        <v>5.1400000000000001E-2</v>
      </c>
      <c r="R5853" s="59"/>
    </row>
    <row r="5854" spans="11:18" x14ac:dyDescent="0.2">
      <c r="K5854" s="17">
        <v>5845</v>
      </c>
      <c r="L5854" s="50">
        <v>1.8358537053345216E-3</v>
      </c>
      <c r="M5854" s="50">
        <v>1.8495410268166844E-3</v>
      </c>
      <c r="N5854" s="50">
        <v>5.04E-2</v>
      </c>
      <c r="O5854" s="50">
        <v>5.0599999999999999E-2</v>
      </c>
      <c r="R5854" s="59"/>
    </row>
    <row r="5855" spans="11:18" x14ac:dyDescent="0.2">
      <c r="K5855" s="17">
        <v>5846</v>
      </c>
      <c r="L5855" s="50">
        <v>1.9866702848349137E-3</v>
      </c>
      <c r="M5855" s="50">
        <v>2.0014795556241543E-3</v>
      </c>
      <c r="N5855" s="50">
        <v>5.4399999999999997E-2</v>
      </c>
      <c r="O5855" s="50">
        <v>5.5E-2</v>
      </c>
      <c r="R5855" s="59"/>
    </row>
    <row r="5856" spans="11:18" x14ac:dyDescent="0.2">
      <c r="K5856" s="17">
        <v>5847</v>
      </c>
      <c r="L5856" s="50">
        <v>1.9844184893678578E-3</v>
      </c>
      <c r="M5856" s="50">
        <v>2.0003468014973295E-3</v>
      </c>
      <c r="N5856" s="50">
        <v>5.8999999999999997E-2</v>
      </c>
      <c r="O5856" s="50">
        <v>5.9400000000000001E-2</v>
      </c>
      <c r="R5856" s="59"/>
    </row>
    <row r="5857" spans="11:18" x14ac:dyDescent="0.2">
      <c r="K5857" s="17">
        <v>5848</v>
      </c>
      <c r="L5857" s="50">
        <v>1.9815076399164917E-3</v>
      </c>
      <c r="M5857" s="50">
        <v>1.9956074670611484E-3</v>
      </c>
      <c r="N5857" s="50">
        <v>5.1999999999999998E-2</v>
      </c>
      <c r="O5857" s="50">
        <v>5.1999999999999998E-2</v>
      </c>
      <c r="R5857" s="59"/>
    </row>
    <row r="5858" spans="11:18" x14ac:dyDescent="0.2">
      <c r="K5858" s="17">
        <v>5849</v>
      </c>
      <c r="L5858" s="50">
        <v>1.6474305312456727E-3</v>
      </c>
      <c r="M5858" s="50">
        <v>1.6602329861668608E-3</v>
      </c>
      <c r="N5858" s="50">
        <v>4.7199999999999999E-2</v>
      </c>
      <c r="O5858" s="50">
        <v>4.7600000000000003E-2</v>
      </c>
      <c r="R5858" s="59"/>
    </row>
    <row r="5859" spans="11:18" x14ac:dyDescent="0.2">
      <c r="K5859" s="17">
        <v>5850</v>
      </c>
      <c r="L5859" s="50">
        <v>1.638559589538011E-3</v>
      </c>
      <c r="M5859" s="50">
        <v>1.6516024261491059E-3</v>
      </c>
      <c r="N5859" s="50">
        <v>4.82E-2</v>
      </c>
      <c r="O5859" s="50">
        <v>4.8599999999999997E-2</v>
      </c>
      <c r="R5859" s="59"/>
    </row>
    <row r="5860" spans="11:18" x14ac:dyDescent="0.2">
      <c r="K5860" s="17">
        <v>5851</v>
      </c>
      <c r="L5860" s="50">
        <v>2.0263387508446308E-3</v>
      </c>
      <c r="M5860" s="50">
        <v>2.041051066843554E-3</v>
      </c>
      <c r="N5860" s="50">
        <v>5.3800000000000001E-2</v>
      </c>
      <c r="O5860" s="50">
        <v>5.4800000000000001E-2</v>
      </c>
      <c r="R5860" s="59"/>
    </row>
    <row r="5861" spans="11:18" x14ac:dyDescent="0.2">
      <c r="K5861" s="17">
        <v>5852</v>
      </c>
      <c r="L5861" s="50">
        <v>1.83401951481361E-3</v>
      </c>
      <c r="M5861" s="50">
        <v>1.8478308031774063E-3</v>
      </c>
      <c r="N5861" s="50">
        <v>5.0999999999999997E-2</v>
      </c>
      <c r="O5861" s="50">
        <v>5.1400000000000001E-2</v>
      </c>
      <c r="R5861" s="59"/>
    </row>
    <row r="5862" spans="11:18" x14ac:dyDescent="0.2">
      <c r="K5862" s="17">
        <v>5853</v>
      </c>
      <c r="L5862" s="50">
        <v>1.6204286059763313E-3</v>
      </c>
      <c r="M5862" s="50">
        <v>1.6342436857901517E-3</v>
      </c>
      <c r="N5862" s="50">
        <v>5.0999999999999997E-2</v>
      </c>
      <c r="O5862" s="50">
        <v>5.1799999999999999E-2</v>
      </c>
      <c r="R5862" s="59"/>
    </row>
    <row r="5863" spans="11:18" x14ac:dyDescent="0.2">
      <c r="K5863" s="17">
        <v>5854</v>
      </c>
      <c r="L5863" s="50">
        <v>1.6058310694837723E-3</v>
      </c>
      <c r="M5863" s="50">
        <v>1.6181965360129258E-3</v>
      </c>
      <c r="N5863" s="50">
        <v>4.5600000000000002E-2</v>
      </c>
      <c r="O5863" s="50">
        <v>4.5999999999999999E-2</v>
      </c>
      <c r="R5863" s="59"/>
    </row>
    <row r="5864" spans="11:18" x14ac:dyDescent="0.2">
      <c r="K5864" s="17">
        <v>5855</v>
      </c>
      <c r="L5864" s="50">
        <v>1.6526204270117333E-3</v>
      </c>
      <c r="M5864" s="50">
        <v>1.6652777746252153E-3</v>
      </c>
      <c r="N5864" s="50">
        <v>4.6600000000000003E-2</v>
      </c>
      <c r="O5864" s="50">
        <v>4.7E-2</v>
      </c>
      <c r="R5864" s="59"/>
    </row>
    <row r="5865" spans="11:18" x14ac:dyDescent="0.2">
      <c r="K5865" s="17">
        <v>5856</v>
      </c>
      <c r="L5865" s="50">
        <v>1.9363374540340523E-3</v>
      </c>
      <c r="M5865" s="50">
        <v>1.9516288893112381E-3</v>
      </c>
      <c r="N5865" s="50">
        <v>5.6399999999999999E-2</v>
      </c>
      <c r="O5865" s="50">
        <v>5.7000000000000002E-2</v>
      </c>
      <c r="R5865" s="59"/>
    </row>
    <row r="5866" spans="11:18" x14ac:dyDescent="0.2">
      <c r="K5866" s="17">
        <v>5857</v>
      </c>
      <c r="L5866" s="50">
        <v>1.7695157931807441E-3</v>
      </c>
      <c r="M5866" s="50">
        <v>1.7831225209306329E-3</v>
      </c>
      <c r="N5866" s="50">
        <v>0.05</v>
      </c>
      <c r="O5866" s="50">
        <v>5.0799999999999998E-2</v>
      </c>
      <c r="R5866" s="59"/>
    </row>
    <row r="5867" spans="11:18" x14ac:dyDescent="0.2">
      <c r="K5867" s="17">
        <v>5858</v>
      </c>
      <c r="L5867" s="50">
        <v>1.8652008388101863E-3</v>
      </c>
      <c r="M5867" s="50">
        <v>1.8799474426680013E-3</v>
      </c>
      <c r="N5867" s="50">
        <v>5.4399999999999997E-2</v>
      </c>
      <c r="O5867" s="50">
        <v>5.5199999999999999E-2</v>
      </c>
      <c r="R5867" s="59"/>
    </row>
    <row r="5868" spans="11:18" x14ac:dyDescent="0.2">
      <c r="K5868" s="17">
        <v>5859</v>
      </c>
      <c r="L5868" s="50">
        <v>1.864518455736723E-3</v>
      </c>
      <c r="M5868" s="50">
        <v>1.8805828200525504E-3</v>
      </c>
      <c r="N5868" s="50">
        <v>5.9200000000000003E-2</v>
      </c>
      <c r="O5868" s="50">
        <v>0.06</v>
      </c>
      <c r="R5868" s="59"/>
    </row>
    <row r="5869" spans="11:18" x14ac:dyDescent="0.2">
      <c r="K5869" s="17">
        <v>5860</v>
      </c>
      <c r="L5869" s="50">
        <v>1.8566540272611696E-3</v>
      </c>
      <c r="M5869" s="50">
        <v>1.8716484149108848E-3</v>
      </c>
      <c r="N5869" s="50">
        <v>5.5599999999999997E-2</v>
      </c>
      <c r="O5869" s="50">
        <v>5.5800000000000002E-2</v>
      </c>
      <c r="R5869" s="59"/>
    </row>
    <row r="5870" spans="11:18" x14ac:dyDescent="0.2">
      <c r="K5870" s="17">
        <v>5861</v>
      </c>
      <c r="L5870" s="50">
        <v>1.8685634578673835E-3</v>
      </c>
      <c r="M5870" s="50">
        <v>1.8834584496160922E-3</v>
      </c>
      <c r="N5870" s="50">
        <v>5.5E-2</v>
      </c>
      <c r="O5870" s="50">
        <v>5.5399999999999998E-2</v>
      </c>
      <c r="R5870" s="59"/>
    </row>
    <row r="5871" spans="11:18" x14ac:dyDescent="0.2">
      <c r="K5871" s="17">
        <v>5862</v>
      </c>
      <c r="L5871" s="50">
        <v>1.6453825224991196E-3</v>
      </c>
      <c r="M5871" s="50">
        <v>1.659019166106112E-3</v>
      </c>
      <c r="N5871" s="50">
        <v>5.0599999999999999E-2</v>
      </c>
      <c r="O5871" s="50">
        <v>5.0799999999999998E-2</v>
      </c>
      <c r="R5871" s="59"/>
    </row>
    <row r="5872" spans="11:18" x14ac:dyDescent="0.2">
      <c r="K5872" s="17">
        <v>5863</v>
      </c>
      <c r="L5872" s="50">
        <v>1.7548051214553062E-3</v>
      </c>
      <c r="M5872" s="50">
        <v>1.7689753329215606E-3</v>
      </c>
      <c r="N5872" s="50">
        <v>5.2400000000000002E-2</v>
      </c>
      <c r="O5872" s="50">
        <v>5.2600000000000001E-2</v>
      </c>
      <c r="R5872" s="59"/>
    </row>
    <row r="5873" spans="11:18" x14ac:dyDescent="0.2">
      <c r="K5873" s="17">
        <v>5864</v>
      </c>
      <c r="L5873" s="50">
        <v>1.7567595594136442E-3</v>
      </c>
      <c r="M5873" s="50">
        <v>1.7698045455062771E-3</v>
      </c>
      <c r="N5873" s="50">
        <v>4.82E-2</v>
      </c>
      <c r="O5873" s="50">
        <v>4.8399999999999999E-2</v>
      </c>
      <c r="R5873" s="59"/>
    </row>
    <row r="5874" spans="11:18" x14ac:dyDescent="0.2">
      <c r="K5874" s="17">
        <v>5865</v>
      </c>
      <c r="L5874" s="50">
        <v>1.855550620090218E-3</v>
      </c>
      <c r="M5874" s="50">
        <v>1.8693843225277356E-3</v>
      </c>
      <c r="N5874" s="50">
        <v>5.0799999999999998E-2</v>
      </c>
      <c r="O5874" s="50">
        <v>5.1200000000000002E-2</v>
      </c>
      <c r="R5874" s="59"/>
    </row>
    <row r="5875" spans="11:18" x14ac:dyDescent="0.2">
      <c r="K5875" s="17">
        <v>5866</v>
      </c>
      <c r="L5875" s="50">
        <v>1.9121163859653753E-3</v>
      </c>
      <c r="M5875" s="50">
        <v>1.9277301893515226E-3</v>
      </c>
      <c r="N5875" s="50">
        <v>5.7799999999999997E-2</v>
      </c>
      <c r="O5875" s="50">
        <v>5.8400000000000001E-2</v>
      </c>
      <c r="R5875" s="59"/>
    </row>
    <row r="5876" spans="11:18" x14ac:dyDescent="0.2">
      <c r="K5876" s="17">
        <v>5867</v>
      </c>
      <c r="L5876" s="50">
        <v>1.7499994260718275E-3</v>
      </c>
      <c r="M5876" s="50">
        <v>1.7646957642726228E-3</v>
      </c>
      <c r="N5876" s="50">
        <v>5.4600000000000003E-2</v>
      </c>
      <c r="O5876" s="50">
        <v>5.4600000000000003E-2</v>
      </c>
      <c r="R5876" s="59"/>
    </row>
    <row r="5877" spans="11:18" x14ac:dyDescent="0.2">
      <c r="K5877" s="17">
        <v>5868</v>
      </c>
      <c r="L5877" s="50">
        <v>1.6926294804331622E-3</v>
      </c>
      <c r="M5877" s="50">
        <v>1.7055110429470563E-3</v>
      </c>
      <c r="N5877" s="50">
        <v>4.7399999999999998E-2</v>
      </c>
      <c r="O5877" s="50">
        <v>4.7800000000000002E-2</v>
      </c>
      <c r="R5877" s="59"/>
    </row>
    <row r="5878" spans="11:18" x14ac:dyDescent="0.2">
      <c r="K5878" s="17">
        <v>5869</v>
      </c>
      <c r="L5878" s="50">
        <v>1.6834596550487485E-3</v>
      </c>
      <c r="M5878" s="50">
        <v>1.6973596437005198E-3</v>
      </c>
      <c r="N5878" s="50">
        <v>5.16E-2</v>
      </c>
      <c r="O5878" s="50">
        <v>5.1799999999999999E-2</v>
      </c>
      <c r="R5878" s="59"/>
    </row>
    <row r="5879" spans="11:18" x14ac:dyDescent="0.2">
      <c r="K5879" s="17">
        <v>5870</v>
      </c>
      <c r="L5879" s="50">
        <v>1.4646067253820541E-3</v>
      </c>
      <c r="M5879" s="50">
        <v>1.4771402434015585E-3</v>
      </c>
      <c r="N5879" s="50">
        <v>4.6600000000000003E-2</v>
      </c>
      <c r="O5879" s="50">
        <v>4.6600000000000003E-2</v>
      </c>
      <c r="R5879" s="59"/>
    </row>
    <row r="5880" spans="11:18" x14ac:dyDescent="0.2">
      <c r="K5880" s="17">
        <v>5871</v>
      </c>
      <c r="L5880" s="50">
        <v>1.7324254037811467E-3</v>
      </c>
      <c r="M5880" s="50">
        <v>1.7462365782042759E-3</v>
      </c>
      <c r="N5880" s="50">
        <v>5.1200000000000002E-2</v>
      </c>
      <c r="O5880" s="50">
        <v>5.1200000000000002E-2</v>
      </c>
      <c r="R5880" s="59"/>
    </row>
    <row r="5881" spans="11:18" x14ac:dyDescent="0.2">
      <c r="K5881" s="17">
        <v>5872</v>
      </c>
      <c r="L5881" s="50">
        <v>2.0780935032044603E-3</v>
      </c>
      <c r="M5881" s="50">
        <v>2.0926045632405329E-3</v>
      </c>
      <c r="N5881" s="50">
        <v>5.3400000000000003E-2</v>
      </c>
      <c r="O5881" s="50">
        <v>5.3600000000000002E-2</v>
      </c>
      <c r="R5881" s="59"/>
    </row>
    <row r="5882" spans="11:18" x14ac:dyDescent="0.2">
      <c r="K5882" s="17">
        <v>5873</v>
      </c>
      <c r="L5882" s="50">
        <v>1.7565824282101954E-3</v>
      </c>
      <c r="M5882" s="50">
        <v>1.7698620663845765E-3</v>
      </c>
      <c r="N5882" s="50">
        <v>4.9000000000000002E-2</v>
      </c>
      <c r="O5882" s="50">
        <v>4.9200000000000001E-2</v>
      </c>
      <c r="R5882" s="59"/>
    </row>
    <row r="5883" spans="11:18" x14ac:dyDescent="0.2">
      <c r="K5883" s="17">
        <v>5874</v>
      </c>
      <c r="L5883" s="50">
        <v>1.6157912205852015E-3</v>
      </c>
      <c r="M5883" s="50">
        <v>1.6291036558653226E-3</v>
      </c>
      <c r="N5883" s="50">
        <v>4.9000000000000002E-2</v>
      </c>
      <c r="O5883" s="50">
        <v>4.9599999999999998E-2</v>
      </c>
      <c r="R5883" s="59"/>
    </row>
    <row r="5884" spans="11:18" x14ac:dyDescent="0.2">
      <c r="K5884" s="17">
        <v>5875</v>
      </c>
      <c r="L5884" s="50">
        <v>1.7882184557278659E-3</v>
      </c>
      <c r="M5884" s="50">
        <v>1.8020793489831022E-3</v>
      </c>
      <c r="N5884" s="50">
        <v>5.0999999999999997E-2</v>
      </c>
      <c r="O5884" s="50">
        <v>5.1799999999999999E-2</v>
      </c>
      <c r="R5884" s="59"/>
    </row>
    <row r="5885" spans="11:18" x14ac:dyDescent="0.2">
      <c r="K5885" s="17">
        <v>5876</v>
      </c>
      <c r="L5885" s="50">
        <v>1.8490820143715347E-3</v>
      </c>
      <c r="M5885" s="50">
        <v>1.8630866571005338E-3</v>
      </c>
      <c r="N5885" s="50">
        <v>5.1799999999999999E-2</v>
      </c>
      <c r="O5885" s="50">
        <v>5.1799999999999999E-2</v>
      </c>
      <c r="R5885" s="59"/>
    </row>
    <row r="5886" spans="11:18" x14ac:dyDescent="0.2">
      <c r="K5886" s="17">
        <v>5877</v>
      </c>
      <c r="L5886" s="50">
        <v>1.7300953011269147E-3</v>
      </c>
      <c r="M5886" s="50">
        <v>1.744733378602211E-3</v>
      </c>
      <c r="N5886" s="50">
        <v>5.4399999999999997E-2</v>
      </c>
      <c r="O5886" s="50">
        <v>5.4399999999999997E-2</v>
      </c>
      <c r="R5886" s="59"/>
    </row>
    <row r="5887" spans="11:18" x14ac:dyDescent="0.2">
      <c r="K5887" s="17">
        <v>5878</v>
      </c>
      <c r="L5887" s="50">
        <v>1.618781241547222E-3</v>
      </c>
      <c r="M5887" s="50">
        <v>1.631623997751998E-3</v>
      </c>
      <c r="N5887" s="50">
        <v>4.7600000000000003E-2</v>
      </c>
      <c r="O5887" s="50">
        <v>4.7600000000000003E-2</v>
      </c>
      <c r="R5887" s="59"/>
    </row>
    <row r="5888" spans="11:18" x14ac:dyDescent="0.2">
      <c r="K5888" s="17">
        <v>5879</v>
      </c>
      <c r="L5888" s="50">
        <v>1.8027058456915395E-3</v>
      </c>
      <c r="M5888" s="50">
        <v>1.8168722895086987E-3</v>
      </c>
      <c r="N5888" s="50">
        <v>5.2400000000000002E-2</v>
      </c>
      <c r="O5888" s="50">
        <v>5.28E-2</v>
      </c>
      <c r="R5888" s="59"/>
    </row>
    <row r="5889" spans="11:18" x14ac:dyDescent="0.2">
      <c r="K5889" s="17">
        <v>5880</v>
      </c>
      <c r="L5889" s="50">
        <v>1.6981144876148523E-3</v>
      </c>
      <c r="M5889" s="50">
        <v>1.7118941239025567E-3</v>
      </c>
      <c r="N5889" s="50">
        <v>5.0999999999999997E-2</v>
      </c>
      <c r="O5889" s="50">
        <v>5.1400000000000001E-2</v>
      </c>
      <c r="R5889" s="59"/>
    </row>
    <row r="5890" spans="11:18" x14ac:dyDescent="0.2">
      <c r="K5890" s="17">
        <v>5881</v>
      </c>
      <c r="L5890" s="50">
        <v>1.9805941632376361E-3</v>
      </c>
      <c r="M5890" s="50">
        <v>1.995872900310996E-3</v>
      </c>
      <c r="N5890" s="50">
        <v>5.62E-2</v>
      </c>
      <c r="O5890" s="50">
        <v>5.6800000000000003E-2</v>
      </c>
      <c r="R5890" s="59"/>
    </row>
    <row r="5891" spans="11:18" x14ac:dyDescent="0.2">
      <c r="K5891" s="17">
        <v>5882</v>
      </c>
      <c r="L5891" s="50">
        <v>1.9208473224265859E-3</v>
      </c>
      <c r="M5891" s="50">
        <v>1.9359100993761591E-3</v>
      </c>
      <c r="N5891" s="50">
        <v>5.5800000000000002E-2</v>
      </c>
      <c r="O5891" s="50">
        <v>5.5800000000000002E-2</v>
      </c>
      <c r="R5891" s="59"/>
    </row>
    <row r="5892" spans="11:18" x14ac:dyDescent="0.2">
      <c r="K5892" s="17">
        <v>5883</v>
      </c>
      <c r="L5892" s="50">
        <v>1.8030023088232124E-3</v>
      </c>
      <c r="M5892" s="50">
        <v>1.8173022059716196E-3</v>
      </c>
      <c r="N5892" s="50">
        <v>5.2999999999999999E-2</v>
      </c>
      <c r="O5892" s="50">
        <v>5.2999999999999999E-2</v>
      </c>
      <c r="R5892" s="59"/>
    </row>
    <row r="5893" spans="11:18" x14ac:dyDescent="0.2">
      <c r="K5893" s="17">
        <v>5884</v>
      </c>
      <c r="L5893" s="50">
        <v>1.7664967542534247E-3</v>
      </c>
      <c r="M5893" s="50">
        <v>1.7799911943167292E-3</v>
      </c>
      <c r="N5893" s="50">
        <v>4.9399999999999999E-2</v>
      </c>
      <c r="O5893" s="50">
        <v>5.04E-2</v>
      </c>
      <c r="R5893" s="59"/>
    </row>
    <row r="5894" spans="11:18" x14ac:dyDescent="0.2">
      <c r="K5894" s="17">
        <v>5885</v>
      </c>
      <c r="L5894" s="50">
        <v>1.7097708801422397E-3</v>
      </c>
      <c r="M5894" s="50">
        <v>1.7241080802422423E-3</v>
      </c>
      <c r="N5894" s="50">
        <v>5.2999999999999999E-2</v>
      </c>
      <c r="O5894" s="50">
        <v>5.3600000000000002E-2</v>
      </c>
      <c r="R5894" s="59"/>
    </row>
    <row r="5895" spans="11:18" x14ac:dyDescent="0.2">
      <c r="K5895" s="17">
        <v>5886</v>
      </c>
      <c r="L5895" s="50">
        <v>1.7262749603926043E-3</v>
      </c>
      <c r="M5895" s="50">
        <v>1.7402181422808826E-3</v>
      </c>
      <c r="N5895" s="50">
        <v>5.1400000000000001E-2</v>
      </c>
      <c r="O5895" s="50">
        <v>5.1999999999999998E-2</v>
      </c>
      <c r="R5895" s="59"/>
    </row>
    <row r="5896" spans="11:18" x14ac:dyDescent="0.2">
      <c r="K5896" s="17">
        <v>5887</v>
      </c>
      <c r="L5896" s="50">
        <v>1.8312548690513463E-3</v>
      </c>
      <c r="M5896" s="50">
        <v>1.8459654012614262E-3</v>
      </c>
      <c r="N5896" s="50">
        <v>5.4399999999999997E-2</v>
      </c>
      <c r="O5896" s="50">
        <v>5.4800000000000001E-2</v>
      </c>
      <c r="R5896" s="59"/>
    </row>
    <row r="5897" spans="11:18" x14ac:dyDescent="0.2">
      <c r="K5897" s="17">
        <v>5888</v>
      </c>
      <c r="L5897" s="50">
        <v>1.5821812439887988E-3</v>
      </c>
      <c r="M5897" s="50">
        <v>1.5947668164960765E-3</v>
      </c>
      <c r="N5897" s="50">
        <v>4.6399999999999997E-2</v>
      </c>
      <c r="O5897" s="50">
        <v>4.6800000000000001E-2</v>
      </c>
      <c r="R5897" s="59"/>
    </row>
    <row r="5898" spans="11:18" x14ac:dyDescent="0.2">
      <c r="K5898" s="17">
        <v>5889</v>
      </c>
      <c r="L5898" s="50">
        <v>1.8293982608623193E-3</v>
      </c>
      <c r="M5898" s="50">
        <v>1.8437742113661052E-3</v>
      </c>
      <c r="N5898" s="50">
        <v>5.3199999999999997E-2</v>
      </c>
      <c r="O5898" s="50">
        <v>5.3400000000000003E-2</v>
      </c>
      <c r="R5898" s="59"/>
    </row>
    <row r="5899" spans="11:18" x14ac:dyDescent="0.2">
      <c r="K5899" s="17">
        <v>5890</v>
      </c>
      <c r="L5899" s="50">
        <v>1.9316748002381082E-3</v>
      </c>
      <c r="M5899" s="50">
        <v>1.9465726600280298E-3</v>
      </c>
      <c r="N5899" s="50">
        <v>5.5E-2</v>
      </c>
      <c r="O5899" s="50">
        <v>5.5199999999999999E-2</v>
      </c>
      <c r="R5899" s="59"/>
    </row>
    <row r="5900" spans="11:18" x14ac:dyDescent="0.2">
      <c r="K5900" s="17">
        <v>5891</v>
      </c>
      <c r="L5900" s="50">
        <v>1.4732271711812006E-3</v>
      </c>
      <c r="M5900" s="50">
        <v>1.4856645178892942E-3</v>
      </c>
      <c r="N5900" s="50">
        <v>4.5999999999999999E-2</v>
      </c>
      <c r="O5900" s="50">
        <v>4.6399999999999997E-2</v>
      </c>
      <c r="R5900" s="59"/>
    </row>
    <row r="5901" spans="11:18" x14ac:dyDescent="0.2">
      <c r="K5901" s="17">
        <v>5892</v>
      </c>
      <c r="L5901" s="50">
        <v>1.9465580669146905E-3</v>
      </c>
      <c r="M5901" s="50">
        <v>1.9610594769276894E-3</v>
      </c>
      <c r="N5901" s="50">
        <v>5.3400000000000003E-2</v>
      </c>
      <c r="O5901" s="50">
        <v>5.3600000000000002E-2</v>
      </c>
      <c r="R5901" s="59"/>
    </row>
    <row r="5902" spans="11:18" x14ac:dyDescent="0.2">
      <c r="K5902" s="17">
        <v>5893</v>
      </c>
      <c r="L5902" s="50">
        <v>1.9109132096009837E-3</v>
      </c>
      <c r="M5902" s="50">
        <v>1.9251945307605233E-3</v>
      </c>
      <c r="N5902" s="50">
        <v>5.2600000000000001E-2</v>
      </c>
      <c r="O5902" s="50">
        <v>5.2999999999999999E-2</v>
      </c>
      <c r="R5902" s="59"/>
    </row>
    <row r="5903" spans="11:18" x14ac:dyDescent="0.2">
      <c r="K5903" s="17">
        <v>5894</v>
      </c>
      <c r="L5903" s="50">
        <v>1.5877602546539985E-3</v>
      </c>
      <c r="M5903" s="50">
        <v>1.6013454568044149E-3</v>
      </c>
      <c r="N5903" s="50">
        <v>5.0200000000000002E-2</v>
      </c>
      <c r="O5903" s="50">
        <v>5.0599999999999999E-2</v>
      </c>
      <c r="R5903" s="59"/>
    </row>
    <row r="5904" spans="11:18" x14ac:dyDescent="0.2">
      <c r="K5904" s="17">
        <v>5895</v>
      </c>
      <c r="L5904" s="50">
        <v>1.9960217423311204E-3</v>
      </c>
      <c r="M5904" s="50">
        <v>2.0094485127384277E-3</v>
      </c>
      <c r="N5904" s="50">
        <v>4.9200000000000001E-2</v>
      </c>
      <c r="O5904" s="50">
        <v>4.9399999999999999E-2</v>
      </c>
      <c r="R5904" s="59"/>
    </row>
    <row r="5905" spans="11:18" x14ac:dyDescent="0.2">
      <c r="K5905" s="17">
        <v>5896</v>
      </c>
      <c r="L5905" s="50">
        <v>1.7261166892836215E-3</v>
      </c>
      <c r="M5905" s="50">
        <v>1.7397383898123202E-3</v>
      </c>
      <c r="N5905" s="50">
        <v>5.04E-2</v>
      </c>
      <c r="O5905" s="50">
        <v>5.0799999999999998E-2</v>
      </c>
      <c r="R5905" s="59"/>
    </row>
    <row r="5906" spans="11:18" x14ac:dyDescent="0.2">
      <c r="K5906" s="17">
        <v>5897</v>
      </c>
      <c r="L5906" s="50">
        <v>1.8201729251340233E-3</v>
      </c>
      <c r="M5906" s="50">
        <v>1.8348733092377317E-3</v>
      </c>
      <c r="N5906" s="50">
        <v>5.4399999999999997E-2</v>
      </c>
      <c r="O5906" s="50">
        <v>5.4800000000000001E-2</v>
      </c>
      <c r="R5906" s="59"/>
    </row>
    <row r="5907" spans="11:18" x14ac:dyDescent="0.2">
      <c r="K5907" s="17">
        <v>5898</v>
      </c>
      <c r="L5907" s="50">
        <v>1.7735391549847212E-3</v>
      </c>
      <c r="M5907" s="50">
        <v>1.7882239997733564E-3</v>
      </c>
      <c r="N5907" s="50">
        <v>5.3999999999999999E-2</v>
      </c>
      <c r="O5907" s="50">
        <v>5.4800000000000001E-2</v>
      </c>
      <c r="R5907" s="59"/>
    </row>
    <row r="5908" spans="11:18" x14ac:dyDescent="0.2">
      <c r="K5908" s="17">
        <v>5899</v>
      </c>
      <c r="L5908" s="50">
        <v>1.7577837254569811E-3</v>
      </c>
      <c r="M5908" s="50">
        <v>1.7723409857844895E-3</v>
      </c>
      <c r="N5908" s="50">
        <v>5.3999999999999999E-2</v>
      </c>
      <c r="O5908" s="50">
        <v>5.4199999999999998E-2</v>
      </c>
      <c r="R5908" s="59"/>
    </row>
    <row r="5909" spans="11:18" x14ac:dyDescent="0.2">
      <c r="K5909" s="17">
        <v>5900</v>
      </c>
      <c r="L5909" s="50">
        <v>1.7172893367893732E-3</v>
      </c>
      <c r="M5909" s="50">
        <v>1.7317951646955098E-3</v>
      </c>
      <c r="N5909" s="50">
        <v>5.3600000000000002E-2</v>
      </c>
      <c r="O5909" s="50">
        <v>5.4199999999999998E-2</v>
      </c>
      <c r="R5909" s="59"/>
    </row>
    <row r="5910" spans="11:18" x14ac:dyDescent="0.2">
      <c r="K5910" s="17">
        <v>5901</v>
      </c>
      <c r="L5910" s="50">
        <v>1.7435908101942792E-3</v>
      </c>
      <c r="M5910" s="50">
        <v>1.756804603544062E-3</v>
      </c>
      <c r="N5910" s="50">
        <v>4.8599999999999997E-2</v>
      </c>
      <c r="O5910" s="50">
        <v>4.9000000000000002E-2</v>
      </c>
      <c r="R5910" s="59"/>
    </row>
    <row r="5911" spans="11:18" x14ac:dyDescent="0.2">
      <c r="K5911" s="17">
        <v>5902</v>
      </c>
      <c r="L5911" s="50">
        <v>1.6478187471732912E-3</v>
      </c>
      <c r="M5911" s="50">
        <v>1.6610852401410887E-3</v>
      </c>
      <c r="N5911" s="50">
        <v>4.9000000000000002E-2</v>
      </c>
      <c r="O5911" s="50">
        <v>4.9399999999999999E-2</v>
      </c>
      <c r="R5911" s="59"/>
    </row>
    <row r="5912" spans="11:18" x14ac:dyDescent="0.2">
      <c r="K5912" s="17">
        <v>5903</v>
      </c>
      <c r="L5912" s="50">
        <v>1.5969878291747781E-3</v>
      </c>
      <c r="M5912" s="50">
        <v>1.6100634499443918E-3</v>
      </c>
      <c r="N5912" s="50">
        <v>4.82E-2</v>
      </c>
      <c r="O5912" s="50">
        <v>4.8599999999999997E-2</v>
      </c>
      <c r="R5912" s="59"/>
    </row>
    <row r="5913" spans="11:18" x14ac:dyDescent="0.2">
      <c r="K5913" s="17">
        <v>5904</v>
      </c>
      <c r="L5913" s="50">
        <v>1.8220411707931873E-3</v>
      </c>
      <c r="M5913" s="50">
        <v>1.8357237305785209E-3</v>
      </c>
      <c r="N5913" s="50">
        <v>5.04E-2</v>
      </c>
      <c r="O5913" s="50">
        <v>5.0799999999999998E-2</v>
      </c>
      <c r="R5913" s="59"/>
    </row>
    <row r="5914" spans="11:18" x14ac:dyDescent="0.2">
      <c r="K5914" s="17">
        <v>5905</v>
      </c>
      <c r="L5914" s="50">
        <v>1.5123955605727613E-3</v>
      </c>
      <c r="M5914" s="50">
        <v>1.5250482188552902E-3</v>
      </c>
      <c r="N5914" s="50">
        <v>4.7E-2</v>
      </c>
      <c r="O5914" s="50">
        <v>4.7E-2</v>
      </c>
      <c r="R5914" s="59"/>
    </row>
    <row r="5915" spans="11:18" x14ac:dyDescent="0.2">
      <c r="K5915" s="17">
        <v>5906</v>
      </c>
      <c r="L5915" s="50">
        <v>1.668575521370665E-3</v>
      </c>
      <c r="M5915" s="50">
        <v>1.6821449772225026E-3</v>
      </c>
      <c r="N5915" s="50">
        <v>5.0200000000000002E-2</v>
      </c>
      <c r="O5915" s="50">
        <v>5.04E-2</v>
      </c>
      <c r="R5915" s="59"/>
    </row>
    <row r="5916" spans="11:18" x14ac:dyDescent="0.2">
      <c r="K5916" s="17">
        <v>5907</v>
      </c>
      <c r="L5916" s="50">
        <v>1.6688051613898804E-3</v>
      </c>
      <c r="M5916" s="50">
        <v>1.6815312516908136E-3</v>
      </c>
      <c r="N5916" s="50">
        <v>4.6600000000000003E-2</v>
      </c>
      <c r="O5916" s="50">
        <v>4.7399999999999998E-2</v>
      </c>
      <c r="R5916" s="59"/>
    </row>
    <row r="5917" spans="11:18" x14ac:dyDescent="0.2">
      <c r="K5917" s="17">
        <v>5908</v>
      </c>
      <c r="L5917" s="50">
        <v>1.7272514562956796E-3</v>
      </c>
      <c r="M5917" s="50">
        <v>1.7407484140102715E-3</v>
      </c>
      <c r="N5917" s="50">
        <v>4.9799999999999997E-2</v>
      </c>
      <c r="O5917" s="50">
        <v>5.04E-2</v>
      </c>
      <c r="R5917" s="59"/>
    </row>
    <row r="5918" spans="11:18" x14ac:dyDescent="0.2">
      <c r="K5918" s="17">
        <v>5909</v>
      </c>
      <c r="L5918" s="50">
        <v>1.7400533672744117E-3</v>
      </c>
      <c r="M5918" s="50">
        <v>1.7528277986422626E-3</v>
      </c>
      <c r="N5918" s="50">
        <v>4.7E-2</v>
      </c>
      <c r="O5918" s="50">
        <v>4.7399999999999998E-2</v>
      </c>
      <c r="R5918" s="59"/>
    </row>
    <row r="5919" spans="11:18" x14ac:dyDescent="0.2">
      <c r="K5919" s="17">
        <v>5910</v>
      </c>
      <c r="L5919" s="50">
        <v>1.9474262706756609E-3</v>
      </c>
      <c r="M5919" s="50">
        <v>1.9617231842736188E-3</v>
      </c>
      <c r="N5919" s="50">
        <v>5.28E-2</v>
      </c>
      <c r="O5919" s="50">
        <v>5.2999999999999999E-2</v>
      </c>
      <c r="R5919" s="59"/>
    </row>
    <row r="5920" spans="11:18" x14ac:dyDescent="0.2">
      <c r="K5920" s="17">
        <v>5911</v>
      </c>
      <c r="L5920" s="50">
        <v>1.7940382311761296E-3</v>
      </c>
      <c r="M5920" s="50">
        <v>1.8081538165163249E-3</v>
      </c>
      <c r="N5920" s="50">
        <v>5.2200000000000003E-2</v>
      </c>
      <c r="O5920" s="50">
        <v>5.2400000000000002E-2</v>
      </c>
      <c r="R5920" s="59"/>
    </row>
    <row r="5921" spans="11:18" x14ac:dyDescent="0.2">
      <c r="K5921" s="17">
        <v>5912</v>
      </c>
      <c r="L5921" s="50">
        <v>1.492617914294494E-3</v>
      </c>
      <c r="M5921" s="50">
        <v>1.5052914640809147E-3</v>
      </c>
      <c r="N5921" s="50">
        <v>4.7E-2</v>
      </c>
      <c r="O5921" s="50">
        <v>4.7199999999999999E-2</v>
      </c>
      <c r="R5921" s="59"/>
    </row>
    <row r="5922" spans="11:18" x14ac:dyDescent="0.2">
      <c r="K5922" s="17">
        <v>5913</v>
      </c>
      <c r="L5922" s="50">
        <v>1.887852506407522E-3</v>
      </c>
      <c r="M5922" s="50">
        <v>1.903111373096264E-3</v>
      </c>
      <c r="N5922" s="50">
        <v>5.6599999999999998E-2</v>
      </c>
      <c r="O5922" s="50">
        <v>5.6599999999999998E-2</v>
      </c>
      <c r="R5922" s="59"/>
    </row>
    <row r="5923" spans="11:18" x14ac:dyDescent="0.2">
      <c r="K5923" s="17">
        <v>5914</v>
      </c>
      <c r="L5923" s="50">
        <v>1.7009198913241043E-3</v>
      </c>
      <c r="M5923" s="50">
        <v>1.7147165197809499E-3</v>
      </c>
      <c r="N5923" s="50">
        <v>5.0999999999999997E-2</v>
      </c>
      <c r="O5923" s="50">
        <v>5.1400000000000001E-2</v>
      </c>
      <c r="R5923" s="59"/>
    </row>
    <row r="5924" spans="11:18" x14ac:dyDescent="0.2">
      <c r="K5924" s="17">
        <v>5915</v>
      </c>
      <c r="L5924" s="50">
        <v>1.6198444875908703E-3</v>
      </c>
      <c r="M5924" s="50">
        <v>1.6340402350851931E-3</v>
      </c>
      <c r="N5924" s="50">
        <v>5.2400000000000002E-2</v>
      </c>
      <c r="O5924" s="50">
        <v>5.3199999999999997E-2</v>
      </c>
      <c r="R5924" s="59"/>
    </row>
    <row r="5925" spans="11:18" x14ac:dyDescent="0.2">
      <c r="K5925" s="17">
        <v>5916</v>
      </c>
      <c r="L5925" s="50">
        <v>1.5294458560455285E-3</v>
      </c>
      <c r="M5925" s="50">
        <v>1.5426415988407318E-3</v>
      </c>
      <c r="N5925" s="50">
        <v>4.8800000000000003E-2</v>
      </c>
      <c r="O5925" s="50">
        <v>4.9200000000000001E-2</v>
      </c>
      <c r="R5925" s="59"/>
    </row>
    <row r="5926" spans="11:18" x14ac:dyDescent="0.2">
      <c r="K5926" s="17">
        <v>5917</v>
      </c>
      <c r="L5926" s="50">
        <v>1.7669676287716662E-3</v>
      </c>
      <c r="M5926" s="50">
        <v>1.7814961082542127E-3</v>
      </c>
      <c r="N5926" s="50">
        <v>5.3800000000000001E-2</v>
      </c>
      <c r="O5926" s="50">
        <v>5.3999999999999999E-2</v>
      </c>
      <c r="R5926" s="59"/>
    </row>
    <row r="5927" spans="11:18" x14ac:dyDescent="0.2">
      <c r="K5927" s="17">
        <v>5918</v>
      </c>
      <c r="L5927" s="50">
        <v>1.9901654078024679E-3</v>
      </c>
      <c r="M5927" s="50">
        <v>2.0054265926956086E-3</v>
      </c>
      <c r="N5927" s="50">
        <v>5.6399999999999999E-2</v>
      </c>
      <c r="O5927" s="50">
        <v>5.6599999999999998E-2</v>
      </c>
      <c r="R5927" s="59"/>
    </row>
    <row r="5928" spans="11:18" x14ac:dyDescent="0.2">
      <c r="K5928" s="17">
        <v>5919</v>
      </c>
      <c r="L5928" s="50">
        <v>1.8697936411357545E-3</v>
      </c>
      <c r="M5928" s="50">
        <v>1.8840846204211225E-3</v>
      </c>
      <c r="N5928" s="50">
        <v>5.28E-2</v>
      </c>
      <c r="O5928" s="50">
        <v>5.3199999999999997E-2</v>
      </c>
      <c r="R5928" s="59"/>
    </row>
    <row r="5929" spans="11:18" x14ac:dyDescent="0.2">
      <c r="K5929" s="17">
        <v>5920</v>
      </c>
      <c r="L5929" s="50">
        <v>1.6372007644907996E-3</v>
      </c>
      <c r="M5929" s="50">
        <v>1.6504331769885759E-3</v>
      </c>
      <c r="N5929" s="50">
        <v>4.9000000000000002E-2</v>
      </c>
      <c r="O5929" s="50">
        <v>4.9200000000000001E-2</v>
      </c>
      <c r="R5929" s="59"/>
    </row>
    <row r="5930" spans="11:18" x14ac:dyDescent="0.2">
      <c r="K5930" s="17">
        <v>5921</v>
      </c>
      <c r="L5930" s="50">
        <v>1.7689505188006876E-3</v>
      </c>
      <c r="M5930" s="50">
        <v>1.7834739545971037E-3</v>
      </c>
      <c r="N5930" s="50">
        <v>5.3800000000000001E-2</v>
      </c>
      <c r="O5930" s="50">
        <v>5.3999999999999999E-2</v>
      </c>
      <c r="R5930" s="59"/>
    </row>
    <row r="5931" spans="11:18" x14ac:dyDescent="0.2">
      <c r="K5931" s="17">
        <v>5922</v>
      </c>
      <c r="L5931" s="50">
        <v>1.8430212168019774E-3</v>
      </c>
      <c r="M5931" s="50">
        <v>1.8587217408980712E-3</v>
      </c>
      <c r="N5931" s="50">
        <v>5.7599999999999998E-2</v>
      </c>
      <c r="O5931" s="50">
        <v>5.8799999999999998E-2</v>
      </c>
      <c r="R5931" s="59"/>
    </row>
    <row r="5932" spans="11:18" x14ac:dyDescent="0.2">
      <c r="K5932" s="17">
        <v>5923</v>
      </c>
      <c r="L5932" s="50">
        <v>1.9139186039326904E-3</v>
      </c>
      <c r="M5932" s="50">
        <v>1.9282808414037933E-3</v>
      </c>
      <c r="N5932" s="50">
        <v>5.28E-2</v>
      </c>
      <c r="O5932" s="50">
        <v>5.3400000000000003E-2</v>
      </c>
      <c r="R5932" s="59"/>
    </row>
    <row r="5933" spans="11:18" x14ac:dyDescent="0.2">
      <c r="K5933" s="17">
        <v>5924</v>
      </c>
      <c r="L5933" s="50">
        <v>1.7838292457831848E-3</v>
      </c>
      <c r="M5933" s="50">
        <v>1.7969091905174538E-3</v>
      </c>
      <c r="N5933" s="50">
        <v>4.8000000000000001E-2</v>
      </c>
      <c r="O5933" s="50">
        <v>4.8599999999999997E-2</v>
      </c>
      <c r="R5933" s="59"/>
    </row>
    <row r="5934" spans="11:18" x14ac:dyDescent="0.2">
      <c r="K5934" s="17">
        <v>5925</v>
      </c>
      <c r="L5934" s="50">
        <v>1.4814685324623705E-3</v>
      </c>
      <c r="M5934" s="50">
        <v>1.4946341341628008E-3</v>
      </c>
      <c r="N5934" s="50">
        <v>4.8800000000000003E-2</v>
      </c>
      <c r="O5934" s="50">
        <v>4.9200000000000001E-2</v>
      </c>
      <c r="R5934" s="59"/>
    </row>
    <row r="5935" spans="11:18" x14ac:dyDescent="0.2">
      <c r="K5935" s="17">
        <v>5926</v>
      </c>
      <c r="L5935" s="50">
        <v>1.5134596222747291E-3</v>
      </c>
      <c r="M5935" s="50">
        <v>1.5260091712680354E-3</v>
      </c>
      <c r="N5935" s="50">
        <v>4.6600000000000003E-2</v>
      </c>
      <c r="O5935" s="50">
        <v>4.6600000000000003E-2</v>
      </c>
      <c r="R5935" s="59"/>
    </row>
    <row r="5936" spans="11:18" x14ac:dyDescent="0.2">
      <c r="K5936" s="17">
        <v>5927</v>
      </c>
      <c r="L5936" s="50">
        <v>1.5629009050335417E-3</v>
      </c>
      <c r="M5936" s="50">
        <v>1.5758805119134045E-3</v>
      </c>
      <c r="N5936" s="50">
        <v>4.82E-2</v>
      </c>
      <c r="O5936" s="50">
        <v>4.82E-2</v>
      </c>
      <c r="R5936" s="59"/>
    </row>
    <row r="5937" spans="11:18" x14ac:dyDescent="0.2">
      <c r="K5937" s="17">
        <v>5928</v>
      </c>
      <c r="L5937" s="50">
        <v>2.1568900997255436E-3</v>
      </c>
      <c r="M5937" s="50">
        <v>2.1715131670585058E-3</v>
      </c>
      <c r="N5937" s="50">
        <v>5.3800000000000001E-2</v>
      </c>
      <c r="O5937" s="50">
        <v>5.3999999999999999E-2</v>
      </c>
      <c r="R5937" s="59"/>
    </row>
    <row r="5938" spans="11:18" x14ac:dyDescent="0.2">
      <c r="K5938" s="17">
        <v>5929</v>
      </c>
      <c r="L5938" s="50">
        <v>1.6577334036569206E-3</v>
      </c>
      <c r="M5938" s="50">
        <v>1.671249100202283E-3</v>
      </c>
      <c r="N5938" s="50">
        <v>0.05</v>
      </c>
      <c r="O5938" s="50">
        <v>5.0200000000000002E-2</v>
      </c>
      <c r="R5938" s="59"/>
    </row>
    <row r="5939" spans="11:18" x14ac:dyDescent="0.2">
      <c r="K5939" s="17">
        <v>5930</v>
      </c>
      <c r="L5939" s="50">
        <v>1.7058446263136834E-3</v>
      </c>
      <c r="M5939" s="50">
        <v>1.7201697023637528E-3</v>
      </c>
      <c r="N5939" s="50">
        <v>5.3199999999999997E-2</v>
      </c>
      <c r="O5939" s="50">
        <v>5.3400000000000003E-2</v>
      </c>
      <c r="R5939" s="59"/>
    </row>
    <row r="5940" spans="11:18" x14ac:dyDescent="0.2">
      <c r="K5940" s="17">
        <v>5931</v>
      </c>
      <c r="L5940" s="50">
        <v>1.6183245692674905E-3</v>
      </c>
      <c r="M5940" s="50">
        <v>1.6323019666150487E-3</v>
      </c>
      <c r="N5940" s="50">
        <v>5.1799999999999999E-2</v>
      </c>
      <c r="O5940" s="50">
        <v>5.1999999999999998E-2</v>
      </c>
      <c r="R5940" s="59"/>
    </row>
    <row r="5941" spans="11:18" x14ac:dyDescent="0.2">
      <c r="K5941" s="17">
        <v>5932</v>
      </c>
      <c r="L5941" s="50">
        <v>1.5727705480977252E-3</v>
      </c>
      <c r="M5941" s="50">
        <v>1.5863590616773116E-3</v>
      </c>
      <c r="N5941" s="50">
        <v>5.0200000000000002E-2</v>
      </c>
      <c r="O5941" s="50">
        <v>5.0799999999999998E-2</v>
      </c>
      <c r="R5941" s="59"/>
    </row>
    <row r="5942" spans="11:18" x14ac:dyDescent="0.2">
      <c r="K5942" s="17">
        <v>5933</v>
      </c>
      <c r="L5942" s="50">
        <v>1.7593759554106103E-3</v>
      </c>
      <c r="M5942" s="50">
        <v>1.7739201828112917E-3</v>
      </c>
      <c r="N5942" s="50">
        <v>5.3999999999999999E-2</v>
      </c>
      <c r="O5942" s="50">
        <v>5.3999999999999999E-2</v>
      </c>
      <c r="R5942" s="59"/>
    </row>
    <row r="5943" spans="11:18" x14ac:dyDescent="0.2">
      <c r="K5943" s="17">
        <v>5934</v>
      </c>
      <c r="L5943" s="50">
        <v>1.8362444623469369E-3</v>
      </c>
      <c r="M5943" s="50">
        <v>1.8507826278820773E-3</v>
      </c>
      <c r="N5943" s="50">
        <v>5.3800000000000001E-2</v>
      </c>
      <c r="O5943" s="50">
        <v>5.4199999999999998E-2</v>
      </c>
      <c r="R5943" s="59"/>
    </row>
    <row r="5944" spans="11:18" x14ac:dyDescent="0.2">
      <c r="K5944" s="17">
        <v>5935</v>
      </c>
      <c r="L5944" s="50">
        <v>1.6862390829791398E-3</v>
      </c>
      <c r="M5944" s="50">
        <v>1.6994908927364036E-3</v>
      </c>
      <c r="N5944" s="50">
        <v>4.8800000000000003E-2</v>
      </c>
      <c r="O5944" s="50">
        <v>4.9200000000000001E-2</v>
      </c>
      <c r="R5944" s="59"/>
    </row>
    <row r="5945" spans="11:18" x14ac:dyDescent="0.2">
      <c r="K5945" s="17">
        <v>5936</v>
      </c>
      <c r="L5945" s="50">
        <v>1.5676864703769475E-3</v>
      </c>
      <c r="M5945" s="50">
        <v>1.5806837301384415E-3</v>
      </c>
      <c r="N5945" s="50">
        <v>4.82E-2</v>
      </c>
      <c r="O5945" s="50">
        <v>4.8399999999999999E-2</v>
      </c>
      <c r="R5945" s="59"/>
    </row>
    <row r="5946" spans="11:18" x14ac:dyDescent="0.2">
      <c r="K5946" s="17">
        <v>5937</v>
      </c>
      <c r="L5946" s="50">
        <v>1.7009780313747478E-3</v>
      </c>
      <c r="M5946" s="50">
        <v>1.7149171289404005E-3</v>
      </c>
      <c r="N5946" s="50">
        <v>5.1200000000000002E-2</v>
      </c>
      <c r="O5946" s="50">
        <v>5.1999999999999998E-2</v>
      </c>
      <c r="R5946" s="59"/>
    </row>
    <row r="5947" spans="11:18" x14ac:dyDescent="0.2">
      <c r="K5947" s="17">
        <v>5938</v>
      </c>
      <c r="L5947" s="50">
        <v>1.8339202903237812E-3</v>
      </c>
      <c r="M5947" s="50">
        <v>1.8481149771591245E-3</v>
      </c>
      <c r="N5947" s="50">
        <v>5.2400000000000002E-2</v>
      </c>
      <c r="O5947" s="50">
        <v>5.2600000000000001E-2</v>
      </c>
      <c r="R5947" s="59"/>
    </row>
    <row r="5948" spans="11:18" x14ac:dyDescent="0.2">
      <c r="K5948" s="17">
        <v>5939</v>
      </c>
      <c r="L5948" s="50">
        <v>1.5621374696065332E-3</v>
      </c>
      <c r="M5948" s="50">
        <v>1.5757544029110576E-3</v>
      </c>
      <c r="N5948" s="50">
        <v>5.04E-2</v>
      </c>
      <c r="O5948" s="50">
        <v>5.0999999999999997E-2</v>
      </c>
      <c r="R5948" s="59"/>
    </row>
    <row r="5949" spans="11:18" x14ac:dyDescent="0.2">
      <c r="K5949" s="17">
        <v>5940</v>
      </c>
      <c r="L5949" s="50">
        <v>1.7353047133705499E-3</v>
      </c>
      <c r="M5949" s="50">
        <v>1.7489784144512669E-3</v>
      </c>
      <c r="N5949" s="50">
        <v>5.0599999999999999E-2</v>
      </c>
      <c r="O5949" s="50">
        <v>5.0799999999999998E-2</v>
      </c>
      <c r="R5949" s="59"/>
    </row>
    <row r="5950" spans="11:18" x14ac:dyDescent="0.2">
      <c r="K5950" s="17">
        <v>5941</v>
      </c>
      <c r="L5950" s="50">
        <v>1.6188497069569031E-3</v>
      </c>
      <c r="M5950" s="50">
        <v>1.6322785376673356E-3</v>
      </c>
      <c r="N5950" s="50">
        <v>4.9799999999999997E-2</v>
      </c>
      <c r="O5950" s="50">
        <v>5.0200000000000002E-2</v>
      </c>
      <c r="R5950" s="59"/>
    </row>
    <row r="5951" spans="11:18" x14ac:dyDescent="0.2">
      <c r="K5951" s="17">
        <v>5942</v>
      </c>
      <c r="L5951" s="50">
        <v>1.782477302804498E-3</v>
      </c>
      <c r="M5951" s="50">
        <v>1.7961574802744949E-3</v>
      </c>
      <c r="N5951" s="50">
        <v>5.04E-2</v>
      </c>
      <c r="O5951" s="50">
        <v>5.0999999999999997E-2</v>
      </c>
      <c r="R5951" s="59"/>
    </row>
    <row r="5952" spans="11:18" x14ac:dyDescent="0.2">
      <c r="K5952" s="17">
        <v>5943</v>
      </c>
      <c r="L5952" s="50">
        <v>1.4194268506374595E-3</v>
      </c>
      <c r="M5952" s="50">
        <v>1.4324927970902719E-3</v>
      </c>
      <c r="N5952" s="50">
        <v>4.8599999999999997E-2</v>
      </c>
      <c r="O5952" s="50">
        <v>4.8800000000000003E-2</v>
      </c>
      <c r="R5952" s="59"/>
    </row>
    <row r="5953" spans="11:18" x14ac:dyDescent="0.2">
      <c r="K5953" s="17">
        <v>5944</v>
      </c>
      <c r="L5953" s="50">
        <v>1.7305491209029967E-3</v>
      </c>
      <c r="M5953" s="50">
        <v>1.7439085225871035E-3</v>
      </c>
      <c r="N5953" s="50">
        <v>4.9000000000000002E-2</v>
      </c>
      <c r="O5953" s="50">
        <v>4.9799999999999997E-2</v>
      </c>
      <c r="R5953" s="59"/>
    </row>
    <row r="5954" spans="11:18" x14ac:dyDescent="0.2">
      <c r="K5954" s="17">
        <v>5945</v>
      </c>
      <c r="L5954" s="50">
        <v>1.9325115999458671E-3</v>
      </c>
      <c r="M5954" s="50">
        <v>1.9473935275331629E-3</v>
      </c>
      <c r="N5954" s="50">
        <v>5.4800000000000001E-2</v>
      </c>
      <c r="O5954" s="50">
        <v>5.5199999999999999E-2</v>
      </c>
      <c r="R5954" s="59"/>
    </row>
    <row r="5955" spans="11:18" x14ac:dyDescent="0.2">
      <c r="K5955" s="17">
        <v>5946</v>
      </c>
      <c r="L5955" s="50">
        <v>1.6691082392047243E-3</v>
      </c>
      <c r="M5955" s="50">
        <v>1.6817647724552934E-3</v>
      </c>
      <c r="N5955" s="50">
        <v>4.6600000000000003E-2</v>
      </c>
      <c r="O5955" s="50">
        <v>4.7399999999999998E-2</v>
      </c>
      <c r="R5955" s="59"/>
    </row>
    <row r="5956" spans="11:18" x14ac:dyDescent="0.2">
      <c r="K5956" s="17">
        <v>5947</v>
      </c>
      <c r="L5956" s="50">
        <v>1.7546854971395166E-3</v>
      </c>
      <c r="M5956" s="50">
        <v>1.7686228599202692E-3</v>
      </c>
      <c r="N5956" s="50">
        <v>5.16E-2</v>
      </c>
      <c r="O5956" s="50">
        <v>5.1999999999999998E-2</v>
      </c>
      <c r="R5956" s="59"/>
    </row>
    <row r="5957" spans="11:18" x14ac:dyDescent="0.2">
      <c r="K5957" s="17">
        <v>5948</v>
      </c>
      <c r="L5957" s="50">
        <v>1.7698532349018628E-3</v>
      </c>
      <c r="M5957" s="50">
        <v>1.7835955064340937E-3</v>
      </c>
      <c r="N5957" s="50">
        <v>5.0799999999999998E-2</v>
      </c>
      <c r="O5957" s="50">
        <v>5.1200000000000002E-2</v>
      </c>
      <c r="R5957" s="59"/>
    </row>
    <row r="5958" spans="11:18" x14ac:dyDescent="0.2">
      <c r="K5958" s="17">
        <v>5949</v>
      </c>
      <c r="L5958" s="50">
        <v>1.8778271627275952E-3</v>
      </c>
      <c r="M5958" s="50">
        <v>1.8927206350154286E-3</v>
      </c>
      <c r="N5958" s="50">
        <v>5.5199999999999999E-2</v>
      </c>
      <c r="O5958" s="50">
        <v>5.5199999999999999E-2</v>
      </c>
      <c r="R5958" s="59"/>
    </row>
    <row r="5959" spans="11:18" x14ac:dyDescent="0.2">
      <c r="K5959" s="17">
        <v>5950</v>
      </c>
      <c r="L5959" s="50">
        <v>1.5828668228850284E-3</v>
      </c>
      <c r="M5959" s="50">
        <v>1.5967263564901234E-3</v>
      </c>
      <c r="N5959" s="50">
        <v>5.1400000000000001E-2</v>
      </c>
      <c r="O5959" s="50">
        <v>5.16E-2</v>
      </c>
      <c r="R5959" s="59"/>
    </row>
    <row r="5960" spans="11:18" x14ac:dyDescent="0.2">
      <c r="K5960" s="17">
        <v>5951</v>
      </c>
      <c r="L5960" s="50">
        <v>1.8427125232084371E-3</v>
      </c>
      <c r="M5960" s="50">
        <v>1.8577002354265967E-3</v>
      </c>
      <c r="N5960" s="50">
        <v>5.5399999999999998E-2</v>
      </c>
      <c r="O5960" s="50">
        <v>5.6000000000000001E-2</v>
      </c>
      <c r="R5960" s="59"/>
    </row>
    <row r="5961" spans="11:18" x14ac:dyDescent="0.2">
      <c r="K5961" s="17">
        <v>5952</v>
      </c>
      <c r="L5961" s="50">
        <v>1.7889423856402107E-3</v>
      </c>
      <c r="M5961" s="50">
        <v>1.8025863846659683E-3</v>
      </c>
      <c r="N5961" s="50">
        <v>5.04E-2</v>
      </c>
      <c r="O5961" s="50">
        <v>5.0599999999999999E-2</v>
      </c>
      <c r="R5961" s="59"/>
    </row>
    <row r="5962" spans="11:18" x14ac:dyDescent="0.2">
      <c r="K5962" s="17">
        <v>5953</v>
      </c>
      <c r="L5962" s="50">
        <v>1.7700191642999893E-3</v>
      </c>
      <c r="M5962" s="50">
        <v>1.7841517080248147E-3</v>
      </c>
      <c r="N5962" s="50">
        <v>5.2200000000000003E-2</v>
      </c>
      <c r="O5962" s="50">
        <v>5.2400000000000002E-2</v>
      </c>
      <c r="R5962" s="59"/>
    </row>
    <row r="5963" spans="11:18" x14ac:dyDescent="0.2">
      <c r="K5963" s="17">
        <v>5954</v>
      </c>
      <c r="L5963" s="50">
        <v>1.843264973574789E-3</v>
      </c>
      <c r="M5963" s="50">
        <v>1.8583908733846644E-3</v>
      </c>
      <c r="N5963" s="50">
        <v>5.5399999999999998E-2</v>
      </c>
      <c r="O5963" s="50">
        <v>5.6399999999999999E-2</v>
      </c>
      <c r="R5963" s="59"/>
    </row>
    <row r="5964" spans="11:18" x14ac:dyDescent="0.2">
      <c r="K5964" s="17">
        <v>5955</v>
      </c>
      <c r="L5964" s="50">
        <v>1.6761669099648214E-3</v>
      </c>
      <c r="M5964" s="50">
        <v>1.6904861763681466E-3</v>
      </c>
      <c r="N5964" s="50">
        <v>5.3199999999999997E-2</v>
      </c>
      <c r="O5964" s="50">
        <v>5.3600000000000002E-2</v>
      </c>
      <c r="R5964" s="59"/>
    </row>
    <row r="5965" spans="11:18" x14ac:dyDescent="0.2">
      <c r="K5965" s="17">
        <v>5956</v>
      </c>
      <c r="L5965" s="50">
        <v>1.584982379649261E-3</v>
      </c>
      <c r="M5965" s="50">
        <v>1.5975036694532826E-3</v>
      </c>
      <c r="N5965" s="50">
        <v>4.6399999999999997E-2</v>
      </c>
      <c r="O5965" s="50">
        <v>4.6399999999999997E-2</v>
      </c>
      <c r="R5965" s="59"/>
    </row>
    <row r="5966" spans="11:18" x14ac:dyDescent="0.2">
      <c r="K5966" s="17">
        <v>5957</v>
      </c>
      <c r="L5966" s="50">
        <v>1.858375262569485E-3</v>
      </c>
      <c r="M5966" s="50">
        <v>1.8731269175773586E-3</v>
      </c>
      <c r="N5966" s="50">
        <v>5.4600000000000003E-2</v>
      </c>
      <c r="O5966" s="50">
        <v>5.4800000000000001E-2</v>
      </c>
      <c r="R5966" s="59"/>
    </row>
    <row r="5967" spans="11:18" x14ac:dyDescent="0.2">
      <c r="K5967" s="17">
        <v>5958</v>
      </c>
      <c r="L5967" s="50">
        <v>1.9861669377574248E-3</v>
      </c>
      <c r="M5967" s="50">
        <v>2.0018280733293645E-3</v>
      </c>
      <c r="N5967" s="50">
        <v>5.7799999999999997E-2</v>
      </c>
      <c r="O5967" s="50">
        <v>5.8400000000000001E-2</v>
      </c>
      <c r="R5967" s="59"/>
    </row>
    <row r="5968" spans="11:18" x14ac:dyDescent="0.2">
      <c r="K5968" s="17">
        <v>5959</v>
      </c>
      <c r="L5968" s="50">
        <v>1.8450314399223416E-3</v>
      </c>
      <c r="M5968" s="50">
        <v>1.8585098826965495E-3</v>
      </c>
      <c r="N5968" s="50">
        <v>4.9599999999999998E-2</v>
      </c>
      <c r="O5968" s="50">
        <v>4.9799999999999997E-2</v>
      </c>
      <c r="R5968" s="59"/>
    </row>
    <row r="5969" spans="11:18" x14ac:dyDescent="0.2">
      <c r="K5969" s="17">
        <v>5960</v>
      </c>
      <c r="L5969" s="50">
        <v>1.8526559825034908E-3</v>
      </c>
      <c r="M5969" s="50">
        <v>1.8673342780046844E-3</v>
      </c>
      <c r="N5969" s="50">
        <v>5.4399999999999997E-2</v>
      </c>
      <c r="O5969" s="50">
        <v>5.4399999999999997E-2</v>
      </c>
      <c r="R5969" s="59"/>
    </row>
    <row r="5970" spans="11:18" x14ac:dyDescent="0.2">
      <c r="K5970" s="17">
        <v>5961</v>
      </c>
      <c r="L5970" s="50">
        <v>1.7236637209843725E-3</v>
      </c>
      <c r="M5970" s="50">
        <v>1.7383514171797774E-3</v>
      </c>
      <c r="N5970" s="50">
        <v>5.4600000000000003E-2</v>
      </c>
      <c r="O5970" s="50">
        <v>5.4600000000000003E-2</v>
      </c>
      <c r="R5970" s="59"/>
    </row>
    <row r="5971" spans="11:18" x14ac:dyDescent="0.2">
      <c r="K5971" s="17">
        <v>5962</v>
      </c>
      <c r="L5971" s="50">
        <v>1.6426312399722442E-3</v>
      </c>
      <c r="M5971" s="50">
        <v>1.655920919469066E-3</v>
      </c>
      <c r="N5971" s="50">
        <v>4.9200000000000001E-2</v>
      </c>
      <c r="O5971" s="50">
        <v>4.9599999999999998E-2</v>
      </c>
      <c r="R5971" s="59"/>
    </row>
    <row r="5972" spans="11:18" x14ac:dyDescent="0.2">
      <c r="K5972" s="17">
        <v>5963</v>
      </c>
      <c r="L5972" s="50">
        <v>1.9424303176631902E-3</v>
      </c>
      <c r="M5972" s="50">
        <v>1.9568393203604224E-3</v>
      </c>
      <c r="N5972" s="50">
        <v>5.3199999999999997E-2</v>
      </c>
      <c r="O5972" s="50">
        <v>5.3400000000000003E-2</v>
      </c>
      <c r="R5972" s="59"/>
    </row>
    <row r="5973" spans="11:18" x14ac:dyDescent="0.2">
      <c r="K5973" s="17">
        <v>5964</v>
      </c>
      <c r="L5973" s="50">
        <v>1.7217516082607613E-3</v>
      </c>
      <c r="M5973" s="50">
        <v>1.7359963896585811E-3</v>
      </c>
      <c r="N5973" s="50">
        <v>5.2400000000000002E-2</v>
      </c>
      <c r="O5973" s="50">
        <v>5.2999999999999999E-2</v>
      </c>
      <c r="R5973" s="59"/>
    </row>
    <row r="5974" spans="11:18" x14ac:dyDescent="0.2">
      <c r="K5974" s="17">
        <v>5965</v>
      </c>
      <c r="L5974" s="50">
        <v>1.8272103628177259E-3</v>
      </c>
      <c r="M5974" s="50">
        <v>1.8419248765202839E-3</v>
      </c>
      <c r="N5974" s="50">
        <v>5.4399999999999997E-2</v>
      </c>
      <c r="O5974" s="50">
        <v>5.4600000000000003E-2</v>
      </c>
      <c r="R5974" s="59"/>
    </row>
    <row r="5975" spans="11:18" x14ac:dyDescent="0.2">
      <c r="K5975" s="17">
        <v>5966</v>
      </c>
      <c r="L5975" s="50">
        <v>1.7033432476674403E-3</v>
      </c>
      <c r="M5975" s="50">
        <v>1.7170414203843418E-3</v>
      </c>
      <c r="N5975" s="50">
        <v>5.0799999999999998E-2</v>
      </c>
      <c r="O5975" s="50">
        <v>5.0799999999999998E-2</v>
      </c>
      <c r="R5975" s="59"/>
    </row>
    <row r="5976" spans="11:18" x14ac:dyDescent="0.2">
      <c r="K5976" s="17">
        <v>5967</v>
      </c>
      <c r="L5976" s="50">
        <v>1.5133271613864295E-3</v>
      </c>
      <c r="M5976" s="50">
        <v>1.5257587938468681E-3</v>
      </c>
      <c r="N5976" s="50">
        <v>4.5999999999999999E-2</v>
      </c>
      <c r="O5976" s="50">
        <v>4.6199999999999998E-2</v>
      </c>
      <c r="R5976" s="59"/>
    </row>
    <row r="5977" spans="11:18" x14ac:dyDescent="0.2">
      <c r="K5977" s="17">
        <v>5968</v>
      </c>
      <c r="L5977" s="50">
        <v>2.0350276647940384E-3</v>
      </c>
      <c r="M5977" s="50">
        <v>2.0497298454596673E-3</v>
      </c>
      <c r="N5977" s="50">
        <v>5.4199999999999998E-2</v>
      </c>
      <c r="O5977" s="50">
        <v>5.4399999999999997E-2</v>
      </c>
      <c r="R5977" s="59"/>
    </row>
    <row r="5978" spans="11:18" x14ac:dyDescent="0.2">
      <c r="K5978" s="17">
        <v>5969</v>
      </c>
      <c r="L5978" s="50">
        <v>1.9027331247831502E-3</v>
      </c>
      <c r="M5978" s="50">
        <v>1.9171662482735791E-3</v>
      </c>
      <c r="N5978" s="50">
        <v>5.3199999999999997E-2</v>
      </c>
      <c r="O5978" s="50">
        <v>5.3400000000000003E-2</v>
      </c>
      <c r="R5978" s="59"/>
    </row>
    <row r="5979" spans="11:18" x14ac:dyDescent="0.2">
      <c r="K5979" s="17">
        <v>5970</v>
      </c>
      <c r="L5979" s="50">
        <v>1.8124646013884329E-3</v>
      </c>
      <c r="M5979" s="50">
        <v>1.8269557946007193E-3</v>
      </c>
      <c r="N5979" s="50">
        <v>5.3199999999999997E-2</v>
      </c>
      <c r="O5979" s="50">
        <v>5.3800000000000001E-2</v>
      </c>
      <c r="R5979" s="59"/>
    </row>
    <row r="5980" spans="11:18" x14ac:dyDescent="0.2">
      <c r="K5980" s="17">
        <v>5971</v>
      </c>
      <c r="L5980" s="50">
        <v>1.8199529036545638E-3</v>
      </c>
      <c r="M5980" s="50">
        <v>1.8353623391577398E-3</v>
      </c>
      <c r="N5980" s="50">
        <v>5.7000000000000002E-2</v>
      </c>
      <c r="O5980" s="50">
        <v>5.74E-2</v>
      </c>
      <c r="R5980" s="59"/>
    </row>
    <row r="5981" spans="11:18" x14ac:dyDescent="0.2">
      <c r="K5981" s="17">
        <v>5972</v>
      </c>
      <c r="L5981" s="50">
        <v>2.0925149109802953E-3</v>
      </c>
      <c r="M5981" s="50">
        <v>2.1078939905328086E-3</v>
      </c>
      <c r="N5981" s="50">
        <v>5.6399999999999999E-2</v>
      </c>
      <c r="O5981" s="50">
        <v>5.7000000000000002E-2</v>
      </c>
      <c r="R5981" s="59"/>
    </row>
    <row r="5982" spans="11:18" x14ac:dyDescent="0.2">
      <c r="K5982" s="17">
        <v>5973</v>
      </c>
      <c r="L5982" s="50">
        <v>1.7694407462784389E-3</v>
      </c>
      <c r="M5982" s="50">
        <v>1.783726083258717E-3</v>
      </c>
      <c r="N5982" s="50">
        <v>5.28E-2</v>
      </c>
      <c r="O5982" s="50">
        <v>5.2999999999999999E-2</v>
      </c>
      <c r="R5982" s="59"/>
    </row>
    <row r="5983" spans="11:18" x14ac:dyDescent="0.2">
      <c r="K5983" s="17">
        <v>5974</v>
      </c>
      <c r="L5983" s="50">
        <v>1.7804028724511898E-3</v>
      </c>
      <c r="M5983" s="50">
        <v>1.794456684691313E-3</v>
      </c>
      <c r="N5983" s="50">
        <v>5.1799999999999999E-2</v>
      </c>
      <c r="O5983" s="50">
        <v>5.2200000000000003E-2</v>
      </c>
      <c r="R5983" s="59"/>
    </row>
    <row r="5984" spans="11:18" x14ac:dyDescent="0.2">
      <c r="K5984" s="17">
        <v>5975</v>
      </c>
      <c r="L5984" s="50">
        <v>1.6561823945702699E-3</v>
      </c>
      <c r="M5984" s="50">
        <v>1.6707843547595855E-3</v>
      </c>
      <c r="N5984" s="50">
        <v>5.3999999999999999E-2</v>
      </c>
      <c r="O5984" s="50">
        <v>5.4399999999999997E-2</v>
      </c>
      <c r="R5984" s="59"/>
    </row>
    <row r="5985" spans="11:18" x14ac:dyDescent="0.2">
      <c r="K5985" s="17">
        <v>5976</v>
      </c>
      <c r="L5985" s="50">
        <v>1.6517825336453853E-3</v>
      </c>
      <c r="M5985" s="50">
        <v>1.6651740709933418E-3</v>
      </c>
      <c r="N5985" s="50">
        <v>4.9200000000000001E-2</v>
      </c>
      <c r="O5985" s="50">
        <v>0.05</v>
      </c>
      <c r="R5985" s="59"/>
    </row>
    <row r="5986" spans="11:18" x14ac:dyDescent="0.2">
      <c r="K5986" s="17">
        <v>5977</v>
      </c>
      <c r="L5986" s="50">
        <v>1.8168530476342351E-3</v>
      </c>
      <c r="M5986" s="50">
        <v>1.8306025419926552E-3</v>
      </c>
      <c r="N5986" s="50">
        <v>5.0599999999999999E-2</v>
      </c>
      <c r="O5986" s="50">
        <v>5.1200000000000002E-2</v>
      </c>
      <c r="R5986" s="59"/>
    </row>
    <row r="5987" spans="11:18" x14ac:dyDescent="0.2">
      <c r="K5987" s="17">
        <v>5978</v>
      </c>
      <c r="L5987" s="50">
        <v>1.7587162258139227E-3</v>
      </c>
      <c r="M5987" s="50">
        <v>1.7729523157416121E-3</v>
      </c>
      <c r="N5987" s="50">
        <v>5.28E-2</v>
      </c>
      <c r="O5987" s="50">
        <v>5.2999999999999999E-2</v>
      </c>
      <c r="R5987" s="59"/>
    </row>
    <row r="5988" spans="11:18" x14ac:dyDescent="0.2">
      <c r="K5988" s="17">
        <v>5979</v>
      </c>
      <c r="L5988" s="50">
        <v>1.8874883425207955E-3</v>
      </c>
      <c r="M5988" s="50">
        <v>1.9020760757286084E-3</v>
      </c>
      <c r="N5988" s="50">
        <v>5.3999999999999999E-2</v>
      </c>
      <c r="O5988" s="50">
        <v>5.4199999999999998E-2</v>
      </c>
      <c r="R5988" s="59"/>
    </row>
    <row r="5989" spans="11:18" x14ac:dyDescent="0.2">
      <c r="K5989" s="17">
        <v>5980</v>
      </c>
      <c r="L5989" s="50">
        <v>1.8201117330106584E-3</v>
      </c>
      <c r="M5989" s="50">
        <v>1.834819971924268E-3</v>
      </c>
      <c r="N5989" s="50">
        <v>5.4399999999999997E-2</v>
      </c>
      <c r="O5989" s="50">
        <v>5.4800000000000001E-2</v>
      </c>
      <c r="R5989" s="59"/>
    </row>
    <row r="5990" spans="11:18" x14ac:dyDescent="0.2">
      <c r="K5990" s="17">
        <v>5981</v>
      </c>
      <c r="L5990" s="50">
        <v>1.5815098278159649E-3</v>
      </c>
      <c r="M5990" s="50">
        <v>1.5956070269730904E-3</v>
      </c>
      <c r="N5990" s="50">
        <v>5.2200000000000003E-2</v>
      </c>
      <c r="O5990" s="50">
        <v>5.2600000000000001E-2</v>
      </c>
      <c r="R5990" s="59"/>
    </row>
    <row r="5991" spans="11:18" x14ac:dyDescent="0.2">
      <c r="K5991" s="17">
        <v>5982</v>
      </c>
      <c r="L5991" s="50">
        <v>1.6042008249417239E-3</v>
      </c>
      <c r="M5991" s="50">
        <v>1.6167878545887465E-3</v>
      </c>
      <c r="N5991" s="50">
        <v>4.6399999999999997E-2</v>
      </c>
      <c r="O5991" s="50">
        <v>4.7E-2</v>
      </c>
      <c r="R5991" s="59"/>
    </row>
    <row r="5992" spans="11:18" x14ac:dyDescent="0.2">
      <c r="K5992" s="17">
        <v>5983</v>
      </c>
      <c r="L5992" s="50">
        <v>1.6528398530579348E-3</v>
      </c>
      <c r="M5992" s="50">
        <v>1.6659207596299186E-3</v>
      </c>
      <c r="N5992" s="50">
        <v>4.8000000000000001E-2</v>
      </c>
      <c r="O5992" s="50">
        <v>4.8800000000000003E-2</v>
      </c>
      <c r="R5992" s="59"/>
    </row>
    <row r="5993" spans="11:18" x14ac:dyDescent="0.2">
      <c r="K5993" s="17">
        <v>5984</v>
      </c>
      <c r="L5993" s="50">
        <v>1.5495954516787965E-3</v>
      </c>
      <c r="M5993" s="50">
        <v>1.5632949016141325E-3</v>
      </c>
      <c r="N5993" s="50">
        <v>5.0999999999999997E-2</v>
      </c>
      <c r="O5993" s="50">
        <v>5.0999999999999997E-2</v>
      </c>
      <c r="R5993" s="59"/>
    </row>
    <row r="5994" spans="11:18" x14ac:dyDescent="0.2">
      <c r="K5994" s="17">
        <v>5985</v>
      </c>
      <c r="L5994" s="50">
        <v>1.6547922794793422E-3</v>
      </c>
      <c r="M5994" s="50">
        <v>1.6681331805931134E-3</v>
      </c>
      <c r="N5994" s="50">
        <v>4.9000000000000002E-2</v>
      </c>
      <c r="O5994" s="50">
        <v>4.9799999999999997E-2</v>
      </c>
      <c r="R5994" s="59"/>
    </row>
    <row r="5995" spans="11:18" x14ac:dyDescent="0.2">
      <c r="K5995" s="17">
        <v>5986</v>
      </c>
      <c r="L5995" s="50">
        <v>1.8441369263602998E-3</v>
      </c>
      <c r="M5995" s="50">
        <v>1.8589269393493651E-3</v>
      </c>
      <c r="N5995" s="50">
        <v>5.4800000000000001E-2</v>
      </c>
      <c r="O5995" s="50">
        <v>5.5E-2</v>
      </c>
      <c r="R5995" s="59"/>
    </row>
    <row r="5996" spans="11:18" x14ac:dyDescent="0.2">
      <c r="K5996" s="17">
        <v>5987</v>
      </c>
      <c r="L5996" s="50">
        <v>1.8579537394968742E-3</v>
      </c>
      <c r="M5996" s="50">
        <v>1.8719095642341294E-3</v>
      </c>
      <c r="N5996" s="50">
        <v>5.16E-2</v>
      </c>
      <c r="O5996" s="50">
        <v>5.16E-2</v>
      </c>
      <c r="R5996" s="59"/>
    </row>
    <row r="5997" spans="11:18" x14ac:dyDescent="0.2">
      <c r="K5997" s="17">
        <v>5988</v>
      </c>
      <c r="L5997" s="50">
        <v>1.8074873908613749E-3</v>
      </c>
      <c r="M5997" s="50">
        <v>1.8215097703697585E-3</v>
      </c>
      <c r="N5997" s="50">
        <v>5.1799999999999999E-2</v>
      </c>
      <c r="O5997" s="50">
        <v>5.1999999999999998E-2</v>
      </c>
      <c r="R5997" s="59"/>
    </row>
    <row r="5998" spans="11:18" x14ac:dyDescent="0.2">
      <c r="K5998" s="17">
        <v>5989</v>
      </c>
      <c r="L5998" s="50">
        <v>1.7937621387568656E-3</v>
      </c>
      <c r="M5998" s="50">
        <v>1.8073718073689448E-3</v>
      </c>
      <c r="N5998" s="50">
        <v>5.0200000000000002E-2</v>
      </c>
      <c r="O5998" s="50">
        <v>5.0599999999999999E-2</v>
      </c>
      <c r="R5998" s="59"/>
    </row>
    <row r="5999" spans="11:18" x14ac:dyDescent="0.2">
      <c r="K5999" s="17">
        <v>5990</v>
      </c>
      <c r="L5999" s="50">
        <v>1.7615288805607119E-3</v>
      </c>
      <c r="M5999" s="50">
        <v>1.7755755297183371E-3</v>
      </c>
      <c r="N5999" s="50">
        <v>5.1799999999999999E-2</v>
      </c>
      <c r="O5999" s="50">
        <v>5.2400000000000002E-2</v>
      </c>
      <c r="R5999" s="59"/>
    </row>
    <row r="6000" spans="11:18" x14ac:dyDescent="0.2">
      <c r="K6000" s="17">
        <v>5991</v>
      </c>
      <c r="L6000" s="50">
        <v>1.8585205931713116E-3</v>
      </c>
      <c r="M6000" s="50">
        <v>1.8720187922196562E-3</v>
      </c>
      <c r="N6000" s="50">
        <v>4.9599999999999998E-2</v>
      </c>
      <c r="O6000" s="50">
        <v>5.0200000000000002E-2</v>
      </c>
      <c r="R6000" s="59"/>
    </row>
    <row r="6001" spans="11:18" x14ac:dyDescent="0.2">
      <c r="K6001" s="17">
        <v>5992</v>
      </c>
      <c r="L6001" s="50">
        <v>1.6717525350116861E-3</v>
      </c>
      <c r="M6001" s="50">
        <v>1.685492070533082E-3</v>
      </c>
      <c r="N6001" s="50">
        <v>5.0999999999999997E-2</v>
      </c>
      <c r="O6001" s="50">
        <v>5.0999999999999997E-2</v>
      </c>
      <c r="R6001" s="59"/>
    </row>
    <row r="6002" spans="11:18" x14ac:dyDescent="0.2">
      <c r="K6002" s="17">
        <v>5993</v>
      </c>
      <c r="L6002" s="50">
        <v>1.9559479723917105E-3</v>
      </c>
      <c r="M6002" s="50">
        <v>1.9708009559572361E-3</v>
      </c>
      <c r="N6002" s="50">
        <v>5.4800000000000001E-2</v>
      </c>
      <c r="O6002" s="50">
        <v>5.5E-2</v>
      </c>
      <c r="R6002" s="59"/>
    </row>
    <row r="6003" spans="11:18" x14ac:dyDescent="0.2">
      <c r="K6003" s="17">
        <v>5994</v>
      </c>
      <c r="L6003" s="50">
        <v>1.5512104553255508E-3</v>
      </c>
      <c r="M6003" s="50">
        <v>1.5653759982854729E-3</v>
      </c>
      <c r="N6003" s="50">
        <v>5.28E-2</v>
      </c>
      <c r="O6003" s="50">
        <v>5.28E-2</v>
      </c>
      <c r="R6003" s="59"/>
    </row>
    <row r="6004" spans="11:18" x14ac:dyDescent="0.2">
      <c r="K6004" s="17">
        <v>5995</v>
      </c>
      <c r="L6004" s="50">
        <v>1.8339657518854735E-3</v>
      </c>
      <c r="M6004" s="50">
        <v>1.848515775304805E-3</v>
      </c>
      <c r="N6004" s="50">
        <v>5.3600000000000002E-2</v>
      </c>
      <c r="O6004" s="50">
        <v>5.3999999999999999E-2</v>
      </c>
      <c r="R6004" s="59"/>
    </row>
    <row r="6005" spans="11:18" x14ac:dyDescent="0.2">
      <c r="K6005" s="17">
        <v>5996</v>
      </c>
      <c r="L6005" s="50">
        <v>1.6188004648302438E-3</v>
      </c>
      <c r="M6005" s="50">
        <v>1.6318316750077563E-3</v>
      </c>
      <c r="N6005" s="50">
        <v>4.8000000000000001E-2</v>
      </c>
      <c r="O6005" s="50">
        <v>4.8399999999999999E-2</v>
      </c>
      <c r="R6005" s="59"/>
    </row>
    <row r="6006" spans="11:18" x14ac:dyDescent="0.2">
      <c r="K6006" s="17">
        <v>5997</v>
      </c>
      <c r="L6006" s="50">
        <v>1.7366188609991664E-3</v>
      </c>
      <c r="M6006" s="50">
        <v>1.7511038914785103E-3</v>
      </c>
      <c r="N6006" s="50">
        <v>5.3800000000000001E-2</v>
      </c>
      <c r="O6006" s="50">
        <v>5.3800000000000001E-2</v>
      </c>
      <c r="R6006" s="59"/>
    </row>
    <row r="6007" spans="11:18" x14ac:dyDescent="0.2">
      <c r="K6007" s="17">
        <v>5998</v>
      </c>
      <c r="L6007" s="50">
        <v>1.6613561103400109E-3</v>
      </c>
      <c r="M6007" s="50">
        <v>1.6745099282367028E-3</v>
      </c>
      <c r="N6007" s="50">
        <v>4.8599999999999997E-2</v>
      </c>
      <c r="O6007" s="50">
        <v>4.9000000000000002E-2</v>
      </c>
      <c r="R6007" s="59"/>
    </row>
    <row r="6008" spans="11:18" x14ac:dyDescent="0.2">
      <c r="K6008" s="17">
        <v>5999</v>
      </c>
      <c r="L6008" s="50">
        <v>1.8291032309492713E-3</v>
      </c>
      <c r="M6008" s="50">
        <v>1.8433002281307178E-3</v>
      </c>
      <c r="N6008" s="50">
        <v>5.2400000000000002E-2</v>
      </c>
      <c r="O6008" s="50">
        <v>5.2600000000000001E-2</v>
      </c>
      <c r="R6008" s="59"/>
    </row>
    <row r="6009" spans="11:18" x14ac:dyDescent="0.2">
      <c r="K6009" s="17">
        <v>6000</v>
      </c>
      <c r="L6009" s="50">
        <v>2.1283751170205708E-3</v>
      </c>
      <c r="M6009" s="50">
        <v>2.143040430708227E-3</v>
      </c>
      <c r="N6009" s="50">
        <v>5.3999999999999999E-2</v>
      </c>
      <c r="O6009" s="50">
        <v>5.3999999999999999E-2</v>
      </c>
      <c r="R6009" s="59"/>
    </row>
    <row r="6010" spans="11:18" x14ac:dyDescent="0.2">
      <c r="K6010" s="17">
        <v>6001</v>
      </c>
      <c r="L6010" s="50">
        <v>1.6919594814573528E-3</v>
      </c>
      <c r="M6010" s="50">
        <v>1.7061068654041446E-3</v>
      </c>
      <c r="N6010" s="50">
        <v>5.2400000000000002E-2</v>
      </c>
      <c r="O6010" s="50">
        <v>5.28E-2</v>
      </c>
      <c r="R6010" s="59"/>
    </row>
    <row r="6011" spans="11:18" x14ac:dyDescent="0.2">
      <c r="K6011" s="17">
        <v>6002</v>
      </c>
      <c r="L6011" s="50">
        <v>1.7692045711610743E-3</v>
      </c>
      <c r="M6011" s="50">
        <v>1.7838966298941706E-3</v>
      </c>
      <c r="N6011" s="50">
        <v>5.4399999999999997E-2</v>
      </c>
      <c r="O6011" s="50">
        <v>5.5E-2</v>
      </c>
      <c r="R6011" s="59"/>
    </row>
    <row r="6012" spans="11:18" x14ac:dyDescent="0.2">
      <c r="K6012" s="17">
        <v>6003</v>
      </c>
      <c r="L6012" s="50">
        <v>1.952493241058652E-3</v>
      </c>
      <c r="M6012" s="50">
        <v>1.9669065720831812E-3</v>
      </c>
      <c r="N6012" s="50">
        <v>5.3199999999999997E-2</v>
      </c>
      <c r="O6012" s="50">
        <v>5.3400000000000003E-2</v>
      </c>
      <c r="R6012" s="59"/>
    </row>
    <row r="6013" spans="11:18" x14ac:dyDescent="0.2">
      <c r="K6013" s="17">
        <v>6004</v>
      </c>
      <c r="L6013" s="50">
        <v>1.4919410390088032E-3</v>
      </c>
      <c r="M6013" s="50">
        <v>1.5040603126379147E-3</v>
      </c>
      <c r="N6013" s="50">
        <v>4.48E-2</v>
      </c>
      <c r="O6013" s="50">
        <v>4.5400000000000003E-2</v>
      </c>
      <c r="R6013" s="59"/>
    </row>
    <row r="6014" spans="11:18" x14ac:dyDescent="0.2">
      <c r="K6014" s="17">
        <v>6005</v>
      </c>
      <c r="L6014" s="50">
        <v>1.8297565674426782E-3</v>
      </c>
      <c r="M6014" s="50">
        <v>1.8433130374995365E-3</v>
      </c>
      <c r="N6014" s="50">
        <v>4.9799999999999997E-2</v>
      </c>
      <c r="O6014" s="50">
        <v>5.04E-2</v>
      </c>
      <c r="R6014" s="59"/>
    </row>
    <row r="6015" spans="11:18" x14ac:dyDescent="0.2">
      <c r="K6015" s="17">
        <v>6006</v>
      </c>
      <c r="L6015" s="50">
        <v>1.6015322670271455E-3</v>
      </c>
      <c r="M6015" s="50">
        <v>1.615456211194778E-3</v>
      </c>
      <c r="N6015" s="50">
        <v>5.1799999999999999E-2</v>
      </c>
      <c r="O6015" s="50">
        <v>5.1999999999999998E-2</v>
      </c>
      <c r="R6015" s="59"/>
    </row>
    <row r="6016" spans="11:18" x14ac:dyDescent="0.2">
      <c r="K6016" s="17">
        <v>6007</v>
      </c>
      <c r="L6016" s="50">
        <v>1.4695875420008156E-3</v>
      </c>
      <c r="M6016" s="50">
        <v>1.4824937226995477E-3</v>
      </c>
      <c r="N6016" s="50">
        <v>4.8000000000000001E-2</v>
      </c>
      <c r="O6016" s="50">
        <v>4.82E-2</v>
      </c>
      <c r="R6016" s="59"/>
    </row>
    <row r="6017" spans="11:18" x14ac:dyDescent="0.2">
      <c r="K6017" s="17">
        <v>6008</v>
      </c>
      <c r="L6017" s="50">
        <v>1.8105801145284187E-3</v>
      </c>
      <c r="M6017" s="50">
        <v>1.823887273064121E-3</v>
      </c>
      <c r="N6017" s="50">
        <v>4.9000000000000002E-2</v>
      </c>
      <c r="O6017" s="50">
        <v>4.9399999999999999E-2</v>
      </c>
      <c r="R6017" s="59"/>
    </row>
    <row r="6018" spans="11:18" x14ac:dyDescent="0.2">
      <c r="K6018" s="17">
        <v>6009</v>
      </c>
      <c r="L6018" s="50">
        <v>1.7298915295067302E-3</v>
      </c>
      <c r="M6018" s="50">
        <v>1.7438571368893012E-3</v>
      </c>
      <c r="N6018" s="50">
        <v>5.1400000000000001E-2</v>
      </c>
      <c r="O6018" s="50">
        <v>5.1999999999999998E-2</v>
      </c>
      <c r="R6018" s="59"/>
    </row>
    <row r="6019" spans="11:18" x14ac:dyDescent="0.2">
      <c r="K6019" s="17">
        <v>6010</v>
      </c>
      <c r="L6019" s="50">
        <v>1.7925641407786055E-3</v>
      </c>
      <c r="M6019" s="50">
        <v>1.8072417955124426E-3</v>
      </c>
      <c r="N6019" s="50">
        <v>5.4399999999999997E-2</v>
      </c>
      <c r="O6019" s="50">
        <v>5.4600000000000003E-2</v>
      </c>
      <c r="R6019" s="59"/>
    </row>
    <row r="6020" spans="11:18" x14ac:dyDescent="0.2">
      <c r="K6020" s="17">
        <v>6011</v>
      </c>
      <c r="L6020" s="50">
        <v>2.0459150660690098E-3</v>
      </c>
      <c r="M6020" s="50">
        <v>2.0609466449668405E-3</v>
      </c>
      <c r="N6020" s="50">
        <v>5.5199999999999999E-2</v>
      </c>
      <c r="O6020" s="50">
        <v>5.6000000000000001E-2</v>
      </c>
      <c r="R6020" s="59"/>
    </row>
    <row r="6021" spans="11:18" x14ac:dyDescent="0.2">
      <c r="K6021" s="17">
        <v>6012</v>
      </c>
      <c r="L6021" s="50">
        <v>1.7725268672199662E-3</v>
      </c>
      <c r="M6021" s="50">
        <v>1.7860521277845106E-3</v>
      </c>
      <c r="N6021" s="50">
        <v>0.05</v>
      </c>
      <c r="O6021" s="50">
        <v>5.0200000000000002E-2</v>
      </c>
      <c r="R6021" s="59"/>
    </row>
    <row r="6022" spans="11:18" x14ac:dyDescent="0.2">
      <c r="K6022" s="17">
        <v>6013</v>
      </c>
      <c r="L6022" s="50">
        <v>1.5726601414296005E-3</v>
      </c>
      <c r="M6022" s="50">
        <v>1.5857857752926141E-3</v>
      </c>
      <c r="N6022" s="50">
        <v>4.8599999999999997E-2</v>
      </c>
      <c r="O6022" s="50">
        <v>4.9000000000000002E-2</v>
      </c>
      <c r="R6022" s="59"/>
    </row>
    <row r="6023" spans="11:18" x14ac:dyDescent="0.2">
      <c r="K6023" s="17">
        <v>6014</v>
      </c>
      <c r="L6023" s="50">
        <v>1.6370449754080016E-3</v>
      </c>
      <c r="M6023" s="50">
        <v>1.6507731217178237E-3</v>
      </c>
      <c r="N6023" s="50">
        <v>5.0999999999999997E-2</v>
      </c>
      <c r="O6023" s="50">
        <v>5.0999999999999997E-2</v>
      </c>
      <c r="R6023" s="59"/>
    </row>
    <row r="6024" spans="11:18" x14ac:dyDescent="0.2">
      <c r="K6024" s="17">
        <v>6015</v>
      </c>
      <c r="L6024" s="50">
        <v>1.7623276769764835E-3</v>
      </c>
      <c r="M6024" s="50">
        <v>1.7768419954508256E-3</v>
      </c>
      <c r="N6024" s="50">
        <v>5.3600000000000002E-2</v>
      </c>
      <c r="O6024" s="50">
        <v>5.3999999999999999E-2</v>
      </c>
      <c r="R6024" s="59"/>
    </row>
    <row r="6025" spans="11:18" x14ac:dyDescent="0.2">
      <c r="K6025" s="17">
        <v>6016</v>
      </c>
      <c r="L6025" s="50">
        <v>1.8029807247459634E-3</v>
      </c>
      <c r="M6025" s="50">
        <v>1.8175707792882491E-3</v>
      </c>
      <c r="N6025" s="50">
        <v>5.3999999999999999E-2</v>
      </c>
      <c r="O6025" s="50">
        <v>5.4199999999999998E-2</v>
      </c>
      <c r="R6025" s="59"/>
    </row>
    <row r="6026" spans="11:18" x14ac:dyDescent="0.2">
      <c r="K6026" s="17">
        <v>6017</v>
      </c>
      <c r="L6026" s="50">
        <v>1.566272182298279E-3</v>
      </c>
      <c r="M6026" s="50">
        <v>1.5794220540161703E-3</v>
      </c>
      <c r="N6026" s="50">
        <v>4.8800000000000003E-2</v>
      </c>
      <c r="O6026" s="50">
        <v>4.9200000000000001E-2</v>
      </c>
      <c r="R6026" s="59"/>
    </row>
    <row r="6027" spans="11:18" x14ac:dyDescent="0.2">
      <c r="K6027" s="17">
        <v>6018</v>
      </c>
      <c r="L6027" s="50">
        <v>1.706754357198598E-3</v>
      </c>
      <c r="M6027" s="50">
        <v>1.7200447515185882E-3</v>
      </c>
      <c r="N6027" s="50">
        <v>4.9000000000000002E-2</v>
      </c>
      <c r="O6027" s="50">
        <v>4.9399999999999999E-2</v>
      </c>
      <c r="R6027" s="59"/>
    </row>
    <row r="6028" spans="11:18" x14ac:dyDescent="0.2">
      <c r="K6028" s="17">
        <v>6019</v>
      </c>
      <c r="L6028" s="50">
        <v>1.7156325919809785E-3</v>
      </c>
      <c r="M6028" s="50">
        <v>1.7293383155500828E-3</v>
      </c>
      <c r="N6028" s="50">
        <v>5.0599999999999999E-2</v>
      </c>
      <c r="O6028" s="50">
        <v>5.1200000000000002E-2</v>
      </c>
      <c r="R6028" s="59"/>
    </row>
    <row r="6029" spans="11:18" x14ac:dyDescent="0.2">
      <c r="K6029" s="17">
        <v>6020</v>
      </c>
      <c r="L6029" s="50">
        <v>1.9095772655794772E-3</v>
      </c>
      <c r="M6029" s="50">
        <v>1.923894245984993E-3</v>
      </c>
      <c r="N6029" s="50">
        <v>5.28E-2</v>
      </c>
      <c r="O6029" s="50">
        <v>5.2999999999999999E-2</v>
      </c>
      <c r="R6029" s="59"/>
    </row>
    <row r="6030" spans="11:18" x14ac:dyDescent="0.2">
      <c r="K6030" s="17">
        <v>6021</v>
      </c>
      <c r="L6030" s="50">
        <v>1.5854345238279879E-3</v>
      </c>
      <c r="M6030" s="50">
        <v>1.5990911151633333E-3</v>
      </c>
      <c r="N6030" s="50">
        <v>5.0599999999999999E-2</v>
      </c>
      <c r="O6030" s="50">
        <v>5.0799999999999998E-2</v>
      </c>
      <c r="R6030" s="59"/>
    </row>
    <row r="6031" spans="11:18" x14ac:dyDescent="0.2">
      <c r="K6031" s="17">
        <v>6022</v>
      </c>
      <c r="L6031" s="50">
        <v>1.7043615618565304E-3</v>
      </c>
      <c r="M6031" s="50">
        <v>1.7172324010606783E-3</v>
      </c>
      <c r="N6031" s="50">
        <v>4.7600000000000003E-2</v>
      </c>
      <c r="O6031" s="50">
        <v>4.7600000000000003E-2</v>
      </c>
      <c r="R6031" s="59"/>
    </row>
    <row r="6032" spans="11:18" x14ac:dyDescent="0.2">
      <c r="K6032" s="17">
        <v>6023</v>
      </c>
      <c r="L6032" s="50">
        <v>1.6249210099525775E-3</v>
      </c>
      <c r="M6032" s="50">
        <v>1.6389306412808579E-3</v>
      </c>
      <c r="N6032" s="50">
        <v>5.1799999999999999E-2</v>
      </c>
      <c r="O6032" s="50">
        <v>5.2200000000000003E-2</v>
      </c>
      <c r="R6032" s="59"/>
    </row>
    <row r="6033" spans="11:18" x14ac:dyDescent="0.2">
      <c r="K6033" s="17">
        <v>6024</v>
      </c>
      <c r="L6033" s="50">
        <v>1.515740570114316E-3</v>
      </c>
      <c r="M6033" s="50">
        <v>1.5300215038016418E-3</v>
      </c>
      <c r="N6033" s="50">
        <v>5.28E-2</v>
      </c>
      <c r="O6033" s="50">
        <v>5.3800000000000001E-2</v>
      </c>
      <c r="R6033" s="59"/>
    </row>
    <row r="6034" spans="11:18" x14ac:dyDescent="0.2">
      <c r="K6034" s="17">
        <v>6025</v>
      </c>
      <c r="L6034" s="50">
        <v>1.3618963884842409E-3</v>
      </c>
      <c r="M6034" s="50">
        <v>1.3739136879511874E-3</v>
      </c>
      <c r="N6034" s="50">
        <v>4.4600000000000001E-2</v>
      </c>
      <c r="O6034" s="50">
        <v>4.4999999999999998E-2</v>
      </c>
      <c r="R6034" s="59"/>
    </row>
    <row r="6035" spans="11:18" x14ac:dyDescent="0.2">
      <c r="K6035" s="17">
        <v>6026</v>
      </c>
      <c r="L6035" s="50">
        <v>1.7689251443615639E-3</v>
      </c>
      <c r="M6035" s="50">
        <v>1.7833446528748111E-3</v>
      </c>
      <c r="N6035" s="50">
        <v>5.3199999999999997E-2</v>
      </c>
      <c r="O6035" s="50">
        <v>5.3600000000000002E-2</v>
      </c>
      <c r="R6035" s="59"/>
    </row>
    <row r="6036" spans="11:18" x14ac:dyDescent="0.2">
      <c r="K6036" s="17">
        <v>6027</v>
      </c>
      <c r="L6036" s="50">
        <v>1.722359250944455E-3</v>
      </c>
      <c r="M6036" s="50">
        <v>1.7364257683280173E-3</v>
      </c>
      <c r="N6036" s="50">
        <v>5.2200000000000003E-2</v>
      </c>
      <c r="O6036" s="50">
        <v>5.2200000000000003E-2</v>
      </c>
      <c r="R6036" s="59"/>
    </row>
    <row r="6037" spans="11:18" x14ac:dyDescent="0.2">
      <c r="K6037" s="17">
        <v>6028</v>
      </c>
      <c r="L6037" s="50">
        <v>1.8373634105305506E-3</v>
      </c>
      <c r="M6037" s="50">
        <v>1.851111286070757E-3</v>
      </c>
      <c r="N6037" s="50">
        <v>5.0799999999999998E-2</v>
      </c>
      <c r="O6037" s="50">
        <v>5.0999999999999997E-2</v>
      </c>
      <c r="R6037" s="59"/>
    </row>
    <row r="6038" spans="11:18" x14ac:dyDescent="0.2">
      <c r="K6038" s="17">
        <v>6029</v>
      </c>
      <c r="L6038" s="50">
        <v>1.7462283755533574E-3</v>
      </c>
      <c r="M6038" s="50">
        <v>1.7594874783947966E-3</v>
      </c>
      <c r="N6038" s="50">
        <v>4.8800000000000003E-2</v>
      </c>
      <c r="O6038" s="50">
        <v>4.9599999999999998E-2</v>
      </c>
      <c r="R6038" s="59"/>
    </row>
    <row r="6039" spans="11:18" x14ac:dyDescent="0.2">
      <c r="K6039" s="17">
        <v>6030</v>
      </c>
      <c r="L6039" s="50">
        <v>1.894247141874266E-3</v>
      </c>
      <c r="M6039" s="50">
        <v>1.9086657366741643E-3</v>
      </c>
      <c r="N6039" s="50">
        <v>5.2999999999999999E-2</v>
      </c>
      <c r="O6039" s="50">
        <v>5.3400000000000003E-2</v>
      </c>
      <c r="R6039" s="59"/>
    </row>
    <row r="6040" spans="11:18" x14ac:dyDescent="0.2">
      <c r="K6040" s="17">
        <v>6031</v>
      </c>
      <c r="L6040" s="50">
        <v>1.7952599849741762E-3</v>
      </c>
      <c r="M6040" s="50">
        <v>1.8093727923142759E-3</v>
      </c>
      <c r="N6040" s="50">
        <v>5.1999999999999998E-2</v>
      </c>
      <c r="O6040" s="50">
        <v>5.2400000000000002E-2</v>
      </c>
      <c r="R6040" s="59"/>
    </row>
    <row r="6041" spans="11:18" x14ac:dyDescent="0.2">
      <c r="K6041" s="17">
        <v>6032</v>
      </c>
      <c r="L6041" s="50">
        <v>1.6880551991920007E-3</v>
      </c>
      <c r="M6041" s="50">
        <v>1.7019759970274869E-3</v>
      </c>
      <c r="N6041" s="50">
        <v>5.16E-2</v>
      </c>
      <c r="O6041" s="50">
        <v>5.1799999999999999E-2</v>
      </c>
      <c r="R6041" s="59"/>
    </row>
    <row r="6042" spans="11:18" x14ac:dyDescent="0.2">
      <c r="K6042" s="17">
        <v>6033</v>
      </c>
      <c r="L6042" s="50">
        <v>1.6642824015249769E-3</v>
      </c>
      <c r="M6042" s="50">
        <v>1.6776872057941517E-3</v>
      </c>
      <c r="N6042" s="50">
        <v>4.9599999999999998E-2</v>
      </c>
      <c r="O6042" s="50">
        <v>4.9799999999999997E-2</v>
      </c>
      <c r="R6042" s="59"/>
    </row>
    <row r="6043" spans="11:18" x14ac:dyDescent="0.2">
      <c r="K6043" s="17">
        <v>6034</v>
      </c>
      <c r="L6043" s="50">
        <v>1.7215605623283506E-3</v>
      </c>
      <c r="M6043" s="50">
        <v>1.7355750883945511E-3</v>
      </c>
      <c r="N6043" s="50">
        <v>5.1999999999999998E-2</v>
      </c>
      <c r="O6043" s="50">
        <v>5.1999999999999998E-2</v>
      </c>
      <c r="R6043" s="59"/>
    </row>
    <row r="6044" spans="11:18" x14ac:dyDescent="0.2">
      <c r="K6044" s="17">
        <v>6035</v>
      </c>
      <c r="L6044" s="50">
        <v>2.0408435338254657E-3</v>
      </c>
      <c r="M6044" s="50">
        <v>2.0559046654523546E-3</v>
      </c>
      <c r="N6044" s="50">
        <v>5.5599999999999997E-2</v>
      </c>
      <c r="O6044" s="50">
        <v>5.6000000000000001E-2</v>
      </c>
      <c r="R6044" s="59"/>
    </row>
    <row r="6045" spans="11:18" x14ac:dyDescent="0.2">
      <c r="K6045" s="17">
        <v>6036</v>
      </c>
      <c r="L6045" s="50">
        <v>1.8027295581679499E-3</v>
      </c>
      <c r="M6045" s="50">
        <v>1.8167267879776827E-3</v>
      </c>
      <c r="N6045" s="50">
        <v>5.1200000000000002E-2</v>
      </c>
      <c r="O6045" s="50">
        <v>5.2200000000000003E-2</v>
      </c>
      <c r="R6045" s="59"/>
    </row>
    <row r="6046" spans="11:18" x14ac:dyDescent="0.2">
      <c r="K6046" s="17">
        <v>6037</v>
      </c>
      <c r="L6046" s="50">
        <v>1.7787670184841887E-3</v>
      </c>
      <c r="M6046" s="50">
        <v>1.7933343693273571E-3</v>
      </c>
      <c r="N6046" s="50">
        <v>5.3600000000000002E-2</v>
      </c>
      <c r="O6046" s="50">
        <v>5.4199999999999998E-2</v>
      </c>
      <c r="R6046" s="59"/>
    </row>
    <row r="6047" spans="11:18" x14ac:dyDescent="0.2">
      <c r="K6047" s="17">
        <v>6038</v>
      </c>
      <c r="L6047" s="50">
        <v>1.5833442107603725E-3</v>
      </c>
      <c r="M6047" s="50">
        <v>1.5968825071508374E-3</v>
      </c>
      <c r="N6047" s="50">
        <v>5.0200000000000002E-2</v>
      </c>
      <c r="O6047" s="50">
        <v>5.04E-2</v>
      </c>
      <c r="R6047" s="59"/>
    </row>
    <row r="6048" spans="11:18" x14ac:dyDescent="0.2">
      <c r="K6048" s="17">
        <v>6039</v>
      </c>
      <c r="L6048" s="50">
        <v>1.6827911175546599E-3</v>
      </c>
      <c r="M6048" s="50">
        <v>1.6971653508690238E-3</v>
      </c>
      <c r="N6048" s="50">
        <v>5.3199999999999997E-2</v>
      </c>
      <c r="O6048" s="50">
        <v>5.3600000000000002E-2</v>
      </c>
      <c r="R6048" s="59"/>
    </row>
    <row r="6049" spans="11:18" x14ac:dyDescent="0.2">
      <c r="K6049" s="17">
        <v>6040</v>
      </c>
      <c r="L6049" s="50">
        <v>1.7203025150087964E-3</v>
      </c>
      <c r="M6049" s="50">
        <v>1.7342566967738127E-3</v>
      </c>
      <c r="N6049" s="50">
        <v>5.16E-2</v>
      </c>
      <c r="O6049" s="50">
        <v>5.1799999999999999E-2</v>
      </c>
      <c r="R6049" s="59"/>
    </row>
    <row r="6050" spans="11:18" x14ac:dyDescent="0.2">
      <c r="K6050" s="17">
        <v>6041</v>
      </c>
      <c r="L6050" s="50">
        <v>1.7737982102331326E-3</v>
      </c>
      <c r="M6050" s="50">
        <v>1.7880243367047516E-3</v>
      </c>
      <c r="N6050" s="50">
        <v>5.2600000000000001E-2</v>
      </c>
      <c r="O6050" s="50">
        <v>5.28E-2</v>
      </c>
      <c r="R6050" s="59"/>
    </row>
    <row r="6051" spans="11:18" x14ac:dyDescent="0.2">
      <c r="K6051" s="17">
        <v>6042</v>
      </c>
      <c r="L6051" s="50">
        <v>1.591255048469429E-3</v>
      </c>
      <c r="M6051" s="50">
        <v>1.6051951198962811E-3</v>
      </c>
      <c r="N6051" s="50">
        <v>5.16E-2</v>
      </c>
      <c r="O6051" s="50">
        <v>5.2200000000000003E-2</v>
      </c>
      <c r="R6051" s="59"/>
    </row>
    <row r="6052" spans="11:18" x14ac:dyDescent="0.2">
      <c r="K6052" s="17">
        <v>6043</v>
      </c>
      <c r="L6052" s="50">
        <v>1.8689085228836997E-3</v>
      </c>
      <c r="M6052" s="50">
        <v>1.8828118233476534E-3</v>
      </c>
      <c r="N6052" s="50">
        <v>5.1200000000000002E-2</v>
      </c>
      <c r="O6052" s="50">
        <v>5.1799999999999999E-2</v>
      </c>
      <c r="R6052" s="59"/>
    </row>
    <row r="6053" spans="11:18" x14ac:dyDescent="0.2">
      <c r="K6053" s="17">
        <v>6044</v>
      </c>
      <c r="L6053" s="50">
        <v>1.7522527800997679E-3</v>
      </c>
      <c r="M6053" s="50">
        <v>1.7652966240430206E-3</v>
      </c>
      <c r="N6053" s="50">
        <v>4.8000000000000001E-2</v>
      </c>
      <c r="O6053" s="50">
        <v>4.8800000000000003E-2</v>
      </c>
      <c r="R6053" s="59"/>
    </row>
    <row r="6054" spans="11:18" x14ac:dyDescent="0.2">
      <c r="K6054" s="17">
        <v>6045</v>
      </c>
      <c r="L6054" s="50">
        <v>1.4694041078050163E-3</v>
      </c>
      <c r="M6054" s="50">
        <v>1.4824269249130919E-3</v>
      </c>
      <c r="N6054" s="50">
        <v>4.8399999999999999E-2</v>
      </c>
      <c r="O6054" s="50">
        <v>4.8599999999999997E-2</v>
      </c>
      <c r="R6054" s="59"/>
    </row>
    <row r="6055" spans="11:18" x14ac:dyDescent="0.2">
      <c r="K6055" s="17">
        <v>6046</v>
      </c>
      <c r="L6055" s="50">
        <v>1.8987766522250045E-3</v>
      </c>
      <c r="M6055" s="50">
        <v>1.9134183528960857E-3</v>
      </c>
      <c r="N6055" s="50">
        <v>5.4199999999999998E-2</v>
      </c>
      <c r="O6055" s="50">
        <v>5.4199999999999998E-2</v>
      </c>
      <c r="R6055" s="59"/>
    </row>
    <row r="6056" spans="11:18" x14ac:dyDescent="0.2">
      <c r="K6056" s="17">
        <v>6047</v>
      </c>
      <c r="L6056" s="50">
        <v>1.7272731073490072E-3</v>
      </c>
      <c r="M6056" s="50">
        <v>1.7408347749297722E-3</v>
      </c>
      <c r="N6056" s="50">
        <v>0.05</v>
      </c>
      <c r="O6056" s="50">
        <v>5.0599999999999999E-2</v>
      </c>
      <c r="R6056" s="59"/>
    </row>
    <row r="6057" spans="11:18" x14ac:dyDescent="0.2">
      <c r="K6057" s="17">
        <v>6048</v>
      </c>
      <c r="L6057" s="50">
        <v>1.7922365616704723E-3</v>
      </c>
      <c r="M6057" s="50">
        <v>1.8057189811386042E-3</v>
      </c>
      <c r="N6057" s="50">
        <v>4.9599999999999998E-2</v>
      </c>
      <c r="O6057" s="50">
        <v>0.05</v>
      </c>
      <c r="R6057" s="59"/>
    </row>
    <row r="6058" spans="11:18" x14ac:dyDescent="0.2">
      <c r="K6058" s="17">
        <v>6049</v>
      </c>
      <c r="L6058" s="50">
        <v>1.8908274059727668E-3</v>
      </c>
      <c r="M6058" s="50">
        <v>1.9065835821681083E-3</v>
      </c>
      <c r="N6058" s="50">
        <v>5.8400000000000001E-2</v>
      </c>
      <c r="O6058" s="50">
        <v>5.8599999999999999E-2</v>
      </c>
      <c r="R6058" s="59"/>
    </row>
    <row r="6059" spans="11:18" x14ac:dyDescent="0.2">
      <c r="K6059" s="17">
        <v>6050</v>
      </c>
      <c r="L6059" s="50">
        <v>1.3885486528704138E-3</v>
      </c>
      <c r="M6059" s="50">
        <v>1.4010767062136123E-3</v>
      </c>
      <c r="N6059" s="50">
        <v>4.6399999999999997E-2</v>
      </c>
      <c r="O6059" s="50">
        <v>4.7E-2</v>
      </c>
      <c r="R6059" s="59"/>
    </row>
    <row r="6060" spans="11:18" x14ac:dyDescent="0.2">
      <c r="K6060" s="17">
        <v>6051</v>
      </c>
      <c r="L6060" s="50">
        <v>1.7903439101373706E-3</v>
      </c>
      <c r="M6060" s="50">
        <v>1.8045946806507583E-3</v>
      </c>
      <c r="N6060" s="50">
        <v>5.28E-2</v>
      </c>
      <c r="O6060" s="50">
        <v>5.2999999999999999E-2</v>
      </c>
      <c r="R6060" s="59"/>
    </row>
    <row r="6061" spans="11:18" x14ac:dyDescent="0.2">
      <c r="K6061" s="17">
        <v>6052</v>
      </c>
      <c r="L6061" s="50">
        <v>1.8854303577994023E-3</v>
      </c>
      <c r="M6061" s="50">
        <v>1.8999711688934212E-3</v>
      </c>
      <c r="N6061" s="50">
        <v>5.3600000000000002E-2</v>
      </c>
      <c r="O6061" s="50">
        <v>5.3999999999999999E-2</v>
      </c>
      <c r="R6061" s="59"/>
    </row>
    <row r="6062" spans="11:18" x14ac:dyDescent="0.2">
      <c r="K6062" s="17">
        <v>6053</v>
      </c>
      <c r="L6062" s="50">
        <v>1.5369454873322894E-3</v>
      </c>
      <c r="M6062" s="50">
        <v>1.549962134013665E-3</v>
      </c>
      <c r="N6062" s="50">
        <v>4.8000000000000001E-2</v>
      </c>
      <c r="O6062" s="50">
        <v>4.8399999999999999E-2</v>
      </c>
      <c r="R6062" s="59"/>
    </row>
    <row r="6063" spans="11:18" x14ac:dyDescent="0.2">
      <c r="K6063" s="17">
        <v>6054</v>
      </c>
      <c r="L6063" s="50">
        <v>1.5319391292647005E-3</v>
      </c>
      <c r="M6063" s="50">
        <v>1.5454206639287809E-3</v>
      </c>
      <c r="N6063" s="50">
        <v>0.05</v>
      </c>
      <c r="O6063" s="50">
        <v>5.0200000000000002E-2</v>
      </c>
      <c r="R6063" s="59"/>
    </row>
    <row r="6064" spans="11:18" x14ac:dyDescent="0.2">
      <c r="K6064" s="17">
        <v>6055</v>
      </c>
      <c r="L6064" s="50">
        <v>1.7942165596976228E-3</v>
      </c>
      <c r="M6064" s="50">
        <v>1.80866876150941E-3</v>
      </c>
      <c r="N6064" s="50">
        <v>5.3600000000000002E-2</v>
      </c>
      <c r="O6064" s="50">
        <v>5.3600000000000002E-2</v>
      </c>
      <c r="R6064" s="59"/>
    </row>
    <row r="6065" spans="11:18" x14ac:dyDescent="0.2">
      <c r="K6065" s="17">
        <v>6056</v>
      </c>
      <c r="L6065" s="50">
        <v>1.6309793411306149E-3</v>
      </c>
      <c r="M6065" s="50">
        <v>1.643969132102842E-3</v>
      </c>
      <c r="N6065" s="50">
        <v>4.8000000000000001E-2</v>
      </c>
      <c r="O6065" s="50">
        <v>4.8599999999999997E-2</v>
      </c>
      <c r="R6065" s="59"/>
    </row>
    <row r="6066" spans="11:18" x14ac:dyDescent="0.2">
      <c r="K6066" s="17">
        <v>6057</v>
      </c>
      <c r="L6066" s="50">
        <v>1.380507231114331E-3</v>
      </c>
      <c r="M6066" s="50">
        <v>1.3929353822586736E-3</v>
      </c>
      <c r="N6066" s="50">
        <v>4.5999999999999999E-2</v>
      </c>
      <c r="O6066" s="50">
        <v>4.6399999999999997E-2</v>
      </c>
      <c r="R6066" s="59"/>
    </row>
    <row r="6067" spans="11:18" x14ac:dyDescent="0.2">
      <c r="K6067" s="17">
        <v>6058</v>
      </c>
      <c r="L6067" s="50">
        <v>1.7756361951971624E-3</v>
      </c>
      <c r="M6067" s="50">
        <v>1.7896684660668239E-3</v>
      </c>
      <c r="N6067" s="50">
        <v>5.1999999999999998E-2</v>
      </c>
      <c r="O6067" s="50">
        <v>5.1999999999999998E-2</v>
      </c>
      <c r="R6067" s="59"/>
    </row>
    <row r="6068" spans="11:18" x14ac:dyDescent="0.2">
      <c r="K6068" s="17">
        <v>6059</v>
      </c>
      <c r="L6068" s="50">
        <v>1.8404116949366199E-3</v>
      </c>
      <c r="M6068" s="50">
        <v>1.855241160189189E-3</v>
      </c>
      <c r="N6068" s="50">
        <v>5.5E-2</v>
      </c>
      <c r="O6068" s="50">
        <v>5.5E-2</v>
      </c>
      <c r="R6068" s="59"/>
    </row>
    <row r="6069" spans="11:18" x14ac:dyDescent="0.2">
      <c r="K6069" s="17">
        <v>6060</v>
      </c>
      <c r="L6069" s="50">
        <v>1.7420511498059908E-3</v>
      </c>
      <c r="M6069" s="50">
        <v>1.7555526150326865E-3</v>
      </c>
      <c r="N6069" s="50">
        <v>4.9799999999999997E-2</v>
      </c>
      <c r="O6069" s="50">
        <v>0.05</v>
      </c>
      <c r="R6069" s="59"/>
    </row>
    <row r="6070" spans="11:18" x14ac:dyDescent="0.2">
      <c r="K6070" s="17">
        <v>6061</v>
      </c>
      <c r="L6070" s="50">
        <v>1.6501587351042065E-3</v>
      </c>
      <c r="M6070" s="50">
        <v>1.6627149452385214E-3</v>
      </c>
      <c r="N6070" s="50">
        <v>4.6399999999999997E-2</v>
      </c>
      <c r="O6070" s="50">
        <v>4.6600000000000003E-2</v>
      </c>
      <c r="R6070" s="59"/>
    </row>
    <row r="6071" spans="11:18" x14ac:dyDescent="0.2">
      <c r="K6071" s="17">
        <v>6062</v>
      </c>
      <c r="L6071" s="50">
        <v>1.7946229543798018E-3</v>
      </c>
      <c r="M6071" s="50">
        <v>1.8081865282416891E-3</v>
      </c>
      <c r="N6071" s="50">
        <v>0.05</v>
      </c>
      <c r="O6071" s="50">
        <v>5.0200000000000002E-2</v>
      </c>
      <c r="R6071" s="59"/>
    </row>
    <row r="6072" spans="11:18" x14ac:dyDescent="0.2">
      <c r="K6072" s="17">
        <v>6063</v>
      </c>
      <c r="L6072" s="50">
        <v>1.4011084954220153E-3</v>
      </c>
      <c r="M6072" s="50">
        <v>1.4128721922479356E-3</v>
      </c>
      <c r="N6072" s="50">
        <v>4.36E-2</v>
      </c>
      <c r="O6072" s="50">
        <v>4.3999999999999997E-2</v>
      </c>
      <c r="R6072" s="59"/>
    </row>
    <row r="6073" spans="11:18" x14ac:dyDescent="0.2">
      <c r="K6073" s="17">
        <v>6064</v>
      </c>
      <c r="L6073" s="50">
        <v>1.6298167219059418E-3</v>
      </c>
      <c r="M6073" s="50">
        <v>1.6438656866925385E-3</v>
      </c>
      <c r="N6073" s="50">
        <v>5.1999999999999998E-2</v>
      </c>
      <c r="O6073" s="50">
        <v>5.2400000000000002E-2</v>
      </c>
      <c r="R6073" s="59"/>
    </row>
    <row r="6074" spans="11:18" x14ac:dyDescent="0.2">
      <c r="K6074" s="17">
        <v>6065</v>
      </c>
      <c r="L6074" s="50">
        <v>1.4555285787751736E-3</v>
      </c>
      <c r="M6074" s="50">
        <v>1.4677293167204438E-3</v>
      </c>
      <c r="N6074" s="50">
        <v>4.5199999999999997E-2</v>
      </c>
      <c r="O6074" s="50">
        <v>4.5400000000000003E-2</v>
      </c>
      <c r="R6074" s="59"/>
    </row>
    <row r="6075" spans="11:18" x14ac:dyDescent="0.2">
      <c r="K6075" s="17">
        <v>6066</v>
      </c>
      <c r="L6075" s="50">
        <v>1.8937103069563044E-3</v>
      </c>
      <c r="M6075" s="50">
        <v>1.9077162438003992E-3</v>
      </c>
      <c r="N6075" s="50">
        <v>5.16E-2</v>
      </c>
      <c r="O6075" s="50">
        <v>5.1799999999999999E-2</v>
      </c>
      <c r="R6075" s="59"/>
    </row>
    <row r="6076" spans="11:18" x14ac:dyDescent="0.2">
      <c r="K6076" s="17">
        <v>6067</v>
      </c>
      <c r="L6076" s="50">
        <v>1.4280515309066321E-3</v>
      </c>
      <c r="M6076" s="50">
        <v>1.44064135057694E-3</v>
      </c>
      <c r="N6076" s="50">
        <v>4.6800000000000001E-2</v>
      </c>
      <c r="O6076" s="50">
        <v>4.7E-2</v>
      </c>
      <c r="R6076" s="59"/>
    </row>
    <row r="6077" spans="11:18" x14ac:dyDescent="0.2">
      <c r="K6077" s="17">
        <v>6068</v>
      </c>
      <c r="L6077" s="50">
        <v>1.6958506029963601E-3</v>
      </c>
      <c r="M6077" s="50">
        <v>1.7093799508728716E-3</v>
      </c>
      <c r="N6077" s="50">
        <v>4.9799999999999997E-2</v>
      </c>
      <c r="O6077" s="50">
        <v>5.04E-2</v>
      </c>
      <c r="R6077" s="59"/>
    </row>
    <row r="6078" spans="11:18" x14ac:dyDescent="0.2">
      <c r="K6078" s="17">
        <v>6069</v>
      </c>
      <c r="L6078" s="50">
        <v>1.6190543555351085E-3</v>
      </c>
      <c r="M6078" s="50">
        <v>1.6332421613260209E-3</v>
      </c>
      <c r="N6078" s="50">
        <v>5.28E-2</v>
      </c>
      <c r="O6078" s="50">
        <v>5.28E-2</v>
      </c>
      <c r="R6078" s="59"/>
    </row>
    <row r="6079" spans="11:18" x14ac:dyDescent="0.2">
      <c r="K6079" s="17">
        <v>6070</v>
      </c>
      <c r="L6079" s="50">
        <v>1.5643353675937552E-3</v>
      </c>
      <c r="M6079" s="50">
        <v>1.5764538881613182E-3</v>
      </c>
      <c r="N6079" s="50">
        <v>4.4600000000000001E-2</v>
      </c>
      <c r="O6079" s="50">
        <v>4.5199999999999997E-2</v>
      </c>
      <c r="R6079" s="59"/>
    </row>
    <row r="6080" spans="11:18" x14ac:dyDescent="0.2">
      <c r="K6080" s="17">
        <v>6071</v>
      </c>
      <c r="L6080" s="50">
        <v>1.6169911937701207E-3</v>
      </c>
      <c r="M6080" s="50">
        <v>1.6298607116633473E-3</v>
      </c>
      <c r="N6080" s="50">
        <v>4.7600000000000003E-2</v>
      </c>
      <c r="O6080" s="50">
        <v>4.7800000000000002E-2</v>
      </c>
      <c r="R6080" s="59"/>
    </row>
    <row r="6081" spans="11:18" x14ac:dyDescent="0.2">
      <c r="K6081" s="17">
        <v>6072</v>
      </c>
      <c r="L6081" s="50">
        <v>1.8549405897085413E-3</v>
      </c>
      <c r="M6081" s="50">
        <v>1.8691876359682624E-3</v>
      </c>
      <c r="N6081" s="50">
        <v>5.2200000000000003E-2</v>
      </c>
      <c r="O6081" s="50">
        <v>5.2999999999999999E-2</v>
      </c>
      <c r="R6081" s="59"/>
    </row>
    <row r="6082" spans="11:18" x14ac:dyDescent="0.2">
      <c r="K6082" s="17">
        <v>6073</v>
      </c>
      <c r="L6082" s="50">
        <v>1.7844162303427226E-3</v>
      </c>
      <c r="M6082" s="50">
        <v>1.7972591483371866E-3</v>
      </c>
      <c r="N6082" s="50">
        <v>4.7199999999999999E-2</v>
      </c>
      <c r="O6082" s="50">
        <v>4.7600000000000003E-2</v>
      </c>
      <c r="R6082" s="59"/>
    </row>
    <row r="6083" spans="11:18" x14ac:dyDescent="0.2">
      <c r="K6083" s="17">
        <v>6074</v>
      </c>
      <c r="L6083" s="50">
        <v>1.652550641212106E-3</v>
      </c>
      <c r="M6083" s="50">
        <v>1.6659340137403834E-3</v>
      </c>
      <c r="N6083" s="50">
        <v>4.9399999999999999E-2</v>
      </c>
      <c r="O6083" s="50">
        <v>4.9799999999999997E-2</v>
      </c>
      <c r="R6083" s="59"/>
    </row>
    <row r="6084" spans="11:18" x14ac:dyDescent="0.2">
      <c r="K6084" s="17">
        <v>6075</v>
      </c>
      <c r="L6084" s="50">
        <v>2.0335394286421678E-3</v>
      </c>
      <c r="M6084" s="50">
        <v>2.0486313519642542E-3</v>
      </c>
      <c r="N6084" s="50">
        <v>5.5599999999999997E-2</v>
      </c>
      <c r="O6084" s="50">
        <v>5.5800000000000002E-2</v>
      </c>
      <c r="R6084" s="59"/>
    </row>
    <row r="6085" spans="11:18" x14ac:dyDescent="0.2">
      <c r="K6085" s="17">
        <v>6076</v>
      </c>
      <c r="L6085" s="50">
        <v>1.8828745070406014E-3</v>
      </c>
      <c r="M6085" s="50">
        <v>1.8973499549887623E-3</v>
      </c>
      <c r="N6085" s="50">
        <v>5.3199999999999997E-2</v>
      </c>
      <c r="O6085" s="50">
        <v>5.3800000000000001E-2</v>
      </c>
      <c r="R6085" s="59"/>
    </row>
    <row r="6086" spans="11:18" x14ac:dyDescent="0.2">
      <c r="K6086" s="17">
        <v>6077</v>
      </c>
      <c r="L6086" s="50">
        <v>1.7943160170494658E-3</v>
      </c>
      <c r="M6086" s="50">
        <v>1.8080927038508889E-3</v>
      </c>
      <c r="N6086" s="50">
        <v>5.0799999999999998E-2</v>
      </c>
      <c r="O6086" s="50">
        <v>5.1200000000000002E-2</v>
      </c>
      <c r="R6086" s="59"/>
    </row>
    <row r="6087" spans="11:18" x14ac:dyDescent="0.2">
      <c r="K6087" s="17">
        <v>6078</v>
      </c>
      <c r="L6087" s="50">
        <v>1.6162360046333194E-3</v>
      </c>
      <c r="M6087" s="50">
        <v>1.6302100053702357E-3</v>
      </c>
      <c r="N6087" s="50">
        <v>5.16E-2</v>
      </c>
      <c r="O6087" s="50">
        <v>5.2400000000000002E-2</v>
      </c>
      <c r="R6087" s="59"/>
    </row>
    <row r="6088" spans="11:18" x14ac:dyDescent="0.2">
      <c r="K6088" s="17">
        <v>6079</v>
      </c>
      <c r="L6088" s="50">
        <v>1.7037272213402805E-3</v>
      </c>
      <c r="M6088" s="50">
        <v>1.7186581788476009E-3</v>
      </c>
      <c r="N6088" s="50">
        <v>5.5199999999999999E-2</v>
      </c>
      <c r="O6088" s="50">
        <v>5.5800000000000002E-2</v>
      </c>
      <c r="R6088" s="59"/>
    </row>
    <row r="6089" spans="11:18" x14ac:dyDescent="0.2">
      <c r="K6089" s="17">
        <v>6080</v>
      </c>
      <c r="L6089" s="50">
        <v>1.8875929839785343E-3</v>
      </c>
      <c r="M6089" s="50">
        <v>1.9027206826696063E-3</v>
      </c>
      <c r="N6089" s="50">
        <v>5.5800000000000002E-2</v>
      </c>
      <c r="O6089" s="50">
        <v>5.6399999999999999E-2</v>
      </c>
      <c r="R6089" s="59"/>
    </row>
    <row r="6090" spans="11:18" x14ac:dyDescent="0.2">
      <c r="K6090" s="17">
        <v>6081</v>
      </c>
      <c r="L6090" s="50">
        <v>1.5409154170124941E-3</v>
      </c>
      <c r="M6090" s="50">
        <v>1.5542211920794636E-3</v>
      </c>
      <c r="N6090" s="50">
        <v>4.9399999999999999E-2</v>
      </c>
      <c r="O6090" s="50">
        <v>0.05</v>
      </c>
      <c r="R6090" s="59"/>
    </row>
    <row r="6091" spans="11:18" x14ac:dyDescent="0.2">
      <c r="K6091" s="17">
        <v>6082</v>
      </c>
      <c r="L6091" s="50">
        <v>1.537358327430284E-3</v>
      </c>
      <c r="M6091" s="50">
        <v>1.5512177782772889E-3</v>
      </c>
      <c r="N6091" s="50">
        <v>5.16E-2</v>
      </c>
      <c r="O6091" s="50">
        <v>5.1799999999999999E-2</v>
      </c>
      <c r="R6091" s="59"/>
    </row>
    <row r="6092" spans="11:18" x14ac:dyDescent="0.2">
      <c r="K6092" s="17">
        <v>6083</v>
      </c>
      <c r="L6092" s="50">
        <v>1.7083450793498461E-3</v>
      </c>
      <c r="M6092" s="50">
        <v>1.7232755123729987E-3</v>
      </c>
      <c r="N6092" s="50">
        <v>5.5199999999999999E-2</v>
      </c>
      <c r="O6092" s="50">
        <v>5.5599999999999997E-2</v>
      </c>
      <c r="R6092" s="59"/>
    </row>
    <row r="6093" spans="11:18" x14ac:dyDescent="0.2">
      <c r="K6093" s="17">
        <v>6084</v>
      </c>
      <c r="L6093" s="50">
        <v>1.7208139112350729E-3</v>
      </c>
      <c r="M6093" s="50">
        <v>1.7358846861870343E-3</v>
      </c>
      <c r="N6093" s="50">
        <v>5.6000000000000001E-2</v>
      </c>
      <c r="O6093" s="50">
        <v>5.62E-2</v>
      </c>
      <c r="R6093" s="59"/>
    </row>
    <row r="6094" spans="11:18" x14ac:dyDescent="0.2">
      <c r="K6094" s="17">
        <v>6085</v>
      </c>
      <c r="L6094" s="50">
        <v>1.7078771352462907E-3</v>
      </c>
      <c r="M6094" s="50">
        <v>1.7216395059649031E-3</v>
      </c>
      <c r="N6094" s="50">
        <v>5.0799999999999998E-2</v>
      </c>
      <c r="O6094" s="50">
        <v>5.1200000000000002E-2</v>
      </c>
      <c r="R6094" s="59"/>
    </row>
    <row r="6095" spans="11:18" x14ac:dyDescent="0.2">
      <c r="K6095" s="17">
        <v>6086</v>
      </c>
      <c r="L6095" s="50">
        <v>1.9014186238338162E-3</v>
      </c>
      <c r="M6095" s="50">
        <v>1.9148190556727562E-3</v>
      </c>
      <c r="N6095" s="50">
        <v>4.9200000000000001E-2</v>
      </c>
      <c r="O6095" s="50">
        <v>4.9399999999999999E-2</v>
      </c>
      <c r="R6095" s="59"/>
    </row>
    <row r="6096" spans="11:18" x14ac:dyDescent="0.2">
      <c r="K6096" s="17">
        <v>6087</v>
      </c>
      <c r="L6096" s="50">
        <v>1.6786985845034152E-3</v>
      </c>
      <c r="M6096" s="50">
        <v>1.6921300239797295E-3</v>
      </c>
      <c r="N6096" s="50">
        <v>4.9799999999999997E-2</v>
      </c>
      <c r="O6096" s="50">
        <v>4.9799999999999997E-2</v>
      </c>
      <c r="R6096" s="59"/>
    </row>
    <row r="6097" spans="11:18" x14ac:dyDescent="0.2">
      <c r="K6097" s="17">
        <v>6088</v>
      </c>
      <c r="L6097" s="50">
        <v>1.7067812001154096E-3</v>
      </c>
      <c r="M6097" s="50">
        <v>1.7211268487118808E-3</v>
      </c>
      <c r="N6097" s="50">
        <v>5.2999999999999999E-2</v>
      </c>
      <c r="O6097" s="50">
        <v>5.3600000000000002E-2</v>
      </c>
      <c r="R6097" s="59"/>
    </row>
    <row r="6098" spans="11:18" x14ac:dyDescent="0.2">
      <c r="K6098" s="17">
        <v>6089</v>
      </c>
      <c r="L6098" s="50">
        <v>1.6114078982243697E-3</v>
      </c>
      <c r="M6098" s="50">
        <v>1.6249293023729852E-3</v>
      </c>
      <c r="N6098" s="50">
        <v>0.05</v>
      </c>
      <c r="O6098" s="50">
        <v>5.04E-2</v>
      </c>
      <c r="R6098" s="59"/>
    </row>
    <row r="6099" spans="11:18" x14ac:dyDescent="0.2">
      <c r="K6099" s="17">
        <v>6090</v>
      </c>
      <c r="L6099" s="50">
        <v>1.5085829659215958E-3</v>
      </c>
      <c r="M6099" s="50">
        <v>1.5203071901079633E-3</v>
      </c>
      <c r="N6099" s="50">
        <v>4.3200000000000002E-2</v>
      </c>
      <c r="O6099" s="50">
        <v>4.36E-2</v>
      </c>
      <c r="R6099" s="59"/>
    </row>
    <row r="6100" spans="11:18" x14ac:dyDescent="0.2">
      <c r="K6100" s="17">
        <v>6091</v>
      </c>
      <c r="L6100" s="50">
        <v>1.846250132034169E-3</v>
      </c>
      <c r="M6100" s="50">
        <v>1.8600269562044794E-3</v>
      </c>
      <c r="N6100" s="50">
        <v>5.0799999999999998E-2</v>
      </c>
      <c r="O6100" s="50">
        <v>5.0999999999999997E-2</v>
      </c>
      <c r="R6100" s="59"/>
    </row>
    <row r="6101" spans="11:18" x14ac:dyDescent="0.2">
      <c r="K6101" s="17">
        <v>6092</v>
      </c>
      <c r="L6101" s="50">
        <v>1.7511911335335898E-3</v>
      </c>
      <c r="M6101" s="50">
        <v>1.7654148499457645E-3</v>
      </c>
      <c r="N6101" s="50">
        <v>5.2400000000000002E-2</v>
      </c>
      <c r="O6101" s="50">
        <v>5.3199999999999997E-2</v>
      </c>
      <c r="R6101" s="59"/>
    </row>
    <row r="6102" spans="11:18" x14ac:dyDescent="0.2">
      <c r="K6102" s="17">
        <v>6093</v>
      </c>
      <c r="L6102" s="50">
        <v>1.6863654698816987E-3</v>
      </c>
      <c r="M6102" s="50">
        <v>1.7001719425915078E-3</v>
      </c>
      <c r="N6102" s="50">
        <v>5.0999999999999997E-2</v>
      </c>
      <c r="O6102" s="50">
        <v>5.16E-2</v>
      </c>
      <c r="R6102" s="59"/>
    </row>
    <row r="6103" spans="11:18" x14ac:dyDescent="0.2">
      <c r="K6103" s="17">
        <v>6094</v>
      </c>
      <c r="L6103" s="50">
        <v>1.6997821008277157E-3</v>
      </c>
      <c r="M6103" s="50">
        <v>1.7136860218794794E-3</v>
      </c>
      <c r="N6103" s="50">
        <v>5.16E-2</v>
      </c>
      <c r="O6103" s="50">
        <v>5.16E-2</v>
      </c>
      <c r="R6103" s="59"/>
    </row>
    <row r="6104" spans="11:18" x14ac:dyDescent="0.2">
      <c r="K6104" s="17">
        <v>6095</v>
      </c>
      <c r="L6104" s="50">
        <v>1.6272453767991813E-3</v>
      </c>
      <c r="M6104" s="50">
        <v>1.6397805351154766E-3</v>
      </c>
      <c r="N6104" s="50">
        <v>4.6399999999999997E-2</v>
      </c>
      <c r="O6104" s="50">
        <v>4.6399999999999997E-2</v>
      </c>
      <c r="R6104" s="59"/>
    </row>
    <row r="6105" spans="11:18" x14ac:dyDescent="0.2">
      <c r="K6105" s="17">
        <v>6096</v>
      </c>
      <c r="L6105" s="50">
        <v>1.6526204329570379E-3</v>
      </c>
      <c r="M6105" s="50">
        <v>1.6660435327753831E-3</v>
      </c>
      <c r="N6105" s="50">
        <v>4.9599999999999998E-2</v>
      </c>
      <c r="O6105" s="50">
        <v>0.05</v>
      </c>
      <c r="R6105" s="59"/>
    </row>
    <row r="6106" spans="11:18" x14ac:dyDescent="0.2">
      <c r="K6106" s="17">
        <v>6097</v>
      </c>
      <c r="L6106" s="50">
        <v>1.6017973311482369E-3</v>
      </c>
      <c r="M6106" s="50">
        <v>1.6147379725778774E-3</v>
      </c>
      <c r="N6106" s="50">
        <v>4.8000000000000001E-2</v>
      </c>
      <c r="O6106" s="50">
        <v>4.8000000000000001E-2</v>
      </c>
      <c r="R6106" s="59"/>
    </row>
    <row r="6107" spans="11:18" x14ac:dyDescent="0.2">
      <c r="K6107" s="17">
        <v>6098</v>
      </c>
      <c r="L6107" s="50">
        <v>1.8756441899807201E-3</v>
      </c>
      <c r="M6107" s="50">
        <v>1.8898824682050115E-3</v>
      </c>
      <c r="N6107" s="50">
        <v>5.2600000000000001E-2</v>
      </c>
      <c r="O6107" s="50">
        <v>5.28E-2</v>
      </c>
      <c r="R6107" s="59"/>
    </row>
    <row r="6108" spans="11:18" x14ac:dyDescent="0.2">
      <c r="K6108" s="17">
        <v>6099</v>
      </c>
      <c r="L6108" s="50">
        <v>1.6521494657578248E-3</v>
      </c>
      <c r="M6108" s="50">
        <v>1.6657966307261187E-3</v>
      </c>
      <c r="N6108" s="50">
        <v>5.0599999999999999E-2</v>
      </c>
      <c r="O6108" s="50">
        <v>5.0999999999999997E-2</v>
      </c>
      <c r="R6108" s="59"/>
    </row>
    <row r="6109" spans="11:18" x14ac:dyDescent="0.2">
      <c r="K6109" s="17">
        <v>6100</v>
      </c>
      <c r="L6109" s="50">
        <v>1.6787825647428061E-3</v>
      </c>
      <c r="M6109" s="50">
        <v>1.6927313240710415E-3</v>
      </c>
      <c r="N6109" s="50">
        <v>5.1799999999999999E-2</v>
      </c>
      <c r="O6109" s="50">
        <v>5.1799999999999999E-2</v>
      </c>
      <c r="R6109" s="59"/>
    </row>
    <row r="6110" spans="11:18" x14ac:dyDescent="0.2">
      <c r="K6110" s="17">
        <v>6101</v>
      </c>
      <c r="L6110" s="50">
        <v>1.6290516816351516E-3</v>
      </c>
      <c r="M6110" s="50">
        <v>1.6424292739990996E-3</v>
      </c>
      <c r="N6110" s="50">
        <v>4.9599999999999998E-2</v>
      </c>
      <c r="O6110" s="50">
        <v>4.9799999999999997E-2</v>
      </c>
      <c r="R6110" s="59"/>
    </row>
    <row r="6111" spans="11:18" x14ac:dyDescent="0.2">
      <c r="K6111" s="17">
        <v>6102</v>
      </c>
      <c r="L6111" s="50">
        <v>1.8462206007149448E-3</v>
      </c>
      <c r="M6111" s="50">
        <v>1.8602379499779494E-3</v>
      </c>
      <c r="N6111" s="50">
        <v>5.1799999999999999E-2</v>
      </c>
      <c r="O6111" s="50">
        <v>5.1999999999999998E-2</v>
      </c>
      <c r="R6111" s="59"/>
    </row>
    <row r="6112" spans="11:18" x14ac:dyDescent="0.2">
      <c r="K6112" s="17">
        <v>6103</v>
      </c>
      <c r="L6112" s="50">
        <v>1.8231793601962329E-3</v>
      </c>
      <c r="M6112" s="50">
        <v>1.8369685861069772E-3</v>
      </c>
      <c r="N6112" s="50">
        <v>5.0999999999999997E-2</v>
      </c>
      <c r="O6112" s="50">
        <v>5.0999999999999997E-2</v>
      </c>
      <c r="R6112" s="59"/>
    </row>
    <row r="6113" spans="11:18" x14ac:dyDescent="0.2">
      <c r="K6113" s="17">
        <v>6104</v>
      </c>
      <c r="L6113" s="50">
        <v>1.855952994568645E-3</v>
      </c>
      <c r="M6113" s="50">
        <v>1.8706323719773074E-3</v>
      </c>
      <c r="N6113" s="50">
        <v>5.4399999999999997E-2</v>
      </c>
      <c r="O6113" s="50">
        <v>5.4399999999999997E-2</v>
      </c>
      <c r="R6113" s="59"/>
    </row>
    <row r="6114" spans="11:18" x14ac:dyDescent="0.2">
      <c r="K6114" s="17">
        <v>6105</v>
      </c>
      <c r="L6114" s="50">
        <v>1.80892164536996E-3</v>
      </c>
      <c r="M6114" s="50">
        <v>1.8231178822885894E-3</v>
      </c>
      <c r="N6114" s="50">
        <v>5.2400000000000002E-2</v>
      </c>
      <c r="O6114" s="50">
        <v>5.2600000000000001E-2</v>
      </c>
      <c r="R6114" s="59"/>
    </row>
    <row r="6115" spans="11:18" x14ac:dyDescent="0.2">
      <c r="K6115" s="17">
        <v>6106</v>
      </c>
      <c r="L6115" s="50">
        <v>1.4917583469088757E-3</v>
      </c>
      <c r="M6115" s="50">
        <v>1.5054388177217792E-3</v>
      </c>
      <c r="N6115" s="50">
        <v>5.0999999999999997E-2</v>
      </c>
      <c r="O6115" s="50">
        <v>5.0999999999999997E-2</v>
      </c>
      <c r="R6115" s="59"/>
    </row>
    <row r="6116" spans="11:18" x14ac:dyDescent="0.2">
      <c r="K6116" s="17">
        <v>6107</v>
      </c>
      <c r="L6116" s="50">
        <v>1.6451341148342373E-3</v>
      </c>
      <c r="M6116" s="50">
        <v>1.6586518409893386E-3</v>
      </c>
      <c r="N6116" s="50">
        <v>0.05</v>
      </c>
      <c r="O6116" s="50">
        <v>5.04E-2</v>
      </c>
      <c r="R6116" s="59"/>
    </row>
    <row r="6117" spans="11:18" x14ac:dyDescent="0.2">
      <c r="K6117" s="17">
        <v>6108</v>
      </c>
      <c r="L6117" s="50">
        <v>1.8519227028432703E-3</v>
      </c>
      <c r="M6117" s="50">
        <v>1.8674001383119389E-3</v>
      </c>
      <c r="N6117" s="50">
        <v>5.74E-2</v>
      </c>
      <c r="O6117" s="50">
        <v>5.7799999999999997E-2</v>
      </c>
      <c r="R6117" s="59"/>
    </row>
    <row r="6118" spans="11:18" x14ac:dyDescent="0.2">
      <c r="K6118" s="17">
        <v>6109</v>
      </c>
      <c r="L6118" s="50">
        <v>1.9039750565578981E-3</v>
      </c>
      <c r="M6118" s="50">
        <v>1.9186184630742601E-3</v>
      </c>
      <c r="N6118" s="50">
        <v>5.4199999999999998E-2</v>
      </c>
      <c r="O6118" s="50">
        <v>5.4199999999999998E-2</v>
      </c>
      <c r="R6118" s="59"/>
    </row>
    <row r="6119" spans="11:18" x14ac:dyDescent="0.2">
      <c r="K6119" s="17">
        <v>6110</v>
      </c>
      <c r="L6119" s="50">
        <v>1.8266600065005771E-3</v>
      </c>
      <c r="M6119" s="50">
        <v>1.8410979828955959E-3</v>
      </c>
      <c r="N6119" s="50">
        <v>5.3199999999999997E-2</v>
      </c>
      <c r="O6119" s="50">
        <v>5.3800000000000001E-2</v>
      </c>
      <c r="R6119" s="59"/>
    </row>
    <row r="6120" spans="11:18" x14ac:dyDescent="0.2">
      <c r="K6120" s="17">
        <v>6111</v>
      </c>
      <c r="L6120" s="50">
        <v>1.4773372384354149E-3</v>
      </c>
      <c r="M6120" s="50">
        <v>1.4900301216337901E-3</v>
      </c>
      <c r="N6120" s="50">
        <v>4.7199999999999999E-2</v>
      </c>
      <c r="O6120" s="50">
        <v>4.7199999999999999E-2</v>
      </c>
      <c r="R6120" s="59"/>
    </row>
    <row r="6121" spans="11:18" x14ac:dyDescent="0.2">
      <c r="K6121" s="17">
        <v>6112</v>
      </c>
      <c r="L6121" s="50">
        <v>1.4586605325579828E-3</v>
      </c>
      <c r="M6121" s="50">
        <v>1.4707138676081316E-3</v>
      </c>
      <c r="N6121" s="50">
        <v>4.4400000000000002E-2</v>
      </c>
      <c r="O6121" s="50">
        <v>4.48E-2</v>
      </c>
      <c r="R6121" s="59"/>
    </row>
    <row r="6122" spans="11:18" x14ac:dyDescent="0.2">
      <c r="K6122" s="17">
        <v>6113</v>
      </c>
      <c r="L6122" s="50">
        <v>1.6632399223364121E-3</v>
      </c>
      <c r="M6122" s="50">
        <v>1.6768010942366149E-3</v>
      </c>
      <c r="N6122" s="50">
        <v>0.05</v>
      </c>
      <c r="O6122" s="50">
        <v>5.04E-2</v>
      </c>
      <c r="R6122" s="59"/>
    </row>
    <row r="6123" spans="11:18" x14ac:dyDescent="0.2">
      <c r="K6123" s="17">
        <v>6114</v>
      </c>
      <c r="L6123" s="50">
        <v>1.7287756473729214E-3</v>
      </c>
      <c r="M6123" s="50">
        <v>1.7421807370654044E-3</v>
      </c>
      <c r="N6123" s="50">
        <v>4.9399999999999999E-2</v>
      </c>
      <c r="O6123" s="50">
        <v>5.0200000000000002E-2</v>
      </c>
      <c r="R6123" s="59"/>
    </row>
    <row r="6124" spans="11:18" x14ac:dyDescent="0.2">
      <c r="K6124" s="17">
        <v>6115</v>
      </c>
      <c r="L6124" s="50">
        <v>1.5686950340297156E-3</v>
      </c>
      <c r="M6124" s="50">
        <v>1.5814705745536345E-3</v>
      </c>
      <c r="N6124" s="50">
        <v>4.7E-2</v>
      </c>
      <c r="O6124" s="50">
        <v>4.7800000000000002E-2</v>
      </c>
      <c r="R6124" s="59"/>
    </row>
    <row r="6125" spans="11:18" x14ac:dyDescent="0.2">
      <c r="K6125" s="17">
        <v>6116</v>
      </c>
      <c r="L6125" s="50">
        <v>1.7378758677161548E-3</v>
      </c>
      <c r="M6125" s="50">
        <v>1.7521543937619726E-3</v>
      </c>
      <c r="N6125" s="50">
        <v>5.2999999999999999E-2</v>
      </c>
      <c r="O6125" s="50">
        <v>5.2999999999999999E-2</v>
      </c>
      <c r="R6125" s="59"/>
    </row>
    <row r="6126" spans="11:18" x14ac:dyDescent="0.2">
      <c r="K6126" s="17">
        <v>6117</v>
      </c>
      <c r="L6126" s="50">
        <v>1.5378115936441441E-3</v>
      </c>
      <c r="M6126" s="50">
        <v>1.551500575866608E-3</v>
      </c>
      <c r="N6126" s="50">
        <v>5.0599999999999999E-2</v>
      </c>
      <c r="O6126" s="50">
        <v>5.0999999999999997E-2</v>
      </c>
      <c r="R6126" s="59"/>
    </row>
    <row r="6127" spans="11:18" x14ac:dyDescent="0.2">
      <c r="K6127" s="17">
        <v>6118</v>
      </c>
      <c r="L6127" s="50">
        <v>1.6643064359952889E-3</v>
      </c>
      <c r="M6127" s="50">
        <v>1.6781283931731629E-3</v>
      </c>
      <c r="N6127" s="50">
        <v>5.1200000000000002E-2</v>
      </c>
      <c r="O6127" s="50">
        <v>5.1400000000000001E-2</v>
      </c>
      <c r="R6127" s="59"/>
    </row>
    <row r="6128" spans="11:18" x14ac:dyDescent="0.2">
      <c r="K6128" s="17">
        <v>6119</v>
      </c>
      <c r="L6128" s="50">
        <v>1.7155240727303603E-3</v>
      </c>
      <c r="M6128" s="50">
        <v>1.7287606794944097E-3</v>
      </c>
      <c r="N6128" s="50">
        <v>4.9000000000000002E-2</v>
      </c>
      <c r="O6128" s="50">
        <v>4.9000000000000002E-2</v>
      </c>
      <c r="R6128" s="59"/>
    </row>
    <row r="6129" spans="11:18" x14ac:dyDescent="0.2">
      <c r="K6129" s="17">
        <v>6120</v>
      </c>
      <c r="L6129" s="50">
        <v>1.8404003086800068E-3</v>
      </c>
      <c r="M6129" s="50">
        <v>1.8549986447718354E-3</v>
      </c>
      <c r="N6129" s="50">
        <v>5.3800000000000001E-2</v>
      </c>
      <c r="O6129" s="50">
        <v>5.4199999999999998E-2</v>
      </c>
      <c r="R6129" s="59"/>
    </row>
    <row r="6130" spans="11:18" x14ac:dyDescent="0.2">
      <c r="K6130" s="17">
        <v>6121</v>
      </c>
      <c r="L6130" s="50">
        <v>1.7281882796265271E-3</v>
      </c>
      <c r="M6130" s="50">
        <v>1.7422049805640078E-3</v>
      </c>
      <c r="N6130" s="50">
        <v>5.1999999999999998E-2</v>
      </c>
      <c r="O6130" s="50">
        <v>5.1999999999999998E-2</v>
      </c>
      <c r="R6130" s="59"/>
    </row>
    <row r="6131" spans="11:18" x14ac:dyDescent="0.2">
      <c r="K6131" s="17">
        <v>6122</v>
      </c>
      <c r="L6131" s="50">
        <v>1.8921148225143642E-3</v>
      </c>
      <c r="M6131" s="50">
        <v>1.9067936228641794E-3</v>
      </c>
      <c r="N6131" s="50">
        <v>5.4199999999999998E-2</v>
      </c>
      <c r="O6131" s="50">
        <v>5.4399999999999997E-2</v>
      </c>
      <c r="R6131" s="59"/>
    </row>
    <row r="6132" spans="11:18" x14ac:dyDescent="0.2">
      <c r="K6132" s="17">
        <v>6123</v>
      </c>
      <c r="L6132" s="50">
        <v>1.6161326699813178E-3</v>
      </c>
      <c r="M6132" s="50">
        <v>1.6292429125915665E-3</v>
      </c>
      <c r="N6132" s="50">
        <v>4.8399999999999999E-2</v>
      </c>
      <c r="O6132" s="50">
        <v>4.9000000000000002E-2</v>
      </c>
      <c r="R6132" s="59"/>
    </row>
    <row r="6133" spans="11:18" x14ac:dyDescent="0.2">
      <c r="K6133" s="17">
        <v>6124</v>
      </c>
      <c r="L6133" s="50">
        <v>1.8681434930671024E-3</v>
      </c>
      <c r="M6133" s="50">
        <v>1.8824341099308946E-3</v>
      </c>
      <c r="N6133" s="50">
        <v>5.28E-2</v>
      </c>
      <c r="O6133" s="50">
        <v>5.2999999999999999E-2</v>
      </c>
      <c r="R6133" s="59"/>
    </row>
    <row r="6134" spans="11:18" x14ac:dyDescent="0.2">
      <c r="K6134" s="17">
        <v>6125</v>
      </c>
      <c r="L6134" s="50">
        <v>1.8710635385546016E-3</v>
      </c>
      <c r="M6134" s="50">
        <v>1.8852305821620199E-3</v>
      </c>
      <c r="N6134" s="50">
        <v>5.2400000000000002E-2</v>
      </c>
      <c r="O6134" s="50">
        <v>5.2400000000000002E-2</v>
      </c>
      <c r="R6134" s="59"/>
    </row>
    <row r="6135" spans="11:18" x14ac:dyDescent="0.2">
      <c r="K6135" s="17">
        <v>6126</v>
      </c>
      <c r="L6135" s="50">
        <v>1.6857598925707293E-3</v>
      </c>
      <c r="M6135" s="50">
        <v>1.6990717177837811E-3</v>
      </c>
      <c r="N6135" s="50">
        <v>4.9200000000000001E-2</v>
      </c>
      <c r="O6135" s="50">
        <v>4.9399999999999999E-2</v>
      </c>
      <c r="R6135" s="59"/>
    </row>
    <row r="6136" spans="11:18" x14ac:dyDescent="0.2">
      <c r="K6136" s="17">
        <v>6127</v>
      </c>
      <c r="L6136" s="50">
        <v>1.8959655106022262E-3</v>
      </c>
      <c r="M6136" s="50">
        <v>1.9096511198758285E-3</v>
      </c>
      <c r="N6136" s="50">
        <v>5.04E-2</v>
      </c>
      <c r="O6136" s="50">
        <v>5.0599999999999999E-2</v>
      </c>
      <c r="R6136" s="59"/>
    </row>
    <row r="6137" spans="11:18" x14ac:dyDescent="0.2">
      <c r="K6137" s="17">
        <v>6128</v>
      </c>
      <c r="L6137" s="50">
        <v>1.7135270403895962E-3</v>
      </c>
      <c r="M6137" s="50">
        <v>1.7268156757387606E-3</v>
      </c>
      <c r="N6137" s="50">
        <v>4.8800000000000003E-2</v>
      </c>
      <c r="O6137" s="50">
        <v>4.9599999999999998E-2</v>
      </c>
      <c r="R6137" s="59"/>
    </row>
    <row r="6138" spans="11:18" x14ac:dyDescent="0.2">
      <c r="K6138" s="17">
        <v>6129</v>
      </c>
      <c r="L6138" s="50">
        <v>1.5414270085399291E-3</v>
      </c>
      <c r="M6138" s="50">
        <v>1.5541750289815299E-3</v>
      </c>
      <c r="N6138" s="50">
        <v>4.7199999999999999E-2</v>
      </c>
      <c r="O6138" s="50">
        <v>4.7600000000000003E-2</v>
      </c>
      <c r="R6138" s="59"/>
    </row>
    <row r="6139" spans="11:18" x14ac:dyDescent="0.2">
      <c r="K6139" s="17">
        <v>6130</v>
      </c>
      <c r="L6139" s="50">
        <v>1.6919105345176589E-3</v>
      </c>
      <c r="M6139" s="50">
        <v>1.7053463094671584E-3</v>
      </c>
      <c r="N6139" s="50">
        <v>4.9799999999999997E-2</v>
      </c>
      <c r="O6139" s="50">
        <v>4.9799999999999997E-2</v>
      </c>
      <c r="R6139" s="59"/>
    </row>
    <row r="6140" spans="11:18" x14ac:dyDescent="0.2">
      <c r="K6140" s="17">
        <v>6131</v>
      </c>
      <c r="L6140" s="50">
        <v>1.5407548771233263E-3</v>
      </c>
      <c r="M6140" s="50">
        <v>1.553529607102305E-3</v>
      </c>
      <c r="N6140" s="50">
        <v>4.7399999999999998E-2</v>
      </c>
      <c r="O6140" s="50">
        <v>4.7600000000000003E-2</v>
      </c>
      <c r="R6140" s="59"/>
    </row>
    <row r="6141" spans="11:18" x14ac:dyDescent="0.2">
      <c r="K6141" s="17">
        <v>6132</v>
      </c>
      <c r="L6141" s="50">
        <v>1.5158552419458041E-3</v>
      </c>
      <c r="M6141" s="50">
        <v>1.5287910958691228E-3</v>
      </c>
      <c r="N6141" s="50">
        <v>4.7800000000000002E-2</v>
      </c>
      <c r="O6141" s="50">
        <v>4.8399999999999999E-2</v>
      </c>
      <c r="R6141" s="59"/>
    </row>
    <row r="6142" spans="11:18" x14ac:dyDescent="0.2">
      <c r="K6142" s="17">
        <v>6133</v>
      </c>
      <c r="L6142" s="50">
        <v>1.6961497622877215E-3</v>
      </c>
      <c r="M6142" s="50">
        <v>1.7108284298363301E-3</v>
      </c>
      <c r="N6142" s="50">
        <v>5.4600000000000003E-2</v>
      </c>
      <c r="O6142" s="50">
        <v>5.4600000000000003E-2</v>
      </c>
      <c r="R6142" s="59"/>
    </row>
    <row r="6143" spans="11:18" x14ac:dyDescent="0.2">
      <c r="K6143" s="17">
        <v>6134</v>
      </c>
      <c r="L6143" s="50">
        <v>1.9662330685205117E-3</v>
      </c>
      <c r="M6143" s="50">
        <v>1.982680802109474E-3</v>
      </c>
      <c r="N6143" s="50">
        <v>6.0999999999999999E-2</v>
      </c>
      <c r="O6143" s="50">
        <v>6.1199999999999997E-2</v>
      </c>
      <c r="R6143" s="59"/>
    </row>
    <row r="6144" spans="11:18" x14ac:dyDescent="0.2">
      <c r="K6144" s="17">
        <v>6135</v>
      </c>
      <c r="L6144" s="50">
        <v>1.5232814022878886E-3</v>
      </c>
      <c r="M6144" s="50">
        <v>1.5360554475077448E-3</v>
      </c>
      <c r="N6144" s="50">
        <v>4.7399999999999998E-2</v>
      </c>
      <c r="O6144" s="50">
        <v>4.7600000000000003E-2</v>
      </c>
      <c r="R6144" s="59"/>
    </row>
    <row r="6145" spans="11:18" x14ac:dyDescent="0.2">
      <c r="K6145" s="17">
        <v>6136</v>
      </c>
      <c r="L6145" s="50">
        <v>1.5917536518767223E-3</v>
      </c>
      <c r="M6145" s="50">
        <v>1.6064760943745738E-3</v>
      </c>
      <c r="N6145" s="50">
        <v>5.4199999999999998E-2</v>
      </c>
      <c r="O6145" s="50">
        <v>5.5199999999999999E-2</v>
      </c>
      <c r="R6145" s="59"/>
    </row>
    <row r="6146" spans="11:18" x14ac:dyDescent="0.2">
      <c r="K6146" s="17">
        <v>6137</v>
      </c>
      <c r="L6146" s="50">
        <v>1.9387817049160638E-3</v>
      </c>
      <c r="M6146" s="50">
        <v>1.9540306014819444E-3</v>
      </c>
      <c r="N6146" s="50">
        <v>5.6399999999999999E-2</v>
      </c>
      <c r="O6146" s="50">
        <v>5.6599999999999998E-2</v>
      </c>
      <c r="R6146" s="59"/>
    </row>
    <row r="6147" spans="11:18" x14ac:dyDescent="0.2">
      <c r="K6147" s="17">
        <v>6138</v>
      </c>
      <c r="L6147" s="50">
        <v>1.8528213066621761E-3</v>
      </c>
      <c r="M6147" s="50">
        <v>1.867121776892036E-3</v>
      </c>
      <c r="N6147" s="50">
        <v>5.28E-2</v>
      </c>
      <c r="O6147" s="50">
        <v>5.3199999999999997E-2</v>
      </c>
      <c r="R6147" s="59"/>
    </row>
    <row r="6148" spans="11:18" x14ac:dyDescent="0.2">
      <c r="K6148" s="17">
        <v>6139</v>
      </c>
      <c r="L6148" s="50">
        <v>1.8363304443901871E-3</v>
      </c>
      <c r="M6148" s="50">
        <v>1.8508910223058229E-3</v>
      </c>
      <c r="N6148" s="50">
        <v>5.3800000000000001E-2</v>
      </c>
      <c r="O6148" s="50">
        <v>5.4199999999999998E-2</v>
      </c>
      <c r="R6148" s="59"/>
    </row>
    <row r="6149" spans="11:18" x14ac:dyDescent="0.2">
      <c r="K6149" s="17">
        <v>6140</v>
      </c>
      <c r="L6149" s="50">
        <v>1.6771481118400282E-3</v>
      </c>
      <c r="M6149" s="50">
        <v>1.6912859500335697E-3</v>
      </c>
      <c r="N6149" s="50">
        <v>5.2400000000000002E-2</v>
      </c>
      <c r="O6149" s="50">
        <v>5.2600000000000001E-2</v>
      </c>
      <c r="R6149" s="59"/>
    </row>
    <row r="6150" spans="11:18" x14ac:dyDescent="0.2">
      <c r="K6150" s="17">
        <v>6141</v>
      </c>
      <c r="L6150" s="50">
        <v>1.9912354988366092E-3</v>
      </c>
      <c r="M6150" s="50">
        <v>2.0066912372542728E-3</v>
      </c>
      <c r="N6150" s="50">
        <v>5.7200000000000001E-2</v>
      </c>
      <c r="O6150" s="50">
        <v>5.74E-2</v>
      </c>
      <c r="R6150" s="59"/>
    </row>
    <row r="6151" spans="11:18" x14ac:dyDescent="0.2">
      <c r="K6151" s="17">
        <v>6142</v>
      </c>
      <c r="L6151" s="50">
        <v>1.8247093501187412E-3</v>
      </c>
      <c r="M6151" s="50">
        <v>1.8396303974240287E-3</v>
      </c>
      <c r="N6151" s="50">
        <v>5.5199999999999999E-2</v>
      </c>
      <c r="O6151" s="50">
        <v>5.5399999999999998E-2</v>
      </c>
      <c r="R6151" s="59"/>
    </row>
    <row r="6152" spans="11:18" x14ac:dyDescent="0.2">
      <c r="K6152" s="17">
        <v>6143</v>
      </c>
      <c r="L6152" s="50">
        <v>1.7326981447219026E-3</v>
      </c>
      <c r="M6152" s="50">
        <v>1.7470069207143767E-3</v>
      </c>
      <c r="N6152" s="50">
        <v>5.28E-2</v>
      </c>
      <c r="O6152" s="50">
        <v>5.3400000000000003E-2</v>
      </c>
      <c r="R6152" s="59"/>
    </row>
    <row r="6153" spans="11:18" x14ac:dyDescent="0.2">
      <c r="K6153" s="17">
        <v>6144</v>
      </c>
      <c r="L6153" s="50">
        <v>1.8383756047155603E-3</v>
      </c>
      <c r="M6153" s="50">
        <v>1.8520663587827016E-3</v>
      </c>
      <c r="N6153" s="50">
        <v>5.0599999999999999E-2</v>
      </c>
      <c r="O6153" s="50">
        <v>5.0599999999999999E-2</v>
      </c>
      <c r="R6153" s="59"/>
    </row>
    <row r="6154" spans="11:18" x14ac:dyDescent="0.2">
      <c r="K6154" s="17">
        <v>6145</v>
      </c>
      <c r="L6154" s="50">
        <v>1.563353724777694E-3</v>
      </c>
      <c r="M6154" s="50">
        <v>1.5770854716175879E-3</v>
      </c>
      <c r="N6154" s="50">
        <v>5.0599999999999999E-2</v>
      </c>
      <c r="O6154" s="50">
        <v>5.16E-2</v>
      </c>
      <c r="R6154" s="59"/>
    </row>
    <row r="6155" spans="11:18" x14ac:dyDescent="0.2">
      <c r="K6155" s="17">
        <v>6146</v>
      </c>
      <c r="L6155" s="50">
        <v>1.720218298645879E-3</v>
      </c>
      <c r="M6155" s="50">
        <v>1.7335108540122381E-3</v>
      </c>
      <c r="N6155" s="50">
        <v>4.9200000000000001E-2</v>
      </c>
      <c r="O6155" s="50">
        <v>4.9399999999999999E-2</v>
      </c>
      <c r="R6155" s="59"/>
    </row>
    <row r="6156" spans="11:18" x14ac:dyDescent="0.2">
      <c r="K6156" s="17">
        <v>6147</v>
      </c>
      <c r="L6156" s="50">
        <v>1.9196291564052728E-3</v>
      </c>
      <c r="M6156" s="50">
        <v>1.9340090701760008E-3</v>
      </c>
      <c r="N6156" s="50">
        <v>5.28E-2</v>
      </c>
      <c r="O6156" s="50">
        <v>5.3400000000000003E-2</v>
      </c>
      <c r="R6156" s="59"/>
    </row>
    <row r="6157" spans="11:18" x14ac:dyDescent="0.2">
      <c r="K6157" s="17">
        <v>6148</v>
      </c>
      <c r="L6157" s="50">
        <v>1.8698907405010389E-3</v>
      </c>
      <c r="M6157" s="50">
        <v>1.883943781730133E-3</v>
      </c>
      <c r="N6157" s="50">
        <v>5.1799999999999999E-2</v>
      </c>
      <c r="O6157" s="50">
        <v>5.1999999999999998E-2</v>
      </c>
      <c r="R6157" s="59"/>
    </row>
    <row r="6158" spans="11:18" x14ac:dyDescent="0.2">
      <c r="K6158" s="17">
        <v>6149</v>
      </c>
      <c r="L6158" s="50">
        <v>1.8405637920078154E-3</v>
      </c>
      <c r="M6158" s="50">
        <v>1.8559623286940965E-3</v>
      </c>
      <c r="N6158" s="50">
        <v>5.7200000000000001E-2</v>
      </c>
      <c r="O6158" s="50">
        <v>5.7200000000000001E-2</v>
      </c>
      <c r="R6158" s="59"/>
    </row>
    <row r="6159" spans="11:18" x14ac:dyDescent="0.2">
      <c r="K6159" s="17">
        <v>6150</v>
      </c>
      <c r="L6159" s="50">
        <v>1.6323193768123868E-3</v>
      </c>
      <c r="M6159" s="50">
        <v>1.6459287250162084E-3</v>
      </c>
      <c r="N6159" s="50">
        <v>5.04E-2</v>
      </c>
      <c r="O6159" s="50">
        <v>5.0599999999999999E-2</v>
      </c>
      <c r="R6159" s="59"/>
    </row>
    <row r="6160" spans="11:18" x14ac:dyDescent="0.2">
      <c r="K6160" s="17">
        <v>6151</v>
      </c>
      <c r="L6160" s="50">
        <v>1.5919495832934644E-3</v>
      </c>
      <c r="M6160" s="50">
        <v>1.606361436955784E-3</v>
      </c>
      <c r="N6160" s="50">
        <v>5.3600000000000002E-2</v>
      </c>
      <c r="O6160" s="50">
        <v>5.4199999999999998E-2</v>
      </c>
      <c r="R6160" s="59"/>
    </row>
    <row r="6161" spans="11:18" x14ac:dyDescent="0.2">
      <c r="K6161" s="17">
        <v>6152</v>
      </c>
      <c r="L6161" s="50">
        <v>1.8633988596428858E-3</v>
      </c>
      <c r="M6161" s="50">
        <v>1.8766134716188684E-3</v>
      </c>
      <c r="N6161" s="50">
        <v>4.8599999999999997E-2</v>
      </c>
      <c r="O6161" s="50">
        <v>4.9000000000000002E-2</v>
      </c>
      <c r="R6161" s="59"/>
    </row>
    <row r="6162" spans="11:18" x14ac:dyDescent="0.2">
      <c r="K6162" s="17">
        <v>6153</v>
      </c>
      <c r="L6162" s="50">
        <v>1.5342738362293929E-3</v>
      </c>
      <c r="M6162" s="50">
        <v>1.5476336141134949E-3</v>
      </c>
      <c r="N6162" s="50">
        <v>4.9599999999999998E-2</v>
      </c>
      <c r="O6162" s="50">
        <v>0.05</v>
      </c>
      <c r="R6162" s="59"/>
    </row>
    <row r="6163" spans="11:18" x14ac:dyDescent="0.2">
      <c r="K6163" s="17">
        <v>6154</v>
      </c>
      <c r="L6163" s="50">
        <v>1.7301736148159442E-3</v>
      </c>
      <c r="M6163" s="50">
        <v>1.7434572376658231E-3</v>
      </c>
      <c r="N6163" s="50">
        <v>4.8800000000000003E-2</v>
      </c>
      <c r="O6163" s="50">
        <v>4.9399999999999999E-2</v>
      </c>
      <c r="R6163" s="59"/>
    </row>
    <row r="6164" spans="11:18" x14ac:dyDescent="0.2">
      <c r="K6164" s="17">
        <v>6155</v>
      </c>
      <c r="L6164" s="50">
        <v>1.757005658969123E-3</v>
      </c>
      <c r="M6164" s="50">
        <v>1.7704995846643261E-3</v>
      </c>
      <c r="N6164" s="50">
        <v>4.9799999999999997E-2</v>
      </c>
      <c r="O6164" s="50">
        <v>0.05</v>
      </c>
      <c r="R6164" s="59"/>
    </row>
    <row r="6165" spans="11:18" x14ac:dyDescent="0.2">
      <c r="K6165" s="17">
        <v>6156</v>
      </c>
      <c r="L6165" s="50">
        <v>1.6122086285857936E-3</v>
      </c>
      <c r="M6165" s="50">
        <v>1.6250856887135492E-3</v>
      </c>
      <c r="N6165" s="50">
        <v>4.7600000000000003E-2</v>
      </c>
      <c r="O6165" s="50">
        <v>4.7800000000000002E-2</v>
      </c>
      <c r="R6165" s="59"/>
    </row>
    <row r="6166" spans="11:18" x14ac:dyDescent="0.2">
      <c r="K6166" s="17">
        <v>6157</v>
      </c>
      <c r="L6166" s="50">
        <v>1.824277360446282E-3</v>
      </c>
      <c r="M6166" s="50">
        <v>1.8385367835068848E-3</v>
      </c>
      <c r="N6166" s="50">
        <v>5.2600000000000001E-2</v>
      </c>
      <c r="O6166" s="50">
        <v>5.3199999999999997E-2</v>
      </c>
      <c r="R6166" s="59"/>
    </row>
    <row r="6167" spans="11:18" x14ac:dyDescent="0.2">
      <c r="K6167" s="17">
        <v>6158</v>
      </c>
      <c r="L6167" s="50">
        <v>1.8524818502461088E-3</v>
      </c>
      <c r="M6167" s="50">
        <v>1.8659719796434516E-3</v>
      </c>
      <c r="N6167" s="50">
        <v>4.9799999999999997E-2</v>
      </c>
      <c r="O6167" s="50">
        <v>0.05</v>
      </c>
      <c r="R6167" s="59"/>
    </row>
    <row r="6168" spans="11:18" x14ac:dyDescent="0.2">
      <c r="K6168" s="17">
        <v>6159</v>
      </c>
      <c r="L6168" s="50">
        <v>1.7251503568833965E-3</v>
      </c>
      <c r="M6168" s="50">
        <v>1.7389074147860231E-3</v>
      </c>
      <c r="N6168" s="50">
        <v>5.0999999999999997E-2</v>
      </c>
      <c r="O6168" s="50">
        <v>5.0999999999999997E-2</v>
      </c>
      <c r="R6168" s="59"/>
    </row>
    <row r="6169" spans="11:18" x14ac:dyDescent="0.2">
      <c r="K6169" s="17">
        <v>6160</v>
      </c>
      <c r="L6169" s="50">
        <v>1.456998369801882E-3</v>
      </c>
      <c r="M6169" s="50">
        <v>1.4693524699786187E-3</v>
      </c>
      <c r="N6169" s="50">
        <v>4.5400000000000003E-2</v>
      </c>
      <c r="O6169" s="50">
        <v>4.5999999999999999E-2</v>
      </c>
      <c r="R6169" s="59"/>
    </row>
    <row r="6170" spans="11:18" x14ac:dyDescent="0.2">
      <c r="K6170" s="17">
        <v>6161</v>
      </c>
      <c r="L6170" s="50">
        <v>1.6816051746308947E-3</v>
      </c>
      <c r="M6170" s="50">
        <v>1.6957035000247384E-3</v>
      </c>
      <c r="N6170" s="50">
        <v>5.2200000000000003E-2</v>
      </c>
      <c r="O6170" s="50">
        <v>5.2400000000000002E-2</v>
      </c>
      <c r="R6170" s="59"/>
    </row>
    <row r="6171" spans="11:18" x14ac:dyDescent="0.2">
      <c r="K6171" s="17">
        <v>6162</v>
      </c>
      <c r="L6171" s="50">
        <v>1.5859217301394371E-3</v>
      </c>
      <c r="M6171" s="50">
        <v>1.5996588468789375E-3</v>
      </c>
      <c r="N6171" s="50">
        <v>5.0599999999999999E-2</v>
      </c>
      <c r="O6171" s="50">
        <v>5.1400000000000001E-2</v>
      </c>
      <c r="R6171" s="59"/>
    </row>
    <row r="6172" spans="11:18" x14ac:dyDescent="0.2">
      <c r="K6172" s="17">
        <v>6163</v>
      </c>
      <c r="L6172" s="50">
        <v>1.6297425623310764E-3</v>
      </c>
      <c r="M6172" s="50">
        <v>1.6442442508106184E-3</v>
      </c>
      <c r="N6172" s="50">
        <v>5.3999999999999999E-2</v>
      </c>
      <c r="O6172" s="50">
        <v>5.3999999999999999E-2</v>
      </c>
      <c r="R6172" s="59"/>
    </row>
    <row r="6173" spans="11:18" x14ac:dyDescent="0.2">
      <c r="K6173" s="17">
        <v>6164</v>
      </c>
      <c r="L6173" s="50">
        <v>1.4792403286089466E-3</v>
      </c>
      <c r="M6173" s="50">
        <v>1.4915138551913714E-3</v>
      </c>
      <c r="N6173" s="50">
        <v>4.5199999999999997E-2</v>
      </c>
      <c r="O6173" s="50">
        <v>4.5600000000000002E-2</v>
      </c>
      <c r="R6173" s="59"/>
    </row>
    <row r="6174" spans="11:18" x14ac:dyDescent="0.2">
      <c r="K6174" s="17">
        <v>6165</v>
      </c>
      <c r="L6174" s="50">
        <v>1.9758703790710907E-3</v>
      </c>
      <c r="M6174" s="50">
        <v>1.9906623970114873E-3</v>
      </c>
      <c r="N6174" s="50">
        <v>5.4600000000000003E-2</v>
      </c>
      <c r="O6174" s="50">
        <v>5.5E-2</v>
      </c>
      <c r="R6174" s="59"/>
    </row>
    <row r="6175" spans="11:18" x14ac:dyDescent="0.2">
      <c r="K6175" s="17">
        <v>6166</v>
      </c>
      <c r="L6175" s="50">
        <v>2.0078840252313228E-3</v>
      </c>
      <c r="M6175" s="50">
        <v>2.0217844219963333E-3</v>
      </c>
      <c r="N6175" s="50">
        <v>5.0999999999999997E-2</v>
      </c>
      <c r="O6175" s="50">
        <v>5.1400000000000001E-2</v>
      </c>
      <c r="R6175" s="59"/>
    </row>
    <row r="6176" spans="11:18" x14ac:dyDescent="0.2">
      <c r="K6176" s="17">
        <v>6167</v>
      </c>
      <c r="L6176" s="50">
        <v>1.7011518175776938E-3</v>
      </c>
      <c r="M6176" s="50">
        <v>1.7151995481448704E-3</v>
      </c>
      <c r="N6176" s="50">
        <v>5.1999999999999998E-2</v>
      </c>
      <c r="O6176" s="50">
        <v>5.2200000000000003E-2</v>
      </c>
      <c r="R6176" s="59"/>
    </row>
    <row r="6177" spans="11:18" x14ac:dyDescent="0.2">
      <c r="K6177" s="17">
        <v>6168</v>
      </c>
      <c r="L6177" s="50">
        <v>1.7009210181440353E-3</v>
      </c>
      <c r="M6177" s="50">
        <v>1.7150270144823628E-3</v>
      </c>
      <c r="N6177" s="50">
        <v>5.16E-2</v>
      </c>
      <c r="O6177" s="50">
        <v>5.28E-2</v>
      </c>
      <c r="R6177" s="59"/>
    </row>
    <row r="6178" spans="11:18" x14ac:dyDescent="0.2">
      <c r="K6178" s="17">
        <v>6169</v>
      </c>
      <c r="L6178" s="50">
        <v>1.9547516907166369E-3</v>
      </c>
      <c r="M6178" s="50">
        <v>1.969482770729994E-3</v>
      </c>
      <c r="N6178" s="50">
        <v>5.4199999999999998E-2</v>
      </c>
      <c r="O6178" s="50">
        <v>5.4800000000000001E-2</v>
      </c>
      <c r="R6178" s="59"/>
    </row>
    <row r="6179" spans="11:18" x14ac:dyDescent="0.2">
      <c r="K6179" s="17">
        <v>6170</v>
      </c>
      <c r="L6179" s="50">
        <v>1.5751186662851487E-3</v>
      </c>
      <c r="M6179" s="50">
        <v>1.5880031042855799E-3</v>
      </c>
      <c r="N6179" s="50">
        <v>4.7800000000000002E-2</v>
      </c>
      <c r="O6179" s="50">
        <v>4.8000000000000001E-2</v>
      </c>
      <c r="R6179" s="59"/>
    </row>
    <row r="6180" spans="11:18" x14ac:dyDescent="0.2">
      <c r="K6180" s="17">
        <v>6171</v>
      </c>
      <c r="L6180" s="50">
        <v>1.7147573180588769E-3</v>
      </c>
      <c r="M6180" s="50">
        <v>1.7287262368456445E-3</v>
      </c>
      <c r="N6180" s="50">
        <v>5.16E-2</v>
      </c>
      <c r="O6180" s="50">
        <v>5.2400000000000002E-2</v>
      </c>
      <c r="R6180" s="59"/>
    </row>
    <row r="6181" spans="11:18" x14ac:dyDescent="0.2">
      <c r="K6181" s="17">
        <v>6172</v>
      </c>
      <c r="L6181" s="50">
        <v>1.6675231552752893E-3</v>
      </c>
      <c r="M6181" s="50">
        <v>1.6816495918133623E-3</v>
      </c>
      <c r="N6181" s="50">
        <v>5.2200000000000003E-2</v>
      </c>
      <c r="O6181" s="50">
        <v>5.28E-2</v>
      </c>
      <c r="R6181" s="59"/>
    </row>
    <row r="6182" spans="11:18" x14ac:dyDescent="0.2">
      <c r="K6182" s="17">
        <v>6173</v>
      </c>
      <c r="L6182" s="50">
        <v>1.5027736482411448E-3</v>
      </c>
      <c r="M6182" s="50">
        <v>1.5158489111977101E-3</v>
      </c>
      <c r="N6182" s="50">
        <v>4.82E-2</v>
      </c>
      <c r="O6182" s="50">
        <v>4.8800000000000003E-2</v>
      </c>
      <c r="R6182" s="59"/>
    </row>
    <row r="6183" spans="11:18" x14ac:dyDescent="0.2">
      <c r="K6183" s="17">
        <v>6174</v>
      </c>
      <c r="L6183" s="50">
        <v>1.8089817813943107E-3</v>
      </c>
      <c r="M6183" s="50">
        <v>1.8230767237762799E-3</v>
      </c>
      <c r="N6183" s="50">
        <v>5.2200000000000003E-2</v>
      </c>
      <c r="O6183" s="50">
        <v>5.2200000000000003E-2</v>
      </c>
      <c r="R6183" s="59"/>
    </row>
    <row r="6184" spans="11:18" x14ac:dyDescent="0.2">
      <c r="K6184" s="17">
        <v>6175</v>
      </c>
      <c r="L6184" s="50">
        <v>1.949859243311904E-3</v>
      </c>
      <c r="M6184" s="50">
        <v>1.9646498272619336E-3</v>
      </c>
      <c r="N6184" s="50">
        <v>5.4600000000000003E-2</v>
      </c>
      <c r="O6184" s="50">
        <v>5.4800000000000001E-2</v>
      </c>
      <c r="R6184" s="59"/>
    </row>
    <row r="6185" spans="11:18" x14ac:dyDescent="0.2">
      <c r="K6185" s="17">
        <v>6176</v>
      </c>
      <c r="L6185" s="50">
        <v>1.7795952187403649E-3</v>
      </c>
      <c r="M6185" s="50">
        <v>1.7940515765447664E-3</v>
      </c>
      <c r="N6185" s="50">
        <v>5.2999999999999999E-2</v>
      </c>
      <c r="O6185" s="50">
        <v>5.3999999999999999E-2</v>
      </c>
      <c r="R6185" s="59"/>
    </row>
    <row r="6186" spans="11:18" x14ac:dyDescent="0.2">
      <c r="K6186" s="17">
        <v>6177</v>
      </c>
      <c r="L6186" s="50">
        <v>1.5041155274240646E-3</v>
      </c>
      <c r="M6186" s="50">
        <v>1.5168960107486249E-3</v>
      </c>
      <c r="N6186" s="50">
        <v>4.7399999999999998E-2</v>
      </c>
      <c r="O6186" s="50">
        <v>4.7800000000000002E-2</v>
      </c>
      <c r="R6186" s="59"/>
    </row>
    <row r="6187" spans="11:18" x14ac:dyDescent="0.2">
      <c r="K6187" s="17">
        <v>6178</v>
      </c>
      <c r="L6187" s="50">
        <v>1.7501687791540348E-3</v>
      </c>
      <c r="M6187" s="50">
        <v>1.7645324061162605E-3</v>
      </c>
      <c r="N6187" s="50">
        <v>5.3199999999999997E-2</v>
      </c>
      <c r="O6187" s="50">
        <v>5.3400000000000003E-2</v>
      </c>
      <c r="R6187" s="59"/>
    </row>
    <row r="6188" spans="11:18" x14ac:dyDescent="0.2">
      <c r="K6188" s="17">
        <v>6179</v>
      </c>
      <c r="L6188" s="50">
        <v>1.7391524348440968E-3</v>
      </c>
      <c r="M6188" s="50">
        <v>1.7528439177891752E-3</v>
      </c>
      <c r="N6188" s="50">
        <v>5.04E-2</v>
      </c>
      <c r="O6188" s="50">
        <v>5.0799999999999998E-2</v>
      </c>
      <c r="R6188" s="59"/>
    </row>
    <row r="6189" spans="11:18" x14ac:dyDescent="0.2">
      <c r="K6189" s="17">
        <v>6180</v>
      </c>
      <c r="L6189" s="50">
        <v>1.5549449374965829E-3</v>
      </c>
      <c r="M6189" s="50">
        <v>1.5679767032354395E-3</v>
      </c>
      <c r="N6189" s="50">
        <v>4.82E-2</v>
      </c>
      <c r="O6189" s="50">
        <v>4.8599999999999997E-2</v>
      </c>
      <c r="R6189" s="59"/>
    </row>
    <row r="6190" spans="11:18" x14ac:dyDescent="0.2">
      <c r="K6190" s="17">
        <v>6181</v>
      </c>
      <c r="L6190" s="50">
        <v>1.8075511454434285E-3</v>
      </c>
      <c r="M6190" s="50">
        <v>1.8215421599064665E-3</v>
      </c>
      <c r="N6190" s="50">
        <v>5.1799999999999999E-2</v>
      </c>
      <c r="O6190" s="50">
        <v>5.1799999999999999E-2</v>
      </c>
      <c r="R6190" s="59"/>
    </row>
    <row r="6191" spans="11:18" x14ac:dyDescent="0.2">
      <c r="K6191" s="17">
        <v>6182</v>
      </c>
      <c r="L6191" s="50">
        <v>1.8822642389892739E-3</v>
      </c>
      <c r="M6191" s="50">
        <v>1.8963332484810366E-3</v>
      </c>
      <c r="N6191" s="50">
        <v>5.1999999999999998E-2</v>
      </c>
      <c r="O6191" s="50">
        <v>5.2200000000000003E-2</v>
      </c>
      <c r="R6191" s="59"/>
    </row>
    <row r="6192" spans="11:18" x14ac:dyDescent="0.2">
      <c r="K6192" s="17">
        <v>6183</v>
      </c>
      <c r="L6192" s="50">
        <v>1.7776528498355485E-3</v>
      </c>
      <c r="M6192" s="50">
        <v>1.7926128378020706E-3</v>
      </c>
      <c r="N6192" s="50">
        <v>5.5399999999999998E-2</v>
      </c>
      <c r="O6192" s="50">
        <v>5.5599999999999997E-2</v>
      </c>
      <c r="R6192" s="59"/>
    </row>
    <row r="6193" spans="11:18" x14ac:dyDescent="0.2">
      <c r="K6193" s="17">
        <v>6184</v>
      </c>
      <c r="L6193" s="50">
        <v>1.7666053277301432E-3</v>
      </c>
      <c r="M6193" s="50">
        <v>1.7807832210618416E-3</v>
      </c>
      <c r="N6193" s="50">
        <v>5.2400000000000002E-2</v>
      </c>
      <c r="O6193" s="50">
        <v>5.2600000000000001E-2</v>
      </c>
      <c r="R6193" s="59"/>
    </row>
    <row r="6194" spans="11:18" x14ac:dyDescent="0.2">
      <c r="K6194" s="17">
        <v>6185</v>
      </c>
      <c r="L6194" s="50">
        <v>1.4832430333677914E-3</v>
      </c>
      <c r="M6194" s="50">
        <v>1.4964253318777922E-3</v>
      </c>
      <c r="N6194" s="50">
        <v>4.8800000000000003E-2</v>
      </c>
      <c r="O6194" s="50">
        <v>4.9200000000000001E-2</v>
      </c>
      <c r="R6194" s="59"/>
    </row>
    <row r="6195" spans="11:18" x14ac:dyDescent="0.2">
      <c r="K6195" s="17">
        <v>6186</v>
      </c>
      <c r="L6195" s="50">
        <v>1.7199183463918943E-3</v>
      </c>
      <c r="M6195" s="50">
        <v>1.7330585987635004E-3</v>
      </c>
      <c r="N6195" s="50">
        <v>4.8599999999999997E-2</v>
      </c>
      <c r="O6195" s="50">
        <v>4.8800000000000003E-2</v>
      </c>
      <c r="R6195" s="59"/>
    </row>
    <row r="6196" spans="11:18" x14ac:dyDescent="0.2">
      <c r="K6196" s="17">
        <v>6187</v>
      </c>
      <c r="L6196" s="50">
        <v>1.6211506509169879E-3</v>
      </c>
      <c r="M6196" s="50">
        <v>1.6353246641556448E-3</v>
      </c>
      <c r="N6196" s="50">
        <v>5.2600000000000001E-2</v>
      </c>
      <c r="O6196" s="50">
        <v>5.28E-2</v>
      </c>
      <c r="R6196" s="59"/>
    </row>
    <row r="6197" spans="11:18" x14ac:dyDescent="0.2">
      <c r="K6197" s="17">
        <v>6188</v>
      </c>
      <c r="L6197" s="50">
        <v>1.6793587430795E-3</v>
      </c>
      <c r="M6197" s="50">
        <v>1.6916579885397325E-3</v>
      </c>
      <c r="N6197" s="50">
        <v>4.5199999999999997E-2</v>
      </c>
      <c r="O6197" s="50">
        <v>4.5600000000000002E-2</v>
      </c>
      <c r="R6197" s="59"/>
    </row>
    <row r="6198" spans="11:18" x14ac:dyDescent="0.2">
      <c r="K6198" s="17">
        <v>6189</v>
      </c>
      <c r="L6198" s="50">
        <v>1.6297215037117698E-3</v>
      </c>
      <c r="M6198" s="50">
        <v>1.6423906249914968E-3</v>
      </c>
      <c r="N6198" s="50">
        <v>4.6800000000000001E-2</v>
      </c>
      <c r="O6198" s="50">
        <v>4.7199999999999999E-2</v>
      </c>
      <c r="R6198" s="59"/>
    </row>
    <row r="6199" spans="11:18" x14ac:dyDescent="0.2">
      <c r="K6199" s="17">
        <v>6190</v>
      </c>
      <c r="L6199" s="50">
        <v>1.7179896523145952E-3</v>
      </c>
      <c r="M6199" s="50">
        <v>1.7331410496410676E-3</v>
      </c>
      <c r="N6199" s="50">
        <v>5.6399999999999999E-2</v>
      </c>
      <c r="O6199" s="50">
        <v>5.6399999999999999E-2</v>
      </c>
      <c r="R6199" s="59"/>
    </row>
    <row r="6200" spans="11:18" x14ac:dyDescent="0.2">
      <c r="K6200" s="17">
        <v>6191</v>
      </c>
      <c r="L6200" s="50">
        <v>1.5950595141690429E-3</v>
      </c>
      <c r="M6200" s="50">
        <v>1.6080736647182394E-3</v>
      </c>
      <c r="N6200" s="50">
        <v>4.8000000000000001E-2</v>
      </c>
      <c r="O6200" s="50">
        <v>4.8399999999999999E-2</v>
      </c>
      <c r="R6200" s="59"/>
    </row>
    <row r="6201" spans="11:18" x14ac:dyDescent="0.2">
      <c r="K6201" s="17">
        <v>6192</v>
      </c>
      <c r="L6201" s="50">
        <v>1.7014825129349851E-3</v>
      </c>
      <c r="M6201" s="50">
        <v>1.7154904504321489E-3</v>
      </c>
      <c r="N6201" s="50">
        <v>5.1999999999999998E-2</v>
      </c>
      <c r="O6201" s="50">
        <v>5.1999999999999998E-2</v>
      </c>
      <c r="R6201" s="59"/>
    </row>
    <row r="6202" spans="11:18" x14ac:dyDescent="0.2">
      <c r="K6202" s="17">
        <v>6193</v>
      </c>
      <c r="L6202" s="50">
        <v>1.7734777792399975E-3</v>
      </c>
      <c r="M6202" s="50">
        <v>1.7881300925828554E-3</v>
      </c>
      <c r="N6202" s="50">
        <v>5.4399999999999997E-2</v>
      </c>
      <c r="O6202" s="50">
        <v>5.4399999999999997E-2</v>
      </c>
      <c r="R6202" s="59"/>
    </row>
    <row r="6203" spans="11:18" x14ac:dyDescent="0.2">
      <c r="K6203" s="17">
        <v>6194</v>
      </c>
      <c r="L6203" s="50">
        <v>1.557147472266878E-3</v>
      </c>
      <c r="M6203" s="50">
        <v>1.5703436363710796E-3</v>
      </c>
      <c r="N6203" s="50">
        <v>4.9000000000000002E-2</v>
      </c>
      <c r="O6203" s="50">
        <v>4.9200000000000001E-2</v>
      </c>
      <c r="R6203" s="59"/>
    </row>
    <row r="6204" spans="11:18" x14ac:dyDescent="0.2">
      <c r="K6204" s="17">
        <v>6195</v>
      </c>
      <c r="L6204" s="50">
        <v>1.3781950401282556E-3</v>
      </c>
      <c r="M6204" s="50">
        <v>1.3911055354931666E-3</v>
      </c>
      <c r="N6204" s="50">
        <v>4.7800000000000002E-2</v>
      </c>
      <c r="O6204" s="50">
        <v>4.8399999999999999E-2</v>
      </c>
      <c r="R6204" s="59"/>
    </row>
    <row r="6205" spans="11:18" x14ac:dyDescent="0.2">
      <c r="K6205" s="17">
        <v>6196</v>
      </c>
      <c r="L6205" s="50">
        <v>1.6129132423270808E-3</v>
      </c>
      <c r="M6205" s="50">
        <v>1.6265817406308188E-3</v>
      </c>
      <c r="N6205" s="50">
        <v>5.0799999999999998E-2</v>
      </c>
      <c r="O6205" s="50">
        <v>5.0799999999999998E-2</v>
      </c>
      <c r="R6205" s="59"/>
    </row>
    <row r="6206" spans="11:18" x14ac:dyDescent="0.2">
      <c r="K6206" s="17">
        <v>6197</v>
      </c>
      <c r="L6206" s="50">
        <v>1.5842718305038386E-3</v>
      </c>
      <c r="M6206" s="50">
        <v>1.5981079004519089E-3</v>
      </c>
      <c r="N6206" s="50">
        <v>5.1400000000000001E-2</v>
      </c>
      <c r="O6206" s="50">
        <v>5.1799999999999999E-2</v>
      </c>
      <c r="R6206" s="59"/>
    </row>
    <row r="6207" spans="11:18" x14ac:dyDescent="0.2">
      <c r="K6207" s="17">
        <v>6198</v>
      </c>
      <c r="L6207" s="50">
        <v>1.9236281323746017E-3</v>
      </c>
      <c r="M6207" s="50">
        <v>1.938525425350626E-3</v>
      </c>
      <c r="N6207" s="50">
        <v>5.4800000000000001E-2</v>
      </c>
      <c r="O6207" s="50">
        <v>5.5599999999999997E-2</v>
      </c>
      <c r="R6207" s="59"/>
    </row>
    <row r="6208" spans="11:18" x14ac:dyDescent="0.2">
      <c r="K6208" s="17">
        <v>6199</v>
      </c>
      <c r="L6208" s="50">
        <v>1.7705185873938003E-3</v>
      </c>
      <c r="M6208" s="50">
        <v>1.7841353450961976E-3</v>
      </c>
      <c r="N6208" s="50">
        <v>5.04E-2</v>
      </c>
      <c r="O6208" s="50">
        <v>5.04E-2</v>
      </c>
      <c r="R6208" s="59"/>
    </row>
    <row r="6209" spans="11:18" x14ac:dyDescent="0.2">
      <c r="K6209" s="17">
        <v>6200</v>
      </c>
      <c r="L6209" s="50">
        <v>1.7577216715650441E-3</v>
      </c>
      <c r="M6209" s="50">
        <v>1.7723224727570106E-3</v>
      </c>
      <c r="N6209" s="50">
        <v>5.3999999999999999E-2</v>
      </c>
      <c r="O6209" s="50">
        <v>5.4399999999999997E-2</v>
      </c>
      <c r="R6209" s="59"/>
    </row>
    <row r="6210" spans="11:18" x14ac:dyDescent="0.2">
      <c r="K6210" s="17">
        <v>6201</v>
      </c>
      <c r="L6210" s="50">
        <v>1.7333217894242171E-3</v>
      </c>
      <c r="M6210" s="50">
        <v>1.7461681867103496E-3</v>
      </c>
      <c r="N6210" s="50">
        <v>4.7399999999999998E-2</v>
      </c>
      <c r="O6210" s="50">
        <v>4.7800000000000002E-2</v>
      </c>
      <c r="R6210" s="59"/>
    </row>
    <row r="6211" spans="11:18" x14ac:dyDescent="0.2">
      <c r="K6211" s="17">
        <v>6202</v>
      </c>
      <c r="L6211" s="50">
        <v>1.8532957008490917E-3</v>
      </c>
      <c r="M6211" s="50">
        <v>1.8670839298427534E-3</v>
      </c>
      <c r="N6211" s="50">
        <v>5.0599999999999999E-2</v>
      </c>
      <c r="O6211" s="50">
        <v>5.0999999999999997E-2</v>
      </c>
      <c r="R6211" s="59"/>
    </row>
    <row r="6212" spans="11:18" x14ac:dyDescent="0.2">
      <c r="K6212" s="17">
        <v>6203</v>
      </c>
      <c r="L6212" s="50">
        <v>1.7179727561469427E-3</v>
      </c>
      <c r="M6212" s="50">
        <v>1.7316157846454505E-3</v>
      </c>
      <c r="N6212" s="50">
        <v>5.04E-2</v>
      </c>
      <c r="O6212" s="50">
        <v>5.0799999999999998E-2</v>
      </c>
      <c r="R6212" s="59"/>
    </row>
    <row r="6213" spans="11:18" x14ac:dyDescent="0.2">
      <c r="K6213" s="17">
        <v>6204</v>
      </c>
      <c r="L6213" s="50">
        <v>1.6934696754828192E-3</v>
      </c>
      <c r="M6213" s="50">
        <v>1.7071386286827089E-3</v>
      </c>
      <c r="N6213" s="50">
        <v>5.0599999999999999E-2</v>
      </c>
      <c r="O6213" s="50">
        <v>5.0799999999999998E-2</v>
      </c>
      <c r="R6213" s="59"/>
    </row>
    <row r="6214" spans="11:18" x14ac:dyDescent="0.2">
      <c r="K6214" s="17">
        <v>6205</v>
      </c>
      <c r="L6214" s="50">
        <v>1.5582197732378867E-3</v>
      </c>
      <c r="M6214" s="50">
        <v>1.571643752658367E-3</v>
      </c>
      <c r="N6214" s="50">
        <v>4.9799999999999997E-2</v>
      </c>
      <c r="O6214" s="50">
        <v>0.05</v>
      </c>
      <c r="R6214" s="59"/>
    </row>
    <row r="6215" spans="11:18" x14ac:dyDescent="0.2">
      <c r="K6215" s="17">
        <v>6206</v>
      </c>
      <c r="L6215" s="50">
        <v>1.6256717732083892E-3</v>
      </c>
      <c r="M6215" s="50">
        <v>1.6380648997611565E-3</v>
      </c>
      <c r="N6215" s="50">
        <v>4.5600000000000002E-2</v>
      </c>
      <c r="O6215" s="50">
        <v>4.5999999999999999E-2</v>
      </c>
      <c r="R6215" s="59"/>
    </row>
    <row r="6216" spans="11:18" x14ac:dyDescent="0.2">
      <c r="K6216" s="17">
        <v>6207</v>
      </c>
      <c r="L6216" s="50">
        <v>1.6933605995474393E-3</v>
      </c>
      <c r="M6216" s="50">
        <v>1.7073945702920348E-3</v>
      </c>
      <c r="N6216" s="50">
        <v>5.16E-2</v>
      </c>
      <c r="O6216" s="50">
        <v>5.2400000000000002E-2</v>
      </c>
      <c r="R6216" s="59"/>
    </row>
    <row r="6217" spans="11:18" x14ac:dyDescent="0.2">
      <c r="K6217" s="17">
        <v>6208</v>
      </c>
      <c r="L6217" s="50">
        <v>1.8583228831816334E-3</v>
      </c>
      <c r="M6217" s="50">
        <v>1.8725348271635238E-3</v>
      </c>
      <c r="N6217" s="50">
        <v>5.2400000000000002E-2</v>
      </c>
      <c r="O6217" s="50">
        <v>5.28E-2</v>
      </c>
      <c r="R6217" s="59"/>
    </row>
    <row r="6218" spans="11:18" x14ac:dyDescent="0.2">
      <c r="K6218" s="17">
        <v>6209</v>
      </c>
      <c r="L6218" s="50">
        <v>1.826133162472213E-3</v>
      </c>
      <c r="M6218" s="50">
        <v>1.8396929164787045E-3</v>
      </c>
      <c r="N6218" s="50">
        <v>0.05</v>
      </c>
      <c r="O6218" s="50">
        <v>5.0200000000000002E-2</v>
      </c>
      <c r="R6218" s="59"/>
    </row>
    <row r="6219" spans="11:18" x14ac:dyDescent="0.2">
      <c r="K6219" s="17">
        <v>6210</v>
      </c>
      <c r="L6219" s="50">
        <v>1.7813498857907277E-3</v>
      </c>
      <c r="M6219" s="50">
        <v>1.7954824304851418E-3</v>
      </c>
      <c r="N6219" s="50">
        <v>5.2200000000000003E-2</v>
      </c>
      <c r="O6219" s="50">
        <v>5.2600000000000001E-2</v>
      </c>
      <c r="R6219" s="59"/>
    </row>
    <row r="6220" spans="11:18" x14ac:dyDescent="0.2">
      <c r="K6220" s="17">
        <v>6211</v>
      </c>
      <c r="L6220" s="50">
        <v>1.6627063246748125E-3</v>
      </c>
      <c r="M6220" s="50">
        <v>1.6754008468875519E-3</v>
      </c>
      <c r="N6220" s="50">
        <v>4.6800000000000001E-2</v>
      </c>
      <c r="O6220" s="50">
        <v>4.7E-2</v>
      </c>
      <c r="R6220" s="59"/>
    </row>
    <row r="6221" spans="11:18" x14ac:dyDescent="0.2">
      <c r="K6221" s="17">
        <v>6212</v>
      </c>
      <c r="L6221" s="50">
        <v>1.764108584407931E-3</v>
      </c>
      <c r="M6221" s="50">
        <v>1.7789119976381986E-3</v>
      </c>
      <c r="N6221" s="50">
        <v>5.4800000000000001E-2</v>
      </c>
      <c r="O6221" s="50">
        <v>5.5199999999999999E-2</v>
      </c>
      <c r="R6221" s="59"/>
    </row>
    <row r="6222" spans="11:18" x14ac:dyDescent="0.2">
      <c r="K6222" s="17">
        <v>6213</v>
      </c>
      <c r="L6222" s="50">
        <v>1.8341434253233149E-3</v>
      </c>
      <c r="M6222" s="50">
        <v>1.8473972143046905E-3</v>
      </c>
      <c r="N6222" s="50">
        <v>4.8599999999999997E-2</v>
      </c>
      <c r="O6222" s="50">
        <v>4.9000000000000002E-2</v>
      </c>
      <c r="R6222" s="59"/>
    </row>
    <row r="6223" spans="11:18" x14ac:dyDescent="0.2">
      <c r="K6223" s="17">
        <v>6214</v>
      </c>
      <c r="L6223" s="50">
        <v>1.962453328807452E-3</v>
      </c>
      <c r="M6223" s="50">
        <v>1.9778401340555698E-3</v>
      </c>
      <c r="N6223" s="50">
        <v>5.7000000000000002E-2</v>
      </c>
      <c r="O6223" s="50">
        <v>5.7000000000000002E-2</v>
      </c>
      <c r="R6223" s="59"/>
    </row>
    <row r="6224" spans="11:18" x14ac:dyDescent="0.2">
      <c r="K6224" s="17">
        <v>6215</v>
      </c>
      <c r="L6224" s="50">
        <v>1.66239296224173E-3</v>
      </c>
      <c r="M6224" s="50">
        <v>1.6757334424942723E-3</v>
      </c>
      <c r="N6224" s="50">
        <v>4.9200000000000001E-2</v>
      </c>
      <c r="O6224" s="50">
        <v>4.9599999999999998E-2</v>
      </c>
      <c r="R6224" s="59"/>
    </row>
    <row r="6225" spans="11:18" x14ac:dyDescent="0.2">
      <c r="K6225" s="17">
        <v>6216</v>
      </c>
      <c r="L6225" s="50">
        <v>1.5888095820785302E-3</v>
      </c>
      <c r="M6225" s="50">
        <v>1.6029493799744146E-3</v>
      </c>
      <c r="N6225" s="50">
        <v>5.2400000000000002E-2</v>
      </c>
      <c r="O6225" s="50">
        <v>5.2999999999999999E-2</v>
      </c>
      <c r="R6225" s="59"/>
    </row>
    <row r="6226" spans="11:18" x14ac:dyDescent="0.2">
      <c r="K6226" s="17">
        <v>6217</v>
      </c>
      <c r="L6226" s="50">
        <v>1.4041375279197652E-3</v>
      </c>
      <c r="M6226" s="50">
        <v>1.416708166558903E-3</v>
      </c>
      <c r="N6226" s="50">
        <v>4.6600000000000003E-2</v>
      </c>
      <c r="O6226" s="50">
        <v>4.7E-2</v>
      </c>
      <c r="R6226" s="59"/>
    </row>
    <row r="6227" spans="11:18" x14ac:dyDescent="0.2">
      <c r="K6227" s="17">
        <v>6218</v>
      </c>
      <c r="L6227" s="50">
        <v>1.7869996497894209E-3</v>
      </c>
      <c r="M6227" s="50">
        <v>1.8012508438896343E-3</v>
      </c>
      <c r="N6227" s="50">
        <v>5.2600000000000001E-2</v>
      </c>
      <c r="O6227" s="50">
        <v>5.3199999999999997E-2</v>
      </c>
      <c r="R6227" s="59"/>
    </row>
    <row r="6228" spans="11:18" x14ac:dyDescent="0.2">
      <c r="K6228" s="17">
        <v>6219</v>
      </c>
      <c r="L6228" s="50">
        <v>1.7989198282706233E-3</v>
      </c>
      <c r="M6228" s="50">
        <v>1.8125459057795723E-3</v>
      </c>
      <c r="N6228" s="50">
        <v>5.04E-2</v>
      </c>
      <c r="O6228" s="50">
        <v>5.04E-2</v>
      </c>
      <c r="R6228" s="59"/>
    </row>
    <row r="6229" spans="11:18" x14ac:dyDescent="0.2">
      <c r="K6229" s="17">
        <v>6220</v>
      </c>
      <c r="L6229" s="50">
        <v>1.5757935667449004E-3</v>
      </c>
      <c r="M6229" s="50">
        <v>1.5891686767457434E-3</v>
      </c>
      <c r="N6229" s="50">
        <v>4.9599999999999998E-2</v>
      </c>
      <c r="O6229" s="50">
        <v>0.05</v>
      </c>
      <c r="R6229" s="59"/>
    </row>
    <row r="6230" spans="11:18" x14ac:dyDescent="0.2">
      <c r="K6230" s="17">
        <v>6221</v>
      </c>
      <c r="L6230" s="50">
        <v>1.5008753822480458E-3</v>
      </c>
      <c r="M6230" s="50">
        <v>1.5136734282019189E-3</v>
      </c>
      <c r="N6230" s="50">
        <v>4.7399999999999998E-2</v>
      </c>
      <c r="O6230" s="50">
        <v>4.7800000000000002E-2</v>
      </c>
      <c r="R6230" s="59"/>
    </row>
    <row r="6231" spans="11:18" x14ac:dyDescent="0.2">
      <c r="K6231" s="17">
        <v>6222</v>
      </c>
      <c r="L6231" s="50">
        <v>1.6977054875935422E-3</v>
      </c>
      <c r="M6231" s="50">
        <v>1.7115973216462572E-3</v>
      </c>
      <c r="N6231" s="50">
        <v>5.1200000000000002E-2</v>
      </c>
      <c r="O6231" s="50">
        <v>5.1999999999999998E-2</v>
      </c>
      <c r="R6231" s="59"/>
    </row>
    <row r="6232" spans="11:18" x14ac:dyDescent="0.2">
      <c r="K6232" s="17">
        <v>6223</v>
      </c>
      <c r="L6232" s="50">
        <v>1.6926395428416242E-3</v>
      </c>
      <c r="M6232" s="50">
        <v>1.7061272862430475E-3</v>
      </c>
      <c r="N6232" s="50">
        <v>0.05</v>
      </c>
      <c r="O6232" s="50">
        <v>0.05</v>
      </c>
      <c r="R6232" s="59"/>
    </row>
    <row r="6233" spans="11:18" x14ac:dyDescent="0.2">
      <c r="K6233" s="17">
        <v>6224</v>
      </c>
      <c r="L6233" s="50">
        <v>1.9306967902731568E-3</v>
      </c>
      <c r="M6233" s="50">
        <v>1.9451631780696911E-3</v>
      </c>
      <c r="N6233" s="50">
        <v>5.3199999999999997E-2</v>
      </c>
      <c r="O6233" s="50">
        <v>5.3800000000000001E-2</v>
      </c>
      <c r="R6233" s="59"/>
    </row>
    <row r="6234" spans="11:18" x14ac:dyDescent="0.2">
      <c r="K6234" s="17">
        <v>6225</v>
      </c>
      <c r="L6234" s="50">
        <v>1.7566778997734882E-3</v>
      </c>
      <c r="M6234" s="50">
        <v>1.7704036421897992E-3</v>
      </c>
      <c r="N6234" s="50">
        <v>5.04E-2</v>
      </c>
      <c r="O6234" s="50">
        <v>5.1200000000000002E-2</v>
      </c>
      <c r="R6234" s="59"/>
    </row>
    <row r="6235" spans="11:18" x14ac:dyDescent="0.2">
      <c r="K6235" s="17">
        <v>6226</v>
      </c>
      <c r="L6235" s="50">
        <v>1.5399187714567472E-3</v>
      </c>
      <c r="M6235" s="50">
        <v>1.5531573380424565E-3</v>
      </c>
      <c r="N6235" s="50">
        <v>4.9000000000000002E-2</v>
      </c>
      <c r="O6235" s="50">
        <v>4.9399999999999999E-2</v>
      </c>
      <c r="R6235" s="59"/>
    </row>
    <row r="6236" spans="11:18" x14ac:dyDescent="0.2">
      <c r="K6236" s="17">
        <v>6227</v>
      </c>
      <c r="L6236" s="50">
        <v>1.7489721923832115E-3</v>
      </c>
      <c r="M6236" s="50">
        <v>1.763046100447718E-3</v>
      </c>
      <c r="N6236" s="50">
        <v>5.1999999999999998E-2</v>
      </c>
      <c r="O6236" s="50">
        <v>5.2400000000000002E-2</v>
      </c>
      <c r="R6236" s="59"/>
    </row>
    <row r="6237" spans="11:18" x14ac:dyDescent="0.2">
      <c r="K6237" s="17">
        <v>6228</v>
      </c>
      <c r="L6237" s="50">
        <v>1.6695469624304969E-3</v>
      </c>
      <c r="M6237" s="50">
        <v>1.6839027520273288E-3</v>
      </c>
      <c r="N6237" s="50">
        <v>5.2999999999999999E-2</v>
      </c>
      <c r="O6237" s="50">
        <v>5.3800000000000001E-2</v>
      </c>
      <c r="R6237" s="59"/>
    </row>
    <row r="6238" spans="11:18" x14ac:dyDescent="0.2">
      <c r="K6238" s="17">
        <v>6229</v>
      </c>
      <c r="L6238" s="50">
        <v>1.647305130384546E-3</v>
      </c>
      <c r="M6238" s="50">
        <v>1.6600849262080285E-3</v>
      </c>
      <c r="N6238" s="50">
        <v>4.7E-2</v>
      </c>
      <c r="O6238" s="50">
        <v>4.7600000000000003E-2</v>
      </c>
      <c r="R6238" s="59"/>
    </row>
    <row r="6239" spans="11:18" x14ac:dyDescent="0.2">
      <c r="K6239" s="17">
        <v>6230</v>
      </c>
      <c r="L6239" s="50">
        <v>1.5423162990377596E-3</v>
      </c>
      <c r="M6239" s="50">
        <v>1.5549811845376117E-3</v>
      </c>
      <c r="N6239" s="50">
        <v>4.6800000000000001E-2</v>
      </c>
      <c r="O6239" s="50">
        <v>4.7199999999999999E-2</v>
      </c>
      <c r="R6239" s="59"/>
    </row>
    <row r="6240" spans="11:18" x14ac:dyDescent="0.2">
      <c r="K6240" s="17">
        <v>6231</v>
      </c>
      <c r="L6240" s="50">
        <v>1.6759688660683448E-3</v>
      </c>
      <c r="M6240" s="50">
        <v>1.6896580559403753E-3</v>
      </c>
      <c r="N6240" s="50">
        <v>5.0799999999999998E-2</v>
      </c>
      <c r="O6240" s="50">
        <v>5.0799999999999998E-2</v>
      </c>
      <c r="R6240" s="59"/>
    </row>
    <row r="6241" spans="11:18" x14ac:dyDescent="0.2">
      <c r="K6241" s="17">
        <v>6232</v>
      </c>
      <c r="L6241" s="50">
        <v>1.940884223559945E-3</v>
      </c>
      <c r="M6241" s="50">
        <v>1.9555256486057013E-3</v>
      </c>
      <c r="N6241" s="50">
        <v>5.3999999999999999E-2</v>
      </c>
      <c r="O6241" s="50">
        <v>5.4199999999999998E-2</v>
      </c>
      <c r="R6241" s="59"/>
    </row>
    <row r="6242" spans="11:18" x14ac:dyDescent="0.2">
      <c r="K6242" s="17">
        <v>6233</v>
      </c>
      <c r="L6242" s="50">
        <v>1.7140258947873324E-3</v>
      </c>
      <c r="M6242" s="50">
        <v>1.7283561134547717E-3</v>
      </c>
      <c r="N6242" s="50">
        <v>5.2999999999999999E-2</v>
      </c>
      <c r="O6242" s="50">
        <v>5.3400000000000003E-2</v>
      </c>
      <c r="R6242" s="59"/>
    </row>
    <row r="6243" spans="11:18" x14ac:dyDescent="0.2">
      <c r="K6243" s="17">
        <v>6234</v>
      </c>
      <c r="L6243" s="50">
        <v>1.9372034160224367E-3</v>
      </c>
      <c r="M6243" s="50">
        <v>1.9510002748691921E-3</v>
      </c>
      <c r="N6243" s="50">
        <v>5.04E-2</v>
      </c>
      <c r="O6243" s="50">
        <v>5.1200000000000002E-2</v>
      </c>
      <c r="R6243" s="59"/>
    </row>
    <row r="6244" spans="11:18" x14ac:dyDescent="0.2">
      <c r="K6244" s="17">
        <v>6235</v>
      </c>
      <c r="L6244" s="50">
        <v>1.8967171729728253E-3</v>
      </c>
      <c r="M6244" s="50">
        <v>1.911358197830189E-3</v>
      </c>
      <c r="N6244" s="50">
        <v>5.4199999999999998E-2</v>
      </c>
      <c r="O6244" s="50">
        <v>5.4199999999999998E-2</v>
      </c>
      <c r="R6244" s="59"/>
    </row>
    <row r="6245" spans="11:18" x14ac:dyDescent="0.2">
      <c r="K6245" s="17">
        <v>6236</v>
      </c>
      <c r="L6245" s="50">
        <v>1.640323124099125E-3</v>
      </c>
      <c r="M6245" s="50">
        <v>1.6542213228956573E-3</v>
      </c>
      <c r="N6245" s="50">
        <v>5.16E-2</v>
      </c>
      <c r="O6245" s="50">
        <v>5.1799999999999999E-2</v>
      </c>
      <c r="R6245" s="59"/>
    </row>
    <row r="6246" spans="11:18" x14ac:dyDescent="0.2">
      <c r="K6246" s="17">
        <v>6237</v>
      </c>
      <c r="L6246" s="50">
        <v>1.7627815776477267E-3</v>
      </c>
      <c r="M6246" s="50">
        <v>1.7767061718432916E-3</v>
      </c>
      <c r="N6246" s="50">
        <v>5.16E-2</v>
      </c>
      <c r="O6246" s="50">
        <v>5.16E-2</v>
      </c>
      <c r="R6246" s="59"/>
    </row>
    <row r="6247" spans="11:18" x14ac:dyDescent="0.2">
      <c r="K6247" s="17">
        <v>6238</v>
      </c>
      <c r="L6247" s="50">
        <v>1.7255866678895103E-3</v>
      </c>
      <c r="M6247" s="50">
        <v>1.7396439788486011E-3</v>
      </c>
      <c r="N6247" s="50">
        <v>5.1999999999999998E-2</v>
      </c>
      <c r="O6247" s="50">
        <v>5.2999999999999999E-2</v>
      </c>
      <c r="R6247" s="59"/>
    </row>
    <row r="6248" spans="11:18" x14ac:dyDescent="0.2">
      <c r="K6248" s="17">
        <v>6239</v>
      </c>
      <c r="L6248" s="50">
        <v>1.7131496848721835E-3</v>
      </c>
      <c r="M6248" s="50">
        <v>1.7273372070214584E-3</v>
      </c>
      <c r="N6248" s="50">
        <v>5.2600000000000001E-2</v>
      </c>
      <c r="O6248" s="50">
        <v>5.28E-2</v>
      </c>
      <c r="R6248" s="59"/>
    </row>
    <row r="6249" spans="11:18" x14ac:dyDescent="0.2">
      <c r="K6249" s="17">
        <v>6240</v>
      </c>
      <c r="L6249" s="50">
        <v>1.8979890642120861E-3</v>
      </c>
      <c r="M6249" s="50">
        <v>1.9131995279612287E-3</v>
      </c>
      <c r="N6249" s="50">
        <v>5.6399999999999999E-2</v>
      </c>
      <c r="O6249" s="50">
        <v>5.6399999999999999E-2</v>
      </c>
      <c r="R6249" s="59"/>
    </row>
    <row r="6250" spans="11:18" x14ac:dyDescent="0.2">
      <c r="K6250" s="17">
        <v>6241</v>
      </c>
      <c r="L6250" s="50">
        <v>1.7692491932195342E-3</v>
      </c>
      <c r="M6250" s="50">
        <v>1.7840432793500181E-3</v>
      </c>
      <c r="N6250" s="50">
        <v>5.4800000000000001E-2</v>
      </c>
      <c r="O6250" s="50">
        <v>5.5E-2</v>
      </c>
      <c r="R6250" s="59"/>
    </row>
    <row r="6251" spans="11:18" x14ac:dyDescent="0.2">
      <c r="K6251" s="17">
        <v>6242</v>
      </c>
      <c r="L6251" s="50">
        <v>1.7409742964385124E-3</v>
      </c>
      <c r="M6251" s="50">
        <v>1.755583279415388E-3</v>
      </c>
      <c r="N6251" s="50">
        <v>5.3800000000000001E-2</v>
      </c>
      <c r="O6251" s="50">
        <v>5.4800000000000001E-2</v>
      </c>
      <c r="R6251" s="59"/>
    </row>
    <row r="6252" spans="11:18" x14ac:dyDescent="0.2">
      <c r="K6252" s="17">
        <v>6243</v>
      </c>
      <c r="L6252" s="50">
        <v>1.7364861661124922E-3</v>
      </c>
      <c r="M6252" s="50">
        <v>1.750173082494268E-3</v>
      </c>
      <c r="N6252" s="50">
        <v>5.0200000000000002E-2</v>
      </c>
      <c r="O6252" s="50">
        <v>5.1200000000000002E-2</v>
      </c>
      <c r="R6252" s="59"/>
    </row>
    <row r="6253" spans="11:18" x14ac:dyDescent="0.2">
      <c r="K6253" s="17">
        <v>6244</v>
      </c>
      <c r="L6253" s="50">
        <v>1.7507029233638075E-3</v>
      </c>
      <c r="M6253" s="50">
        <v>1.7648033745479967E-3</v>
      </c>
      <c r="N6253" s="50">
        <v>5.1999999999999998E-2</v>
      </c>
      <c r="O6253" s="50">
        <v>5.2600000000000001E-2</v>
      </c>
      <c r="R6253" s="59"/>
    </row>
    <row r="6254" spans="11:18" x14ac:dyDescent="0.2">
      <c r="K6254" s="17">
        <v>6245</v>
      </c>
      <c r="L6254" s="50">
        <v>1.7705900472864762E-3</v>
      </c>
      <c r="M6254" s="50">
        <v>1.7849430354153061E-3</v>
      </c>
      <c r="N6254" s="50">
        <v>5.2999999999999999E-2</v>
      </c>
      <c r="O6254" s="50">
        <v>5.3800000000000001E-2</v>
      </c>
      <c r="R6254" s="59"/>
    </row>
    <row r="6255" spans="11:18" x14ac:dyDescent="0.2">
      <c r="K6255" s="17">
        <v>6246</v>
      </c>
      <c r="L6255" s="50">
        <v>1.8411073968063218E-3</v>
      </c>
      <c r="M6255" s="50">
        <v>1.8557398994296958E-3</v>
      </c>
      <c r="N6255" s="50">
        <v>5.3999999999999999E-2</v>
      </c>
      <c r="O6255" s="50">
        <v>5.4600000000000003E-2</v>
      </c>
      <c r="R6255" s="59"/>
    </row>
    <row r="6256" spans="11:18" x14ac:dyDescent="0.2">
      <c r="K6256" s="17">
        <v>6247</v>
      </c>
      <c r="L6256" s="50">
        <v>1.7482325757841662E-3</v>
      </c>
      <c r="M6256" s="50">
        <v>1.7624542724113017E-3</v>
      </c>
      <c r="N6256" s="50">
        <v>5.2600000000000001E-2</v>
      </c>
      <c r="O6256" s="50">
        <v>5.2999999999999999E-2</v>
      </c>
      <c r="R6256" s="59"/>
    </row>
    <row r="6257" spans="11:18" x14ac:dyDescent="0.2">
      <c r="K6257" s="17">
        <v>6248</v>
      </c>
      <c r="L6257" s="50">
        <v>1.5210387648252846E-3</v>
      </c>
      <c r="M6257" s="50">
        <v>1.5337571436326153E-3</v>
      </c>
      <c r="N6257" s="50">
        <v>4.7199999999999999E-2</v>
      </c>
      <c r="O6257" s="50">
        <v>4.7399999999999998E-2</v>
      </c>
      <c r="R6257" s="59"/>
    </row>
    <row r="6258" spans="11:18" x14ac:dyDescent="0.2">
      <c r="K6258" s="17">
        <v>6249</v>
      </c>
      <c r="L6258" s="50">
        <v>1.8810694933825936E-3</v>
      </c>
      <c r="M6258" s="50">
        <v>1.8951865757679844E-3</v>
      </c>
      <c r="N6258" s="50">
        <v>5.1799999999999999E-2</v>
      </c>
      <c r="O6258" s="50">
        <v>5.2400000000000002E-2</v>
      </c>
      <c r="R6258" s="59"/>
    </row>
    <row r="6259" spans="11:18" x14ac:dyDescent="0.2">
      <c r="K6259" s="17">
        <v>6250</v>
      </c>
      <c r="L6259" s="50">
        <v>2.0865796981312727E-3</v>
      </c>
      <c r="M6259" s="50">
        <v>2.1016768749201062E-3</v>
      </c>
      <c r="N6259" s="50">
        <v>5.5399999999999998E-2</v>
      </c>
      <c r="O6259" s="50">
        <v>5.6000000000000001E-2</v>
      </c>
      <c r="R6259" s="59"/>
    </row>
    <row r="6260" spans="11:18" x14ac:dyDescent="0.2">
      <c r="K6260" s="17">
        <v>6251</v>
      </c>
      <c r="L6260" s="50">
        <v>1.6509615649281135E-3</v>
      </c>
      <c r="M6260" s="50">
        <v>1.6639183394960907E-3</v>
      </c>
      <c r="N6260" s="50">
        <v>4.8000000000000001E-2</v>
      </c>
      <c r="O6260" s="50">
        <v>4.8000000000000001E-2</v>
      </c>
      <c r="R6260" s="59"/>
    </row>
    <row r="6261" spans="11:18" x14ac:dyDescent="0.2">
      <c r="K6261" s="17">
        <v>6252</v>
      </c>
      <c r="L6261" s="50">
        <v>1.547692421094966E-3</v>
      </c>
      <c r="M6261" s="50">
        <v>1.5605952636195918E-3</v>
      </c>
      <c r="N6261" s="50">
        <v>4.7800000000000002E-2</v>
      </c>
      <c r="O6261" s="50">
        <v>4.8000000000000001E-2</v>
      </c>
      <c r="R6261" s="59"/>
    </row>
    <row r="6262" spans="11:18" x14ac:dyDescent="0.2">
      <c r="K6262" s="17">
        <v>6253</v>
      </c>
      <c r="L6262" s="50">
        <v>1.7952998309604701E-3</v>
      </c>
      <c r="M6262" s="50">
        <v>1.8097751524773823E-3</v>
      </c>
      <c r="N6262" s="50">
        <v>5.3400000000000003E-2</v>
      </c>
      <c r="O6262" s="50">
        <v>5.3800000000000001E-2</v>
      </c>
      <c r="R6262" s="59"/>
    </row>
    <row r="6263" spans="11:18" x14ac:dyDescent="0.2">
      <c r="K6263" s="17">
        <v>6254</v>
      </c>
      <c r="L6263" s="50">
        <v>1.6059380251275365E-3</v>
      </c>
      <c r="M6263" s="50">
        <v>1.6192360243657809E-3</v>
      </c>
      <c r="N6263" s="50">
        <v>4.9200000000000001E-2</v>
      </c>
      <c r="O6263" s="50">
        <v>4.9399999999999999E-2</v>
      </c>
      <c r="R6263" s="59"/>
    </row>
    <row r="6264" spans="11:18" x14ac:dyDescent="0.2">
      <c r="K6264" s="17">
        <v>6255</v>
      </c>
      <c r="L6264" s="50">
        <v>1.4524755027362024E-3</v>
      </c>
      <c r="M6264" s="50">
        <v>1.4648827029373286E-3</v>
      </c>
      <c r="N6264" s="50">
        <v>4.5999999999999999E-2</v>
      </c>
      <c r="O6264" s="50">
        <v>4.6399999999999997E-2</v>
      </c>
      <c r="R6264" s="59"/>
    </row>
    <row r="6265" spans="11:18" x14ac:dyDescent="0.2">
      <c r="K6265" s="17">
        <v>6256</v>
      </c>
      <c r="L6265" s="50">
        <v>1.8583428307242039E-3</v>
      </c>
      <c r="M6265" s="50">
        <v>1.8730747215818936E-3</v>
      </c>
      <c r="N6265" s="50">
        <v>5.4600000000000003E-2</v>
      </c>
      <c r="O6265" s="50">
        <v>5.4600000000000003E-2</v>
      </c>
      <c r="R6265" s="59"/>
    </row>
    <row r="6266" spans="11:18" x14ac:dyDescent="0.2">
      <c r="K6266" s="17">
        <v>6257</v>
      </c>
      <c r="L6266" s="50">
        <v>2.0243839401743644E-3</v>
      </c>
      <c r="M6266" s="50">
        <v>2.0389076807781547E-3</v>
      </c>
      <c r="N6266" s="50">
        <v>5.3199999999999997E-2</v>
      </c>
      <c r="O6266" s="50">
        <v>5.3800000000000001E-2</v>
      </c>
      <c r="R6266" s="59"/>
    </row>
    <row r="6267" spans="11:18" x14ac:dyDescent="0.2">
      <c r="K6267" s="17">
        <v>6258</v>
      </c>
      <c r="L6267" s="50">
        <v>1.5779689912924059E-3</v>
      </c>
      <c r="M6267" s="50">
        <v>1.5912034417132929E-3</v>
      </c>
      <c r="N6267" s="50">
        <v>4.8800000000000003E-2</v>
      </c>
      <c r="O6267" s="50">
        <v>4.9200000000000001E-2</v>
      </c>
      <c r="R6267" s="59"/>
    </row>
    <row r="6268" spans="11:18" x14ac:dyDescent="0.2">
      <c r="K6268" s="17">
        <v>6259</v>
      </c>
      <c r="L6268" s="50">
        <v>1.9842050965058898E-3</v>
      </c>
      <c r="M6268" s="50">
        <v>1.9986828530702181E-3</v>
      </c>
      <c r="N6268" s="50">
        <v>5.3400000000000003E-2</v>
      </c>
      <c r="O6268" s="50">
        <v>5.3600000000000002E-2</v>
      </c>
      <c r="R6268" s="59"/>
    </row>
    <row r="6269" spans="11:18" x14ac:dyDescent="0.2">
      <c r="K6269" s="17">
        <v>6260</v>
      </c>
      <c r="L6269" s="50">
        <v>1.4400835189565995E-3</v>
      </c>
      <c r="M6269" s="50">
        <v>1.4534733441651131E-3</v>
      </c>
      <c r="N6269" s="50">
        <v>4.9799999999999997E-2</v>
      </c>
      <c r="O6269" s="50">
        <v>5.04E-2</v>
      </c>
      <c r="R6269" s="59"/>
    </row>
    <row r="6270" spans="11:18" x14ac:dyDescent="0.2">
      <c r="K6270" s="17">
        <v>6261</v>
      </c>
      <c r="L6270" s="50">
        <v>1.7432565088233455E-3</v>
      </c>
      <c r="M6270" s="50">
        <v>1.7578528993920229E-3</v>
      </c>
      <c r="N6270" s="50">
        <v>5.3800000000000001E-2</v>
      </c>
      <c r="O6270" s="50">
        <v>5.4600000000000003E-2</v>
      </c>
      <c r="R6270" s="59"/>
    </row>
    <row r="6271" spans="11:18" x14ac:dyDescent="0.2">
      <c r="K6271" s="17">
        <v>6262</v>
      </c>
      <c r="L6271" s="50">
        <v>1.7950097803338589E-3</v>
      </c>
      <c r="M6271" s="50">
        <v>1.8091559001239099E-3</v>
      </c>
      <c r="N6271" s="50">
        <v>5.2400000000000002E-2</v>
      </c>
      <c r="O6271" s="50">
        <v>5.2600000000000001E-2</v>
      </c>
      <c r="R6271" s="59"/>
    </row>
    <row r="6272" spans="11:18" x14ac:dyDescent="0.2">
      <c r="K6272" s="17">
        <v>6263</v>
      </c>
      <c r="L6272" s="50">
        <v>1.7986818943488601E-3</v>
      </c>
      <c r="M6272" s="50">
        <v>1.812567027689223E-3</v>
      </c>
      <c r="N6272" s="50">
        <v>5.0999999999999997E-2</v>
      </c>
      <c r="O6272" s="50">
        <v>5.1799999999999999E-2</v>
      </c>
      <c r="R6272" s="59"/>
    </row>
    <row r="6273" spans="11:18" x14ac:dyDescent="0.2">
      <c r="K6273" s="17">
        <v>6264</v>
      </c>
      <c r="L6273" s="50">
        <v>1.6634111443903023E-3</v>
      </c>
      <c r="M6273" s="50">
        <v>1.6765789211787934E-3</v>
      </c>
      <c r="N6273" s="50">
        <v>4.8800000000000003E-2</v>
      </c>
      <c r="O6273" s="50">
        <v>4.8800000000000003E-2</v>
      </c>
      <c r="R6273" s="59"/>
    </row>
    <row r="6274" spans="11:18" x14ac:dyDescent="0.2">
      <c r="K6274" s="17">
        <v>6265</v>
      </c>
      <c r="L6274" s="50">
        <v>1.5504239050207437E-3</v>
      </c>
      <c r="M6274" s="50">
        <v>1.5645406229179339E-3</v>
      </c>
      <c r="N6274" s="50">
        <v>5.2600000000000001E-2</v>
      </c>
      <c r="O6274" s="50">
        <v>5.2999999999999999E-2</v>
      </c>
      <c r="R6274" s="59"/>
    </row>
    <row r="6275" spans="11:18" x14ac:dyDescent="0.2">
      <c r="K6275" s="17">
        <v>6266</v>
      </c>
      <c r="L6275" s="50">
        <v>2.0002354342773029E-3</v>
      </c>
      <c r="M6275" s="50">
        <v>2.0150518418587888E-3</v>
      </c>
      <c r="N6275" s="50">
        <v>5.4399999999999997E-2</v>
      </c>
      <c r="O6275" s="50">
        <v>5.4800000000000001E-2</v>
      </c>
      <c r="R6275" s="59"/>
    </row>
    <row r="6276" spans="11:18" x14ac:dyDescent="0.2">
      <c r="K6276" s="17">
        <v>6267</v>
      </c>
      <c r="L6276" s="50">
        <v>1.8702345619060572E-3</v>
      </c>
      <c r="M6276" s="50">
        <v>1.8845399929953936E-3</v>
      </c>
      <c r="N6276" s="50">
        <v>5.2600000000000001E-2</v>
      </c>
      <c r="O6276" s="50">
        <v>5.3400000000000003E-2</v>
      </c>
      <c r="R6276" s="59"/>
    </row>
    <row r="6277" spans="11:18" x14ac:dyDescent="0.2">
      <c r="K6277" s="17">
        <v>6268</v>
      </c>
      <c r="L6277" s="50">
        <v>1.4193901752640901E-3</v>
      </c>
      <c r="M6277" s="50">
        <v>1.4318571263398246E-3</v>
      </c>
      <c r="N6277" s="50">
        <v>4.6399999999999997E-2</v>
      </c>
      <c r="O6277" s="50">
        <v>4.6399999999999997E-2</v>
      </c>
      <c r="R6277" s="59"/>
    </row>
    <row r="6278" spans="11:18" x14ac:dyDescent="0.2">
      <c r="K6278" s="17">
        <v>6269</v>
      </c>
      <c r="L6278" s="50">
        <v>1.7359633629909909E-3</v>
      </c>
      <c r="M6278" s="50">
        <v>1.7500672807424977E-3</v>
      </c>
      <c r="N6278" s="50">
        <v>5.1999999999999998E-2</v>
      </c>
      <c r="O6278" s="50">
        <v>5.2400000000000002E-2</v>
      </c>
      <c r="R6278" s="59"/>
    </row>
    <row r="6279" spans="11:18" x14ac:dyDescent="0.2">
      <c r="K6279" s="17">
        <v>6270</v>
      </c>
      <c r="L6279" s="50">
        <v>1.8112643101234991E-3</v>
      </c>
      <c r="M6279" s="50">
        <v>1.8252748474707648E-3</v>
      </c>
      <c r="N6279" s="50">
        <v>5.16E-2</v>
      </c>
      <c r="O6279" s="50">
        <v>5.1999999999999998E-2</v>
      </c>
      <c r="R6279" s="59"/>
    </row>
    <row r="6280" spans="11:18" x14ac:dyDescent="0.2">
      <c r="K6280" s="17">
        <v>6271</v>
      </c>
      <c r="L6280" s="50">
        <v>1.4868407883712751E-3</v>
      </c>
      <c r="M6280" s="50">
        <v>1.499180700332541E-3</v>
      </c>
      <c r="N6280" s="50">
        <v>4.5600000000000002E-2</v>
      </c>
      <c r="O6280" s="50">
        <v>4.5999999999999999E-2</v>
      </c>
      <c r="R6280" s="59"/>
    </row>
    <row r="6281" spans="11:18" x14ac:dyDescent="0.2">
      <c r="K6281" s="17">
        <v>6272</v>
      </c>
      <c r="L6281" s="50">
        <v>1.5987884384217968E-3</v>
      </c>
      <c r="M6281" s="50">
        <v>1.6109288477202497E-3</v>
      </c>
      <c r="N6281" s="50">
        <v>4.48E-2</v>
      </c>
      <c r="O6281" s="50">
        <v>4.5400000000000003E-2</v>
      </c>
      <c r="R6281" s="59"/>
    </row>
    <row r="6282" spans="11:18" x14ac:dyDescent="0.2">
      <c r="K6282" s="17">
        <v>6273</v>
      </c>
      <c r="L6282" s="50">
        <v>1.8207641059054642E-3</v>
      </c>
      <c r="M6282" s="50">
        <v>1.8359328893052019E-3</v>
      </c>
      <c r="N6282" s="50">
        <v>5.6000000000000001E-2</v>
      </c>
      <c r="O6282" s="50">
        <v>5.6399999999999999E-2</v>
      </c>
      <c r="R6282" s="59"/>
    </row>
    <row r="6283" spans="11:18" x14ac:dyDescent="0.2">
      <c r="K6283" s="17">
        <v>6274</v>
      </c>
      <c r="L6283" s="50">
        <v>1.9066807852488488E-3</v>
      </c>
      <c r="M6283" s="50">
        <v>1.920767068467014E-3</v>
      </c>
      <c r="N6283" s="50">
        <v>5.1799999999999999E-2</v>
      </c>
      <c r="O6283" s="50">
        <v>5.2200000000000003E-2</v>
      </c>
      <c r="R6283" s="59"/>
    </row>
    <row r="6284" spans="11:18" x14ac:dyDescent="0.2">
      <c r="K6284" s="17">
        <v>6275</v>
      </c>
      <c r="L6284" s="50">
        <v>1.8812364890077821E-3</v>
      </c>
      <c r="M6284" s="50">
        <v>1.895199953929577E-3</v>
      </c>
      <c r="N6284" s="50">
        <v>5.16E-2</v>
      </c>
      <c r="O6284" s="50">
        <v>5.16E-2</v>
      </c>
      <c r="R6284" s="59"/>
    </row>
    <row r="6285" spans="11:18" x14ac:dyDescent="0.2">
      <c r="K6285" s="17">
        <v>6276</v>
      </c>
      <c r="L6285" s="50">
        <v>1.6888234123455693E-3</v>
      </c>
      <c r="M6285" s="50">
        <v>1.7025324824121086E-3</v>
      </c>
      <c r="N6285" s="50">
        <v>5.0799999999999998E-2</v>
      </c>
      <c r="O6285" s="50">
        <v>5.0999999999999997E-2</v>
      </c>
      <c r="R6285" s="59"/>
    </row>
    <row r="6286" spans="11:18" x14ac:dyDescent="0.2">
      <c r="K6286" s="17">
        <v>6277</v>
      </c>
      <c r="L6286" s="50">
        <v>1.8121678200472839E-3</v>
      </c>
      <c r="M6286" s="50">
        <v>1.8261923569204861E-3</v>
      </c>
      <c r="N6286" s="50">
        <v>5.1799999999999999E-2</v>
      </c>
      <c r="O6286" s="50">
        <v>5.1999999999999998E-2</v>
      </c>
      <c r="R6286" s="59"/>
    </row>
    <row r="6287" spans="11:18" x14ac:dyDescent="0.2">
      <c r="K6287" s="17">
        <v>6278</v>
      </c>
      <c r="L6287" s="50">
        <v>1.6147698859588012E-3</v>
      </c>
      <c r="M6287" s="50">
        <v>1.6283872642867856E-3</v>
      </c>
      <c r="N6287" s="50">
        <v>5.0599999999999999E-2</v>
      </c>
      <c r="O6287" s="50">
        <v>5.0599999999999999E-2</v>
      </c>
      <c r="R6287" s="59"/>
    </row>
    <row r="6288" spans="11:18" x14ac:dyDescent="0.2">
      <c r="K6288" s="17">
        <v>6279</v>
      </c>
      <c r="L6288" s="50">
        <v>1.7811112002918182E-3</v>
      </c>
      <c r="M6288" s="50">
        <v>1.7953043292963727E-3</v>
      </c>
      <c r="N6288" s="50">
        <v>5.2400000000000002E-2</v>
      </c>
      <c r="O6288" s="50">
        <v>5.3199999999999997E-2</v>
      </c>
      <c r="R6288" s="59"/>
    </row>
    <row r="6289" spans="11:18" x14ac:dyDescent="0.2">
      <c r="K6289" s="17">
        <v>6280</v>
      </c>
      <c r="L6289" s="50">
        <v>1.7628358583422923E-3</v>
      </c>
      <c r="M6289" s="50">
        <v>1.7777950549379214E-3</v>
      </c>
      <c r="N6289" s="50">
        <v>5.5599999999999997E-2</v>
      </c>
      <c r="O6289" s="50">
        <v>5.5599999999999997E-2</v>
      </c>
      <c r="R6289" s="59"/>
    </row>
    <row r="6290" spans="11:18" x14ac:dyDescent="0.2">
      <c r="K6290" s="17">
        <v>6281</v>
      </c>
      <c r="L6290" s="50">
        <v>1.7428565893622204E-3</v>
      </c>
      <c r="M6290" s="50">
        <v>1.757426617156417E-3</v>
      </c>
      <c r="N6290" s="50">
        <v>5.3999999999999999E-2</v>
      </c>
      <c r="O6290" s="50">
        <v>5.4399999999999997E-2</v>
      </c>
      <c r="R6290" s="59"/>
    </row>
    <row r="6291" spans="11:18" x14ac:dyDescent="0.2">
      <c r="K6291" s="17">
        <v>6282</v>
      </c>
      <c r="L6291" s="50">
        <v>1.5258744561503419E-3</v>
      </c>
      <c r="M6291" s="50">
        <v>1.5392059243151727E-3</v>
      </c>
      <c r="N6291" s="50">
        <v>4.9399999999999999E-2</v>
      </c>
      <c r="O6291" s="50">
        <v>4.9799999999999997E-2</v>
      </c>
      <c r="R6291" s="59"/>
    </row>
    <row r="6292" spans="11:18" x14ac:dyDescent="0.2">
      <c r="K6292" s="17">
        <v>6283</v>
      </c>
      <c r="L6292" s="50">
        <v>2.037215153619805E-3</v>
      </c>
      <c r="M6292" s="50">
        <v>2.0515009784273642E-3</v>
      </c>
      <c r="N6292" s="50">
        <v>5.2400000000000002E-2</v>
      </c>
      <c r="O6292" s="50">
        <v>5.28E-2</v>
      </c>
      <c r="R6292" s="59"/>
    </row>
    <row r="6293" spans="11:18" x14ac:dyDescent="0.2">
      <c r="K6293" s="17">
        <v>6284</v>
      </c>
      <c r="L6293" s="50">
        <v>1.6620798637261036E-3</v>
      </c>
      <c r="M6293" s="50">
        <v>1.6751954744282887E-3</v>
      </c>
      <c r="N6293" s="50">
        <v>4.8599999999999997E-2</v>
      </c>
      <c r="O6293" s="50">
        <v>4.8599999999999997E-2</v>
      </c>
      <c r="R6293" s="59"/>
    </row>
    <row r="6294" spans="11:18" x14ac:dyDescent="0.2">
      <c r="K6294" s="17">
        <v>6285</v>
      </c>
      <c r="L6294" s="50">
        <v>1.911050355228192E-3</v>
      </c>
      <c r="M6294" s="50">
        <v>1.9257700185619435E-3</v>
      </c>
      <c r="N6294" s="50">
        <v>5.4399999999999997E-2</v>
      </c>
      <c r="O6294" s="50">
        <v>5.4600000000000003E-2</v>
      </c>
      <c r="R6294" s="59"/>
    </row>
    <row r="6295" spans="11:18" x14ac:dyDescent="0.2">
      <c r="K6295" s="17">
        <v>6286</v>
      </c>
      <c r="L6295" s="50">
        <v>1.7443432468965299E-3</v>
      </c>
      <c r="M6295" s="50">
        <v>1.7584562596928226E-3</v>
      </c>
      <c r="N6295" s="50">
        <v>5.1999999999999998E-2</v>
      </c>
      <c r="O6295" s="50">
        <v>5.2600000000000001E-2</v>
      </c>
      <c r="R6295" s="59"/>
    </row>
    <row r="6296" spans="11:18" x14ac:dyDescent="0.2">
      <c r="K6296" s="17">
        <v>6287</v>
      </c>
      <c r="L6296" s="50">
        <v>1.7151837785471468E-3</v>
      </c>
      <c r="M6296" s="50">
        <v>1.7288313778362602E-3</v>
      </c>
      <c r="N6296" s="50">
        <v>5.04E-2</v>
      </c>
      <c r="O6296" s="50">
        <v>5.0599999999999999E-2</v>
      </c>
      <c r="R6296" s="59"/>
    </row>
    <row r="6297" spans="11:18" x14ac:dyDescent="0.2">
      <c r="K6297" s="17">
        <v>6288</v>
      </c>
      <c r="L6297" s="50">
        <v>1.4289500228079823E-3</v>
      </c>
      <c r="M6297" s="50">
        <v>1.4412265501772665E-3</v>
      </c>
      <c r="N6297" s="50">
        <v>4.5600000000000002E-2</v>
      </c>
      <c r="O6297" s="50">
        <v>4.5999999999999999E-2</v>
      </c>
      <c r="R6297" s="59"/>
    </row>
    <row r="6298" spans="11:18" x14ac:dyDescent="0.2">
      <c r="K6298" s="17">
        <v>6289</v>
      </c>
      <c r="L6298" s="50">
        <v>1.8035509987816855E-3</v>
      </c>
      <c r="M6298" s="50">
        <v>1.8168797121680871E-3</v>
      </c>
      <c r="N6298" s="50">
        <v>4.8800000000000003E-2</v>
      </c>
      <c r="O6298" s="50">
        <v>4.9599999999999998E-2</v>
      </c>
      <c r="R6298" s="59"/>
    </row>
    <row r="6299" spans="11:18" x14ac:dyDescent="0.2">
      <c r="K6299" s="17">
        <v>6290</v>
      </c>
      <c r="L6299" s="50">
        <v>1.8311029634195798E-3</v>
      </c>
      <c r="M6299" s="50">
        <v>1.8465125884148186E-3</v>
      </c>
      <c r="N6299" s="50">
        <v>5.7000000000000002E-2</v>
      </c>
      <c r="O6299" s="50">
        <v>5.74E-2</v>
      </c>
      <c r="R6299" s="59"/>
    </row>
    <row r="6300" spans="11:18" x14ac:dyDescent="0.2">
      <c r="K6300" s="17">
        <v>6291</v>
      </c>
      <c r="L6300" s="50">
        <v>1.5411557970269015E-3</v>
      </c>
      <c r="M6300" s="50">
        <v>1.5538098675949286E-3</v>
      </c>
      <c r="N6300" s="50">
        <v>4.6800000000000001E-2</v>
      </c>
      <c r="O6300" s="50">
        <v>4.7E-2</v>
      </c>
      <c r="R6300" s="59"/>
    </row>
    <row r="6301" spans="11:18" x14ac:dyDescent="0.2">
      <c r="K6301" s="17">
        <v>6292</v>
      </c>
      <c r="L6301" s="50">
        <v>1.7186915365947546E-3</v>
      </c>
      <c r="M6301" s="50">
        <v>1.7326533919668882E-3</v>
      </c>
      <c r="N6301" s="50">
        <v>5.1799999999999999E-2</v>
      </c>
      <c r="O6301" s="50">
        <v>5.1799999999999999E-2</v>
      </c>
      <c r="R6301" s="59"/>
    </row>
    <row r="6302" spans="11:18" x14ac:dyDescent="0.2">
      <c r="K6302" s="17">
        <v>6293</v>
      </c>
      <c r="L6302" s="50">
        <v>1.813658848062736E-3</v>
      </c>
      <c r="M6302" s="50">
        <v>1.8281174298199346E-3</v>
      </c>
      <c r="N6302" s="50">
        <v>5.3600000000000002E-2</v>
      </c>
      <c r="O6302" s="50">
        <v>5.3600000000000002E-2</v>
      </c>
      <c r="R6302" s="59"/>
    </row>
    <row r="6303" spans="11:18" x14ac:dyDescent="0.2">
      <c r="K6303" s="17">
        <v>6294</v>
      </c>
      <c r="L6303" s="50">
        <v>1.7632994884860627E-3</v>
      </c>
      <c r="M6303" s="50">
        <v>1.776034480356794E-3</v>
      </c>
      <c r="N6303" s="50">
        <v>4.7E-2</v>
      </c>
      <c r="O6303" s="50">
        <v>4.7E-2</v>
      </c>
      <c r="R6303" s="59"/>
    </row>
    <row r="6304" spans="11:18" x14ac:dyDescent="0.2">
      <c r="K6304" s="17">
        <v>6295</v>
      </c>
      <c r="L6304" s="50">
        <v>1.8097873939988429E-3</v>
      </c>
      <c r="M6304" s="50">
        <v>1.8253699699603157E-3</v>
      </c>
      <c r="N6304" s="50">
        <v>5.7799999999999997E-2</v>
      </c>
      <c r="O6304" s="50">
        <v>5.8000000000000003E-2</v>
      </c>
      <c r="R6304" s="59"/>
    </row>
    <row r="6305" spans="11:18" x14ac:dyDescent="0.2">
      <c r="K6305" s="17">
        <v>6296</v>
      </c>
      <c r="L6305" s="50">
        <v>1.7036032498276526E-3</v>
      </c>
      <c r="M6305" s="50">
        <v>1.718198821504522E-3</v>
      </c>
      <c r="N6305" s="50">
        <v>5.3800000000000001E-2</v>
      </c>
      <c r="O6305" s="50">
        <v>5.4399999999999997E-2</v>
      </c>
      <c r="R6305" s="59"/>
    </row>
    <row r="6306" spans="11:18" x14ac:dyDescent="0.2">
      <c r="K6306" s="17">
        <v>6297</v>
      </c>
      <c r="L6306" s="50">
        <v>1.6048763028127246E-3</v>
      </c>
      <c r="M6306" s="50">
        <v>1.617938767455032E-3</v>
      </c>
      <c r="N6306" s="50">
        <v>4.82E-2</v>
      </c>
      <c r="O6306" s="50">
        <v>4.8599999999999997E-2</v>
      </c>
      <c r="R6306" s="59"/>
    </row>
    <row r="6307" spans="11:18" x14ac:dyDescent="0.2">
      <c r="K6307" s="17">
        <v>6298</v>
      </c>
      <c r="L6307" s="50">
        <v>1.7420525617050985E-3</v>
      </c>
      <c r="M6307" s="50">
        <v>1.7561582338961853E-3</v>
      </c>
      <c r="N6307" s="50">
        <v>5.1999999999999998E-2</v>
      </c>
      <c r="O6307" s="50">
        <v>5.2600000000000001E-2</v>
      </c>
      <c r="R6307" s="59"/>
    </row>
    <row r="6308" spans="11:18" x14ac:dyDescent="0.2">
      <c r="K6308" s="17">
        <v>6299</v>
      </c>
      <c r="L6308" s="50">
        <v>1.7012241502722127E-3</v>
      </c>
      <c r="M6308" s="50">
        <v>1.715880631477003E-3</v>
      </c>
      <c r="N6308" s="50">
        <v>5.4199999999999998E-2</v>
      </c>
      <c r="O6308" s="50">
        <v>5.4800000000000001E-2</v>
      </c>
      <c r="R6308" s="59"/>
    </row>
    <row r="6309" spans="11:18" x14ac:dyDescent="0.2">
      <c r="K6309" s="17">
        <v>6300</v>
      </c>
      <c r="L6309" s="50">
        <v>1.6086919411329426E-3</v>
      </c>
      <c r="M6309" s="50">
        <v>1.6226306533326017E-3</v>
      </c>
      <c r="N6309" s="50">
        <v>5.1799999999999999E-2</v>
      </c>
      <c r="O6309" s="50">
        <v>5.1999999999999998E-2</v>
      </c>
      <c r="R6309" s="59"/>
    </row>
    <row r="6310" spans="11:18" x14ac:dyDescent="0.2">
      <c r="K6310" s="17">
        <v>6301</v>
      </c>
      <c r="L6310" s="50">
        <v>1.6423050928476609E-3</v>
      </c>
      <c r="M6310" s="50">
        <v>1.6562228718889852E-3</v>
      </c>
      <c r="N6310" s="50">
        <v>5.1400000000000001E-2</v>
      </c>
      <c r="O6310" s="50">
        <v>5.1799999999999999E-2</v>
      </c>
      <c r="R6310" s="59"/>
    </row>
    <row r="6311" spans="11:18" x14ac:dyDescent="0.2">
      <c r="K6311" s="17">
        <v>6302</v>
      </c>
      <c r="L6311" s="50">
        <v>1.7511861676452393E-3</v>
      </c>
      <c r="M6311" s="50">
        <v>1.7653656029787616E-3</v>
      </c>
      <c r="N6311" s="50">
        <v>5.2600000000000001E-2</v>
      </c>
      <c r="O6311" s="50">
        <v>5.2600000000000001E-2</v>
      </c>
      <c r="R6311" s="59"/>
    </row>
    <row r="6312" spans="11:18" x14ac:dyDescent="0.2">
      <c r="K6312" s="17">
        <v>6303</v>
      </c>
      <c r="L6312" s="50">
        <v>1.7641795480821106E-3</v>
      </c>
      <c r="M6312" s="50">
        <v>1.7775873087246992E-3</v>
      </c>
      <c r="N6312" s="50">
        <v>4.9599999999999998E-2</v>
      </c>
      <c r="O6312" s="50">
        <v>4.9599999999999998E-2</v>
      </c>
      <c r="R6312" s="59"/>
    </row>
    <row r="6313" spans="11:18" x14ac:dyDescent="0.2">
      <c r="K6313" s="17">
        <v>6304</v>
      </c>
      <c r="L6313" s="50">
        <v>1.869869835288269E-3</v>
      </c>
      <c r="M6313" s="50">
        <v>1.8842453492074653E-3</v>
      </c>
      <c r="N6313" s="50">
        <v>5.3199999999999997E-2</v>
      </c>
      <c r="O6313" s="50">
        <v>5.3400000000000003E-2</v>
      </c>
      <c r="R6313" s="59"/>
    </row>
    <row r="6314" spans="11:18" x14ac:dyDescent="0.2">
      <c r="K6314" s="17">
        <v>6305</v>
      </c>
      <c r="L6314" s="50">
        <v>1.8213748001409283E-3</v>
      </c>
      <c r="M6314" s="50">
        <v>1.835729692834984E-3</v>
      </c>
      <c r="N6314" s="50">
        <v>5.2999999999999999E-2</v>
      </c>
      <c r="O6314" s="50">
        <v>5.3400000000000003E-2</v>
      </c>
      <c r="R6314" s="59"/>
    </row>
    <row r="6315" spans="11:18" x14ac:dyDescent="0.2">
      <c r="K6315" s="17">
        <v>6306</v>
      </c>
      <c r="L6315" s="50">
        <v>2.203743302022818E-3</v>
      </c>
      <c r="M6315" s="50">
        <v>2.2207175155627276E-3</v>
      </c>
      <c r="N6315" s="50">
        <v>6.2600000000000003E-2</v>
      </c>
      <c r="O6315" s="50">
        <v>6.3E-2</v>
      </c>
      <c r="R6315" s="59"/>
    </row>
    <row r="6316" spans="11:18" x14ac:dyDescent="0.2">
      <c r="K6316" s="17">
        <v>6307</v>
      </c>
      <c r="L6316" s="50">
        <v>1.803284169834556E-3</v>
      </c>
      <c r="M6316" s="50">
        <v>1.8169634087222676E-3</v>
      </c>
      <c r="N6316" s="50">
        <v>5.0599999999999999E-2</v>
      </c>
      <c r="O6316" s="50">
        <v>5.0599999999999999E-2</v>
      </c>
      <c r="R6316" s="59"/>
    </row>
    <row r="6317" spans="11:18" x14ac:dyDescent="0.2">
      <c r="K6317" s="17">
        <v>6308</v>
      </c>
      <c r="L6317" s="50">
        <v>1.5083358606799561E-3</v>
      </c>
      <c r="M6317" s="50">
        <v>1.5210711366709826E-3</v>
      </c>
      <c r="N6317" s="50">
        <v>4.7199999999999999E-2</v>
      </c>
      <c r="O6317" s="50">
        <v>4.7399999999999998E-2</v>
      </c>
      <c r="R6317" s="59"/>
    </row>
    <row r="6318" spans="11:18" x14ac:dyDescent="0.2">
      <c r="K6318" s="17">
        <v>6309</v>
      </c>
      <c r="L6318" s="50">
        <v>1.6888404311874616E-3</v>
      </c>
      <c r="M6318" s="50">
        <v>1.7032254935249553E-3</v>
      </c>
      <c r="N6318" s="50">
        <v>5.3400000000000003E-2</v>
      </c>
      <c r="O6318" s="50">
        <v>5.3600000000000002E-2</v>
      </c>
      <c r="R6318" s="59"/>
    </row>
    <row r="6319" spans="11:18" x14ac:dyDescent="0.2">
      <c r="K6319" s="17">
        <v>6310</v>
      </c>
      <c r="L6319" s="50">
        <v>1.9387464337606364E-3</v>
      </c>
      <c r="M6319" s="50">
        <v>1.9523933112736763E-3</v>
      </c>
      <c r="N6319" s="50">
        <v>5.0200000000000002E-2</v>
      </c>
      <c r="O6319" s="50">
        <v>5.04E-2</v>
      </c>
      <c r="R6319" s="59"/>
    </row>
    <row r="6320" spans="11:18" x14ac:dyDescent="0.2">
      <c r="K6320" s="17">
        <v>6311</v>
      </c>
      <c r="L6320" s="50">
        <v>1.7808157505318166E-3</v>
      </c>
      <c r="M6320" s="50">
        <v>1.7951304098619207E-3</v>
      </c>
      <c r="N6320" s="50">
        <v>5.28E-2</v>
      </c>
      <c r="O6320" s="50">
        <v>5.3199999999999997E-2</v>
      </c>
      <c r="R6320" s="59"/>
    </row>
    <row r="6321" spans="11:18" x14ac:dyDescent="0.2">
      <c r="K6321" s="17">
        <v>6312</v>
      </c>
      <c r="L6321" s="50">
        <v>1.5978366886446754E-3</v>
      </c>
      <c r="M6321" s="50">
        <v>1.6116366181349016E-3</v>
      </c>
      <c r="N6321" s="50">
        <v>5.1200000000000002E-2</v>
      </c>
      <c r="O6321" s="50">
        <v>5.1400000000000001E-2</v>
      </c>
      <c r="R6321" s="59"/>
    </row>
    <row r="6322" spans="11:18" x14ac:dyDescent="0.2">
      <c r="K6322" s="17">
        <v>6313</v>
      </c>
      <c r="L6322" s="50">
        <v>1.5984904211464282E-3</v>
      </c>
      <c r="M6322" s="50">
        <v>1.6119322234147966E-3</v>
      </c>
      <c r="N6322" s="50">
        <v>4.9599999999999998E-2</v>
      </c>
      <c r="O6322" s="50">
        <v>0.05</v>
      </c>
      <c r="R6322" s="59"/>
    </row>
    <row r="6323" spans="11:18" x14ac:dyDescent="0.2">
      <c r="K6323" s="17">
        <v>6314</v>
      </c>
      <c r="L6323" s="50">
        <v>1.757310120742472E-3</v>
      </c>
      <c r="M6323" s="50">
        <v>1.7719560229918501E-3</v>
      </c>
      <c r="N6323" s="50">
        <v>5.4199999999999998E-2</v>
      </c>
      <c r="O6323" s="50">
        <v>5.4399999999999997E-2</v>
      </c>
      <c r="R6323" s="59"/>
    </row>
    <row r="6324" spans="11:18" x14ac:dyDescent="0.2">
      <c r="K6324" s="17">
        <v>6315</v>
      </c>
      <c r="L6324" s="50">
        <v>1.9599776429345514E-3</v>
      </c>
      <c r="M6324" s="50">
        <v>1.9748117411918821E-3</v>
      </c>
      <c r="N6324" s="50">
        <v>5.4600000000000003E-2</v>
      </c>
      <c r="O6324" s="50">
        <v>5.5E-2</v>
      </c>
      <c r="R6324" s="59"/>
    </row>
    <row r="6325" spans="11:18" x14ac:dyDescent="0.2">
      <c r="K6325" s="17">
        <v>6316</v>
      </c>
      <c r="L6325" s="50">
        <v>1.6326558615289623E-3</v>
      </c>
      <c r="M6325" s="50">
        <v>1.6457368799227758E-3</v>
      </c>
      <c r="N6325" s="50">
        <v>4.82E-2</v>
      </c>
      <c r="O6325" s="50">
        <v>4.8599999999999997E-2</v>
      </c>
      <c r="R6325" s="59"/>
    </row>
    <row r="6326" spans="11:18" x14ac:dyDescent="0.2">
      <c r="K6326" s="17">
        <v>6317</v>
      </c>
      <c r="L6326" s="50">
        <v>1.6559936964209267E-3</v>
      </c>
      <c r="M6326" s="50">
        <v>1.6697040236127445E-3</v>
      </c>
      <c r="N6326" s="50">
        <v>5.0599999999999999E-2</v>
      </c>
      <c r="O6326" s="50">
        <v>5.1200000000000002E-2</v>
      </c>
      <c r="R6326" s="59"/>
    </row>
    <row r="6327" spans="11:18" x14ac:dyDescent="0.2">
      <c r="K6327" s="17">
        <v>6318</v>
      </c>
      <c r="L6327" s="50">
        <v>1.8945161877080884E-3</v>
      </c>
      <c r="M6327" s="50">
        <v>1.9099948364337223E-3</v>
      </c>
      <c r="N6327" s="50">
        <v>5.7200000000000001E-2</v>
      </c>
      <c r="O6327" s="50">
        <v>5.7599999999999998E-2</v>
      </c>
      <c r="R6327" s="59"/>
    </row>
    <row r="6328" spans="11:18" x14ac:dyDescent="0.2">
      <c r="K6328" s="17">
        <v>6319</v>
      </c>
      <c r="L6328" s="50">
        <v>1.7396209753577591E-3</v>
      </c>
      <c r="M6328" s="50">
        <v>1.7535269424277639E-3</v>
      </c>
      <c r="N6328" s="50">
        <v>5.1400000000000001E-2</v>
      </c>
      <c r="O6328" s="50">
        <v>5.1799999999999999E-2</v>
      </c>
      <c r="R6328" s="59"/>
    </row>
    <row r="6329" spans="11:18" x14ac:dyDescent="0.2">
      <c r="K6329" s="17">
        <v>6320</v>
      </c>
      <c r="L6329" s="50">
        <v>1.7649330410984298E-3</v>
      </c>
      <c r="M6329" s="50">
        <v>1.7784547319659595E-3</v>
      </c>
      <c r="N6329" s="50">
        <v>0.05</v>
      </c>
      <c r="O6329" s="50">
        <v>5.0200000000000002E-2</v>
      </c>
      <c r="R6329" s="59"/>
    </row>
    <row r="6330" spans="11:18" x14ac:dyDescent="0.2">
      <c r="K6330" s="17">
        <v>6321</v>
      </c>
      <c r="L6330" s="50">
        <v>1.7870374245538127E-3</v>
      </c>
      <c r="M6330" s="50">
        <v>1.8007130217808018E-3</v>
      </c>
      <c r="N6330" s="50">
        <v>5.04E-2</v>
      </c>
      <c r="O6330" s="50">
        <v>5.1200000000000002E-2</v>
      </c>
      <c r="R6330" s="59"/>
    </row>
    <row r="6331" spans="11:18" x14ac:dyDescent="0.2">
      <c r="K6331" s="17">
        <v>6322</v>
      </c>
      <c r="L6331" s="50">
        <v>1.7978813034044076E-3</v>
      </c>
      <c r="M6331" s="50">
        <v>1.811579915476202E-3</v>
      </c>
      <c r="N6331" s="50">
        <v>5.0200000000000002E-2</v>
      </c>
      <c r="O6331" s="50">
        <v>5.0999999999999997E-2</v>
      </c>
      <c r="R6331" s="59"/>
    </row>
    <row r="6332" spans="11:18" x14ac:dyDescent="0.2">
      <c r="K6332" s="17">
        <v>6323</v>
      </c>
      <c r="L6332" s="50">
        <v>1.4898429162980081E-3</v>
      </c>
      <c r="M6332" s="50">
        <v>1.5024881739784742E-3</v>
      </c>
      <c r="N6332" s="50">
        <v>4.7E-2</v>
      </c>
      <c r="O6332" s="50">
        <v>4.7E-2</v>
      </c>
      <c r="R6332" s="59"/>
    </row>
    <row r="6333" spans="11:18" x14ac:dyDescent="0.2">
      <c r="K6333" s="17">
        <v>6324</v>
      </c>
      <c r="L6333" s="50">
        <v>1.9463562700906174E-3</v>
      </c>
      <c r="M6333" s="50">
        <v>1.9610135839117099E-3</v>
      </c>
      <c r="N6333" s="50">
        <v>5.4199999999999998E-2</v>
      </c>
      <c r="O6333" s="50">
        <v>5.4199999999999998E-2</v>
      </c>
      <c r="R6333" s="59"/>
    </row>
    <row r="6334" spans="11:18" x14ac:dyDescent="0.2">
      <c r="K6334" s="17">
        <v>6325</v>
      </c>
      <c r="L6334" s="50">
        <v>2.1208801918974566E-3</v>
      </c>
      <c r="M6334" s="50">
        <v>2.1359332677506394E-3</v>
      </c>
      <c r="N6334" s="50">
        <v>5.5199999999999999E-2</v>
      </c>
      <c r="O6334" s="50">
        <v>5.5599999999999997E-2</v>
      </c>
      <c r="R6334" s="59"/>
    </row>
    <row r="6335" spans="11:18" x14ac:dyDescent="0.2">
      <c r="K6335" s="17">
        <v>6326</v>
      </c>
      <c r="L6335" s="50">
        <v>1.7691583223197092E-3</v>
      </c>
      <c r="M6335" s="50">
        <v>1.7824427311702205E-3</v>
      </c>
      <c r="N6335" s="50">
        <v>4.9000000000000002E-2</v>
      </c>
      <c r="O6335" s="50">
        <v>4.9200000000000001E-2</v>
      </c>
      <c r="R6335" s="59"/>
    </row>
    <row r="6336" spans="11:18" x14ac:dyDescent="0.2">
      <c r="K6336" s="17">
        <v>6327</v>
      </c>
      <c r="L6336" s="50">
        <v>1.7557706133812412E-3</v>
      </c>
      <c r="M6336" s="50">
        <v>1.7700867968551072E-3</v>
      </c>
      <c r="N6336" s="50">
        <v>5.2600000000000001E-2</v>
      </c>
      <c r="O6336" s="50">
        <v>5.3400000000000003E-2</v>
      </c>
      <c r="R6336" s="59"/>
    </row>
    <row r="6337" spans="11:18" x14ac:dyDescent="0.2">
      <c r="K6337" s="17">
        <v>6328</v>
      </c>
      <c r="L6337" s="50">
        <v>1.846258934614342E-3</v>
      </c>
      <c r="M6337" s="50">
        <v>1.8600479477938127E-3</v>
      </c>
      <c r="N6337" s="50">
        <v>5.0799999999999998E-2</v>
      </c>
      <c r="O6337" s="50">
        <v>5.0999999999999997E-2</v>
      </c>
      <c r="R6337" s="59"/>
    </row>
    <row r="6338" spans="11:18" x14ac:dyDescent="0.2">
      <c r="K6338" s="17">
        <v>6329</v>
      </c>
      <c r="L6338" s="50">
        <v>1.8099025683739117E-3</v>
      </c>
      <c r="M6338" s="50">
        <v>1.8233846903471141E-3</v>
      </c>
      <c r="N6338" s="50">
        <v>4.9599999999999998E-2</v>
      </c>
      <c r="O6338" s="50">
        <v>0.05</v>
      </c>
      <c r="R6338" s="59"/>
    </row>
    <row r="6339" spans="11:18" x14ac:dyDescent="0.2">
      <c r="K6339" s="17">
        <v>6330</v>
      </c>
      <c r="L6339" s="50">
        <v>1.6386479125975306E-3</v>
      </c>
      <c r="M6339" s="50">
        <v>1.6527819345682345E-3</v>
      </c>
      <c r="N6339" s="50">
        <v>5.2400000000000002E-2</v>
      </c>
      <c r="O6339" s="50">
        <v>5.28E-2</v>
      </c>
      <c r="R6339" s="59"/>
    </row>
    <row r="6340" spans="11:18" x14ac:dyDescent="0.2">
      <c r="K6340" s="17">
        <v>6331</v>
      </c>
      <c r="L6340" s="50">
        <v>2.0632844509689031E-3</v>
      </c>
      <c r="M6340" s="50">
        <v>2.0787748682682275E-3</v>
      </c>
      <c r="N6340" s="50">
        <v>5.7000000000000002E-2</v>
      </c>
      <c r="O6340" s="50">
        <v>5.74E-2</v>
      </c>
      <c r="R6340" s="59"/>
    </row>
    <row r="6341" spans="11:18" x14ac:dyDescent="0.2">
      <c r="K6341" s="17">
        <v>6332</v>
      </c>
      <c r="L6341" s="50">
        <v>1.9452367322637433E-3</v>
      </c>
      <c r="M6341" s="50">
        <v>1.9609729988513754E-3</v>
      </c>
      <c r="N6341" s="50">
        <v>5.8000000000000003E-2</v>
      </c>
      <c r="O6341" s="50">
        <v>5.8799999999999998E-2</v>
      </c>
      <c r="R6341" s="59"/>
    </row>
    <row r="6342" spans="11:18" x14ac:dyDescent="0.2">
      <c r="K6342" s="17">
        <v>6333</v>
      </c>
      <c r="L6342" s="50">
        <v>1.504645761305743E-3</v>
      </c>
      <c r="M6342" s="50">
        <v>1.5181206900918712E-3</v>
      </c>
      <c r="N6342" s="50">
        <v>0.05</v>
      </c>
      <c r="O6342" s="50">
        <v>5.04E-2</v>
      </c>
      <c r="R6342" s="59"/>
    </row>
    <row r="6343" spans="11:18" x14ac:dyDescent="0.2">
      <c r="K6343" s="17">
        <v>6334</v>
      </c>
      <c r="L6343" s="50">
        <v>1.8922757531367133E-3</v>
      </c>
      <c r="M6343" s="50">
        <v>1.9065369935012753E-3</v>
      </c>
      <c r="N6343" s="50">
        <v>5.2600000000000001E-2</v>
      </c>
      <c r="O6343" s="50">
        <v>5.28E-2</v>
      </c>
      <c r="R6343" s="59"/>
    </row>
    <row r="6344" spans="11:18" x14ac:dyDescent="0.2">
      <c r="K6344" s="17">
        <v>6335</v>
      </c>
      <c r="L6344" s="50">
        <v>1.8895134650983448E-3</v>
      </c>
      <c r="M6344" s="50">
        <v>1.9041000346764726E-3</v>
      </c>
      <c r="N6344" s="50">
        <v>5.3400000000000003E-2</v>
      </c>
      <c r="O6344" s="50">
        <v>5.4399999999999997E-2</v>
      </c>
      <c r="R6344" s="59"/>
    </row>
    <row r="6345" spans="11:18" x14ac:dyDescent="0.2">
      <c r="K6345" s="17">
        <v>6336</v>
      </c>
      <c r="L6345" s="50">
        <v>1.7460524395131265E-3</v>
      </c>
      <c r="M6345" s="50">
        <v>1.7616268794184869E-3</v>
      </c>
      <c r="N6345" s="50">
        <v>5.8000000000000003E-2</v>
      </c>
      <c r="O6345" s="50">
        <v>5.8000000000000003E-2</v>
      </c>
      <c r="R6345" s="59"/>
    </row>
    <row r="6346" spans="11:18" x14ac:dyDescent="0.2">
      <c r="K6346" s="17">
        <v>6337</v>
      </c>
      <c r="L6346" s="50">
        <v>1.9639968220382417E-3</v>
      </c>
      <c r="M6346" s="50">
        <v>1.9797979676155568E-3</v>
      </c>
      <c r="N6346" s="50">
        <v>5.8599999999999999E-2</v>
      </c>
      <c r="O6346" s="50">
        <v>5.8599999999999999E-2</v>
      </c>
      <c r="R6346" s="59"/>
    </row>
    <row r="6347" spans="11:18" x14ac:dyDescent="0.2">
      <c r="K6347" s="17">
        <v>6338</v>
      </c>
      <c r="L6347" s="50">
        <v>1.7699004401001805E-3</v>
      </c>
      <c r="M6347" s="50">
        <v>1.7838250208407121E-3</v>
      </c>
      <c r="N6347" s="50">
        <v>5.1400000000000001E-2</v>
      </c>
      <c r="O6347" s="50">
        <v>5.1799999999999999E-2</v>
      </c>
      <c r="R6347" s="59"/>
    </row>
    <row r="6348" spans="11:18" x14ac:dyDescent="0.2">
      <c r="K6348" s="17">
        <v>6339</v>
      </c>
      <c r="L6348" s="50">
        <v>1.7813558307603046E-3</v>
      </c>
      <c r="M6348" s="50">
        <v>1.7953734071114614E-3</v>
      </c>
      <c r="N6348" s="50">
        <v>5.1799999999999999E-2</v>
      </c>
      <c r="O6348" s="50">
        <v>5.1999999999999998E-2</v>
      </c>
      <c r="R6348" s="59"/>
    </row>
    <row r="6349" spans="11:18" x14ac:dyDescent="0.2">
      <c r="K6349" s="17">
        <v>6340</v>
      </c>
      <c r="L6349" s="50">
        <v>1.8889651755973219E-3</v>
      </c>
      <c r="M6349" s="50">
        <v>1.903375926458277E-3</v>
      </c>
      <c r="N6349" s="50">
        <v>5.2999999999999999E-2</v>
      </c>
      <c r="O6349" s="50">
        <v>5.3600000000000002E-2</v>
      </c>
      <c r="R6349" s="59"/>
    </row>
    <row r="6350" spans="11:18" x14ac:dyDescent="0.2">
      <c r="K6350" s="17">
        <v>6341</v>
      </c>
      <c r="L6350" s="50">
        <v>1.6280859904445183E-3</v>
      </c>
      <c r="M6350" s="50">
        <v>1.6410797778894789E-3</v>
      </c>
      <c r="N6350" s="50">
        <v>4.8000000000000001E-2</v>
      </c>
      <c r="O6350" s="50">
        <v>4.82E-2</v>
      </c>
      <c r="R6350" s="59"/>
    </row>
    <row r="6351" spans="11:18" x14ac:dyDescent="0.2">
      <c r="K6351" s="17">
        <v>6342</v>
      </c>
      <c r="L6351" s="50">
        <v>1.6919457250930104E-3</v>
      </c>
      <c r="M6351" s="50">
        <v>1.7048287578285504E-3</v>
      </c>
      <c r="N6351" s="50">
        <v>4.7199999999999999E-2</v>
      </c>
      <c r="O6351" s="50">
        <v>4.8000000000000001E-2</v>
      </c>
      <c r="R6351" s="59"/>
    </row>
    <row r="6352" spans="11:18" x14ac:dyDescent="0.2">
      <c r="K6352" s="17">
        <v>6343</v>
      </c>
      <c r="L6352" s="50">
        <v>1.662064395949465E-3</v>
      </c>
      <c r="M6352" s="50">
        <v>1.6752076850302157E-3</v>
      </c>
      <c r="N6352" s="50">
        <v>4.8599999999999997E-2</v>
      </c>
      <c r="O6352" s="50">
        <v>4.8800000000000003E-2</v>
      </c>
      <c r="R6352" s="59"/>
    </row>
    <row r="6353" spans="11:18" x14ac:dyDescent="0.2">
      <c r="K6353" s="17">
        <v>6344</v>
      </c>
      <c r="L6353" s="50">
        <v>1.7642933339853425E-3</v>
      </c>
      <c r="M6353" s="50">
        <v>1.7783228977279113E-3</v>
      </c>
      <c r="N6353" s="50">
        <v>5.1999999999999998E-2</v>
      </c>
      <c r="O6353" s="50">
        <v>5.2200000000000003E-2</v>
      </c>
      <c r="R6353" s="59"/>
    </row>
    <row r="6354" spans="11:18" x14ac:dyDescent="0.2">
      <c r="K6354" s="17">
        <v>6345</v>
      </c>
      <c r="L6354" s="50">
        <v>1.6757831537535768E-3</v>
      </c>
      <c r="M6354" s="50">
        <v>1.6887480734729258E-3</v>
      </c>
      <c r="N6354" s="50">
        <v>4.8000000000000001E-2</v>
      </c>
      <c r="O6354" s="50">
        <v>4.8000000000000001E-2</v>
      </c>
      <c r="R6354" s="59"/>
    </row>
    <row r="6355" spans="11:18" x14ac:dyDescent="0.2">
      <c r="K6355" s="17">
        <v>6346</v>
      </c>
      <c r="L6355" s="50">
        <v>1.4732237353305693E-3</v>
      </c>
      <c r="M6355" s="50">
        <v>1.4861157518974107E-3</v>
      </c>
      <c r="N6355" s="50">
        <v>4.7800000000000002E-2</v>
      </c>
      <c r="O6355" s="50">
        <v>4.8000000000000001E-2</v>
      </c>
      <c r="R6355" s="59"/>
    </row>
    <row r="6356" spans="11:18" x14ac:dyDescent="0.2">
      <c r="K6356" s="17">
        <v>6347</v>
      </c>
      <c r="L6356" s="50">
        <v>1.3124268068108169E-3</v>
      </c>
      <c r="M6356" s="50">
        <v>1.323992544809616E-3</v>
      </c>
      <c r="N6356" s="50">
        <v>4.24E-2</v>
      </c>
      <c r="O6356" s="50">
        <v>4.3400000000000001E-2</v>
      </c>
      <c r="R6356" s="59"/>
    </row>
    <row r="6357" spans="11:18" x14ac:dyDescent="0.2">
      <c r="K6357" s="17">
        <v>6348</v>
      </c>
      <c r="L6357" s="50">
        <v>1.3937803357342879E-3</v>
      </c>
      <c r="M6357" s="50">
        <v>1.4056076936169361E-3</v>
      </c>
      <c r="N6357" s="50">
        <v>4.36E-2</v>
      </c>
      <c r="O6357" s="50">
        <v>4.4400000000000002E-2</v>
      </c>
      <c r="R6357" s="59"/>
    </row>
    <row r="6358" spans="11:18" x14ac:dyDescent="0.2">
      <c r="K6358" s="17">
        <v>6349</v>
      </c>
      <c r="L6358" s="50">
        <v>1.6779611554914304E-3</v>
      </c>
      <c r="M6358" s="50">
        <v>1.6915568690274569E-3</v>
      </c>
      <c r="N6358" s="50">
        <v>5.04E-2</v>
      </c>
      <c r="O6358" s="50">
        <v>5.0599999999999999E-2</v>
      </c>
      <c r="R6358" s="59"/>
    </row>
    <row r="6359" spans="11:18" x14ac:dyDescent="0.2">
      <c r="K6359" s="17">
        <v>6350</v>
      </c>
      <c r="L6359" s="50">
        <v>1.885128496455158E-3</v>
      </c>
      <c r="M6359" s="50">
        <v>1.8998663962482101E-3</v>
      </c>
      <c r="N6359" s="50">
        <v>5.4199999999999998E-2</v>
      </c>
      <c r="O6359" s="50">
        <v>5.4800000000000001E-2</v>
      </c>
      <c r="R6359" s="59"/>
    </row>
    <row r="6360" spans="11:18" x14ac:dyDescent="0.2">
      <c r="K6360" s="17">
        <v>6351</v>
      </c>
      <c r="L6360" s="50">
        <v>1.6827823017736656E-3</v>
      </c>
      <c r="M6360" s="50">
        <v>1.6964737274600765E-3</v>
      </c>
      <c r="N6360" s="50">
        <v>5.0799999999999998E-2</v>
      </c>
      <c r="O6360" s="50">
        <v>5.0799999999999998E-2</v>
      </c>
      <c r="R6360" s="59"/>
    </row>
    <row r="6361" spans="11:18" x14ac:dyDescent="0.2">
      <c r="K6361" s="17">
        <v>6352</v>
      </c>
      <c r="L6361" s="50">
        <v>1.6828359357008236E-3</v>
      </c>
      <c r="M6361" s="50">
        <v>1.6966204829126366E-3</v>
      </c>
      <c r="N6361" s="50">
        <v>5.0799999999999998E-2</v>
      </c>
      <c r="O6361" s="50">
        <v>5.1200000000000002E-2</v>
      </c>
      <c r="R6361" s="59"/>
    </row>
    <row r="6362" spans="11:18" x14ac:dyDescent="0.2">
      <c r="K6362" s="17">
        <v>6353</v>
      </c>
      <c r="L6362" s="50">
        <v>1.8629977497627152E-3</v>
      </c>
      <c r="M6362" s="50">
        <v>1.8773232917012183E-3</v>
      </c>
      <c r="N6362" s="50">
        <v>5.2999999999999999E-2</v>
      </c>
      <c r="O6362" s="50">
        <v>5.3400000000000003E-2</v>
      </c>
      <c r="R6362" s="59"/>
    </row>
    <row r="6363" spans="11:18" x14ac:dyDescent="0.2">
      <c r="K6363" s="17">
        <v>6354</v>
      </c>
      <c r="L6363" s="50">
        <v>1.9944162807561229E-3</v>
      </c>
      <c r="M6363" s="50">
        <v>2.0088693214542889E-3</v>
      </c>
      <c r="N6363" s="50">
        <v>5.2999999999999999E-2</v>
      </c>
      <c r="O6363" s="50">
        <v>5.3600000000000002E-2</v>
      </c>
      <c r="R6363" s="59"/>
    </row>
    <row r="6364" spans="11:18" x14ac:dyDescent="0.2">
      <c r="K6364" s="17">
        <v>6355</v>
      </c>
      <c r="L6364" s="50">
        <v>1.7377650618296337E-3</v>
      </c>
      <c r="M6364" s="50">
        <v>1.7517109133956981E-3</v>
      </c>
      <c r="N6364" s="50">
        <v>5.16E-2</v>
      </c>
      <c r="O6364" s="50">
        <v>5.1799999999999999E-2</v>
      </c>
      <c r="R6364" s="59"/>
    </row>
    <row r="6365" spans="11:18" x14ac:dyDescent="0.2">
      <c r="K6365" s="17">
        <v>6356</v>
      </c>
      <c r="L6365" s="50">
        <v>1.6602384723684504E-3</v>
      </c>
      <c r="M6365" s="50">
        <v>1.6740647892572067E-3</v>
      </c>
      <c r="N6365" s="50">
        <v>5.1200000000000002E-2</v>
      </c>
      <c r="O6365" s="50">
        <v>5.1400000000000001E-2</v>
      </c>
      <c r="R6365" s="59"/>
    </row>
    <row r="6366" spans="11:18" x14ac:dyDescent="0.2">
      <c r="K6366" s="17">
        <v>6357</v>
      </c>
      <c r="L6366" s="50">
        <v>1.7123034283256426E-3</v>
      </c>
      <c r="M6366" s="50">
        <v>1.7260748842273131E-3</v>
      </c>
      <c r="N6366" s="50">
        <v>5.0999999999999997E-2</v>
      </c>
      <c r="O6366" s="50">
        <v>5.1200000000000002E-2</v>
      </c>
      <c r="R6366" s="59"/>
    </row>
    <row r="6367" spans="11:18" x14ac:dyDescent="0.2">
      <c r="K6367" s="17">
        <v>6358</v>
      </c>
      <c r="L6367" s="50">
        <v>1.9329198096395071E-3</v>
      </c>
      <c r="M6367" s="50">
        <v>1.9478830896911823E-3</v>
      </c>
      <c r="N6367" s="50">
        <v>5.5399999999999998E-2</v>
      </c>
      <c r="O6367" s="50">
        <v>5.5399999999999998E-2</v>
      </c>
      <c r="R6367" s="59"/>
    </row>
    <row r="6368" spans="11:18" x14ac:dyDescent="0.2">
      <c r="K6368" s="17">
        <v>6359</v>
      </c>
      <c r="L6368" s="50">
        <v>1.7546628978980469E-3</v>
      </c>
      <c r="M6368" s="50">
        <v>1.7698196321579214E-3</v>
      </c>
      <c r="N6368" s="50">
        <v>5.5800000000000002E-2</v>
      </c>
      <c r="O6368" s="50">
        <v>5.6599999999999998E-2</v>
      </c>
      <c r="R6368" s="59"/>
    </row>
    <row r="6369" spans="11:18" x14ac:dyDescent="0.2">
      <c r="K6369" s="17">
        <v>6360</v>
      </c>
      <c r="L6369" s="50">
        <v>1.7730878576456899E-3</v>
      </c>
      <c r="M6369" s="50">
        <v>1.7868128516253894E-3</v>
      </c>
      <c r="N6369" s="50">
        <v>5.0599999999999999E-2</v>
      </c>
      <c r="O6369" s="50">
        <v>5.1200000000000002E-2</v>
      </c>
      <c r="R6369" s="59"/>
    </row>
    <row r="6370" spans="11:18" x14ac:dyDescent="0.2">
      <c r="K6370" s="17">
        <v>6361</v>
      </c>
      <c r="L6370" s="50">
        <v>1.6080292609164627E-3</v>
      </c>
      <c r="M6370" s="50">
        <v>1.6215379579466564E-3</v>
      </c>
      <c r="N6370" s="50">
        <v>0.05</v>
      </c>
      <c r="O6370" s="50">
        <v>5.0599999999999999E-2</v>
      </c>
      <c r="R6370" s="59"/>
    </row>
    <row r="6371" spans="11:18" x14ac:dyDescent="0.2">
      <c r="K6371" s="17">
        <v>6362</v>
      </c>
      <c r="L6371" s="50">
        <v>1.6486753831460028E-3</v>
      </c>
      <c r="M6371" s="50">
        <v>1.6635417801189735E-3</v>
      </c>
      <c r="N6371" s="50">
        <v>5.5E-2</v>
      </c>
      <c r="O6371" s="50">
        <v>5.5399999999999998E-2</v>
      </c>
      <c r="R6371" s="59"/>
    </row>
    <row r="6372" spans="11:18" x14ac:dyDescent="0.2">
      <c r="K6372" s="17">
        <v>6363</v>
      </c>
      <c r="L6372" s="50">
        <v>1.8308258392836852E-3</v>
      </c>
      <c r="M6372" s="50">
        <v>1.8456730335198184E-3</v>
      </c>
      <c r="N6372" s="50">
        <v>5.4600000000000003E-2</v>
      </c>
      <c r="O6372" s="50">
        <v>5.5399999999999998E-2</v>
      </c>
      <c r="R6372" s="59"/>
    </row>
    <row r="6373" spans="11:18" x14ac:dyDescent="0.2">
      <c r="K6373" s="17">
        <v>6364</v>
      </c>
      <c r="L6373" s="50">
        <v>1.8126237126405236E-3</v>
      </c>
      <c r="M6373" s="50">
        <v>1.8264612039674598E-3</v>
      </c>
      <c r="N6373" s="50">
        <v>5.1200000000000002E-2</v>
      </c>
      <c r="O6373" s="50">
        <v>5.1200000000000002E-2</v>
      </c>
      <c r="R6373" s="59"/>
    </row>
    <row r="6374" spans="11:18" x14ac:dyDescent="0.2">
      <c r="K6374" s="17">
        <v>6365</v>
      </c>
      <c r="L6374" s="50">
        <v>1.5768891143292591E-3</v>
      </c>
      <c r="M6374" s="50">
        <v>1.5897078812430827E-3</v>
      </c>
      <c r="N6374" s="50">
        <v>4.7399999999999998E-2</v>
      </c>
      <c r="O6374" s="50">
        <v>4.7800000000000002E-2</v>
      </c>
      <c r="R6374" s="59"/>
    </row>
    <row r="6375" spans="11:18" x14ac:dyDescent="0.2">
      <c r="K6375" s="17">
        <v>6366</v>
      </c>
      <c r="L6375" s="50">
        <v>1.7448971476439659E-3</v>
      </c>
      <c r="M6375" s="50">
        <v>1.7605271958390013E-3</v>
      </c>
      <c r="N6375" s="50">
        <v>5.8200000000000002E-2</v>
      </c>
      <c r="O6375" s="50">
        <v>5.8400000000000001E-2</v>
      </c>
      <c r="R6375" s="59"/>
    </row>
    <row r="6376" spans="11:18" x14ac:dyDescent="0.2">
      <c r="K6376" s="17">
        <v>6367</v>
      </c>
      <c r="L6376" s="50">
        <v>1.5777910352064173E-3</v>
      </c>
      <c r="M6376" s="50">
        <v>1.5911206833205118E-3</v>
      </c>
      <c r="N6376" s="50">
        <v>4.8800000000000003E-2</v>
      </c>
      <c r="O6376" s="50">
        <v>0.05</v>
      </c>
      <c r="R6376" s="59"/>
    </row>
    <row r="6377" spans="11:18" x14ac:dyDescent="0.2">
      <c r="K6377" s="17">
        <v>6368</v>
      </c>
      <c r="L6377" s="50">
        <v>1.7049702308219665E-3</v>
      </c>
      <c r="M6377" s="50">
        <v>1.7181730836953687E-3</v>
      </c>
      <c r="N6377" s="50">
        <v>4.8800000000000003E-2</v>
      </c>
      <c r="O6377" s="50">
        <v>4.9000000000000002E-2</v>
      </c>
      <c r="R6377" s="59"/>
    </row>
    <row r="6378" spans="11:18" x14ac:dyDescent="0.2">
      <c r="K6378" s="17">
        <v>6369</v>
      </c>
      <c r="L6378" s="50">
        <v>1.709721649473354E-3</v>
      </c>
      <c r="M6378" s="50">
        <v>1.7236484274025649E-3</v>
      </c>
      <c r="N6378" s="50">
        <v>5.16E-2</v>
      </c>
      <c r="O6378" s="50">
        <v>5.1799999999999999E-2</v>
      </c>
      <c r="R6378" s="59"/>
    </row>
    <row r="6379" spans="11:18" x14ac:dyDescent="0.2">
      <c r="K6379" s="17">
        <v>6370</v>
      </c>
      <c r="L6379" s="50">
        <v>1.8329088610016396E-3</v>
      </c>
      <c r="M6379" s="50">
        <v>1.8468912217334693E-3</v>
      </c>
      <c r="N6379" s="50">
        <v>5.16E-2</v>
      </c>
      <c r="O6379" s="50">
        <v>5.1999999999999998E-2</v>
      </c>
      <c r="R6379" s="59"/>
    </row>
    <row r="6380" spans="11:18" x14ac:dyDescent="0.2">
      <c r="K6380" s="17">
        <v>6371</v>
      </c>
      <c r="L6380" s="50">
        <v>1.5403037118947823E-3</v>
      </c>
      <c r="M6380" s="50">
        <v>1.5537029554936143E-3</v>
      </c>
      <c r="N6380" s="50">
        <v>4.9599999999999998E-2</v>
      </c>
      <c r="O6380" s="50">
        <v>0.05</v>
      </c>
      <c r="R6380" s="59"/>
    </row>
    <row r="6381" spans="11:18" x14ac:dyDescent="0.2">
      <c r="K6381" s="17">
        <v>6372</v>
      </c>
      <c r="L6381" s="50">
        <v>1.6988776620609173E-3</v>
      </c>
      <c r="M6381" s="50">
        <v>1.7126787735758885E-3</v>
      </c>
      <c r="N6381" s="50">
        <v>5.1200000000000002E-2</v>
      </c>
      <c r="O6381" s="50">
        <v>5.1400000000000001E-2</v>
      </c>
      <c r="R6381" s="59"/>
    </row>
    <row r="6382" spans="11:18" x14ac:dyDescent="0.2">
      <c r="K6382" s="17">
        <v>6373</v>
      </c>
      <c r="L6382" s="50">
        <v>1.7674075319424397E-3</v>
      </c>
      <c r="M6382" s="50">
        <v>1.7810749979880348E-3</v>
      </c>
      <c r="N6382" s="50">
        <v>5.0599999999999999E-2</v>
      </c>
      <c r="O6382" s="50">
        <v>5.0599999999999999E-2</v>
      </c>
      <c r="R6382" s="59"/>
    </row>
    <row r="6383" spans="11:18" x14ac:dyDescent="0.2">
      <c r="K6383" s="17">
        <v>6374</v>
      </c>
      <c r="L6383" s="50">
        <v>1.9546892720440669E-3</v>
      </c>
      <c r="M6383" s="50">
        <v>1.9703258796397887E-3</v>
      </c>
      <c r="N6383" s="50">
        <v>5.7599999999999998E-2</v>
      </c>
      <c r="O6383" s="50">
        <v>5.8599999999999999E-2</v>
      </c>
      <c r="R6383" s="59"/>
    </row>
    <row r="6384" spans="11:18" x14ac:dyDescent="0.2">
      <c r="K6384" s="17">
        <v>6375</v>
      </c>
      <c r="L6384" s="50">
        <v>1.7697053886884849E-3</v>
      </c>
      <c r="M6384" s="50">
        <v>1.7836485500107998E-3</v>
      </c>
      <c r="N6384" s="50">
        <v>5.0999999999999997E-2</v>
      </c>
      <c r="O6384" s="50">
        <v>5.1999999999999998E-2</v>
      </c>
      <c r="R6384" s="59"/>
    </row>
    <row r="6385" spans="11:18" x14ac:dyDescent="0.2">
      <c r="K6385" s="17">
        <v>6376</v>
      </c>
      <c r="L6385" s="50">
        <v>1.5843933512364101E-3</v>
      </c>
      <c r="M6385" s="50">
        <v>1.5988235902036926E-3</v>
      </c>
      <c r="N6385" s="50">
        <v>5.3600000000000002E-2</v>
      </c>
      <c r="O6385" s="50">
        <v>5.3800000000000001E-2</v>
      </c>
      <c r="R6385" s="59"/>
    </row>
    <row r="6386" spans="11:18" x14ac:dyDescent="0.2">
      <c r="K6386" s="17">
        <v>6377</v>
      </c>
      <c r="L6386" s="50">
        <v>1.7570151303753332E-3</v>
      </c>
      <c r="M6386" s="50">
        <v>1.7707519971427593E-3</v>
      </c>
      <c r="N6386" s="50">
        <v>5.0799999999999998E-2</v>
      </c>
      <c r="O6386" s="50">
        <v>5.1200000000000002E-2</v>
      </c>
      <c r="R6386" s="59"/>
    </row>
    <row r="6387" spans="11:18" x14ac:dyDescent="0.2">
      <c r="K6387" s="17">
        <v>6378</v>
      </c>
      <c r="L6387" s="50">
        <v>1.5607608439211259E-3</v>
      </c>
      <c r="M6387" s="50">
        <v>1.5739261423506354E-3</v>
      </c>
      <c r="N6387" s="50">
        <v>4.8800000000000003E-2</v>
      </c>
      <c r="O6387" s="50">
        <v>4.9200000000000001E-2</v>
      </c>
      <c r="R6387" s="59"/>
    </row>
    <row r="6388" spans="11:18" x14ac:dyDescent="0.2">
      <c r="K6388" s="17">
        <v>6379</v>
      </c>
      <c r="L6388" s="50">
        <v>1.7052358652986399E-3</v>
      </c>
      <c r="M6388" s="50">
        <v>1.7185986915263995E-3</v>
      </c>
      <c r="N6388" s="50">
        <v>4.9000000000000002E-2</v>
      </c>
      <c r="O6388" s="50">
        <v>0.05</v>
      </c>
      <c r="R6388" s="59"/>
    </row>
    <row r="6389" spans="11:18" x14ac:dyDescent="0.2">
      <c r="K6389" s="17">
        <v>6380</v>
      </c>
      <c r="L6389" s="50">
        <v>1.7756046580668012E-3</v>
      </c>
      <c r="M6389" s="50">
        <v>1.7899555657617736E-3</v>
      </c>
      <c r="N6389" s="50">
        <v>5.2999999999999999E-2</v>
      </c>
      <c r="O6389" s="50">
        <v>5.3400000000000003E-2</v>
      </c>
      <c r="R6389" s="59"/>
    </row>
    <row r="6390" spans="11:18" x14ac:dyDescent="0.2">
      <c r="K6390" s="17">
        <v>6381</v>
      </c>
      <c r="L6390" s="50">
        <v>1.6666658413274217E-3</v>
      </c>
      <c r="M6390" s="50">
        <v>1.6802149770274181E-3</v>
      </c>
      <c r="N6390" s="50">
        <v>5.0200000000000002E-2</v>
      </c>
      <c r="O6390" s="50">
        <v>5.0599999999999999E-2</v>
      </c>
      <c r="R6390" s="59"/>
    </row>
    <row r="6391" spans="11:18" x14ac:dyDescent="0.2">
      <c r="K6391" s="17">
        <v>6382</v>
      </c>
      <c r="L6391" s="50">
        <v>1.5970312591493529E-3</v>
      </c>
      <c r="M6391" s="50">
        <v>1.6096075136174087E-3</v>
      </c>
      <c r="N6391" s="50">
        <v>4.6399999999999997E-2</v>
      </c>
      <c r="O6391" s="50">
        <v>4.6600000000000003E-2</v>
      </c>
      <c r="R6391" s="59"/>
    </row>
    <row r="6392" spans="11:18" x14ac:dyDescent="0.2">
      <c r="K6392" s="17">
        <v>6383</v>
      </c>
      <c r="L6392" s="50">
        <v>1.5223756401430426E-3</v>
      </c>
      <c r="M6392" s="50">
        <v>1.5351867610555671E-3</v>
      </c>
      <c r="N6392" s="50">
        <v>4.7600000000000003E-2</v>
      </c>
      <c r="O6392" s="50">
        <v>4.7600000000000003E-2</v>
      </c>
      <c r="R6392" s="59"/>
    </row>
    <row r="6393" spans="11:18" x14ac:dyDescent="0.2">
      <c r="K6393" s="17">
        <v>6384</v>
      </c>
      <c r="L6393" s="50">
        <v>1.5687364111798569E-3</v>
      </c>
      <c r="M6393" s="50">
        <v>1.5816144745098056E-3</v>
      </c>
      <c r="N6393" s="50">
        <v>4.7800000000000002E-2</v>
      </c>
      <c r="O6393" s="50">
        <v>4.7800000000000002E-2</v>
      </c>
      <c r="R6393" s="59"/>
    </row>
    <row r="6394" spans="11:18" x14ac:dyDescent="0.2">
      <c r="K6394" s="17">
        <v>6385</v>
      </c>
      <c r="L6394" s="50">
        <v>1.6078183659794035E-3</v>
      </c>
      <c r="M6394" s="50">
        <v>1.6223137286459899E-3</v>
      </c>
      <c r="N6394" s="50">
        <v>5.3800000000000001E-2</v>
      </c>
      <c r="O6394" s="50">
        <v>5.4199999999999998E-2</v>
      </c>
      <c r="R6394" s="59"/>
    </row>
    <row r="6395" spans="11:18" x14ac:dyDescent="0.2">
      <c r="K6395" s="17">
        <v>6386</v>
      </c>
      <c r="L6395" s="50">
        <v>1.6416366791193147E-3</v>
      </c>
      <c r="M6395" s="50">
        <v>1.655955191510887E-3</v>
      </c>
      <c r="N6395" s="50">
        <v>5.2999999999999999E-2</v>
      </c>
      <c r="O6395" s="50">
        <v>5.3600000000000002E-2</v>
      </c>
      <c r="R6395" s="59"/>
    </row>
    <row r="6396" spans="11:18" x14ac:dyDescent="0.2">
      <c r="K6396" s="17">
        <v>6387</v>
      </c>
      <c r="L6396" s="50">
        <v>1.7361443137654572E-3</v>
      </c>
      <c r="M6396" s="50">
        <v>1.7502417193228158E-3</v>
      </c>
      <c r="N6396" s="50">
        <v>5.1999999999999998E-2</v>
      </c>
      <c r="O6396" s="50">
        <v>5.2400000000000002E-2</v>
      </c>
      <c r="R6396" s="59"/>
    </row>
    <row r="6397" spans="11:18" x14ac:dyDescent="0.2">
      <c r="K6397" s="17">
        <v>6388</v>
      </c>
      <c r="L6397" s="50">
        <v>1.9276938919195984E-3</v>
      </c>
      <c r="M6397" s="50">
        <v>1.9424643213955485E-3</v>
      </c>
      <c r="N6397" s="50">
        <v>5.4600000000000003E-2</v>
      </c>
      <c r="O6397" s="50">
        <v>5.4800000000000001E-2</v>
      </c>
      <c r="R6397" s="59"/>
    </row>
    <row r="6398" spans="11:18" x14ac:dyDescent="0.2">
      <c r="K6398" s="17">
        <v>6389</v>
      </c>
      <c r="L6398" s="50">
        <v>1.7573793960753484E-3</v>
      </c>
      <c r="M6398" s="50">
        <v>1.7722341783937296E-3</v>
      </c>
      <c r="N6398" s="50">
        <v>5.5E-2</v>
      </c>
      <c r="O6398" s="50">
        <v>5.5399999999999998E-2</v>
      </c>
      <c r="R6398" s="59"/>
    </row>
    <row r="6399" spans="11:18" x14ac:dyDescent="0.2">
      <c r="K6399" s="17">
        <v>6390</v>
      </c>
      <c r="L6399" s="50">
        <v>1.7626237922327296E-3</v>
      </c>
      <c r="M6399" s="50">
        <v>1.7769742981403975E-3</v>
      </c>
      <c r="N6399" s="50">
        <v>5.3199999999999997E-2</v>
      </c>
      <c r="O6399" s="50">
        <v>5.3600000000000002E-2</v>
      </c>
      <c r="R6399" s="59"/>
    </row>
    <row r="6400" spans="11:18" x14ac:dyDescent="0.2">
      <c r="K6400" s="17">
        <v>6391</v>
      </c>
      <c r="L6400" s="50">
        <v>1.8783978905993414E-3</v>
      </c>
      <c r="M6400" s="50">
        <v>1.8930976408277143E-3</v>
      </c>
      <c r="N6400" s="50">
        <v>5.4199999999999998E-2</v>
      </c>
      <c r="O6400" s="50">
        <v>5.4600000000000003E-2</v>
      </c>
      <c r="R6400" s="59"/>
    </row>
    <row r="6401" spans="11:18" x14ac:dyDescent="0.2">
      <c r="K6401" s="17">
        <v>6392</v>
      </c>
      <c r="L6401" s="50">
        <v>2.1026556405336462E-3</v>
      </c>
      <c r="M6401" s="50">
        <v>2.1163985256326271E-3</v>
      </c>
      <c r="N6401" s="50">
        <v>5.0200000000000002E-2</v>
      </c>
      <c r="O6401" s="50">
        <v>5.0799999999999998E-2</v>
      </c>
      <c r="R6401" s="59"/>
    </row>
    <row r="6402" spans="11:18" x14ac:dyDescent="0.2">
      <c r="K6402" s="17">
        <v>6393</v>
      </c>
      <c r="L6402" s="50">
        <v>1.4713737994137982E-3</v>
      </c>
      <c r="M6402" s="50">
        <v>1.4834957041990097E-3</v>
      </c>
      <c r="N6402" s="50">
        <v>4.4999999999999998E-2</v>
      </c>
      <c r="O6402" s="50">
        <v>4.4999999999999998E-2</v>
      </c>
      <c r="R6402" s="59"/>
    </row>
    <row r="6403" spans="11:18" x14ac:dyDescent="0.2">
      <c r="K6403" s="17">
        <v>6394</v>
      </c>
      <c r="L6403" s="50">
        <v>1.6126336921961412E-3</v>
      </c>
      <c r="M6403" s="50">
        <v>1.6262979602491559E-3</v>
      </c>
      <c r="N6403" s="50">
        <v>5.0599999999999999E-2</v>
      </c>
      <c r="O6403" s="50">
        <v>5.0999999999999997E-2</v>
      </c>
      <c r="R6403" s="59"/>
    </row>
    <row r="6404" spans="11:18" x14ac:dyDescent="0.2">
      <c r="K6404" s="17">
        <v>6395</v>
      </c>
      <c r="L6404" s="50">
        <v>1.5971121528921648E-3</v>
      </c>
      <c r="M6404" s="50">
        <v>1.6105923846508031E-3</v>
      </c>
      <c r="N6404" s="50">
        <v>4.9599999999999998E-2</v>
      </c>
      <c r="O6404" s="50">
        <v>5.0599999999999999E-2</v>
      </c>
      <c r="R6404" s="59"/>
    </row>
    <row r="6405" spans="11:18" x14ac:dyDescent="0.2">
      <c r="K6405" s="17">
        <v>6396</v>
      </c>
      <c r="L6405" s="50">
        <v>1.7645177007036316E-3</v>
      </c>
      <c r="M6405" s="50">
        <v>1.7790513599804897E-3</v>
      </c>
      <c r="N6405" s="50">
        <v>5.3600000000000002E-2</v>
      </c>
      <c r="O6405" s="50">
        <v>5.4199999999999998E-2</v>
      </c>
      <c r="R6405" s="59"/>
    </row>
    <row r="6406" spans="11:18" x14ac:dyDescent="0.2">
      <c r="K6406" s="17">
        <v>6397</v>
      </c>
      <c r="L6406" s="50">
        <v>1.7467102288401921E-3</v>
      </c>
      <c r="M6406" s="50">
        <v>1.7607847369451577E-3</v>
      </c>
      <c r="N6406" s="50">
        <v>5.2200000000000003E-2</v>
      </c>
      <c r="O6406" s="50">
        <v>5.2200000000000003E-2</v>
      </c>
      <c r="R6406" s="59"/>
    </row>
    <row r="6407" spans="11:18" x14ac:dyDescent="0.2">
      <c r="K6407" s="17">
        <v>6398</v>
      </c>
      <c r="L6407" s="50">
        <v>1.6463978940937847E-3</v>
      </c>
      <c r="M6407" s="50">
        <v>1.6602345159477761E-3</v>
      </c>
      <c r="N6407" s="50">
        <v>5.1200000000000002E-2</v>
      </c>
      <c r="O6407" s="50">
        <v>5.16E-2</v>
      </c>
      <c r="R6407" s="59"/>
    </row>
    <row r="6408" spans="11:18" x14ac:dyDescent="0.2">
      <c r="K6408" s="17">
        <v>6399</v>
      </c>
      <c r="L6408" s="50">
        <v>1.7704475726515519E-3</v>
      </c>
      <c r="M6408" s="50">
        <v>1.784529870115203E-3</v>
      </c>
      <c r="N6408" s="50">
        <v>5.2200000000000003E-2</v>
      </c>
      <c r="O6408" s="50">
        <v>5.2200000000000003E-2</v>
      </c>
      <c r="R6408" s="59"/>
    </row>
    <row r="6409" spans="11:18" x14ac:dyDescent="0.2">
      <c r="K6409" s="17">
        <v>6400</v>
      </c>
      <c r="L6409" s="50">
        <v>1.8237603448647487E-3</v>
      </c>
      <c r="M6409" s="50">
        <v>1.8378192998662151E-3</v>
      </c>
      <c r="N6409" s="50">
        <v>5.1799999999999999E-2</v>
      </c>
      <c r="O6409" s="50">
        <v>5.2600000000000001E-2</v>
      </c>
      <c r="R6409" s="59"/>
    </row>
    <row r="6410" spans="11:18" x14ac:dyDescent="0.2">
      <c r="K6410" s="17">
        <v>6401</v>
      </c>
      <c r="L6410" s="50">
        <v>1.7212329028580872E-3</v>
      </c>
      <c r="M6410" s="50">
        <v>1.7347010806326455E-3</v>
      </c>
      <c r="N6410" s="50">
        <v>4.9599999999999998E-2</v>
      </c>
      <c r="O6410" s="50">
        <v>0.05</v>
      </c>
      <c r="R6410" s="59"/>
    </row>
    <row r="6411" spans="11:18" x14ac:dyDescent="0.2">
      <c r="K6411" s="17">
        <v>6402</v>
      </c>
      <c r="L6411" s="50">
        <v>1.7063034262827376E-3</v>
      </c>
      <c r="M6411" s="50">
        <v>1.7202094872935238E-3</v>
      </c>
      <c r="N6411" s="50">
        <v>5.16E-2</v>
      </c>
      <c r="O6411" s="50">
        <v>5.16E-2</v>
      </c>
      <c r="R6411" s="59"/>
    </row>
    <row r="6412" spans="11:18" x14ac:dyDescent="0.2">
      <c r="K6412" s="17">
        <v>6403</v>
      </c>
      <c r="L6412" s="50">
        <v>1.8420199864398899E-3</v>
      </c>
      <c r="M6412" s="50">
        <v>1.8564878748440921E-3</v>
      </c>
      <c r="N6412" s="50">
        <v>5.3600000000000002E-2</v>
      </c>
      <c r="O6412" s="50">
        <v>5.3600000000000002E-2</v>
      </c>
      <c r="R6412" s="59"/>
    </row>
    <row r="6413" spans="11:18" x14ac:dyDescent="0.2">
      <c r="K6413" s="17">
        <v>6404</v>
      </c>
      <c r="L6413" s="50">
        <v>1.558273779870255E-3</v>
      </c>
      <c r="M6413" s="50">
        <v>1.5711738065125687E-3</v>
      </c>
      <c r="N6413" s="50">
        <v>4.7399999999999998E-2</v>
      </c>
      <c r="O6413" s="50">
        <v>4.8000000000000001E-2</v>
      </c>
      <c r="R6413" s="59"/>
    </row>
    <row r="6414" spans="11:18" x14ac:dyDescent="0.2">
      <c r="K6414" s="17">
        <v>6405</v>
      </c>
      <c r="L6414" s="50">
        <v>1.6680820916008055E-3</v>
      </c>
      <c r="M6414" s="50">
        <v>1.6811825725407982E-3</v>
      </c>
      <c r="N6414" s="50">
        <v>4.8399999999999999E-2</v>
      </c>
      <c r="O6414" s="50">
        <v>4.8599999999999997E-2</v>
      </c>
      <c r="R6414" s="59"/>
    </row>
    <row r="6415" spans="11:18" x14ac:dyDescent="0.2">
      <c r="K6415" s="17">
        <v>6406</v>
      </c>
      <c r="L6415" s="50">
        <v>2.1124327149139367E-3</v>
      </c>
      <c r="M6415" s="50">
        <v>2.1282324097919828E-3</v>
      </c>
      <c r="N6415" s="50">
        <v>5.8000000000000003E-2</v>
      </c>
      <c r="O6415" s="50">
        <v>5.8799999999999998E-2</v>
      </c>
      <c r="R6415" s="59"/>
    </row>
    <row r="6416" spans="11:18" x14ac:dyDescent="0.2">
      <c r="K6416" s="17">
        <v>6407</v>
      </c>
      <c r="L6416" s="50">
        <v>1.6074942987161559E-3</v>
      </c>
      <c r="M6416" s="50">
        <v>1.620671640670205E-3</v>
      </c>
      <c r="N6416" s="50">
        <v>4.8800000000000003E-2</v>
      </c>
      <c r="O6416" s="50">
        <v>4.9200000000000001E-2</v>
      </c>
      <c r="R6416" s="59"/>
    </row>
    <row r="6417" spans="11:18" x14ac:dyDescent="0.2">
      <c r="K6417" s="17">
        <v>6408</v>
      </c>
      <c r="L6417" s="50">
        <v>1.7636761842148986E-3</v>
      </c>
      <c r="M6417" s="50">
        <v>1.7776290021818235E-3</v>
      </c>
      <c r="N6417" s="50">
        <v>5.16E-2</v>
      </c>
      <c r="O6417" s="50">
        <v>5.1999999999999998E-2</v>
      </c>
      <c r="R6417" s="59"/>
    </row>
    <row r="6418" spans="11:18" x14ac:dyDescent="0.2">
      <c r="K6418" s="17">
        <v>6409</v>
      </c>
      <c r="L6418" s="50">
        <v>2.0757636907685578E-3</v>
      </c>
      <c r="M6418" s="50">
        <v>2.0903368420244904E-3</v>
      </c>
      <c r="N6418" s="50">
        <v>5.3400000000000003E-2</v>
      </c>
      <c r="O6418" s="50">
        <v>5.3800000000000001E-2</v>
      </c>
      <c r="R6418" s="59"/>
    </row>
    <row r="6419" spans="11:18" x14ac:dyDescent="0.2">
      <c r="K6419" s="17">
        <v>6410</v>
      </c>
      <c r="L6419" s="50">
        <v>1.8151257183718983E-3</v>
      </c>
      <c r="M6419" s="50">
        <v>1.8296601165163334E-3</v>
      </c>
      <c r="N6419" s="50">
        <v>5.3400000000000003E-2</v>
      </c>
      <c r="O6419" s="50">
        <v>5.3999999999999999E-2</v>
      </c>
      <c r="R6419" s="59"/>
    </row>
    <row r="6420" spans="11:18" x14ac:dyDescent="0.2">
      <c r="K6420" s="17">
        <v>6411</v>
      </c>
      <c r="L6420" s="50">
        <v>1.7463875607048535E-3</v>
      </c>
      <c r="M6420" s="50">
        <v>1.760151587550567E-3</v>
      </c>
      <c r="N6420" s="50">
        <v>5.0999999999999997E-2</v>
      </c>
      <c r="O6420" s="50">
        <v>5.0999999999999997E-2</v>
      </c>
      <c r="R6420" s="59"/>
    </row>
    <row r="6421" spans="11:18" x14ac:dyDescent="0.2">
      <c r="K6421" s="17">
        <v>6412</v>
      </c>
      <c r="L6421" s="50">
        <v>1.787081909398663E-3</v>
      </c>
      <c r="M6421" s="50">
        <v>1.8009358388656378E-3</v>
      </c>
      <c r="N6421" s="50">
        <v>5.0999999999999997E-2</v>
      </c>
      <c r="O6421" s="50">
        <v>5.16E-2</v>
      </c>
      <c r="R6421" s="59"/>
    </row>
    <row r="6422" spans="11:18" x14ac:dyDescent="0.2">
      <c r="K6422" s="17">
        <v>6413</v>
      </c>
      <c r="L6422" s="50">
        <v>1.7361122889415423E-3</v>
      </c>
      <c r="M6422" s="50">
        <v>1.7499401169515766E-3</v>
      </c>
      <c r="N6422" s="50">
        <v>5.0799999999999998E-2</v>
      </c>
      <c r="O6422" s="50">
        <v>5.16E-2</v>
      </c>
      <c r="R6422" s="59"/>
    </row>
    <row r="6423" spans="11:18" x14ac:dyDescent="0.2">
      <c r="K6423" s="17">
        <v>6414</v>
      </c>
      <c r="L6423" s="50">
        <v>1.5153239352307364E-3</v>
      </c>
      <c r="M6423" s="50">
        <v>1.5282362006001514E-3</v>
      </c>
      <c r="N6423" s="50">
        <v>4.8000000000000001E-2</v>
      </c>
      <c r="O6423" s="50">
        <v>4.8000000000000001E-2</v>
      </c>
      <c r="R6423" s="59"/>
    </row>
    <row r="6424" spans="11:18" x14ac:dyDescent="0.2">
      <c r="K6424" s="17">
        <v>6415</v>
      </c>
      <c r="L6424" s="50">
        <v>1.9925789504075075E-3</v>
      </c>
      <c r="M6424" s="50">
        <v>2.0065334247991009E-3</v>
      </c>
      <c r="N6424" s="50">
        <v>5.1400000000000001E-2</v>
      </c>
      <c r="O6424" s="50">
        <v>5.16E-2</v>
      </c>
      <c r="R6424" s="59"/>
    </row>
    <row r="6425" spans="11:18" x14ac:dyDescent="0.2">
      <c r="K6425" s="17">
        <v>6416</v>
      </c>
      <c r="L6425" s="50">
        <v>1.8526982458618247E-3</v>
      </c>
      <c r="M6425" s="50">
        <v>1.8672326201233617E-3</v>
      </c>
      <c r="N6425" s="50">
        <v>5.3400000000000003E-2</v>
      </c>
      <c r="O6425" s="50">
        <v>5.3999999999999999E-2</v>
      </c>
      <c r="R6425" s="59"/>
    </row>
    <row r="6426" spans="11:18" x14ac:dyDescent="0.2">
      <c r="K6426" s="17">
        <v>6417</v>
      </c>
      <c r="L6426" s="50">
        <v>1.7705438718464827E-3</v>
      </c>
      <c r="M6426" s="50">
        <v>1.785720639569989E-3</v>
      </c>
      <c r="N6426" s="50">
        <v>5.6000000000000001E-2</v>
      </c>
      <c r="O6426" s="50">
        <v>5.7000000000000002E-2</v>
      </c>
      <c r="R6426" s="59"/>
    </row>
    <row r="6427" spans="11:18" x14ac:dyDescent="0.2">
      <c r="K6427" s="17">
        <v>6418</v>
      </c>
      <c r="L6427" s="50">
        <v>1.9667129643106654E-3</v>
      </c>
      <c r="M6427" s="50">
        <v>1.9817111789928029E-3</v>
      </c>
      <c r="N6427" s="50">
        <v>5.5199999999999999E-2</v>
      </c>
      <c r="O6427" s="50">
        <v>5.6000000000000001E-2</v>
      </c>
      <c r="R6427" s="59"/>
    </row>
    <row r="6428" spans="11:18" x14ac:dyDescent="0.2">
      <c r="K6428" s="17">
        <v>6419</v>
      </c>
      <c r="L6428" s="50">
        <v>1.7249765961247856E-3</v>
      </c>
      <c r="M6428" s="50">
        <v>1.7396435445336379E-3</v>
      </c>
      <c r="N6428" s="50">
        <v>5.4399999999999997E-2</v>
      </c>
      <c r="O6428" s="50">
        <v>5.4600000000000003E-2</v>
      </c>
      <c r="R6428" s="59"/>
    </row>
    <row r="6429" spans="11:18" x14ac:dyDescent="0.2">
      <c r="K6429" s="17">
        <v>6420</v>
      </c>
      <c r="L6429" s="50">
        <v>1.7259881586866276E-3</v>
      </c>
      <c r="M6429" s="50">
        <v>1.7406625129621394E-3</v>
      </c>
      <c r="N6429" s="50">
        <v>5.4199999999999998E-2</v>
      </c>
      <c r="O6429" s="50">
        <v>5.4800000000000001E-2</v>
      </c>
      <c r="R6429" s="59"/>
    </row>
    <row r="6430" spans="11:18" x14ac:dyDescent="0.2">
      <c r="K6430" s="17">
        <v>6421</v>
      </c>
      <c r="L6430" s="50">
        <v>1.6446446651055262E-3</v>
      </c>
      <c r="M6430" s="50">
        <v>1.6572819057741001E-3</v>
      </c>
      <c r="N6430" s="50">
        <v>4.6399999999999997E-2</v>
      </c>
      <c r="O6430" s="50">
        <v>4.6800000000000001E-2</v>
      </c>
      <c r="R6430" s="59"/>
    </row>
    <row r="6431" spans="11:18" x14ac:dyDescent="0.2">
      <c r="K6431" s="17">
        <v>6422</v>
      </c>
      <c r="L6431" s="50">
        <v>1.7310788630695829E-3</v>
      </c>
      <c r="M6431" s="50">
        <v>1.7445695751530017E-3</v>
      </c>
      <c r="N6431" s="50">
        <v>4.9599999999999998E-2</v>
      </c>
      <c r="O6431" s="50">
        <v>5.0200000000000002E-2</v>
      </c>
      <c r="R6431" s="59"/>
    </row>
    <row r="6432" spans="11:18" x14ac:dyDescent="0.2">
      <c r="K6432" s="17">
        <v>6423</v>
      </c>
      <c r="L6432" s="50">
        <v>1.8026016886071577E-3</v>
      </c>
      <c r="M6432" s="50">
        <v>1.8154887728056121E-3</v>
      </c>
      <c r="N6432" s="50">
        <v>4.7199999999999999E-2</v>
      </c>
      <c r="O6432" s="50">
        <v>4.7800000000000002E-2</v>
      </c>
      <c r="R6432" s="59"/>
    </row>
    <row r="6433" spans="11:18" x14ac:dyDescent="0.2">
      <c r="K6433" s="17">
        <v>6424</v>
      </c>
      <c r="L6433" s="50">
        <v>1.6791109369258411E-3</v>
      </c>
      <c r="M6433" s="50">
        <v>1.692439053255924E-3</v>
      </c>
      <c r="N6433" s="50">
        <v>4.9399999999999999E-2</v>
      </c>
      <c r="O6433" s="50">
        <v>4.9399999999999999E-2</v>
      </c>
      <c r="R6433" s="59"/>
    </row>
    <row r="6434" spans="11:18" x14ac:dyDescent="0.2">
      <c r="K6434" s="17">
        <v>6425</v>
      </c>
      <c r="L6434" s="50">
        <v>1.6260045292224366E-3</v>
      </c>
      <c r="M6434" s="50">
        <v>1.6397283563029806E-3</v>
      </c>
      <c r="N6434" s="50">
        <v>5.0799999999999998E-2</v>
      </c>
      <c r="O6434" s="50">
        <v>5.0999999999999997E-2</v>
      </c>
      <c r="R6434" s="59"/>
    </row>
    <row r="6435" spans="11:18" x14ac:dyDescent="0.2">
      <c r="K6435" s="17">
        <v>6426</v>
      </c>
      <c r="L6435" s="50">
        <v>1.8075658788029082E-3</v>
      </c>
      <c r="M6435" s="50">
        <v>1.8220896755973637E-3</v>
      </c>
      <c r="N6435" s="50">
        <v>5.3600000000000002E-2</v>
      </c>
      <c r="O6435" s="50">
        <v>5.3999999999999999E-2</v>
      </c>
      <c r="R6435" s="59"/>
    </row>
    <row r="6436" spans="11:18" x14ac:dyDescent="0.2">
      <c r="K6436" s="17">
        <v>6427</v>
      </c>
      <c r="L6436" s="50">
        <v>1.6434498968745576E-3</v>
      </c>
      <c r="M6436" s="50">
        <v>1.6560938311283113E-3</v>
      </c>
      <c r="N6436" s="50">
        <v>4.6800000000000001E-2</v>
      </c>
      <c r="O6436" s="50">
        <v>4.6800000000000001E-2</v>
      </c>
      <c r="R6436" s="59"/>
    </row>
    <row r="6437" spans="11:18" x14ac:dyDescent="0.2">
      <c r="K6437" s="17">
        <v>6428</v>
      </c>
      <c r="L6437" s="50">
        <v>1.7460002157495677E-3</v>
      </c>
      <c r="M6437" s="50">
        <v>1.7609884690113194E-3</v>
      </c>
      <c r="N6437" s="50">
        <v>5.5599999999999997E-2</v>
      </c>
      <c r="O6437" s="50">
        <v>5.5800000000000002E-2</v>
      </c>
      <c r="R6437" s="59"/>
    </row>
    <row r="6438" spans="11:18" x14ac:dyDescent="0.2">
      <c r="K6438" s="17">
        <v>6429</v>
      </c>
      <c r="L6438" s="50">
        <v>1.9582408773505763E-3</v>
      </c>
      <c r="M6438" s="50">
        <v>1.9730572787683581E-3</v>
      </c>
      <c r="N6438" s="50">
        <v>5.4800000000000001E-2</v>
      </c>
      <c r="O6438" s="50">
        <v>5.4800000000000001E-2</v>
      </c>
      <c r="R6438" s="59"/>
    </row>
    <row r="6439" spans="11:18" x14ac:dyDescent="0.2">
      <c r="K6439" s="17">
        <v>6430</v>
      </c>
      <c r="L6439" s="50">
        <v>1.5932435470857416E-3</v>
      </c>
      <c r="M6439" s="50">
        <v>1.6061813816094048E-3</v>
      </c>
      <c r="N6439" s="50">
        <v>4.8000000000000001E-2</v>
      </c>
      <c r="O6439" s="50">
        <v>4.8000000000000001E-2</v>
      </c>
      <c r="R6439" s="59"/>
    </row>
    <row r="6440" spans="11:18" x14ac:dyDescent="0.2">
      <c r="K6440" s="17">
        <v>6431</v>
      </c>
      <c r="L6440" s="50">
        <v>1.7765995094284656E-3</v>
      </c>
      <c r="M6440" s="50">
        <v>1.7910241710651711E-3</v>
      </c>
      <c r="N6440" s="50">
        <v>5.3400000000000003E-2</v>
      </c>
      <c r="O6440" s="50">
        <v>5.3600000000000002E-2</v>
      </c>
      <c r="R6440" s="59"/>
    </row>
    <row r="6441" spans="11:18" x14ac:dyDescent="0.2">
      <c r="K6441" s="17">
        <v>6432</v>
      </c>
      <c r="L6441" s="50">
        <v>1.6963431184055747E-3</v>
      </c>
      <c r="M6441" s="50">
        <v>1.7099697140440398E-3</v>
      </c>
      <c r="N6441" s="50">
        <v>5.0200000000000002E-2</v>
      </c>
      <c r="O6441" s="50">
        <v>5.1200000000000002E-2</v>
      </c>
      <c r="R6441" s="59"/>
    </row>
    <row r="6442" spans="11:18" x14ac:dyDescent="0.2">
      <c r="K6442" s="17">
        <v>6433</v>
      </c>
      <c r="L6442" s="50">
        <v>1.816805198265309E-3</v>
      </c>
      <c r="M6442" s="50">
        <v>1.830270774646749E-3</v>
      </c>
      <c r="N6442" s="50">
        <v>4.9599999999999998E-2</v>
      </c>
      <c r="O6442" s="50">
        <v>4.9799999999999997E-2</v>
      </c>
      <c r="R6442" s="59"/>
    </row>
    <row r="6443" spans="11:18" x14ac:dyDescent="0.2">
      <c r="K6443" s="17">
        <v>6434</v>
      </c>
      <c r="L6443" s="50">
        <v>1.5556438777916896E-3</v>
      </c>
      <c r="M6443" s="50">
        <v>1.5679416528740148E-3</v>
      </c>
      <c r="N6443" s="50">
        <v>4.5400000000000003E-2</v>
      </c>
      <c r="O6443" s="50">
        <v>4.58E-2</v>
      </c>
      <c r="R6443" s="59"/>
    </row>
    <row r="6444" spans="11:18" x14ac:dyDescent="0.2">
      <c r="K6444" s="17">
        <v>6435</v>
      </c>
      <c r="L6444" s="50">
        <v>1.867302185720105E-3</v>
      </c>
      <c r="M6444" s="50">
        <v>1.8815132611040045E-3</v>
      </c>
      <c r="N6444" s="50">
        <v>5.2200000000000003E-2</v>
      </c>
      <c r="O6444" s="50">
        <v>5.28E-2</v>
      </c>
      <c r="R6444" s="59"/>
    </row>
    <row r="6445" spans="11:18" x14ac:dyDescent="0.2">
      <c r="K6445" s="17">
        <v>6436</v>
      </c>
      <c r="L6445" s="50">
        <v>1.7234076303587397E-3</v>
      </c>
      <c r="M6445" s="50">
        <v>1.7374227625363706E-3</v>
      </c>
      <c r="N6445" s="50">
        <v>5.1999999999999998E-2</v>
      </c>
      <c r="O6445" s="50">
        <v>5.1999999999999998E-2</v>
      </c>
      <c r="R6445" s="59"/>
    </row>
    <row r="6446" spans="11:18" x14ac:dyDescent="0.2">
      <c r="K6446" s="17">
        <v>6437</v>
      </c>
      <c r="L6446" s="50">
        <v>1.751129767496453E-3</v>
      </c>
      <c r="M6446" s="50">
        <v>1.7650187193105887E-3</v>
      </c>
      <c r="N6446" s="50">
        <v>5.1400000000000001E-2</v>
      </c>
      <c r="O6446" s="50">
        <v>5.16E-2</v>
      </c>
      <c r="R6446" s="59"/>
    </row>
    <row r="6447" spans="11:18" x14ac:dyDescent="0.2">
      <c r="K6447" s="17">
        <v>6438</v>
      </c>
      <c r="L6447" s="50">
        <v>1.9027422466018119E-3</v>
      </c>
      <c r="M6447" s="50">
        <v>1.9173953815638182E-3</v>
      </c>
      <c r="N6447" s="50">
        <v>5.4199999999999998E-2</v>
      </c>
      <c r="O6447" s="50">
        <v>5.4399999999999997E-2</v>
      </c>
      <c r="R6447" s="59"/>
    </row>
    <row r="6448" spans="11:18" x14ac:dyDescent="0.2">
      <c r="K6448" s="17">
        <v>6439</v>
      </c>
      <c r="L6448" s="50">
        <v>1.6956705535965213E-3</v>
      </c>
      <c r="M6448" s="50">
        <v>1.7101326664737651E-3</v>
      </c>
      <c r="N6448" s="50">
        <v>5.3600000000000002E-2</v>
      </c>
      <c r="O6448" s="50">
        <v>5.3800000000000001E-2</v>
      </c>
      <c r="R6448" s="59"/>
    </row>
    <row r="6449" spans="11:18" x14ac:dyDescent="0.2">
      <c r="K6449" s="17">
        <v>6440</v>
      </c>
      <c r="L6449" s="50">
        <v>1.5794037034803378E-3</v>
      </c>
      <c r="M6449" s="50">
        <v>1.5918197041948901E-3</v>
      </c>
      <c r="N6449" s="50">
        <v>4.5999999999999999E-2</v>
      </c>
      <c r="O6449" s="50">
        <v>4.5999999999999999E-2</v>
      </c>
      <c r="R6449" s="59"/>
    </row>
    <row r="6450" spans="11:18" x14ac:dyDescent="0.2">
      <c r="K6450" s="17">
        <v>6441</v>
      </c>
      <c r="L6450" s="50">
        <v>1.9385804733291351E-3</v>
      </c>
      <c r="M6450" s="50">
        <v>1.9533870649513659E-3</v>
      </c>
      <c r="N6450" s="50">
        <v>5.4399999999999997E-2</v>
      </c>
      <c r="O6450" s="50">
        <v>5.5E-2</v>
      </c>
      <c r="R6450" s="59"/>
    </row>
    <row r="6451" spans="11:18" x14ac:dyDescent="0.2">
      <c r="K6451" s="17">
        <v>6442</v>
      </c>
      <c r="L6451" s="50">
        <v>1.7553920428651467E-3</v>
      </c>
      <c r="M6451" s="50">
        <v>1.7695757696928559E-3</v>
      </c>
      <c r="N6451" s="50">
        <v>5.2600000000000001E-2</v>
      </c>
      <c r="O6451" s="50">
        <v>5.28E-2</v>
      </c>
      <c r="R6451" s="59"/>
    </row>
    <row r="6452" spans="11:18" x14ac:dyDescent="0.2">
      <c r="K6452" s="17">
        <v>6443</v>
      </c>
      <c r="L6452" s="50">
        <v>1.6102750240071159E-3</v>
      </c>
      <c r="M6452" s="50">
        <v>1.6237188972450052E-3</v>
      </c>
      <c r="N6452" s="50">
        <v>4.9799999999999997E-2</v>
      </c>
      <c r="O6452" s="50">
        <v>0.05</v>
      </c>
      <c r="R6452" s="59"/>
    </row>
    <row r="6453" spans="11:18" x14ac:dyDescent="0.2">
      <c r="K6453" s="17">
        <v>6444</v>
      </c>
      <c r="L6453" s="50">
        <v>1.7495609725529263E-3</v>
      </c>
      <c r="M6453" s="50">
        <v>1.7643807059007678E-3</v>
      </c>
      <c r="N6453" s="50">
        <v>5.5E-2</v>
      </c>
      <c r="O6453" s="50">
        <v>5.5199999999999999E-2</v>
      </c>
      <c r="R6453" s="59"/>
    </row>
    <row r="6454" spans="11:18" x14ac:dyDescent="0.2">
      <c r="K6454" s="17">
        <v>6445</v>
      </c>
      <c r="L6454" s="50">
        <v>1.7774052714484814E-3</v>
      </c>
      <c r="M6454" s="50">
        <v>1.7922140612777158E-3</v>
      </c>
      <c r="N6454" s="50">
        <v>5.5E-2</v>
      </c>
      <c r="O6454" s="50">
        <v>5.5E-2</v>
      </c>
      <c r="R6454" s="59"/>
    </row>
    <row r="6455" spans="11:18" x14ac:dyDescent="0.2">
      <c r="K6455" s="17">
        <v>6446</v>
      </c>
      <c r="L6455" s="50">
        <v>1.8358389204986033E-3</v>
      </c>
      <c r="M6455" s="50">
        <v>1.8504070521232008E-3</v>
      </c>
      <c r="N6455" s="50">
        <v>5.3600000000000002E-2</v>
      </c>
      <c r="O6455" s="50">
        <v>5.4199999999999998E-2</v>
      </c>
      <c r="R6455" s="59"/>
    </row>
    <row r="6456" spans="11:18" x14ac:dyDescent="0.2">
      <c r="K6456" s="17">
        <v>6447</v>
      </c>
      <c r="L6456" s="50">
        <v>1.6619141779911938E-3</v>
      </c>
      <c r="M6456" s="50">
        <v>1.675523783074022E-3</v>
      </c>
      <c r="N6456" s="50">
        <v>5.0200000000000002E-2</v>
      </c>
      <c r="O6456" s="50">
        <v>5.0599999999999999E-2</v>
      </c>
      <c r="R6456" s="59"/>
    </row>
    <row r="6457" spans="11:18" x14ac:dyDescent="0.2">
      <c r="K6457" s="17">
        <v>6448</v>
      </c>
      <c r="L6457" s="50">
        <v>1.8120314954205184E-3</v>
      </c>
      <c r="M6457" s="50">
        <v>1.8256998629624522E-3</v>
      </c>
      <c r="N6457" s="50">
        <v>0.05</v>
      </c>
      <c r="O6457" s="50">
        <v>5.0799999999999998E-2</v>
      </c>
      <c r="R6457" s="59"/>
    </row>
    <row r="6458" spans="11:18" x14ac:dyDescent="0.2">
      <c r="K6458" s="17">
        <v>6449</v>
      </c>
      <c r="L6458" s="50">
        <v>1.4410040543155508E-3</v>
      </c>
      <c r="M6458" s="50">
        <v>1.4543668592303563E-3</v>
      </c>
      <c r="N6458" s="50">
        <v>4.9799999999999997E-2</v>
      </c>
      <c r="O6458" s="50">
        <v>0.05</v>
      </c>
      <c r="R6458" s="59"/>
    </row>
    <row r="6459" spans="11:18" x14ac:dyDescent="0.2">
      <c r="K6459" s="17">
        <v>6450</v>
      </c>
      <c r="L6459" s="50">
        <v>1.667460248555771E-3</v>
      </c>
      <c r="M6459" s="50">
        <v>1.6809573476263019E-3</v>
      </c>
      <c r="N6459" s="50">
        <v>4.9599999999999998E-2</v>
      </c>
      <c r="O6459" s="50">
        <v>5.04E-2</v>
      </c>
      <c r="R6459" s="59"/>
    </row>
    <row r="6460" spans="11:18" x14ac:dyDescent="0.2">
      <c r="K6460" s="17">
        <v>6451</v>
      </c>
      <c r="L6460" s="50">
        <v>1.8767140856708778E-3</v>
      </c>
      <c r="M6460" s="50">
        <v>1.8913563837803327E-3</v>
      </c>
      <c r="N6460" s="50">
        <v>5.4199999999999998E-2</v>
      </c>
      <c r="O6460" s="50">
        <v>5.4399999999999997E-2</v>
      </c>
      <c r="R6460" s="59"/>
    </row>
    <row r="6461" spans="11:18" x14ac:dyDescent="0.2">
      <c r="K6461" s="17">
        <v>6452</v>
      </c>
      <c r="L6461" s="50">
        <v>1.7616420877090882E-3</v>
      </c>
      <c r="M6461" s="50">
        <v>1.7758766833598531E-3</v>
      </c>
      <c r="N6461" s="50">
        <v>5.28E-2</v>
      </c>
      <c r="O6461" s="50">
        <v>5.28E-2</v>
      </c>
      <c r="R6461" s="59"/>
    </row>
    <row r="6462" spans="11:18" x14ac:dyDescent="0.2">
      <c r="K6462" s="17">
        <v>6453</v>
      </c>
      <c r="L6462" s="50">
        <v>1.6342899361105178E-3</v>
      </c>
      <c r="M6462" s="50">
        <v>1.6474686250227532E-3</v>
      </c>
      <c r="N6462" s="50">
        <v>4.8399999999999999E-2</v>
      </c>
      <c r="O6462" s="50">
        <v>4.9200000000000001E-2</v>
      </c>
      <c r="R6462" s="59"/>
    </row>
    <row r="6463" spans="11:18" x14ac:dyDescent="0.2">
      <c r="K6463" s="17">
        <v>6454</v>
      </c>
      <c r="L6463" s="50">
        <v>1.8017829445955401E-3</v>
      </c>
      <c r="M6463" s="50">
        <v>1.8162921786748498E-3</v>
      </c>
      <c r="N6463" s="50">
        <v>5.3800000000000001E-2</v>
      </c>
      <c r="O6463" s="50">
        <v>5.3999999999999999E-2</v>
      </c>
      <c r="R6463" s="59"/>
    </row>
    <row r="6464" spans="11:18" x14ac:dyDescent="0.2">
      <c r="K6464" s="17">
        <v>6455</v>
      </c>
      <c r="L6464" s="50">
        <v>2.0259814053119191E-3</v>
      </c>
      <c r="M6464" s="50">
        <v>2.0406098055722128E-3</v>
      </c>
      <c r="N6464" s="50">
        <v>5.3800000000000001E-2</v>
      </c>
      <c r="O6464" s="50">
        <v>5.3999999999999999E-2</v>
      </c>
      <c r="R6464" s="59"/>
    </row>
    <row r="6465" spans="11:18" x14ac:dyDescent="0.2">
      <c r="K6465" s="17">
        <v>6456</v>
      </c>
      <c r="L6465" s="50">
        <v>1.6795438329488843E-3</v>
      </c>
      <c r="M6465" s="50">
        <v>1.6933916784435826E-3</v>
      </c>
      <c r="N6465" s="50">
        <v>5.0999999999999997E-2</v>
      </c>
      <c r="O6465" s="50">
        <v>5.2200000000000003E-2</v>
      </c>
      <c r="R6465" s="59"/>
    </row>
    <row r="6466" spans="11:18" x14ac:dyDescent="0.2">
      <c r="K6466" s="17">
        <v>6457</v>
      </c>
      <c r="L6466" s="50">
        <v>1.7358427811904782E-3</v>
      </c>
      <c r="M6466" s="50">
        <v>1.749857219203085E-3</v>
      </c>
      <c r="N6466" s="50">
        <v>5.1799999999999999E-2</v>
      </c>
      <c r="O6466" s="50">
        <v>5.2400000000000002E-2</v>
      </c>
      <c r="R6466" s="59"/>
    </row>
    <row r="6467" spans="11:18" x14ac:dyDescent="0.2">
      <c r="K6467" s="17">
        <v>6458</v>
      </c>
      <c r="L6467" s="50">
        <v>1.6522009380493165E-3</v>
      </c>
      <c r="M6467" s="50">
        <v>1.6652319752296421E-3</v>
      </c>
      <c r="N6467" s="50">
        <v>4.82E-2</v>
      </c>
      <c r="O6467" s="50">
        <v>4.8399999999999999E-2</v>
      </c>
      <c r="R6467" s="59"/>
    </row>
    <row r="6468" spans="11:18" x14ac:dyDescent="0.2">
      <c r="K6468" s="17">
        <v>6459</v>
      </c>
      <c r="L6468" s="50">
        <v>2.0700067563221365E-3</v>
      </c>
      <c r="M6468" s="50">
        <v>2.084859833474458E-3</v>
      </c>
      <c r="N6468" s="50">
        <v>5.4800000000000001E-2</v>
      </c>
      <c r="O6468" s="50">
        <v>5.4800000000000001E-2</v>
      </c>
      <c r="R6468" s="59"/>
    </row>
    <row r="6469" spans="11:18" x14ac:dyDescent="0.2">
      <c r="K6469" s="17">
        <v>6460</v>
      </c>
      <c r="L6469" s="50">
        <v>1.8488922838457349E-3</v>
      </c>
      <c r="M6469" s="50">
        <v>1.8631284040445117E-3</v>
      </c>
      <c r="N6469" s="50">
        <v>5.2600000000000001E-2</v>
      </c>
      <c r="O6469" s="50">
        <v>5.2999999999999999E-2</v>
      </c>
      <c r="R6469" s="59"/>
    </row>
    <row r="6470" spans="11:18" x14ac:dyDescent="0.2">
      <c r="K6470" s="17">
        <v>6461</v>
      </c>
      <c r="L6470" s="50">
        <v>1.6729255641211758E-3</v>
      </c>
      <c r="M6470" s="50">
        <v>1.6867243946749576E-3</v>
      </c>
      <c r="N6470" s="50">
        <v>5.0799999999999998E-2</v>
      </c>
      <c r="O6470" s="50">
        <v>5.16E-2</v>
      </c>
      <c r="R6470" s="59"/>
    </row>
    <row r="6471" spans="11:18" x14ac:dyDescent="0.2">
      <c r="K6471" s="17">
        <v>6462</v>
      </c>
      <c r="L6471" s="50">
        <v>1.7107700799324525E-3</v>
      </c>
      <c r="M6471" s="50">
        <v>1.724975402253284E-3</v>
      </c>
      <c r="N6471" s="50">
        <v>5.2600000000000001E-2</v>
      </c>
      <c r="O6471" s="50">
        <v>5.2999999999999999E-2</v>
      </c>
      <c r="R6471" s="59"/>
    </row>
    <row r="6472" spans="11:18" x14ac:dyDescent="0.2">
      <c r="K6472" s="17">
        <v>6463</v>
      </c>
      <c r="L6472" s="50">
        <v>1.8798066957752034E-3</v>
      </c>
      <c r="M6472" s="50">
        <v>1.8939466301964734E-3</v>
      </c>
      <c r="N6472" s="50">
        <v>5.1999999999999998E-2</v>
      </c>
      <c r="O6472" s="50">
        <v>5.2400000000000002E-2</v>
      </c>
      <c r="R6472" s="59"/>
    </row>
    <row r="6473" spans="11:18" x14ac:dyDescent="0.2">
      <c r="K6473" s="17">
        <v>6464</v>
      </c>
      <c r="L6473" s="50">
        <v>1.681443069781233E-3</v>
      </c>
      <c r="M6473" s="50">
        <v>1.6948802564094095E-3</v>
      </c>
      <c r="N6473" s="50">
        <v>4.9799999999999997E-2</v>
      </c>
      <c r="O6473" s="50">
        <v>0.05</v>
      </c>
      <c r="R6473" s="59"/>
    </row>
    <row r="6474" spans="11:18" x14ac:dyDescent="0.2">
      <c r="K6474" s="17">
        <v>6465</v>
      </c>
      <c r="L6474" s="50">
        <v>1.7692321506081164E-3</v>
      </c>
      <c r="M6474" s="50">
        <v>1.7832383475232287E-3</v>
      </c>
      <c r="N6474" s="50">
        <v>5.16E-2</v>
      </c>
      <c r="O6474" s="50">
        <v>5.1999999999999998E-2</v>
      </c>
      <c r="R6474" s="59"/>
    </row>
    <row r="6475" spans="11:18" x14ac:dyDescent="0.2">
      <c r="K6475" s="17">
        <v>6466</v>
      </c>
      <c r="L6475" s="50">
        <v>1.6231373385348828E-3</v>
      </c>
      <c r="M6475" s="50">
        <v>1.6365505457069688E-3</v>
      </c>
      <c r="N6475" s="50">
        <v>4.9799999999999997E-2</v>
      </c>
      <c r="O6475" s="50">
        <v>4.9799999999999997E-2</v>
      </c>
      <c r="R6475" s="59"/>
    </row>
    <row r="6476" spans="11:18" x14ac:dyDescent="0.2">
      <c r="K6476" s="17">
        <v>6467</v>
      </c>
      <c r="L6476" s="50">
        <v>1.7277501676692265E-3</v>
      </c>
      <c r="M6476" s="50">
        <v>1.7413223385713561E-3</v>
      </c>
      <c r="N6476" s="50">
        <v>5.0200000000000002E-2</v>
      </c>
      <c r="O6476" s="50">
        <v>5.04E-2</v>
      </c>
      <c r="R6476" s="59"/>
    </row>
    <row r="6477" spans="11:18" x14ac:dyDescent="0.2">
      <c r="K6477" s="17">
        <v>6468</v>
      </c>
      <c r="L6477" s="50">
        <v>1.8993353818278493E-3</v>
      </c>
      <c r="M6477" s="50">
        <v>1.9139562739233487E-3</v>
      </c>
      <c r="N6477" s="50">
        <v>5.3999999999999999E-2</v>
      </c>
      <c r="O6477" s="50">
        <v>5.4199999999999998E-2</v>
      </c>
      <c r="R6477" s="59"/>
    </row>
    <row r="6478" spans="11:18" x14ac:dyDescent="0.2">
      <c r="K6478" s="17">
        <v>6469</v>
      </c>
      <c r="L6478" s="50">
        <v>1.5854787491911531E-3</v>
      </c>
      <c r="M6478" s="50">
        <v>1.5986148935927065E-3</v>
      </c>
      <c r="N6478" s="50">
        <v>4.8599999999999997E-2</v>
      </c>
      <c r="O6478" s="50">
        <v>4.8800000000000003E-2</v>
      </c>
      <c r="R6478" s="59"/>
    </row>
    <row r="6479" spans="11:18" x14ac:dyDescent="0.2">
      <c r="K6479" s="17">
        <v>6470</v>
      </c>
      <c r="L6479" s="50">
        <v>1.6070722441396638E-3</v>
      </c>
      <c r="M6479" s="50">
        <v>1.6212438106470704E-3</v>
      </c>
      <c r="N6479" s="50">
        <v>5.2400000000000002E-2</v>
      </c>
      <c r="O6479" s="50">
        <v>5.2999999999999999E-2</v>
      </c>
      <c r="R6479" s="59"/>
    </row>
    <row r="6480" spans="11:18" x14ac:dyDescent="0.2">
      <c r="K6480" s="17">
        <v>6471</v>
      </c>
      <c r="L6480" s="50">
        <v>1.6434026152163674E-3</v>
      </c>
      <c r="M6480" s="50">
        <v>1.6567946176578494E-3</v>
      </c>
      <c r="N6480" s="50">
        <v>4.9200000000000001E-2</v>
      </c>
      <c r="O6480" s="50">
        <v>0.05</v>
      </c>
      <c r="R6480" s="59"/>
    </row>
    <row r="6481" spans="11:18" x14ac:dyDescent="0.2">
      <c r="K6481" s="17">
        <v>6472</v>
      </c>
      <c r="L6481" s="50">
        <v>1.8845425300846748E-3</v>
      </c>
      <c r="M6481" s="50">
        <v>1.8982000392829576E-3</v>
      </c>
      <c r="N6481" s="50">
        <v>5.0200000000000002E-2</v>
      </c>
      <c r="O6481" s="50">
        <v>5.0599999999999999E-2</v>
      </c>
      <c r="R6481" s="59"/>
    </row>
    <row r="6482" spans="11:18" x14ac:dyDescent="0.2">
      <c r="K6482" s="17">
        <v>6473</v>
      </c>
      <c r="L6482" s="50">
        <v>1.7042777851043916E-3</v>
      </c>
      <c r="M6482" s="50">
        <v>1.7190340006251119E-3</v>
      </c>
      <c r="N6482" s="50">
        <v>5.4399999999999997E-2</v>
      </c>
      <c r="O6482" s="50">
        <v>5.5399999999999998E-2</v>
      </c>
      <c r="R6482" s="59"/>
    </row>
    <row r="6483" spans="11:18" x14ac:dyDescent="0.2">
      <c r="K6483" s="17">
        <v>6474</v>
      </c>
      <c r="L6483" s="50">
        <v>1.4961804808419177E-3</v>
      </c>
      <c r="M6483" s="50">
        <v>1.508832426850792E-3</v>
      </c>
      <c r="N6483" s="50">
        <v>4.7E-2</v>
      </c>
      <c r="O6483" s="50">
        <v>4.7199999999999999E-2</v>
      </c>
      <c r="R6483" s="59"/>
    </row>
    <row r="6484" spans="11:18" x14ac:dyDescent="0.2">
      <c r="K6484" s="17">
        <v>6475</v>
      </c>
      <c r="L6484" s="50">
        <v>1.7770906991536122E-3</v>
      </c>
      <c r="M6484" s="50">
        <v>1.7906651571484539E-3</v>
      </c>
      <c r="N6484" s="50">
        <v>5.0200000000000002E-2</v>
      </c>
      <c r="O6484" s="50">
        <v>5.04E-2</v>
      </c>
      <c r="R6484" s="59"/>
    </row>
    <row r="6485" spans="11:18" x14ac:dyDescent="0.2">
      <c r="K6485" s="17">
        <v>6476</v>
      </c>
      <c r="L6485" s="50">
        <v>1.8169260090702157E-3</v>
      </c>
      <c r="M6485" s="50">
        <v>1.8307809477795789E-3</v>
      </c>
      <c r="N6485" s="50">
        <v>5.0799999999999998E-2</v>
      </c>
      <c r="O6485" s="50">
        <v>5.1400000000000001E-2</v>
      </c>
      <c r="R6485" s="59"/>
    </row>
    <row r="6486" spans="11:18" x14ac:dyDescent="0.2">
      <c r="K6486" s="17">
        <v>6477</v>
      </c>
      <c r="L6486" s="50">
        <v>1.5127534635853749E-3</v>
      </c>
      <c r="M6486" s="50">
        <v>1.5257533261215529E-3</v>
      </c>
      <c r="N6486" s="50">
        <v>4.82E-2</v>
      </c>
      <c r="O6486" s="50">
        <v>4.8399999999999999E-2</v>
      </c>
      <c r="R6486" s="59"/>
    </row>
    <row r="6487" spans="11:18" x14ac:dyDescent="0.2">
      <c r="K6487" s="17">
        <v>6478</v>
      </c>
      <c r="L6487" s="50">
        <v>1.8309616978263151E-3</v>
      </c>
      <c r="M6487" s="50">
        <v>1.8447017482651361E-3</v>
      </c>
      <c r="N6487" s="50">
        <v>5.0799999999999998E-2</v>
      </c>
      <c r="O6487" s="50">
        <v>5.0799999999999998E-2</v>
      </c>
      <c r="R6487" s="59"/>
    </row>
    <row r="6488" spans="11:18" x14ac:dyDescent="0.2">
      <c r="K6488" s="17">
        <v>6479</v>
      </c>
      <c r="L6488" s="50">
        <v>1.7622887463664568E-3</v>
      </c>
      <c r="M6488" s="50">
        <v>1.7758540275662454E-3</v>
      </c>
      <c r="N6488" s="50">
        <v>5.0200000000000002E-2</v>
      </c>
      <c r="O6488" s="50">
        <v>5.04E-2</v>
      </c>
      <c r="R6488" s="59"/>
    </row>
    <row r="6489" spans="11:18" x14ac:dyDescent="0.2">
      <c r="K6489" s="17">
        <v>6480</v>
      </c>
      <c r="L6489" s="50">
        <v>1.7586810863052926E-3</v>
      </c>
      <c r="M6489" s="50">
        <v>1.77195345221567E-3</v>
      </c>
      <c r="N6489" s="50">
        <v>4.9000000000000002E-2</v>
      </c>
      <c r="O6489" s="50">
        <v>4.9599999999999998E-2</v>
      </c>
      <c r="R6489" s="59"/>
    </row>
    <row r="6490" spans="11:18" x14ac:dyDescent="0.2">
      <c r="K6490" s="17">
        <v>6481</v>
      </c>
      <c r="L6490" s="50">
        <v>1.6132189304741843E-3</v>
      </c>
      <c r="M6490" s="50">
        <v>1.6261541727305975E-3</v>
      </c>
      <c r="N6490" s="50">
        <v>4.7800000000000002E-2</v>
      </c>
      <c r="O6490" s="50">
        <v>4.8000000000000001E-2</v>
      </c>
      <c r="R6490" s="59"/>
    </row>
    <row r="6491" spans="11:18" x14ac:dyDescent="0.2">
      <c r="K6491" s="17">
        <v>6482</v>
      </c>
      <c r="L6491" s="50">
        <v>1.7966219587897364E-3</v>
      </c>
      <c r="M6491" s="50">
        <v>1.8113118753948104E-3</v>
      </c>
      <c r="N6491" s="50">
        <v>5.4399999999999997E-2</v>
      </c>
      <c r="O6491" s="50">
        <v>5.4600000000000003E-2</v>
      </c>
      <c r="R6491" s="59"/>
    </row>
    <row r="6492" spans="11:18" x14ac:dyDescent="0.2">
      <c r="K6492" s="17">
        <v>6483</v>
      </c>
      <c r="L6492" s="50">
        <v>1.4954890343125446E-3</v>
      </c>
      <c r="M6492" s="50">
        <v>1.5080844155251831E-3</v>
      </c>
      <c r="N6492" s="50">
        <v>4.6800000000000001E-2</v>
      </c>
      <c r="O6492" s="50">
        <v>4.6800000000000001E-2</v>
      </c>
      <c r="R6492" s="59"/>
    </row>
    <row r="6493" spans="11:18" x14ac:dyDescent="0.2">
      <c r="K6493" s="17">
        <v>6484</v>
      </c>
      <c r="L6493" s="50">
        <v>1.3514775569502184E-3</v>
      </c>
      <c r="M6493" s="50">
        <v>1.3636375738578933E-3</v>
      </c>
      <c r="N6493" s="50">
        <v>4.5199999999999997E-2</v>
      </c>
      <c r="O6493" s="50">
        <v>4.5600000000000002E-2</v>
      </c>
      <c r="R6493" s="59"/>
    </row>
    <row r="6494" spans="11:18" x14ac:dyDescent="0.2">
      <c r="K6494" s="17">
        <v>6485</v>
      </c>
      <c r="L6494" s="50">
        <v>1.5673609582261341E-3</v>
      </c>
      <c r="M6494" s="50">
        <v>1.5795677172513367E-3</v>
      </c>
      <c r="N6494" s="50">
        <v>4.4999999999999998E-2</v>
      </c>
      <c r="O6494" s="50">
        <v>4.5600000000000002E-2</v>
      </c>
      <c r="R6494" s="59"/>
    </row>
    <row r="6495" spans="11:18" x14ac:dyDescent="0.2">
      <c r="K6495" s="17">
        <v>6486</v>
      </c>
      <c r="L6495" s="50">
        <v>1.7252754761389636E-3</v>
      </c>
      <c r="M6495" s="50">
        <v>1.7392587300534108E-3</v>
      </c>
      <c r="N6495" s="50">
        <v>5.1799999999999999E-2</v>
      </c>
      <c r="O6495" s="50">
        <v>5.1999999999999998E-2</v>
      </c>
      <c r="R6495" s="59"/>
    </row>
    <row r="6496" spans="11:18" x14ac:dyDescent="0.2">
      <c r="K6496" s="17">
        <v>6487</v>
      </c>
      <c r="L6496" s="50">
        <v>1.856157094486876E-3</v>
      </c>
      <c r="M6496" s="50">
        <v>1.8708678979083074E-3</v>
      </c>
      <c r="N6496" s="50">
        <v>5.4399999999999997E-2</v>
      </c>
      <c r="O6496" s="50">
        <v>5.4600000000000003E-2</v>
      </c>
      <c r="R6496" s="59"/>
    </row>
    <row r="6497" spans="11:18" x14ac:dyDescent="0.2">
      <c r="K6497" s="17">
        <v>6488</v>
      </c>
      <c r="L6497" s="50">
        <v>2.0031258654948547E-3</v>
      </c>
      <c r="M6497" s="50">
        <v>2.01774231182248E-3</v>
      </c>
      <c r="N6497" s="50">
        <v>5.3800000000000001E-2</v>
      </c>
      <c r="O6497" s="50">
        <v>5.4199999999999998E-2</v>
      </c>
      <c r="R6497" s="59"/>
    </row>
    <row r="6498" spans="11:18" x14ac:dyDescent="0.2">
      <c r="K6498" s="17">
        <v>6489</v>
      </c>
      <c r="L6498" s="50">
        <v>1.8062934357803795E-3</v>
      </c>
      <c r="M6498" s="50">
        <v>1.820048888753215E-3</v>
      </c>
      <c r="N6498" s="50">
        <v>5.0799999999999998E-2</v>
      </c>
      <c r="O6498" s="50">
        <v>5.1200000000000002E-2</v>
      </c>
      <c r="R6498" s="59"/>
    </row>
    <row r="6499" spans="11:18" x14ac:dyDescent="0.2">
      <c r="K6499" s="17">
        <v>6490</v>
      </c>
      <c r="L6499" s="50">
        <v>1.8631396973132232E-3</v>
      </c>
      <c r="M6499" s="50">
        <v>1.8768366012191702E-3</v>
      </c>
      <c r="N6499" s="50">
        <v>5.04E-2</v>
      </c>
      <c r="O6499" s="50">
        <v>5.0599999999999999E-2</v>
      </c>
      <c r="R6499" s="59"/>
    </row>
    <row r="6500" spans="11:18" x14ac:dyDescent="0.2">
      <c r="K6500" s="17">
        <v>6491</v>
      </c>
      <c r="L6500" s="50">
        <v>1.825370730687429E-3</v>
      </c>
      <c r="M6500" s="50">
        <v>1.8391854574959553E-3</v>
      </c>
      <c r="N6500" s="50">
        <v>5.0999999999999997E-2</v>
      </c>
      <c r="O6500" s="50">
        <v>5.1400000000000001E-2</v>
      </c>
      <c r="R6500" s="59"/>
    </row>
    <row r="6501" spans="11:18" x14ac:dyDescent="0.2">
      <c r="K6501" s="17">
        <v>6492</v>
      </c>
      <c r="L6501" s="50">
        <v>1.7625238175344804E-3</v>
      </c>
      <c r="M6501" s="50">
        <v>1.7761896809996183E-3</v>
      </c>
      <c r="N6501" s="50">
        <v>5.0599999999999999E-2</v>
      </c>
      <c r="O6501" s="50">
        <v>5.0599999999999999E-2</v>
      </c>
      <c r="R6501" s="59"/>
    </row>
    <row r="6502" spans="11:18" x14ac:dyDescent="0.2">
      <c r="K6502" s="17">
        <v>6493</v>
      </c>
      <c r="L6502" s="50">
        <v>1.910796834324831E-3</v>
      </c>
      <c r="M6502" s="50">
        <v>1.9247182701814221E-3</v>
      </c>
      <c r="N6502" s="50">
        <v>5.1400000000000001E-2</v>
      </c>
      <c r="O6502" s="50">
        <v>5.1400000000000001E-2</v>
      </c>
      <c r="R6502" s="59"/>
    </row>
    <row r="6503" spans="11:18" x14ac:dyDescent="0.2">
      <c r="K6503" s="17">
        <v>6494</v>
      </c>
      <c r="L6503" s="50">
        <v>1.6314717852641235E-3</v>
      </c>
      <c r="M6503" s="50">
        <v>1.6450317347909095E-3</v>
      </c>
      <c r="N6503" s="50">
        <v>0.05</v>
      </c>
      <c r="O6503" s="50">
        <v>5.0599999999999999E-2</v>
      </c>
      <c r="R6503" s="59"/>
    </row>
    <row r="6504" spans="11:18" x14ac:dyDescent="0.2">
      <c r="K6504" s="17">
        <v>6495</v>
      </c>
      <c r="L6504" s="50">
        <v>1.8255481769940693E-3</v>
      </c>
      <c r="M6504" s="50">
        <v>1.840310402354303E-3</v>
      </c>
      <c r="N6504" s="50">
        <v>5.4199999999999998E-2</v>
      </c>
      <c r="O6504" s="50">
        <v>5.5E-2</v>
      </c>
      <c r="R6504" s="59"/>
    </row>
    <row r="6505" spans="11:18" x14ac:dyDescent="0.2">
      <c r="K6505" s="17">
        <v>6496</v>
      </c>
      <c r="L6505" s="50">
        <v>1.9001483783372393E-3</v>
      </c>
      <c r="M6505" s="50">
        <v>1.9144736488642905E-3</v>
      </c>
      <c r="N6505" s="50">
        <v>5.28E-2</v>
      </c>
      <c r="O6505" s="50">
        <v>5.2999999999999999E-2</v>
      </c>
      <c r="R6505" s="59"/>
    </row>
    <row r="6506" spans="11:18" x14ac:dyDescent="0.2">
      <c r="K6506" s="17">
        <v>6497</v>
      </c>
      <c r="L6506" s="50">
        <v>1.7718541225959844E-3</v>
      </c>
      <c r="M6506" s="50">
        <v>1.7860257155555004E-3</v>
      </c>
      <c r="N6506" s="50">
        <v>5.2400000000000002E-2</v>
      </c>
      <c r="O6506" s="50">
        <v>5.28E-2</v>
      </c>
      <c r="R6506" s="59"/>
    </row>
    <row r="6507" spans="11:18" x14ac:dyDescent="0.2">
      <c r="K6507" s="17">
        <v>6498</v>
      </c>
      <c r="L6507" s="50">
        <v>1.6328301125126945E-3</v>
      </c>
      <c r="M6507" s="50">
        <v>1.6456669451936461E-3</v>
      </c>
      <c r="N6507" s="50">
        <v>4.7399999999999998E-2</v>
      </c>
      <c r="O6507" s="50">
        <v>4.7600000000000003E-2</v>
      </c>
      <c r="R6507" s="59"/>
    </row>
    <row r="6508" spans="11:18" x14ac:dyDescent="0.2">
      <c r="K6508" s="17">
        <v>6499</v>
      </c>
      <c r="L6508" s="50">
        <v>1.8377591124491169E-3</v>
      </c>
      <c r="M6508" s="50">
        <v>1.852560295511175E-3</v>
      </c>
      <c r="N6508" s="50">
        <v>5.4800000000000001E-2</v>
      </c>
      <c r="O6508" s="50">
        <v>5.5E-2</v>
      </c>
      <c r="R6508" s="59"/>
    </row>
    <row r="6509" spans="11:18" x14ac:dyDescent="0.2">
      <c r="K6509" s="17">
        <v>6500</v>
      </c>
      <c r="L6509" s="50">
        <v>1.8955985175640893E-3</v>
      </c>
      <c r="M6509" s="50">
        <v>1.9101357168782728E-3</v>
      </c>
      <c r="N6509" s="50">
        <v>5.3800000000000001E-2</v>
      </c>
      <c r="O6509" s="50">
        <v>5.3800000000000001E-2</v>
      </c>
      <c r="R6509" s="59"/>
    </row>
    <row r="6510" spans="11:18" x14ac:dyDescent="0.2">
      <c r="K6510" s="17">
        <v>6501</v>
      </c>
      <c r="L6510" s="50">
        <v>1.8020145611940563E-3</v>
      </c>
      <c r="M6510" s="50">
        <v>1.8173012948637865E-3</v>
      </c>
      <c r="N6510" s="50">
        <v>5.6599999999999998E-2</v>
      </c>
      <c r="O6510" s="50">
        <v>5.7000000000000002E-2</v>
      </c>
      <c r="R6510" s="59"/>
    </row>
    <row r="6511" spans="11:18" x14ac:dyDescent="0.2">
      <c r="K6511" s="17">
        <v>6502</v>
      </c>
      <c r="L6511" s="50">
        <v>1.7067037451102046E-3</v>
      </c>
      <c r="M6511" s="50">
        <v>1.721075500549346E-3</v>
      </c>
      <c r="N6511" s="50">
        <v>5.3400000000000003E-2</v>
      </c>
      <c r="O6511" s="50">
        <v>5.3400000000000003E-2</v>
      </c>
      <c r="R6511" s="59"/>
    </row>
    <row r="6512" spans="11:18" x14ac:dyDescent="0.2">
      <c r="K6512" s="17">
        <v>6503</v>
      </c>
      <c r="L6512" s="50">
        <v>1.7533456071771739E-3</v>
      </c>
      <c r="M6512" s="50">
        <v>1.7675870206177776E-3</v>
      </c>
      <c r="N6512" s="50">
        <v>5.2600000000000001E-2</v>
      </c>
      <c r="O6512" s="50">
        <v>5.3199999999999997E-2</v>
      </c>
      <c r="R6512" s="59"/>
    </row>
    <row r="6513" spans="11:18" x14ac:dyDescent="0.2">
      <c r="K6513" s="17">
        <v>6504</v>
      </c>
      <c r="L6513" s="50">
        <v>1.739646865273162E-3</v>
      </c>
      <c r="M6513" s="50">
        <v>1.7541265951823413E-3</v>
      </c>
      <c r="N6513" s="50">
        <v>5.3600000000000002E-2</v>
      </c>
      <c r="O6513" s="50">
        <v>5.3800000000000001E-2</v>
      </c>
      <c r="R6513" s="59"/>
    </row>
    <row r="6514" spans="11:18" x14ac:dyDescent="0.2">
      <c r="K6514" s="17">
        <v>6505</v>
      </c>
      <c r="L6514" s="50">
        <v>1.283951971997793E-3</v>
      </c>
      <c r="M6514" s="50">
        <v>1.2960102485045364E-3</v>
      </c>
      <c r="N6514" s="50">
        <v>4.48E-2</v>
      </c>
      <c r="O6514" s="50">
        <v>4.5400000000000003E-2</v>
      </c>
      <c r="R6514" s="59"/>
    </row>
    <row r="6515" spans="11:18" x14ac:dyDescent="0.2">
      <c r="K6515" s="17">
        <v>6506</v>
      </c>
      <c r="L6515" s="50">
        <v>1.5344546183567345E-3</v>
      </c>
      <c r="M6515" s="50">
        <v>1.5477058013087794E-3</v>
      </c>
      <c r="N6515" s="50">
        <v>4.9200000000000001E-2</v>
      </c>
      <c r="O6515" s="50">
        <v>4.9399999999999999E-2</v>
      </c>
      <c r="R6515" s="59"/>
    </row>
    <row r="6516" spans="11:18" x14ac:dyDescent="0.2">
      <c r="K6516" s="17">
        <v>6507</v>
      </c>
      <c r="L6516" s="50">
        <v>1.7150834619133874E-3</v>
      </c>
      <c r="M6516" s="50">
        <v>1.7285173796940949E-3</v>
      </c>
      <c r="N6516" s="50">
        <v>4.9399999999999999E-2</v>
      </c>
      <c r="O6516" s="50">
        <v>0.05</v>
      </c>
      <c r="R6516" s="59"/>
    </row>
    <row r="6517" spans="11:18" x14ac:dyDescent="0.2">
      <c r="K6517" s="17">
        <v>6508</v>
      </c>
      <c r="L6517" s="50">
        <v>1.9746694532493661E-3</v>
      </c>
      <c r="M6517" s="50">
        <v>1.9887153072282726E-3</v>
      </c>
      <c r="N6517" s="50">
        <v>5.1799999999999999E-2</v>
      </c>
      <c r="O6517" s="50">
        <v>5.1799999999999999E-2</v>
      </c>
      <c r="R6517" s="59"/>
    </row>
    <row r="6518" spans="11:18" x14ac:dyDescent="0.2">
      <c r="K6518" s="17">
        <v>6509</v>
      </c>
      <c r="L6518" s="50">
        <v>1.8047882836944573E-3</v>
      </c>
      <c r="M6518" s="50">
        <v>1.8185929324685273E-3</v>
      </c>
      <c r="N6518" s="50">
        <v>5.0999999999999997E-2</v>
      </c>
      <c r="O6518" s="50">
        <v>5.1400000000000001E-2</v>
      </c>
      <c r="R6518" s="59"/>
    </row>
    <row r="6519" spans="11:18" x14ac:dyDescent="0.2">
      <c r="K6519" s="17">
        <v>6510</v>
      </c>
      <c r="L6519" s="50">
        <v>1.9579028662928184E-3</v>
      </c>
      <c r="M6519" s="50">
        <v>1.9727708860223943E-3</v>
      </c>
      <c r="N6519" s="50">
        <v>5.5E-2</v>
      </c>
      <c r="O6519" s="50">
        <v>5.5E-2</v>
      </c>
      <c r="R6519" s="59"/>
    </row>
    <row r="6520" spans="11:18" x14ac:dyDescent="0.2">
      <c r="K6520" s="17">
        <v>6511</v>
      </c>
      <c r="L6520" s="50">
        <v>1.5670570455431822E-3</v>
      </c>
      <c r="M6520" s="50">
        <v>1.579061295828239E-3</v>
      </c>
      <c r="N6520" s="50">
        <v>4.3999999999999997E-2</v>
      </c>
      <c r="O6520" s="50">
        <v>4.48E-2</v>
      </c>
      <c r="R6520" s="59"/>
    </row>
    <row r="6521" spans="11:18" x14ac:dyDescent="0.2">
      <c r="K6521" s="17">
        <v>6512</v>
      </c>
      <c r="L6521" s="50">
        <v>1.8637798932092163E-3</v>
      </c>
      <c r="M6521" s="50">
        <v>1.8782031928509604E-3</v>
      </c>
      <c r="N6521" s="50">
        <v>5.3400000000000003E-2</v>
      </c>
      <c r="O6521" s="50">
        <v>5.3400000000000003E-2</v>
      </c>
      <c r="R6521" s="59"/>
    </row>
    <row r="6522" spans="11:18" x14ac:dyDescent="0.2">
      <c r="K6522" s="17">
        <v>6513</v>
      </c>
      <c r="L6522" s="50">
        <v>1.6944524884618744E-3</v>
      </c>
      <c r="M6522" s="50">
        <v>1.7080780060658484E-3</v>
      </c>
      <c r="N6522" s="50">
        <v>5.04E-2</v>
      </c>
      <c r="O6522" s="50">
        <v>5.0599999999999999E-2</v>
      </c>
      <c r="R6522" s="59"/>
    </row>
    <row r="6523" spans="11:18" x14ac:dyDescent="0.2">
      <c r="K6523" s="17">
        <v>6514</v>
      </c>
      <c r="L6523" s="50">
        <v>1.7208417473307189E-3</v>
      </c>
      <c r="M6523" s="50">
        <v>1.7349168439281947E-3</v>
      </c>
      <c r="N6523" s="50">
        <v>5.2200000000000003E-2</v>
      </c>
      <c r="O6523" s="50">
        <v>5.2400000000000002E-2</v>
      </c>
      <c r="R6523" s="59"/>
    </row>
    <row r="6524" spans="11:18" x14ac:dyDescent="0.2">
      <c r="K6524" s="17">
        <v>6515</v>
      </c>
      <c r="L6524" s="50">
        <v>1.6984970803902786E-3</v>
      </c>
      <c r="M6524" s="50">
        <v>1.7133014811261231E-3</v>
      </c>
      <c r="N6524" s="50">
        <v>5.4800000000000001E-2</v>
      </c>
      <c r="O6524" s="50">
        <v>5.5399999999999998E-2</v>
      </c>
      <c r="R6524" s="59"/>
    </row>
    <row r="6525" spans="11:18" x14ac:dyDescent="0.2">
      <c r="K6525" s="17">
        <v>6516</v>
      </c>
      <c r="L6525" s="50">
        <v>1.7837761543555975E-3</v>
      </c>
      <c r="M6525" s="50">
        <v>1.7978757179732412E-3</v>
      </c>
      <c r="N6525" s="50">
        <v>5.2200000000000003E-2</v>
      </c>
      <c r="O6525" s="50">
        <v>5.2400000000000002E-2</v>
      </c>
      <c r="R6525" s="59"/>
    </row>
    <row r="6526" spans="11:18" x14ac:dyDescent="0.2">
      <c r="K6526" s="17">
        <v>6517</v>
      </c>
      <c r="L6526" s="50">
        <v>1.8117613459676535E-3</v>
      </c>
      <c r="M6526" s="50">
        <v>1.8262918188767521E-3</v>
      </c>
      <c r="N6526" s="50">
        <v>5.3600000000000002E-2</v>
      </c>
      <c r="O6526" s="50">
        <v>5.3999999999999999E-2</v>
      </c>
      <c r="R6526" s="59"/>
    </row>
    <row r="6527" spans="11:18" x14ac:dyDescent="0.2">
      <c r="K6527" s="17">
        <v>6518</v>
      </c>
      <c r="L6527" s="50">
        <v>1.8524531062248382E-3</v>
      </c>
      <c r="M6527" s="50">
        <v>1.8671079978741837E-3</v>
      </c>
      <c r="N6527" s="50">
        <v>5.4199999999999998E-2</v>
      </c>
      <c r="O6527" s="50">
        <v>5.4600000000000003E-2</v>
      </c>
      <c r="R6527" s="59"/>
    </row>
    <row r="6528" spans="11:18" x14ac:dyDescent="0.2">
      <c r="K6528" s="17">
        <v>6519</v>
      </c>
      <c r="L6528" s="50">
        <v>1.5349008764907451E-3</v>
      </c>
      <c r="M6528" s="50">
        <v>1.549334810795963E-3</v>
      </c>
      <c r="N6528" s="50">
        <v>5.3600000000000002E-2</v>
      </c>
      <c r="O6528" s="50">
        <v>5.4199999999999998E-2</v>
      </c>
      <c r="R6528" s="59"/>
    </row>
    <row r="6529" spans="11:18" x14ac:dyDescent="0.2">
      <c r="K6529" s="17">
        <v>6520</v>
      </c>
      <c r="L6529" s="50">
        <v>1.4968075857117039E-3</v>
      </c>
      <c r="M6529" s="50">
        <v>1.5089845831299132E-3</v>
      </c>
      <c r="N6529" s="50">
        <v>4.48E-2</v>
      </c>
      <c r="O6529" s="50">
        <v>4.5199999999999997E-2</v>
      </c>
      <c r="R6529" s="59"/>
    </row>
    <row r="6530" spans="11:18" x14ac:dyDescent="0.2">
      <c r="K6530" s="17">
        <v>6521</v>
      </c>
      <c r="L6530" s="50">
        <v>1.9020203978918832E-3</v>
      </c>
      <c r="M6530" s="50">
        <v>1.9168780461324417E-3</v>
      </c>
      <c r="N6530" s="50">
        <v>5.5E-2</v>
      </c>
      <c r="O6530" s="50">
        <v>5.5199999999999999E-2</v>
      </c>
      <c r="R6530" s="59"/>
    </row>
    <row r="6531" spans="11:18" x14ac:dyDescent="0.2">
      <c r="K6531" s="17">
        <v>6522</v>
      </c>
      <c r="L6531" s="50">
        <v>1.7423794768918009E-3</v>
      </c>
      <c r="M6531" s="50">
        <v>1.7565698614714783E-3</v>
      </c>
      <c r="N6531" s="50">
        <v>5.2400000000000002E-2</v>
      </c>
      <c r="O6531" s="50">
        <v>5.28E-2</v>
      </c>
      <c r="R6531" s="59"/>
    </row>
    <row r="6532" spans="11:18" x14ac:dyDescent="0.2">
      <c r="K6532" s="17">
        <v>6523</v>
      </c>
      <c r="L6532" s="50">
        <v>1.8117463904323144E-3</v>
      </c>
      <c r="M6532" s="50">
        <v>1.8257529014844176E-3</v>
      </c>
      <c r="N6532" s="50">
        <v>5.1799999999999999E-2</v>
      </c>
      <c r="O6532" s="50">
        <v>5.1999999999999998E-2</v>
      </c>
      <c r="R6532" s="59"/>
    </row>
    <row r="6533" spans="11:18" x14ac:dyDescent="0.2">
      <c r="K6533" s="17">
        <v>6524</v>
      </c>
      <c r="L6533" s="50">
        <v>1.9264193172470381E-3</v>
      </c>
      <c r="M6533" s="50">
        <v>1.9407976989264438E-3</v>
      </c>
      <c r="N6533" s="50">
        <v>5.2999999999999999E-2</v>
      </c>
      <c r="O6533" s="50">
        <v>5.3199999999999997E-2</v>
      </c>
      <c r="R6533" s="59"/>
    </row>
    <row r="6534" spans="11:18" x14ac:dyDescent="0.2">
      <c r="K6534" s="17">
        <v>6525</v>
      </c>
      <c r="L6534" s="50">
        <v>1.7323168565025317E-3</v>
      </c>
      <c r="M6534" s="50">
        <v>1.7458805311793516E-3</v>
      </c>
      <c r="N6534" s="50">
        <v>5.0200000000000002E-2</v>
      </c>
      <c r="O6534" s="50">
        <v>5.04E-2</v>
      </c>
      <c r="R6534" s="59"/>
    </row>
    <row r="6535" spans="11:18" x14ac:dyDescent="0.2">
      <c r="K6535" s="17">
        <v>6526</v>
      </c>
      <c r="L6535" s="50">
        <v>1.6890754172311268E-3</v>
      </c>
      <c r="M6535" s="50">
        <v>1.7023501456185247E-3</v>
      </c>
      <c r="N6535" s="50">
        <v>4.9000000000000002E-2</v>
      </c>
      <c r="O6535" s="50">
        <v>4.9200000000000001E-2</v>
      </c>
      <c r="R6535" s="59"/>
    </row>
    <row r="6536" spans="11:18" x14ac:dyDescent="0.2">
      <c r="K6536" s="17">
        <v>6527</v>
      </c>
      <c r="L6536" s="50">
        <v>1.2553324621016077E-3</v>
      </c>
      <c r="M6536" s="50">
        <v>1.2677323741128919E-3</v>
      </c>
      <c r="N6536" s="50">
        <v>4.6199999999999998E-2</v>
      </c>
      <c r="O6536" s="50">
        <v>4.6600000000000003E-2</v>
      </c>
      <c r="R6536" s="59"/>
    </row>
    <row r="6537" spans="11:18" x14ac:dyDescent="0.2">
      <c r="K6537" s="17">
        <v>6528</v>
      </c>
      <c r="L6537" s="50">
        <v>1.9223758982965312E-3</v>
      </c>
      <c r="M6537" s="50">
        <v>1.9368701553216258E-3</v>
      </c>
      <c r="N6537" s="50">
        <v>5.3600000000000002E-2</v>
      </c>
      <c r="O6537" s="50">
        <v>5.3600000000000002E-2</v>
      </c>
      <c r="R6537" s="59"/>
    </row>
    <row r="6538" spans="11:18" x14ac:dyDescent="0.2">
      <c r="K6538" s="17">
        <v>6529</v>
      </c>
      <c r="L6538" s="50">
        <v>1.6830574179962771E-3</v>
      </c>
      <c r="M6538" s="50">
        <v>1.6971110385672783E-3</v>
      </c>
      <c r="N6538" s="50">
        <v>5.2200000000000003E-2</v>
      </c>
      <c r="O6538" s="50">
        <v>5.2200000000000003E-2</v>
      </c>
      <c r="R6538" s="59"/>
    </row>
    <row r="6539" spans="11:18" x14ac:dyDescent="0.2">
      <c r="K6539" s="17">
        <v>6530</v>
      </c>
      <c r="L6539" s="50">
        <v>1.7643291599847195E-3</v>
      </c>
      <c r="M6539" s="50">
        <v>1.7776852404927362E-3</v>
      </c>
      <c r="N6539" s="50">
        <v>4.9399999999999999E-2</v>
      </c>
      <c r="O6539" s="50">
        <v>4.9399999999999999E-2</v>
      </c>
      <c r="R6539" s="59"/>
    </row>
    <row r="6540" spans="11:18" x14ac:dyDescent="0.2">
      <c r="K6540" s="17">
        <v>6531</v>
      </c>
      <c r="L6540" s="50">
        <v>2.052080937809027E-3</v>
      </c>
      <c r="M6540" s="50">
        <v>2.0671082124984674E-3</v>
      </c>
      <c r="N6540" s="50">
        <v>5.5199999999999999E-2</v>
      </c>
      <c r="O6540" s="50">
        <v>5.5800000000000002E-2</v>
      </c>
      <c r="R6540" s="59"/>
    </row>
    <row r="6541" spans="11:18" x14ac:dyDescent="0.2">
      <c r="K6541" s="17">
        <v>6532</v>
      </c>
      <c r="L6541" s="50">
        <v>1.6628676076645668E-3</v>
      </c>
      <c r="M6541" s="50">
        <v>1.6760352060926423E-3</v>
      </c>
      <c r="N6541" s="50">
        <v>4.8800000000000003E-2</v>
      </c>
      <c r="O6541" s="50">
        <v>4.8800000000000003E-2</v>
      </c>
      <c r="R6541" s="59"/>
    </row>
    <row r="6542" spans="11:18" x14ac:dyDescent="0.2">
      <c r="K6542" s="17">
        <v>6533</v>
      </c>
      <c r="L6542" s="50">
        <v>1.8167331010206318E-3</v>
      </c>
      <c r="M6542" s="50">
        <v>1.8309986233208647E-3</v>
      </c>
      <c r="N6542" s="50">
        <v>5.2600000000000001E-2</v>
      </c>
      <c r="O6542" s="50">
        <v>5.2999999999999999E-2</v>
      </c>
      <c r="R6542" s="59"/>
    </row>
    <row r="6543" spans="11:18" x14ac:dyDescent="0.2">
      <c r="K6543" s="17">
        <v>6534</v>
      </c>
      <c r="L6543" s="50">
        <v>1.6339471227619843E-3</v>
      </c>
      <c r="M6543" s="50">
        <v>1.6471569602240894E-3</v>
      </c>
      <c r="N6543" s="50">
        <v>4.9000000000000002E-2</v>
      </c>
      <c r="O6543" s="50">
        <v>4.9000000000000002E-2</v>
      </c>
      <c r="R6543" s="59"/>
    </row>
    <row r="6544" spans="11:18" x14ac:dyDescent="0.2">
      <c r="K6544" s="17">
        <v>6535</v>
      </c>
      <c r="L6544" s="50">
        <v>1.8793872420236879E-3</v>
      </c>
      <c r="M6544" s="50">
        <v>1.8943522160726027E-3</v>
      </c>
      <c r="N6544" s="50">
        <v>5.5199999999999999E-2</v>
      </c>
      <c r="O6544" s="50">
        <v>5.5800000000000002E-2</v>
      </c>
      <c r="R6544" s="59"/>
    </row>
    <row r="6545" spans="11:18" x14ac:dyDescent="0.2">
      <c r="K6545" s="17">
        <v>6536</v>
      </c>
      <c r="L6545" s="50">
        <v>1.8300497939967449E-3</v>
      </c>
      <c r="M6545" s="50">
        <v>1.843985244376977E-3</v>
      </c>
      <c r="N6545" s="50">
        <v>5.1400000000000001E-2</v>
      </c>
      <c r="O6545" s="50">
        <v>5.1799999999999999E-2</v>
      </c>
      <c r="R6545" s="59"/>
    </row>
    <row r="6546" spans="11:18" x14ac:dyDescent="0.2">
      <c r="K6546" s="17">
        <v>6537</v>
      </c>
      <c r="L6546" s="50">
        <v>1.7430707734213716E-3</v>
      </c>
      <c r="M6546" s="50">
        <v>1.7582005624515798E-3</v>
      </c>
      <c r="N6546" s="50">
        <v>5.5599999999999997E-2</v>
      </c>
      <c r="O6546" s="50">
        <v>5.6800000000000003E-2</v>
      </c>
      <c r="R6546" s="59"/>
    </row>
    <row r="6547" spans="11:18" x14ac:dyDescent="0.2">
      <c r="K6547" s="17">
        <v>6538</v>
      </c>
      <c r="L6547" s="50">
        <v>1.4744422950567521E-3</v>
      </c>
      <c r="M6547" s="50">
        <v>1.4870232687352041E-3</v>
      </c>
      <c r="N6547" s="50">
        <v>4.6600000000000003E-2</v>
      </c>
      <c r="O6547" s="50">
        <v>4.7E-2</v>
      </c>
      <c r="R6547" s="59"/>
    </row>
    <row r="6548" spans="11:18" x14ac:dyDescent="0.2">
      <c r="K6548" s="17">
        <v>6539</v>
      </c>
      <c r="L6548" s="50">
        <v>1.7359115336221891E-3</v>
      </c>
      <c r="M6548" s="50">
        <v>1.7499787269822289E-3</v>
      </c>
      <c r="N6548" s="50">
        <v>5.1999999999999998E-2</v>
      </c>
      <c r="O6548" s="50">
        <v>5.2400000000000002E-2</v>
      </c>
      <c r="R6548" s="59"/>
    </row>
    <row r="6549" spans="11:18" x14ac:dyDescent="0.2">
      <c r="K6549" s="17">
        <v>6540</v>
      </c>
      <c r="L6549" s="50">
        <v>2.0011217038149324E-3</v>
      </c>
      <c r="M6549" s="50">
        <v>2.0157560923219995E-3</v>
      </c>
      <c r="N6549" s="50">
        <v>5.3800000000000001E-2</v>
      </c>
      <c r="O6549" s="50">
        <v>5.4199999999999998E-2</v>
      </c>
      <c r="R6549" s="59"/>
    </row>
    <row r="6550" spans="11:18" x14ac:dyDescent="0.2">
      <c r="K6550" s="17">
        <v>6541</v>
      </c>
      <c r="L6550" s="50">
        <v>1.9135816905690142E-3</v>
      </c>
      <c r="M6550" s="50">
        <v>1.9290604785940409E-3</v>
      </c>
      <c r="N6550" s="50">
        <v>5.7000000000000002E-2</v>
      </c>
      <c r="O6550" s="50">
        <v>5.7599999999999998E-2</v>
      </c>
      <c r="R6550" s="59"/>
    </row>
    <row r="6551" spans="11:18" x14ac:dyDescent="0.2">
      <c r="K6551" s="17">
        <v>6542</v>
      </c>
      <c r="L6551" s="50">
        <v>1.6829100182711553E-3</v>
      </c>
      <c r="M6551" s="50">
        <v>1.6968653684012733E-3</v>
      </c>
      <c r="N6551" s="50">
        <v>5.1799999999999999E-2</v>
      </c>
      <c r="O6551" s="50">
        <v>5.1999999999999998E-2</v>
      </c>
      <c r="R6551" s="59"/>
    </row>
    <row r="6552" spans="11:18" x14ac:dyDescent="0.2">
      <c r="K6552" s="17">
        <v>6543</v>
      </c>
      <c r="L6552" s="50">
        <v>1.4926412644166492E-3</v>
      </c>
      <c r="M6552" s="50">
        <v>1.5055741018169756E-3</v>
      </c>
      <c r="N6552" s="50">
        <v>4.7800000000000002E-2</v>
      </c>
      <c r="O6552" s="50">
        <v>4.82E-2</v>
      </c>
      <c r="R6552" s="59"/>
    </row>
    <row r="6553" spans="11:18" x14ac:dyDescent="0.2">
      <c r="K6553" s="17">
        <v>6544</v>
      </c>
      <c r="L6553" s="50">
        <v>1.6031661714173929E-3</v>
      </c>
      <c r="M6553" s="50">
        <v>1.6163092307136899E-3</v>
      </c>
      <c r="N6553" s="50">
        <v>4.82E-2</v>
      </c>
      <c r="O6553" s="50">
        <v>4.9000000000000002E-2</v>
      </c>
      <c r="R6553" s="59"/>
    </row>
    <row r="6554" spans="11:18" x14ac:dyDescent="0.2">
      <c r="K6554" s="17">
        <v>6545</v>
      </c>
      <c r="L6554" s="50">
        <v>1.6809593547645182E-3</v>
      </c>
      <c r="M6554" s="50">
        <v>1.6951156352863926E-3</v>
      </c>
      <c r="N6554" s="50">
        <v>5.2400000000000002E-2</v>
      </c>
      <c r="O6554" s="50">
        <v>5.2600000000000001E-2</v>
      </c>
      <c r="R6554" s="59"/>
    </row>
    <row r="6555" spans="11:18" x14ac:dyDescent="0.2">
      <c r="K6555" s="17">
        <v>6546</v>
      </c>
      <c r="L6555" s="50">
        <v>1.5880828037780252E-3</v>
      </c>
      <c r="M6555" s="50">
        <v>1.6013810494205835E-3</v>
      </c>
      <c r="N6555" s="50">
        <v>4.9399999999999999E-2</v>
      </c>
      <c r="O6555" s="50">
        <v>4.9399999999999999E-2</v>
      </c>
      <c r="R6555" s="59"/>
    </row>
    <row r="6556" spans="11:18" x14ac:dyDescent="0.2">
      <c r="K6556" s="17">
        <v>6547</v>
      </c>
      <c r="L6556" s="50">
        <v>1.9432731588096984E-3</v>
      </c>
      <c r="M6556" s="50">
        <v>1.9578777316850088E-3</v>
      </c>
      <c r="N6556" s="50">
        <v>5.3999999999999999E-2</v>
      </c>
      <c r="O6556" s="50">
        <v>5.3999999999999999E-2</v>
      </c>
      <c r="R6556" s="59"/>
    </row>
    <row r="6557" spans="11:18" x14ac:dyDescent="0.2">
      <c r="K6557" s="17">
        <v>6548</v>
      </c>
      <c r="L6557" s="50">
        <v>1.9728745200002528E-3</v>
      </c>
      <c r="M6557" s="50">
        <v>1.987993350079625E-3</v>
      </c>
      <c r="N6557" s="50">
        <v>5.5800000000000002E-2</v>
      </c>
      <c r="O6557" s="50">
        <v>5.62E-2</v>
      </c>
      <c r="R6557" s="59"/>
    </row>
    <row r="6558" spans="11:18" x14ac:dyDescent="0.2">
      <c r="K6558" s="17">
        <v>6549</v>
      </c>
      <c r="L6558" s="50">
        <v>1.914260718890379E-3</v>
      </c>
      <c r="M6558" s="50">
        <v>1.9290626883130724E-3</v>
      </c>
      <c r="N6558" s="50">
        <v>5.4800000000000001E-2</v>
      </c>
      <c r="O6558" s="50">
        <v>5.4800000000000001E-2</v>
      </c>
      <c r="R6558" s="59"/>
    </row>
    <row r="6559" spans="11:18" x14ac:dyDescent="0.2">
      <c r="K6559" s="17">
        <v>6550</v>
      </c>
      <c r="L6559" s="50">
        <v>1.5720442653142151E-3</v>
      </c>
      <c r="M6559" s="50">
        <v>1.5840124334296425E-3</v>
      </c>
      <c r="N6559" s="50">
        <v>4.4200000000000003E-2</v>
      </c>
      <c r="O6559" s="50">
        <v>4.4600000000000001E-2</v>
      </c>
      <c r="R6559" s="59"/>
    </row>
    <row r="6560" spans="11:18" x14ac:dyDescent="0.2">
      <c r="K6560" s="17">
        <v>6551</v>
      </c>
      <c r="L6560" s="50">
        <v>1.8237159745009225E-3</v>
      </c>
      <c r="M6560" s="50">
        <v>1.8383470875615625E-3</v>
      </c>
      <c r="N6560" s="50">
        <v>5.4199999999999998E-2</v>
      </c>
      <c r="O6560" s="50">
        <v>5.4399999999999997E-2</v>
      </c>
      <c r="R6560" s="59"/>
    </row>
    <row r="6561" spans="11:18" x14ac:dyDescent="0.2">
      <c r="K6561" s="17">
        <v>6552</v>
      </c>
      <c r="L6561" s="50">
        <v>1.6282441970546597E-3</v>
      </c>
      <c r="M6561" s="50">
        <v>1.642249490320862E-3</v>
      </c>
      <c r="N6561" s="50">
        <v>5.1999999999999998E-2</v>
      </c>
      <c r="O6561" s="50">
        <v>5.2400000000000002E-2</v>
      </c>
      <c r="R6561" s="59"/>
    </row>
    <row r="6562" spans="11:18" x14ac:dyDescent="0.2">
      <c r="K6562" s="17">
        <v>6553</v>
      </c>
      <c r="L6562" s="50">
        <v>1.7100244263562629E-3</v>
      </c>
      <c r="M6562" s="50">
        <v>1.723495884252966E-3</v>
      </c>
      <c r="N6562" s="50">
        <v>4.9799999999999997E-2</v>
      </c>
      <c r="O6562" s="50">
        <v>0.05</v>
      </c>
      <c r="R6562" s="59"/>
    </row>
    <row r="6563" spans="11:18" x14ac:dyDescent="0.2">
      <c r="K6563" s="17">
        <v>6554</v>
      </c>
      <c r="L6563" s="50">
        <v>1.4821709566026988E-3</v>
      </c>
      <c r="M6563" s="50">
        <v>1.4951961078529723E-3</v>
      </c>
      <c r="N6563" s="50">
        <v>4.82E-2</v>
      </c>
      <c r="O6563" s="50">
        <v>4.8599999999999997E-2</v>
      </c>
      <c r="R6563" s="59"/>
    </row>
    <row r="6564" spans="11:18" x14ac:dyDescent="0.2">
      <c r="K6564" s="17">
        <v>6555</v>
      </c>
      <c r="L6564" s="50">
        <v>1.717631192749755E-3</v>
      </c>
      <c r="M6564" s="50">
        <v>1.7307667424253197E-3</v>
      </c>
      <c r="N6564" s="50">
        <v>4.8599999999999997E-2</v>
      </c>
      <c r="O6564" s="50">
        <v>4.8800000000000003E-2</v>
      </c>
      <c r="R6564" s="59"/>
    </row>
    <row r="6565" spans="11:18" x14ac:dyDescent="0.2">
      <c r="K6565" s="17">
        <v>6556</v>
      </c>
      <c r="L6565" s="50">
        <v>1.6134364831122373E-3</v>
      </c>
      <c r="M6565" s="50">
        <v>1.6264185826732555E-3</v>
      </c>
      <c r="N6565" s="50">
        <v>4.8000000000000001E-2</v>
      </c>
      <c r="O6565" s="50">
        <v>4.8399999999999999E-2</v>
      </c>
      <c r="R6565" s="59"/>
    </row>
    <row r="6566" spans="11:18" x14ac:dyDescent="0.2">
      <c r="K6566" s="17">
        <v>6557</v>
      </c>
      <c r="L6566" s="50">
        <v>1.6149712255815779E-3</v>
      </c>
      <c r="M6566" s="50">
        <v>1.6282067996142245E-3</v>
      </c>
      <c r="N6566" s="50">
        <v>4.8800000000000003E-2</v>
      </c>
      <c r="O6566" s="50">
        <v>4.9399999999999999E-2</v>
      </c>
      <c r="R6566" s="59"/>
    </row>
    <row r="6567" spans="11:18" x14ac:dyDescent="0.2">
      <c r="K6567" s="17">
        <v>6558</v>
      </c>
      <c r="L6567" s="50">
        <v>1.6586882605968227E-3</v>
      </c>
      <c r="M6567" s="50">
        <v>1.6712100227666226E-3</v>
      </c>
      <c r="N6567" s="50">
        <v>4.6199999999999998E-2</v>
      </c>
      <c r="O6567" s="50">
        <v>4.6399999999999997E-2</v>
      </c>
      <c r="R6567" s="59"/>
    </row>
    <row r="6568" spans="11:18" x14ac:dyDescent="0.2">
      <c r="K6568" s="17">
        <v>6559</v>
      </c>
      <c r="L6568" s="50">
        <v>1.8059566677364725E-3</v>
      </c>
      <c r="M6568" s="50">
        <v>1.8202058051220501E-3</v>
      </c>
      <c r="N6568" s="50">
        <v>5.28E-2</v>
      </c>
      <c r="O6568" s="50">
        <v>5.28E-2</v>
      </c>
      <c r="R6568" s="59"/>
    </row>
    <row r="6569" spans="11:18" x14ac:dyDescent="0.2">
      <c r="K6569" s="17">
        <v>6560</v>
      </c>
      <c r="L6569" s="50">
        <v>1.5117308670867912E-3</v>
      </c>
      <c r="M6569" s="50">
        <v>1.5249005995455591E-3</v>
      </c>
      <c r="N6569" s="50">
        <v>4.9000000000000002E-2</v>
      </c>
      <c r="O6569" s="50">
        <v>4.9000000000000002E-2</v>
      </c>
      <c r="R6569" s="59"/>
    </row>
    <row r="6570" spans="11:18" x14ac:dyDescent="0.2">
      <c r="K6570" s="17">
        <v>6561</v>
      </c>
      <c r="L6570" s="50">
        <v>1.8698909363007252E-3</v>
      </c>
      <c r="M6570" s="50">
        <v>1.8846783458740021E-3</v>
      </c>
      <c r="N6570" s="50">
        <v>5.4800000000000001E-2</v>
      </c>
      <c r="O6570" s="50">
        <v>5.4800000000000001E-2</v>
      </c>
      <c r="R6570" s="59"/>
    </row>
    <row r="6571" spans="11:18" x14ac:dyDescent="0.2">
      <c r="K6571" s="17">
        <v>6562</v>
      </c>
      <c r="L6571" s="50">
        <v>1.6572560816334487E-3</v>
      </c>
      <c r="M6571" s="50">
        <v>1.6711742121156988E-3</v>
      </c>
      <c r="N6571" s="50">
        <v>5.16E-2</v>
      </c>
      <c r="O6571" s="50">
        <v>5.1799999999999999E-2</v>
      </c>
      <c r="R6571" s="59"/>
    </row>
    <row r="6572" spans="11:18" x14ac:dyDescent="0.2">
      <c r="K6572" s="17">
        <v>6563</v>
      </c>
      <c r="L6572" s="50">
        <v>1.594027486834021E-3</v>
      </c>
      <c r="M6572" s="50">
        <v>1.6073411716610679E-3</v>
      </c>
      <c r="N6572" s="50">
        <v>4.9399999999999999E-2</v>
      </c>
      <c r="O6572" s="50">
        <v>4.9599999999999998E-2</v>
      </c>
      <c r="R6572" s="59"/>
    </row>
    <row r="6573" spans="11:18" x14ac:dyDescent="0.2">
      <c r="K6573" s="17">
        <v>6564</v>
      </c>
      <c r="L6573" s="50">
        <v>1.8197305382481226E-3</v>
      </c>
      <c r="M6573" s="50">
        <v>1.8337452412166503E-3</v>
      </c>
      <c r="N6573" s="50">
        <v>5.1799999999999999E-2</v>
      </c>
      <c r="O6573" s="50">
        <v>5.1999999999999998E-2</v>
      </c>
      <c r="R6573" s="59"/>
    </row>
    <row r="6574" spans="11:18" x14ac:dyDescent="0.2">
      <c r="K6574" s="17">
        <v>6565</v>
      </c>
      <c r="L6574" s="50">
        <v>1.6276360979417556E-3</v>
      </c>
      <c r="M6574" s="50">
        <v>1.6415315905389473E-3</v>
      </c>
      <c r="N6574" s="50">
        <v>5.1400000000000001E-2</v>
      </c>
      <c r="O6574" s="50">
        <v>5.1999999999999998E-2</v>
      </c>
      <c r="R6574" s="59"/>
    </row>
    <row r="6575" spans="11:18" x14ac:dyDescent="0.2">
      <c r="K6575" s="17">
        <v>6566</v>
      </c>
      <c r="L6575" s="50">
        <v>1.5054415666206522E-3</v>
      </c>
      <c r="M6575" s="50">
        <v>1.5181200746029991E-3</v>
      </c>
      <c r="N6575" s="50">
        <v>4.6800000000000001E-2</v>
      </c>
      <c r="O6575" s="50">
        <v>4.7199999999999999E-2</v>
      </c>
      <c r="R6575" s="59"/>
    </row>
    <row r="6576" spans="11:18" x14ac:dyDescent="0.2">
      <c r="K6576" s="17">
        <v>6567</v>
      </c>
      <c r="L6576" s="50">
        <v>1.879939461459929E-3</v>
      </c>
      <c r="M6576" s="50">
        <v>1.8939458914314518E-3</v>
      </c>
      <c r="N6576" s="50">
        <v>5.16E-2</v>
      </c>
      <c r="O6576" s="50">
        <v>5.1799999999999999E-2</v>
      </c>
      <c r="R6576" s="59"/>
    </row>
    <row r="6577" spans="11:18" x14ac:dyDescent="0.2">
      <c r="K6577" s="17">
        <v>6568</v>
      </c>
      <c r="L6577" s="50">
        <v>1.9340858208663977E-3</v>
      </c>
      <c r="M6577" s="50">
        <v>1.9483636369333421E-3</v>
      </c>
      <c r="N6577" s="50">
        <v>5.2400000000000002E-2</v>
      </c>
      <c r="O6577" s="50">
        <v>5.2999999999999999E-2</v>
      </c>
      <c r="R6577" s="59"/>
    </row>
    <row r="6578" spans="11:18" x14ac:dyDescent="0.2">
      <c r="K6578" s="17">
        <v>6569</v>
      </c>
      <c r="L6578" s="50">
        <v>1.6101319607394675E-3</v>
      </c>
      <c r="M6578" s="50">
        <v>1.623257510949695E-3</v>
      </c>
      <c r="N6578" s="50">
        <v>4.8399999999999999E-2</v>
      </c>
      <c r="O6578" s="50">
        <v>4.9000000000000002E-2</v>
      </c>
      <c r="R6578" s="59"/>
    </row>
    <row r="6579" spans="11:18" x14ac:dyDescent="0.2">
      <c r="K6579" s="17">
        <v>6570</v>
      </c>
      <c r="L6579" s="50">
        <v>1.4796475325444427E-3</v>
      </c>
      <c r="M6579" s="50">
        <v>1.4929101953842826E-3</v>
      </c>
      <c r="N6579" s="50">
        <v>4.9399999999999999E-2</v>
      </c>
      <c r="O6579" s="50">
        <v>4.9399999999999999E-2</v>
      </c>
      <c r="R6579" s="59"/>
    </row>
    <row r="6580" spans="11:18" x14ac:dyDescent="0.2">
      <c r="K6580" s="17">
        <v>6571</v>
      </c>
      <c r="L6580" s="50">
        <v>1.7830537858789337E-3</v>
      </c>
      <c r="M6580" s="50">
        <v>1.7973067465235886E-3</v>
      </c>
      <c r="N6580" s="50">
        <v>5.2600000000000001E-2</v>
      </c>
      <c r="O6580" s="50">
        <v>5.2999999999999999E-2</v>
      </c>
      <c r="R6580" s="59"/>
    </row>
    <row r="6581" spans="11:18" x14ac:dyDescent="0.2">
      <c r="K6581" s="17">
        <v>6572</v>
      </c>
      <c r="L6581" s="50">
        <v>2.0110128356793707E-3</v>
      </c>
      <c r="M6581" s="50">
        <v>2.0247901504155566E-3</v>
      </c>
      <c r="N6581" s="50">
        <v>5.0599999999999999E-2</v>
      </c>
      <c r="O6581" s="50">
        <v>5.0999999999999997E-2</v>
      </c>
      <c r="R6581" s="59"/>
    </row>
    <row r="6582" spans="11:18" x14ac:dyDescent="0.2">
      <c r="K6582" s="17">
        <v>6573</v>
      </c>
      <c r="L6582" s="50">
        <v>1.8319097374716951E-3</v>
      </c>
      <c r="M6582" s="50">
        <v>1.8460639328428926E-3</v>
      </c>
      <c r="N6582" s="50">
        <v>5.2400000000000002E-2</v>
      </c>
      <c r="O6582" s="50">
        <v>5.2400000000000002E-2</v>
      </c>
      <c r="R6582" s="59"/>
    </row>
    <row r="6583" spans="11:18" x14ac:dyDescent="0.2">
      <c r="K6583" s="17">
        <v>6574</v>
      </c>
      <c r="L6583" s="50">
        <v>1.7406248722230181E-3</v>
      </c>
      <c r="M6583" s="50">
        <v>1.7544904665136056E-3</v>
      </c>
      <c r="N6583" s="50">
        <v>5.1400000000000001E-2</v>
      </c>
      <c r="O6583" s="50">
        <v>5.1400000000000001E-2</v>
      </c>
      <c r="R6583" s="59"/>
    </row>
    <row r="6584" spans="11:18" x14ac:dyDescent="0.2">
      <c r="K6584" s="17">
        <v>6575</v>
      </c>
      <c r="L6584" s="50">
        <v>1.6931311359722979E-3</v>
      </c>
      <c r="M6584" s="50">
        <v>1.7065159582308838E-3</v>
      </c>
      <c r="N6584" s="50">
        <v>4.9000000000000002E-2</v>
      </c>
      <c r="O6584" s="50">
        <v>0.05</v>
      </c>
      <c r="R6584" s="59"/>
    </row>
    <row r="6585" spans="11:18" x14ac:dyDescent="0.2">
      <c r="K6585" s="17">
        <v>6576</v>
      </c>
      <c r="L6585" s="50">
        <v>1.8174714254087757E-3</v>
      </c>
      <c r="M6585" s="50">
        <v>1.8310217138174725E-3</v>
      </c>
      <c r="N6585" s="50">
        <v>0.05</v>
      </c>
      <c r="O6585" s="50">
        <v>5.0200000000000002E-2</v>
      </c>
      <c r="R6585" s="59"/>
    </row>
    <row r="6586" spans="11:18" x14ac:dyDescent="0.2">
      <c r="K6586" s="17">
        <v>6577</v>
      </c>
      <c r="L6586" s="50">
        <v>1.6354817577637749E-3</v>
      </c>
      <c r="M6586" s="50">
        <v>1.6488377241868921E-3</v>
      </c>
      <c r="N6586" s="50">
        <v>4.9399999999999999E-2</v>
      </c>
      <c r="O6586" s="50">
        <v>4.9599999999999998E-2</v>
      </c>
      <c r="R6586" s="59"/>
    </row>
    <row r="6587" spans="11:18" x14ac:dyDescent="0.2">
      <c r="K6587" s="17">
        <v>6578</v>
      </c>
      <c r="L6587" s="50">
        <v>1.80280672028898E-3</v>
      </c>
      <c r="M6587" s="50">
        <v>1.8172087527472442E-3</v>
      </c>
      <c r="N6587" s="50">
        <v>5.3199999999999997E-2</v>
      </c>
      <c r="O6587" s="50">
        <v>5.3999999999999999E-2</v>
      </c>
      <c r="R6587" s="59"/>
    </row>
    <row r="6588" spans="11:18" x14ac:dyDescent="0.2">
      <c r="K6588" s="17">
        <v>6579</v>
      </c>
      <c r="L6588" s="50">
        <v>1.8171786121580406E-3</v>
      </c>
      <c r="M6588" s="50">
        <v>1.8325062846764346E-3</v>
      </c>
      <c r="N6588" s="50">
        <v>5.6599999999999998E-2</v>
      </c>
      <c r="O6588" s="50">
        <v>5.7200000000000001E-2</v>
      </c>
      <c r="R6588" s="59"/>
    </row>
    <row r="6589" spans="11:18" x14ac:dyDescent="0.2">
      <c r="K6589" s="17">
        <v>6580</v>
      </c>
      <c r="L6589" s="50">
        <v>1.4843478393523808E-3</v>
      </c>
      <c r="M6589" s="50">
        <v>1.4973937584249976E-3</v>
      </c>
      <c r="N6589" s="50">
        <v>4.8399999999999999E-2</v>
      </c>
      <c r="O6589" s="50">
        <v>4.8599999999999997E-2</v>
      </c>
      <c r="R6589" s="59"/>
    </row>
    <row r="6590" spans="11:18" x14ac:dyDescent="0.2">
      <c r="K6590" s="17">
        <v>6581</v>
      </c>
      <c r="L6590" s="50">
        <v>1.7698835053460017E-3</v>
      </c>
      <c r="M6590" s="50">
        <v>1.7833965961887846E-3</v>
      </c>
      <c r="N6590" s="50">
        <v>0.05</v>
      </c>
      <c r="O6590" s="50">
        <v>0.05</v>
      </c>
      <c r="R6590" s="59"/>
    </row>
    <row r="6591" spans="11:18" x14ac:dyDescent="0.2">
      <c r="K6591" s="17">
        <v>6582</v>
      </c>
      <c r="L6591" s="50">
        <v>1.9498702684687028E-3</v>
      </c>
      <c r="M6591" s="50">
        <v>1.9649160085610418E-3</v>
      </c>
      <c r="N6591" s="50">
        <v>5.5399999999999998E-2</v>
      </c>
      <c r="O6591" s="50">
        <v>5.6000000000000001E-2</v>
      </c>
      <c r="R6591" s="59"/>
    </row>
    <row r="6592" spans="11:18" x14ac:dyDescent="0.2">
      <c r="K6592" s="17">
        <v>6583</v>
      </c>
      <c r="L6592" s="50">
        <v>1.8455257812428701E-3</v>
      </c>
      <c r="M6592" s="50">
        <v>1.8588303012358101E-3</v>
      </c>
      <c r="N6592" s="50">
        <v>4.9000000000000002E-2</v>
      </c>
      <c r="O6592" s="50">
        <v>4.9399999999999999E-2</v>
      </c>
      <c r="R6592" s="59"/>
    </row>
    <row r="6593" spans="11:18" x14ac:dyDescent="0.2">
      <c r="K6593" s="17">
        <v>6584</v>
      </c>
      <c r="L6593" s="50">
        <v>1.7677532168925651E-3</v>
      </c>
      <c r="M6593" s="50">
        <v>1.781567021508835E-3</v>
      </c>
      <c r="N6593" s="50">
        <v>5.0999999999999997E-2</v>
      </c>
      <c r="O6593" s="50">
        <v>5.1400000000000001E-2</v>
      </c>
      <c r="R6593" s="59"/>
    </row>
    <row r="6594" spans="11:18" x14ac:dyDescent="0.2">
      <c r="K6594" s="17">
        <v>6585</v>
      </c>
      <c r="L6594" s="50">
        <v>1.9044931110775178E-3</v>
      </c>
      <c r="M6594" s="50">
        <v>1.918880668352623E-3</v>
      </c>
      <c r="N6594" s="50">
        <v>5.2999999999999999E-2</v>
      </c>
      <c r="O6594" s="50">
        <v>5.3600000000000002E-2</v>
      </c>
      <c r="R6594" s="59"/>
    </row>
    <row r="6595" spans="11:18" x14ac:dyDescent="0.2">
      <c r="K6595" s="17">
        <v>6586</v>
      </c>
      <c r="L6595" s="50">
        <v>1.6760843653856213E-3</v>
      </c>
      <c r="M6595" s="50">
        <v>1.6903242321632476E-3</v>
      </c>
      <c r="N6595" s="50">
        <v>5.2600000000000001E-2</v>
      </c>
      <c r="O6595" s="50">
        <v>5.3199999999999997E-2</v>
      </c>
      <c r="R6595" s="59"/>
    </row>
    <row r="6596" spans="11:18" x14ac:dyDescent="0.2">
      <c r="K6596" s="17">
        <v>6587</v>
      </c>
      <c r="L6596" s="50">
        <v>1.6245341225364167E-3</v>
      </c>
      <c r="M6596" s="50">
        <v>1.6381589248654208E-3</v>
      </c>
      <c r="N6596" s="50">
        <v>0.05</v>
      </c>
      <c r="O6596" s="50">
        <v>5.0799999999999998E-2</v>
      </c>
      <c r="R6596" s="59"/>
    </row>
    <row r="6597" spans="11:18" x14ac:dyDescent="0.2">
      <c r="K6597" s="17">
        <v>6588</v>
      </c>
      <c r="L6597" s="50">
        <v>1.5494587861578288E-3</v>
      </c>
      <c r="M6597" s="50">
        <v>1.5620837406552729E-3</v>
      </c>
      <c r="N6597" s="50">
        <v>4.6800000000000001E-2</v>
      </c>
      <c r="O6597" s="50">
        <v>4.7E-2</v>
      </c>
      <c r="R6597" s="59"/>
    </row>
    <row r="6598" spans="11:18" x14ac:dyDescent="0.2">
      <c r="K6598" s="17">
        <v>6589</v>
      </c>
      <c r="L6598" s="50">
        <v>1.5399705894371173E-3</v>
      </c>
      <c r="M6598" s="50">
        <v>1.552818987687163E-3</v>
      </c>
      <c r="N6598" s="50">
        <v>4.7600000000000003E-2</v>
      </c>
      <c r="O6598" s="50">
        <v>4.7800000000000002E-2</v>
      </c>
      <c r="R6598" s="59"/>
    </row>
    <row r="6599" spans="11:18" x14ac:dyDescent="0.2">
      <c r="K6599" s="17">
        <v>6590</v>
      </c>
      <c r="L6599" s="50">
        <v>1.8232766435884009E-3</v>
      </c>
      <c r="M6599" s="50">
        <v>1.8377632142635271E-3</v>
      </c>
      <c r="N6599" s="50">
        <v>5.3400000000000003E-2</v>
      </c>
      <c r="O6599" s="50">
        <v>5.3800000000000001E-2</v>
      </c>
      <c r="R6599" s="59"/>
    </row>
    <row r="6600" spans="11:18" x14ac:dyDescent="0.2">
      <c r="K6600" s="17">
        <v>6591</v>
      </c>
      <c r="L6600" s="50">
        <v>1.6180687210179897E-3</v>
      </c>
      <c r="M6600" s="50">
        <v>1.6307959162242681E-3</v>
      </c>
      <c r="N6600" s="50">
        <v>4.7E-2</v>
      </c>
      <c r="O6600" s="50">
        <v>4.7600000000000003E-2</v>
      </c>
      <c r="R6600" s="59"/>
    </row>
    <row r="6601" spans="11:18" x14ac:dyDescent="0.2">
      <c r="K6601" s="17">
        <v>6592</v>
      </c>
      <c r="L6601" s="50">
        <v>1.6519696513774506E-3</v>
      </c>
      <c r="M6601" s="50">
        <v>1.6661682582524101E-3</v>
      </c>
      <c r="N6601" s="50">
        <v>5.28E-2</v>
      </c>
      <c r="O6601" s="50">
        <v>5.28E-2</v>
      </c>
      <c r="R6601" s="59"/>
    </row>
    <row r="6602" spans="11:18" x14ac:dyDescent="0.2">
      <c r="K6602" s="17">
        <v>6593</v>
      </c>
      <c r="L6602" s="50">
        <v>1.7280354197680972E-3</v>
      </c>
      <c r="M6602" s="50">
        <v>1.74130293837431E-3</v>
      </c>
      <c r="N6602" s="50">
        <v>4.8800000000000003E-2</v>
      </c>
      <c r="O6602" s="50">
        <v>4.9399999999999999E-2</v>
      </c>
      <c r="R6602" s="59"/>
    </row>
    <row r="6603" spans="11:18" x14ac:dyDescent="0.2">
      <c r="K6603" s="17">
        <v>6594</v>
      </c>
      <c r="L6603" s="50">
        <v>1.5491713563229037E-3</v>
      </c>
      <c r="M6603" s="50">
        <v>1.5626937478659807E-3</v>
      </c>
      <c r="N6603" s="50">
        <v>5.0200000000000002E-2</v>
      </c>
      <c r="O6603" s="50">
        <v>5.0599999999999999E-2</v>
      </c>
      <c r="R6603" s="59"/>
    </row>
    <row r="6604" spans="11:18" x14ac:dyDescent="0.2">
      <c r="K6604" s="17">
        <v>6595</v>
      </c>
      <c r="L6604" s="50">
        <v>1.7696144787373012E-3</v>
      </c>
      <c r="M6604" s="50">
        <v>1.7836504771629315E-3</v>
      </c>
      <c r="N6604" s="50">
        <v>5.1999999999999998E-2</v>
      </c>
      <c r="O6604" s="50">
        <v>5.2200000000000003E-2</v>
      </c>
      <c r="R6604" s="59"/>
    </row>
    <row r="6605" spans="11:18" x14ac:dyDescent="0.2">
      <c r="K6605" s="17">
        <v>6596</v>
      </c>
      <c r="L6605" s="50">
        <v>1.5887474894852387E-3</v>
      </c>
      <c r="M6605" s="50">
        <v>1.6014221350055553E-3</v>
      </c>
      <c r="N6605" s="50">
        <v>4.6800000000000001E-2</v>
      </c>
      <c r="O6605" s="50">
        <v>4.7E-2</v>
      </c>
      <c r="R6605" s="59"/>
    </row>
    <row r="6606" spans="11:18" x14ac:dyDescent="0.2">
      <c r="K6606" s="17">
        <v>6597</v>
      </c>
      <c r="L6606" s="50">
        <v>1.4082379828161459E-3</v>
      </c>
      <c r="M6606" s="50">
        <v>1.420597815864944E-3</v>
      </c>
      <c r="N6606" s="50">
        <v>4.5999999999999999E-2</v>
      </c>
      <c r="O6606" s="50">
        <v>4.5999999999999999E-2</v>
      </c>
      <c r="R6606" s="59"/>
    </row>
    <row r="6607" spans="11:18" x14ac:dyDescent="0.2">
      <c r="K6607" s="17">
        <v>6598</v>
      </c>
      <c r="L6607" s="50">
        <v>1.8433308094640587E-3</v>
      </c>
      <c r="M6607" s="50">
        <v>1.8575438184287084E-3</v>
      </c>
      <c r="N6607" s="50">
        <v>5.2600000000000001E-2</v>
      </c>
      <c r="O6607" s="50">
        <v>5.28E-2</v>
      </c>
      <c r="R6607" s="59"/>
    </row>
    <row r="6608" spans="11:18" x14ac:dyDescent="0.2">
      <c r="K6608" s="17">
        <v>6599</v>
      </c>
      <c r="L6608" s="50">
        <v>1.9518591467103483E-3</v>
      </c>
      <c r="M6608" s="50">
        <v>1.9659492447652691E-3</v>
      </c>
      <c r="N6608" s="50">
        <v>5.1999999999999998E-2</v>
      </c>
      <c r="O6608" s="50">
        <v>5.1999999999999998E-2</v>
      </c>
      <c r="R6608" s="59"/>
    </row>
    <row r="6609" spans="11:18" x14ac:dyDescent="0.2">
      <c r="K6609" s="17">
        <v>6600</v>
      </c>
      <c r="L6609" s="50">
        <v>1.5861739813329229E-3</v>
      </c>
      <c r="M6609" s="50">
        <v>1.6001572717270378E-3</v>
      </c>
      <c r="N6609" s="50">
        <v>5.1999999999999998E-2</v>
      </c>
      <c r="O6609" s="50">
        <v>5.2200000000000003E-2</v>
      </c>
      <c r="R6609" s="59"/>
    </row>
    <row r="6610" spans="11:18" x14ac:dyDescent="0.2">
      <c r="K6610" s="17">
        <v>6601</v>
      </c>
      <c r="L6610" s="50">
        <v>1.7543440769069679E-3</v>
      </c>
      <c r="M6610" s="50">
        <v>1.767994126768346E-3</v>
      </c>
      <c r="N6610" s="50">
        <v>5.04E-2</v>
      </c>
      <c r="O6610" s="50">
        <v>5.0599999999999999E-2</v>
      </c>
      <c r="R6610" s="59"/>
    </row>
    <row r="6611" spans="11:18" x14ac:dyDescent="0.2">
      <c r="K6611" s="17">
        <v>6602</v>
      </c>
      <c r="L6611" s="50">
        <v>1.6357089838719314E-3</v>
      </c>
      <c r="M6611" s="50">
        <v>1.6494024421262721E-3</v>
      </c>
      <c r="N6611" s="50">
        <v>5.0599999999999999E-2</v>
      </c>
      <c r="O6611" s="50">
        <v>5.0999999999999997E-2</v>
      </c>
      <c r="R6611" s="59"/>
    </row>
    <row r="6612" spans="11:18" x14ac:dyDescent="0.2">
      <c r="K6612" s="17">
        <v>6603</v>
      </c>
      <c r="L6612" s="50">
        <v>1.8473833517089321E-3</v>
      </c>
      <c r="M6612" s="50">
        <v>1.8621962344473931E-3</v>
      </c>
      <c r="N6612" s="50">
        <v>5.4600000000000003E-2</v>
      </c>
      <c r="O6612" s="50">
        <v>5.5199999999999999E-2</v>
      </c>
      <c r="R6612" s="59"/>
    </row>
    <row r="6613" spans="11:18" x14ac:dyDescent="0.2">
      <c r="K6613" s="17">
        <v>6604</v>
      </c>
      <c r="L6613" s="50">
        <v>1.699124377173267E-3</v>
      </c>
      <c r="M6613" s="50">
        <v>1.712810092258201E-3</v>
      </c>
      <c r="N6613" s="50">
        <v>5.0200000000000002E-2</v>
      </c>
      <c r="O6613" s="50">
        <v>5.0999999999999997E-2</v>
      </c>
      <c r="R6613" s="59"/>
    </row>
    <row r="6614" spans="11:18" x14ac:dyDescent="0.2">
      <c r="K6614" s="17">
        <v>6605</v>
      </c>
      <c r="L6614" s="50">
        <v>1.3886148916637941E-3</v>
      </c>
      <c r="M6614" s="50">
        <v>1.4005188073028072E-3</v>
      </c>
      <c r="N6614" s="50">
        <v>4.4200000000000003E-2</v>
      </c>
      <c r="O6614" s="50">
        <v>4.4400000000000002E-2</v>
      </c>
      <c r="R6614" s="59"/>
    </row>
    <row r="6615" spans="11:18" x14ac:dyDescent="0.2">
      <c r="K6615" s="17">
        <v>6606</v>
      </c>
      <c r="L6615" s="50">
        <v>1.4928496444645474E-3</v>
      </c>
      <c r="M6615" s="50">
        <v>1.5053253728590306E-3</v>
      </c>
      <c r="N6615" s="50">
        <v>4.6199999999999998E-2</v>
      </c>
      <c r="O6615" s="50">
        <v>4.6399999999999997E-2</v>
      </c>
      <c r="R6615" s="59"/>
    </row>
    <row r="6616" spans="11:18" x14ac:dyDescent="0.2">
      <c r="K6616" s="17">
        <v>6607</v>
      </c>
      <c r="L6616" s="50">
        <v>1.8164170413920071E-3</v>
      </c>
      <c r="M6616" s="50">
        <v>1.8308070658094053E-3</v>
      </c>
      <c r="N6616" s="50">
        <v>5.3199999999999997E-2</v>
      </c>
      <c r="O6616" s="50">
        <v>5.3400000000000003E-2</v>
      </c>
      <c r="R6616" s="59"/>
    </row>
    <row r="6617" spans="11:18" x14ac:dyDescent="0.2">
      <c r="K6617" s="17">
        <v>6608</v>
      </c>
      <c r="L6617" s="50">
        <v>1.6856487957405751E-3</v>
      </c>
      <c r="M6617" s="50">
        <v>1.6994025390281284E-3</v>
      </c>
      <c r="N6617" s="50">
        <v>5.0999999999999997E-2</v>
      </c>
      <c r="O6617" s="50">
        <v>5.1200000000000002E-2</v>
      </c>
      <c r="R6617" s="59"/>
    </row>
    <row r="6618" spans="11:18" x14ac:dyDescent="0.2">
      <c r="K6618" s="17">
        <v>6609</v>
      </c>
      <c r="L6618" s="50">
        <v>1.6672520867598826E-3</v>
      </c>
      <c r="M6618" s="50">
        <v>1.6820077081914618E-3</v>
      </c>
      <c r="N6618" s="50">
        <v>5.4800000000000001E-2</v>
      </c>
      <c r="O6618" s="50">
        <v>5.5E-2</v>
      </c>
      <c r="R6618" s="59"/>
    </row>
    <row r="6619" spans="11:18" x14ac:dyDescent="0.2">
      <c r="K6619" s="17">
        <v>6610</v>
      </c>
      <c r="L6619" s="50">
        <v>1.6308555390144761E-3</v>
      </c>
      <c r="M6619" s="50">
        <v>1.6439529414461287E-3</v>
      </c>
      <c r="N6619" s="50">
        <v>4.8399999999999999E-2</v>
      </c>
      <c r="O6619" s="50">
        <v>4.8800000000000003E-2</v>
      </c>
      <c r="R6619" s="59"/>
    </row>
    <row r="6620" spans="11:18" x14ac:dyDescent="0.2">
      <c r="K6620" s="17">
        <v>6611</v>
      </c>
      <c r="L6620" s="50">
        <v>1.8681992954863802E-3</v>
      </c>
      <c r="M6620" s="50">
        <v>1.8822901205167047E-3</v>
      </c>
      <c r="N6620" s="50">
        <v>5.1999999999999998E-2</v>
      </c>
      <c r="O6620" s="50">
        <v>5.2200000000000003E-2</v>
      </c>
      <c r="R6620" s="59"/>
    </row>
    <row r="6621" spans="11:18" x14ac:dyDescent="0.2">
      <c r="K6621" s="17">
        <v>6612</v>
      </c>
      <c r="L6621" s="50">
        <v>1.6947272696601389E-3</v>
      </c>
      <c r="M6621" s="50">
        <v>1.7075549083625642E-3</v>
      </c>
      <c r="N6621" s="50">
        <v>4.7199999999999999E-2</v>
      </c>
      <c r="O6621" s="50">
        <v>4.7600000000000003E-2</v>
      </c>
      <c r="R6621" s="59"/>
    </row>
    <row r="6622" spans="11:18" x14ac:dyDescent="0.2">
      <c r="K6622" s="17">
        <v>6613</v>
      </c>
      <c r="L6622" s="50">
        <v>1.7622457404992218E-3</v>
      </c>
      <c r="M6622" s="50">
        <v>1.7757563250257796E-3</v>
      </c>
      <c r="N6622" s="50">
        <v>0.05</v>
      </c>
      <c r="O6622" s="50">
        <v>0.05</v>
      </c>
      <c r="R6622" s="59"/>
    </row>
    <row r="6623" spans="11:18" x14ac:dyDescent="0.2">
      <c r="K6623" s="17">
        <v>6614</v>
      </c>
      <c r="L6623" s="50">
        <v>1.8727359360762694E-3</v>
      </c>
      <c r="M6623" s="50">
        <v>1.8858061036623179E-3</v>
      </c>
      <c r="N6623" s="50">
        <v>4.8000000000000001E-2</v>
      </c>
      <c r="O6623" s="50">
        <v>4.8399999999999999E-2</v>
      </c>
      <c r="R6623" s="59"/>
    </row>
    <row r="6624" spans="11:18" x14ac:dyDescent="0.2">
      <c r="K6624" s="17">
        <v>6615</v>
      </c>
      <c r="L6624" s="50">
        <v>1.7210605668782552E-3</v>
      </c>
      <c r="M6624" s="50">
        <v>1.7343286653042122E-3</v>
      </c>
      <c r="N6624" s="50">
        <v>4.9000000000000002E-2</v>
      </c>
      <c r="O6624" s="50">
        <v>4.9200000000000001E-2</v>
      </c>
      <c r="R6624" s="59"/>
    </row>
    <row r="6625" spans="11:18" x14ac:dyDescent="0.2">
      <c r="K6625" s="17">
        <v>6616</v>
      </c>
      <c r="L6625" s="50">
        <v>1.4811836400351684E-3</v>
      </c>
      <c r="M6625" s="50">
        <v>1.4939708831842829E-3</v>
      </c>
      <c r="N6625" s="50">
        <v>4.7399999999999998E-2</v>
      </c>
      <c r="O6625" s="50">
        <v>4.7800000000000002E-2</v>
      </c>
      <c r="R6625" s="59"/>
    </row>
    <row r="6626" spans="11:18" x14ac:dyDescent="0.2">
      <c r="K6626" s="17">
        <v>6617</v>
      </c>
      <c r="L6626" s="50">
        <v>1.8704077753531341E-3</v>
      </c>
      <c r="M6626" s="50">
        <v>1.8842287218178396E-3</v>
      </c>
      <c r="N6626" s="50">
        <v>5.04E-2</v>
      </c>
      <c r="O6626" s="50">
        <v>5.1200000000000002E-2</v>
      </c>
      <c r="R6626" s="59"/>
    </row>
    <row r="6627" spans="11:18" x14ac:dyDescent="0.2">
      <c r="K6627" s="17">
        <v>6618</v>
      </c>
      <c r="L6627" s="50">
        <v>1.6884450614578046E-3</v>
      </c>
      <c r="M6627" s="50">
        <v>1.7024099572372612E-3</v>
      </c>
      <c r="N6627" s="50">
        <v>5.16E-2</v>
      </c>
      <c r="O6627" s="50">
        <v>5.2200000000000003E-2</v>
      </c>
      <c r="R6627" s="59"/>
    </row>
    <row r="6628" spans="11:18" x14ac:dyDescent="0.2">
      <c r="K6628" s="17">
        <v>6619</v>
      </c>
      <c r="L6628" s="50">
        <v>1.6991081048571689E-3</v>
      </c>
      <c r="M6628" s="50">
        <v>1.7120017561488557E-3</v>
      </c>
      <c r="N6628" s="50">
        <v>4.7199999999999999E-2</v>
      </c>
      <c r="O6628" s="50">
        <v>4.8000000000000001E-2</v>
      </c>
      <c r="R6628" s="59"/>
    </row>
    <row r="6629" spans="11:18" x14ac:dyDescent="0.2">
      <c r="K6629" s="17">
        <v>6620</v>
      </c>
      <c r="L6629" s="50">
        <v>1.6220726919509868E-3</v>
      </c>
      <c r="M6629" s="50">
        <v>1.6354021223092992E-3</v>
      </c>
      <c r="N6629" s="50">
        <v>4.8800000000000003E-2</v>
      </c>
      <c r="O6629" s="50">
        <v>5.04E-2</v>
      </c>
      <c r="R6629" s="59"/>
    </row>
    <row r="6630" spans="11:18" x14ac:dyDescent="0.2">
      <c r="K6630" s="17">
        <v>6621</v>
      </c>
      <c r="L6630" s="50">
        <v>1.7891167244577205E-3</v>
      </c>
      <c r="M6630" s="50">
        <v>1.8034228508292966E-3</v>
      </c>
      <c r="N6630" s="50">
        <v>5.2999999999999999E-2</v>
      </c>
      <c r="O6630" s="50">
        <v>5.3199999999999997E-2</v>
      </c>
      <c r="R6630" s="59"/>
    </row>
    <row r="6631" spans="11:18" x14ac:dyDescent="0.2">
      <c r="K6631" s="17">
        <v>6622</v>
      </c>
      <c r="L6631" s="50">
        <v>1.8365756257929593E-3</v>
      </c>
      <c r="M6631" s="50">
        <v>1.8513521030182282E-3</v>
      </c>
      <c r="N6631" s="50">
        <v>5.4800000000000001E-2</v>
      </c>
      <c r="O6631" s="50">
        <v>5.4800000000000001E-2</v>
      </c>
      <c r="R6631" s="59"/>
    </row>
    <row r="6632" spans="11:18" x14ac:dyDescent="0.2">
      <c r="K6632" s="17">
        <v>6623</v>
      </c>
      <c r="L6632" s="50">
        <v>1.6564476812831793E-3</v>
      </c>
      <c r="M6632" s="50">
        <v>1.6705836470159987E-3</v>
      </c>
      <c r="N6632" s="50">
        <v>5.2200000000000003E-2</v>
      </c>
      <c r="O6632" s="50">
        <v>5.28E-2</v>
      </c>
      <c r="R6632" s="59"/>
    </row>
    <row r="6633" spans="11:18" x14ac:dyDescent="0.2">
      <c r="K6633" s="17">
        <v>6624</v>
      </c>
      <c r="L6633" s="50">
        <v>1.7458566560783072E-3</v>
      </c>
      <c r="M6633" s="50">
        <v>1.7606708649051716E-3</v>
      </c>
      <c r="N6633" s="50">
        <v>5.5E-2</v>
      </c>
      <c r="O6633" s="50">
        <v>5.5199999999999999E-2</v>
      </c>
      <c r="R6633" s="59"/>
    </row>
    <row r="6634" spans="11:18" x14ac:dyDescent="0.2">
      <c r="K6634" s="17">
        <v>6625</v>
      </c>
      <c r="L6634" s="50">
        <v>1.7786846121915225E-3</v>
      </c>
      <c r="M6634" s="50">
        <v>1.7925626957045143E-3</v>
      </c>
      <c r="N6634" s="50">
        <v>5.1400000000000001E-2</v>
      </c>
      <c r="O6634" s="50">
        <v>5.1400000000000001E-2</v>
      </c>
      <c r="R6634" s="59"/>
    </row>
    <row r="6635" spans="11:18" x14ac:dyDescent="0.2">
      <c r="K6635" s="17">
        <v>6626</v>
      </c>
      <c r="L6635" s="50">
        <v>1.8569152781331122E-3</v>
      </c>
      <c r="M6635" s="50">
        <v>1.871439167971019E-3</v>
      </c>
      <c r="N6635" s="50">
        <v>5.3600000000000002E-2</v>
      </c>
      <c r="O6635" s="50">
        <v>5.3999999999999999E-2</v>
      </c>
      <c r="R6635" s="59"/>
    </row>
    <row r="6636" spans="11:18" x14ac:dyDescent="0.2">
      <c r="K6636" s="17">
        <v>6627</v>
      </c>
      <c r="L6636" s="50">
        <v>1.7485086006752044E-3</v>
      </c>
      <c r="M6636" s="50">
        <v>1.7625836989120466E-3</v>
      </c>
      <c r="N6636" s="50">
        <v>5.2200000000000003E-2</v>
      </c>
      <c r="O6636" s="50">
        <v>5.2200000000000003E-2</v>
      </c>
      <c r="R6636" s="59"/>
    </row>
    <row r="6637" spans="11:18" x14ac:dyDescent="0.2">
      <c r="K6637" s="17">
        <v>6628</v>
      </c>
      <c r="L6637" s="50">
        <v>1.5320586976258533E-3</v>
      </c>
      <c r="M6637" s="50">
        <v>1.5453664665270143E-3</v>
      </c>
      <c r="N6637" s="50">
        <v>4.9200000000000001E-2</v>
      </c>
      <c r="O6637" s="50">
        <v>4.9799999999999997E-2</v>
      </c>
      <c r="R6637" s="59"/>
    </row>
    <row r="6638" spans="11:18" x14ac:dyDescent="0.2">
      <c r="K6638" s="17">
        <v>6629</v>
      </c>
      <c r="L6638" s="50">
        <v>1.8797522353927452E-3</v>
      </c>
      <c r="M6638" s="50">
        <v>1.8931859411772142E-3</v>
      </c>
      <c r="N6638" s="50">
        <v>4.9399999999999999E-2</v>
      </c>
      <c r="O6638" s="50">
        <v>4.9599999999999998E-2</v>
      </c>
      <c r="R6638" s="59"/>
    </row>
    <row r="6639" spans="11:18" x14ac:dyDescent="0.2">
      <c r="K6639" s="17">
        <v>6630</v>
      </c>
      <c r="L6639" s="50">
        <v>1.6664682514989195E-3</v>
      </c>
      <c r="M6639" s="50">
        <v>1.6804730951173596E-3</v>
      </c>
      <c r="N6639" s="50">
        <v>5.1999999999999998E-2</v>
      </c>
      <c r="O6639" s="50">
        <v>5.2200000000000003E-2</v>
      </c>
      <c r="R6639" s="59"/>
    </row>
    <row r="6640" spans="11:18" x14ac:dyDescent="0.2">
      <c r="K6640" s="17">
        <v>6631</v>
      </c>
      <c r="L6640" s="50">
        <v>1.7994751693665798E-3</v>
      </c>
      <c r="M6640" s="50">
        <v>1.8144137092856343E-3</v>
      </c>
      <c r="N6640" s="50">
        <v>5.5399999999999998E-2</v>
      </c>
      <c r="O6640" s="50">
        <v>5.5800000000000002E-2</v>
      </c>
      <c r="R6640" s="59"/>
    </row>
    <row r="6641" spans="11:18" x14ac:dyDescent="0.2">
      <c r="K6641" s="17">
        <v>6632</v>
      </c>
      <c r="L6641" s="50">
        <v>1.6798556832742246E-3</v>
      </c>
      <c r="M6641" s="50">
        <v>1.6929300442284042E-3</v>
      </c>
      <c r="N6641" s="50">
        <v>4.8399999999999999E-2</v>
      </c>
      <c r="O6641" s="50">
        <v>4.8599999999999997E-2</v>
      </c>
      <c r="R6641" s="59"/>
    </row>
    <row r="6642" spans="11:18" x14ac:dyDescent="0.2">
      <c r="K6642" s="17">
        <v>6633</v>
      </c>
      <c r="L6642" s="50">
        <v>1.7379297662446084E-3</v>
      </c>
      <c r="M6642" s="50">
        <v>1.7516910176831285E-3</v>
      </c>
      <c r="N6642" s="50">
        <v>5.0999999999999997E-2</v>
      </c>
      <c r="O6642" s="50">
        <v>5.0999999999999997E-2</v>
      </c>
      <c r="R6642" s="59"/>
    </row>
    <row r="6643" spans="11:18" x14ac:dyDescent="0.2">
      <c r="K6643" s="17">
        <v>6634</v>
      </c>
      <c r="L6643" s="50">
        <v>1.6967206342377206E-3</v>
      </c>
      <c r="M6643" s="50">
        <v>1.7104683629875642E-3</v>
      </c>
      <c r="N6643" s="50">
        <v>5.0999999999999997E-2</v>
      </c>
      <c r="O6643" s="50">
        <v>5.0999999999999997E-2</v>
      </c>
      <c r="R6643" s="59"/>
    </row>
    <row r="6644" spans="11:18" x14ac:dyDescent="0.2">
      <c r="K6644" s="17">
        <v>6635</v>
      </c>
      <c r="L6644" s="50">
        <v>1.5443155096592413E-3</v>
      </c>
      <c r="M6644" s="50">
        <v>1.5579805930225361E-3</v>
      </c>
      <c r="N6644" s="50">
        <v>5.0599999999999999E-2</v>
      </c>
      <c r="O6644" s="50">
        <v>5.0999999999999997E-2</v>
      </c>
      <c r="R6644" s="59"/>
    </row>
    <row r="6645" spans="11:18" x14ac:dyDescent="0.2">
      <c r="K6645" s="17">
        <v>6636</v>
      </c>
      <c r="L6645" s="50">
        <v>1.7143492263904977E-3</v>
      </c>
      <c r="M6645" s="50">
        <v>1.7275392955522601E-3</v>
      </c>
      <c r="N6645" s="50">
        <v>4.8800000000000003E-2</v>
      </c>
      <c r="O6645" s="50">
        <v>4.9000000000000002E-2</v>
      </c>
      <c r="R6645" s="59"/>
    </row>
    <row r="6646" spans="11:18" x14ac:dyDescent="0.2">
      <c r="K6646" s="17">
        <v>6637</v>
      </c>
      <c r="L6646" s="50">
        <v>1.7232531703906694E-3</v>
      </c>
      <c r="M6646" s="50">
        <v>1.7377292610655723E-3</v>
      </c>
      <c r="N6646" s="50">
        <v>5.3400000000000003E-2</v>
      </c>
      <c r="O6646" s="50">
        <v>5.3999999999999999E-2</v>
      </c>
      <c r="R6646" s="59"/>
    </row>
    <row r="6647" spans="11:18" x14ac:dyDescent="0.2">
      <c r="K6647" s="17">
        <v>6638</v>
      </c>
      <c r="L6647" s="50">
        <v>1.5688375715911956E-3</v>
      </c>
      <c r="M6647" s="50">
        <v>1.582167920307445E-3</v>
      </c>
      <c r="N6647" s="50">
        <v>4.9200000000000001E-2</v>
      </c>
      <c r="O6647" s="50">
        <v>4.9799999999999997E-2</v>
      </c>
      <c r="R6647" s="59"/>
    </row>
    <row r="6648" spans="11:18" x14ac:dyDescent="0.2">
      <c r="K6648" s="17">
        <v>6639</v>
      </c>
      <c r="L6648" s="50">
        <v>1.7159015301847756E-3</v>
      </c>
      <c r="M6648" s="50">
        <v>1.7292514556645393E-3</v>
      </c>
      <c r="N6648" s="50">
        <v>4.9399999999999999E-2</v>
      </c>
      <c r="O6648" s="50">
        <v>4.9599999999999998E-2</v>
      </c>
      <c r="R6648" s="59"/>
    </row>
    <row r="6649" spans="11:18" x14ac:dyDescent="0.2">
      <c r="K6649" s="17">
        <v>6640</v>
      </c>
      <c r="L6649" s="50">
        <v>1.5379313127301924E-3</v>
      </c>
      <c r="M6649" s="50">
        <v>1.5509103495656934E-3</v>
      </c>
      <c r="N6649" s="50">
        <v>4.82E-2</v>
      </c>
      <c r="O6649" s="50">
        <v>4.8399999999999999E-2</v>
      </c>
      <c r="R6649" s="59"/>
    </row>
    <row r="6650" spans="11:18" x14ac:dyDescent="0.2">
      <c r="K6650" s="17">
        <v>6641</v>
      </c>
      <c r="L6650" s="50">
        <v>1.6138452662403304E-3</v>
      </c>
      <c r="M6650" s="50">
        <v>1.626601949851824E-3</v>
      </c>
      <c r="N6650" s="50">
        <v>4.7199999999999999E-2</v>
      </c>
      <c r="O6650" s="50">
        <v>4.7399999999999998E-2</v>
      </c>
      <c r="R6650" s="59"/>
    </row>
    <row r="6651" spans="11:18" x14ac:dyDescent="0.2">
      <c r="K6651" s="17">
        <v>6642</v>
      </c>
      <c r="L6651" s="50">
        <v>1.7580360543283866E-3</v>
      </c>
      <c r="M6651" s="50">
        <v>1.7725877329850309E-3</v>
      </c>
      <c r="N6651" s="50">
        <v>5.3999999999999999E-2</v>
      </c>
      <c r="O6651" s="50">
        <v>5.4199999999999998E-2</v>
      </c>
      <c r="R6651" s="59"/>
    </row>
    <row r="6652" spans="11:18" x14ac:dyDescent="0.2">
      <c r="K6652" s="17">
        <v>6643</v>
      </c>
      <c r="L6652" s="50">
        <v>1.5589428140088924E-3</v>
      </c>
      <c r="M6652" s="50">
        <v>1.5721137994633384E-3</v>
      </c>
      <c r="N6652" s="50">
        <v>4.8800000000000003E-2</v>
      </c>
      <c r="O6652" s="50">
        <v>4.9000000000000002E-2</v>
      </c>
      <c r="R6652" s="59"/>
    </row>
    <row r="6653" spans="11:18" x14ac:dyDescent="0.2">
      <c r="K6653" s="17">
        <v>6644</v>
      </c>
      <c r="L6653" s="50">
        <v>1.975269772475037E-3</v>
      </c>
      <c r="M6653" s="50">
        <v>1.9915386589926427E-3</v>
      </c>
      <c r="N6653" s="50">
        <v>6.0199999999999997E-2</v>
      </c>
      <c r="O6653" s="50">
        <v>6.0600000000000001E-2</v>
      </c>
      <c r="R6653" s="59"/>
    </row>
    <row r="6654" spans="11:18" x14ac:dyDescent="0.2">
      <c r="K6654" s="17">
        <v>6645</v>
      </c>
      <c r="L6654" s="50">
        <v>1.7313608536501338E-3</v>
      </c>
      <c r="M6654" s="50">
        <v>1.745812259053896E-3</v>
      </c>
      <c r="N6654" s="50">
        <v>5.3400000000000003E-2</v>
      </c>
      <c r="O6654" s="50">
        <v>5.3800000000000001E-2</v>
      </c>
      <c r="R6654" s="59"/>
    </row>
    <row r="6655" spans="11:18" x14ac:dyDescent="0.2">
      <c r="K6655" s="17">
        <v>6646</v>
      </c>
      <c r="L6655" s="50">
        <v>1.7390570157664476E-3</v>
      </c>
      <c r="M6655" s="50">
        <v>1.751586245653155E-3</v>
      </c>
      <c r="N6655" s="50">
        <v>4.5999999999999999E-2</v>
      </c>
      <c r="O6655" s="50">
        <v>4.6399999999999997E-2</v>
      </c>
      <c r="R6655" s="59"/>
    </row>
    <row r="6656" spans="11:18" x14ac:dyDescent="0.2">
      <c r="K6656" s="17">
        <v>6647</v>
      </c>
      <c r="L6656" s="50">
        <v>1.7757694563680601E-3</v>
      </c>
      <c r="M6656" s="50">
        <v>1.7896562474293337E-3</v>
      </c>
      <c r="N6656" s="50">
        <v>5.0999999999999997E-2</v>
      </c>
      <c r="O6656" s="50">
        <v>5.16E-2</v>
      </c>
      <c r="R6656" s="59"/>
    </row>
    <row r="6657" spans="11:18" x14ac:dyDescent="0.2">
      <c r="K6657" s="17">
        <v>6648</v>
      </c>
      <c r="L6657" s="50">
        <v>1.5601889011267519E-3</v>
      </c>
      <c r="M6657" s="50">
        <v>1.572227263633659E-3</v>
      </c>
      <c r="N6657" s="50">
        <v>4.4400000000000002E-2</v>
      </c>
      <c r="O6657" s="50">
        <v>4.48E-2</v>
      </c>
      <c r="R6657" s="59"/>
    </row>
    <row r="6658" spans="11:18" x14ac:dyDescent="0.2">
      <c r="K6658" s="17">
        <v>6649</v>
      </c>
      <c r="L6658" s="50">
        <v>1.7658683051762036E-3</v>
      </c>
      <c r="M6658" s="50">
        <v>1.7800228802979316E-3</v>
      </c>
      <c r="N6658" s="50">
        <v>5.2200000000000003E-2</v>
      </c>
      <c r="O6658" s="50">
        <v>5.28E-2</v>
      </c>
      <c r="R6658" s="59"/>
    </row>
    <row r="6659" spans="11:18" x14ac:dyDescent="0.2">
      <c r="K6659" s="17">
        <v>6650</v>
      </c>
      <c r="L6659" s="50">
        <v>1.7809081719424697E-3</v>
      </c>
      <c r="M6659" s="50">
        <v>1.7947172723361234E-3</v>
      </c>
      <c r="N6659" s="50">
        <v>5.0999999999999997E-2</v>
      </c>
      <c r="O6659" s="50">
        <v>5.1200000000000002E-2</v>
      </c>
      <c r="R6659" s="59"/>
    </row>
    <row r="6660" spans="11:18" x14ac:dyDescent="0.2">
      <c r="K6660" s="17">
        <v>6651</v>
      </c>
      <c r="L6660" s="50">
        <v>1.7621592948738251E-3</v>
      </c>
      <c r="M6660" s="50">
        <v>1.776443547922193E-3</v>
      </c>
      <c r="N6660" s="50">
        <v>5.28E-2</v>
      </c>
      <c r="O6660" s="50">
        <v>5.2999999999999999E-2</v>
      </c>
      <c r="R6660" s="59"/>
    </row>
    <row r="6661" spans="11:18" x14ac:dyDescent="0.2">
      <c r="K6661" s="17">
        <v>6652</v>
      </c>
      <c r="L6661" s="50">
        <v>1.8344439943012286E-3</v>
      </c>
      <c r="M6661" s="50">
        <v>1.8480695642738357E-3</v>
      </c>
      <c r="N6661" s="50">
        <v>5.0200000000000002E-2</v>
      </c>
      <c r="O6661" s="50">
        <v>5.0799999999999998E-2</v>
      </c>
      <c r="R6661" s="59"/>
    </row>
    <row r="6662" spans="11:18" x14ac:dyDescent="0.2">
      <c r="K6662" s="17">
        <v>6653</v>
      </c>
      <c r="L6662" s="50">
        <v>1.9320287936606929E-3</v>
      </c>
      <c r="M6662" s="50">
        <v>1.9466147706052094E-3</v>
      </c>
      <c r="N6662" s="50">
        <v>5.3800000000000001E-2</v>
      </c>
      <c r="O6662" s="50">
        <v>5.4199999999999998E-2</v>
      </c>
      <c r="R6662" s="59"/>
    </row>
    <row r="6663" spans="11:18" x14ac:dyDescent="0.2">
      <c r="K6663" s="17">
        <v>6654</v>
      </c>
      <c r="L6663" s="50">
        <v>1.7418813240958023E-3</v>
      </c>
      <c r="M6663" s="50">
        <v>1.7560613501612409E-3</v>
      </c>
      <c r="N6663" s="50">
        <v>5.2200000000000003E-2</v>
      </c>
      <c r="O6663" s="50">
        <v>5.2999999999999999E-2</v>
      </c>
      <c r="R6663" s="59"/>
    </row>
    <row r="6664" spans="11:18" x14ac:dyDescent="0.2">
      <c r="K6664" s="17">
        <v>6655</v>
      </c>
      <c r="L6664" s="50">
        <v>1.7505256497439771E-3</v>
      </c>
      <c r="M6664" s="50">
        <v>1.7649899824255489E-3</v>
      </c>
      <c r="N6664" s="50">
        <v>5.3600000000000002E-2</v>
      </c>
      <c r="O6664" s="50">
        <v>5.3800000000000001E-2</v>
      </c>
      <c r="R6664" s="59"/>
    </row>
    <row r="6665" spans="11:18" x14ac:dyDescent="0.2">
      <c r="K6665" s="17">
        <v>6656</v>
      </c>
      <c r="L6665" s="50">
        <v>1.5915819597083426E-3</v>
      </c>
      <c r="M6665" s="50">
        <v>1.6044000165870579E-3</v>
      </c>
      <c r="N6665" s="50">
        <v>4.7199999999999999E-2</v>
      </c>
      <c r="O6665" s="50">
        <v>4.7800000000000002E-2</v>
      </c>
      <c r="R6665" s="59"/>
    </row>
    <row r="6666" spans="11:18" x14ac:dyDescent="0.2">
      <c r="K6666" s="17">
        <v>6657</v>
      </c>
      <c r="L6666" s="50">
        <v>1.8643402876626421E-3</v>
      </c>
      <c r="M6666" s="50">
        <v>1.8790706751663116E-3</v>
      </c>
      <c r="N6666" s="50">
        <v>5.4399999999999997E-2</v>
      </c>
      <c r="O6666" s="50">
        <v>5.4800000000000001E-2</v>
      </c>
      <c r="R6666" s="59"/>
    </row>
    <row r="6667" spans="11:18" x14ac:dyDescent="0.2">
      <c r="K6667" s="17">
        <v>6658</v>
      </c>
      <c r="L6667" s="50">
        <v>1.6519430265511247E-3</v>
      </c>
      <c r="M6667" s="50">
        <v>1.664958618290191E-3</v>
      </c>
      <c r="N6667" s="50">
        <v>4.8000000000000001E-2</v>
      </c>
      <c r="O6667" s="50">
        <v>4.8399999999999999E-2</v>
      </c>
      <c r="R6667" s="59"/>
    </row>
    <row r="6668" spans="11:18" x14ac:dyDescent="0.2">
      <c r="K6668" s="17">
        <v>6659</v>
      </c>
      <c r="L6668" s="50">
        <v>1.7011227252097367E-3</v>
      </c>
      <c r="M6668" s="50">
        <v>1.7152807560767514E-3</v>
      </c>
      <c r="N6668" s="50">
        <v>5.2400000000000002E-2</v>
      </c>
      <c r="O6668" s="50">
        <v>5.2600000000000001E-2</v>
      </c>
      <c r="R6668" s="59"/>
    </row>
    <row r="6669" spans="11:18" x14ac:dyDescent="0.2">
      <c r="K6669" s="17">
        <v>6660</v>
      </c>
      <c r="L6669" s="50">
        <v>1.5277119387024441E-3</v>
      </c>
      <c r="M6669" s="50">
        <v>1.5410188320639751E-3</v>
      </c>
      <c r="N6669" s="50">
        <v>4.9200000000000001E-2</v>
      </c>
      <c r="O6669" s="50">
        <v>4.9599999999999998E-2</v>
      </c>
      <c r="R6669" s="59"/>
    </row>
    <row r="6670" spans="11:18" x14ac:dyDescent="0.2">
      <c r="K6670" s="17">
        <v>6661</v>
      </c>
      <c r="L6670" s="50">
        <v>1.5274650863230856E-3</v>
      </c>
      <c r="M6670" s="50">
        <v>1.5406399819322986E-3</v>
      </c>
      <c r="N6670" s="50">
        <v>4.9000000000000002E-2</v>
      </c>
      <c r="O6670" s="50">
        <v>4.9000000000000002E-2</v>
      </c>
      <c r="R6670" s="59"/>
    </row>
    <row r="6671" spans="11:18" x14ac:dyDescent="0.2">
      <c r="K6671" s="17">
        <v>6662</v>
      </c>
      <c r="L6671" s="50">
        <v>1.6842092764166015E-3</v>
      </c>
      <c r="M6671" s="50">
        <v>1.6989653671871526E-3</v>
      </c>
      <c r="N6671" s="50">
        <v>5.4800000000000001E-2</v>
      </c>
      <c r="O6671" s="50">
        <v>5.5399999999999998E-2</v>
      </c>
      <c r="R6671" s="59"/>
    </row>
    <row r="6672" spans="11:18" x14ac:dyDescent="0.2">
      <c r="K6672" s="17">
        <v>6663</v>
      </c>
      <c r="L6672" s="50">
        <v>1.4707541986144401E-3</v>
      </c>
      <c r="M6672" s="50">
        <v>1.4833988325678657E-3</v>
      </c>
      <c r="N6672" s="50">
        <v>4.6800000000000001E-2</v>
      </c>
      <c r="O6672" s="50">
        <v>4.7199999999999999E-2</v>
      </c>
      <c r="R6672" s="59"/>
    </row>
    <row r="6673" spans="11:18" x14ac:dyDescent="0.2">
      <c r="K6673" s="17">
        <v>6664</v>
      </c>
      <c r="L6673" s="50">
        <v>1.393905382411881E-3</v>
      </c>
      <c r="M6673" s="50">
        <v>1.4058424936276809E-3</v>
      </c>
      <c r="N6673" s="50">
        <v>4.4200000000000003E-2</v>
      </c>
      <c r="O6673" s="50">
        <v>4.4400000000000002E-2</v>
      </c>
      <c r="R6673" s="59"/>
    </row>
    <row r="6674" spans="11:18" x14ac:dyDescent="0.2">
      <c r="K6674" s="17">
        <v>6665</v>
      </c>
      <c r="L6674" s="50">
        <v>1.9379003599808381E-3</v>
      </c>
      <c r="M6674" s="50">
        <v>1.9525231580859628E-3</v>
      </c>
      <c r="N6674" s="50">
        <v>5.3999999999999999E-2</v>
      </c>
      <c r="O6674" s="50">
        <v>5.4199999999999998E-2</v>
      </c>
      <c r="R6674" s="59"/>
    </row>
    <row r="6675" spans="11:18" x14ac:dyDescent="0.2">
      <c r="K6675" s="17">
        <v>6666</v>
      </c>
      <c r="L6675" s="50">
        <v>1.7729171020873394E-3</v>
      </c>
      <c r="M6675" s="50">
        <v>1.7880123233928028E-3</v>
      </c>
      <c r="N6675" s="50">
        <v>5.5599999999999997E-2</v>
      </c>
      <c r="O6675" s="50">
        <v>5.62E-2</v>
      </c>
      <c r="R6675" s="59"/>
    </row>
    <row r="6676" spans="11:18" x14ac:dyDescent="0.2">
      <c r="K6676" s="17">
        <v>6667</v>
      </c>
      <c r="L6676" s="50">
        <v>1.635816558522027E-3</v>
      </c>
      <c r="M6676" s="50">
        <v>1.649192536922348E-3</v>
      </c>
      <c r="N6676" s="50">
        <v>4.9599999999999998E-2</v>
      </c>
      <c r="O6676" s="50">
        <v>4.9799999999999997E-2</v>
      </c>
      <c r="R6676" s="59"/>
    </row>
    <row r="6677" spans="11:18" x14ac:dyDescent="0.2">
      <c r="K6677" s="17">
        <v>6668</v>
      </c>
      <c r="L6677" s="50">
        <v>1.8792987993421213E-3</v>
      </c>
      <c r="M6677" s="50">
        <v>1.8941154623447717E-3</v>
      </c>
      <c r="N6677" s="50">
        <v>5.4800000000000001E-2</v>
      </c>
      <c r="O6677" s="50">
        <v>5.5E-2</v>
      </c>
      <c r="R6677" s="59"/>
    </row>
    <row r="6678" spans="11:18" x14ac:dyDescent="0.2">
      <c r="K6678" s="17">
        <v>6669</v>
      </c>
      <c r="L6678" s="50">
        <v>1.7254269341826266E-3</v>
      </c>
      <c r="M6678" s="50">
        <v>1.7388994275862807E-3</v>
      </c>
      <c r="N6678" s="50">
        <v>4.9399999999999999E-2</v>
      </c>
      <c r="O6678" s="50">
        <v>5.04E-2</v>
      </c>
      <c r="R6678" s="59"/>
    </row>
    <row r="6679" spans="11:18" x14ac:dyDescent="0.2">
      <c r="K6679" s="17">
        <v>6670</v>
      </c>
      <c r="L6679" s="50">
        <v>1.8270841164111128E-3</v>
      </c>
      <c r="M6679" s="50">
        <v>1.8413548235832269E-3</v>
      </c>
      <c r="N6679" s="50">
        <v>5.28E-2</v>
      </c>
      <c r="O6679" s="50">
        <v>5.2999999999999999E-2</v>
      </c>
      <c r="R6679" s="59"/>
    </row>
    <row r="6680" spans="11:18" x14ac:dyDescent="0.2">
      <c r="K6680" s="17">
        <v>6671</v>
      </c>
      <c r="L6680" s="50">
        <v>1.7708342771790171E-3</v>
      </c>
      <c r="M6680" s="50">
        <v>1.7853646898233467E-3</v>
      </c>
      <c r="N6680" s="50">
        <v>5.3800000000000001E-2</v>
      </c>
      <c r="O6680" s="50">
        <v>5.3999999999999999E-2</v>
      </c>
      <c r="R6680" s="59"/>
    </row>
    <row r="6681" spans="11:18" x14ac:dyDescent="0.2">
      <c r="K6681" s="17">
        <v>6672</v>
      </c>
      <c r="L6681" s="50">
        <v>1.9550158672960367E-3</v>
      </c>
      <c r="M6681" s="50">
        <v>1.9701291796387233E-3</v>
      </c>
      <c r="N6681" s="50">
        <v>5.5800000000000002E-2</v>
      </c>
      <c r="O6681" s="50">
        <v>5.62E-2</v>
      </c>
      <c r="R6681" s="59"/>
    </row>
    <row r="6682" spans="11:18" x14ac:dyDescent="0.2">
      <c r="K6682" s="17">
        <v>6673</v>
      </c>
      <c r="L6682" s="50">
        <v>1.7837226421909638E-3</v>
      </c>
      <c r="M6682" s="50">
        <v>1.797064750910079E-3</v>
      </c>
      <c r="N6682" s="50">
        <v>4.9000000000000002E-2</v>
      </c>
      <c r="O6682" s="50">
        <v>4.9599999999999998E-2</v>
      </c>
      <c r="R6682" s="59"/>
    </row>
    <row r="6683" spans="11:18" x14ac:dyDescent="0.2">
      <c r="K6683" s="17">
        <v>6674</v>
      </c>
      <c r="L6683" s="50">
        <v>1.7251424192902334E-3</v>
      </c>
      <c r="M6683" s="50">
        <v>1.7394939236721602E-3</v>
      </c>
      <c r="N6683" s="50">
        <v>5.2999999999999999E-2</v>
      </c>
      <c r="O6683" s="50">
        <v>5.3400000000000003E-2</v>
      </c>
      <c r="R6683" s="59"/>
    </row>
    <row r="6684" spans="11:18" x14ac:dyDescent="0.2">
      <c r="K6684" s="17">
        <v>6675</v>
      </c>
      <c r="L6684" s="50">
        <v>1.7665018627457702E-3</v>
      </c>
      <c r="M6684" s="50">
        <v>1.7809571666496345E-3</v>
      </c>
      <c r="N6684" s="50">
        <v>5.3199999999999997E-2</v>
      </c>
      <c r="O6684" s="50">
        <v>5.3800000000000001E-2</v>
      </c>
      <c r="R6684" s="59"/>
    </row>
    <row r="6685" spans="11:18" x14ac:dyDescent="0.2">
      <c r="K6685" s="17">
        <v>6676</v>
      </c>
      <c r="L6685" s="50">
        <v>1.728769620630112E-3</v>
      </c>
      <c r="M6685" s="50">
        <v>1.7423360419432559E-3</v>
      </c>
      <c r="N6685" s="50">
        <v>0.05</v>
      </c>
      <c r="O6685" s="50">
        <v>5.0599999999999999E-2</v>
      </c>
      <c r="R6685" s="59"/>
    </row>
    <row r="6686" spans="11:18" x14ac:dyDescent="0.2">
      <c r="K6686" s="17">
        <v>6677</v>
      </c>
      <c r="L6686" s="50">
        <v>2.0985663862028037E-3</v>
      </c>
      <c r="M6686" s="50">
        <v>2.1131288305551218E-3</v>
      </c>
      <c r="N6686" s="50">
        <v>5.3199999999999997E-2</v>
      </c>
      <c r="O6686" s="50">
        <v>5.3800000000000001E-2</v>
      </c>
      <c r="R6686" s="59"/>
    </row>
    <row r="6687" spans="11:18" x14ac:dyDescent="0.2">
      <c r="K6687" s="17">
        <v>6678</v>
      </c>
      <c r="L6687" s="50">
        <v>1.8621001767819472E-3</v>
      </c>
      <c r="M6687" s="50">
        <v>1.8768488716805862E-3</v>
      </c>
      <c r="N6687" s="50">
        <v>5.3999999999999999E-2</v>
      </c>
      <c r="O6687" s="50">
        <v>5.4800000000000001E-2</v>
      </c>
      <c r="R6687" s="59"/>
    </row>
    <row r="6688" spans="11:18" x14ac:dyDescent="0.2">
      <c r="K6688" s="17">
        <v>6679</v>
      </c>
      <c r="L6688" s="50">
        <v>1.8360254342004623E-3</v>
      </c>
      <c r="M6688" s="50">
        <v>1.8497746112231222E-3</v>
      </c>
      <c r="N6688" s="50">
        <v>5.0799999999999998E-2</v>
      </c>
      <c r="O6688" s="50">
        <v>5.0999999999999997E-2</v>
      </c>
      <c r="R6688" s="59"/>
    </row>
    <row r="6689" spans="11:18" x14ac:dyDescent="0.2">
      <c r="K6689" s="17">
        <v>6680</v>
      </c>
      <c r="L6689" s="50">
        <v>1.6369806623772365E-3</v>
      </c>
      <c r="M6689" s="50">
        <v>1.6504037984108482E-3</v>
      </c>
      <c r="N6689" s="50">
        <v>4.9799999999999997E-2</v>
      </c>
      <c r="O6689" s="50">
        <v>0.05</v>
      </c>
      <c r="R6689" s="59"/>
    </row>
    <row r="6690" spans="11:18" x14ac:dyDescent="0.2">
      <c r="K6690" s="17">
        <v>6681</v>
      </c>
      <c r="L6690" s="50">
        <v>1.5625485433289157E-3</v>
      </c>
      <c r="M6690" s="50">
        <v>1.5763298832936661E-3</v>
      </c>
      <c r="N6690" s="50">
        <v>5.0999999999999997E-2</v>
      </c>
      <c r="O6690" s="50">
        <v>5.16E-2</v>
      </c>
      <c r="R6690" s="59"/>
    </row>
    <row r="6691" spans="11:18" x14ac:dyDescent="0.2">
      <c r="K6691" s="17">
        <v>6682</v>
      </c>
      <c r="L6691" s="50">
        <v>1.8082512608212354E-3</v>
      </c>
      <c r="M6691" s="50">
        <v>1.8221907757962428E-3</v>
      </c>
      <c r="N6691" s="50">
        <v>5.16E-2</v>
      </c>
      <c r="O6691" s="50">
        <v>5.16E-2</v>
      </c>
      <c r="R6691" s="59"/>
    </row>
    <row r="6692" spans="11:18" x14ac:dyDescent="0.2">
      <c r="K6692" s="17">
        <v>6683</v>
      </c>
      <c r="L6692" s="50">
        <v>1.5245063509369359E-3</v>
      </c>
      <c r="M6692" s="50">
        <v>1.5374733587258538E-3</v>
      </c>
      <c r="N6692" s="50">
        <v>4.82E-2</v>
      </c>
      <c r="O6692" s="50">
        <v>4.82E-2</v>
      </c>
      <c r="R6692" s="59"/>
    </row>
    <row r="6693" spans="11:18" x14ac:dyDescent="0.2">
      <c r="K6693" s="17">
        <v>6684</v>
      </c>
      <c r="L6693" s="50">
        <v>1.6517306555283693E-3</v>
      </c>
      <c r="M6693" s="50">
        <v>1.6656188086009601E-3</v>
      </c>
      <c r="N6693" s="50">
        <v>5.16E-2</v>
      </c>
      <c r="O6693" s="50">
        <v>5.16E-2</v>
      </c>
      <c r="R6693" s="59"/>
    </row>
    <row r="6694" spans="11:18" x14ac:dyDescent="0.2">
      <c r="K6694" s="17">
        <v>6685</v>
      </c>
      <c r="L6694" s="50">
        <v>1.8532652003132074E-3</v>
      </c>
      <c r="M6694" s="50">
        <v>1.8681324933381357E-3</v>
      </c>
      <c r="N6694" s="50">
        <v>5.4800000000000001E-2</v>
      </c>
      <c r="O6694" s="50">
        <v>5.5399999999999998E-2</v>
      </c>
      <c r="R6694" s="59"/>
    </row>
    <row r="6695" spans="11:18" x14ac:dyDescent="0.2">
      <c r="K6695" s="17">
        <v>6686</v>
      </c>
      <c r="L6695" s="50">
        <v>1.4975690778529739E-3</v>
      </c>
      <c r="M6695" s="50">
        <v>1.5095613187125739E-3</v>
      </c>
      <c r="N6695" s="50">
        <v>4.4400000000000002E-2</v>
      </c>
      <c r="O6695" s="50">
        <v>4.4999999999999998E-2</v>
      </c>
      <c r="R6695" s="59"/>
    </row>
    <row r="6696" spans="11:18" x14ac:dyDescent="0.2">
      <c r="K6696" s="17">
        <v>6687</v>
      </c>
      <c r="L6696" s="50">
        <v>1.6829298818751158E-3</v>
      </c>
      <c r="M6696" s="50">
        <v>1.6960960426392476E-3</v>
      </c>
      <c r="N6696" s="50">
        <v>4.8599999999999997E-2</v>
      </c>
      <c r="O6696" s="50">
        <v>4.8800000000000003E-2</v>
      </c>
      <c r="R6696" s="59"/>
    </row>
    <row r="6697" spans="11:18" x14ac:dyDescent="0.2">
      <c r="K6697" s="17">
        <v>6688</v>
      </c>
      <c r="L6697" s="50">
        <v>1.9191535298160645E-3</v>
      </c>
      <c r="M6697" s="50">
        <v>1.9342485540913116E-3</v>
      </c>
      <c r="N6697" s="50">
        <v>5.5800000000000002E-2</v>
      </c>
      <c r="O6697" s="50">
        <v>5.6000000000000001E-2</v>
      </c>
      <c r="R6697" s="59"/>
    </row>
    <row r="6698" spans="11:18" x14ac:dyDescent="0.2">
      <c r="K6698" s="17">
        <v>6689</v>
      </c>
      <c r="L6698" s="50">
        <v>1.6520954423356691E-3</v>
      </c>
      <c r="M6698" s="50">
        <v>1.6656798334133188E-3</v>
      </c>
      <c r="N6698" s="50">
        <v>5.04E-2</v>
      </c>
      <c r="O6698" s="50">
        <v>5.0599999999999999E-2</v>
      </c>
      <c r="R6698" s="59"/>
    </row>
    <row r="6699" spans="11:18" x14ac:dyDescent="0.2">
      <c r="K6699" s="17">
        <v>6690</v>
      </c>
      <c r="L6699" s="50">
        <v>1.8090691685224013E-3</v>
      </c>
      <c r="M6699" s="50">
        <v>1.8223437090396722E-3</v>
      </c>
      <c r="N6699" s="50">
        <v>4.8599999999999997E-2</v>
      </c>
      <c r="O6699" s="50">
        <v>4.9200000000000001E-2</v>
      </c>
      <c r="R6699" s="59"/>
    </row>
    <row r="6700" spans="11:18" x14ac:dyDescent="0.2">
      <c r="K6700" s="17">
        <v>6691</v>
      </c>
      <c r="L6700" s="50">
        <v>1.698066876938292E-3</v>
      </c>
      <c r="M6700" s="50">
        <v>1.7111708711804237E-3</v>
      </c>
      <c r="N6700" s="50">
        <v>4.8399999999999999E-2</v>
      </c>
      <c r="O6700" s="50">
        <v>4.8599999999999997E-2</v>
      </c>
      <c r="R6700" s="59"/>
    </row>
    <row r="6701" spans="11:18" x14ac:dyDescent="0.2">
      <c r="K6701" s="17">
        <v>6692</v>
      </c>
      <c r="L6701" s="50">
        <v>1.941170847682113E-3</v>
      </c>
      <c r="M6701" s="50">
        <v>1.9566458404839671E-3</v>
      </c>
      <c r="N6701" s="50">
        <v>5.7000000000000002E-2</v>
      </c>
      <c r="O6701" s="50">
        <v>5.7599999999999998E-2</v>
      </c>
      <c r="R6701" s="59"/>
    </row>
    <row r="6702" spans="11:18" x14ac:dyDescent="0.2">
      <c r="K6702" s="17">
        <v>6693</v>
      </c>
      <c r="L6702" s="50">
        <v>1.6576473568965674E-3</v>
      </c>
      <c r="M6702" s="50">
        <v>1.6715907770370297E-3</v>
      </c>
      <c r="N6702" s="50">
        <v>5.16E-2</v>
      </c>
      <c r="O6702" s="50">
        <v>5.2200000000000003E-2</v>
      </c>
      <c r="R6702" s="59"/>
    </row>
    <row r="6703" spans="11:18" x14ac:dyDescent="0.2">
      <c r="K6703" s="17">
        <v>6694</v>
      </c>
      <c r="L6703" s="50">
        <v>1.9133256059068434E-3</v>
      </c>
      <c r="M6703" s="50">
        <v>1.9274472983995298E-3</v>
      </c>
      <c r="N6703" s="50">
        <v>5.1999999999999998E-2</v>
      </c>
      <c r="O6703" s="50">
        <v>5.2200000000000003E-2</v>
      </c>
      <c r="R6703" s="59"/>
    </row>
    <row r="6704" spans="11:18" x14ac:dyDescent="0.2">
      <c r="K6704" s="17">
        <v>6695</v>
      </c>
      <c r="L6704" s="50">
        <v>1.6741875253869047E-3</v>
      </c>
      <c r="M6704" s="50">
        <v>1.6882619263789902E-3</v>
      </c>
      <c r="N6704" s="50">
        <v>5.2200000000000003E-2</v>
      </c>
      <c r="O6704" s="50">
        <v>5.2400000000000002E-2</v>
      </c>
      <c r="R6704" s="59"/>
    </row>
    <row r="6705" spans="11:18" x14ac:dyDescent="0.2">
      <c r="K6705" s="17">
        <v>6696</v>
      </c>
      <c r="L6705" s="50">
        <v>1.9615743390907579E-3</v>
      </c>
      <c r="M6705" s="50">
        <v>1.9767539389826836E-3</v>
      </c>
      <c r="N6705" s="50">
        <v>5.62E-2</v>
      </c>
      <c r="O6705" s="50">
        <v>5.62E-2</v>
      </c>
      <c r="R6705" s="59"/>
    </row>
    <row r="6706" spans="11:18" x14ac:dyDescent="0.2">
      <c r="K6706" s="17">
        <v>6697</v>
      </c>
      <c r="L6706" s="50">
        <v>1.9102960487180675E-3</v>
      </c>
      <c r="M6706" s="50">
        <v>1.9248664502578634E-3</v>
      </c>
      <c r="N6706" s="50">
        <v>5.3800000000000001E-2</v>
      </c>
      <c r="O6706" s="50">
        <v>5.3999999999999999E-2</v>
      </c>
      <c r="R6706" s="59"/>
    </row>
    <row r="6707" spans="11:18" x14ac:dyDescent="0.2">
      <c r="K6707" s="17">
        <v>6698</v>
      </c>
      <c r="L6707" s="50">
        <v>1.8568779414659307E-3</v>
      </c>
      <c r="M6707" s="50">
        <v>1.8714468879293981E-3</v>
      </c>
      <c r="N6707" s="50">
        <v>5.3800000000000001E-2</v>
      </c>
      <c r="O6707" s="50">
        <v>5.4199999999999998E-2</v>
      </c>
      <c r="R6707" s="59"/>
    </row>
    <row r="6708" spans="11:18" x14ac:dyDescent="0.2">
      <c r="K6708" s="17">
        <v>6699</v>
      </c>
      <c r="L6708" s="50">
        <v>2.0538104971204105E-3</v>
      </c>
      <c r="M6708" s="50">
        <v>2.0688675939126732E-3</v>
      </c>
      <c r="N6708" s="50">
        <v>5.5599999999999997E-2</v>
      </c>
      <c r="O6708" s="50">
        <v>5.5800000000000002E-2</v>
      </c>
      <c r="R6708" s="59"/>
    </row>
    <row r="6709" spans="11:18" x14ac:dyDescent="0.2">
      <c r="K6709" s="17">
        <v>6700</v>
      </c>
      <c r="L6709" s="50">
        <v>1.9156589106526E-3</v>
      </c>
      <c r="M6709" s="50">
        <v>1.9292516906302935E-3</v>
      </c>
      <c r="N6709" s="50">
        <v>0.05</v>
      </c>
      <c r="O6709" s="50">
        <v>5.0200000000000002E-2</v>
      </c>
      <c r="R6709" s="59"/>
    </row>
    <row r="6710" spans="11:18" x14ac:dyDescent="0.2">
      <c r="K6710" s="17">
        <v>6701</v>
      </c>
      <c r="L6710" s="50">
        <v>1.7642986756107335E-3</v>
      </c>
      <c r="M6710" s="50">
        <v>1.7779060944962295E-3</v>
      </c>
      <c r="N6710" s="50">
        <v>0.05</v>
      </c>
      <c r="O6710" s="50">
        <v>5.0599999999999999E-2</v>
      </c>
      <c r="R6710" s="59"/>
    </row>
    <row r="6711" spans="11:18" x14ac:dyDescent="0.2">
      <c r="K6711" s="17">
        <v>6702</v>
      </c>
      <c r="L6711" s="50">
        <v>1.672886941899328E-3</v>
      </c>
      <c r="M6711" s="50">
        <v>1.6865737396155236E-3</v>
      </c>
      <c r="N6711" s="50">
        <v>5.0599999999999999E-2</v>
      </c>
      <c r="O6711" s="50">
        <v>5.0999999999999997E-2</v>
      </c>
      <c r="R6711" s="59"/>
    </row>
    <row r="6712" spans="11:18" x14ac:dyDescent="0.2">
      <c r="K6712" s="17">
        <v>6703</v>
      </c>
      <c r="L6712" s="50">
        <v>2.2876966730821396E-3</v>
      </c>
      <c r="M6712" s="50">
        <v>2.304420791239061E-3</v>
      </c>
      <c r="N6712" s="50">
        <v>6.1600000000000002E-2</v>
      </c>
      <c r="O6712" s="50">
        <v>6.2E-2</v>
      </c>
      <c r="R6712" s="59"/>
    </row>
    <row r="6713" spans="11:18" x14ac:dyDescent="0.2">
      <c r="K6713" s="17">
        <v>6704</v>
      </c>
      <c r="L6713" s="50">
        <v>1.5364373892857305E-3</v>
      </c>
      <c r="M6713" s="50">
        <v>1.549210885472986E-3</v>
      </c>
      <c r="N6713" s="50">
        <v>4.7199999999999999E-2</v>
      </c>
      <c r="O6713" s="50">
        <v>4.7600000000000003E-2</v>
      </c>
      <c r="R6713" s="59"/>
    </row>
    <row r="6714" spans="11:18" x14ac:dyDescent="0.2">
      <c r="K6714" s="17">
        <v>6705</v>
      </c>
      <c r="L6714" s="50">
        <v>1.8367852321332051E-3</v>
      </c>
      <c r="M6714" s="50">
        <v>1.8501076731651991E-3</v>
      </c>
      <c r="N6714" s="50">
        <v>4.9000000000000002E-2</v>
      </c>
      <c r="O6714" s="50">
        <v>4.9200000000000001E-2</v>
      </c>
      <c r="R6714" s="59"/>
    </row>
    <row r="6715" spans="11:18" x14ac:dyDescent="0.2">
      <c r="K6715" s="17">
        <v>6706</v>
      </c>
      <c r="L6715" s="50">
        <v>1.6609375026466516E-3</v>
      </c>
      <c r="M6715" s="50">
        <v>1.6740557503085735E-3</v>
      </c>
      <c r="N6715" s="50">
        <v>4.8599999999999997E-2</v>
      </c>
      <c r="O6715" s="50">
        <v>4.8800000000000003E-2</v>
      </c>
      <c r="R6715" s="59"/>
    </row>
    <row r="6716" spans="11:18" x14ac:dyDescent="0.2">
      <c r="K6716" s="17">
        <v>6707</v>
      </c>
      <c r="L6716" s="50">
        <v>1.6574492321851813E-3</v>
      </c>
      <c r="M6716" s="50">
        <v>1.6718728092640668E-3</v>
      </c>
      <c r="N6716" s="50">
        <v>5.3400000000000003E-2</v>
      </c>
      <c r="O6716" s="50">
        <v>5.3999999999999999E-2</v>
      </c>
      <c r="R6716" s="59"/>
    </row>
    <row r="6717" spans="11:18" x14ac:dyDescent="0.2">
      <c r="K6717" s="17">
        <v>6708</v>
      </c>
      <c r="L6717" s="50">
        <v>1.6881830073410306E-3</v>
      </c>
      <c r="M6717" s="50">
        <v>1.701493501335527E-3</v>
      </c>
      <c r="N6717" s="50">
        <v>4.9200000000000001E-2</v>
      </c>
      <c r="O6717" s="50">
        <v>4.9599999999999998E-2</v>
      </c>
      <c r="R6717" s="59"/>
    </row>
    <row r="6718" spans="11:18" x14ac:dyDescent="0.2">
      <c r="K6718" s="17">
        <v>6709</v>
      </c>
      <c r="L6718" s="50">
        <v>1.7118316905581799E-3</v>
      </c>
      <c r="M6718" s="50">
        <v>1.7249636272161073E-3</v>
      </c>
      <c r="N6718" s="50">
        <v>4.8599999999999997E-2</v>
      </c>
      <c r="O6718" s="50">
        <v>4.8599999999999997E-2</v>
      </c>
      <c r="R6718" s="59"/>
    </row>
    <row r="6719" spans="11:18" x14ac:dyDescent="0.2">
      <c r="K6719" s="17">
        <v>6710</v>
      </c>
      <c r="L6719" s="50">
        <v>1.7971286022613715E-3</v>
      </c>
      <c r="M6719" s="50">
        <v>1.8103402581481423E-3</v>
      </c>
      <c r="N6719" s="50">
        <v>4.8800000000000003E-2</v>
      </c>
      <c r="O6719" s="50">
        <v>4.8800000000000003E-2</v>
      </c>
      <c r="R6719" s="59"/>
    </row>
    <row r="6720" spans="11:18" x14ac:dyDescent="0.2">
      <c r="K6720" s="17">
        <v>6711</v>
      </c>
      <c r="L6720" s="50">
        <v>1.7500025938003714E-3</v>
      </c>
      <c r="M6720" s="50">
        <v>1.7640764589715897E-3</v>
      </c>
      <c r="N6720" s="50">
        <v>5.1999999999999998E-2</v>
      </c>
      <c r="O6720" s="50">
        <v>5.2400000000000002E-2</v>
      </c>
      <c r="R6720" s="59"/>
    </row>
    <row r="6721" spans="11:18" x14ac:dyDescent="0.2">
      <c r="K6721" s="17">
        <v>6712</v>
      </c>
      <c r="L6721" s="50">
        <v>1.7105177814391432E-3</v>
      </c>
      <c r="M6721" s="50">
        <v>1.7241266687234526E-3</v>
      </c>
      <c r="N6721" s="50">
        <v>5.04E-2</v>
      </c>
      <c r="O6721" s="50">
        <v>5.0599999999999999E-2</v>
      </c>
      <c r="R6721" s="59"/>
    </row>
    <row r="6722" spans="11:18" x14ac:dyDescent="0.2">
      <c r="K6722" s="17">
        <v>6713</v>
      </c>
      <c r="L6722" s="50">
        <v>1.6314933779662279E-3</v>
      </c>
      <c r="M6722" s="50">
        <v>1.6442761910615109E-3</v>
      </c>
      <c r="N6722" s="50">
        <v>4.7199999999999999E-2</v>
      </c>
      <c r="O6722" s="50">
        <v>4.7399999999999998E-2</v>
      </c>
      <c r="R6722" s="59"/>
    </row>
    <row r="6723" spans="11:18" x14ac:dyDescent="0.2">
      <c r="K6723" s="17">
        <v>6714</v>
      </c>
      <c r="L6723" s="50">
        <v>1.8193342032581333E-3</v>
      </c>
      <c r="M6723" s="50">
        <v>1.8344376719871211E-3</v>
      </c>
      <c r="N6723" s="50">
        <v>5.6000000000000001E-2</v>
      </c>
      <c r="O6723" s="50">
        <v>5.62E-2</v>
      </c>
      <c r="R6723" s="59"/>
    </row>
    <row r="6724" spans="11:18" x14ac:dyDescent="0.2">
      <c r="K6724" s="17">
        <v>6715</v>
      </c>
      <c r="L6724" s="50">
        <v>1.6973942457418688E-3</v>
      </c>
      <c r="M6724" s="50">
        <v>1.7111480165415329E-3</v>
      </c>
      <c r="N6724" s="50">
        <v>5.0799999999999998E-2</v>
      </c>
      <c r="O6724" s="50">
        <v>5.1200000000000002E-2</v>
      </c>
      <c r="R6724" s="59"/>
    </row>
    <row r="6725" spans="11:18" x14ac:dyDescent="0.2">
      <c r="K6725" s="17">
        <v>6716</v>
      </c>
      <c r="L6725" s="50">
        <v>1.827914646114176E-3</v>
      </c>
      <c r="M6725" s="50">
        <v>1.8420158012752757E-3</v>
      </c>
      <c r="N6725" s="50">
        <v>5.2200000000000003E-2</v>
      </c>
      <c r="O6725" s="50">
        <v>5.2200000000000003E-2</v>
      </c>
      <c r="R6725" s="59"/>
    </row>
    <row r="6726" spans="11:18" x14ac:dyDescent="0.2">
      <c r="K6726" s="17">
        <v>6717</v>
      </c>
      <c r="L6726" s="50">
        <v>1.8402478218480876E-3</v>
      </c>
      <c r="M6726" s="50">
        <v>1.8541372957768811E-3</v>
      </c>
      <c r="N6726" s="50">
        <v>5.0999999999999997E-2</v>
      </c>
      <c r="O6726" s="50">
        <v>5.16E-2</v>
      </c>
      <c r="R6726" s="59"/>
    </row>
    <row r="6727" spans="11:18" x14ac:dyDescent="0.2">
      <c r="K6727" s="17">
        <v>6718</v>
      </c>
      <c r="L6727" s="50">
        <v>1.5829612452758115E-3</v>
      </c>
      <c r="M6727" s="50">
        <v>1.5957255942669073E-3</v>
      </c>
      <c r="N6727" s="50">
        <v>4.7199999999999999E-2</v>
      </c>
      <c r="O6727" s="50">
        <v>4.7399999999999998E-2</v>
      </c>
      <c r="R6727" s="59"/>
    </row>
    <row r="6728" spans="11:18" x14ac:dyDescent="0.2">
      <c r="K6728" s="17">
        <v>6719</v>
      </c>
      <c r="L6728" s="50">
        <v>1.8739809096595572E-3</v>
      </c>
      <c r="M6728" s="50">
        <v>1.8883558275136706E-3</v>
      </c>
      <c r="N6728" s="50">
        <v>5.3199999999999997E-2</v>
      </c>
      <c r="O6728" s="50">
        <v>5.3199999999999997E-2</v>
      </c>
      <c r="R6728" s="59"/>
    </row>
    <row r="6729" spans="11:18" x14ac:dyDescent="0.2">
      <c r="K6729" s="17">
        <v>6720</v>
      </c>
      <c r="L6729" s="50">
        <v>1.70011179390984E-3</v>
      </c>
      <c r="M6729" s="50">
        <v>1.7139313640989727E-3</v>
      </c>
      <c r="N6729" s="50">
        <v>5.0999999999999997E-2</v>
      </c>
      <c r="O6729" s="50">
        <v>5.1400000000000001E-2</v>
      </c>
      <c r="R6729" s="59"/>
    </row>
    <row r="6730" spans="11:18" x14ac:dyDescent="0.2">
      <c r="K6730" s="17">
        <v>6721</v>
      </c>
      <c r="L6730" s="50">
        <v>1.6861141407161636E-3</v>
      </c>
      <c r="M6730" s="50">
        <v>1.699171550457115E-3</v>
      </c>
      <c r="N6730" s="50">
        <v>4.7800000000000002E-2</v>
      </c>
      <c r="O6730" s="50">
        <v>4.9000000000000002E-2</v>
      </c>
      <c r="R6730" s="59"/>
    </row>
    <row r="6731" spans="11:18" x14ac:dyDescent="0.2">
      <c r="K6731" s="17">
        <v>6722</v>
      </c>
      <c r="L6731" s="50">
        <v>1.7739662780511588E-3</v>
      </c>
      <c r="M6731" s="50">
        <v>1.7882893700334036E-3</v>
      </c>
      <c r="N6731" s="50">
        <v>5.2999999999999999E-2</v>
      </c>
      <c r="O6731" s="50">
        <v>5.3199999999999997E-2</v>
      </c>
      <c r="R6731" s="59"/>
    </row>
    <row r="6732" spans="11:18" x14ac:dyDescent="0.2">
      <c r="K6732" s="17">
        <v>6723</v>
      </c>
      <c r="L6732" s="50">
        <v>1.7085284361942972E-3</v>
      </c>
      <c r="M6732" s="50">
        <v>1.721521691435024E-3</v>
      </c>
      <c r="N6732" s="50">
        <v>4.8000000000000001E-2</v>
      </c>
      <c r="O6732" s="50">
        <v>4.82E-2</v>
      </c>
      <c r="R6732" s="59"/>
    </row>
    <row r="6733" spans="11:18" x14ac:dyDescent="0.2">
      <c r="K6733" s="17">
        <v>6724</v>
      </c>
      <c r="L6733" s="50">
        <v>1.9547798234964067E-3</v>
      </c>
      <c r="M6733" s="50">
        <v>1.9702006950894804E-3</v>
      </c>
      <c r="N6733" s="50">
        <v>5.6599999999999998E-2</v>
      </c>
      <c r="O6733" s="50">
        <v>5.74E-2</v>
      </c>
      <c r="R6733" s="59"/>
    </row>
    <row r="6734" spans="11:18" x14ac:dyDescent="0.2">
      <c r="K6734" s="17">
        <v>6725</v>
      </c>
      <c r="L6734" s="50">
        <v>1.5011407717599519E-3</v>
      </c>
      <c r="M6734" s="50">
        <v>1.5136987946611758E-3</v>
      </c>
      <c r="N6734" s="50">
        <v>4.6600000000000003E-2</v>
      </c>
      <c r="O6734" s="50">
        <v>4.6800000000000001E-2</v>
      </c>
      <c r="R6734" s="59"/>
    </row>
    <row r="6735" spans="11:18" x14ac:dyDescent="0.2">
      <c r="K6735" s="17">
        <v>6726</v>
      </c>
      <c r="L6735" s="50">
        <v>1.743836433962653E-3</v>
      </c>
      <c r="M6735" s="50">
        <v>1.7579942413737911E-3</v>
      </c>
      <c r="N6735" s="50">
        <v>5.2200000000000003E-2</v>
      </c>
      <c r="O6735" s="50">
        <v>5.2600000000000001E-2</v>
      </c>
      <c r="R6735" s="59"/>
    </row>
    <row r="6736" spans="11:18" x14ac:dyDescent="0.2">
      <c r="K6736" s="17">
        <v>6727</v>
      </c>
      <c r="L6736" s="50">
        <v>1.6219382304256378E-3</v>
      </c>
      <c r="M6736" s="50">
        <v>1.6350500518651969E-3</v>
      </c>
      <c r="N6736" s="50">
        <v>4.8399999999999999E-2</v>
      </c>
      <c r="O6736" s="50">
        <v>4.8800000000000003E-2</v>
      </c>
      <c r="R6736" s="59"/>
    </row>
    <row r="6737" spans="11:18" x14ac:dyDescent="0.2">
      <c r="K6737" s="17">
        <v>6728</v>
      </c>
      <c r="L6737" s="50">
        <v>1.5608433055943301E-3</v>
      </c>
      <c r="M6737" s="50">
        <v>1.5734742241446768E-3</v>
      </c>
      <c r="N6737" s="50">
        <v>4.6800000000000001E-2</v>
      </c>
      <c r="O6737" s="50">
        <v>4.7E-2</v>
      </c>
      <c r="R6737" s="59"/>
    </row>
    <row r="6738" spans="11:18" x14ac:dyDescent="0.2">
      <c r="K6738" s="17">
        <v>6729</v>
      </c>
      <c r="L6738" s="50">
        <v>1.8772025766925801E-3</v>
      </c>
      <c r="M6738" s="50">
        <v>1.8914500389399912E-3</v>
      </c>
      <c r="N6738" s="50">
        <v>5.2400000000000002E-2</v>
      </c>
      <c r="O6738" s="50">
        <v>5.2999999999999999E-2</v>
      </c>
      <c r="R6738" s="59"/>
    </row>
    <row r="6739" spans="11:18" x14ac:dyDescent="0.2">
      <c r="K6739" s="17">
        <v>6730</v>
      </c>
      <c r="L6739" s="50">
        <v>1.8117600805013466E-3</v>
      </c>
      <c r="M6739" s="50">
        <v>1.8262247664732798E-3</v>
      </c>
      <c r="N6739" s="50">
        <v>5.3400000000000003E-2</v>
      </c>
      <c r="O6739" s="50">
        <v>5.3800000000000001E-2</v>
      </c>
      <c r="R6739" s="59"/>
    </row>
    <row r="6740" spans="11:18" x14ac:dyDescent="0.2">
      <c r="K6740" s="17">
        <v>6731</v>
      </c>
      <c r="L6740" s="50">
        <v>1.6759702586222616E-3</v>
      </c>
      <c r="M6740" s="50">
        <v>1.6903473301956584E-3</v>
      </c>
      <c r="N6740" s="50">
        <v>5.3400000000000003E-2</v>
      </c>
      <c r="O6740" s="50">
        <v>5.3600000000000002E-2</v>
      </c>
      <c r="R6740" s="59"/>
    </row>
    <row r="6741" spans="11:18" x14ac:dyDescent="0.2">
      <c r="K6741" s="17">
        <v>6732</v>
      </c>
      <c r="L6741" s="50">
        <v>1.5774819995700332E-3</v>
      </c>
      <c r="M6741" s="50">
        <v>1.5905181204343333E-3</v>
      </c>
      <c r="N6741" s="50">
        <v>4.8399999999999999E-2</v>
      </c>
      <c r="O6741" s="50">
        <v>4.8399999999999999E-2</v>
      </c>
      <c r="R6741" s="59"/>
    </row>
    <row r="6742" spans="11:18" x14ac:dyDescent="0.2">
      <c r="K6742" s="17">
        <v>6733</v>
      </c>
      <c r="L6742" s="50">
        <v>1.8204324436397442E-3</v>
      </c>
      <c r="M6742" s="50">
        <v>1.8351225943275804E-3</v>
      </c>
      <c r="N6742" s="50">
        <v>5.4399999999999997E-2</v>
      </c>
      <c r="O6742" s="50">
        <v>5.4800000000000001E-2</v>
      </c>
      <c r="R6742" s="59"/>
    </row>
    <row r="6743" spans="11:18" x14ac:dyDescent="0.2">
      <c r="K6743" s="17">
        <v>6734</v>
      </c>
      <c r="L6743" s="50">
        <v>1.7027670132671929E-3</v>
      </c>
      <c r="M6743" s="50">
        <v>1.7159626001716226E-3</v>
      </c>
      <c r="N6743" s="50">
        <v>4.8800000000000003E-2</v>
      </c>
      <c r="O6743" s="50">
        <v>4.9000000000000002E-2</v>
      </c>
      <c r="R6743" s="59"/>
    </row>
    <row r="6744" spans="11:18" x14ac:dyDescent="0.2">
      <c r="K6744" s="17">
        <v>6735</v>
      </c>
      <c r="L6744" s="50">
        <v>1.6399482177556716E-3</v>
      </c>
      <c r="M6744" s="50">
        <v>1.6531454844223718E-3</v>
      </c>
      <c r="N6744" s="50">
        <v>4.8800000000000003E-2</v>
      </c>
      <c r="O6744" s="50">
        <v>4.9200000000000001E-2</v>
      </c>
      <c r="R6744" s="59"/>
    </row>
    <row r="6745" spans="11:18" x14ac:dyDescent="0.2">
      <c r="K6745" s="17">
        <v>6736</v>
      </c>
      <c r="L6745" s="50">
        <v>1.7584839908611762E-3</v>
      </c>
      <c r="M6745" s="50">
        <v>1.773338300941987E-3</v>
      </c>
      <c r="N6745" s="50">
        <v>5.5199999999999999E-2</v>
      </c>
      <c r="O6745" s="50">
        <v>5.5199999999999999E-2</v>
      </c>
      <c r="R6745" s="59"/>
    </row>
    <row r="6746" spans="11:18" x14ac:dyDescent="0.2">
      <c r="K6746" s="17">
        <v>6737</v>
      </c>
      <c r="L6746" s="50">
        <v>1.5946357841775641E-3</v>
      </c>
      <c r="M6746" s="50">
        <v>1.6074047078700005E-3</v>
      </c>
      <c r="N6746" s="50">
        <v>4.7199999999999999E-2</v>
      </c>
      <c r="O6746" s="50">
        <v>4.7600000000000003E-2</v>
      </c>
      <c r="R6746" s="59"/>
    </row>
    <row r="6747" spans="11:18" x14ac:dyDescent="0.2">
      <c r="K6747" s="17">
        <v>6738</v>
      </c>
      <c r="L6747" s="50">
        <v>1.7904725337173886E-3</v>
      </c>
      <c r="M6747" s="50">
        <v>1.805084884498569E-3</v>
      </c>
      <c r="N6747" s="50">
        <v>5.3800000000000001E-2</v>
      </c>
      <c r="O6747" s="50">
        <v>5.4399999999999997E-2</v>
      </c>
      <c r="R6747" s="59"/>
    </row>
    <row r="6748" spans="11:18" x14ac:dyDescent="0.2">
      <c r="K6748" s="17">
        <v>6739</v>
      </c>
      <c r="L6748" s="50">
        <v>1.6656183193535952E-3</v>
      </c>
      <c r="M6748" s="50">
        <v>1.6796287777241866E-3</v>
      </c>
      <c r="N6748" s="50">
        <v>5.1999999999999998E-2</v>
      </c>
      <c r="O6748" s="50">
        <v>5.2200000000000003E-2</v>
      </c>
      <c r="R6748" s="59"/>
    </row>
    <row r="6749" spans="11:18" x14ac:dyDescent="0.2">
      <c r="K6749" s="17">
        <v>6740</v>
      </c>
      <c r="L6749" s="50">
        <v>1.7820726264204207E-3</v>
      </c>
      <c r="M6749" s="50">
        <v>1.7955529147815604E-3</v>
      </c>
      <c r="N6749" s="50">
        <v>4.9599999999999998E-2</v>
      </c>
      <c r="O6749" s="50">
        <v>0.05</v>
      </c>
      <c r="R6749" s="59"/>
    </row>
    <row r="6750" spans="11:18" x14ac:dyDescent="0.2">
      <c r="K6750" s="17">
        <v>6741</v>
      </c>
      <c r="L6750" s="50">
        <v>1.7609806200379072E-3</v>
      </c>
      <c r="M6750" s="50">
        <v>1.7742238977151486E-3</v>
      </c>
      <c r="N6750" s="50">
        <v>4.8800000000000003E-2</v>
      </c>
      <c r="O6750" s="50">
        <v>4.9000000000000002E-2</v>
      </c>
      <c r="R6750" s="59"/>
    </row>
    <row r="6751" spans="11:18" x14ac:dyDescent="0.2">
      <c r="K6751" s="17">
        <v>6742</v>
      </c>
      <c r="L6751" s="50">
        <v>1.9181994973055212E-3</v>
      </c>
      <c r="M6751" s="50">
        <v>1.9335200515239251E-3</v>
      </c>
      <c r="N6751" s="50">
        <v>5.6800000000000003E-2</v>
      </c>
      <c r="O6751" s="50">
        <v>5.6800000000000003E-2</v>
      </c>
      <c r="R6751" s="59"/>
    </row>
    <row r="6752" spans="11:18" x14ac:dyDescent="0.2">
      <c r="K6752" s="17">
        <v>6743</v>
      </c>
      <c r="L6752" s="50">
        <v>1.5196373917259964E-3</v>
      </c>
      <c r="M6752" s="50">
        <v>1.5327505080927966E-3</v>
      </c>
      <c r="N6752" s="50">
        <v>4.8599999999999997E-2</v>
      </c>
      <c r="O6752" s="50">
        <v>4.8800000000000003E-2</v>
      </c>
      <c r="R6752" s="59"/>
    </row>
    <row r="6753" spans="11:18" x14ac:dyDescent="0.2">
      <c r="K6753" s="17">
        <v>6744</v>
      </c>
      <c r="L6753" s="50">
        <v>1.8367511233653953E-3</v>
      </c>
      <c r="M6753" s="50">
        <v>1.8506228459744833E-3</v>
      </c>
      <c r="N6753" s="50">
        <v>5.1200000000000002E-2</v>
      </c>
      <c r="O6753" s="50">
        <v>5.1799999999999999E-2</v>
      </c>
      <c r="R6753" s="59"/>
    </row>
    <row r="6754" spans="11:18" x14ac:dyDescent="0.2">
      <c r="K6754" s="17">
        <v>6745</v>
      </c>
      <c r="L6754" s="50">
        <v>1.5834222589256276E-3</v>
      </c>
      <c r="M6754" s="50">
        <v>1.5958845341986479E-3</v>
      </c>
      <c r="N6754" s="50">
        <v>4.5999999999999999E-2</v>
      </c>
      <c r="O6754" s="50">
        <v>4.6199999999999998E-2</v>
      </c>
      <c r="R6754" s="59"/>
    </row>
    <row r="6755" spans="11:18" x14ac:dyDescent="0.2">
      <c r="K6755" s="17">
        <v>6746</v>
      </c>
      <c r="L6755" s="50">
        <v>1.438777976838363E-3</v>
      </c>
      <c r="M6755" s="50">
        <v>1.4516651238149732E-3</v>
      </c>
      <c r="N6755" s="50">
        <v>4.8000000000000001E-2</v>
      </c>
      <c r="O6755" s="50">
        <v>4.8000000000000001E-2</v>
      </c>
      <c r="R6755" s="59"/>
    </row>
    <row r="6756" spans="11:18" x14ac:dyDescent="0.2">
      <c r="K6756" s="17">
        <v>6747</v>
      </c>
      <c r="L6756" s="50">
        <v>1.7093460238046163E-3</v>
      </c>
      <c r="M6756" s="50">
        <v>1.722781978168621E-3</v>
      </c>
      <c r="N6756" s="50">
        <v>4.9599999999999998E-2</v>
      </c>
      <c r="O6756" s="50">
        <v>5.0200000000000002E-2</v>
      </c>
      <c r="R6756" s="59"/>
    </row>
    <row r="6757" spans="11:18" x14ac:dyDescent="0.2">
      <c r="K6757" s="17">
        <v>6748</v>
      </c>
      <c r="L6757" s="50">
        <v>1.7248454352021298E-3</v>
      </c>
      <c r="M6757" s="50">
        <v>1.7384590346063162E-3</v>
      </c>
      <c r="N6757" s="50">
        <v>5.04E-2</v>
      </c>
      <c r="O6757" s="50">
        <v>5.0599999999999999E-2</v>
      </c>
      <c r="R6757" s="59"/>
    </row>
    <row r="6758" spans="11:18" x14ac:dyDescent="0.2">
      <c r="K6758" s="17">
        <v>6749</v>
      </c>
      <c r="L6758" s="50">
        <v>1.668755333944926E-3</v>
      </c>
      <c r="M6758" s="50">
        <v>1.6826611856820251E-3</v>
      </c>
      <c r="N6758" s="50">
        <v>5.1400000000000001E-2</v>
      </c>
      <c r="O6758" s="50">
        <v>5.1799999999999999E-2</v>
      </c>
      <c r="R6758" s="59"/>
    </row>
    <row r="6759" spans="11:18" x14ac:dyDescent="0.2">
      <c r="K6759" s="17">
        <v>6750</v>
      </c>
      <c r="L6759" s="50">
        <v>1.7419375680180207E-3</v>
      </c>
      <c r="M6759" s="50">
        <v>1.7556949698455809E-3</v>
      </c>
      <c r="N6759" s="50">
        <v>5.0799999999999998E-2</v>
      </c>
      <c r="O6759" s="50">
        <v>5.0999999999999997E-2</v>
      </c>
      <c r="R6759" s="59"/>
    </row>
    <row r="6760" spans="11:18" x14ac:dyDescent="0.2">
      <c r="K6760" s="17">
        <v>6751</v>
      </c>
      <c r="L6760" s="50">
        <v>1.5289310604958792E-3</v>
      </c>
      <c r="M6760" s="50">
        <v>1.5419895814064995E-3</v>
      </c>
      <c r="N6760" s="50">
        <v>4.82E-2</v>
      </c>
      <c r="O6760" s="50">
        <v>4.9000000000000002E-2</v>
      </c>
      <c r="R6760" s="59"/>
    </row>
    <row r="6761" spans="11:18" x14ac:dyDescent="0.2">
      <c r="K6761" s="17">
        <v>6752</v>
      </c>
      <c r="L6761" s="50">
        <v>1.4655097729189507E-3</v>
      </c>
      <c r="M6761" s="50">
        <v>1.4777699369037164E-3</v>
      </c>
      <c r="N6761" s="50">
        <v>4.5400000000000003E-2</v>
      </c>
      <c r="O6761" s="50">
        <v>4.5600000000000002E-2</v>
      </c>
      <c r="R6761" s="59"/>
    </row>
    <row r="6762" spans="11:18" x14ac:dyDescent="0.2">
      <c r="K6762" s="17">
        <v>6753</v>
      </c>
      <c r="L6762" s="50">
        <v>1.7121510865508629E-3</v>
      </c>
      <c r="M6762" s="50">
        <v>1.7253308529402837E-3</v>
      </c>
      <c r="N6762" s="50">
        <v>4.8599999999999997E-2</v>
      </c>
      <c r="O6762" s="50">
        <v>4.9000000000000002E-2</v>
      </c>
      <c r="R6762" s="59"/>
    </row>
    <row r="6763" spans="11:18" x14ac:dyDescent="0.2">
      <c r="K6763" s="17">
        <v>6754</v>
      </c>
      <c r="L6763" s="50">
        <v>1.622189448171017E-3</v>
      </c>
      <c r="M6763" s="50">
        <v>1.6354457441171413E-3</v>
      </c>
      <c r="N6763" s="50">
        <v>4.9000000000000002E-2</v>
      </c>
      <c r="O6763" s="50">
        <v>4.9200000000000001E-2</v>
      </c>
      <c r="R6763" s="59"/>
    </row>
    <row r="6764" spans="11:18" x14ac:dyDescent="0.2">
      <c r="K6764" s="17">
        <v>6755</v>
      </c>
      <c r="L6764" s="50">
        <v>1.6257193205013096E-3</v>
      </c>
      <c r="M6764" s="50">
        <v>1.639821003902383E-3</v>
      </c>
      <c r="N6764" s="50">
        <v>5.2400000000000002E-2</v>
      </c>
      <c r="O6764" s="50">
        <v>5.28E-2</v>
      </c>
      <c r="R6764" s="59"/>
    </row>
    <row r="6765" spans="11:18" x14ac:dyDescent="0.2">
      <c r="K6765" s="17">
        <v>6756</v>
      </c>
      <c r="L6765" s="50">
        <v>1.8923954287950646E-3</v>
      </c>
      <c r="M6765" s="50">
        <v>1.9072966380652189E-3</v>
      </c>
      <c r="N6765" s="50">
        <v>5.5199999999999999E-2</v>
      </c>
      <c r="O6765" s="50">
        <v>5.5399999999999998E-2</v>
      </c>
      <c r="R6765" s="59"/>
    </row>
    <row r="6766" spans="11:18" x14ac:dyDescent="0.2">
      <c r="K6766" s="17">
        <v>6757</v>
      </c>
      <c r="L6766" s="50">
        <v>1.7118943952378785E-3</v>
      </c>
      <c r="M6766" s="50">
        <v>1.7264230416659736E-3</v>
      </c>
      <c r="N6766" s="50">
        <v>5.3999999999999999E-2</v>
      </c>
      <c r="O6766" s="50">
        <v>5.3999999999999999E-2</v>
      </c>
      <c r="R6766" s="59"/>
    </row>
    <row r="6767" spans="11:18" x14ac:dyDescent="0.2">
      <c r="K6767" s="17">
        <v>6758</v>
      </c>
      <c r="L6767" s="50">
        <v>1.6331582330656109E-3</v>
      </c>
      <c r="M6767" s="50">
        <v>1.646800338298338E-3</v>
      </c>
      <c r="N6767" s="50">
        <v>5.04E-2</v>
      </c>
      <c r="O6767" s="50">
        <v>5.0799999999999998E-2</v>
      </c>
      <c r="R6767" s="59"/>
    </row>
    <row r="6768" spans="11:18" x14ac:dyDescent="0.2">
      <c r="K6768" s="17">
        <v>6759</v>
      </c>
      <c r="L6768" s="50">
        <v>1.8691451020243751E-3</v>
      </c>
      <c r="M6768" s="50">
        <v>1.8833986603445105E-3</v>
      </c>
      <c r="N6768" s="50">
        <v>5.2400000000000002E-2</v>
      </c>
      <c r="O6768" s="50">
        <v>5.28E-2</v>
      </c>
      <c r="R6768" s="59"/>
    </row>
    <row r="6769" spans="11:18" x14ac:dyDescent="0.2">
      <c r="K6769" s="17">
        <v>6760</v>
      </c>
      <c r="L6769" s="50">
        <v>1.8152896262551132E-3</v>
      </c>
      <c r="M6769" s="50">
        <v>1.8305864908965911E-3</v>
      </c>
      <c r="N6769" s="50">
        <v>5.6599999999999998E-2</v>
      </c>
      <c r="O6769" s="50">
        <v>5.7000000000000002E-2</v>
      </c>
      <c r="R6769" s="59"/>
    </row>
    <row r="6770" spans="11:18" x14ac:dyDescent="0.2">
      <c r="K6770" s="17">
        <v>6761</v>
      </c>
      <c r="L6770" s="50">
        <v>1.8422700942761676E-3</v>
      </c>
      <c r="M6770" s="50">
        <v>1.8567026186507949E-3</v>
      </c>
      <c r="N6770" s="50">
        <v>5.3199999999999997E-2</v>
      </c>
      <c r="O6770" s="50">
        <v>5.3800000000000001E-2</v>
      </c>
      <c r="R6770" s="59"/>
    </row>
    <row r="6771" spans="11:18" x14ac:dyDescent="0.2">
      <c r="K6771" s="17">
        <v>6762</v>
      </c>
      <c r="L6771" s="50">
        <v>1.6667346231728772E-3</v>
      </c>
      <c r="M6771" s="50">
        <v>1.679671830642409E-3</v>
      </c>
      <c r="N6771" s="50">
        <v>4.7399999999999998E-2</v>
      </c>
      <c r="O6771" s="50">
        <v>4.82E-2</v>
      </c>
      <c r="R6771" s="59"/>
    </row>
    <row r="6772" spans="11:18" x14ac:dyDescent="0.2">
      <c r="K6772" s="17">
        <v>6763</v>
      </c>
      <c r="L6772" s="50">
        <v>1.4933429831467128E-3</v>
      </c>
      <c r="M6772" s="50">
        <v>1.5054203678432571E-3</v>
      </c>
      <c r="N6772" s="50">
        <v>4.48E-2</v>
      </c>
      <c r="O6772" s="50">
        <v>4.48E-2</v>
      </c>
      <c r="R6772" s="59"/>
    </row>
    <row r="6773" spans="11:18" x14ac:dyDescent="0.2">
      <c r="K6773" s="17">
        <v>6764</v>
      </c>
      <c r="L6773" s="50">
        <v>1.8571221112440887E-3</v>
      </c>
      <c r="M6773" s="50">
        <v>1.8718479191643851E-3</v>
      </c>
      <c r="N6773" s="50">
        <v>5.4399999999999997E-2</v>
      </c>
      <c r="O6773" s="50">
        <v>5.4800000000000001E-2</v>
      </c>
      <c r="R6773" s="59"/>
    </row>
    <row r="6774" spans="11:18" x14ac:dyDescent="0.2">
      <c r="K6774" s="17">
        <v>6765</v>
      </c>
      <c r="L6774" s="50">
        <v>1.8449358126353566E-3</v>
      </c>
      <c r="M6774" s="50">
        <v>1.8586287194207159E-3</v>
      </c>
      <c r="N6774" s="50">
        <v>5.0599999999999999E-2</v>
      </c>
      <c r="O6774" s="50">
        <v>5.0599999999999999E-2</v>
      </c>
      <c r="R6774" s="59"/>
    </row>
    <row r="6775" spans="11:18" x14ac:dyDescent="0.2">
      <c r="K6775" s="17">
        <v>6766</v>
      </c>
      <c r="L6775" s="50">
        <v>1.6821383736215787E-3</v>
      </c>
      <c r="M6775" s="50">
        <v>1.6960034028488753E-3</v>
      </c>
      <c r="N6775" s="50">
        <v>5.1400000000000001E-2</v>
      </c>
      <c r="O6775" s="50">
        <v>5.16E-2</v>
      </c>
      <c r="R6775" s="59"/>
    </row>
    <row r="6776" spans="11:18" x14ac:dyDescent="0.2">
      <c r="K6776" s="17">
        <v>6767</v>
      </c>
      <c r="L6776" s="50">
        <v>1.6069044272187852E-3</v>
      </c>
      <c r="M6776" s="50">
        <v>1.619898473760497E-3</v>
      </c>
      <c r="N6776" s="50">
        <v>4.82E-2</v>
      </c>
      <c r="O6776" s="50">
        <v>4.82E-2</v>
      </c>
      <c r="R6776" s="59"/>
    </row>
    <row r="6777" spans="11:18" x14ac:dyDescent="0.2">
      <c r="K6777" s="17">
        <v>6768</v>
      </c>
      <c r="L6777" s="50">
        <v>1.8687742356980131E-3</v>
      </c>
      <c r="M6777" s="50">
        <v>1.8833543619107783E-3</v>
      </c>
      <c r="N6777" s="50">
        <v>5.3999999999999999E-2</v>
      </c>
      <c r="O6777" s="50">
        <v>5.3999999999999999E-2</v>
      </c>
      <c r="R6777" s="59"/>
    </row>
    <row r="6778" spans="11:18" x14ac:dyDescent="0.2">
      <c r="K6778" s="17">
        <v>6769</v>
      </c>
      <c r="L6778" s="50">
        <v>1.5711799759067033E-3</v>
      </c>
      <c r="M6778" s="50">
        <v>1.5844209456929881E-3</v>
      </c>
      <c r="N6778" s="50">
        <v>4.9200000000000001E-2</v>
      </c>
      <c r="O6778" s="50">
        <v>4.9200000000000001E-2</v>
      </c>
      <c r="R6778" s="59"/>
    </row>
    <row r="6779" spans="11:18" x14ac:dyDescent="0.2">
      <c r="K6779" s="17">
        <v>6770</v>
      </c>
      <c r="L6779" s="50">
        <v>1.772871949559942E-3</v>
      </c>
      <c r="M6779" s="50">
        <v>1.7877827102480758E-3</v>
      </c>
      <c r="N6779" s="50">
        <v>5.5399999999999998E-2</v>
      </c>
      <c r="O6779" s="50">
        <v>5.5399999999999998E-2</v>
      </c>
      <c r="R6779" s="59"/>
    </row>
    <row r="6780" spans="11:18" x14ac:dyDescent="0.2">
      <c r="K6780" s="17">
        <v>6771</v>
      </c>
      <c r="L6780" s="50">
        <v>1.5506417980059772E-3</v>
      </c>
      <c r="M6780" s="50">
        <v>1.563978784665788E-3</v>
      </c>
      <c r="N6780" s="50">
        <v>4.9200000000000001E-2</v>
      </c>
      <c r="O6780" s="50">
        <v>4.9799999999999997E-2</v>
      </c>
      <c r="R6780" s="59"/>
    </row>
    <row r="6781" spans="11:18" x14ac:dyDescent="0.2">
      <c r="K6781" s="17">
        <v>6772</v>
      </c>
      <c r="L6781" s="50">
        <v>1.5411655592406578E-3</v>
      </c>
      <c r="M6781" s="50">
        <v>1.5543608503552056E-3</v>
      </c>
      <c r="N6781" s="50">
        <v>4.8800000000000003E-2</v>
      </c>
      <c r="O6781" s="50">
        <v>4.9399999999999999E-2</v>
      </c>
      <c r="R6781" s="59"/>
    </row>
    <row r="6782" spans="11:18" x14ac:dyDescent="0.2">
      <c r="K6782" s="17">
        <v>6773</v>
      </c>
      <c r="L6782" s="50">
        <v>1.4347907716596544E-3</v>
      </c>
      <c r="M6782" s="50">
        <v>1.4475363123659015E-3</v>
      </c>
      <c r="N6782" s="50">
        <v>4.7E-2</v>
      </c>
      <c r="O6782" s="50">
        <v>4.8000000000000001E-2</v>
      </c>
      <c r="R6782" s="59"/>
    </row>
    <row r="6783" spans="11:18" x14ac:dyDescent="0.2">
      <c r="K6783" s="17">
        <v>6774</v>
      </c>
      <c r="L6783" s="50">
        <v>1.7491978333140186E-3</v>
      </c>
      <c r="M6783" s="50">
        <v>1.7624808933842432E-3</v>
      </c>
      <c r="N6783" s="50">
        <v>4.8800000000000003E-2</v>
      </c>
      <c r="O6783" s="50">
        <v>4.9200000000000001E-2</v>
      </c>
      <c r="R6783" s="59"/>
    </row>
    <row r="6784" spans="11:18" x14ac:dyDescent="0.2">
      <c r="K6784" s="17">
        <v>6775</v>
      </c>
      <c r="L6784" s="50">
        <v>1.7467163918700739E-3</v>
      </c>
      <c r="M6784" s="50">
        <v>1.7607698388470015E-3</v>
      </c>
      <c r="N6784" s="50">
        <v>5.1799999999999999E-2</v>
      </c>
      <c r="O6784" s="50">
        <v>5.2600000000000001E-2</v>
      </c>
      <c r="R6784" s="59"/>
    </row>
    <row r="6785" spans="11:18" x14ac:dyDescent="0.2">
      <c r="K6785" s="17">
        <v>6776</v>
      </c>
      <c r="L6785" s="50">
        <v>1.7936707444908915E-3</v>
      </c>
      <c r="M6785" s="50">
        <v>1.8083917814160745E-3</v>
      </c>
      <c r="N6785" s="50">
        <v>5.4399999999999997E-2</v>
      </c>
      <c r="O6785" s="50">
        <v>5.4800000000000001E-2</v>
      </c>
      <c r="R6785" s="59"/>
    </row>
    <row r="6786" spans="11:18" x14ac:dyDescent="0.2">
      <c r="K6786" s="17">
        <v>6777</v>
      </c>
      <c r="L6786" s="50">
        <v>1.6666229977804338E-3</v>
      </c>
      <c r="M6786" s="50">
        <v>1.68011872524186E-3</v>
      </c>
      <c r="N6786" s="50">
        <v>0.05</v>
      </c>
      <c r="O6786" s="50">
        <v>5.0200000000000002E-2</v>
      </c>
      <c r="R6786" s="59"/>
    </row>
    <row r="6787" spans="11:18" x14ac:dyDescent="0.2">
      <c r="K6787" s="17">
        <v>6778</v>
      </c>
      <c r="L6787" s="50">
        <v>1.7012196553979723E-3</v>
      </c>
      <c r="M6787" s="50">
        <v>1.7158576908821981E-3</v>
      </c>
      <c r="N6787" s="50">
        <v>5.4199999999999998E-2</v>
      </c>
      <c r="O6787" s="50">
        <v>5.4600000000000003E-2</v>
      </c>
      <c r="R6787" s="59"/>
    </row>
    <row r="6788" spans="11:18" x14ac:dyDescent="0.2">
      <c r="K6788" s="17">
        <v>6779</v>
      </c>
      <c r="L6788" s="50">
        <v>2.216278499450912E-3</v>
      </c>
      <c r="M6788" s="50">
        <v>2.231838602477837E-3</v>
      </c>
      <c r="N6788" s="50">
        <v>5.7200000000000001E-2</v>
      </c>
      <c r="O6788" s="50">
        <v>5.7599999999999998E-2</v>
      </c>
      <c r="R6788" s="59"/>
    </row>
    <row r="6789" spans="11:18" x14ac:dyDescent="0.2">
      <c r="K6789" s="17">
        <v>6780</v>
      </c>
      <c r="L6789" s="50">
        <v>1.5989893842205507E-3</v>
      </c>
      <c r="M6789" s="50">
        <v>1.61298892973791E-3</v>
      </c>
      <c r="N6789" s="50">
        <v>5.1999999999999998E-2</v>
      </c>
      <c r="O6789" s="50">
        <v>5.2200000000000003E-2</v>
      </c>
      <c r="R6789" s="59"/>
    </row>
    <row r="6790" spans="11:18" x14ac:dyDescent="0.2">
      <c r="K6790" s="17">
        <v>6781</v>
      </c>
      <c r="L6790" s="50">
        <v>2.1112159806815421E-3</v>
      </c>
      <c r="M6790" s="50">
        <v>2.1269091162002115E-3</v>
      </c>
      <c r="N6790" s="50">
        <v>5.7599999999999998E-2</v>
      </c>
      <c r="O6790" s="50">
        <v>5.8200000000000002E-2</v>
      </c>
      <c r="R6790" s="59"/>
    </row>
    <row r="6791" spans="11:18" x14ac:dyDescent="0.2">
      <c r="K6791" s="17">
        <v>6782</v>
      </c>
      <c r="L6791" s="50">
        <v>1.552538007310401E-3</v>
      </c>
      <c r="M6791" s="50">
        <v>1.5651521090217155E-3</v>
      </c>
      <c r="N6791" s="50">
        <v>4.6800000000000001E-2</v>
      </c>
      <c r="O6791" s="50">
        <v>4.6800000000000001E-2</v>
      </c>
      <c r="R6791" s="59"/>
    </row>
    <row r="6792" spans="11:18" x14ac:dyDescent="0.2">
      <c r="K6792" s="17">
        <v>6783</v>
      </c>
      <c r="L6792" s="50">
        <v>1.5157037201182851E-3</v>
      </c>
      <c r="M6792" s="50">
        <v>1.5284426260611553E-3</v>
      </c>
      <c r="N6792" s="50">
        <v>4.7199999999999999E-2</v>
      </c>
      <c r="O6792" s="50">
        <v>4.7399999999999998E-2</v>
      </c>
      <c r="R6792" s="59"/>
    </row>
    <row r="6793" spans="11:18" x14ac:dyDescent="0.2">
      <c r="K6793" s="17">
        <v>6784</v>
      </c>
      <c r="L6793" s="50">
        <v>1.835799548966546E-3</v>
      </c>
      <c r="M6793" s="50">
        <v>1.8500067500004792E-3</v>
      </c>
      <c r="N6793" s="50">
        <v>5.2600000000000001E-2</v>
      </c>
      <c r="O6793" s="50">
        <v>5.2600000000000001E-2</v>
      </c>
      <c r="R6793" s="59"/>
    </row>
    <row r="6794" spans="11:18" x14ac:dyDescent="0.2">
      <c r="K6794" s="17">
        <v>6785</v>
      </c>
      <c r="L6794" s="50">
        <v>1.8212672304518073E-3</v>
      </c>
      <c r="M6794" s="50">
        <v>1.8355213919658503E-3</v>
      </c>
      <c r="N6794" s="50">
        <v>5.28E-2</v>
      </c>
      <c r="O6794" s="50">
        <v>5.28E-2</v>
      </c>
      <c r="R6794" s="59"/>
    </row>
    <row r="6795" spans="11:18" x14ac:dyDescent="0.2">
      <c r="K6795" s="17">
        <v>6786</v>
      </c>
      <c r="L6795" s="50">
        <v>1.7073239633119894E-3</v>
      </c>
      <c r="M6795" s="50">
        <v>1.7211158515531505E-3</v>
      </c>
      <c r="N6795" s="50">
        <v>5.0999999999999997E-2</v>
      </c>
      <c r="O6795" s="50">
        <v>5.1200000000000002E-2</v>
      </c>
      <c r="R6795" s="59"/>
    </row>
    <row r="6796" spans="11:18" x14ac:dyDescent="0.2">
      <c r="K6796" s="17">
        <v>6787</v>
      </c>
      <c r="L6796" s="50">
        <v>1.7486478889344995E-3</v>
      </c>
      <c r="M6796" s="50">
        <v>1.7623518864339864E-3</v>
      </c>
      <c r="N6796" s="50">
        <v>5.0599999999999999E-2</v>
      </c>
      <c r="O6796" s="50">
        <v>5.0999999999999997E-2</v>
      </c>
      <c r="R6796" s="59"/>
    </row>
    <row r="6797" spans="11:18" x14ac:dyDescent="0.2">
      <c r="K6797" s="17">
        <v>6788</v>
      </c>
      <c r="L6797" s="50">
        <v>1.4512226920303274E-3</v>
      </c>
      <c r="M6797" s="50">
        <v>1.4638553911708947E-3</v>
      </c>
      <c r="N6797" s="50">
        <v>4.6800000000000001E-2</v>
      </c>
      <c r="O6797" s="50">
        <v>4.7199999999999999E-2</v>
      </c>
      <c r="R6797" s="59"/>
    </row>
    <row r="6798" spans="11:18" x14ac:dyDescent="0.2">
      <c r="K6798" s="17">
        <v>6789</v>
      </c>
      <c r="L6798" s="50">
        <v>1.6638737051232124E-3</v>
      </c>
      <c r="M6798" s="50">
        <v>1.6774958496647895E-3</v>
      </c>
      <c r="N6798" s="50">
        <v>5.0200000000000002E-2</v>
      </c>
      <c r="O6798" s="50">
        <v>5.0799999999999998E-2</v>
      </c>
      <c r="R6798" s="59"/>
    </row>
    <row r="6799" spans="11:18" x14ac:dyDescent="0.2">
      <c r="K6799" s="17">
        <v>6790</v>
      </c>
      <c r="L6799" s="50">
        <v>1.5951617888719425E-3</v>
      </c>
      <c r="M6799" s="50">
        <v>1.6077067191124855E-3</v>
      </c>
      <c r="N6799" s="50">
        <v>4.6399999999999997E-2</v>
      </c>
      <c r="O6799" s="50">
        <v>4.6600000000000003E-2</v>
      </c>
      <c r="R6799" s="59"/>
    </row>
    <row r="6800" spans="11:18" x14ac:dyDescent="0.2">
      <c r="K6800" s="17">
        <v>6791</v>
      </c>
      <c r="L6800" s="50">
        <v>1.7311317285162837E-3</v>
      </c>
      <c r="M6800" s="50">
        <v>1.7454380592200817E-3</v>
      </c>
      <c r="N6800" s="50">
        <v>5.28E-2</v>
      </c>
      <c r="O6800" s="50">
        <v>5.3199999999999997E-2</v>
      </c>
      <c r="R6800" s="59"/>
    </row>
    <row r="6801" spans="11:18" x14ac:dyDescent="0.2">
      <c r="K6801" s="17">
        <v>6792</v>
      </c>
      <c r="L6801" s="50">
        <v>1.6987531894491774E-3</v>
      </c>
      <c r="M6801" s="50">
        <v>1.7126967215149108E-3</v>
      </c>
      <c r="N6801" s="50">
        <v>5.1400000000000001E-2</v>
      </c>
      <c r="O6801" s="50">
        <v>5.1999999999999998E-2</v>
      </c>
      <c r="R6801" s="59"/>
    </row>
    <row r="6802" spans="11:18" x14ac:dyDescent="0.2">
      <c r="K6802" s="17">
        <v>6793</v>
      </c>
      <c r="L6802" s="50">
        <v>1.659656605165835E-3</v>
      </c>
      <c r="M6802" s="50">
        <v>1.6731207976664216E-3</v>
      </c>
      <c r="N6802" s="50">
        <v>4.9799999999999997E-2</v>
      </c>
      <c r="O6802" s="50">
        <v>0.05</v>
      </c>
      <c r="R6802" s="59"/>
    </row>
    <row r="6803" spans="11:18" x14ac:dyDescent="0.2">
      <c r="K6803" s="17">
        <v>6794</v>
      </c>
      <c r="L6803" s="50">
        <v>1.7201545357954033E-3</v>
      </c>
      <c r="M6803" s="50">
        <v>1.7347820215294937E-3</v>
      </c>
      <c r="N6803" s="50">
        <v>5.3800000000000001E-2</v>
      </c>
      <c r="O6803" s="50">
        <v>5.4800000000000001E-2</v>
      </c>
      <c r="R6803" s="59"/>
    </row>
    <row r="6804" spans="11:18" x14ac:dyDescent="0.2">
      <c r="K6804" s="17">
        <v>6795</v>
      </c>
      <c r="L6804" s="50">
        <v>1.6334749898072622E-3</v>
      </c>
      <c r="M6804" s="50">
        <v>1.6477436134283846E-3</v>
      </c>
      <c r="N6804" s="50">
        <v>5.2999999999999999E-2</v>
      </c>
      <c r="O6804" s="50">
        <v>5.3199999999999997E-2</v>
      </c>
      <c r="R6804" s="59"/>
    </row>
    <row r="6805" spans="11:18" x14ac:dyDescent="0.2">
      <c r="K6805" s="17">
        <v>6796</v>
      </c>
      <c r="L6805" s="50">
        <v>1.7188567816978717E-3</v>
      </c>
      <c r="M6805" s="50">
        <v>1.7326117743772403E-3</v>
      </c>
      <c r="N6805" s="50">
        <v>5.0999999999999997E-2</v>
      </c>
      <c r="O6805" s="50">
        <v>5.0999999999999997E-2</v>
      </c>
      <c r="R6805" s="59"/>
    </row>
    <row r="6806" spans="11:18" x14ac:dyDescent="0.2">
      <c r="K6806" s="17">
        <v>6797</v>
      </c>
      <c r="L6806" s="50">
        <v>2.0291651455377458E-3</v>
      </c>
      <c r="M6806" s="50">
        <v>2.0452980513376599E-3</v>
      </c>
      <c r="N6806" s="50">
        <v>5.9799999999999999E-2</v>
      </c>
      <c r="O6806" s="50">
        <v>5.9799999999999999E-2</v>
      </c>
      <c r="R6806" s="59"/>
    </row>
    <row r="6807" spans="11:18" x14ac:dyDescent="0.2">
      <c r="K6807" s="17">
        <v>6798</v>
      </c>
      <c r="L6807" s="50">
        <v>1.6475129196837749E-3</v>
      </c>
      <c r="M6807" s="50">
        <v>1.6609856511793676E-3</v>
      </c>
      <c r="N6807" s="50">
        <v>4.9599999999999998E-2</v>
      </c>
      <c r="O6807" s="50">
        <v>5.0200000000000002E-2</v>
      </c>
      <c r="R6807" s="59"/>
    </row>
    <row r="6808" spans="11:18" x14ac:dyDescent="0.2">
      <c r="K6808" s="17">
        <v>6799</v>
      </c>
      <c r="L6808" s="50">
        <v>1.9639432601262631E-3</v>
      </c>
      <c r="M6808" s="50">
        <v>1.9786871896708721E-3</v>
      </c>
      <c r="N6808" s="50">
        <v>5.4199999999999998E-2</v>
      </c>
      <c r="O6808" s="50">
        <v>5.4600000000000003E-2</v>
      </c>
      <c r="R6808" s="59"/>
    </row>
    <row r="6809" spans="11:18" x14ac:dyDescent="0.2">
      <c r="K6809" s="17">
        <v>6800</v>
      </c>
      <c r="L6809" s="50">
        <v>1.4513676088268917E-3</v>
      </c>
      <c r="M6809" s="50">
        <v>1.4632323677810889E-3</v>
      </c>
      <c r="N6809" s="50">
        <v>4.3999999999999997E-2</v>
      </c>
      <c r="O6809" s="50">
        <v>4.4200000000000003E-2</v>
      </c>
      <c r="R6809" s="59"/>
    </row>
    <row r="6810" spans="11:18" x14ac:dyDescent="0.2">
      <c r="K6810" s="17">
        <v>6801</v>
      </c>
      <c r="L6810" s="50">
        <v>1.9446448486691355E-3</v>
      </c>
      <c r="M6810" s="50">
        <v>1.958732579367556E-3</v>
      </c>
      <c r="N6810" s="50">
        <v>5.1999999999999998E-2</v>
      </c>
      <c r="O6810" s="50">
        <v>5.1999999999999998E-2</v>
      </c>
      <c r="R6810" s="59"/>
    </row>
    <row r="6811" spans="11:18" x14ac:dyDescent="0.2">
      <c r="K6811" s="17">
        <v>6802</v>
      </c>
      <c r="L6811" s="50">
        <v>2.0265208171071089E-3</v>
      </c>
      <c r="M6811" s="50">
        <v>2.0424739051803304E-3</v>
      </c>
      <c r="N6811" s="50">
        <v>5.8799999999999998E-2</v>
      </c>
      <c r="O6811" s="50">
        <v>5.9400000000000001E-2</v>
      </c>
      <c r="R6811" s="59"/>
    </row>
    <row r="6812" spans="11:18" x14ac:dyDescent="0.2">
      <c r="K6812" s="17">
        <v>6803</v>
      </c>
      <c r="L6812" s="50">
        <v>1.643724702406245E-3</v>
      </c>
      <c r="M6812" s="50">
        <v>1.6563379853077051E-3</v>
      </c>
      <c r="N6812" s="50">
        <v>4.6600000000000003E-2</v>
      </c>
      <c r="O6812" s="50">
        <v>4.6800000000000001E-2</v>
      </c>
      <c r="R6812" s="59"/>
    </row>
    <row r="6813" spans="11:18" x14ac:dyDescent="0.2">
      <c r="K6813" s="17">
        <v>6804</v>
      </c>
      <c r="L6813" s="50">
        <v>1.7757801081862098E-3</v>
      </c>
      <c r="M6813" s="50">
        <v>1.7894503216748206E-3</v>
      </c>
      <c r="N6813" s="50">
        <v>5.0599999999999999E-2</v>
      </c>
      <c r="O6813" s="50">
        <v>5.0599999999999999E-2</v>
      </c>
      <c r="R6813" s="59"/>
    </row>
    <row r="6814" spans="11:18" x14ac:dyDescent="0.2">
      <c r="K6814" s="17">
        <v>6805</v>
      </c>
      <c r="L6814" s="50">
        <v>2.2457319543547224E-3</v>
      </c>
      <c r="M6814" s="50">
        <v>2.2612560260789954E-3</v>
      </c>
      <c r="N6814" s="50">
        <v>5.7000000000000002E-2</v>
      </c>
      <c r="O6814" s="50">
        <v>5.7200000000000001E-2</v>
      </c>
      <c r="R6814" s="59"/>
    </row>
    <row r="6815" spans="11:18" x14ac:dyDescent="0.2">
      <c r="K6815" s="17">
        <v>6806</v>
      </c>
      <c r="L6815" s="50">
        <v>1.8603826064679256E-3</v>
      </c>
      <c r="M6815" s="50">
        <v>1.87447735531368E-3</v>
      </c>
      <c r="N6815" s="50">
        <v>5.16E-2</v>
      </c>
      <c r="O6815" s="50">
        <v>5.2400000000000002E-2</v>
      </c>
      <c r="R6815" s="59"/>
    </row>
    <row r="6816" spans="11:18" x14ac:dyDescent="0.2">
      <c r="K6816" s="17">
        <v>6807</v>
      </c>
      <c r="L6816" s="50">
        <v>1.7748627502553382E-3</v>
      </c>
      <c r="M6816" s="50">
        <v>1.789003824099959E-3</v>
      </c>
      <c r="N6816" s="50">
        <v>5.2200000000000003E-2</v>
      </c>
      <c r="O6816" s="50">
        <v>5.2600000000000001E-2</v>
      </c>
      <c r="R6816" s="59"/>
    </row>
    <row r="6817" spans="11:18" x14ac:dyDescent="0.2">
      <c r="K6817" s="17">
        <v>6808</v>
      </c>
      <c r="L6817" s="50">
        <v>1.7298060584660807E-3</v>
      </c>
      <c r="M6817" s="50">
        <v>1.7436377847170014E-3</v>
      </c>
      <c r="N6817" s="50">
        <v>5.1200000000000002E-2</v>
      </c>
      <c r="O6817" s="50">
        <v>5.1400000000000001E-2</v>
      </c>
      <c r="R6817" s="59"/>
    </row>
    <row r="6818" spans="11:18" x14ac:dyDescent="0.2">
      <c r="K6818" s="17">
        <v>6809</v>
      </c>
      <c r="L6818" s="50">
        <v>1.8572253305703115E-3</v>
      </c>
      <c r="M6818" s="50">
        <v>1.8709281297393946E-3</v>
      </c>
      <c r="N6818" s="50">
        <v>5.0599999999999999E-2</v>
      </c>
      <c r="O6818" s="50">
        <v>5.0799999999999998E-2</v>
      </c>
      <c r="R6818" s="59"/>
    </row>
    <row r="6819" spans="11:18" x14ac:dyDescent="0.2">
      <c r="K6819" s="17">
        <v>6810</v>
      </c>
      <c r="L6819" s="50">
        <v>1.6617719621685829E-3</v>
      </c>
      <c r="M6819" s="50">
        <v>1.6751978472099203E-3</v>
      </c>
      <c r="N6819" s="50">
        <v>4.9799999999999997E-2</v>
      </c>
      <c r="O6819" s="50">
        <v>4.9799999999999997E-2</v>
      </c>
      <c r="R6819" s="59"/>
    </row>
    <row r="6820" spans="11:18" x14ac:dyDescent="0.2">
      <c r="K6820" s="17">
        <v>6811</v>
      </c>
      <c r="L6820" s="50">
        <v>1.7484894330257869E-3</v>
      </c>
      <c r="M6820" s="50">
        <v>1.7624982944711349E-3</v>
      </c>
      <c r="N6820" s="50">
        <v>5.16E-2</v>
      </c>
      <c r="O6820" s="50">
        <v>5.2200000000000003E-2</v>
      </c>
      <c r="R6820" s="59"/>
    </row>
    <row r="6821" spans="11:18" x14ac:dyDescent="0.2">
      <c r="K6821" s="17">
        <v>6812</v>
      </c>
      <c r="L6821" s="50">
        <v>1.8356577881563866E-3</v>
      </c>
      <c r="M6821" s="50">
        <v>1.8490372750014331E-3</v>
      </c>
      <c r="N6821" s="50">
        <v>4.9399999999999999E-2</v>
      </c>
      <c r="O6821" s="50">
        <v>4.9399999999999999E-2</v>
      </c>
      <c r="R6821" s="59"/>
    </row>
    <row r="6822" spans="11:18" x14ac:dyDescent="0.2">
      <c r="K6822" s="17">
        <v>6813</v>
      </c>
      <c r="L6822" s="50">
        <v>1.4470932723047039E-3</v>
      </c>
      <c r="M6822" s="50">
        <v>1.4604440838102068E-3</v>
      </c>
      <c r="N6822" s="50">
        <v>4.9599999999999998E-2</v>
      </c>
      <c r="O6822" s="50">
        <v>0.05</v>
      </c>
      <c r="R6822" s="59"/>
    </row>
    <row r="6823" spans="11:18" x14ac:dyDescent="0.2">
      <c r="K6823" s="17">
        <v>6814</v>
      </c>
      <c r="L6823" s="50">
        <v>1.5523015559609666E-3</v>
      </c>
      <c r="M6823" s="50">
        <v>1.5647944861259572E-3</v>
      </c>
      <c r="N6823" s="50">
        <v>4.5999999999999999E-2</v>
      </c>
      <c r="O6823" s="50">
        <v>4.6399999999999997E-2</v>
      </c>
      <c r="R6823" s="59"/>
    </row>
    <row r="6824" spans="11:18" x14ac:dyDescent="0.2">
      <c r="K6824" s="17">
        <v>6815</v>
      </c>
      <c r="L6824" s="50">
        <v>1.6238630917665034E-3</v>
      </c>
      <c r="M6824" s="50">
        <v>1.6370962572927433E-3</v>
      </c>
      <c r="N6824" s="50">
        <v>4.9000000000000002E-2</v>
      </c>
      <c r="O6824" s="50">
        <v>4.9399999999999999E-2</v>
      </c>
      <c r="R6824" s="59"/>
    </row>
    <row r="6825" spans="11:18" x14ac:dyDescent="0.2">
      <c r="K6825" s="17">
        <v>6816</v>
      </c>
      <c r="L6825" s="50">
        <v>1.6409782484036498E-3</v>
      </c>
      <c r="M6825" s="50">
        <v>1.6537950918668924E-3</v>
      </c>
      <c r="N6825" s="50">
        <v>4.7199999999999999E-2</v>
      </c>
      <c r="O6825" s="50">
        <v>4.7600000000000003E-2</v>
      </c>
      <c r="R6825" s="59"/>
    </row>
    <row r="6826" spans="11:18" x14ac:dyDescent="0.2">
      <c r="K6826" s="17">
        <v>6817</v>
      </c>
      <c r="L6826" s="50">
        <v>1.6508219605398029E-3</v>
      </c>
      <c r="M6826" s="50">
        <v>1.6643422627653087E-3</v>
      </c>
      <c r="N6826" s="50">
        <v>0.05</v>
      </c>
      <c r="O6826" s="50">
        <v>5.04E-2</v>
      </c>
      <c r="R6826" s="59"/>
    </row>
    <row r="6827" spans="11:18" x14ac:dyDescent="0.2">
      <c r="K6827" s="17">
        <v>6818</v>
      </c>
      <c r="L6827" s="50">
        <v>1.6494373900505697E-3</v>
      </c>
      <c r="M6827" s="50">
        <v>1.663313084667093E-3</v>
      </c>
      <c r="N6827" s="50">
        <v>5.1400000000000001E-2</v>
      </c>
      <c r="O6827" s="50">
        <v>5.16E-2</v>
      </c>
      <c r="R6827" s="59"/>
    </row>
    <row r="6828" spans="11:18" x14ac:dyDescent="0.2">
      <c r="K6828" s="17">
        <v>6819</v>
      </c>
      <c r="L6828" s="50">
        <v>1.879654827616541E-3</v>
      </c>
      <c r="M6828" s="50">
        <v>1.8939237217372913E-3</v>
      </c>
      <c r="N6828" s="50">
        <v>5.2600000000000001E-2</v>
      </c>
      <c r="O6828" s="50">
        <v>5.28E-2</v>
      </c>
      <c r="R6828" s="59"/>
    </row>
    <row r="6829" spans="11:18" x14ac:dyDescent="0.2">
      <c r="K6829" s="17">
        <v>6820</v>
      </c>
      <c r="L6829" s="50">
        <v>1.9687555807573133E-3</v>
      </c>
      <c r="M6829" s="50">
        <v>1.9836559190810322E-3</v>
      </c>
      <c r="N6829" s="50">
        <v>5.4800000000000001E-2</v>
      </c>
      <c r="O6829" s="50">
        <v>5.5199999999999999E-2</v>
      </c>
      <c r="R6829" s="59"/>
    </row>
    <row r="6830" spans="11:18" x14ac:dyDescent="0.2">
      <c r="K6830" s="17">
        <v>6821</v>
      </c>
      <c r="L6830" s="50">
        <v>1.758193393158912E-3</v>
      </c>
      <c r="M6830" s="50">
        <v>1.7717909533312092E-3</v>
      </c>
      <c r="N6830" s="50">
        <v>5.0200000000000002E-2</v>
      </c>
      <c r="O6830" s="50">
        <v>5.0599999999999999E-2</v>
      </c>
      <c r="R6830" s="59"/>
    </row>
    <row r="6831" spans="11:18" x14ac:dyDescent="0.2">
      <c r="K6831" s="17">
        <v>6822</v>
      </c>
      <c r="L6831" s="50">
        <v>1.8997123645401008E-3</v>
      </c>
      <c r="M6831" s="50">
        <v>1.9145004072278816E-3</v>
      </c>
      <c r="N6831" s="50">
        <v>5.4600000000000003E-2</v>
      </c>
      <c r="O6831" s="50">
        <v>5.4800000000000001E-2</v>
      </c>
      <c r="R6831" s="59"/>
    </row>
    <row r="6832" spans="11:18" x14ac:dyDescent="0.2">
      <c r="K6832" s="17">
        <v>6823</v>
      </c>
      <c r="L6832" s="50">
        <v>1.9744918000324896E-3</v>
      </c>
      <c r="M6832" s="50">
        <v>1.9896594315584508E-3</v>
      </c>
      <c r="N6832" s="50">
        <v>5.5800000000000002E-2</v>
      </c>
      <c r="O6832" s="50">
        <v>5.6399999999999999E-2</v>
      </c>
      <c r="R6832" s="59"/>
    </row>
    <row r="6833" spans="11:18" x14ac:dyDescent="0.2">
      <c r="K6833" s="17">
        <v>6824</v>
      </c>
      <c r="L6833" s="50">
        <v>1.7662198306929711E-3</v>
      </c>
      <c r="M6833" s="50">
        <v>1.7802321929788981E-3</v>
      </c>
      <c r="N6833" s="50">
        <v>5.16E-2</v>
      </c>
      <c r="O6833" s="50">
        <v>5.2400000000000002E-2</v>
      </c>
      <c r="R6833" s="59"/>
    </row>
    <row r="6834" spans="11:18" x14ac:dyDescent="0.2">
      <c r="K6834" s="17">
        <v>6825</v>
      </c>
      <c r="L6834" s="50">
        <v>2.0263779314699097E-3</v>
      </c>
      <c r="M6834" s="50">
        <v>2.0409541938115976E-3</v>
      </c>
      <c r="N6834" s="50">
        <v>5.3600000000000002E-2</v>
      </c>
      <c r="O6834" s="50">
        <v>5.3800000000000001E-2</v>
      </c>
      <c r="R6834" s="59"/>
    </row>
    <row r="6835" spans="11:18" x14ac:dyDescent="0.2">
      <c r="K6835" s="17">
        <v>6826</v>
      </c>
      <c r="L6835" s="50">
        <v>1.7758651121141265E-3</v>
      </c>
      <c r="M6835" s="50">
        <v>1.7899061755807496E-3</v>
      </c>
      <c r="N6835" s="50">
        <v>5.1999999999999998E-2</v>
      </c>
      <c r="O6835" s="50">
        <v>5.2200000000000003E-2</v>
      </c>
      <c r="R6835" s="59"/>
    </row>
    <row r="6836" spans="11:18" x14ac:dyDescent="0.2">
      <c r="K6836" s="17">
        <v>6827</v>
      </c>
      <c r="L6836" s="50">
        <v>1.7966571735362025E-3</v>
      </c>
      <c r="M6836" s="50">
        <v>1.8108515300832161E-3</v>
      </c>
      <c r="N6836" s="50">
        <v>5.2600000000000001E-2</v>
      </c>
      <c r="O6836" s="50">
        <v>5.2600000000000001E-2</v>
      </c>
      <c r="R6836" s="59"/>
    </row>
    <row r="6837" spans="11:18" x14ac:dyDescent="0.2">
      <c r="K6837" s="17">
        <v>6828</v>
      </c>
      <c r="L6837" s="50">
        <v>1.515912232991769E-3</v>
      </c>
      <c r="M6837" s="50">
        <v>1.5288921438192514E-3</v>
      </c>
      <c r="N6837" s="50">
        <v>4.7600000000000003E-2</v>
      </c>
      <c r="O6837" s="50">
        <v>4.8599999999999997E-2</v>
      </c>
      <c r="R6837" s="59"/>
    </row>
    <row r="6838" spans="11:18" x14ac:dyDescent="0.2">
      <c r="K6838" s="17">
        <v>6829</v>
      </c>
      <c r="L6838" s="50">
        <v>1.9033033453747081E-3</v>
      </c>
      <c r="M6838" s="50">
        <v>1.9171166695166122E-3</v>
      </c>
      <c r="N6838" s="50">
        <v>5.0599999999999999E-2</v>
      </c>
      <c r="O6838" s="50">
        <v>5.1200000000000002E-2</v>
      </c>
      <c r="R6838" s="59"/>
    </row>
    <row r="6839" spans="11:18" x14ac:dyDescent="0.2">
      <c r="K6839" s="17">
        <v>6830</v>
      </c>
      <c r="L6839" s="50">
        <v>1.4777472413339285E-3</v>
      </c>
      <c r="M6839" s="50">
        <v>1.4897207687816028E-3</v>
      </c>
      <c r="N6839" s="50">
        <v>4.4400000000000002E-2</v>
      </c>
      <c r="O6839" s="50">
        <v>4.4600000000000001E-2</v>
      </c>
      <c r="R6839" s="59"/>
    </row>
    <row r="6840" spans="11:18" x14ac:dyDescent="0.2">
      <c r="K6840" s="17">
        <v>6831</v>
      </c>
      <c r="L6840" s="50">
        <v>1.6180086642463547E-3</v>
      </c>
      <c r="M6840" s="50">
        <v>1.631716071335327E-3</v>
      </c>
      <c r="N6840" s="50">
        <v>5.0799999999999998E-2</v>
      </c>
      <c r="O6840" s="50">
        <v>5.16E-2</v>
      </c>
      <c r="R6840" s="59"/>
    </row>
    <row r="6841" spans="11:18" x14ac:dyDescent="0.2">
      <c r="K6841" s="17">
        <v>6832</v>
      </c>
      <c r="L6841" s="50">
        <v>1.8143396173997094E-3</v>
      </c>
      <c r="M6841" s="50">
        <v>1.8288869323530659E-3</v>
      </c>
      <c r="N6841" s="50">
        <v>5.3600000000000002E-2</v>
      </c>
      <c r="O6841" s="50">
        <v>5.4600000000000003E-2</v>
      </c>
      <c r="R6841" s="59"/>
    </row>
    <row r="6842" spans="11:18" x14ac:dyDescent="0.2">
      <c r="K6842" s="17">
        <v>6833</v>
      </c>
      <c r="L6842" s="50">
        <v>1.6010060875332312E-3</v>
      </c>
      <c r="M6842" s="50">
        <v>1.6140306953840355E-3</v>
      </c>
      <c r="N6842" s="50">
        <v>4.82E-2</v>
      </c>
      <c r="O6842" s="50">
        <v>4.8399999999999999E-2</v>
      </c>
      <c r="R6842" s="59"/>
    </row>
    <row r="6843" spans="11:18" x14ac:dyDescent="0.2">
      <c r="K6843" s="17">
        <v>6834</v>
      </c>
      <c r="L6843" s="50">
        <v>1.786894165917026E-3</v>
      </c>
      <c r="M6843" s="50">
        <v>1.7995749362227427E-3</v>
      </c>
      <c r="N6843" s="50">
        <v>4.6600000000000003E-2</v>
      </c>
      <c r="O6843" s="50">
        <v>4.7E-2</v>
      </c>
      <c r="R6843" s="59"/>
    </row>
    <row r="6844" spans="11:18" x14ac:dyDescent="0.2">
      <c r="K6844" s="17">
        <v>6835</v>
      </c>
      <c r="L6844" s="50">
        <v>1.6869603652374036E-3</v>
      </c>
      <c r="M6844" s="50">
        <v>1.7012542785370833E-3</v>
      </c>
      <c r="N6844" s="50">
        <v>5.2999999999999999E-2</v>
      </c>
      <c r="O6844" s="50">
        <v>5.3199999999999997E-2</v>
      </c>
      <c r="R6844" s="59"/>
    </row>
    <row r="6845" spans="11:18" x14ac:dyDescent="0.2">
      <c r="K6845" s="17">
        <v>6836</v>
      </c>
      <c r="L6845" s="50">
        <v>1.8482608876044726E-3</v>
      </c>
      <c r="M6845" s="50">
        <v>1.8623635860375227E-3</v>
      </c>
      <c r="N6845" s="50">
        <v>5.1999999999999998E-2</v>
      </c>
      <c r="O6845" s="50">
        <v>5.2600000000000001E-2</v>
      </c>
      <c r="R6845" s="59"/>
    </row>
    <row r="6846" spans="11:18" x14ac:dyDescent="0.2">
      <c r="K6846" s="17">
        <v>6837</v>
      </c>
      <c r="L6846" s="50">
        <v>1.8358129746603527E-3</v>
      </c>
      <c r="M6846" s="50">
        <v>1.8490844024987097E-3</v>
      </c>
      <c r="N6846" s="50">
        <v>4.8800000000000003E-2</v>
      </c>
      <c r="O6846" s="50">
        <v>4.9399999999999999E-2</v>
      </c>
      <c r="R6846" s="59"/>
    </row>
    <row r="6847" spans="11:18" x14ac:dyDescent="0.2">
      <c r="K6847" s="17">
        <v>6838</v>
      </c>
      <c r="L6847" s="50">
        <v>1.9222851735063952E-3</v>
      </c>
      <c r="M6847" s="50">
        <v>1.9380184662771414E-3</v>
      </c>
      <c r="N6847" s="50">
        <v>5.8000000000000003E-2</v>
      </c>
      <c r="O6847" s="50">
        <v>5.8599999999999999E-2</v>
      </c>
      <c r="R6847" s="59"/>
    </row>
    <row r="6848" spans="11:18" x14ac:dyDescent="0.2">
      <c r="K6848" s="17">
        <v>6839</v>
      </c>
      <c r="L6848" s="50">
        <v>1.9341192544811939E-3</v>
      </c>
      <c r="M6848" s="50">
        <v>1.9493215821888019E-3</v>
      </c>
      <c r="N6848" s="50">
        <v>5.62E-2</v>
      </c>
      <c r="O6848" s="50">
        <v>5.6599999999999998E-2</v>
      </c>
      <c r="R6848" s="59"/>
    </row>
    <row r="6849" spans="11:18" x14ac:dyDescent="0.2">
      <c r="K6849" s="17">
        <v>6840</v>
      </c>
      <c r="L6849" s="50">
        <v>1.5158343364675181E-3</v>
      </c>
      <c r="M6849" s="50">
        <v>1.5292221434164946E-3</v>
      </c>
      <c r="N6849" s="50">
        <v>4.9599999999999998E-2</v>
      </c>
      <c r="O6849" s="50">
        <v>0.05</v>
      </c>
      <c r="R6849" s="59"/>
    </row>
    <row r="6850" spans="11:18" x14ac:dyDescent="0.2">
      <c r="K6850" s="17">
        <v>6841</v>
      </c>
      <c r="L6850" s="50">
        <v>1.8620039084225788E-3</v>
      </c>
      <c r="M6850" s="50">
        <v>1.8770002243943559E-3</v>
      </c>
      <c r="N6850" s="50">
        <v>5.5399999999999998E-2</v>
      </c>
      <c r="O6850" s="50">
        <v>5.5800000000000002E-2</v>
      </c>
      <c r="R6850" s="59"/>
    </row>
    <row r="6851" spans="11:18" x14ac:dyDescent="0.2">
      <c r="K6851" s="17">
        <v>6842</v>
      </c>
      <c r="L6851" s="50">
        <v>1.8615248434670484E-3</v>
      </c>
      <c r="M6851" s="50">
        <v>1.8769763170128112E-3</v>
      </c>
      <c r="N6851" s="50">
        <v>5.7200000000000001E-2</v>
      </c>
      <c r="O6851" s="50">
        <v>5.7599999999999998E-2</v>
      </c>
      <c r="R6851" s="59"/>
    </row>
    <row r="6852" spans="11:18" x14ac:dyDescent="0.2">
      <c r="K6852" s="17">
        <v>6843</v>
      </c>
      <c r="L6852" s="50">
        <v>1.7367923953635785E-3</v>
      </c>
      <c r="M6852" s="50">
        <v>1.7503791562939821E-3</v>
      </c>
      <c r="N6852" s="50">
        <v>0.05</v>
      </c>
      <c r="O6852" s="50">
        <v>5.1200000000000002E-2</v>
      </c>
      <c r="R6852" s="59"/>
    </row>
    <row r="6853" spans="11:18" x14ac:dyDescent="0.2">
      <c r="K6853" s="17">
        <v>6844</v>
      </c>
      <c r="L6853" s="50">
        <v>1.8513911957011079E-3</v>
      </c>
      <c r="M6853" s="50">
        <v>1.865875394834358E-3</v>
      </c>
      <c r="N6853" s="50">
        <v>5.3400000000000003E-2</v>
      </c>
      <c r="O6853" s="50">
        <v>5.3800000000000001E-2</v>
      </c>
      <c r="R6853" s="59"/>
    </row>
    <row r="6854" spans="11:18" x14ac:dyDescent="0.2">
      <c r="K6854" s="17">
        <v>6845</v>
      </c>
      <c r="L6854" s="50">
        <v>1.7564707699307381E-3</v>
      </c>
      <c r="M6854" s="50">
        <v>1.7715209834131007E-3</v>
      </c>
      <c r="N6854" s="50">
        <v>5.5800000000000002E-2</v>
      </c>
      <c r="O6854" s="50">
        <v>5.6399999999999999E-2</v>
      </c>
      <c r="R6854" s="59"/>
    </row>
    <row r="6855" spans="11:18" x14ac:dyDescent="0.2">
      <c r="K6855" s="17">
        <v>6846</v>
      </c>
      <c r="L6855" s="50">
        <v>1.7369596327376122E-3</v>
      </c>
      <c r="M6855" s="50">
        <v>1.7503054683609732E-3</v>
      </c>
      <c r="N6855" s="50">
        <v>4.9200000000000001E-2</v>
      </c>
      <c r="O6855" s="50">
        <v>4.9599999999999998E-2</v>
      </c>
      <c r="R6855" s="59"/>
    </row>
    <row r="6856" spans="11:18" x14ac:dyDescent="0.2">
      <c r="K6856" s="17">
        <v>6847</v>
      </c>
      <c r="L6856" s="50">
        <v>1.5489011372969575E-3</v>
      </c>
      <c r="M6856" s="50">
        <v>1.5613588578889471E-3</v>
      </c>
      <c r="N6856" s="50">
        <v>4.6199999999999998E-2</v>
      </c>
      <c r="O6856" s="50">
        <v>4.6199999999999998E-2</v>
      </c>
      <c r="R6856" s="59"/>
    </row>
    <row r="6857" spans="11:18" x14ac:dyDescent="0.2">
      <c r="K6857" s="17">
        <v>6848</v>
      </c>
      <c r="L6857" s="50">
        <v>1.800797976567177E-3</v>
      </c>
      <c r="M6857" s="50">
        <v>1.8152364985864447E-3</v>
      </c>
      <c r="N6857" s="50">
        <v>5.3400000000000003E-2</v>
      </c>
      <c r="O6857" s="50">
        <v>5.3800000000000001E-2</v>
      </c>
      <c r="R6857" s="59"/>
    </row>
    <row r="6858" spans="11:18" x14ac:dyDescent="0.2">
      <c r="K6858" s="17">
        <v>6849</v>
      </c>
      <c r="L6858" s="50">
        <v>1.7307650569142322E-3</v>
      </c>
      <c r="M6858" s="50">
        <v>1.7441389847937404E-3</v>
      </c>
      <c r="N6858" s="50">
        <v>4.9399999999999999E-2</v>
      </c>
      <c r="O6858" s="50">
        <v>4.9599999999999998E-2</v>
      </c>
      <c r="R6858" s="59"/>
    </row>
    <row r="6859" spans="11:18" x14ac:dyDescent="0.2">
      <c r="K6859" s="17">
        <v>6850</v>
      </c>
      <c r="L6859" s="50">
        <v>1.7666653936166824E-3</v>
      </c>
      <c r="M6859" s="50">
        <v>1.7798529011023316E-3</v>
      </c>
      <c r="N6859" s="50">
        <v>4.8599999999999997E-2</v>
      </c>
      <c r="O6859" s="50">
        <v>4.9000000000000002E-2</v>
      </c>
      <c r="R6859" s="59"/>
    </row>
    <row r="6860" spans="11:18" x14ac:dyDescent="0.2">
      <c r="K6860" s="17">
        <v>6851</v>
      </c>
      <c r="L6860" s="50">
        <v>1.7697154646446702E-3</v>
      </c>
      <c r="M6860" s="50">
        <v>1.7833438216923625E-3</v>
      </c>
      <c r="N6860" s="50">
        <v>0.05</v>
      </c>
      <c r="O6860" s="50">
        <v>5.0999999999999997E-2</v>
      </c>
      <c r="R6860" s="59"/>
    </row>
    <row r="6861" spans="11:18" x14ac:dyDescent="0.2">
      <c r="K6861" s="17">
        <v>6852</v>
      </c>
      <c r="L6861" s="50">
        <v>1.7734884385150515E-3</v>
      </c>
      <c r="M6861" s="50">
        <v>1.7865950516306086E-3</v>
      </c>
      <c r="N6861" s="50">
        <v>4.8399999999999999E-2</v>
      </c>
      <c r="O6861" s="50">
        <v>4.8599999999999997E-2</v>
      </c>
      <c r="R6861" s="59"/>
    </row>
    <row r="6862" spans="11:18" x14ac:dyDescent="0.2">
      <c r="K6862" s="17">
        <v>6853</v>
      </c>
      <c r="L6862" s="50">
        <v>1.7851531563877088E-3</v>
      </c>
      <c r="M6862" s="50">
        <v>1.7987489309139139E-3</v>
      </c>
      <c r="N6862" s="50">
        <v>5.0200000000000002E-2</v>
      </c>
      <c r="O6862" s="50">
        <v>5.04E-2</v>
      </c>
      <c r="R6862" s="59"/>
    </row>
    <row r="6863" spans="11:18" x14ac:dyDescent="0.2">
      <c r="K6863" s="17">
        <v>6854</v>
      </c>
      <c r="L6863" s="50">
        <v>1.748136033779565E-3</v>
      </c>
      <c r="M6863" s="50">
        <v>1.7608363322422036E-3</v>
      </c>
      <c r="N6863" s="50">
        <v>4.6800000000000001E-2</v>
      </c>
      <c r="O6863" s="50">
        <v>4.7199999999999999E-2</v>
      </c>
      <c r="R6863" s="59"/>
    </row>
    <row r="6864" spans="11:18" x14ac:dyDescent="0.2">
      <c r="K6864" s="17">
        <v>6855</v>
      </c>
      <c r="L6864" s="50">
        <v>1.807138348996996E-3</v>
      </c>
      <c r="M6864" s="50">
        <v>1.82061615178862E-3</v>
      </c>
      <c r="N6864" s="50">
        <v>4.9599999999999998E-2</v>
      </c>
      <c r="O6864" s="50">
        <v>0.05</v>
      </c>
      <c r="R6864" s="59"/>
    </row>
    <row r="6865" spans="11:18" x14ac:dyDescent="0.2">
      <c r="K6865" s="17">
        <v>6856</v>
      </c>
      <c r="L6865" s="50">
        <v>1.7555386303905235E-3</v>
      </c>
      <c r="M6865" s="50">
        <v>1.7701412574562586E-3</v>
      </c>
      <c r="N6865" s="50">
        <v>5.3999999999999999E-2</v>
      </c>
      <c r="O6865" s="50">
        <v>5.4399999999999997E-2</v>
      </c>
      <c r="R6865" s="59"/>
    </row>
    <row r="6866" spans="11:18" x14ac:dyDescent="0.2">
      <c r="K6866" s="17">
        <v>6857</v>
      </c>
      <c r="L6866" s="50">
        <v>1.7918750505303545E-3</v>
      </c>
      <c r="M6866" s="50">
        <v>1.8056331450788416E-3</v>
      </c>
      <c r="N6866" s="50">
        <v>5.0799999999999998E-2</v>
      </c>
      <c r="O6866" s="50">
        <v>5.1200000000000002E-2</v>
      </c>
      <c r="R6866" s="59"/>
    </row>
    <row r="6867" spans="11:18" x14ac:dyDescent="0.2">
      <c r="K6867" s="17">
        <v>6858</v>
      </c>
      <c r="L6867" s="50">
        <v>1.741831305719882E-3</v>
      </c>
      <c r="M6867" s="50">
        <v>1.7560076712754401E-3</v>
      </c>
      <c r="N6867" s="50">
        <v>5.2600000000000001E-2</v>
      </c>
      <c r="O6867" s="50">
        <v>5.2600000000000001E-2</v>
      </c>
      <c r="R6867" s="59"/>
    </row>
    <row r="6868" spans="11:18" x14ac:dyDescent="0.2">
      <c r="K6868" s="17">
        <v>6859</v>
      </c>
      <c r="L6868" s="50">
        <v>1.5110686755549923E-3</v>
      </c>
      <c r="M6868" s="50">
        <v>1.5241371846301335E-3</v>
      </c>
      <c r="N6868" s="50">
        <v>4.82E-2</v>
      </c>
      <c r="O6868" s="50">
        <v>4.8800000000000003E-2</v>
      </c>
      <c r="R6868" s="59"/>
    </row>
    <row r="6869" spans="11:18" x14ac:dyDescent="0.2">
      <c r="K6869" s="17">
        <v>6860</v>
      </c>
      <c r="L6869" s="50">
        <v>1.7244968116812882E-3</v>
      </c>
      <c r="M6869" s="50">
        <v>1.737951618707303E-3</v>
      </c>
      <c r="N6869" s="50">
        <v>4.9599999999999998E-2</v>
      </c>
      <c r="O6869" s="50">
        <v>5.0200000000000002E-2</v>
      </c>
      <c r="R6869" s="59"/>
    </row>
    <row r="6870" spans="11:18" x14ac:dyDescent="0.2">
      <c r="K6870" s="17">
        <v>6861</v>
      </c>
      <c r="L6870" s="50">
        <v>1.7730190544026957E-3</v>
      </c>
      <c r="M6870" s="50">
        <v>1.7865849033986041E-3</v>
      </c>
      <c r="N6870" s="50">
        <v>5.0200000000000002E-2</v>
      </c>
      <c r="O6870" s="50">
        <v>5.0200000000000002E-2</v>
      </c>
      <c r="R6870" s="59"/>
    </row>
    <row r="6871" spans="11:18" x14ac:dyDescent="0.2">
      <c r="K6871" s="17">
        <v>6862</v>
      </c>
      <c r="L6871" s="50">
        <v>1.5602809597748688E-3</v>
      </c>
      <c r="M6871" s="50">
        <v>1.5723840417027461E-3</v>
      </c>
      <c r="N6871" s="50">
        <v>4.48E-2</v>
      </c>
      <c r="O6871" s="50">
        <v>4.4999999999999998E-2</v>
      </c>
      <c r="R6871" s="59"/>
    </row>
    <row r="6872" spans="11:18" x14ac:dyDescent="0.2">
      <c r="K6872" s="17">
        <v>6863</v>
      </c>
      <c r="L6872" s="50">
        <v>1.9766515405273601E-3</v>
      </c>
      <c r="M6872" s="50">
        <v>1.9923369451434097E-3</v>
      </c>
      <c r="N6872" s="50">
        <v>5.8000000000000003E-2</v>
      </c>
      <c r="O6872" s="50">
        <v>5.8400000000000001E-2</v>
      </c>
      <c r="R6872" s="59"/>
    </row>
    <row r="6873" spans="11:18" x14ac:dyDescent="0.2">
      <c r="K6873" s="17">
        <v>6864</v>
      </c>
      <c r="L6873" s="50">
        <v>1.845674831909797E-3</v>
      </c>
      <c r="M6873" s="50">
        <v>1.8594110493665643E-3</v>
      </c>
      <c r="N6873" s="50">
        <v>5.04E-2</v>
      </c>
      <c r="O6873" s="50">
        <v>5.1200000000000002E-2</v>
      </c>
      <c r="R6873" s="59"/>
    </row>
    <row r="6874" spans="11:18" x14ac:dyDescent="0.2">
      <c r="K6874" s="17">
        <v>6865</v>
      </c>
      <c r="L6874" s="50">
        <v>1.5393313000331206E-3</v>
      </c>
      <c r="M6874" s="50">
        <v>1.5532151001481052E-3</v>
      </c>
      <c r="N6874" s="50">
        <v>5.1400000000000001E-2</v>
      </c>
      <c r="O6874" s="50">
        <v>5.1999999999999998E-2</v>
      </c>
      <c r="R6874" s="59"/>
    </row>
    <row r="6875" spans="11:18" x14ac:dyDescent="0.2">
      <c r="K6875" s="17">
        <v>6866</v>
      </c>
      <c r="L6875" s="50">
        <v>1.8786321428942148E-3</v>
      </c>
      <c r="M6875" s="50">
        <v>1.8924592417012185E-3</v>
      </c>
      <c r="N6875" s="50">
        <v>5.0799999999999998E-2</v>
      </c>
      <c r="O6875" s="50">
        <v>5.1200000000000002E-2</v>
      </c>
      <c r="R6875" s="59"/>
    </row>
    <row r="6876" spans="11:18" x14ac:dyDescent="0.2">
      <c r="K6876" s="17">
        <v>6867</v>
      </c>
      <c r="L6876" s="50">
        <v>1.6056587642204235E-3</v>
      </c>
      <c r="M6876" s="50">
        <v>1.6182676010440917E-3</v>
      </c>
      <c r="N6876" s="50">
        <v>4.6600000000000003E-2</v>
      </c>
      <c r="O6876" s="50">
        <v>4.6800000000000001E-2</v>
      </c>
      <c r="R6876" s="59"/>
    </row>
    <row r="6877" spans="11:18" x14ac:dyDescent="0.2">
      <c r="K6877" s="17">
        <v>6868</v>
      </c>
      <c r="L6877" s="50">
        <v>1.6737593447942395E-3</v>
      </c>
      <c r="M6877" s="50">
        <v>1.6870764559283136E-3</v>
      </c>
      <c r="N6877" s="50">
        <v>4.9200000000000001E-2</v>
      </c>
      <c r="O6877" s="50">
        <v>4.9599999999999998E-2</v>
      </c>
      <c r="R6877" s="59"/>
    </row>
    <row r="6878" spans="11:18" x14ac:dyDescent="0.2">
      <c r="K6878" s="17">
        <v>6869</v>
      </c>
      <c r="L6878" s="50">
        <v>1.7082832801771435E-3</v>
      </c>
      <c r="M6878" s="50">
        <v>1.7217075048561032E-3</v>
      </c>
      <c r="N6878" s="50">
        <v>4.9399999999999999E-2</v>
      </c>
      <c r="O6878" s="50">
        <v>0.05</v>
      </c>
      <c r="R6878" s="59"/>
    </row>
    <row r="6879" spans="11:18" x14ac:dyDescent="0.2">
      <c r="K6879" s="17">
        <v>6870</v>
      </c>
      <c r="L6879" s="50">
        <v>1.6272977537961242E-3</v>
      </c>
      <c r="M6879" s="50">
        <v>1.6406220627539026E-3</v>
      </c>
      <c r="N6879" s="50">
        <v>4.9399999999999999E-2</v>
      </c>
      <c r="O6879" s="50">
        <v>4.9799999999999997E-2</v>
      </c>
      <c r="R6879" s="59"/>
    </row>
    <row r="6880" spans="11:18" x14ac:dyDescent="0.2">
      <c r="K6880" s="17">
        <v>6871</v>
      </c>
      <c r="L6880" s="50">
        <v>1.5401734516255685E-3</v>
      </c>
      <c r="M6880" s="50">
        <v>1.5521238701487806E-3</v>
      </c>
      <c r="N6880" s="50">
        <v>4.4200000000000003E-2</v>
      </c>
      <c r="O6880" s="50">
        <v>4.4600000000000001E-2</v>
      </c>
      <c r="R6880" s="59"/>
    </row>
    <row r="6881" spans="11:18" x14ac:dyDescent="0.2">
      <c r="K6881" s="17">
        <v>6872</v>
      </c>
      <c r="L6881" s="50">
        <v>1.6812581053403466E-3</v>
      </c>
      <c r="M6881" s="50">
        <v>1.6949494586288721E-3</v>
      </c>
      <c r="N6881" s="50">
        <v>5.0599999999999999E-2</v>
      </c>
      <c r="O6881" s="50">
        <v>5.1200000000000002E-2</v>
      </c>
      <c r="R6881" s="59"/>
    </row>
    <row r="6882" spans="11:18" x14ac:dyDescent="0.2">
      <c r="K6882" s="17">
        <v>6873</v>
      </c>
      <c r="L6882" s="50">
        <v>1.8839677811432298E-3</v>
      </c>
      <c r="M6882" s="50">
        <v>1.8986466272179581E-3</v>
      </c>
      <c r="N6882" s="50">
        <v>5.4199999999999998E-2</v>
      </c>
      <c r="O6882" s="50">
        <v>5.4600000000000003E-2</v>
      </c>
      <c r="R6882" s="59"/>
    </row>
    <row r="6883" spans="11:18" x14ac:dyDescent="0.2">
      <c r="K6883" s="17">
        <v>6874</v>
      </c>
      <c r="L6883" s="50">
        <v>1.8050010356501034E-3</v>
      </c>
      <c r="M6883" s="50">
        <v>1.8197204799568374E-3</v>
      </c>
      <c r="N6883" s="50">
        <v>5.4600000000000003E-2</v>
      </c>
      <c r="O6883" s="50">
        <v>5.4800000000000001E-2</v>
      </c>
      <c r="R6883" s="59"/>
    </row>
    <row r="6884" spans="11:18" x14ac:dyDescent="0.2">
      <c r="K6884" s="17">
        <v>6875</v>
      </c>
      <c r="L6884" s="50">
        <v>1.5130606858989783E-3</v>
      </c>
      <c r="M6884" s="50">
        <v>1.5266446885701382E-3</v>
      </c>
      <c r="N6884" s="50">
        <v>5.0599999999999999E-2</v>
      </c>
      <c r="O6884" s="50">
        <v>5.0599999999999999E-2</v>
      </c>
      <c r="R6884" s="59"/>
    </row>
    <row r="6885" spans="11:18" x14ac:dyDescent="0.2">
      <c r="K6885" s="17">
        <v>6876</v>
      </c>
      <c r="L6885" s="50">
        <v>1.9251608883045915E-3</v>
      </c>
      <c r="M6885" s="50">
        <v>1.9399286507569837E-3</v>
      </c>
      <c r="N6885" s="50">
        <v>5.4600000000000003E-2</v>
      </c>
      <c r="O6885" s="50">
        <v>5.4800000000000001E-2</v>
      </c>
      <c r="R6885" s="59"/>
    </row>
    <row r="6886" spans="11:18" x14ac:dyDescent="0.2">
      <c r="K6886" s="17">
        <v>6877</v>
      </c>
      <c r="L6886" s="50">
        <v>1.6665124562155512E-3</v>
      </c>
      <c r="M6886" s="50">
        <v>1.6804388201471865E-3</v>
      </c>
      <c r="N6886" s="50">
        <v>5.16E-2</v>
      </c>
      <c r="O6886" s="50">
        <v>5.1799999999999999E-2</v>
      </c>
      <c r="R6886" s="59"/>
    </row>
    <row r="6887" spans="11:18" x14ac:dyDescent="0.2">
      <c r="K6887" s="17">
        <v>6878</v>
      </c>
      <c r="L6887" s="50">
        <v>1.7407605345473285E-3</v>
      </c>
      <c r="M6887" s="50">
        <v>1.7547206252939386E-3</v>
      </c>
      <c r="N6887" s="50">
        <v>5.16E-2</v>
      </c>
      <c r="O6887" s="50">
        <v>5.1999999999999998E-2</v>
      </c>
      <c r="R6887" s="59"/>
    </row>
    <row r="6888" spans="11:18" x14ac:dyDescent="0.2">
      <c r="K6888" s="17">
        <v>6879</v>
      </c>
      <c r="L6888" s="50">
        <v>1.4936878997821384E-3</v>
      </c>
      <c r="M6888" s="50">
        <v>1.5072283365258898E-3</v>
      </c>
      <c r="N6888" s="50">
        <v>0.05</v>
      </c>
      <c r="O6888" s="50">
        <v>5.1200000000000002E-2</v>
      </c>
      <c r="R6888" s="59"/>
    </row>
    <row r="6889" spans="11:18" x14ac:dyDescent="0.2">
      <c r="K6889" s="17">
        <v>6880</v>
      </c>
      <c r="L6889" s="50">
        <v>1.6397852491293005E-3</v>
      </c>
      <c r="M6889" s="50">
        <v>1.6528418146719097E-3</v>
      </c>
      <c r="N6889" s="50">
        <v>4.8399999999999999E-2</v>
      </c>
      <c r="O6889" s="50">
        <v>4.8399999999999999E-2</v>
      </c>
      <c r="R6889" s="59"/>
    </row>
    <row r="6890" spans="11:18" x14ac:dyDescent="0.2">
      <c r="K6890" s="17">
        <v>6881</v>
      </c>
      <c r="L6890" s="50">
        <v>1.4645839076956693E-3</v>
      </c>
      <c r="M6890" s="50">
        <v>1.4774547035271252E-3</v>
      </c>
      <c r="N6890" s="50">
        <v>4.7399999999999998E-2</v>
      </c>
      <c r="O6890" s="50">
        <v>4.82E-2</v>
      </c>
      <c r="R6890" s="59"/>
    </row>
    <row r="6891" spans="11:18" x14ac:dyDescent="0.2">
      <c r="K6891" s="17">
        <v>6882</v>
      </c>
      <c r="L6891" s="50">
        <v>1.6795501983039121E-3</v>
      </c>
      <c r="M6891" s="50">
        <v>1.6930568290092957E-3</v>
      </c>
      <c r="N6891" s="50">
        <v>4.9799999999999997E-2</v>
      </c>
      <c r="O6891" s="50">
        <v>5.0200000000000002E-2</v>
      </c>
      <c r="R6891" s="59"/>
    </row>
    <row r="6892" spans="11:18" x14ac:dyDescent="0.2">
      <c r="K6892" s="17">
        <v>6883</v>
      </c>
      <c r="L6892" s="50">
        <v>2.0128561402606971E-3</v>
      </c>
      <c r="M6892" s="50">
        <v>2.0292441101912246E-3</v>
      </c>
      <c r="N6892" s="50">
        <v>6.08E-2</v>
      </c>
      <c r="O6892" s="50">
        <v>6.0999999999999999E-2</v>
      </c>
      <c r="R6892" s="59"/>
    </row>
    <row r="6893" spans="11:18" x14ac:dyDescent="0.2">
      <c r="K6893" s="17">
        <v>6884</v>
      </c>
      <c r="L6893" s="50">
        <v>1.4787760974947779E-3</v>
      </c>
      <c r="M6893" s="50">
        <v>1.4916700514328901E-3</v>
      </c>
      <c r="N6893" s="50">
        <v>4.7600000000000003E-2</v>
      </c>
      <c r="O6893" s="50">
        <v>4.82E-2</v>
      </c>
      <c r="R6893" s="59"/>
    </row>
    <row r="6894" spans="11:18" x14ac:dyDescent="0.2">
      <c r="K6894" s="17">
        <v>6885</v>
      </c>
      <c r="L6894" s="50">
        <v>1.7553389143782831E-3</v>
      </c>
      <c r="M6894" s="50">
        <v>1.7688415175637899E-3</v>
      </c>
      <c r="N6894" s="50">
        <v>4.9799999999999997E-2</v>
      </c>
      <c r="O6894" s="50">
        <v>5.0200000000000002E-2</v>
      </c>
      <c r="R6894" s="59"/>
    </row>
    <row r="6895" spans="11:18" x14ac:dyDescent="0.2">
      <c r="K6895" s="17">
        <v>6886</v>
      </c>
      <c r="L6895" s="50">
        <v>1.6733556058872016E-3</v>
      </c>
      <c r="M6895" s="50">
        <v>1.6864445098997848E-3</v>
      </c>
      <c r="N6895" s="50">
        <v>4.82E-2</v>
      </c>
      <c r="O6895" s="50">
        <v>4.8800000000000003E-2</v>
      </c>
      <c r="R6895" s="59"/>
    </row>
    <row r="6896" spans="11:18" x14ac:dyDescent="0.2">
      <c r="K6896" s="17">
        <v>6887</v>
      </c>
      <c r="L6896" s="50">
        <v>1.7670055261033752E-3</v>
      </c>
      <c r="M6896" s="50">
        <v>1.7815120700594349E-3</v>
      </c>
      <c r="N6896" s="50">
        <v>5.3800000000000001E-2</v>
      </c>
      <c r="O6896" s="50">
        <v>5.3999999999999999E-2</v>
      </c>
      <c r="R6896" s="59"/>
    </row>
    <row r="6897" spans="11:18" x14ac:dyDescent="0.2">
      <c r="K6897" s="17">
        <v>6888</v>
      </c>
      <c r="L6897" s="50">
        <v>1.8026197462147123E-3</v>
      </c>
      <c r="M6897" s="50">
        <v>1.8175248886047183E-3</v>
      </c>
      <c r="N6897" s="50">
        <v>5.5199999999999999E-2</v>
      </c>
      <c r="O6897" s="50">
        <v>5.5599999999999997E-2</v>
      </c>
      <c r="R6897" s="59"/>
    </row>
    <row r="6898" spans="11:18" x14ac:dyDescent="0.2">
      <c r="K6898" s="17">
        <v>6889</v>
      </c>
      <c r="L6898" s="50">
        <v>1.3503141974101425E-3</v>
      </c>
      <c r="M6898" s="50">
        <v>1.3625778587317082E-3</v>
      </c>
      <c r="N6898" s="50">
        <v>4.5199999999999997E-2</v>
      </c>
      <c r="O6898" s="50">
        <v>4.6399999999999997E-2</v>
      </c>
      <c r="R6898" s="59"/>
    </row>
    <row r="6899" spans="11:18" x14ac:dyDescent="0.2">
      <c r="K6899" s="17">
        <v>6890</v>
      </c>
      <c r="L6899" s="50">
        <v>1.7045466789650885E-3</v>
      </c>
      <c r="M6899" s="50">
        <v>1.7190211850263812E-3</v>
      </c>
      <c r="N6899" s="50">
        <v>5.3800000000000001E-2</v>
      </c>
      <c r="O6899" s="50">
        <v>5.3800000000000001E-2</v>
      </c>
      <c r="R6899" s="59"/>
    </row>
    <row r="6900" spans="11:18" x14ac:dyDescent="0.2">
      <c r="K6900" s="17">
        <v>6891</v>
      </c>
      <c r="L6900" s="50">
        <v>1.6237708808774067E-3</v>
      </c>
      <c r="M6900" s="50">
        <v>1.6380674425839636E-3</v>
      </c>
      <c r="N6900" s="50">
        <v>5.2999999999999999E-2</v>
      </c>
      <c r="O6900" s="50">
        <v>5.3400000000000003E-2</v>
      </c>
      <c r="R6900" s="59"/>
    </row>
    <row r="6901" spans="11:18" x14ac:dyDescent="0.2">
      <c r="K6901" s="17">
        <v>6892</v>
      </c>
      <c r="L6901" s="50">
        <v>1.9246737550096611E-3</v>
      </c>
      <c r="M6901" s="50">
        <v>1.9394047758828144E-3</v>
      </c>
      <c r="N6901" s="50">
        <v>5.4399999999999997E-2</v>
      </c>
      <c r="O6901" s="50">
        <v>5.4600000000000003E-2</v>
      </c>
      <c r="R6901" s="59"/>
    </row>
    <row r="6902" spans="11:18" x14ac:dyDescent="0.2">
      <c r="K6902" s="17">
        <v>6893</v>
      </c>
      <c r="L6902" s="50">
        <v>1.689294231614745E-3</v>
      </c>
      <c r="M6902" s="50">
        <v>1.7031813728329037E-3</v>
      </c>
      <c r="N6902" s="50">
        <v>5.1400000000000001E-2</v>
      </c>
      <c r="O6902" s="50">
        <v>5.1799999999999999E-2</v>
      </c>
      <c r="R6902" s="59"/>
    </row>
    <row r="6903" spans="11:18" x14ac:dyDescent="0.2">
      <c r="K6903" s="17">
        <v>6894</v>
      </c>
      <c r="L6903" s="50">
        <v>1.5549232184004307E-3</v>
      </c>
      <c r="M6903" s="50">
        <v>1.5673018634225636E-3</v>
      </c>
      <c r="N6903" s="50">
        <v>4.58E-2</v>
      </c>
      <c r="O6903" s="50">
        <v>4.5999999999999999E-2</v>
      </c>
      <c r="R6903" s="59"/>
    </row>
    <row r="6904" spans="11:18" x14ac:dyDescent="0.2">
      <c r="K6904" s="17">
        <v>6895</v>
      </c>
      <c r="L6904" s="50">
        <v>1.5482902626457499E-3</v>
      </c>
      <c r="M6904" s="50">
        <v>1.5616170050734954E-3</v>
      </c>
      <c r="N6904" s="50">
        <v>4.9200000000000001E-2</v>
      </c>
      <c r="O6904" s="50">
        <v>4.9799999999999997E-2</v>
      </c>
      <c r="R6904" s="59"/>
    </row>
    <row r="6905" spans="11:18" x14ac:dyDescent="0.2">
      <c r="K6905" s="17">
        <v>6896</v>
      </c>
      <c r="L6905" s="50">
        <v>1.7403264705830889E-3</v>
      </c>
      <c r="M6905" s="50">
        <v>1.7532691167175616E-3</v>
      </c>
      <c r="N6905" s="50">
        <v>4.7800000000000002E-2</v>
      </c>
      <c r="O6905" s="50">
        <v>4.8000000000000001E-2</v>
      </c>
      <c r="R6905" s="59"/>
    </row>
    <row r="6906" spans="11:18" x14ac:dyDescent="0.2">
      <c r="K6906" s="17">
        <v>6897</v>
      </c>
      <c r="L6906" s="50">
        <v>1.5947344122549069E-3</v>
      </c>
      <c r="M6906" s="50">
        <v>1.6076587047151179E-3</v>
      </c>
      <c r="N6906" s="50">
        <v>4.7600000000000003E-2</v>
      </c>
      <c r="O6906" s="50">
        <v>4.8000000000000001E-2</v>
      </c>
      <c r="R6906" s="59"/>
    </row>
    <row r="6907" spans="11:18" x14ac:dyDescent="0.2">
      <c r="K6907" s="17">
        <v>6898</v>
      </c>
      <c r="L6907" s="50">
        <v>1.8843256289895938E-3</v>
      </c>
      <c r="M6907" s="50">
        <v>1.8980798669650102E-3</v>
      </c>
      <c r="N6907" s="50">
        <v>5.0599999999999999E-2</v>
      </c>
      <c r="O6907" s="50">
        <v>5.0799999999999998E-2</v>
      </c>
      <c r="R6907" s="59"/>
    </row>
    <row r="6908" spans="11:18" x14ac:dyDescent="0.2">
      <c r="K6908" s="17">
        <v>6899</v>
      </c>
      <c r="L6908" s="50">
        <v>2.0138417855433276E-3</v>
      </c>
      <c r="M6908" s="50">
        <v>2.0288637110001508E-3</v>
      </c>
      <c r="N6908" s="50">
        <v>5.5E-2</v>
      </c>
      <c r="O6908" s="50">
        <v>5.5800000000000002E-2</v>
      </c>
      <c r="R6908" s="59"/>
    </row>
    <row r="6909" spans="11:18" x14ac:dyDescent="0.2">
      <c r="K6909" s="17">
        <v>6900</v>
      </c>
      <c r="L6909" s="50">
        <v>1.8201062523863967E-3</v>
      </c>
      <c r="M6909" s="50">
        <v>1.8345669498455585E-3</v>
      </c>
      <c r="N6909" s="50">
        <v>5.3600000000000002E-2</v>
      </c>
      <c r="O6909" s="50">
        <v>5.3600000000000002E-2</v>
      </c>
      <c r="R6909" s="59"/>
    </row>
    <row r="6910" spans="11:18" x14ac:dyDescent="0.2">
      <c r="K6910" s="17">
        <v>6901</v>
      </c>
      <c r="L6910" s="50">
        <v>1.6513964600573835E-3</v>
      </c>
      <c r="M6910" s="50">
        <v>1.6652077472284837E-3</v>
      </c>
      <c r="N6910" s="50">
        <v>5.1200000000000002E-2</v>
      </c>
      <c r="O6910" s="50">
        <v>5.16E-2</v>
      </c>
      <c r="R6910" s="59"/>
    </row>
    <row r="6911" spans="11:18" x14ac:dyDescent="0.2">
      <c r="K6911" s="17">
        <v>6902</v>
      </c>
      <c r="L6911" s="50">
        <v>1.8058339778264667E-3</v>
      </c>
      <c r="M6911" s="50">
        <v>1.8203934503280023E-3</v>
      </c>
      <c r="N6911" s="50">
        <v>5.3999999999999999E-2</v>
      </c>
      <c r="O6911" s="50">
        <v>5.3999999999999999E-2</v>
      </c>
      <c r="R6911" s="59"/>
    </row>
    <row r="6912" spans="11:18" x14ac:dyDescent="0.2">
      <c r="K6912" s="17">
        <v>6903</v>
      </c>
      <c r="L6912" s="50">
        <v>1.7001266103760023E-3</v>
      </c>
      <c r="M6912" s="50">
        <v>1.7136168106426507E-3</v>
      </c>
      <c r="N6912" s="50">
        <v>0.05</v>
      </c>
      <c r="O6912" s="50">
        <v>0.05</v>
      </c>
      <c r="R6912" s="59"/>
    </row>
    <row r="6913" spans="11:18" x14ac:dyDescent="0.2">
      <c r="K6913" s="17">
        <v>6904</v>
      </c>
      <c r="L6913" s="50">
        <v>1.7998375333175627E-3</v>
      </c>
      <c r="M6913" s="50">
        <v>1.8151709765396172E-3</v>
      </c>
      <c r="N6913" s="50">
        <v>5.7000000000000002E-2</v>
      </c>
      <c r="O6913" s="50">
        <v>5.7000000000000002E-2</v>
      </c>
      <c r="R6913" s="59"/>
    </row>
    <row r="6914" spans="11:18" x14ac:dyDescent="0.2">
      <c r="K6914" s="17">
        <v>6905</v>
      </c>
      <c r="L6914" s="50">
        <v>1.53945811444001E-3</v>
      </c>
      <c r="M6914" s="50">
        <v>1.5525180876996704E-3</v>
      </c>
      <c r="N6914" s="50">
        <v>4.8399999999999999E-2</v>
      </c>
      <c r="O6914" s="50">
        <v>4.8800000000000003E-2</v>
      </c>
      <c r="R6914" s="59"/>
    </row>
    <row r="6915" spans="11:18" x14ac:dyDescent="0.2">
      <c r="K6915" s="17">
        <v>6906</v>
      </c>
      <c r="L6915" s="50">
        <v>1.7213013394021363E-3</v>
      </c>
      <c r="M6915" s="50">
        <v>1.7357209148356446E-3</v>
      </c>
      <c r="N6915" s="50">
        <v>5.3400000000000003E-2</v>
      </c>
      <c r="O6915" s="50">
        <v>5.3600000000000002E-2</v>
      </c>
      <c r="R6915" s="59"/>
    </row>
    <row r="6916" spans="11:18" x14ac:dyDescent="0.2">
      <c r="K6916" s="17">
        <v>6907</v>
      </c>
      <c r="L6916" s="50">
        <v>1.7196535756317211E-3</v>
      </c>
      <c r="M6916" s="50">
        <v>1.733908671860355E-3</v>
      </c>
      <c r="N6916" s="50">
        <v>5.28E-2</v>
      </c>
      <c r="O6916" s="50">
        <v>5.3199999999999997E-2</v>
      </c>
      <c r="R6916" s="59"/>
    </row>
    <row r="6917" spans="11:18" x14ac:dyDescent="0.2">
      <c r="K6917" s="17">
        <v>6908</v>
      </c>
      <c r="L6917" s="50">
        <v>1.8443006588649282E-3</v>
      </c>
      <c r="M6917" s="50">
        <v>1.8588478841206507E-3</v>
      </c>
      <c r="N6917" s="50">
        <v>5.3600000000000002E-2</v>
      </c>
      <c r="O6917" s="50">
        <v>5.3999999999999999E-2</v>
      </c>
      <c r="R6917" s="59"/>
    </row>
    <row r="6918" spans="11:18" x14ac:dyDescent="0.2">
      <c r="K6918" s="17">
        <v>6909</v>
      </c>
      <c r="L6918" s="50">
        <v>1.7120058781169185E-3</v>
      </c>
      <c r="M6918" s="50">
        <v>1.7258052366928218E-3</v>
      </c>
      <c r="N6918" s="50">
        <v>5.0999999999999997E-2</v>
      </c>
      <c r="O6918" s="50">
        <v>5.1799999999999999E-2</v>
      </c>
      <c r="R6918" s="59"/>
    </row>
    <row r="6919" spans="11:18" x14ac:dyDescent="0.2">
      <c r="K6919" s="17">
        <v>6910</v>
      </c>
      <c r="L6919" s="50">
        <v>1.6252474880908284E-3</v>
      </c>
      <c r="M6919" s="50">
        <v>1.6385667755103096E-3</v>
      </c>
      <c r="N6919" s="50">
        <v>4.9399999999999999E-2</v>
      </c>
      <c r="O6919" s="50">
        <v>4.9599999999999998E-2</v>
      </c>
      <c r="R6919" s="59"/>
    </row>
    <row r="6920" spans="11:18" x14ac:dyDescent="0.2">
      <c r="K6920" s="17">
        <v>6911</v>
      </c>
      <c r="L6920" s="50">
        <v>1.6635477304864886E-3</v>
      </c>
      <c r="M6920" s="50">
        <v>1.6774735142577051E-3</v>
      </c>
      <c r="N6920" s="50">
        <v>5.16E-2</v>
      </c>
      <c r="O6920" s="50">
        <v>5.1799999999999999E-2</v>
      </c>
      <c r="R6920" s="59"/>
    </row>
    <row r="6921" spans="11:18" x14ac:dyDescent="0.2">
      <c r="K6921" s="17">
        <v>6912</v>
      </c>
      <c r="L6921" s="50">
        <v>1.6219014990985204E-3</v>
      </c>
      <c r="M6921" s="50">
        <v>1.6351591130443399E-3</v>
      </c>
      <c r="N6921" s="50">
        <v>4.9200000000000001E-2</v>
      </c>
      <c r="O6921" s="50">
        <v>4.9200000000000001E-2</v>
      </c>
      <c r="R6921" s="59"/>
    </row>
    <row r="6922" spans="11:18" x14ac:dyDescent="0.2">
      <c r="K6922" s="17">
        <v>6913</v>
      </c>
      <c r="L6922" s="50">
        <v>1.9694706757705559E-3</v>
      </c>
      <c r="M6922" s="50">
        <v>1.9837217406993304E-3</v>
      </c>
      <c r="N6922" s="50">
        <v>5.2600000000000001E-2</v>
      </c>
      <c r="O6922" s="50">
        <v>5.2600000000000001E-2</v>
      </c>
      <c r="R6922" s="59"/>
    </row>
    <row r="6923" spans="11:18" x14ac:dyDescent="0.2">
      <c r="K6923" s="17">
        <v>6914</v>
      </c>
      <c r="L6923" s="50">
        <v>1.7584566392012772E-3</v>
      </c>
      <c r="M6923" s="50">
        <v>1.7725873794588879E-3</v>
      </c>
      <c r="N6923" s="50">
        <v>5.2400000000000002E-2</v>
      </c>
      <c r="O6923" s="50">
        <v>5.2600000000000001E-2</v>
      </c>
      <c r="R6923" s="59"/>
    </row>
    <row r="6924" spans="11:18" x14ac:dyDescent="0.2">
      <c r="K6924" s="17">
        <v>6915</v>
      </c>
      <c r="L6924" s="50">
        <v>1.8070546965424103E-3</v>
      </c>
      <c r="M6924" s="50">
        <v>1.821614569620187E-3</v>
      </c>
      <c r="N6924" s="50">
        <v>5.3999999999999999E-2</v>
      </c>
      <c r="O6924" s="50">
        <v>5.3999999999999999E-2</v>
      </c>
      <c r="R6924" s="59"/>
    </row>
    <row r="6925" spans="11:18" x14ac:dyDescent="0.2">
      <c r="K6925" s="17">
        <v>6916</v>
      </c>
      <c r="L6925" s="50">
        <v>1.8113980925520653E-3</v>
      </c>
      <c r="M6925" s="50">
        <v>1.826225290322952E-3</v>
      </c>
      <c r="N6925" s="50">
        <v>5.5E-2</v>
      </c>
      <c r="O6925" s="50">
        <v>5.5199999999999999E-2</v>
      </c>
      <c r="R6925" s="59"/>
    </row>
    <row r="6926" spans="11:18" x14ac:dyDescent="0.2">
      <c r="K6926" s="17">
        <v>6917</v>
      </c>
      <c r="L6926" s="50">
        <v>1.7311769139232343E-3</v>
      </c>
      <c r="M6926" s="50">
        <v>1.7452007366388393E-3</v>
      </c>
      <c r="N6926" s="50">
        <v>5.1799999999999999E-2</v>
      </c>
      <c r="O6926" s="50">
        <v>5.2200000000000003E-2</v>
      </c>
      <c r="R6926" s="59"/>
    </row>
    <row r="6927" spans="11:18" x14ac:dyDescent="0.2">
      <c r="K6927" s="17">
        <v>6918</v>
      </c>
      <c r="L6927" s="50">
        <v>1.5764220282466373E-3</v>
      </c>
      <c r="M6927" s="50">
        <v>1.5907569361831063E-3</v>
      </c>
      <c r="N6927" s="50">
        <v>5.3400000000000003E-2</v>
      </c>
      <c r="O6927" s="50">
        <v>5.3600000000000002E-2</v>
      </c>
      <c r="R6927" s="59"/>
    </row>
    <row r="6928" spans="11:18" x14ac:dyDescent="0.2">
      <c r="K6928" s="17">
        <v>6919</v>
      </c>
      <c r="L6928" s="50">
        <v>1.9872838881580058E-3</v>
      </c>
      <c r="M6928" s="50">
        <v>2.0018445032486264E-3</v>
      </c>
      <c r="N6928" s="50">
        <v>5.3600000000000002E-2</v>
      </c>
      <c r="O6928" s="50">
        <v>5.3800000000000001E-2</v>
      </c>
      <c r="R6928" s="59"/>
    </row>
    <row r="6929" spans="11:18" x14ac:dyDescent="0.2">
      <c r="K6929" s="17">
        <v>6920</v>
      </c>
      <c r="L6929" s="50">
        <v>1.6122834624899491E-3</v>
      </c>
      <c r="M6929" s="50">
        <v>1.6256273087731053E-3</v>
      </c>
      <c r="N6929" s="50">
        <v>4.9399999999999999E-2</v>
      </c>
      <c r="O6929" s="50">
        <v>4.9799999999999997E-2</v>
      </c>
      <c r="R6929" s="59"/>
    </row>
    <row r="6930" spans="11:18" x14ac:dyDescent="0.2">
      <c r="K6930" s="17">
        <v>6921</v>
      </c>
      <c r="L6930" s="50">
        <v>2.0272830810212448E-3</v>
      </c>
      <c r="M6930" s="50">
        <v>2.0416801566363781E-3</v>
      </c>
      <c r="N6930" s="50">
        <v>5.2999999999999999E-2</v>
      </c>
      <c r="O6930" s="50">
        <v>5.3199999999999997E-2</v>
      </c>
      <c r="R6930" s="59"/>
    </row>
    <row r="6931" spans="11:18" x14ac:dyDescent="0.2">
      <c r="K6931" s="17">
        <v>6922</v>
      </c>
      <c r="L6931" s="50">
        <v>1.6203112161446984E-3</v>
      </c>
      <c r="M6931" s="50">
        <v>1.633689163438843E-3</v>
      </c>
      <c r="N6931" s="50">
        <v>4.9599999999999998E-2</v>
      </c>
      <c r="O6931" s="50">
        <v>4.9799999999999997E-2</v>
      </c>
      <c r="R6931" s="59"/>
    </row>
    <row r="6932" spans="11:18" x14ac:dyDescent="0.2">
      <c r="K6932" s="17">
        <v>6923</v>
      </c>
      <c r="L6932" s="50">
        <v>1.9069182971621892E-3</v>
      </c>
      <c r="M6932" s="50">
        <v>1.9209590591121916E-3</v>
      </c>
      <c r="N6932" s="50">
        <v>5.1799999999999999E-2</v>
      </c>
      <c r="O6932" s="50">
        <v>5.1999999999999998E-2</v>
      </c>
      <c r="R6932" s="59"/>
    </row>
    <row r="6933" spans="11:18" x14ac:dyDescent="0.2">
      <c r="K6933" s="17">
        <v>6924</v>
      </c>
      <c r="L6933" s="50">
        <v>1.5910486897876982E-3</v>
      </c>
      <c r="M6933" s="50">
        <v>1.6047086019777125E-3</v>
      </c>
      <c r="N6933" s="50">
        <v>5.0599999999999999E-2</v>
      </c>
      <c r="O6933" s="50">
        <v>5.1200000000000002E-2</v>
      </c>
      <c r="R6933" s="59"/>
    </row>
    <row r="6934" spans="11:18" x14ac:dyDescent="0.2">
      <c r="K6934" s="17">
        <v>6925</v>
      </c>
      <c r="L6934" s="50">
        <v>1.9150081729153896E-3</v>
      </c>
      <c r="M6934" s="50">
        <v>1.9296892123291216E-3</v>
      </c>
      <c r="N6934" s="50">
        <v>5.4199999999999998E-2</v>
      </c>
      <c r="O6934" s="50">
        <v>5.4399999999999997E-2</v>
      </c>
      <c r="R6934" s="59"/>
    </row>
    <row r="6935" spans="11:18" x14ac:dyDescent="0.2">
      <c r="K6935" s="17">
        <v>6926</v>
      </c>
      <c r="L6935" s="50">
        <v>1.6666969765230925E-3</v>
      </c>
      <c r="M6935" s="50">
        <v>1.6808091406067167E-3</v>
      </c>
      <c r="N6935" s="50">
        <v>5.2200000000000003E-2</v>
      </c>
      <c r="O6935" s="50">
        <v>5.28E-2</v>
      </c>
      <c r="R6935" s="59"/>
    </row>
    <row r="6936" spans="11:18" x14ac:dyDescent="0.2">
      <c r="K6936" s="17">
        <v>6927</v>
      </c>
      <c r="L6936" s="50">
        <v>1.7461643515441186E-3</v>
      </c>
      <c r="M6936" s="50">
        <v>1.7598248466854237E-3</v>
      </c>
      <c r="N6936" s="50">
        <v>5.0599999999999999E-2</v>
      </c>
      <c r="O6936" s="50">
        <v>5.0599999999999999E-2</v>
      </c>
      <c r="R6936" s="59"/>
    </row>
    <row r="6937" spans="11:18" x14ac:dyDescent="0.2">
      <c r="K6937" s="17">
        <v>6928</v>
      </c>
      <c r="L6937" s="50">
        <v>1.6332922252950504E-3</v>
      </c>
      <c r="M6937" s="50">
        <v>1.646409742502114E-3</v>
      </c>
      <c r="N6937" s="50">
        <v>4.8399999999999999E-2</v>
      </c>
      <c r="O6937" s="50">
        <v>4.8800000000000003E-2</v>
      </c>
      <c r="R6937" s="59"/>
    </row>
    <row r="6938" spans="11:18" x14ac:dyDescent="0.2">
      <c r="K6938" s="17">
        <v>6929</v>
      </c>
      <c r="L6938" s="50">
        <v>1.6169376889268172E-3</v>
      </c>
      <c r="M6938" s="50">
        <v>1.6297281109443396E-3</v>
      </c>
      <c r="N6938" s="50">
        <v>4.7399999999999998E-2</v>
      </c>
      <c r="O6938" s="50">
        <v>4.7399999999999998E-2</v>
      </c>
      <c r="R6938" s="59"/>
    </row>
    <row r="6939" spans="11:18" x14ac:dyDescent="0.2">
      <c r="K6939" s="17">
        <v>6930</v>
      </c>
      <c r="L6939" s="50">
        <v>1.6254922734212482E-3</v>
      </c>
      <c r="M6939" s="50">
        <v>1.6386789893330952E-3</v>
      </c>
      <c r="N6939" s="50">
        <v>4.8599999999999997E-2</v>
      </c>
      <c r="O6939" s="50">
        <v>4.9200000000000001E-2</v>
      </c>
      <c r="R6939" s="59"/>
    </row>
    <row r="6940" spans="11:18" x14ac:dyDescent="0.2">
      <c r="K6940" s="17">
        <v>6931</v>
      </c>
      <c r="L6940" s="50">
        <v>1.6371688100676059E-3</v>
      </c>
      <c r="M6940" s="50">
        <v>1.6511551314157468E-3</v>
      </c>
      <c r="N6940" s="50">
        <v>5.1799999999999999E-2</v>
      </c>
      <c r="O6940" s="50">
        <v>5.2200000000000003E-2</v>
      </c>
      <c r="R6940" s="59"/>
    </row>
    <row r="6941" spans="11:18" x14ac:dyDescent="0.2">
      <c r="K6941" s="17">
        <v>6932</v>
      </c>
      <c r="L6941" s="50">
        <v>1.7679427368110859E-3</v>
      </c>
      <c r="M6941" s="50">
        <v>1.7824845139614524E-3</v>
      </c>
      <c r="N6941" s="50">
        <v>5.3600000000000002E-2</v>
      </c>
      <c r="O6941" s="50">
        <v>5.4199999999999998E-2</v>
      </c>
      <c r="R6941" s="59"/>
    </row>
    <row r="6942" spans="11:18" x14ac:dyDescent="0.2">
      <c r="K6942" s="17">
        <v>6933</v>
      </c>
      <c r="L6942" s="50">
        <v>1.7901213411923066E-3</v>
      </c>
      <c r="M6942" s="50">
        <v>1.8044398218763347E-3</v>
      </c>
      <c r="N6942" s="50">
        <v>5.28E-2</v>
      </c>
      <c r="O6942" s="50">
        <v>5.3199999999999997E-2</v>
      </c>
      <c r="R6942" s="59"/>
    </row>
    <row r="6943" spans="11:18" x14ac:dyDescent="0.2">
      <c r="K6943" s="17">
        <v>6934</v>
      </c>
      <c r="L6943" s="50">
        <v>1.9209699910300799E-3</v>
      </c>
      <c r="M6943" s="50">
        <v>1.934843035956924E-3</v>
      </c>
      <c r="N6943" s="50">
        <v>5.1200000000000002E-2</v>
      </c>
      <c r="O6943" s="50">
        <v>5.1200000000000002E-2</v>
      </c>
      <c r="R6943" s="59"/>
    </row>
    <row r="6944" spans="11:18" x14ac:dyDescent="0.2">
      <c r="K6944" s="17">
        <v>6935</v>
      </c>
      <c r="L6944" s="50">
        <v>1.8304492653560551E-3</v>
      </c>
      <c r="M6944" s="50">
        <v>1.8447064399352427E-3</v>
      </c>
      <c r="N6944" s="50">
        <v>5.28E-2</v>
      </c>
      <c r="O6944" s="50">
        <v>5.28E-2</v>
      </c>
      <c r="R6944" s="59"/>
    </row>
    <row r="6945" spans="11:18" x14ac:dyDescent="0.2">
      <c r="K6945" s="17">
        <v>6936</v>
      </c>
      <c r="L6945" s="50">
        <v>1.742397439609524E-3</v>
      </c>
      <c r="M6945" s="50">
        <v>1.7560513415253169E-3</v>
      </c>
      <c r="N6945" s="50">
        <v>5.0200000000000002E-2</v>
      </c>
      <c r="O6945" s="50">
        <v>5.0599999999999999E-2</v>
      </c>
      <c r="R6945" s="59"/>
    </row>
    <row r="6946" spans="11:18" x14ac:dyDescent="0.2">
      <c r="K6946" s="17">
        <v>6937</v>
      </c>
      <c r="L6946" s="50">
        <v>1.700359938019104E-3</v>
      </c>
      <c r="M6946" s="50">
        <v>1.7146247624729902E-3</v>
      </c>
      <c r="N6946" s="50">
        <v>5.2600000000000001E-2</v>
      </c>
      <c r="O6946" s="50">
        <v>5.3400000000000003E-2</v>
      </c>
      <c r="R6946" s="59"/>
    </row>
    <row r="6947" spans="11:18" x14ac:dyDescent="0.2">
      <c r="K6947" s="17">
        <v>6938</v>
      </c>
      <c r="L6947" s="50">
        <v>1.6810450788959451E-3</v>
      </c>
      <c r="M6947" s="50">
        <v>1.6941483093761032E-3</v>
      </c>
      <c r="N6947" s="50">
        <v>4.8399999999999999E-2</v>
      </c>
      <c r="O6947" s="50">
        <v>4.8800000000000003E-2</v>
      </c>
      <c r="R6947" s="59"/>
    </row>
    <row r="6948" spans="11:18" x14ac:dyDescent="0.2">
      <c r="K6948" s="17">
        <v>6939</v>
      </c>
      <c r="L6948" s="50">
        <v>1.7634526639748994E-3</v>
      </c>
      <c r="M6948" s="50">
        <v>1.7772222906978119E-3</v>
      </c>
      <c r="N6948" s="50">
        <v>5.0999999999999997E-2</v>
      </c>
      <c r="O6948" s="50">
        <v>5.0999999999999997E-2</v>
      </c>
      <c r="R6948" s="59"/>
    </row>
    <row r="6949" spans="11:18" x14ac:dyDescent="0.2">
      <c r="K6949" s="17">
        <v>6940</v>
      </c>
      <c r="L6949" s="50">
        <v>1.6187962759742155E-3</v>
      </c>
      <c r="M6949" s="50">
        <v>1.6319958168629278E-3</v>
      </c>
      <c r="N6949" s="50">
        <v>4.8800000000000003E-2</v>
      </c>
      <c r="O6949" s="50">
        <v>4.9000000000000002E-2</v>
      </c>
      <c r="R6949" s="59"/>
    </row>
    <row r="6950" spans="11:18" x14ac:dyDescent="0.2">
      <c r="K6950" s="17">
        <v>6941</v>
      </c>
      <c r="L6950" s="50">
        <v>1.766305222753471E-3</v>
      </c>
      <c r="M6950" s="50">
        <v>1.7802960279518587E-3</v>
      </c>
      <c r="N6950" s="50">
        <v>5.1799999999999999E-2</v>
      </c>
      <c r="O6950" s="50">
        <v>5.1999999999999998E-2</v>
      </c>
      <c r="R6950" s="59"/>
    </row>
    <row r="6951" spans="11:18" x14ac:dyDescent="0.2">
      <c r="K6951" s="17">
        <v>6942</v>
      </c>
      <c r="L6951" s="50">
        <v>1.6594367811219055E-3</v>
      </c>
      <c r="M6951" s="50">
        <v>1.6730406347718614E-3</v>
      </c>
      <c r="N6951" s="50">
        <v>5.04E-2</v>
      </c>
      <c r="O6951" s="50">
        <v>5.0799999999999998E-2</v>
      </c>
      <c r="R6951" s="59"/>
    </row>
    <row r="6952" spans="11:18" x14ac:dyDescent="0.2">
      <c r="K6952" s="17">
        <v>6943</v>
      </c>
      <c r="L6952" s="50">
        <v>1.7181152163738809E-3</v>
      </c>
      <c r="M6952" s="50">
        <v>1.7319216949395681E-3</v>
      </c>
      <c r="N6952" s="50">
        <v>5.1200000000000002E-2</v>
      </c>
      <c r="O6952" s="50">
        <v>5.1200000000000002E-2</v>
      </c>
      <c r="R6952" s="59"/>
    </row>
    <row r="6953" spans="11:18" x14ac:dyDescent="0.2">
      <c r="K6953" s="17">
        <v>6944</v>
      </c>
      <c r="L6953" s="50">
        <v>1.7041206348318678E-3</v>
      </c>
      <c r="M6953" s="50">
        <v>1.7194226687580656E-3</v>
      </c>
      <c r="N6953" s="50">
        <v>5.7000000000000002E-2</v>
      </c>
      <c r="O6953" s="50">
        <v>5.7000000000000002E-2</v>
      </c>
      <c r="R6953" s="59"/>
    </row>
    <row r="6954" spans="11:18" x14ac:dyDescent="0.2">
      <c r="K6954" s="17">
        <v>6945</v>
      </c>
      <c r="L6954" s="50">
        <v>1.8010271340373966E-3</v>
      </c>
      <c r="M6954" s="50">
        <v>1.8149588957985508E-3</v>
      </c>
      <c r="N6954" s="50">
        <v>5.1400000000000001E-2</v>
      </c>
      <c r="O6954" s="50">
        <v>5.16E-2</v>
      </c>
      <c r="R6954" s="59"/>
    </row>
    <row r="6955" spans="11:18" x14ac:dyDescent="0.2">
      <c r="K6955" s="17">
        <v>6946</v>
      </c>
      <c r="L6955" s="50">
        <v>1.9518411950883402E-3</v>
      </c>
      <c r="M6955" s="50">
        <v>1.9678714875966561E-3</v>
      </c>
      <c r="N6955" s="50">
        <v>5.8999999999999997E-2</v>
      </c>
      <c r="O6955" s="50">
        <v>5.9799999999999999E-2</v>
      </c>
      <c r="R6955" s="59"/>
    </row>
    <row r="6956" spans="11:18" x14ac:dyDescent="0.2">
      <c r="K6956" s="17">
        <v>6947</v>
      </c>
      <c r="L6956" s="50">
        <v>1.7077244504612474E-3</v>
      </c>
      <c r="M6956" s="50">
        <v>1.722485350770219E-3</v>
      </c>
      <c r="N6956" s="50">
        <v>5.4600000000000003E-2</v>
      </c>
      <c r="O6956" s="50">
        <v>5.5E-2</v>
      </c>
      <c r="R6956" s="59"/>
    </row>
    <row r="6957" spans="11:18" x14ac:dyDescent="0.2">
      <c r="K6957" s="17">
        <v>6948</v>
      </c>
      <c r="L6957" s="50">
        <v>1.7430228605497639E-3</v>
      </c>
      <c r="M6957" s="50">
        <v>1.7576065580252004E-3</v>
      </c>
      <c r="N6957" s="50">
        <v>5.3999999999999999E-2</v>
      </c>
      <c r="O6957" s="50">
        <v>5.4199999999999998E-2</v>
      </c>
      <c r="R6957" s="59"/>
    </row>
    <row r="6958" spans="11:18" x14ac:dyDescent="0.2">
      <c r="K6958" s="17">
        <v>6949</v>
      </c>
      <c r="L6958" s="50">
        <v>1.7192185936965193E-3</v>
      </c>
      <c r="M6958" s="50">
        <v>1.7336913750345135E-3</v>
      </c>
      <c r="N6958" s="50">
        <v>5.3600000000000002E-2</v>
      </c>
      <c r="O6958" s="50">
        <v>5.3999999999999999E-2</v>
      </c>
      <c r="R6958" s="59"/>
    </row>
    <row r="6959" spans="11:18" x14ac:dyDescent="0.2">
      <c r="K6959" s="17">
        <v>6950</v>
      </c>
      <c r="L6959" s="50">
        <v>1.7199534309862224E-3</v>
      </c>
      <c r="M6959" s="50">
        <v>1.7333812582802299E-3</v>
      </c>
      <c r="N6959" s="50">
        <v>4.9399999999999999E-2</v>
      </c>
      <c r="O6959" s="50">
        <v>0.05</v>
      </c>
      <c r="R6959" s="59"/>
    </row>
    <row r="6960" spans="11:18" x14ac:dyDescent="0.2">
      <c r="K6960" s="17">
        <v>6951</v>
      </c>
      <c r="L6960" s="50">
        <v>1.8100286572225212E-3</v>
      </c>
      <c r="M6960" s="50">
        <v>1.8248188584208851E-3</v>
      </c>
      <c r="N6960" s="50">
        <v>5.4800000000000001E-2</v>
      </c>
      <c r="O6960" s="50">
        <v>5.5199999999999999E-2</v>
      </c>
      <c r="R6960" s="59"/>
    </row>
    <row r="6961" spans="11:18" x14ac:dyDescent="0.2">
      <c r="K6961" s="17">
        <v>6952</v>
      </c>
      <c r="L6961" s="50">
        <v>1.604195856224069E-3</v>
      </c>
      <c r="M6961" s="50">
        <v>1.6164807590893957E-3</v>
      </c>
      <c r="N6961" s="50">
        <v>4.4999999999999998E-2</v>
      </c>
      <c r="O6961" s="50">
        <v>4.58E-2</v>
      </c>
      <c r="R6961" s="59"/>
    </row>
    <row r="6962" spans="11:18" x14ac:dyDescent="0.2">
      <c r="K6962" s="17">
        <v>6953</v>
      </c>
      <c r="L6962" s="50">
        <v>1.4923645469749063E-3</v>
      </c>
      <c r="M6962" s="50">
        <v>1.5044104673197542E-3</v>
      </c>
      <c r="N6962" s="50">
        <v>4.3999999999999997E-2</v>
      </c>
      <c r="O6962" s="50">
        <v>4.4999999999999998E-2</v>
      </c>
      <c r="R6962" s="59"/>
    </row>
    <row r="6963" spans="11:18" x14ac:dyDescent="0.2">
      <c r="K6963" s="17">
        <v>6954</v>
      </c>
      <c r="L6963" s="50">
        <v>1.6131311287456874E-3</v>
      </c>
      <c r="M6963" s="50">
        <v>1.6266962400895925E-3</v>
      </c>
      <c r="N6963" s="50">
        <v>5.04E-2</v>
      </c>
      <c r="O6963" s="50">
        <v>5.04E-2</v>
      </c>
      <c r="R6963" s="59"/>
    </row>
    <row r="6964" spans="11:18" x14ac:dyDescent="0.2">
      <c r="K6964" s="17">
        <v>6955</v>
      </c>
      <c r="L6964" s="50">
        <v>1.8893040891268861E-3</v>
      </c>
      <c r="M6964" s="50">
        <v>1.9038033271014669E-3</v>
      </c>
      <c r="N6964" s="50">
        <v>5.3199999999999997E-2</v>
      </c>
      <c r="O6964" s="50">
        <v>5.3800000000000001E-2</v>
      </c>
      <c r="R6964" s="59"/>
    </row>
    <row r="6965" spans="11:18" x14ac:dyDescent="0.2">
      <c r="K6965" s="17">
        <v>6956</v>
      </c>
      <c r="L6965" s="50">
        <v>1.5586665272885596E-3</v>
      </c>
      <c r="M6965" s="50">
        <v>1.5717519394676249E-3</v>
      </c>
      <c r="N6965" s="50">
        <v>4.8399999999999999E-2</v>
      </c>
      <c r="O6965" s="50">
        <v>4.8800000000000003E-2</v>
      </c>
      <c r="R6965" s="59"/>
    </row>
    <row r="6966" spans="11:18" x14ac:dyDescent="0.2">
      <c r="K6966" s="17">
        <v>6957</v>
      </c>
      <c r="L6966" s="50">
        <v>1.7107759277058773E-3</v>
      </c>
      <c r="M6966" s="50">
        <v>1.7228438200707291E-3</v>
      </c>
      <c r="N6966" s="50">
        <v>4.4200000000000003E-2</v>
      </c>
      <c r="O6966" s="50">
        <v>4.4600000000000001E-2</v>
      </c>
      <c r="R6966" s="59"/>
    </row>
    <row r="6967" spans="11:18" x14ac:dyDescent="0.2">
      <c r="K6967" s="17">
        <v>6958</v>
      </c>
      <c r="L6967" s="50">
        <v>1.8188773452686828E-3</v>
      </c>
      <c r="M6967" s="50">
        <v>1.8329977798412556E-3</v>
      </c>
      <c r="N6967" s="50">
        <v>5.2200000000000003E-2</v>
      </c>
      <c r="O6967" s="50">
        <v>5.2400000000000002E-2</v>
      </c>
      <c r="R6967" s="59"/>
    </row>
    <row r="6968" spans="11:18" x14ac:dyDescent="0.2">
      <c r="K6968" s="17">
        <v>6959</v>
      </c>
      <c r="L6968" s="50">
        <v>1.8886205634983575E-3</v>
      </c>
      <c r="M6968" s="50">
        <v>1.90398314068219E-3</v>
      </c>
      <c r="N6968" s="50">
        <v>5.7000000000000002E-2</v>
      </c>
      <c r="O6968" s="50">
        <v>5.7000000000000002E-2</v>
      </c>
      <c r="R6968" s="59"/>
    </row>
    <row r="6969" spans="11:18" x14ac:dyDescent="0.2">
      <c r="K6969" s="17">
        <v>6960</v>
      </c>
      <c r="L6969" s="50">
        <v>1.7255014027642503E-3</v>
      </c>
      <c r="M6969" s="50">
        <v>1.7398275973852151E-3</v>
      </c>
      <c r="N6969" s="50">
        <v>5.3199999999999997E-2</v>
      </c>
      <c r="O6969" s="50">
        <v>5.3199999999999997E-2</v>
      </c>
      <c r="R6969" s="59"/>
    </row>
    <row r="6970" spans="11:18" x14ac:dyDescent="0.2">
      <c r="K6970" s="17">
        <v>6961</v>
      </c>
      <c r="L6970" s="50">
        <v>1.5810766307282548E-3</v>
      </c>
      <c r="M6970" s="50">
        <v>1.5937758171769936E-3</v>
      </c>
      <c r="N6970" s="50">
        <v>4.7E-2</v>
      </c>
      <c r="O6970" s="50">
        <v>4.7199999999999999E-2</v>
      </c>
      <c r="R6970" s="59"/>
    </row>
    <row r="6971" spans="11:18" x14ac:dyDescent="0.2">
      <c r="K6971" s="17">
        <v>6962</v>
      </c>
      <c r="L6971" s="50">
        <v>1.8112141317939785E-3</v>
      </c>
      <c r="M6971" s="50">
        <v>1.8250887520346276E-3</v>
      </c>
      <c r="N6971" s="50">
        <v>5.1200000000000002E-2</v>
      </c>
      <c r="O6971" s="50">
        <v>5.1799999999999999E-2</v>
      </c>
      <c r="R6971" s="59"/>
    </row>
    <row r="6972" spans="11:18" x14ac:dyDescent="0.2">
      <c r="K6972" s="17">
        <v>6963</v>
      </c>
      <c r="L6972" s="50">
        <v>1.6976889341046978E-3</v>
      </c>
      <c r="M6972" s="50">
        <v>1.7115935453956479E-3</v>
      </c>
      <c r="N6972" s="50">
        <v>5.16E-2</v>
      </c>
      <c r="O6972" s="50">
        <v>5.1799999999999999E-2</v>
      </c>
      <c r="R6972" s="59"/>
    </row>
    <row r="6973" spans="11:18" x14ac:dyDescent="0.2">
      <c r="K6973" s="17">
        <v>6964</v>
      </c>
      <c r="L6973" s="50">
        <v>1.7152573197054355E-3</v>
      </c>
      <c r="M6973" s="50">
        <v>1.7293898871883829E-3</v>
      </c>
      <c r="N6973" s="50">
        <v>5.2200000000000003E-2</v>
      </c>
      <c r="O6973" s="50">
        <v>5.2600000000000001E-2</v>
      </c>
      <c r="R6973" s="59"/>
    </row>
    <row r="6974" spans="11:18" x14ac:dyDescent="0.2">
      <c r="K6974" s="17">
        <v>6965</v>
      </c>
      <c r="L6974" s="50">
        <v>1.7245654861645324E-3</v>
      </c>
      <c r="M6974" s="50">
        <v>1.7384278302037147E-3</v>
      </c>
      <c r="N6974" s="50">
        <v>5.1400000000000001E-2</v>
      </c>
      <c r="O6974" s="50">
        <v>5.16E-2</v>
      </c>
      <c r="R6974" s="59"/>
    </row>
    <row r="6975" spans="11:18" x14ac:dyDescent="0.2">
      <c r="K6975" s="17">
        <v>6966</v>
      </c>
      <c r="L6975" s="50">
        <v>1.6945789474337265E-3</v>
      </c>
      <c r="M6975" s="50">
        <v>1.7084032702595927E-3</v>
      </c>
      <c r="N6975" s="50">
        <v>5.0999999999999997E-2</v>
      </c>
      <c r="O6975" s="50">
        <v>5.1400000000000001E-2</v>
      </c>
      <c r="R6975" s="59"/>
    </row>
    <row r="6976" spans="11:18" x14ac:dyDescent="0.2">
      <c r="K6976" s="17">
        <v>6967</v>
      </c>
      <c r="L6976" s="50">
        <v>1.844162312860544E-3</v>
      </c>
      <c r="M6976" s="50">
        <v>1.8595950996447631E-3</v>
      </c>
      <c r="N6976" s="50">
        <v>5.7000000000000002E-2</v>
      </c>
      <c r="O6976" s="50">
        <v>5.7599999999999998E-2</v>
      </c>
      <c r="R6976" s="59"/>
    </row>
    <row r="6977" spans="11:18" x14ac:dyDescent="0.2">
      <c r="K6977" s="17">
        <v>6968</v>
      </c>
      <c r="L6977" s="50">
        <v>2.0747969147628916E-3</v>
      </c>
      <c r="M6977" s="50">
        <v>2.0900260089753188E-3</v>
      </c>
      <c r="N6977" s="50">
        <v>5.6000000000000001E-2</v>
      </c>
      <c r="O6977" s="50">
        <v>5.6399999999999999E-2</v>
      </c>
      <c r="R6977" s="59"/>
    </row>
    <row r="6978" spans="11:18" x14ac:dyDescent="0.2">
      <c r="K6978" s="17">
        <v>6969</v>
      </c>
      <c r="L6978" s="50">
        <v>1.7782803342082079E-3</v>
      </c>
      <c r="M6978" s="50">
        <v>1.7927493430110616E-3</v>
      </c>
      <c r="N6978" s="50">
        <v>5.3400000000000003E-2</v>
      </c>
      <c r="O6978" s="50">
        <v>5.3999999999999999E-2</v>
      </c>
      <c r="R6978" s="59"/>
    </row>
    <row r="6979" spans="11:18" x14ac:dyDescent="0.2">
      <c r="K6979" s="17">
        <v>6970</v>
      </c>
      <c r="L6979" s="50">
        <v>1.6237919403700623E-3</v>
      </c>
      <c r="M6979" s="50">
        <v>1.6372294064198282E-3</v>
      </c>
      <c r="N6979" s="50">
        <v>4.9799999999999997E-2</v>
      </c>
      <c r="O6979" s="50">
        <v>0.05</v>
      </c>
      <c r="R6979" s="59"/>
    </row>
    <row r="6980" spans="11:18" x14ac:dyDescent="0.2">
      <c r="K6980" s="17">
        <v>6971</v>
      </c>
      <c r="L6980" s="50">
        <v>1.6118135534972779E-3</v>
      </c>
      <c r="M6980" s="50">
        <v>1.6255151246994345E-3</v>
      </c>
      <c r="N6980" s="50">
        <v>5.0799999999999998E-2</v>
      </c>
      <c r="O6980" s="50">
        <v>5.0999999999999997E-2</v>
      </c>
      <c r="R6980" s="59"/>
    </row>
    <row r="6981" spans="11:18" x14ac:dyDescent="0.2">
      <c r="K6981" s="17">
        <v>6972</v>
      </c>
      <c r="L6981" s="50">
        <v>1.9536806691415015E-3</v>
      </c>
      <c r="M6981" s="50">
        <v>1.9683345919100982E-3</v>
      </c>
      <c r="N6981" s="50">
        <v>5.3600000000000002E-2</v>
      </c>
      <c r="O6981" s="50">
        <v>5.4600000000000003E-2</v>
      </c>
      <c r="R6981" s="59"/>
    </row>
    <row r="6982" spans="11:18" x14ac:dyDescent="0.2">
      <c r="K6982" s="17">
        <v>6973</v>
      </c>
      <c r="L6982" s="50">
        <v>1.9167596804760499E-3</v>
      </c>
      <c r="M6982" s="50">
        <v>1.9312673558329024E-3</v>
      </c>
      <c r="N6982" s="50">
        <v>5.3600000000000002E-2</v>
      </c>
      <c r="O6982" s="50">
        <v>5.3800000000000001E-2</v>
      </c>
      <c r="R6982" s="59"/>
    </row>
    <row r="6983" spans="11:18" x14ac:dyDescent="0.2">
      <c r="K6983" s="17">
        <v>6974</v>
      </c>
      <c r="L6983" s="50">
        <v>1.6283638467467106E-3</v>
      </c>
      <c r="M6983" s="50">
        <v>1.6413432645263014E-3</v>
      </c>
      <c r="N6983" s="50">
        <v>4.8000000000000001E-2</v>
      </c>
      <c r="O6983" s="50">
        <v>4.8399999999999999E-2</v>
      </c>
      <c r="R6983" s="59"/>
    </row>
    <row r="6984" spans="11:18" x14ac:dyDescent="0.2">
      <c r="K6984" s="17">
        <v>6975</v>
      </c>
      <c r="L6984" s="50">
        <v>1.5445168387536741E-3</v>
      </c>
      <c r="M6984" s="50">
        <v>1.5576975931025291E-3</v>
      </c>
      <c r="N6984" s="50">
        <v>4.9000000000000002E-2</v>
      </c>
      <c r="O6984" s="50">
        <v>4.9200000000000001E-2</v>
      </c>
      <c r="R6984" s="59"/>
    </row>
    <row r="6985" spans="11:18" x14ac:dyDescent="0.2">
      <c r="K6985" s="17">
        <v>6976</v>
      </c>
      <c r="L6985" s="50">
        <v>1.7534641329319033E-3</v>
      </c>
      <c r="M6985" s="50">
        <v>1.7673923661550702E-3</v>
      </c>
      <c r="N6985" s="50">
        <v>5.1400000000000001E-2</v>
      </c>
      <c r="O6985" s="50">
        <v>5.1799999999999999E-2</v>
      </c>
      <c r="R6985" s="59"/>
    </row>
    <row r="6986" spans="11:18" x14ac:dyDescent="0.2">
      <c r="K6986" s="17">
        <v>6977</v>
      </c>
      <c r="L6986" s="50">
        <v>1.8680166053882728E-3</v>
      </c>
      <c r="M6986" s="50">
        <v>1.8825554333659856E-3</v>
      </c>
      <c r="N6986" s="50">
        <v>5.3800000000000001E-2</v>
      </c>
      <c r="O6986" s="50">
        <v>5.3999999999999999E-2</v>
      </c>
      <c r="R6986" s="59"/>
    </row>
    <row r="6987" spans="11:18" x14ac:dyDescent="0.2">
      <c r="K6987" s="17">
        <v>6978</v>
      </c>
      <c r="L6987" s="50">
        <v>1.5918409929509606E-3</v>
      </c>
      <c r="M6987" s="50">
        <v>1.604331269229246E-3</v>
      </c>
      <c r="N6987" s="50">
        <v>4.6199999999999998E-2</v>
      </c>
      <c r="O6987" s="50">
        <v>4.6800000000000001E-2</v>
      </c>
      <c r="R6987" s="59"/>
    </row>
    <row r="6988" spans="11:18" x14ac:dyDescent="0.2">
      <c r="K6988" s="17">
        <v>6979</v>
      </c>
      <c r="L6988" s="50">
        <v>1.7766159980182423E-3</v>
      </c>
      <c r="M6988" s="50">
        <v>1.7905968611787088E-3</v>
      </c>
      <c r="N6988" s="50">
        <v>5.1799999999999999E-2</v>
      </c>
      <c r="O6988" s="50">
        <v>5.1799999999999999E-2</v>
      </c>
      <c r="R6988" s="59"/>
    </row>
    <row r="6989" spans="11:18" x14ac:dyDescent="0.2">
      <c r="K6989" s="17">
        <v>6980</v>
      </c>
      <c r="L6989" s="50">
        <v>1.7313580049461272E-3</v>
      </c>
      <c r="M6989" s="50">
        <v>1.7451163115567516E-3</v>
      </c>
      <c r="N6989" s="50">
        <v>5.0799999999999998E-2</v>
      </c>
      <c r="O6989" s="50">
        <v>5.1400000000000001E-2</v>
      </c>
      <c r="R6989" s="59"/>
    </row>
    <row r="6990" spans="11:18" x14ac:dyDescent="0.2">
      <c r="K6990" s="17">
        <v>6981</v>
      </c>
      <c r="L6990" s="50">
        <v>1.6764284371086789E-3</v>
      </c>
      <c r="M6990" s="50">
        <v>1.6891401805617207E-3</v>
      </c>
      <c r="N6990" s="50">
        <v>4.6800000000000001E-2</v>
      </c>
      <c r="O6990" s="50">
        <v>4.7199999999999999E-2</v>
      </c>
      <c r="R6990" s="59"/>
    </row>
    <row r="6991" spans="11:18" x14ac:dyDescent="0.2">
      <c r="K6991" s="17">
        <v>6982</v>
      </c>
      <c r="L6991" s="50">
        <v>1.4980750744192375E-3</v>
      </c>
      <c r="M6991" s="50">
        <v>1.5107211381829447E-3</v>
      </c>
      <c r="N6991" s="50">
        <v>4.6800000000000001E-2</v>
      </c>
      <c r="O6991" s="50">
        <v>4.7E-2</v>
      </c>
      <c r="R6991" s="59"/>
    </row>
    <row r="6992" spans="11:18" x14ac:dyDescent="0.2">
      <c r="K6992" s="17">
        <v>6983</v>
      </c>
      <c r="L6992" s="50">
        <v>1.7205369791568859E-3</v>
      </c>
      <c r="M6992" s="50">
        <v>1.7342988130615627E-3</v>
      </c>
      <c r="N6992" s="50">
        <v>5.0599999999999999E-2</v>
      </c>
      <c r="O6992" s="50">
        <v>5.1200000000000002E-2</v>
      </c>
      <c r="R6992" s="59"/>
    </row>
    <row r="6993" spans="11:18" x14ac:dyDescent="0.2">
      <c r="K6993" s="17">
        <v>6984</v>
      </c>
      <c r="L6993" s="50">
        <v>1.6721773429299233E-3</v>
      </c>
      <c r="M6993" s="50">
        <v>1.6863251481229579E-3</v>
      </c>
      <c r="N6993" s="50">
        <v>5.2200000000000003E-2</v>
      </c>
      <c r="O6993" s="50">
        <v>5.28E-2</v>
      </c>
      <c r="R6993" s="59"/>
    </row>
    <row r="6994" spans="11:18" x14ac:dyDescent="0.2">
      <c r="K6994" s="17">
        <v>6985</v>
      </c>
      <c r="L6994" s="50">
        <v>1.5972128908137515E-3</v>
      </c>
      <c r="M6994" s="50">
        <v>1.6098994170714307E-3</v>
      </c>
      <c r="N6994" s="50">
        <v>4.6800000000000001E-2</v>
      </c>
      <c r="O6994" s="50">
        <v>4.7399999999999998E-2</v>
      </c>
      <c r="R6994" s="59"/>
    </row>
    <row r="6995" spans="11:18" x14ac:dyDescent="0.2">
      <c r="K6995" s="17">
        <v>6986</v>
      </c>
      <c r="L6995" s="50">
        <v>1.6076293107989983E-3</v>
      </c>
      <c r="M6995" s="50">
        <v>1.6203893364996312E-3</v>
      </c>
      <c r="N6995" s="50">
        <v>4.7199999999999999E-2</v>
      </c>
      <c r="O6995" s="50">
        <v>4.7600000000000003E-2</v>
      </c>
      <c r="R6995" s="59"/>
    </row>
    <row r="6996" spans="11:18" x14ac:dyDescent="0.2">
      <c r="K6996" s="17">
        <v>6987</v>
      </c>
      <c r="L6996" s="50">
        <v>1.5958564066686708E-3</v>
      </c>
      <c r="M6996" s="50">
        <v>1.6089532983755647E-3</v>
      </c>
      <c r="N6996" s="50">
        <v>4.82E-2</v>
      </c>
      <c r="O6996" s="50">
        <v>4.8800000000000003E-2</v>
      </c>
      <c r="R6996" s="59"/>
    </row>
    <row r="6997" spans="11:18" x14ac:dyDescent="0.2">
      <c r="K6997" s="17">
        <v>6988</v>
      </c>
      <c r="L6997" s="50">
        <v>1.7009876283914345E-3</v>
      </c>
      <c r="M6997" s="50">
        <v>1.7144719019439598E-3</v>
      </c>
      <c r="N6997" s="50">
        <v>4.9799999999999997E-2</v>
      </c>
      <c r="O6997" s="50">
        <v>5.0200000000000002E-2</v>
      </c>
      <c r="R6997" s="59"/>
    </row>
    <row r="6998" spans="11:18" x14ac:dyDescent="0.2">
      <c r="K6998" s="17">
        <v>6989</v>
      </c>
      <c r="L6998" s="50">
        <v>1.8153870020951584E-3</v>
      </c>
      <c r="M6998" s="50">
        <v>1.8301523334986317E-3</v>
      </c>
      <c r="N6998" s="50">
        <v>5.4600000000000003E-2</v>
      </c>
      <c r="O6998" s="50">
        <v>5.5199999999999999E-2</v>
      </c>
      <c r="R6998" s="59"/>
    </row>
    <row r="6999" spans="11:18" x14ac:dyDescent="0.2">
      <c r="K6999" s="17">
        <v>6990</v>
      </c>
      <c r="L6999" s="50">
        <v>2.0707003134320719E-3</v>
      </c>
      <c r="M6999" s="50">
        <v>2.0854178054660784E-3</v>
      </c>
      <c r="N6999" s="50">
        <v>5.3999999999999999E-2</v>
      </c>
      <c r="O6999" s="50">
        <v>5.4800000000000001E-2</v>
      </c>
      <c r="R6999" s="59"/>
    </row>
    <row r="7000" spans="11:18" x14ac:dyDescent="0.2">
      <c r="K7000" s="17">
        <v>6991</v>
      </c>
      <c r="L7000" s="50">
        <v>1.6765150774212859E-3</v>
      </c>
      <c r="M7000" s="50">
        <v>1.6895921052016963E-3</v>
      </c>
      <c r="N7000" s="50">
        <v>4.8000000000000001E-2</v>
      </c>
      <c r="O7000" s="50">
        <v>4.8599999999999997E-2</v>
      </c>
      <c r="R7000" s="59"/>
    </row>
    <row r="7001" spans="11:18" x14ac:dyDescent="0.2">
      <c r="K7001" s="17">
        <v>6992</v>
      </c>
      <c r="L7001" s="50">
        <v>1.4946754140975481E-3</v>
      </c>
      <c r="M7001" s="50">
        <v>1.5072690753762654E-3</v>
      </c>
      <c r="N7001" s="50">
        <v>4.6600000000000003E-2</v>
      </c>
      <c r="O7001" s="50">
        <v>4.6800000000000001E-2</v>
      </c>
      <c r="R7001" s="59"/>
    </row>
    <row r="7002" spans="11:18" x14ac:dyDescent="0.2">
      <c r="K7002" s="17">
        <v>6993</v>
      </c>
      <c r="L7002" s="50">
        <v>1.7242270826645573E-3</v>
      </c>
      <c r="M7002" s="50">
        <v>1.7383009002080506E-3</v>
      </c>
      <c r="N7002" s="50">
        <v>5.1799999999999999E-2</v>
      </c>
      <c r="O7002" s="50">
        <v>5.2400000000000002E-2</v>
      </c>
      <c r="R7002" s="59"/>
    </row>
    <row r="7003" spans="11:18" x14ac:dyDescent="0.2">
      <c r="K7003" s="17">
        <v>6994</v>
      </c>
      <c r="L7003" s="50">
        <v>1.7856947400761098E-3</v>
      </c>
      <c r="M7003" s="50">
        <v>1.7998488136698118E-3</v>
      </c>
      <c r="N7003" s="50">
        <v>5.2400000000000002E-2</v>
      </c>
      <c r="O7003" s="50">
        <v>5.2600000000000001E-2</v>
      </c>
      <c r="R7003" s="59"/>
    </row>
    <row r="7004" spans="11:18" x14ac:dyDescent="0.2">
      <c r="K7004" s="17">
        <v>6995</v>
      </c>
      <c r="L7004" s="50">
        <v>1.668230019480906E-3</v>
      </c>
      <c r="M7004" s="50">
        <v>1.6821081432236849E-3</v>
      </c>
      <c r="N7004" s="50">
        <v>5.1400000000000001E-2</v>
      </c>
      <c r="O7004" s="50">
        <v>5.16E-2</v>
      </c>
      <c r="R7004" s="59"/>
    </row>
    <row r="7005" spans="11:18" x14ac:dyDescent="0.2">
      <c r="K7005" s="17">
        <v>6996</v>
      </c>
      <c r="L7005" s="50">
        <v>1.6364659751556812E-3</v>
      </c>
      <c r="M7005" s="50">
        <v>1.6497322567414062E-3</v>
      </c>
      <c r="N7005" s="50">
        <v>4.9000000000000002E-2</v>
      </c>
      <c r="O7005" s="50">
        <v>4.9799999999999997E-2</v>
      </c>
      <c r="R7005" s="59"/>
    </row>
    <row r="7006" spans="11:18" x14ac:dyDescent="0.2">
      <c r="K7006" s="17">
        <v>6997</v>
      </c>
      <c r="L7006" s="50">
        <v>1.681537916041756E-3</v>
      </c>
      <c r="M7006" s="50">
        <v>1.6950220164680498E-3</v>
      </c>
      <c r="N7006" s="50">
        <v>0.05</v>
      </c>
      <c r="O7006" s="50">
        <v>0.05</v>
      </c>
      <c r="R7006" s="59"/>
    </row>
    <row r="7007" spans="11:18" x14ac:dyDescent="0.2">
      <c r="K7007" s="17">
        <v>6998</v>
      </c>
      <c r="L7007" s="50">
        <v>1.432936931476688E-3</v>
      </c>
      <c r="M7007" s="50">
        <v>1.4462639332952572E-3</v>
      </c>
      <c r="N7007" s="50">
        <v>4.9599999999999998E-2</v>
      </c>
      <c r="O7007" s="50">
        <v>4.9799999999999997E-2</v>
      </c>
      <c r="R7007" s="59"/>
    </row>
    <row r="7008" spans="11:18" x14ac:dyDescent="0.2">
      <c r="K7008" s="17">
        <v>6999</v>
      </c>
      <c r="L7008" s="50">
        <v>1.6040939684676889E-3</v>
      </c>
      <c r="M7008" s="50">
        <v>1.617931864200941E-3</v>
      </c>
      <c r="N7008" s="50">
        <v>5.1200000000000002E-2</v>
      </c>
      <c r="O7008" s="50">
        <v>5.1799999999999999E-2</v>
      </c>
      <c r="R7008" s="59"/>
    </row>
    <row r="7009" spans="11:18" x14ac:dyDescent="0.2">
      <c r="K7009" s="17">
        <v>7000</v>
      </c>
      <c r="L7009" s="50">
        <v>1.8194069702368778E-3</v>
      </c>
      <c r="M7009" s="50">
        <v>1.8337122505398987E-3</v>
      </c>
      <c r="N7009" s="50">
        <v>5.2999999999999999E-2</v>
      </c>
      <c r="O7009" s="50">
        <v>5.2999999999999999E-2</v>
      </c>
      <c r="R7009" s="59"/>
    </row>
    <row r="7010" spans="11:18" x14ac:dyDescent="0.2">
      <c r="K7010" s="17">
        <v>7001</v>
      </c>
      <c r="L7010" s="50">
        <v>1.8007741194328904E-3</v>
      </c>
      <c r="M7010" s="50">
        <v>1.8154671926988823E-3</v>
      </c>
      <c r="N7010" s="50">
        <v>5.4199999999999998E-2</v>
      </c>
      <c r="O7010" s="50">
        <v>5.5E-2</v>
      </c>
      <c r="R7010" s="59"/>
    </row>
    <row r="7011" spans="11:18" x14ac:dyDescent="0.2">
      <c r="K7011" s="17">
        <v>7002</v>
      </c>
      <c r="L7011" s="50">
        <v>1.6600831614753616E-3</v>
      </c>
      <c r="M7011" s="50">
        <v>1.6731282544563391E-3</v>
      </c>
      <c r="N7011" s="50">
        <v>4.82E-2</v>
      </c>
      <c r="O7011" s="50">
        <v>4.8399999999999999E-2</v>
      </c>
      <c r="R7011" s="59"/>
    </row>
    <row r="7012" spans="11:18" x14ac:dyDescent="0.2">
      <c r="K7012" s="17">
        <v>7003</v>
      </c>
      <c r="L7012" s="50">
        <v>1.7147355957848837E-3</v>
      </c>
      <c r="M7012" s="50">
        <v>1.7270064898832042E-3</v>
      </c>
      <c r="N7012" s="50">
        <v>4.5199999999999997E-2</v>
      </c>
      <c r="O7012" s="50">
        <v>4.5600000000000002E-2</v>
      </c>
      <c r="R7012" s="59"/>
    </row>
    <row r="7013" spans="11:18" x14ac:dyDescent="0.2">
      <c r="K7013" s="17">
        <v>7004</v>
      </c>
      <c r="L7013" s="50">
        <v>1.7094283380392761E-3</v>
      </c>
      <c r="M7013" s="50">
        <v>1.7228926612678748E-3</v>
      </c>
      <c r="N7013" s="50">
        <v>4.9200000000000001E-2</v>
      </c>
      <c r="O7013" s="50">
        <v>5.0200000000000002E-2</v>
      </c>
      <c r="R7013" s="59"/>
    </row>
    <row r="7014" spans="11:18" x14ac:dyDescent="0.2">
      <c r="K7014" s="17">
        <v>7005</v>
      </c>
      <c r="L7014" s="50">
        <v>1.7607257123468563E-3</v>
      </c>
      <c r="M7014" s="50">
        <v>1.7749664276333374E-3</v>
      </c>
      <c r="N7014" s="50">
        <v>5.2600000000000001E-2</v>
      </c>
      <c r="O7014" s="50">
        <v>5.2999999999999999E-2</v>
      </c>
      <c r="R7014" s="59"/>
    </row>
    <row r="7015" spans="11:18" x14ac:dyDescent="0.2">
      <c r="K7015" s="17">
        <v>7006</v>
      </c>
      <c r="L7015" s="50">
        <v>1.4203429148101773E-3</v>
      </c>
      <c r="M7015" s="50">
        <v>1.4325451404440801E-3</v>
      </c>
      <c r="N7015" s="50">
        <v>4.5199999999999997E-2</v>
      </c>
      <c r="O7015" s="50">
        <v>4.5600000000000002E-2</v>
      </c>
      <c r="R7015" s="59"/>
    </row>
    <row r="7016" spans="11:18" x14ac:dyDescent="0.2">
      <c r="K7016" s="17">
        <v>7007</v>
      </c>
      <c r="L7016" s="50">
        <v>1.6295208726735345E-3</v>
      </c>
      <c r="M7016" s="50">
        <v>1.6429723210384694E-3</v>
      </c>
      <c r="N7016" s="50">
        <v>4.9799999999999997E-2</v>
      </c>
      <c r="O7016" s="50">
        <v>5.0200000000000002E-2</v>
      </c>
      <c r="R7016" s="59"/>
    </row>
    <row r="7017" spans="11:18" x14ac:dyDescent="0.2">
      <c r="K7017" s="17">
        <v>7008</v>
      </c>
      <c r="L7017" s="50">
        <v>1.8432558873391215E-3</v>
      </c>
      <c r="M7017" s="50">
        <v>1.8573785380868351E-3</v>
      </c>
      <c r="N7017" s="50">
        <v>5.1799999999999999E-2</v>
      </c>
      <c r="O7017" s="50">
        <v>5.2400000000000002E-2</v>
      </c>
      <c r="R7017" s="59"/>
    </row>
    <row r="7018" spans="11:18" x14ac:dyDescent="0.2">
      <c r="K7018" s="17">
        <v>7009</v>
      </c>
      <c r="L7018" s="50">
        <v>1.5933237414993923E-3</v>
      </c>
      <c r="M7018" s="50">
        <v>1.6063003505708629E-3</v>
      </c>
      <c r="N7018" s="50">
        <v>4.8000000000000001E-2</v>
      </c>
      <c r="O7018" s="50">
        <v>4.8399999999999999E-2</v>
      </c>
      <c r="R7018" s="59"/>
    </row>
    <row r="7019" spans="11:18" x14ac:dyDescent="0.2">
      <c r="K7019" s="17">
        <v>7010</v>
      </c>
      <c r="L7019" s="50">
        <v>1.6839601873405896E-3</v>
      </c>
      <c r="M7019" s="50">
        <v>1.6964104980420668E-3</v>
      </c>
      <c r="N7019" s="50">
        <v>4.5999999999999999E-2</v>
      </c>
      <c r="O7019" s="50">
        <v>4.5999999999999999E-2</v>
      </c>
      <c r="R7019" s="59"/>
    </row>
    <row r="7020" spans="11:18" x14ac:dyDescent="0.2">
      <c r="K7020" s="17">
        <v>7011</v>
      </c>
      <c r="L7020" s="50">
        <v>1.579686788901323E-3</v>
      </c>
      <c r="M7020" s="50">
        <v>1.5935056461358434E-3</v>
      </c>
      <c r="N7020" s="50">
        <v>5.1400000000000001E-2</v>
      </c>
      <c r="O7020" s="50">
        <v>5.16E-2</v>
      </c>
      <c r="R7020" s="59"/>
    </row>
    <row r="7021" spans="11:18" x14ac:dyDescent="0.2">
      <c r="K7021" s="17">
        <v>7012</v>
      </c>
      <c r="L7021" s="50">
        <v>1.5686912258459336E-3</v>
      </c>
      <c r="M7021" s="50">
        <v>1.5820617926070315E-3</v>
      </c>
      <c r="N7021" s="50">
        <v>4.9399999999999999E-2</v>
      </c>
      <c r="O7021" s="50">
        <v>0.05</v>
      </c>
      <c r="R7021" s="59"/>
    </row>
    <row r="7022" spans="11:18" x14ac:dyDescent="0.2">
      <c r="K7022" s="17">
        <v>7013</v>
      </c>
      <c r="L7022" s="50">
        <v>1.6852190092578113E-3</v>
      </c>
      <c r="M7022" s="50">
        <v>1.6985008043986338E-3</v>
      </c>
      <c r="N7022" s="50">
        <v>4.9000000000000002E-2</v>
      </c>
      <c r="O7022" s="50">
        <v>4.9799999999999997E-2</v>
      </c>
      <c r="R7022" s="59"/>
    </row>
    <row r="7023" spans="11:18" x14ac:dyDescent="0.2">
      <c r="K7023" s="17">
        <v>7014</v>
      </c>
      <c r="L7023" s="50">
        <v>1.8383509973987245E-3</v>
      </c>
      <c r="M7023" s="50">
        <v>1.8526382201746454E-3</v>
      </c>
      <c r="N7023" s="50">
        <v>5.28E-2</v>
      </c>
      <c r="O7023" s="50">
        <v>5.3199999999999997E-2</v>
      </c>
      <c r="R7023" s="59"/>
    </row>
    <row r="7024" spans="11:18" x14ac:dyDescent="0.2">
      <c r="K7024" s="17">
        <v>7015</v>
      </c>
      <c r="L7024" s="50">
        <v>1.8412219824048392E-3</v>
      </c>
      <c r="M7024" s="50">
        <v>1.8565970100121903E-3</v>
      </c>
      <c r="N7024" s="50">
        <v>5.7000000000000002E-2</v>
      </c>
      <c r="O7024" s="50">
        <v>5.74E-2</v>
      </c>
      <c r="R7024" s="59"/>
    </row>
    <row r="7025" spans="11:18" x14ac:dyDescent="0.2">
      <c r="K7025" s="17">
        <v>7016</v>
      </c>
      <c r="L7025" s="50">
        <v>1.7982746573711242E-3</v>
      </c>
      <c r="M7025" s="50">
        <v>1.812595897142392E-3</v>
      </c>
      <c r="N7025" s="50">
        <v>5.28E-2</v>
      </c>
      <c r="O7025" s="50">
        <v>5.3199999999999997E-2</v>
      </c>
      <c r="R7025" s="59"/>
    </row>
    <row r="7026" spans="11:18" x14ac:dyDescent="0.2">
      <c r="K7026" s="17">
        <v>7017</v>
      </c>
      <c r="L7026" s="50">
        <v>1.657429385831652E-3</v>
      </c>
      <c r="M7026" s="50">
        <v>1.6708021166364382E-3</v>
      </c>
      <c r="N7026" s="50">
        <v>4.9599999999999998E-2</v>
      </c>
      <c r="O7026" s="50">
        <v>4.9599999999999998E-2</v>
      </c>
      <c r="R7026" s="59"/>
    </row>
    <row r="7027" spans="11:18" x14ac:dyDescent="0.2">
      <c r="K7027" s="17">
        <v>7018</v>
      </c>
      <c r="L7027" s="50">
        <v>1.8371715033072722E-3</v>
      </c>
      <c r="M7027" s="50">
        <v>1.8515786956223889E-3</v>
      </c>
      <c r="N7027" s="50">
        <v>5.2600000000000001E-2</v>
      </c>
      <c r="O7027" s="50">
        <v>5.3800000000000001E-2</v>
      </c>
      <c r="R7027" s="59"/>
    </row>
    <row r="7028" spans="11:18" x14ac:dyDescent="0.2">
      <c r="K7028" s="17">
        <v>7019</v>
      </c>
      <c r="L7028" s="50">
        <v>1.4674777183471986E-3</v>
      </c>
      <c r="M7028" s="50">
        <v>1.4800639077063144E-3</v>
      </c>
      <c r="N7028" s="50">
        <v>4.6800000000000001E-2</v>
      </c>
      <c r="O7028" s="50">
        <v>4.6800000000000001E-2</v>
      </c>
      <c r="R7028" s="59"/>
    </row>
    <row r="7029" spans="11:18" x14ac:dyDescent="0.2">
      <c r="K7029" s="17">
        <v>7020</v>
      </c>
      <c r="L7029" s="50">
        <v>1.5973177734260777E-3</v>
      </c>
      <c r="M7029" s="50">
        <v>1.6109605220735099E-3</v>
      </c>
      <c r="N7029" s="50">
        <v>5.0599999999999999E-2</v>
      </c>
      <c r="O7029" s="50">
        <v>5.0799999999999998E-2</v>
      </c>
      <c r="R7029" s="59"/>
    </row>
    <row r="7030" spans="11:18" x14ac:dyDescent="0.2">
      <c r="K7030" s="17">
        <v>7021</v>
      </c>
      <c r="L7030" s="50">
        <v>1.7538920996769971E-3</v>
      </c>
      <c r="M7030" s="50">
        <v>1.7679689644975404E-3</v>
      </c>
      <c r="N7030" s="50">
        <v>5.2200000000000003E-2</v>
      </c>
      <c r="O7030" s="50">
        <v>5.2200000000000003E-2</v>
      </c>
      <c r="R7030" s="59"/>
    </row>
    <row r="7031" spans="11:18" x14ac:dyDescent="0.2">
      <c r="K7031" s="17">
        <v>7022</v>
      </c>
      <c r="L7031" s="50">
        <v>1.875374094377964E-3</v>
      </c>
      <c r="M7031" s="50">
        <v>1.8904736786142494E-3</v>
      </c>
      <c r="N7031" s="50">
        <v>5.6000000000000001E-2</v>
      </c>
      <c r="O7031" s="50">
        <v>5.6000000000000001E-2</v>
      </c>
      <c r="R7031" s="59"/>
    </row>
    <row r="7032" spans="11:18" x14ac:dyDescent="0.2">
      <c r="K7032" s="17">
        <v>7023</v>
      </c>
      <c r="L7032" s="50">
        <v>1.6559189465561073E-3</v>
      </c>
      <c r="M7032" s="50">
        <v>1.6694463694016649E-3</v>
      </c>
      <c r="N7032" s="50">
        <v>5.0200000000000002E-2</v>
      </c>
      <c r="O7032" s="50">
        <v>5.0200000000000002E-2</v>
      </c>
      <c r="R7032" s="59"/>
    </row>
    <row r="7033" spans="11:18" x14ac:dyDescent="0.2">
      <c r="K7033" s="17">
        <v>7024</v>
      </c>
      <c r="L7033" s="50">
        <v>1.7911230865581284E-3</v>
      </c>
      <c r="M7033" s="50">
        <v>1.8046476332199638E-3</v>
      </c>
      <c r="N7033" s="50">
        <v>0.05</v>
      </c>
      <c r="O7033" s="50">
        <v>5.0200000000000002E-2</v>
      </c>
      <c r="R7033" s="59"/>
    </row>
    <row r="7034" spans="11:18" x14ac:dyDescent="0.2">
      <c r="K7034" s="17">
        <v>7025</v>
      </c>
      <c r="L7034" s="50">
        <v>1.69868502230722E-3</v>
      </c>
      <c r="M7034" s="50">
        <v>1.7129506879607992E-3</v>
      </c>
      <c r="N7034" s="50">
        <v>5.2999999999999999E-2</v>
      </c>
      <c r="O7034" s="50">
        <v>5.2999999999999999E-2</v>
      </c>
      <c r="R7034" s="59"/>
    </row>
    <row r="7035" spans="11:18" x14ac:dyDescent="0.2">
      <c r="K7035" s="17">
        <v>7026</v>
      </c>
      <c r="L7035" s="50">
        <v>1.821770394843562E-3</v>
      </c>
      <c r="M7035" s="50">
        <v>1.8361709396625659E-3</v>
      </c>
      <c r="N7035" s="50">
        <v>5.3199999999999997E-2</v>
      </c>
      <c r="O7035" s="50">
        <v>5.3400000000000003E-2</v>
      </c>
      <c r="R7035" s="59"/>
    </row>
    <row r="7036" spans="11:18" x14ac:dyDescent="0.2">
      <c r="K7036" s="17">
        <v>7027</v>
      </c>
      <c r="L7036" s="50">
        <v>1.4816189441399764E-3</v>
      </c>
      <c r="M7036" s="50">
        <v>1.4945933960567202E-3</v>
      </c>
      <c r="N7036" s="50">
        <v>4.8000000000000001E-2</v>
      </c>
      <c r="O7036" s="50">
        <v>4.8599999999999997E-2</v>
      </c>
      <c r="R7036" s="59"/>
    </row>
    <row r="7037" spans="11:18" x14ac:dyDescent="0.2">
      <c r="K7037" s="17">
        <v>7028</v>
      </c>
      <c r="L7037" s="50">
        <v>1.5155710207677188E-3</v>
      </c>
      <c r="M7037" s="50">
        <v>1.528467222986633E-3</v>
      </c>
      <c r="N7037" s="50">
        <v>4.7600000000000003E-2</v>
      </c>
      <c r="O7037" s="50">
        <v>4.8399999999999999E-2</v>
      </c>
      <c r="R7037" s="59"/>
    </row>
    <row r="7038" spans="11:18" x14ac:dyDescent="0.2">
      <c r="K7038" s="17">
        <v>7029</v>
      </c>
      <c r="L7038" s="50">
        <v>1.6929169184542439E-3</v>
      </c>
      <c r="M7038" s="50">
        <v>1.7060770055499265E-3</v>
      </c>
      <c r="N7038" s="50">
        <v>4.8599999999999997E-2</v>
      </c>
      <c r="O7038" s="50">
        <v>4.9000000000000002E-2</v>
      </c>
      <c r="R7038" s="59"/>
    </row>
    <row r="7039" spans="11:18" x14ac:dyDescent="0.2">
      <c r="K7039" s="17">
        <v>7030</v>
      </c>
      <c r="L7039" s="50">
        <v>2.0419518479703161E-3</v>
      </c>
      <c r="M7039" s="50">
        <v>2.0571034860233225E-3</v>
      </c>
      <c r="N7039" s="50">
        <v>5.5800000000000002E-2</v>
      </c>
      <c r="O7039" s="50">
        <v>5.62E-2</v>
      </c>
      <c r="R7039" s="59"/>
    </row>
    <row r="7040" spans="11:18" x14ac:dyDescent="0.2">
      <c r="K7040" s="17">
        <v>7031</v>
      </c>
      <c r="L7040" s="50">
        <v>1.7548606962476921E-3</v>
      </c>
      <c r="M7040" s="50">
        <v>1.7698511244057297E-3</v>
      </c>
      <c r="N7040" s="50">
        <v>5.5599999999999997E-2</v>
      </c>
      <c r="O7040" s="50">
        <v>5.6000000000000001E-2</v>
      </c>
      <c r="R7040" s="59"/>
    </row>
    <row r="7041" spans="11:18" x14ac:dyDescent="0.2">
      <c r="K7041" s="17">
        <v>7032</v>
      </c>
      <c r="L7041" s="50">
        <v>1.8056845177846829E-3</v>
      </c>
      <c r="M7041" s="50">
        <v>1.8187921634708758E-3</v>
      </c>
      <c r="N7041" s="50">
        <v>4.82E-2</v>
      </c>
      <c r="O7041" s="50">
        <v>4.8599999999999997E-2</v>
      </c>
      <c r="R7041" s="59"/>
    </row>
    <row r="7042" spans="11:18" x14ac:dyDescent="0.2">
      <c r="K7042" s="17">
        <v>7033</v>
      </c>
      <c r="L7042" s="50">
        <v>1.8221022068786606E-3</v>
      </c>
      <c r="M7042" s="50">
        <v>1.8365149394175325E-3</v>
      </c>
      <c r="N7042" s="50">
        <v>5.3199999999999997E-2</v>
      </c>
      <c r="O7042" s="50">
        <v>5.3600000000000002E-2</v>
      </c>
      <c r="R7042" s="59"/>
    </row>
    <row r="7043" spans="11:18" x14ac:dyDescent="0.2">
      <c r="K7043" s="17">
        <v>7034</v>
      </c>
      <c r="L7043" s="50">
        <v>1.5483627563617742E-3</v>
      </c>
      <c r="M7043" s="50">
        <v>1.5609843572738321E-3</v>
      </c>
      <c r="N7043" s="50">
        <v>4.6399999999999997E-2</v>
      </c>
      <c r="O7043" s="50">
        <v>4.7199999999999999E-2</v>
      </c>
      <c r="R7043" s="59"/>
    </row>
    <row r="7044" spans="11:18" x14ac:dyDescent="0.2">
      <c r="K7044" s="17">
        <v>7035</v>
      </c>
      <c r="L7044" s="50">
        <v>1.6907031647411933E-3</v>
      </c>
      <c r="M7044" s="50">
        <v>1.7054391388963246E-3</v>
      </c>
      <c r="N7044" s="50">
        <v>5.4399999999999997E-2</v>
      </c>
      <c r="O7044" s="50">
        <v>5.5E-2</v>
      </c>
      <c r="R7044" s="59"/>
    </row>
    <row r="7045" spans="11:18" x14ac:dyDescent="0.2">
      <c r="K7045" s="17">
        <v>7036</v>
      </c>
      <c r="L7045" s="50">
        <v>1.6422445912544908E-3</v>
      </c>
      <c r="M7045" s="50">
        <v>1.6555606099719605E-3</v>
      </c>
      <c r="N7045" s="50">
        <v>4.9399999999999999E-2</v>
      </c>
      <c r="O7045" s="50">
        <v>4.9399999999999999E-2</v>
      </c>
      <c r="R7045" s="59"/>
    </row>
    <row r="7046" spans="11:18" x14ac:dyDescent="0.2">
      <c r="K7046" s="17">
        <v>7037</v>
      </c>
      <c r="L7046" s="50">
        <v>1.908388366874673E-3</v>
      </c>
      <c r="M7046" s="50">
        <v>1.9224998204752809E-3</v>
      </c>
      <c r="N7046" s="50">
        <v>5.1999999999999998E-2</v>
      </c>
      <c r="O7046" s="50">
        <v>5.2400000000000002E-2</v>
      </c>
      <c r="R7046" s="59"/>
    </row>
    <row r="7047" spans="11:18" x14ac:dyDescent="0.2">
      <c r="K7047" s="17">
        <v>7038</v>
      </c>
      <c r="L7047" s="50">
        <v>1.7198664917292099E-3</v>
      </c>
      <c r="M7047" s="50">
        <v>1.7347473859737278E-3</v>
      </c>
      <c r="N7047" s="50">
        <v>5.5199999999999999E-2</v>
      </c>
      <c r="O7047" s="50">
        <v>5.5599999999999997E-2</v>
      </c>
      <c r="R7047" s="59"/>
    </row>
    <row r="7048" spans="11:18" x14ac:dyDescent="0.2">
      <c r="K7048" s="17">
        <v>7039</v>
      </c>
      <c r="L7048" s="50">
        <v>1.9323237738949792E-3</v>
      </c>
      <c r="M7048" s="50">
        <v>1.9478269372769095E-3</v>
      </c>
      <c r="N7048" s="50">
        <v>5.7000000000000002E-2</v>
      </c>
      <c r="O7048" s="50">
        <v>5.7799999999999997E-2</v>
      </c>
      <c r="R7048" s="59"/>
    </row>
    <row r="7049" spans="11:18" x14ac:dyDescent="0.2">
      <c r="K7049" s="17">
        <v>7040</v>
      </c>
      <c r="L7049" s="50">
        <v>1.6193371307146765E-3</v>
      </c>
      <c r="M7049" s="50">
        <v>1.6325687429120507E-3</v>
      </c>
      <c r="N7049" s="50">
        <v>4.8800000000000003E-2</v>
      </c>
      <c r="O7049" s="50">
        <v>4.9399999999999999E-2</v>
      </c>
      <c r="R7049" s="59"/>
    </row>
    <row r="7050" spans="11:18" x14ac:dyDescent="0.2">
      <c r="K7050" s="17">
        <v>7041</v>
      </c>
      <c r="L7050" s="50">
        <v>1.5228282955847667E-3</v>
      </c>
      <c r="M7050" s="50">
        <v>1.5365240717341779E-3</v>
      </c>
      <c r="N7050" s="50">
        <v>5.0999999999999997E-2</v>
      </c>
      <c r="O7050" s="50">
        <v>5.1200000000000002E-2</v>
      </c>
      <c r="R7050" s="59"/>
    </row>
    <row r="7051" spans="11:18" x14ac:dyDescent="0.2">
      <c r="K7051" s="17">
        <v>7042</v>
      </c>
      <c r="L7051" s="50">
        <v>1.7115616810673561E-3</v>
      </c>
      <c r="M7051" s="50">
        <v>1.7262632217338479E-3</v>
      </c>
      <c r="N7051" s="50">
        <v>5.4600000000000003E-2</v>
      </c>
      <c r="O7051" s="50">
        <v>5.4800000000000001E-2</v>
      </c>
      <c r="R7051" s="59"/>
    </row>
    <row r="7052" spans="11:18" x14ac:dyDescent="0.2">
      <c r="K7052" s="17">
        <v>7043</v>
      </c>
      <c r="L7052" s="50">
        <v>1.7899057522600284E-3</v>
      </c>
      <c r="M7052" s="50">
        <v>1.8039492561190535E-3</v>
      </c>
      <c r="N7052" s="50">
        <v>5.16E-2</v>
      </c>
      <c r="O7052" s="50">
        <v>5.2600000000000001E-2</v>
      </c>
      <c r="R7052" s="59"/>
    </row>
    <row r="7053" spans="11:18" x14ac:dyDescent="0.2">
      <c r="K7053" s="17">
        <v>7044</v>
      </c>
      <c r="L7053" s="50">
        <v>1.7993644218474011E-3</v>
      </c>
      <c r="M7053" s="50">
        <v>1.8136544156816513E-3</v>
      </c>
      <c r="N7053" s="50">
        <v>5.28E-2</v>
      </c>
      <c r="O7053" s="50">
        <v>5.3400000000000003E-2</v>
      </c>
      <c r="R7053" s="59"/>
    </row>
    <row r="7054" spans="11:18" x14ac:dyDescent="0.2">
      <c r="K7054" s="17">
        <v>7045</v>
      </c>
      <c r="L7054" s="50">
        <v>2.0156814794659683E-3</v>
      </c>
      <c r="M7054" s="50">
        <v>2.0309565501365006E-3</v>
      </c>
      <c r="N7054" s="50">
        <v>5.6399999999999999E-2</v>
      </c>
      <c r="O7054" s="50">
        <v>5.6599999999999998E-2</v>
      </c>
      <c r="R7054" s="59"/>
    </row>
    <row r="7055" spans="11:18" x14ac:dyDescent="0.2">
      <c r="K7055" s="17">
        <v>7046</v>
      </c>
      <c r="L7055" s="50">
        <v>1.5861053680625125E-3</v>
      </c>
      <c r="M7055" s="50">
        <v>1.5992756403456466E-3</v>
      </c>
      <c r="N7055" s="50">
        <v>4.8800000000000003E-2</v>
      </c>
      <c r="O7055" s="50">
        <v>4.9200000000000001E-2</v>
      </c>
      <c r="R7055" s="59"/>
    </row>
    <row r="7056" spans="11:18" x14ac:dyDescent="0.2">
      <c r="K7056" s="17">
        <v>7047</v>
      </c>
      <c r="L7056" s="50">
        <v>1.7405066153692523E-3</v>
      </c>
      <c r="M7056" s="50">
        <v>1.7550469608091908E-3</v>
      </c>
      <c r="N7056" s="50">
        <v>5.3600000000000002E-2</v>
      </c>
      <c r="O7056" s="50">
        <v>5.4399999999999997E-2</v>
      </c>
      <c r="R7056" s="59"/>
    </row>
    <row r="7057" spans="11:18" x14ac:dyDescent="0.2">
      <c r="K7057" s="17">
        <v>7048</v>
      </c>
      <c r="L7057" s="50">
        <v>1.8521237813958684E-3</v>
      </c>
      <c r="M7057" s="50">
        <v>1.8663625280086627E-3</v>
      </c>
      <c r="N7057" s="50">
        <v>5.2600000000000001E-2</v>
      </c>
      <c r="O7057" s="50">
        <v>5.28E-2</v>
      </c>
      <c r="R7057" s="59"/>
    </row>
    <row r="7058" spans="11:18" x14ac:dyDescent="0.2">
      <c r="K7058" s="17">
        <v>7049</v>
      </c>
      <c r="L7058" s="50">
        <v>1.9030265812850647E-3</v>
      </c>
      <c r="M7058" s="50">
        <v>1.9173152851274405E-3</v>
      </c>
      <c r="N7058" s="50">
        <v>5.2400000000000002E-2</v>
      </c>
      <c r="O7058" s="50">
        <v>5.2999999999999999E-2</v>
      </c>
      <c r="R7058" s="59"/>
    </row>
    <row r="7059" spans="11:18" x14ac:dyDescent="0.2">
      <c r="K7059" s="17">
        <v>7050</v>
      </c>
      <c r="L7059" s="50">
        <v>1.6205326720586655E-3</v>
      </c>
      <c r="M7059" s="50">
        <v>1.6344623168089974E-3</v>
      </c>
      <c r="N7059" s="50">
        <v>5.1799999999999999E-2</v>
      </c>
      <c r="O7059" s="50">
        <v>5.1799999999999999E-2</v>
      </c>
      <c r="R7059" s="59"/>
    </row>
    <row r="7060" spans="11:18" x14ac:dyDescent="0.2">
      <c r="K7060" s="17">
        <v>7051</v>
      </c>
      <c r="L7060" s="50">
        <v>1.8076258191392781E-3</v>
      </c>
      <c r="M7060" s="50">
        <v>1.8216168581063298E-3</v>
      </c>
      <c r="N7060" s="50">
        <v>5.1799999999999999E-2</v>
      </c>
      <c r="O7060" s="50">
        <v>5.1799999999999999E-2</v>
      </c>
      <c r="R7060" s="59"/>
    </row>
    <row r="7061" spans="11:18" x14ac:dyDescent="0.2">
      <c r="K7061" s="17">
        <v>7052</v>
      </c>
      <c r="L7061" s="50">
        <v>1.8007148176464394E-3</v>
      </c>
      <c r="M7061" s="50">
        <v>1.8147131423910028E-3</v>
      </c>
      <c r="N7061" s="50">
        <v>5.1400000000000001E-2</v>
      </c>
      <c r="O7061" s="50">
        <v>5.1999999999999998E-2</v>
      </c>
      <c r="R7061" s="59"/>
    </row>
    <row r="7062" spans="11:18" x14ac:dyDescent="0.2">
      <c r="K7062" s="17">
        <v>7053</v>
      </c>
      <c r="L7062" s="50">
        <v>1.4989923268890855E-3</v>
      </c>
      <c r="M7062" s="50">
        <v>1.5118555779059387E-3</v>
      </c>
      <c r="N7062" s="50">
        <v>4.7800000000000002E-2</v>
      </c>
      <c r="O7062" s="50">
        <v>4.8000000000000001E-2</v>
      </c>
      <c r="R7062" s="59"/>
    </row>
    <row r="7063" spans="11:18" x14ac:dyDescent="0.2">
      <c r="K7063" s="17">
        <v>7054</v>
      </c>
      <c r="L7063" s="50">
        <v>1.9121636095053806E-3</v>
      </c>
      <c r="M7063" s="50">
        <v>1.9269950235474419E-3</v>
      </c>
      <c r="N7063" s="50">
        <v>5.4399999999999997E-2</v>
      </c>
      <c r="O7063" s="50">
        <v>5.5800000000000002E-2</v>
      </c>
      <c r="R7063" s="59"/>
    </row>
    <row r="7064" spans="11:18" x14ac:dyDescent="0.2">
      <c r="K7064" s="17">
        <v>7055</v>
      </c>
      <c r="L7064" s="50">
        <v>1.9221347515731427E-3</v>
      </c>
      <c r="M7064" s="50">
        <v>1.936960563786677E-3</v>
      </c>
      <c r="N7064" s="50">
        <v>5.4800000000000001E-2</v>
      </c>
      <c r="O7064" s="50">
        <v>5.5E-2</v>
      </c>
      <c r="R7064" s="59"/>
    </row>
    <row r="7065" spans="11:18" x14ac:dyDescent="0.2">
      <c r="K7065" s="17">
        <v>7056</v>
      </c>
      <c r="L7065" s="50">
        <v>1.8723851904226064E-3</v>
      </c>
      <c r="M7065" s="50">
        <v>1.8872266102316778E-3</v>
      </c>
      <c r="N7065" s="50">
        <v>5.5E-2</v>
      </c>
      <c r="O7065" s="50">
        <v>5.5199999999999999E-2</v>
      </c>
      <c r="R7065" s="59"/>
    </row>
    <row r="7066" spans="11:18" x14ac:dyDescent="0.2">
      <c r="K7066" s="17">
        <v>7057</v>
      </c>
      <c r="L7066" s="50">
        <v>1.7557343863721416E-3</v>
      </c>
      <c r="M7066" s="50">
        <v>1.7695163101029469E-3</v>
      </c>
      <c r="N7066" s="50">
        <v>5.0999999999999997E-2</v>
      </c>
      <c r="O7066" s="50">
        <v>5.1200000000000002E-2</v>
      </c>
      <c r="R7066" s="59"/>
    </row>
    <row r="7067" spans="11:18" x14ac:dyDescent="0.2">
      <c r="K7067" s="17">
        <v>7058</v>
      </c>
      <c r="L7067" s="50">
        <v>1.826285070413525E-3</v>
      </c>
      <c r="M7067" s="50">
        <v>1.8393084184785511E-3</v>
      </c>
      <c r="N7067" s="50">
        <v>4.7600000000000003E-2</v>
      </c>
      <c r="O7067" s="50">
        <v>4.82E-2</v>
      </c>
      <c r="R7067" s="59"/>
    </row>
    <row r="7068" spans="11:18" x14ac:dyDescent="0.2">
      <c r="K7068" s="17">
        <v>7059</v>
      </c>
      <c r="L7068" s="50">
        <v>1.5420210009433001E-3</v>
      </c>
      <c r="M7068" s="50">
        <v>1.5556252516367392E-3</v>
      </c>
      <c r="N7068" s="50">
        <v>0.05</v>
      </c>
      <c r="O7068" s="50">
        <v>5.1200000000000002E-2</v>
      </c>
      <c r="R7068" s="59"/>
    </row>
    <row r="7069" spans="11:18" x14ac:dyDescent="0.2">
      <c r="K7069" s="17">
        <v>7060</v>
      </c>
      <c r="L7069" s="50">
        <v>1.9131587238176166E-3</v>
      </c>
      <c r="M7069" s="50">
        <v>1.9278578596706019E-3</v>
      </c>
      <c r="N7069" s="50">
        <v>5.3999999999999999E-2</v>
      </c>
      <c r="O7069" s="50">
        <v>5.4600000000000003E-2</v>
      </c>
      <c r="R7069" s="59"/>
    </row>
    <row r="7070" spans="11:18" x14ac:dyDescent="0.2">
      <c r="K7070" s="17">
        <v>7061</v>
      </c>
      <c r="L7070" s="50">
        <v>1.6900630348231978E-3</v>
      </c>
      <c r="M7070" s="50">
        <v>1.7031570498827599E-3</v>
      </c>
      <c r="N7070" s="50">
        <v>4.7800000000000002E-2</v>
      </c>
      <c r="O7070" s="50">
        <v>4.8800000000000003E-2</v>
      </c>
      <c r="R7070" s="59"/>
    </row>
    <row r="7071" spans="11:18" x14ac:dyDescent="0.2">
      <c r="K7071" s="17">
        <v>7062</v>
      </c>
      <c r="L7071" s="50">
        <v>1.6617598834097322E-3</v>
      </c>
      <c r="M7071" s="50">
        <v>1.675529582007519E-3</v>
      </c>
      <c r="N7071" s="50">
        <v>5.0999999999999997E-2</v>
      </c>
      <c r="O7071" s="50">
        <v>5.1400000000000001E-2</v>
      </c>
      <c r="R7071" s="59"/>
    </row>
    <row r="7072" spans="11:18" x14ac:dyDescent="0.2">
      <c r="K7072" s="17">
        <v>7063</v>
      </c>
      <c r="L7072" s="50">
        <v>1.6296566698788375E-3</v>
      </c>
      <c r="M7072" s="50">
        <v>1.6428081888280033E-3</v>
      </c>
      <c r="N7072" s="50">
        <v>4.8599999999999997E-2</v>
      </c>
      <c r="O7072" s="50">
        <v>4.8800000000000003E-2</v>
      </c>
      <c r="R7072" s="59"/>
    </row>
    <row r="7073" spans="11:18" x14ac:dyDescent="0.2">
      <c r="K7073" s="17">
        <v>7064</v>
      </c>
      <c r="L7073" s="50">
        <v>1.7083089399620561E-3</v>
      </c>
      <c r="M7073" s="50">
        <v>1.7230750573344448E-3</v>
      </c>
      <c r="N7073" s="50">
        <v>5.4600000000000003E-2</v>
      </c>
      <c r="O7073" s="50">
        <v>5.5199999999999999E-2</v>
      </c>
      <c r="R7073" s="59"/>
    </row>
    <row r="7074" spans="11:18" x14ac:dyDescent="0.2">
      <c r="K7074" s="17">
        <v>7065</v>
      </c>
      <c r="L7074" s="50">
        <v>1.7587198408941206E-3</v>
      </c>
      <c r="M7074" s="50">
        <v>1.7730599353850938E-3</v>
      </c>
      <c r="N7074" s="50">
        <v>5.2999999999999999E-2</v>
      </c>
      <c r="O7074" s="50">
        <v>5.3600000000000002E-2</v>
      </c>
      <c r="R7074" s="59"/>
    </row>
    <row r="7075" spans="11:18" x14ac:dyDescent="0.2">
      <c r="K7075" s="17">
        <v>7066</v>
      </c>
      <c r="L7075" s="50">
        <v>1.6541433602578642E-3</v>
      </c>
      <c r="M7075" s="50">
        <v>1.6681626075286773E-3</v>
      </c>
      <c r="N7075" s="50">
        <v>5.16E-2</v>
      </c>
      <c r="O7075" s="50">
        <v>5.2400000000000002E-2</v>
      </c>
      <c r="R7075" s="59"/>
    </row>
    <row r="7076" spans="11:18" x14ac:dyDescent="0.2">
      <c r="K7076" s="17">
        <v>7067</v>
      </c>
      <c r="L7076" s="50">
        <v>1.6268056239138995E-3</v>
      </c>
      <c r="M7076" s="50">
        <v>1.6397797127945671E-3</v>
      </c>
      <c r="N7076" s="50">
        <v>4.8000000000000001E-2</v>
      </c>
      <c r="O7076" s="50">
        <v>4.8599999999999997E-2</v>
      </c>
      <c r="R7076" s="59"/>
    </row>
    <row r="7077" spans="11:18" x14ac:dyDescent="0.2">
      <c r="K7077" s="17">
        <v>7068</v>
      </c>
      <c r="L7077" s="50">
        <v>1.8041331100349417E-3</v>
      </c>
      <c r="M7077" s="50">
        <v>1.8178635362937822E-3</v>
      </c>
      <c r="N7077" s="50">
        <v>5.04E-2</v>
      </c>
      <c r="O7077" s="50">
        <v>5.1400000000000001E-2</v>
      </c>
      <c r="R7077" s="59"/>
    </row>
    <row r="7078" spans="11:18" x14ac:dyDescent="0.2">
      <c r="K7078" s="17">
        <v>7069</v>
      </c>
      <c r="L7078" s="50">
        <v>1.4356588529029447E-3</v>
      </c>
      <c r="M7078" s="50">
        <v>1.4485750200383968E-3</v>
      </c>
      <c r="N7078" s="50">
        <v>4.8000000000000001E-2</v>
      </c>
      <c r="O7078" s="50">
        <v>4.8399999999999999E-2</v>
      </c>
      <c r="R7078" s="59"/>
    </row>
    <row r="7079" spans="11:18" x14ac:dyDescent="0.2">
      <c r="K7079" s="17">
        <v>7070</v>
      </c>
      <c r="L7079" s="50">
        <v>1.7179919467539592E-3</v>
      </c>
      <c r="M7079" s="50">
        <v>1.7314070802122497E-3</v>
      </c>
      <c r="N7079" s="50">
        <v>4.9200000000000001E-2</v>
      </c>
      <c r="O7079" s="50">
        <v>0.05</v>
      </c>
      <c r="R7079" s="59"/>
    </row>
    <row r="7080" spans="11:18" x14ac:dyDescent="0.2">
      <c r="K7080" s="17">
        <v>7071</v>
      </c>
      <c r="L7080" s="50">
        <v>1.7039134556334793E-3</v>
      </c>
      <c r="M7080" s="50">
        <v>1.7177859486024512E-3</v>
      </c>
      <c r="N7080" s="50">
        <v>5.1200000000000002E-2</v>
      </c>
      <c r="O7080" s="50">
        <v>5.16E-2</v>
      </c>
      <c r="R7080" s="59"/>
    </row>
    <row r="7081" spans="11:18" x14ac:dyDescent="0.2">
      <c r="K7081" s="17">
        <v>7072</v>
      </c>
      <c r="L7081" s="50">
        <v>1.5388183637822909E-3</v>
      </c>
      <c r="M7081" s="50">
        <v>1.5520386050540088E-3</v>
      </c>
      <c r="N7081" s="50">
        <v>4.9000000000000002E-2</v>
      </c>
      <c r="O7081" s="50">
        <v>4.9200000000000001E-2</v>
      </c>
      <c r="R7081" s="59"/>
    </row>
    <row r="7082" spans="11:18" x14ac:dyDescent="0.2">
      <c r="K7082" s="17">
        <v>7073</v>
      </c>
      <c r="L7082" s="50">
        <v>1.4799728815322363E-3</v>
      </c>
      <c r="M7082" s="50">
        <v>1.4927009211967901E-3</v>
      </c>
      <c r="N7082" s="50">
        <v>4.7199999999999999E-2</v>
      </c>
      <c r="O7082" s="50">
        <v>4.7399999999999998E-2</v>
      </c>
      <c r="R7082" s="59"/>
    </row>
    <row r="7083" spans="11:18" x14ac:dyDescent="0.2">
      <c r="K7083" s="17">
        <v>7074</v>
      </c>
      <c r="L7083" s="50">
        <v>1.9666052353317287E-3</v>
      </c>
      <c r="M7083" s="50">
        <v>1.9809178370669201E-3</v>
      </c>
      <c r="N7083" s="50">
        <v>5.2600000000000001E-2</v>
      </c>
      <c r="O7083" s="50">
        <v>5.2999999999999999E-2</v>
      </c>
      <c r="R7083" s="59"/>
    </row>
    <row r="7084" spans="11:18" x14ac:dyDescent="0.2">
      <c r="K7084" s="17">
        <v>7075</v>
      </c>
      <c r="L7084" s="50">
        <v>1.5452352997603611E-3</v>
      </c>
      <c r="M7084" s="50">
        <v>1.5584396236840742E-3</v>
      </c>
      <c r="N7084" s="50">
        <v>4.8599999999999997E-2</v>
      </c>
      <c r="O7084" s="50">
        <v>4.9200000000000001E-2</v>
      </c>
      <c r="R7084" s="59"/>
    </row>
    <row r="7085" spans="11:18" x14ac:dyDescent="0.2">
      <c r="K7085" s="17">
        <v>7076</v>
      </c>
      <c r="L7085" s="50">
        <v>1.6935056923454014E-3</v>
      </c>
      <c r="M7085" s="50">
        <v>1.7066833445955438E-3</v>
      </c>
      <c r="N7085" s="50">
        <v>4.8800000000000003E-2</v>
      </c>
      <c r="O7085" s="50">
        <v>4.8800000000000003E-2</v>
      </c>
      <c r="R7085" s="59"/>
    </row>
    <row r="7086" spans="11:18" x14ac:dyDescent="0.2">
      <c r="K7086" s="17">
        <v>7077</v>
      </c>
      <c r="L7086" s="50">
        <v>1.7792409238986185E-3</v>
      </c>
      <c r="M7086" s="50">
        <v>1.7927053561289194E-3</v>
      </c>
      <c r="N7086" s="50">
        <v>4.9799999999999997E-2</v>
      </c>
      <c r="O7086" s="50">
        <v>4.9799999999999997E-2</v>
      </c>
      <c r="R7086" s="59"/>
    </row>
    <row r="7087" spans="11:18" x14ac:dyDescent="0.2">
      <c r="K7087" s="17">
        <v>7078</v>
      </c>
      <c r="L7087" s="50">
        <v>1.7885173064899373E-3</v>
      </c>
      <c r="M7087" s="50">
        <v>1.8026022660433633E-3</v>
      </c>
      <c r="N7087" s="50">
        <v>5.1999999999999998E-2</v>
      </c>
      <c r="O7087" s="50">
        <v>5.2600000000000001E-2</v>
      </c>
      <c r="R7087" s="59"/>
    </row>
    <row r="7088" spans="11:18" x14ac:dyDescent="0.2">
      <c r="K7088" s="17">
        <v>7079</v>
      </c>
      <c r="L7088" s="50">
        <v>1.7634053545896667E-3</v>
      </c>
      <c r="M7088" s="50">
        <v>1.7777439873114882E-3</v>
      </c>
      <c r="N7088" s="50">
        <v>5.3199999999999997E-2</v>
      </c>
      <c r="O7088" s="50">
        <v>5.3199999999999997E-2</v>
      </c>
      <c r="R7088" s="59"/>
    </row>
    <row r="7089" spans="11:18" x14ac:dyDescent="0.2">
      <c r="K7089" s="17">
        <v>7080</v>
      </c>
      <c r="L7089" s="50">
        <v>1.866660877212151E-3</v>
      </c>
      <c r="M7089" s="50">
        <v>1.8815138632349009E-3</v>
      </c>
      <c r="N7089" s="50">
        <v>5.5E-2</v>
      </c>
      <c r="O7089" s="50">
        <v>5.5199999999999999E-2</v>
      </c>
      <c r="R7089" s="59"/>
    </row>
    <row r="7090" spans="11:18" x14ac:dyDescent="0.2">
      <c r="K7090" s="17">
        <v>7081</v>
      </c>
      <c r="L7090" s="50">
        <v>1.7277118418893582E-3</v>
      </c>
      <c r="M7090" s="50">
        <v>1.7408841484164003E-3</v>
      </c>
      <c r="N7090" s="50">
        <v>4.82E-2</v>
      </c>
      <c r="O7090" s="50">
        <v>4.9200000000000001E-2</v>
      </c>
      <c r="R7090" s="59"/>
    </row>
    <row r="7091" spans="11:18" x14ac:dyDescent="0.2">
      <c r="K7091" s="17">
        <v>7082</v>
      </c>
      <c r="L7091" s="50">
        <v>1.5320912174185454E-3</v>
      </c>
      <c r="M7091" s="50">
        <v>1.5450089849358075E-3</v>
      </c>
      <c r="N7091" s="50">
        <v>4.8000000000000001E-2</v>
      </c>
      <c r="O7091" s="50">
        <v>4.8000000000000001E-2</v>
      </c>
      <c r="R7091" s="59"/>
    </row>
    <row r="7092" spans="11:18" x14ac:dyDescent="0.2">
      <c r="K7092" s="17">
        <v>7083</v>
      </c>
      <c r="L7092" s="50">
        <v>1.7540456737022436E-3</v>
      </c>
      <c r="M7092" s="50">
        <v>1.7685970677495918E-3</v>
      </c>
      <c r="N7092" s="50">
        <v>5.3999999999999999E-2</v>
      </c>
      <c r="O7092" s="50">
        <v>5.4199999999999998E-2</v>
      </c>
      <c r="R7092" s="59"/>
    </row>
    <row r="7093" spans="11:18" x14ac:dyDescent="0.2">
      <c r="K7093" s="17">
        <v>7084</v>
      </c>
      <c r="L7093" s="50">
        <v>1.768627605581792E-3</v>
      </c>
      <c r="M7093" s="50">
        <v>1.7832516257468257E-3</v>
      </c>
      <c r="N7093" s="50">
        <v>5.4199999999999998E-2</v>
      </c>
      <c r="O7093" s="50">
        <v>5.4399999999999997E-2</v>
      </c>
      <c r="R7093" s="59"/>
    </row>
    <row r="7094" spans="11:18" x14ac:dyDescent="0.2">
      <c r="K7094" s="17">
        <v>7085</v>
      </c>
      <c r="L7094" s="50">
        <v>1.6584921460729217E-3</v>
      </c>
      <c r="M7094" s="50">
        <v>1.6723676373574864E-3</v>
      </c>
      <c r="N7094" s="50">
        <v>5.1400000000000001E-2</v>
      </c>
      <c r="O7094" s="50">
        <v>5.16E-2</v>
      </c>
      <c r="R7094" s="59"/>
    </row>
    <row r="7095" spans="11:18" x14ac:dyDescent="0.2">
      <c r="K7095" s="17">
        <v>7086</v>
      </c>
      <c r="L7095" s="50">
        <v>1.6315243482778235E-3</v>
      </c>
      <c r="M7095" s="50">
        <v>1.6441801694456037E-3</v>
      </c>
      <c r="N7095" s="50">
        <v>4.6600000000000003E-2</v>
      </c>
      <c r="O7095" s="50">
        <v>4.7E-2</v>
      </c>
      <c r="R7095" s="59"/>
    </row>
    <row r="7096" spans="11:18" x14ac:dyDescent="0.2">
      <c r="K7096" s="17">
        <v>7087</v>
      </c>
      <c r="L7096" s="50">
        <v>1.8634453648435142E-3</v>
      </c>
      <c r="M7096" s="50">
        <v>1.8778303439020518E-3</v>
      </c>
      <c r="N7096" s="50">
        <v>5.3199999999999997E-2</v>
      </c>
      <c r="O7096" s="50">
        <v>5.3400000000000003E-2</v>
      </c>
      <c r="R7096" s="59"/>
    </row>
    <row r="7097" spans="11:18" x14ac:dyDescent="0.2">
      <c r="K7097" s="17">
        <v>7088</v>
      </c>
      <c r="L7097" s="50">
        <v>1.8015767557197308E-3</v>
      </c>
      <c r="M7097" s="50">
        <v>1.8164786833299407E-3</v>
      </c>
      <c r="N7097" s="50">
        <v>5.5199999999999999E-2</v>
      </c>
      <c r="O7097" s="50">
        <v>5.5800000000000002E-2</v>
      </c>
      <c r="R7097" s="59"/>
    </row>
    <row r="7098" spans="11:18" x14ac:dyDescent="0.2">
      <c r="K7098" s="17">
        <v>7089</v>
      </c>
      <c r="L7098" s="50">
        <v>1.7208592018837197E-3</v>
      </c>
      <c r="M7098" s="50">
        <v>1.7345508512014898E-3</v>
      </c>
      <c r="N7098" s="50">
        <v>5.04E-2</v>
      </c>
      <c r="O7098" s="50">
        <v>5.0799999999999998E-2</v>
      </c>
      <c r="R7098" s="59"/>
    </row>
    <row r="7099" spans="11:18" x14ac:dyDescent="0.2">
      <c r="K7099" s="17">
        <v>7090</v>
      </c>
      <c r="L7099" s="50">
        <v>1.7943142001737059E-3</v>
      </c>
      <c r="M7099" s="50">
        <v>1.8087773208261936E-3</v>
      </c>
      <c r="N7099" s="50">
        <v>5.3199999999999997E-2</v>
      </c>
      <c r="O7099" s="50">
        <v>5.4199999999999998E-2</v>
      </c>
      <c r="R7099" s="59"/>
    </row>
    <row r="7100" spans="11:18" x14ac:dyDescent="0.2">
      <c r="K7100" s="17">
        <v>7091</v>
      </c>
      <c r="L7100" s="50">
        <v>1.869678370420056E-3</v>
      </c>
      <c r="M7100" s="50">
        <v>1.8845174394696916E-3</v>
      </c>
      <c r="N7100" s="50">
        <v>5.5E-2</v>
      </c>
      <c r="O7100" s="50">
        <v>5.5E-2</v>
      </c>
      <c r="R7100" s="59"/>
    </row>
    <row r="7101" spans="11:18" x14ac:dyDescent="0.2">
      <c r="K7101" s="17">
        <v>7092</v>
      </c>
      <c r="L7101" s="50">
        <v>1.7696922218755631E-3</v>
      </c>
      <c r="M7101" s="50">
        <v>1.7835009916476537E-3</v>
      </c>
      <c r="N7101" s="50">
        <v>5.0999999999999997E-2</v>
      </c>
      <c r="O7101" s="50">
        <v>5.1400000000000001E-2</v>
      </c>
      <c r="R7101" s="59"/>
    </row>
    <row r="7102" spans="11:18" x14ac:dyDescent="0.2">
      <c r="K7102" s="17">
        <v>7093</v>
      </c>
      <c r="L7102" s="50">
        <v>1.9765465478403703E-3</v>
      </c>
      <c r="M7102" s="50">
        <v>1.9909222730339631E-3</v>
      </c>
      <c r="N7102" s="50">
        <v>5.2999999999999999E-2</v>
      </c>
      <c r="O7102" s="50">
        <v>5.3199999999999997E-2</v>
      </c>
      <c r="R7102" s="59"/>
    </row>
    <row r="7103" spans="11:18" x14ac:dyDescent="0.2">
      <c r="K7103" s="17">
        <v>7094</v>
      </c>
      <c r="L7103" s="50">
        <v>1.8787427036085394E-3</v>
      </c>
      <c r="M7103" s="50">
        <v>1.8935330178703562E-3</v>
      </c>
      <c r="N7103" s="50">
        <v>5.4800000000000001E-2</v>
      </c>
      <c r="O7103" s="50">
        <v>5.4800000000000001E-2</v>
      </c>
      <c r="R7103" s="59"/>
    </row>
    <row r="7104" spans="11:18" x14ac:dyDescent="0.2">
      <c r="K7104" s="17">
        <v>7095</v>
      </c>
      <c r="L7104" s="50">
        <v>1.4877476982090721E-3</v>
      </c>
      <c r="M7104" s="50">
        <v>1.5008061021833849E-3</v>
      </c>
      <c r="N7104" s="50">
        <v>4.8599999999999997E-2</v>
      </c>
      <c r="O7104" s="50">
        <v>4.8599999999999997E-2</v>
      </c>
      <c r="R7104" s="59"/>
    </row>
    <row r="7105" spans="11:18" x14ac:dyDescent="0.2">
      <c r="K7105" s="17">
        <v>7096</v>
      </c>
      <c r="L7105" s="50">
        <v>1.6115523653587741E-3</v>
      </c>
      <c r="M7105" s="50">
        <v>1.6248647768547151E-3</v>
      </c>
      <c r="N7105" s="50">
        <v>4.9399999999999999E-2</v>
      </c>
      <c r="O7105" s="50">
        <v>4.9599999999999998E-2</v>
      </c>
      <c r="R7105" s="59"/>
    </row>
    <row r="7106" spans="11:18" x14ac:dyDescent="0.2">
      <c r="K7106" s="17">
        <v>7097</v>
      </c>
      <c r="L7106" s="50">
        <v>1.773776045515519E-3</v>
      </c>
      <c r="M7106" s="50">
        <v>1.7879182324944387E-3</v>
      </c>
      <c r="N7106" s="50">
        <v>5.1799999999999999E-2</v>
      </c>
      <c r="O7106" s="50">
        <v>5.28E-2</v>
      </c>
      <c r="R7106" s="59"/>
    </row>
    <row r="7107" spans="11:18" x14ac:dyDescent="0.2">
      <c r="K7107" s="17">
        <v>7098</v>
      </c>
      <c r="L7107" s="50">
        <v>1.5796751280775193E-3</v>
      </c>
      <c r="M7107" s="50">
        <v>1.593994665987714E-3</v>
      </c>
      <c r="N7107" s="50">
        <v>5.3199999999999997E-2</v>
      </c>
      <c r="O7107" s="50">
        <v>5.3400000000000003E-2</v>
      </c>
      <c r="R7107" s="59"/>
    </row>
    <row r="7108" spans="11:18" x14ac:dyDescent="0.2">
      <c r="K7108" s="17">
        <v>7099</v>
      </c>
      <c r="L7108" s="50">
        <v>1.6606345080559376E-3</v>
      </c>
      <c r="M7108" s="50">
        <v>1.6744671315397155E-3</v>
      </c>
      <c r="N7108" s="50">
        <v>5.0999999999999997E-2</v>
      </c>
      <c r="O7108" s="50">
        <v>5.16E-2</v>
      </c>
      <c r="R7108" s="59"/>
    </row>
    <row r="7109" spans="11:18" x14ac:dyDescent="0.2">
      <c r="K7109" s="17">
        <v>7100</v>
      </c>
      <c r="L7109" s="50">
        <v>1.9779676897960256E-3</v>
      </c>
      <c r="M7109" s="50">
        <v>1.9929361786839989E-3</v>
      </c>
      <c r="N7109" s="50">
        <v>5.5199999999999999E-2</v>
      </c>
      <c r="O7109" s="50">
        <v>5.5399999999999998E-2</v>
      </c>
      <c r="R7109" s="59"/>
    </row>
    <row r="7110" spans="11:18" x14ac:dyDescent="0.2">
      <c r="K7110" s="17">
        <v>7101</v>
      </c>
      <c r="L7110" s="50">
        <v>1.6210551902323801E-3</v>
      </c>
      <c r="M7110" s="50">
        <v>1.6347090348811776E-3</v>
      </c>
      <c r="N7110" s="50">
        <v>5.0599999999999999E-2</v>
      </c>
      <c r="O7110" s="50">
        <v>5.0799999999999998E-2</v>
      </c>
      <c r="R7110" s="59"/>
    </row>
    <row r="7111" spans="11:18" x14ac:dyDescent="0.2">
      <c r="K7111" s="17">
        <v>7102</v>
      </c>
      <c r="L7111" s="50">
        <v>1.7321973916887038E-3</v>
      </c>
      <c r="M7111" s="50">
        <v>1.7455308270133529E-3</v>
      </c>
      <c r="N7111" s="50">
        <v>4.9200000000000001E-2</v>
      </c>
      <c r="O7111" s="50">
        <v>4.9399999999999999E-2</v>
      </c>
      <c r="R7111" s="59"/>
    </row>
    <row r="7112" spans="11:18" x14ac:dyDescent="0.2">
      <c r="K7112" s="17">
        <v>7103</v>
      </c>
      <c r="L7112" s="50">
        <v>1.6719867813003472E-3</v>
      </c>
      <c r="M7112" s="50">
        <v>1.686451640326536E-3</v>
      </c>
      <c r="N7112" s="50">
        <v>5.3800000000000001E-2</v>
      </c>
      <c r="O7112" s="50">
        <v>5.3999999999999999E-2</v>
      </c>
      <c r="R7112" s="59"/>
    </row>
    <row r="7113" spans="11:18" x14ac:dyDescent="0.2">
      <c r="K7113" s="17">
        <v>7104</v>
      </c>
      <c r="L7113" s="50">
        <v>1.5779259039502634E-3</v>
      </c>
      <c r="M7113" s="50">
        <v>1.5909385598312181E-3</v>
      </c>
      <c r="N7113" s="50">
        <v>4.8000000000000001E-2</v>
      </c>
      <c r="O7113" s="50">
        <v>4.8399999999999999E-2</v>
      </c>
      <c r="R7113" s="59"/>
    </row>
    <row r="7114" spans="11:18" x14ac:dyDescent="0.2">
      <c r="K7114" s="17">
        <v>7105</v>
      </c>
      <c r="L7114" s="50">
        <v>1.7721226699763276E-3</v>
      </c>
      <c r="M7114" s="50">
        <v>1.7862965112363761E-3</v>
      </c>
      <c r="N7114" s="50">
        <v>5.2400000000000002E-2</v>
      </c>
      <c r="O7114" s="50">
        <v>5.28E-2</v>
      </c>
      <c r="R7114" s="59"/>
    </row>
    <row r="7115" spans="11:18" x14ac:dyDescent="0.2">
      <c r="K7115" s="17">
        <v>7106</v>
      </c>
      <c r="L7115" s="50">
        <v>1.7491660644125236E-3</v>
      </c>
      <c r="M7115" s="50">
        <v>1.7636034830004772E-3</v>
      </c>
      <c r="N7115" s="50">
        <v>5.3600000000000002E-2</v>
      </c>
      <c r="O7115" s="50">
        <v>5.3600000000000002E-2</v>
      </c>
      <c r="R7115" s="59"/>
    </row>
    <row r="7116" spans="11:18" x14ac:dyDescent="0.2">
      <c r="K7116" s="17">
        <v>7107</v>
      </c>
      <c r="L7116" s="50">
        <v>1.8060518245112235E-3</v>
      </c>
      <c r="M7116" s="50">
        <v>1.8196925948744717E-3</v>
      </c>
      <c r="N7116" s="50">
        <v>5.04E-2</v>
      </c>
      <c r="O7116" s="50">
        <v>5.0799999999999998E-2</v>
      </c>
      <c r="R7116" s="59"/>
    </row>
    <row r="7117" spans="11:18" x14ac:dyDescent="0.2">
      <c r="K7117" s="17">
        <v>7108</v>
      </c>
      <c r="L7117" s="50">
        <v>1.7852533961226062E-3</v>
      </c>
      <c r="M7117" s="50">
        <v>1.7993963897105967E-3</v>
      </c>
      <c r="N7117" s="50">
        <v>5.2200000000000003E-2</v>
      </c>
      <c r="O7117" s="50">
        <v>5.2600000000000001E-2</v>
      </c>
      <c r="R7117" s="59"/>
    </row>
    <row r="7118" spans="11:18" x14ac:dyDescent="0.2">
      <c r="K7118" s="17">
        <v>7109</v>
      </c>
      <c r="L7118" s="50">
        <v>1.5681073382803193E-3</v>
      </c>
      <c r="M7118" s="50">
        <v>1.5810248424581624E-3</v>
      </c>
      <c r="N7118" s="50">
        <v>4.7600000000000003E-2</v>
      </c>
      <c r="O7118" s="50">
        <v>4.82E-2</v>
      </c>
      <c r="R7118" s="59"/>
    </row>
    <row r="7119" spans="11:18" x14ac:dyDescent="0.2">
      <c r="K7119" s="17">
        <v>7110</v>
      </c>
      <c r="L7119" s="50">
        <v>1.782940900467953E-3</v>
      </c>
      <c r="M7119" s="50">
        <v>1.7976842448120707E-3</v>
      </c>
      <c r="N7119" s="50">
        <v>5.4399999999999997E-2</v>
      </c>
      <c r="O7119" s="50">
        <v>5.5E-2</v>
      </c>
      <c r="R7119" s="59"/>
    </row>
    <row r="7120" spans="11:18" x14ac:dyDescent="0.2">
      <c r="K7120" s="17">
        <v>7111</v>
      </c>
      <c r="L7120" s="50">
        <v>1.9134747742506103E-3</v>
      </c>
      <c r="M7120" s="50">
        <v>1.9283993237361905E-3</v>
      </c>
      <c r="N7120" s="50">
        <v>5.5199999999999999E-2</v>
      </c>
      <c r="O7120" s="50">
        <v>5.5599999999999997E-2</v>
      </c>
      <c r="R7120" s="59"/>
    </row>
    <row r="7121" spans="11:18" x14ac:dyDescent="0.2">
      <c r="K7121" s="17">
        <v>7112</v>
      </c>
      <c r="L7121" s="50">
        <v>1.5357275929656835E-3</v>
      </c>
      <c r="M7121" s="50">
        <v>1.5493471571464816E-3</v>
      </c>
      <c r="N7121" s="50">
        <v>5.04E-2</v>
      </c>
      <c r="O7121" s="50">
        <v>5.1200000000000002E-2</v>
      </c>
      <c r="R7121" s="59"/>
    </row>
    <row r="7122" spans="11:18" x14ac:dyDescent="0.2">
      <c r="K7122" s="17">
        <v>7113</v>
      </c>
      <c r="L7122" s="50">
        <v>1.4994573824490399E-3</v>
      </c>
      <c r="M7122" s="50">
        <v>1.5124597208790191E-3</v>
      </c>
      <c r="N7122" s="50">
        <v>4.82E-2</v>
      </c>
      <c r="O7122" s="50">
        <v>4.8800000000000003E-2</v>
      </c>
      <c r="R7122" s="59"/>
    </row>
    <row r="7123" spans="11:18" x14ac:dyDescent="0.2">
      <c r="K7123" s="17">
        <v>7114</v>
      </c>
      <c r="L7123" s="50">
        <v>1.6019831357691264E-3</v>
      </c>
      <c r="M7123" s="50">
        <v>1.6162576420839724E-3</v>
      </c>
      <c r="N7123" s="50">
        <v>5.2999999999999999E-2</v>
      </c>
      <c r="O7123" s="50">
        <v>5.3199999999999997E-2</v>
      </c>
      <c r="R7123" s="59"/>
    </row>
    <row r="7124" spans="11:18" x14ac:dyDescent="0.2">
      <c r="K7124" s="17">
        <v>7115</v>
      </c>
      <c r="L7124" s="50">
        <v>1.5641290212735377E-3</v>
      </c>
      <c r="M7124" s="50">
        <v>1.5772362625571389E-3</v>
      </c>
      <c r="N7124" s="50">
        <v>4.8599999999999997E-2</v>
      </c>
      <c r="O7124" s="50">
        <v>4.9000000000000002E-2</v>
      </c>
      <c r="R7124" s="59"/>
    </row>
    <row r="7125" spans="11:18" x14ac:dyDescent="0.2">
      <c r="K7125" s="17">
        <v>7116</v>
      </c>
      <c r="L7125" s="50">
        <v>1.4917803684139357E-3</v>
      </c>
      <c r="M7125" s="50">
        <v>1.5041173617200041E-3</v>
      </c>
      <c r="N7125" s="50">
        <v>4.58E-2</v>
      </c>
      <c r="O7125" s="50">
        <v>4.5999999999999999E-2</v>
      </c>
      <c r="R7125" s="59"/>
    </row>
    <row r="7126" spans="11:18" x14ac:dyDescent="0.2">
      <c r="K7126" s="17">
        <v>7117</v>
      </c>
      <c r="L7126" s="50">
        <v>1.6195867949155272E-3</v>
      </c>
      <c r="M7126" s="50">
        <v>1.6327457174716436E-3</v>
      </c>
      <c r="N7126" s="50">
        <v>4.8599999999999997E-2</v>
      </c>
      <c r="O7126" s="50">
        <v>4.9000000000000002E-2</v>
      </c>
      <c r="R7126" s="59"/>
    </row>
    <row r="7127" spans="11:18" x14ac:dyDescent="0.2">
      <c r="K7127" s="17">
        <v>7118</v>
      </c>
      <c r="L7127" s="50">
        <v>1.4335680401064543E-3</v>
      </c>
      <c r="M7127" s="50">
        <v>1.44569057046143E-3</v>
      </c>
      <c r="N7127" s="50">
        <v>4.4999999999999998E-2</v>
      </c>
      <c r="O7127" s="50">
        <v>4.5199999999999997E-2</v>
      </c>
      <c r="R7127" s="59"/>
    </row>
    <row r="7128" spans="11:18" x14ac:dyDescent="0.2">
      <c r="K7128" s="17">
        <v>7119</v>
      </c>
      <c r="L7128" s="50">
        <v>1.533412558343225E-3</v>
      </c>
      <c r="M7128" s="50">
        <v>1.5469246156176438E-3</v>
      </c>
      <c r="N7128" s="50">
        <v>0.05</v>
      </c>
      <c r="O7128" s="50">
        <v>5.0599999999999999E-2</v>
      </c>
      <c r="R7128" s="59"/>
    </row>
    <row r="7129" spans="11:18" x14ac:dyDescent="0.2">
      <c r="K7129" s="17">
        <v>7120</v>
      </c>
      <c r="L7129" s="50">
        <v>1.7739474385954799E-3</v>
      </c>
      <c r="M7129" s="50">
        <v>1.787672969839041E-3</v>
      </c>
      <c r="N7129" s="50">
        <v>5.0799999999999998E-2</v>
      </c>
      <c r="O7129" s="50">
        <v>5.0999999999999997E-2</v>
      </c>
      <c r="R7129" s="59"/>
    </row>
    <row r="7130" spans="11:18" x14ac:dyDescent="0.2">
      <c r="K7130" s="17">
        <v>7121</v>
      </c>
      <c r="L7130" s="50">
        <v>1.8906132529317404E-3</v>
      </c>
      <c r="M7130" s="50">
        <v>1.9055505751578731E-3</v>
      </c>
      <c r="N7130" s="50">
        <v>5.5199999999999999E-2</v>
      </c>
      <c r="O7130" s="50">
        <v>5.5399999999999998E-2</v>
      </c>
      <c r="R7130" s="59"/>
    </row>
    <row r="7131" spans="11:18" x14ac:dyDescent="0.2">
      <c r="K7131" s="17">
        <v>7122</v>
      </c>
      <c r="L7131" s="50">
        <v>1.9630345346549603E-3</v>
      </c>
      <c r="M7131" s="50">
        <v>1.9779742041777025E-3</v>
      </c>
      <c r="N7131" s="50">
        <v>5.4800000000000001E-2</v>
      </c>
      <c r="O7131" s="50">
        <v>5.5800000000000002E-2</v>
      </c>
      <c r="R7131" s="59"/>
    </row>
    <row r="7132" spans="11:18" x14ac:dyDescent="0.2">
      <c r="K7132" s="17">
        <v>7123</v>
      </c>
      <c r="L7132" s="50">
        <v>1.7330791359064367E-3</v>
      </c>
      <c r="M7132" s="50">
        <v>1.7478184920753067E-3</v>
      </c>
      <c r="N7132" s="50">
        <v>5.4399999999999997E-2</v>
      </c>
      <c r="O7132" s="50">
        <v>5.5199999999999999E-2</v>
      </c>
      <c r="R7132" s="59"/>
    </row>
    <row r="7133" spans="11:18" x14ac:dyDescent="0.2">
      <c r="K7133" s="17">
        <v>7124</v>
      </c>
      <c r="L7133" s="50">
        <v>1.8173651547204858E-3</v>
      </c>
      <c r="M7133" s="50">
        <v>1.8323784291814512E-3</v>
      </c>
      <c r="N7133" s="50">
        <v>5.5599999999999997E-2</v>
      </c>
      <c r="O7133" s="50">
        <v>5.6000000000000001E-2</v>
      </c>
      <c r="R7133" s="59"/>
    </row>
    <row r="7134" spans="11:18" x14ac:dyDescent="0.2">
      <c r="K7134" s="17">
        <v>7125</v>
      </c>
      <c r="L7134" s="50">
        <v>1.9646197216105278E-3</v>
      </c>
      <c r="M7134" s="50">
        <v>1.979933307678552E-3</v>
      </c>
      <c r="N7134" s="50">
        <v>5.6599999999999998E-2</v>
      </c>
      <c r="O7134" s="50">
        <v>5.6800000000000003E-2</v>
      </c>
      <c r="R7134" s="59"/>
    </row>
    <row r="7135" spans="11:18" x14ac:dyDescent="0.2">
      <c r="K7135" s="17">
        <v>7126</v>
      </c>
      <c r="L7135" s="50">
        <v>1.9232993964744655E-3</v>
      </c>
      <c r="M7135" s="50">
        <v>1.9379937558585559E-3</v>
      </c>
      <c r="N7135" s="50">
        <v>5.4199999999999998E-2</v>
      </c>
      <c r="O7135" s="50">
        <v>5.4399999999999997E-2</v>
      </c>
      <c r="R7135" s="59"/>
    </row>
    <row r="7136" spans="11:18" x14ac:dyDescent="0.2">
      <c r="K7136" s="17">
        <v>7127</v>
      </c>
      <c r="L7136" s="50">
        <v>1.7145376475768818E-3</v>
      </c>
      <c r="M7136" s="50">
        <v>1.7284449091379468E-3</v>
      </c>
      <c r="N7136" s="50">
        <v>5.1200000000000002E-2</v>
      </c>
      <c r="O7136" s="50">
        <v>5.1999999999999998E-2</v>
      </c>
      <c r="R7136" s="59"/>
    </row>
    <row r="7137" spans="11:18" x14ac:dyDescent="0.2">
      <c r="K7137" s="17">
        <v>7128</v>
      </c>
      <c r="L7137" s="50">
        <v>1.6856000416044785E-3</v>
      </c>
      <c r="M7137" s="50">
        <v>1.698568182714617E-3</v>
      </c>
      <c r="N7137" s="50">
        <v>4.8000000000000001E-2</v>
      </c>
      <c r="O7137" s="50">
        <v>4.8000000000000001E-2</v>
      </c>
      <c r="R7137" s="59"/>
    </row>
    <row r="7138" spans="11:18" x14ac:dyDescent="0.2">
      <c r="K7138" s="17">
        <v>7129</v>
      </c>
      <c r="L7138" s="50">
        <v>1.7244462751981513E-3</v>
      </c>
      <c r="M7138" s="50">
        <v>1.7378064825450154E-3</v>
      </c>
      <c r="N7138" s="50">
        <v>4.9200000000000001E-2</v>
      </c>
      <c r="O7138" s="50">
        <v>4.9799999999999997E-2</v>
      </c>
      <c r="R7138" s="59"/>
    </row>
    <row r="7139" spans="11:18" x14ac:dyDescent="0.2">
      <c r="K7139" s="17">
        <v>7130</v>
      </c>
      <c r="L7139" s="50">
        <v>1.5476157996148754E-3</v>
      </c>
      <c r="M7139" s="50">
        <v>1.5604869322612376E-3</v>
      </c>
      <c r="N7139" s="50">
        <v>4.7800000000000002E-2</v>
      </c>
      <c r="O7139" s="50">
        <v>4.7800000000000002E-2</v>
      </c>
      <c r="R7139" s="59"/>
    </row>
    <row r="7140" spans="11:18" x14ac:dyDescent="0.2">
      <c r="K7140" s="17">
        <v>7131</v>
      </c>
      <c r="L7140" s="50">
        <v>2.024509822907031E-3</v>
      </c>
      <c r="M7140" s="50">
        <v>2.0403177190238234E-3</v>
      </c>
      <c r="N7140" s="50">
        <v>5.8400000000000001E-2</v>
      </c>
      <c r="O7140" s="50">
        <v>5.8799999999999998E-2</v>
      </c>
      <c r="R7140" s="59"/>
    </row>
    <row r="7141" spans="11:18" x14ac:dyDescent="0.2">
      <c r="K7141" s="17">
        <v>7132</v>
      </c>
      <c r="L7141" s="50">
        <v>1.7920778035499577E-3</v>
      </c>
      <c r="M7141" s="50">
        <v>1.8050291558809246E-3</v>
      </c>
      <c r="N7141" s="50">
        <v>4.7800000000000002E-2</v>
      </c>
      <c r="O7141" s="50">
        <v>4.7800000000000002E-2</v>
      </c>
      <c r="R7141" s="59"/>
    </row>
    <row r="7142" spans="11:18" x14ac:dyDescent="0.2">
      <c r="K7142" s="17">
        <v>7133</v>
      </c>
      <c r="L7142" s="50">
        <v>1.5594639547235232E-3</v>
      </c>
      <c r="M7142" s="50">
        <v>1.5720285999402919E-3</v>
      </c>
      <c r="N7142" s="50">
        <v>4.6600000000000003E-2</v>
      </c>
      <c r="O7142" s="50">
        <v>4.6600000000000003E-2</v>
      </c>
      <c r="R7142" s="59"/>
    </row>
    <row r="7143" spans="11:18" x14ac:dyDescent="0.2">
      <c r="K7143" s="17">
        <v>7134</v>
      </c>
      <c r="L7143" s="50">
        <v>1.8158064517101394E-3</v>
      </c>
      <c r="M7143" s="50">
        <v>1.8304209258870891E-3</v>
      </c>
      <c r="N7143" s="50">
        <v>5.4199999999999998E-2</v>
      </c>
      <c r="O7143" s="50">
        <v>5.4199999999999998E-2</v>
      </c>
      <c r="R7143" s="59"/>
    </row>
    <row r="7144" spans="11:18" x14ac:dyDescent="0.2">
      <c r="K7144" s="17">
        <v>7135</v>
      </c>
      <c r="L7144" s="50">
        <v>1.718347419760806E-3</v>
      </c>
      <c r="M7144" s="50">
        <v>1.7323021102566103E-3</v>
      </c>
      <c r="N7144" s="50">
        <v>5.16E-2</v>
      </c>
      <c r="O7144" s="50">
        <v>5.1999999999999998E-2</v>
      </c>
      <c r="R7144" s="59"/>
    </row>
    <row r="7145" spans="11:18" x14ac:dyDescent="0.2">
      <c r="K7145" s="17">
        <v>7136</v>
      </c>
      <c r="L7145" s="50">
        <v>1.6568038617251648E-3</v>
      </c>
      <c r="M7145" s="50">
        <v>1.6708890039124715E-3</v>
      </c>
      <c r="N7145" s="50">
        <v>5.2200000000000003E-2</v>
      </c>
      <c r="O7145" s="50">
        <v>5.2400000000000002E-2</v>
      </c>
      <c r="R7145" s="59"/>
    </row>
    <row r="7146" spans="11:18" x14ac:dyDescent="0.2">
      <c r="K7146" s="17">
        <v>7137</v>
      </c>
      <c r="L7146" s="50">
        <v>1.7939012612171166E-3</v>
      </c>
      <c r="M7146" s="50">
        <v>1.8083544294450044E-3</v>
      </c>
      <c r="N7146" s="50">
        <v>5.3600000000000002E-2</v>
      </c>
      <c r="O7146" s="50">
        <v>5.3800000000000001E-2</v>
      </c>
      <c r="R7146" s="59"/>
    </row>
    <row r="7147" spans="11:18" x14ac:dyDescent="0.2">
      <c r="K7147" s="17">
        <v>7138</v>
      </c>
      <c r="L7147" s="50">
        <v>1.8337810341844214E-3</v>
      </c>
      <c r="M7147" s="50">
        <v>1.8475293009158353E-3</v>
      </c>
      <c r="N7147" s="50">
        <v>5.0599999999999999E-2</v>
      </c>
      <c r="O7147" s="50">
        <v>5.0999999999999997E-2</v>
      </c>
      <c r="R7147" s="59"/>
    </row>
    <row r="7148" spans="11:18" x14ac:dyDescent="0.2">
      <c r="K7148" s="17">
        <v>7139</v>
      </c>
      <c r="L7148" s="50">
        <v>1.9169665736283011E-3</v>
      </c>
      <c r="M7148" s="50">
        <v>1.9314392550197834E-3</v>
      </c>
      <c r="N7148" s="50">
        <v>5.3400000000000003E-2</v>
      </c>
      <c r="O7148" s="50">
        <v>5.3800000000000001E-2</v>
      </c>
      <c r="R7148" s="59"/>
    </row>
    <row r="7149" spans="11:18" x14ac:dyDescent="0.2">
      <c r="K7149" s="17">
        <v>7140</v>
      </c>
      <c r="L7149" s="50">
        <v>1.858739755364345E-3</v>
      </c>
      <c r="M7149" s="50">
        <v>1.8729009126968055E-3</v>
      </c>
      <c r="N7149" s="50">
        <v>5.1999999999999998E-2</v>
      </c>
      <c r="O7149" s="50">
        <v>5.2600000000000001E-2</v>
      </c>
      <c r="R7149" s="59"/>
    </row>
    <row r="7150" spans="11:18" x14ac:dyDescent="0.2">
      <c r="K7150" s="17">
        <v>7141</v>
      </c>
      <c r="L7150" s="50">
        <v>1.4455427932869888E-3</v>
      </c>
      <c r="M7150" s="50">
        <v>1.4579813008478942E-3</v>
      </c>
      <c r="N7150" s="50">
        <v>4.6199999999999998E-2</v>
      </c>
      <c r="O7150" s="50">
        <v>4.6399999999999997E-2</v>
      </c>
      <c r="R7150" s="59"/>
    </row>
    <row r="7151" spans="11:18" x14ac:dyDescent="0.2">
      <c r="K7151" s="17">
        <v>7142</v>
      </c>
      <c r="L7151" s="50">
        <v>1.9232038942565048E-3</v>
      </c>
      <c r="M7151" s="50">
        <v>1.9385778198864837E-3</v>
      </c>
      <c r="N7151" s="50">
        <v>5.7000000000000002E-2</v>
      </c>
      <c r="O7151" s="50">
        <v>5.7000000000000002E-2</v>
      </c>
      <c r="R7151" s="59"/>
    </row>
    <row r="7152" spans="11:18" x14ac:dyDescent="0.2">
      <c r="K7152" s="17">
        <v>7143</v>
      </c>
      <c r="L7152" s="50">
        <v>1.7313060417889665E-3</v>
      </c>
      <c r="M7152" s="50">
        <v>1.7453349821349639E-3</v>
      </c>
      <c r="N7152" s="50">
        <v>5.1799999999999999E-2</v>
      </c>
      <c r="O7152" s="50">
        <v>5.2400000000000002E-2</v>
      </c>
      <c r="R7152" s="59"/>
    </row>
    <row r="7153" spans="11:18" x14ac:dyDescent="0.2">
      <c r="K7153" s="17">
        <v>7144</v>
      </c>
      <c r="L7153" s="50">
        <v>1.9454664179671315E-3</v>
      </c>
      <c r="M7153" s="50">
        <v>1.9599697362383205E-3</v>
      </c>
      <c r="N7153" s="50">
        <v>5.3400000000000003E-2</v>
      </c>
      <c r="O7153" s="50">
        <v>5.3800000000000001E-2</v>
      </c>
      <c r="R7153" s="59"/>
    </row>
    <row r="7154" spans="11:18" x14ac:dyDescent="0.2">
      <c r="K7154" s="17">
        <v>7145</v>
      </c>
      <c r="L7154" s="50">
        <v>2.140666357493045E-3</v>
      </c>
      <c r="M7154" s="50">
        <v>2.1557495383602086E-3</v>
      </c>
      <c r="N7154" s="50">
        <v>5.5599999999999997E-2</v>
      </c>
      <c r="O7154" s="50">
        <v>5.5599999999999997E-2</v>
      </c>
      <c r="R7154" s="59"/>
    </row>
    <row r="7155" spans="11:18" x14ac:dyDescent="0.2">
      <c r="K7155" s="17">
        <v>7146</v>
      </c>
      <c r="L7155" s="50">
        <v>1.9865413228870045E-3</v>
      </c>
      <c r="M7155" s="50">
        <v>2.0023757336258669E-3</v>
      </c>
      <c r="N7155" s="50">
        <v>5.8400000000000001E-2</v>
      </c>
      <c r="O7155" s="50">
        <v>5.8999999999999997E-2</v>
      </c>
      <c r="R7155" s="59"/>
    </row>
    <row r="7156" spans="11:18" x14ac:dyDescent="0.2">
      <c r="K7156" s="17">
        <v>7147</v>
      </c>
      <c r="L7156" s="50">
        <v>1.5333877870056696E-3</v>
      </c>
      <c r="M7156" s="50">
        <v>1.546202521530675E-3</v>
      </c>
      <c r="N7156" s="50">
        <v>4.7600000000000003E-2</v>
      </c>
      <c r="O7156" s="50">
        <v>4.7600000000000003E-2</v>
      </c>
      <c r="R7156" s="59"/>
    </row>
    <row r="7157" spans="11:18" x14ac:dyDescent="0.2">
      <c r="K7157" s="17">
        <v>7148</v>
      </c>
      <c r="L7157" s="50">
        <v>2.0198238798914436E-3</v>
      </c>
      <c r="M7157" s="50">
        <v>2.0348834236674847E-3</v>
      </c>
      <c r="N7157" s="50">
        <v>5.5599999999999997E-2</v>
      </c>
      <c r="O7157" s="50">
        <v>5.5800000000000002E-2</v>
      </c>
      <c r="R7157" s="59"/>
    </row>
    <row r="7158" spans="11:18" x14ac:dyDescent="0.2">
      <c r="K7158" s="17">
        <v>7149</v>
      </c>
      <c r="L7158" s="50">
        <v>1.9519448743105616E-3</v>
      </c>
      <c r="M7158" s="50">
        <v>1.9661901881850058E-3</v>
      </c>
      <c r="N7158" s="50">
        <v>5.2600000000000001E-2</v>
      </c>
      <c r="O7158" s="50">
        <v>5.2600000000000001E-2</v>
      </c>
      <c r="R7158" s="59"/>
    </row>
    <row r="7159" spans="11:18" x14ac:dyDescent="0.2">
      <c r="K7159" s="17">
        <v>7150</v>
      </c>
      <c r="L7159" s="50">
        <v>1.9513351592824911E-3</v>
      </c>
      <c r="M7159" s="50">
        <v>1.9657151915787444E-3</v>
      </c>
      <c r="N7159" s="50">
        <v>5.28E-2</v>
      </c>
      <c r="O7159" s="50">
        <v>5.3600000000000002E-2</v>
      </c>
      <c r="R7159" s="59"/>
    </row>
    <row r="7160" spans="11:18" x14ac:dyDescent="0.2">
      <c r="K7160" s="17">
        <v>7151</v>
      </c>
      <c r="L7160" s="50">
        <v>1.6199330929709361E-3</v>
      </c>
      <c r="M7160" s="50">
        <v>1.6330384812728094E-3</v>
      </c>
      <c r="N7160" s="50">
        <v>4.8599999999999997E-2</v>
      </c>
      <c r="O7160" s="50">
        <v>4.8800000000000003E-2</v>
      </c>
      <c r="R7160" s="59"/>
    </row>
    <row r="7161" spans="11:18" x14ac:dyDescent="0.2">
      <c r="K7161" s="17">
        <v>7152</v>
      </c>
      <c r="L7161" s="50">
        <v>1.7479478860607668E-3</v>
      </c>
      <c r="M7161" s="50">
        <v>1.76197640502536E-3</v>
      </c>
      <c r="N7161" s="50">
        <v>5.1999999999999998E-2</v>
      </c>
      <c r="O7161" s="50">
        <v>5.2200000000000003E-2</v>
      </c>
      <c r="R7161" s="59"/>
    </row>
    <row r="7162" spans="11:18" x14ac:dyDescent="0.2">
      <c r="K7162" s="17">
        <v>7153</v>
      </c>
      <c r="L7162" s="50">
        <v>2.3036478244647298E-3</v>
      </c>
      <c r="M7162" s="50">
        <v>2.3189914042698657E-3</v>
      </c>
      <c r="N7162" s="50">
        <v>5.6399999999999999E-2</v>
      </c>
      <c r="O7162" s="50">
        <v>5.6399999999999999E-2</v>
      </c>
      <c r="R7162" s="59"/>
    </row>
    <row r="7163" spans="11:18" x14ac:dyDescent="0.2">
      <c r="K7163" s="17">
        <v>7154</v>
      </c>
      <c r="L7163" s="50">
        <v>1.705896728700731E-3</v>
      </c>
      <c r="M7163" s="50">
        <v>1.7191099609844636E-3</v>
      </c>
      <c r="N7163" s="50">
        <v>4.8800000000000003E-2</v>
      </c>
      <c r="O7163" s="50">
        <v>4.9200000000000001E-2</v>
      </c>
      <c r="R7163" s="59"/>
    </row>
    <row r="7164" spans="11:18" x14ac:dyDescent="0.2">
      <c r="K7164" s="17">
        <v>7155</v>
      </c>
      <c r="L7164" s="50">
        <v>1.6661860824945726E-3</v>
      </c>
      <c r="M7164" s="50">
        <v>1.6794601160964454E-3</v>
      </c>
      <c r="N7164" s="50">
        <v>4.9000000000000002E-2</v>
      </c>
      <c r="O7164" s="50">
        <v>4.9799999999999997E-2</v>
      </c>
      <c r="R7164" s="59"/>
    </row>
    <row r="7165" spans="11:18" x14ac:dyDescent="0.2">
      <c r="K7165" s="17">
        <v>7156</v>
      </c>
      <c r="L7165" s="50">
        <v>1.7119563669454631E-3</v>
      </c>
      <c r="M7165" s="50">
        <v>1.7248581423971092E-3</v>
      </c>
      <c r="N7165" s="50">
        <v>4.7600000000000003E-2</v>
      </c>
      <c r="O7165" s="50">
        <v>4.8000000000000001E-2</v>
      </c>
      <c r="R7165" s="59"/>
    </row>
    <row r="7166" spans="11:18" x14ac:dyDescent="0.2">
      <c r="K7166" s="17">
        <v>7157</v>
      </c>
      <c r="L7166" s="50">
        <v>1.7105524005754055E-3</v>
      </c>
      <c r="M7166" s="50">
        <v>1.7249823594024524E-3</v>
      </c>
      <c r="N7166" s="50">
        <v>5.3600000000000002E-2</v>
      </c>
      <c r="O7166" s="50">
        <v>5.3800000000000001E-2</v>
      </c>
      <c r="R7166" s="59"/>
    </row>
    <row r="7167" spans="11:18" x14ac:dyDescent="0.2">
      <c r="K7167" s="17">
        <v>7158</v>
      </c>
      <c r="L7167" s="50">
        <v>1.9985295106446444E-3</v>
      </c>
      <c r="M7167" s="50">
        <v>2.0133972592817299E-3</v>
      </c>
      <c r="N7167" s="50">
        <v>5.4800000000000001E-2</v>
      </c>
      <c r="O7167" s="50">
        <v>5.5E-2</v>
      </c>
      <c r="R7167" s="59"/>
    </row>
    <row r="7168" spans="11:18" x14ac:dyDescent="0.2">
      <c r="K7168" s="17">
        <v>7159</v>
      </c>
      <c r="L7168" s="50">
        <v>1.8471012312260811E-3</v>
      </c>
      <c r="M7168" s="50">
        <v>1.8613289612675792E-3</v>
      </c>
      <c r="N7168" s="50">
        <v>5.2400000000000002E-2</v>
      </c>
      <c r="O7168" s="50">
        <v>5.28E-2</v>
      </c>
      <c r="R7168" s="59"/>
    </row>
    <row r="7169" spans="11:18" x14ac:dyDescent="0.2">
      <c r="K7169" s="17">
        <v>7160</v>
      </c>
      <c r="L7169" s="50">
        <v>1.6392348037782276E-3</v>
      </c>
      <c r="M7169" s="50">
        <v>1.6524120479433091E-3</v>
      </c>
      <c r="N7169" s="50">
        <v>4.8599999999999997E-2</v>
      </c>
      <c r="O7169" s="50">
        <v>4.9000000000000002E-2</v>
      </c>
      <c r="R7169" s="59"/>
    </row>
    <row r="7170" spans="11:18" x14ac:dyDescent="0.2">
      <c r="K7170" s="17">
        <v>7161</v>
      </c>
      <c r="L7170" s="50">
        <v>1.7402502133215905E-3</v>
      </c>
      <c r="M7170" s="50">
        <v>1.754012226209865E-3</v>
      </c>
      <c r="N7170" s="50">
        <v>5.0999999999999997E-2</v>
      </c>
      <c r="O7170" s="50">
        <v>5.0999999999999997E-2</v>
      </c>
      <c r="R7170" s="59"/>
    </row>
    <row r="7171" spans="11:18" x14ac:dyDescent="0.2">
      <c r="K7171" s="17">
        <v>7162</v>
      </c>
      <c r="L7171" s="50">
        <v>1.6775908999471217E-3</v>
      </c>
      <c r="M7171" s="50">
        <v>1.6906568812443854E-3</v>
      </c>
      <c r="N7171" s="50">
        <v>4.82E-2</v>
      </c>
      <c r="O7171" s="50">
        <v>4.8399999999999999E-2</v>
      </c>
      <c r="R7171" s="59"/>
    </row>
    <row r="7172" spans="11:18" x14ac:dyDescent="0.2">
      <c r="K7172" s="17">
        <v>7163</v>
      </c>
      <c r="L7172" s="50">
        <v>1.5225608825937609E-3</v>
      </c>
      <c r="M7172" s="50">
        <v>1.5353673823485746E-3</v>
      </c>
      <c r="N7172" s="50">
        <v>4.7199999999999999E-2</v>
      </c>
      <c r="O7172" s="50">
        <v>4.7600000000000003E-2</v>
      </c>
      <c r="R7172" s="59"/>
    </row>
    <row r="7173" spans="11:18" x14ac:dyDescent="0.2">
      <c r="K7173" s="17">
        <v>7164</v>
      </c>
      <c r="L7173" s="50">
        <v>1.7402865343692025E-3</v>
      </c>
      <c r="M7173" s="50">
        <v>1.7555003679243448E-3</v>
      </c>
      <c r="N7173" s="50">
        <v>5.6599999999999998E-2</v>
      </c>
      <c r="O7173" s="50">
        <v>5.6800000000000003E-2</v>
      </c>
      <c r="R7173" s="59"/>
    </row>
    <row r="7174" spans="11:18" x14ac:dyDescent="0.2">
      <c r="K7174" s="17">
        <v>7165</v>
      </c>
      <c r="L7174" s="50">
        <v>1.6311644324107316E-3</v>
      </c>
      <c r="M7174" s="50">
        <v>1.6449703430469679E-3</v>
      </c>
      <c r="N7174" s="50">
        <v>5.1200000000000002E-2</v>
      </c>
      <c r="O7174" s="50">
        <v>5.16E-2</v>
      </c>
      <c r="R7174" s="59"/>
    </row>
    <row r="7175" spans="11:18" x14ac:dyDescent="0.2">
      <c r="K7175" s="17">
        <v>7166</v>
      </c>
      <c r="L7175" s="50">
        <v>1.7657417893047185E-3</v>
      </c>
      <c r="M7175" s="50">
        <v>1.7793251343059073E-3</v>
      </c>
      <c r="N7175" s="50">
        <v>0.05</v>
      </c>
      <c r="O7175" s="50">
        <v>5.04E-2</v>
      </c>
      <c r="R7175" s="59"/>
    </row>
    <row r="7176" spans="11:18" x14ac:dyDescent="0.2">
      <c r="K7176" s="17">
        <v>7167</v>
      </c>
      <c r="L7176" s="50">
        <v>1.6864076698319039E-3</v>
      </c>
      <c r="M7176" s="50">
        <v>1.7001684622268357E-3</v>
      </c>
      <c r="N7176" s="50">
        <v>5.0999999999999997E-2</v>
      </c>
      <c r="O7176" s="50">
        <v>5.16E-2</v>
      </c>
      <c r="R7176" s="59"/>
    </row>
    <row r="7177" spans="11:18" x14ac:dyDescent="0.2">
      <c r="K7177" s="17">
        <v>7168</v>
      </c>
      <c r="L7177" s="50">
        <v>1.6884614697523634E-3</v>
      </c>
      <c r="M7177" s="50">
        <v>1.7020886798637183E-3</v>
      </c>
      <c r="N7177" s="50">
        <v>5.0200000000000002E-2</v>
      </c>
      <c r="O7177" s="50">
        <v>5.0799999999999998E-2</v>
      </c>
      <c r="R7177" s="59"/>
    </row>
    <row r="7178" spans="11:18" x14ac:dyDescent="0.2">
      <c r="K7178" s="17">
        <v>7169</v>
      </c>
      <c r="L7178" s="50">
        <v>1.8231660329129169E-3</v>
      </c>
      <c r="M7178" s="50">
        <v>1.8377861730355949E-3</v>
      </c>
      <c r="N7178" s="50">
        <v>5.4199999999999998E-2</v>
      </c>
      <c r="O7178" s="50">
        <v>5.4399999999999997E-2</v>
      </c>
      <c r="R7178" s="59"/>
    </row>
    <row r="7179" spans="11:18" x14ac:dyDescent="0.2">
      <c r="K7179" s="17">
        <v>7170</v>
      </c>
      <c r="L7179" s="50">
        <v>1.9151643690284729E-3</v>
      </c>
      <c r="M7179" s="50">
        <v>1.9295118905305428E-3</v>
      </c>
      <c r="N7179" s="50">
        <v>5.2999999999999999E-2</v>
      </c>
      <c r="O7179" s="50">
        <v>5.3199999999999997E-2</v>
      </c>
      <c r="R7179" s="59"/>
    </row>
    <row r="7180" spans="11:18" x14ac:dyDescent="0.2">
      <c r="K7180" s="17">
        <v>7171</v>
      </c>
      <c r="L7180" s="50">
        <v>1.8657314383077953E-3</v>
      </c>
      <c r="M7180" s="50">
        <v>1.8795346275921148E-3</v>
      </c>
      <c r="N7180" s="50">
        <v>5.0999999999999997E-2</v>
      </c>
      <c r="O7180" s="50">
        <v>5.0999999999999997E-2</v>
      </c>
      <c r="R7180" s="59"/>
    </row>
    <row r="7181" spans="11:18" x14ac:dyDescent="0.2">
      <c r="K7181" s="17">
        <v>7172</v>
      </c>
      <c r="L7181" s="50">
        <v>1.519340402137366E-3</v>
      </c>
      <c r="M7181" s="50">
        <v>1.5314861359908762E-3</v>
      </c>
      <c r="N7181" s="50">
        <v>4.4600000000000001E-2</v>
      </c>
      <c r="O7181" s="50">
        <v>4.5400000000000003E-2</v>
      </c>
      <c r="R7181" s="59"/>
    </row>
    <row r="7182" spans="11:18" x14ac:dyDescent="0.2">
      <c r="K7182" s="17">
        <v>7173</v>
      </c>
      <c r="L7182" s="50">
        <v>1.7875703725215239E-3</v>
      </c>
      <c r="M7182" s="50">
        <v>1.8020347400266768E-3</v>
      </c>
      <c r="N7182" s="50">
        <v>5.3199999999999997E-2</v>
      </c>
      <c r="O7182" s="50">
        <v>5.3800000000000001E-2</v>
      </c>
      <c r="R7182" s="59"/>
    </row>
    <row r="7183" spans="11:18" x14ac:dyDescent="0.2">
      <c r="K7183" s="17">
        <v>7174</v>
      </c>
      <c r="L7183" s="50">
        <v>1.7110037152451866E-3</v>
      </c>
      <c r="M7183" s="50">
        <v>1.7255837986279434E-3</v>
      </c>
      <c r="N7183" s="50">
        <v>5.4199999999999998E-2</v>
      </c>
      <c r="O7183" s="50">
        <v>5.4199999999999998E-2</v>
      </c>
      <c r="R7183" s="59"/>
    </row>
    <row r="7184" spans="11:18" x14ac:dyDescent="0.2">
      <c r="K7184" s="17">
        <v>7175</v>
      </c>
      <c r="L7184" s="50">
        <v>1.8930584573189062E-3</v>
      </c>
      <c r="M7184" s="50">
        <v>1.9075337840106399E-3</v>
      </c>
      <c r="N7184" s="50">
        <v>5.3400000000000003E-2</v>
      </c>
      <c r="O7184" s="50">
        <v>5.3600000000000002E-2</v>
      </c>
      <c r="R7184" s="59"/>
    </row>
    <row r="7185" spans="11:18" x14ac:dyDescent="0.2">
      <c r="K7185" s="17">
        <v>7176</v>
      </c>
      <c r="L7185" s="50">
        <v>1.719295766007252E-3</v>
      </c>
      <c r="M7185" s="50">
        <v>1.7329920142560053E-3</v>
      </c>
      <c r="N7185" s="50">
        <v>5.0599999999999999E-2</v>
      </c>
      <c r="O7185" s="50">
        <v>5.0999999999999997E-2</v>
      </c>
      <c r="R7185" s="59"/>
    </row>
    <row r="7186" spans="11:18" x14ac:dyDescent="0.2">
      <c r="K7186" s="17">
        <v>7177</v>
      </c>
      <c r="L7186" s="50">
        <v>1.5791494479326653E-3</v>
      </c>
      <c r="M7186" s="50">
        <v>1.5919791990489905E-3</v>
      </c>
      <c r="N7186" s="50">
        <v>4.7600000000000003E-2</v>
      </c>
      <c r="O7186" s="50">
        <v>4.7600000000000003E-2</v>
      </c>
      <c r="R7186" s="59"/>
    </row>
    <row r="7187" spans="11:18" x14ac:dyDescent="0.2">
      <c r="K7187" s="17">
        <v>7178</v>
      </c>
      <c r="L7187" s="50">
        <v>1.7526269642292177E-3</v>
      </c>
      <c r="M7187" s="50">
        <v>1.7671125247771576E-3</v>
      </c>
      <c r="N7187" s="50">
        <v>5.3600000000000002E-2</v>
      </c>
      <c r="O7187" s="50">
        <v>5.3999999999999999E-2</v>
      </c>
      <c r="R7187" s="59"/>
    </row>
    <row r="7188" spans="11:18" x14ac:dyDescent="0.2">
      <c r="K7188" s="17">
        <v>7179</v>
      </c>
      <c r="L7188" s="50">
        <v>1.6903127012844674E-3</v>
      </c>
      <c r="M7188" s="50">
        <v>1.7036170721087211E-3</v>
      </c>
      <c r="N7188" s="50">
        <v>4.9200000000000001E-2</v>
      </c>
      <c r="O7188" s="50">
        <v>4.9599999999999998E-2</v>
      </c>
      <c r="R7188" s="59"/>
    </row>
    <row r="7189" spans="11:18" x14ac:dyDescent="0.2">
      <c r="K7189" s="17">
        <v>7180</v>
      </c>
      <c r="L7189" s="50">
        <v>1.6109228782857545E-3</v>
      </c>
      <c r="M7189" s="50">
        <v>1.6252114742085677E-3</v>
      </c>
      <c r="N7189" s="50">
        <v>5.3199999999999997E-2</v>
      </c>
      <c r="O7189" s="50">
        <v>5.3199999999999997E-2</v>
      </c>
      <c r="R7189" s="59"/>
    </row>
    <row r="7190" spans="11:18" x14ac:dyDescent="0.2">
      <c r="K7190" s="17">
        <v>7181</v>
      </c>
      <c r="L7190" s="50">
        <v>1.6990538311042679E-3</v>
      </c>
      <c r="M7190" s="50">
        <v>1.7133923582884293E-3</v>
      </c>
      <c r="N7190" s="50">
        <v>5.3199999999999997E-2</v>
      </c>
      <c r="O7190" s="50">
        <v>5.3400000000000003E-2</v>
      </c>
      <c r="R7190" s="59"/>
    </row>
    <row r="7191" spans="11:18" x14ac:dyDescent="0.2">
      <c r="K7191" s="17">
        <v>7182</v>
      </c>
      <c r="L7191" s="50">
        <v>1.7310117016096963E-3</v>
      </c>
      <c r="M7191" s="50">
        <v>1.7448646114069898E-3</v>
      </c>
      <c r="N7191" s="50">
        <v>5.0999999999999997E-2</v>
      </c>
      <c r="O7191" s="50">
        <v>5.16E-2</v>
      </c>
      <c r="R7191" s="59"/>
    </row>
    <row r="7192" spans="11:18" x14ac:dyDescent="0.2">
      <c r="K7192" s="17">
        <v>7183</v>
      </c>
      <c r="L7192" s="50">
        <v>1.7564702343179266E-3</v>
      </c>
      <c r="M7192" s="50">
        <v>1.770923235955421E-3</v>
      </c>
      <c r="N7192" s="50">
        <v>5.3400000000000003E-2</v>
      </c>
      <c r="O7192" s="50">
        <v>5.3800000000000001E-2</v>
      </c>
      <c r="R7192" s="59"/>
    </row>
    <row r="7193" spans="11:18" x14ac:dyDescent="0.2">
      <c r="K7193" s="17">
        <v>7184</v>
      </c>
      <c r="L7193" s="50">
        <v>1.8131006379718474E-3</v>
      </c>
      <c r="M7193" s="50">
        <v>1.8275073073242005E-3</v>
      </c>
      <c r="N7193" s="50">
        <v>5.3400000000000003E-2</v>
      </c>
      <c r="O7193" s="50">
        <v>5.3400000000000003E-2</v>
      </c>
      <c r="R7193" s="59"/>
    </row>
    <row r="7194" spans="11:18" x14ac:dyDescent="0.2">
      <c r="K7194" s="17">
        <v>7185</v>
      </c>
      <c r="L7194" s="50">
        <v>1.9011820789023119E-3</v>
      </c>
      <c r="M7194" s="50">
        <v>1.9152802065744768E-3</v>
      </c>
      <c r="N7194" s="50">
        <v>5.1999999999999998E-2</v>
      </c>
      <c r="O7194" s="50">
        <v>5.2400000000000002E-2</v>
      </c>
      <c r="R7194" s="59"/>
    </row>
    <row r="7195" spans="11:18" x14ac:dyDescent="0.2">
      <c r="K7195" s="17">
        <v>7186</v>
      </c>
      <c r="L7195" s="50">
        <v>1.4617669227509616E-3</v>
      </c>
      <c r="M7195" s="50">
        <v>1.4750497471396555E-3</v>
      </c>
      <c r="N7195" s="50">
        <v>4.9200000000000001E-2</v>
      </c>
      <c r="O7195" s="50">
        <v>4.9799999999999997E-2</v>
      </c>
      <c r="R7195" s="59"/>
    </row>
    <row r="7196" spans="11:18" x14ac:dyDescent="0.2">
      <c r="K7196" s="17">
        <v>7187</v>
      </c>
      <c r="L7196" s="50">
        <v>1.7692637849309441E-3</v>
      </c>
      <c r="M7196" s="50">
        <v>1.7830384078540242E-3</v>
      </c>
      <c r="N7196" s="50">
        <v>5.0799999999999998E-2</v>
      </c>
      <c r="O7196" s="50">
        <v>5.1200000000000002E-2</v>
      </c>
      <c r="R7196" s="59"/>
    </row>
    <row r="7197" spans="11:18" x14ac:dyDescent="0.2">
      <c r="K7197" s="17">
        <v>7188</v>
      </c>
      <c r="L7197" s="50">
        <v>1.7015824803049231E-3</v>
      </c>
      <c r="M7197" s="50">
        <v>1.7152167577416141E-3</v>
      </c>
      <c r="N7197" s="50">
        <v>5.04E-2</v>
      </c>
      <c r="O7197" s="50">
        <v>5.0799999999999998E-2</v>
      </c>
      <c r="R7197" s="59"/>
    </row>
    <row r="7198" spans="11:18" x14ac:dyDescent="0.2">
      <c r="K7198" s="17">
        <v>7189</v>
      </c>
      <c r="L7198" s="50">
        <v>2.01653333853449E-3</v>
      </c>
      <c r="M7198" s="50">
        <v>2.0309550346637529E-3</v>
      </c>
      <c r="N7198" s="50">
        <v>5.3199999999999997E-2</v>
      </c>
      <c r="O7198" s="50">
        <v>5.3199999999999997E-2</v>
      </c>
      <c r="R7198" s="59"/>
    </row>
    <row r="7199" spans="11:18" x14ac:dyDescent="0.2">
      <c r="K7199" s="17">
        <v>7190</v>
      </c>
      <c r="L7199" s="50">
        <v>1.5782638504887646E-3</v>
      </c>
      <c r="M7199" s="50">
        <v>1.5909660294094723E-3</v>
      </c>
      <c r="N7199" s="50">
        <v>4.7E-2</v>
      </c>
      <c r="O7199" s="50">
        <v>4.7199999999999999E-2</v>
      </c>
      <c r="R7199" s="59"/>
    </row>
    <row r="7200" spans="11:18" x14ac:dyDescent="0.2">
      <c r="K7200" s="17">
        <v>7191</v>
      </c>
      <c r="L7200" s="50">
        <v>1.7754794901634796E-3</v>
      </c>
      <c r="M7200" s="50">
        <v>1.7895752764753125E-3</v>
      </c>
      <c r="N7200" s="50">
        <v>5.2200000000000003E-2</v>
      </c>
      <c r="O7200" s="50">
        <v>5.2400000000000002E-2</v>
      </c>
      <c r="R7200" s="59"/>
    </row>
    <row r="7201" spans="11:18" x14ac:dyDescent="0.2">
      <c r="K7201" s="17">
        <v>7192</v>
      </c>
      <c r="L7201" s="50">
        <v>1.5476139884345887E-3</v>
      </c>
      <c r="M7201" s="50">
        <v>1.5604698956321449E-3</v>
      </c>
      <c r="N7201" s="50">
        <v>4.7199999999999999E-2</v>
      </c>
      <c r="O7201" s="50">
        <v>4.8000000000000001E-2</v>
      </c>
      <c r="R7201" s="59"/>
    </row>
    <row r="7202" spans="11:18" x14ac:dyDescent="0.2">
      <c r="K7202" s="17">
        <v>7193</v>
      </c>
      <c r="L7202" s="50">
        <v>1.4758944138373567E-3</v>
      </c>
      <c r="M7202" s="50">
        <v>1.4879413362780122E-3</v>
      </c>
      <c r="N7202" s="50">
        <v>4.4600000000000001E-2</v>
      </c>
      <c r="O7202" s="50">
        <v>4.4999999999999998E-2</v>
      </c>
      <c r="R7202" s="59"/>
    </row>
    <row r="7203" spans="11:18" x14ac:dyDescent="0.2">
      <c r="K7203" s="17">
        <v>7194</v>
      </c>
      <c r="L7203" s="50">
        <v>1.5749491863391745E-3</v>
      </c>
      <c r="M7203" s="50">
        <v>1.5877258299192281E-3</v>
      </c>
      <c r="N7203" s="50">
        <v>4.7399999999999998E-2</v>
      </c>
      <c r="O7203" s="50">
        <v>4.7399999999999998E-2</v>
      </c>
      <c r="R7203" s="59"/>
    </row>
    <row r="7204" spans="11:18" x14ac:dyDescent="0.2">
      <c r="K7204" s="17">
        <v>7195</v>
      </c>
      <c r="L7204" s="50">
        <v>1.8031760965541643E-3</v>
      </c>
      <c r="M7204" s="50">
        <v>1.8168862840092879E-3</v>
      </c>
      <c r="N7204" s="50">
        <v>5.04E-2</v>
      </c>
      <c r="O7204" s="50">
        <v>5.1200000000000002E-2</v>
      </c>
      <c r="R7204" s="59"/>
    </row>
    <row r="7205" spans="11:18" x14ac:dyDescent="0.2">
      <c r="K7205" s="17">
        <v>7196</v>
      </c>
      <c r="L7205" s="50">
        <v>1.7776505807115075E-3</v>
      </c>
      <c r="M7205" s="50">
        <v>1.7917443845630204E-3</v>
      </c>
      <c r="N7205" s="50">
        <v>5.1799999999999999E-2</v>
      </c>
      <c r="O7205" s="50">
        <v>5.2600000000000001E-2</v>
      </c>
      <c r="R7205" s="59"/>
    </row>
    <row r="7206" spans="11:18" x14ac:dyDescent="0.2">
      <c r="K7206" s="17">
        <v>7197</v>
      </c>
      <c r="L7206" s="50">
        <v>1.728644896677709E-3</v>
      </c>
      <c r="M7206" s="50">
        <v>1.7422479136179091E-3</v>
      </c>
      <c r="N7206" s="50">
        <v>5.04E-2</v>
      </c>
      <c r="O7206" s="50">
        <v>5.04E-2</v>
      </c>
      <c r="R7206" s="59"/>
    </row>
    <row r="7207" spans="11:18" x14ac:dyDescent="0.2">
      <c r="K7207" s="17">
        <v>7198</v>
      </c>
      <c r="L7207" s="50">
        <v>1.6715357286816513E-3</v>
      </c>
      <c r="M7207" s="50">
        <v>1.6849130884527231E-3</v>
      </c>
      <c r="N7207" s="50">
        <v>4.9599999999999998E-2</v>
      </c>
      <c r="O7207" s="50">
        <v>4.9599999999999998E-2</v>
      </c>
      <c r="R7207" s="59"/>
    </row>
    <row r="7208" spans="11:18" x14ac:dyDescent="0.2">
      <c r="K7208" s="17">
        <v>7199</v>
      </c>
      <c r="L7208" s="50">
        <v>1.5821360350224223E-3</v>
      </c>
      <c r="M7208" s="50">
        <v>1.5956058209900112E-3</v>
      </c>
      <c r="N7208" s="50">
        <v>4.9799999999999997E-2</v>
      </c>
      <c r="O7208" s="50">
        <v>5.0200000000000002E-2</v>
      </c>
      <c r="R7208" s="59"/>
    </row>
    <row r="7209" spans="11:18" x14ac:dyDescent="0.2">
      <c r="K7209" s="17">
        <v>7200</v>
      </c>
      <c r="L7209" s="50">
        <v>1.8127680444262459E-3</v>
      </c>
      <c r="M7209" s="50">
        <v>1.8268206119757594E-3</v>
      </c>
      <c r="N7209" s="50">
        <v>5.1799999999999999E-2</v>
      </c>
      <c r="O7209" s="50">
        <v>5.2400000000000002E-2</v>
      </c>
      <c r="R7209" s="59"/>
    </row>
    <row r="7210" spans="11:18" x14ac:dyDescent="0.2">
      <c r="K7210" s="17">
        <v>7201</v>
      </c>
      <c r="L7210" s="50">
        <v>1.3874206758254066E-3</v>
      </c>
      <c r="M7210" s="50">
        <v>1.3993935273583962E-3</v>
      </c>
      <c r="N7210" s="50">
        <v>4.3999999999999997E-2</v>
      </c>
      <c r="O7210" s="50">
        <v>4.4999999999999998E-2</v>
      </c>
      <c r="R7210" s="59"/>
    </row>
    <row r="7211" spans="11:18" x14ac:dyDescent="0.2">
      <c r="K7211" s="17">
        <v>7202</v>
      </c>
      <c r="L7211" s="50">
        <v>1.8448617603016217E-3</v>
      </c>
      <c r="M7211" s="50">
        <v>1.8596647760002285E-3</v>
      </c>
      <c r="N7211" s="50">
        <v>5.4399999999999997E-2</v>
      </c>
      <c r="O7211" s="50">
        <v>5.5199999999999999E-2</v>
      </c>
      <c r="R7211" s="59"/>
    </row>
    <row r="7212" spans="11:18" x14ac:dyDescent="0.2">
      <c r="K7212" s="17">
        <v>7203</v>
      </c>
      <c r="L7212" s="50">
        <v>1.901260524431662E-3</v>
      </c>
      <c r="M7212" s="50">
        <v>1.9160345791420575E-3</v>
      </c>
      <c r="N7212" s="50">
        <v>5.4399999999999997E-2</v>
      </c>
      <c r="O7212" s="50">
        <v>5.5199999999999999E-2</v>
      </c>
      <c r="R7212" s="59"/>
    </row>
    <row r="7213" spans="11:18" x14ac:dyDescent="0.2">
      <c r="K7213" s="17">
        <v>7204</v>
      </c>
      <c r="L7213" s="50">
        <v>1.7138540865886448E-3</v>
      </c>
      <c r="M7213" s="50">
        <v>1.7268832284327129E-3</v>
      </c>
      <c r="N7213" s="50">
        <v>4.82E-2</v>
      </c>
      <c r="O7213" s="50">
        <v>4.82E-2</v>
      </c>
      <c r="R7213" s="59"/>
    </row>
    <row r="7214" spans="11:18" x14ac:dyDescent="0.2">
      <c r="K7214" s="17">
        <v>7205</v>
      </c>
      <c r="L7214" s="50">
        <v>1.793826454484226E-3</v>
      </c>
      <c r="M7214" s="50">
        <v>1.8075543190722418E-3</v>
      </c>
      <c r="N7214" s="50">
        <v>5.0799999999999998E-2</v>
      </c>
      <c r="O7214" s="50">
        <v>5.0799999999999998E-2</v>
      </c>
      <c r="R7214" s="59"/>
    </row>
    <row r="7215" spans="11:18" x14ac:dyDescent="0.2">
      <c r="K7215" s="17">
        <v>7206</v>
      </c>
      <c r="L7215" s="50">
        <v>1.8209487871271599E-3</v>
      </c>
      <c r="M7215" s="50">
        <v>1.8355649487504933E-3</v>
      </c>
      <c r="N7215" s="50">
        <v>5.4199999999999998E-2</v>
      </c>
      <c r="O7215" s="50">
        <v>5.4199999999999998E-2</v>
      </c>
      <c r="R7215" s="59"/>
    </row>
    <row r="7216" spans="11:18" x14ac:dyDescent="0.2">
      <c r="K7216" s="17">
        <v>7207</v>
      </c>
      <c r="L7216" s="50">
        <v>1.9325361367707966E-3</v>
      </c>
      <c r="M7216" s="50">
        <v>1.9475371719564847E-3</v>
      </c>
      <c r="N7216" s="50">
        <v>5.5399999999999998E-2</v>
      </c>
      <c r="O7216" s="50">
        <v>5.5599999999999997E-2</v>
      </c>
      <c r="R7216" s="59"/>
    </row>
    <row r="7217" spans="11:18" x14ac:dyDescent="0.2">
      <c r="K7217" s="17">
        <v>7208</v>
      </c>
      <c r="L7217" s="50">
        <v>1.6033620818521747E-3</v>
      </c>
      <c r="M7217" s="50">
        <v>1.6158894029162281E-3</v>
      </c>
      <c r="N7217" s="50">
        <v>4.6399999999999997E-2</v>
      </c>
      <c r="O7217" s="50">
        <v>4.6399999999999997E-2</v>
      </c>
      <c r="R7217" s="59"/>
    </row>
    <row r="7218" spans="11:18" x14ac:dyDescent="0.2">
      <c r="K7218" s="17">
        <v>7209</v>
      </c>
      <c r="L7218" s="50">
        <v>1.6823412528732423E-3</v>
      </c>
      <c r="M7218" s="50">
        <v>1.6960064209440742E-3</v>
      </c>
      <c r="N7218" s="50">
        <v>5.0599999999999999E-2</v>
      </c>
      <c r="O7218" s="50">
        <v>5.0799999999999998E-2</v>
      </c>
      <c r="R7218" s="59"/>
    </row>
    <row r="7219" spans="11:18" x14ac:dyDescent="0.2">
      <c r="K7219" s="17">
        <v>7210</v>
      </c>
      <c r="L7219" s="50">
        <v>1.5251406321672646E-3</v>
      </c>
      <c r="M7219" s="50">
        <v>1.5376247635956954E-3</v>
      </c>
      <c r="N7219" s="50">
        <v>4.6199999999999998E-2</v>
      </c>
      <c r="O7219" s="50">
        <v>4.6399999999999997E-2</v>
      </c>
      <c r="R7219" s="59"/>
    </row>
    <row r="7220" spans="11:18" x14ac:dyDescent="0.2">
      <c r="K7220" s="17">
        <v>7211</v>
      </c>
      <c r="L7220" s="50">
        <v>1.8033370374714085E-3</v>
      </c>
      <c r="M7220" s="50">
        <v>1.8175534814754879E-3</v>
      </c>
      <c r="N7220" s="50">
        <v>5.2400000000000002E-2</v>
      </c>
      <c r="O7220" s="50">
        <v>5.28E-2</v>
      </c>
      <c r="R7220" s="59"/>
    </row>
    <row r="7221" spans="11:18" x14ac:dyDescent="0.2">
      <c r="K7221" s="17">
        <v>7212</v>
      </c>
      <c r="L7221" s="50">
        <v>1.5074072105151965E-3</v>
      </c>
      <c r="M7221" s="50">
        <v>1.5209593376996537E-3</v>
      </c>
      <c r="N7221" s="50">
        <v>5.0200000000000002E-2</v>
      </c>
      <c r="O7221" s="50">
        <v>5.0799999999999998E-2</v>
      </c>
      <c r="R7221" s="59"/>
    </row>
    <row r="7222" spans="11:18" x14ac:dyDescent="0.2">
      <c r="K7222" s="17">
        <v>7213</v>
      </c>
      <c r="L7222" s="50">
        <v>2.0910335492463961E-3</v>
      </c>
      <c r="M7222" s="50">
        <v>2.1067547936277457E-3</v>
      </c>
      <c r="N7222" s="50">
        <v>5.8000000000000003E-2</v>
      </c>
      <c r="O7222" s="50">
        <v>5.8200000000000002E-2</v>
      </c>
      <c r="R7222" s="59"/>
    </row>
    <row r="7223" spans="11:18" x14ac:dyDescent="0.2">
      <c r="K7223" s="17">
        <v>7214</v>
      </c>
      <c r="L7223" s="50">
        <v>1.6994572909936772E-3</v>
      </c>
      <c r="M7223" s="50">
        <v>1.713373949340998E-3</v>
      </c>
      <c r="N7223" s="50">
        <v>5.16E-2</v>
      </c>
      <c r="O7223" s="50">
        <v>5.1799999999999999E-2</v>
      </c>
      <c r="R7223" s="59"/>
    </row>
    <row r="7224" spans="11:18" x14ac:dyDescent="0.2">
      <c r="K7224" s="17">
        <v>7215</v>
      </c>
      <c r="L7224" s="50">
        <v>1.4261077819643583E-3</v>
      </c>
      <c r="M7224" s="50">
        <v>1.4384217497201909E-3</v>
      </c>
      <c r="N7224" s="50">
        <v>4.58E-2</v>
      </c>
      <c r="O7224" s="50">
        <v>4.58E-2</v>
      </c>
      <c r="R7224" s="59"/>
    </row>
    <row r="7225" spans="11:18" x14ac:dyDescent="0.2">
      <c r="K7225" s="17">
        <v>7216</v>
      </c>
      <c r="L7225" s="50">
        <v>1.5433260669850462E-3</v>
      </c>
      <c r="M7225" s="50">
        <v>1.5565578965705939E-3</v>
      </c>
      <c r="N7225" s="50">
        <v>4.9200000000000001E-2</v>
      </c>
      <c r="O7225" s="50">
        <v>4.9200000000000001E-2</v>
      </c>
      <c r="R7225" s="59"/>
    </row>
    <row r="7226" spans="11:18" x14ac:dyDescent="0.2">
      <c r="K7226" s="17">
        <v>7217</v>
      </c>
      <c r="L7226" s="50">
        <v>1.6988391155036496E-3</v>
      </c>
      <c r="M7226" s="50">
        <v>1.7121140835673308E-3</v>
      </c>
      <c r="N7226" s="50">
        <v>4.9000000000000002E-2</v>
      </c>
      <c r="O7226" s="50">
        <v>4.9200000000000001E-2</v>
      </c>
      <c r="R7226" s="59"/>
    </row>
    <row r="7227" spans="11:18" x14ac:dyDescent="0.2">
      <c r="K7227" s="17">
        <v>7218</v>
      </c>
      <c r="L7227" s="50">
        <v>1.7081967251956418E-3</v>
      </c>
      <c r="M7227" s="50">
        <v>1.7212563427276698E-3</v>
      </c>
      <c r="N7227" s="50">
        <v>4.82E-2</v>
      </c>
      <c r="O7227" s="50">
        <v>4.8399999999999999E-2</v>
      </c>
      <c r="R7227" s="59"/>
    </row>
    <row r="7228" spans="11:18" x14ac:dyDescent="0.2">
      <c r="K7228" s="17">
        <v>7219</v>
      </c>
      <c r="L7228" s="50">
        <v>1.8371354558654846E-3</v>
      </c>
      <c r="M7228" s="50">
        <v>1.851889041930064E-3</v>
      </c>
      <c r="N7228" s="50">
        <v>5.4399999999999997E-2</v>
      </c>
      <c r="O7228" s="50">
        <v>5.5E-2</v>
      </c>
      <c r="R7228" s="59"/>
    </row>
    <row r="7229" spans="11:18" x14ac:dyDescent="0.2">
      <c r="K7229" s="17">
        <v>7220</v>
      </c>
      <c r="L7229" s="50">
        <v>1.6838312419009452E-3</v>
      </c>
      <c r="M7229" s="50">
        <v>1.6979368456300069E-3</v>
      </c>
      <c r="N7229" s="50">
        <v>5.2400000000000002E-2</v>
      </c>
      <c r="O7229" s="50">
        <v>5.2400000000000002E-2</v>
      </c>
      <c r="R7229" s="59"/>
    </row>
    <row r="7230" spans="11:18" x14ac:dyDescent="0.2">
      <c r="K7230" s="17">
        <v>7221</v>
      </c>
      <c r="L7230" s="50">
        <v>1.7142512859635293E-3</v>
      </c>
      <c r="M7230" s="50">
        <v>1.727344855032355E-3</v>
      </c>
      <c r="N7230" s="50">
        <v>4.8399999999999999E-2</v>
      </c>
      <c r="O7230" s="50">
        <v>4.8599999999999997E-2</v>
      </c>
      <c r="R7230" s="59"/>
    </row>
    <row r="7231" spans="11:18" x14ac:dyDescent="0.2">
      <c r="K7231" s="17">
        <v>7222</v>
      </c>
      <c r="L7231" s="50">
        <v>1.6154740090914884E-3</v>
      </c>
      <c r="M7231" s="50">
        <v>1.6290600187938693E-3</v>
      </c>
      <c r="N7231" s="50">
        <v>5.04E-2</v>
      </c>
      <c r="O7231" s="50">
        <v>5.0599999999999999E-2</v>
      </c>
      <c r="R7231" s="59"/>
    </row>
    <row r="7232" spans="11:18" x14ac:dyDescent="0.2">
      <c r="K7232" s="17">
        <v>7223</v>
      </c>
      <c r="L7232" s="50">
        <v>1.6385147901943717E-3</v>
      </c>
      <c r="M7232" s="50">
        <v>1.6525776781443516E-3</v>
      </c>
      <c r="N7232" s="50">
        <v>5.1999999999999998E-2</v>
      </c>
      <c r="O7232" s="50">
        <v>5.28E-2</v>
      </c>
      <c r="R7232" s="59"/>
    </row>
    <row r="7233" spans="11:18" x14ac:dyDescent="0.2">
      <c r="K7233" s="17">
        <v>7224</v>
      </c>
      <c r="L7233" s="50">
        <v>1.3542362607325586E-3</v>
      </c>
      <c r="M7233" s="50">
        <v>1.3661919067599645E-3</v>
      </c>
      <c r="N7233" s="50">
        <v>4.4400000000000002E-2</v>
      </c>
      <c r="O7233" s="50">
        <v>4.4600000000000001E-2</v>
      </c>
      <c r="R7233" s="59"/>
    </row>
    <row r="7234" spans="11:18" x14ac:dyDescent="0.2">
      <c r="K7234" s="17">
        <v>7225</v>
      </c>
      <c r="L7234" s="50">
        <v>1.9691560529420571E-3</v>
      </c>
      <c r="M7234" s="50">
        <v>1.9843558025325484E-3</v>
      </c>
      <c r="N7234" s="50">
        <v>5.62E-2</v>
      </c>
      <c r="O7234" s="50">
        <v>5.6800000000000003E-2</v>
      </c>
      <c r="R7234" s="59"/>
    </row>
    <row r="7235" spans="11:18" x14ac:dyDescent="0.2">
      <c r="K7235" s="17">
        <v>7226</v>
      </c>
      <c r="L7235" s="50">
        <v>1.6777416059641848E-3</v>
      </c>
      <c r="M7235" s="50">
        <v>1.6920023202484987E-3</v>
      </c>
      <c r="N7235" s="50">
        <v>5.2999999999999999E-2</v>
      </c>
      <c r="O7235" s="50">
        <v>5.3199999999999997E-2</v>
      </c>
      <c r="R7235" s="59"/>
    </row>
    <row r="7236" spans="11:18" x14ac:dyDescent="0.2">
      <c r="K7236" s="17">
        <v>7227</v>
      </c>
      <c r="L7236" s="50">
        <v>1.9374902444987711E-3</v>
      </c>
      <c r="M7236" s="50">
        <v>1.9520853122800201E-3</v>
      </c>
      <c r="N7236" s="50">
        <v>5.3800000000000001E-2</v>
      </c>
      <c r="O7236" s="50">
        <v>5.3999999999999999E-2</v>
      </c>
      <c r="R7236" s="59"/>
    </row>
    <row r="7237" spans="11:18" x14ac:dyDescent="0.2">
      <c r="K7237" s="17">
        <v>7228</v>
      </c>
      <c r="L7237" s="50">
        <v>1.4832293587871376E-3</v>
      </c>
      <c r="M7237" s="50">
        <v>1.495393039336726E-3</v>
      </c>
      <c r="N7237" s="50">
        <v>4.4999999999999998E-2</v>
      </c>
      <c r="O7237" s="50">
        <v>4.5199999999999997E-2</v>
      </c>
      <c r="R7237" s="59"/>
    </row>
    <row r="7238" spans="11:18" x14ac:dyDescent="0.2">
      <c r="K7238" s="17">
        <v>7229</v>
      </c>
      <c r="L7238" s="50">
        <v>1.6431857595349609E-3</v>
      </c>
      <c r="M7238" s="50">
        <v>1.6571540989663497E-3</v>
      </c>
      <c r="N7238" s="50">
        <v>5.1799999999999999E-2</v>
      </c>
      <c r="O7238" s="50">
        <v>5.2200000000000003E-2</v>
      </c>
      <c r="R7238" s="59"/>
    </row>
    <row r="7239" spans="11:18" x14ac:dyDescent="0.2">
      <c r="K7239" s="17">
        <v>7230</v>
      </c>
      <c r="L7239" s="50">
        <v>1.617578899227481E-3</v>
      </c>
      <c r="M7239" s="50">
        <v>1.6302469545180869E-3</v>
      </c>
      <c r="N7239" s="50">
        <v>4.6600000000000003E-2</v>
      </c>
      <c r="O7239" s="50">
        <v>4.7E-2</v>
      </c>
      <c r="R7239" s="59"/>
    </row>
    <row r="7240" spans="11:18" x14ac:dyDescent="0.2">
      <c r="K7240" s="17">
        <v>7231</v>
      </c>
      <c r="L7240" s="50">
        <v>1.6551686889185518E-3</v>
      </c>
      <c r="M7240" s="50">
        <v>1.6693852524376183E-3</v>
      </c>
      <c r="N7240" s="50">
        <v>5.2600000000000001E-2</v>
      </c>
      <c r="O7240" s="50">
        <v>5.2999999999999999E-2</v>
      </c>
      <c r="R7240" s="59"/>
    </row>
    <row r="7241" spans="11:18" x14ac:dyDescent="0.2">
      <c r="K7241" s="17">
        <v>7232</v>
      </c>
      <c r="L7241" s="50">
        <v>1.5892927252668071E-3</v>
      </c>
      <c r="M7241" s="50">
        <v>1.6025332740028499E-3</v>
      </c>
      <c r="N7241" s="50">
        <v>4.9000000000000002E-2</v>
      </c>
      <c r="O7241" s="50">
        <v>4.9399999999999999E-2</v>
      </c>
      <c r="R7241" s="59"/>
    </row>
    <row r="7242" spans="11:18" x14ac:dyDescent="0.2">
      <c r="K7242" s="17">
        <v>7233</v>
      </c>
      <c r="L7242" s="50">
        <v>1.5702539386947482E-3</v>
      </c>
      <c r="M7242" s="50">
        <v>1.5843222722742795E-3</v>
      </c>
      <c r="N7242" s="50">
        <v>5.2400000000000002E-2</v>
      </c>
      <c r="O7242" s="50">
        <v>5.2400000000000002E-2</v>
      </c>
      <c r="R7242" s="59"/>
    </row>
    <row r="7243" spans="11:18" x14ac:dyDescent="0.2">
      <c r="K7243" s="17">
        <v>7234</v>
      </c>
      <c r="L7243" s="50">
        <v>1.5665710752474694E-3</v>
      </c>
      <c r="M7243" s="50">
        <v>1.5799798664099967E-3</v>
      </c>
      <c r="N7243" s="50">
        <v>4.9799999999999997E-2</v>
      </c>
      <c r="O7243" s="50">
        <v>5.0200000000000002E-2</v>
      </c>
      <c r="R7243" s="59"/>
    </row>
    <row r="7244" spans="11:18" x14ac:dyDescent="0.2">
      <c r="K7244" s="17">
        <v>7235</v>
      </c>
      <c r="L7244" s="50">
        <v>1.6591791483326808E-3</v>
      </c>
      <c r="M7244" s="50">
        <v>1.6722777504489617E-3</v>
      </c>
      <c r="N7244" s="50">
        <v>4.8399999999999999E-2</v>
      </c>
      <c r="O7244" s="50">
        <v>4.8800000000000003E-2</v>
      </c>
      <c r="R7244" s="59"/>
    </row>
    <row r="7245" spans="11:18" x14ac:dyDescent="0.2">
      <c r="K7245" s="17">
        <v>7236</v>
      </c>
      <c r="L7245" s="50">
        <v>1.9349136909920159E-3</v>
      </c>
      <c r="M7245" s="50">
        <v>1.9497679717309499E-3</v>
      </c>
      <c r="N7245" s="50">
        <v>5.4800000000000001E-2</v>
      </c>
      <c r="O7245" s="50">
        <v>5.5199999999999999E-2</v>
      </c>
      <c r="R7245" s="59"/>
    </row>
    <row r="7246" spans="11:18" x14ac:dyDescent="0.2">
      <c r="K7246" s="17">
        <v>7237</v>
      </c>
      <c r="L7246" s="50">
        <v>1.4445059069837273E-3</v>
      </c>
      <c r="M7246" s="50">
        <v>1.4572460150958219E-3</v>
      </c>
      <c r="N7246" s="50">
        <v>4.7199999999999999E-2</v>
      </c>
      <c r="O7246" s="50">
        <v>4.82E-2</v>
      </c>
      <c r="R7246" s="59"/>
    </row>
    <row r="7247" spans="11:18" x14ac:dyDescent="0.2">
      <c r="K7247" s="17">
        <v>7238</v>
      </c>
      <c r="L7247" s="50">
        <v>1.8984082827166943E-3</v>
      </c>
      <c r="M7247" s="50">
        <v>1.9119118194613391E-3</v>
      </c>
      <c r="N7247" s="50">
        <v>4.9799999999999997E-2</v>
      </c>
      <c r="O7247" s="50">
        <v>4.9799999999999997E-2</v>
      </c>
      <c r="R7247" s="59"/>
    </row>
    <row r="7248" spans="11:18" x14ac:dyDescent="0.2">
      <c r="K7248" s="17">
        <v>7239</v>
      </c>
      <c r="L7248" s="50">
        <v>1.5663480001452139E-3</v>
      </c>
      <c r="M7248" s="50">
        <v>1.5793914894683939E-3</v>
      </c>
      <c r="N7248" s="50">
        <v>4.8399999999999999E-2</v>
      </c>
      <c r="O7248" s="50">
        <v>4.8599999999999997E-2</v>
      </c>
      <c r="R7248" s="59"/>
    </row>
    <row r="7249" spans="11:18" x14ac:dyDescent="0.2">
      <c r="K7249" s="17">
        <v>7240</v>
      </c>
      <c r="L7249" s="50">
        <v>1.5759004746417854E-3</v>
      </c>
      <c r="M7249" s="50">
        <v>1.5893645741738701E-3</v>
      </c>
      <c r="N7249" s="50">
        <v>0.05</v>
      </c>
      <c r="O7249" s="50">
        <v>5.0200000000000002E-2</v>
      </c>
      <c r="R7249" s="59"/>
    </row>
    <row r="7250" spans="11:18" x14ac:dyDescent="0.2">
      <c r="K7250" s="17">
        <v>7241</v>
      </c>
      <c r="L7250" s="50">
        <v>1.6586563714474718E-3</v>
      </c>
      <c r="M7250" s="50">
        <v>1.6716791397046358E-3</v>
      </c>
      <c r="N7250" s="50">
        <v>4.82E-2</v>
      </c>
      <c r="O7250" s="50">
        <v>4.8399999999999999E-2</v>
      </c>
      <c r="R7250" s="59"/>
    </row>
    <row r="7251" spans="11:18" x14ac:dyDescent="0.2">
      <c r="K7251" s="17">
        <v>7242</v>
      </c>
      <c r="L7251" s="50">
        <v>1.6673165775629056E-3</v>
      </c>
      <c r="M7251" s="50">
        <v>1.6804743034995863E-3</v>
      </c>
      <c r="N7251" s="50">
        <v>4.8599999999999997E-2</v>
      </c>
      <c r="O7251" s="50">
        <v>4.9000000000000002E-2</v>
      </c>
      <c r="R7251" s="59"/>
    </row>
    <row r="7252" spans="11:18" x14ac:dyDescent="0.2">
      <c r="K7252" s="17">
        <v>7243</v>
      </c>
      <c r="L7252" s="50">
        <v>1.7904590647258381E-3</v>
      </c>
      <c r="M7252" s="50">
        <v>1.8043475332731613E-3</v>
      </c>
      <c r="N7252" s="50">
        <v>5.0999999999999997E-2</v>
      </c>
      <c r="O7252" s="50">
        <v>5.1999999999999998E-2</v>
      </c>
      <c r="R7252" s="59"/>
    </row>
    <row r="7253" spans="11:18" x14ac:dyDescent="0.2">
      <c r="K7253" s="17">
        <v>7244</v>
      </c>
      <c r="L7253" s="50">
        <v>1.8340488382555782E-3</v>
      </c>
      <c r="M7253" s="50">
        <v>1.8478176904398946E-3</v>
      </c>
      <c r="N7253" s="50">
        <v>5.0799999999999998E-2</v>
      </c>
      <c r="O7253" s="50">
        <v>5.0999999999999997E-2</v>
      </c>
      <c r="R7253" s="59"/>
    </row>
    <row r="7254" spans="11:18" x14ac:dyDescent="0.2">
      <c r="K7254" s="17">
        <v>7245</v>
      </c>
      <c r="L7254" s="50">
        <v>1.61753599030752E-3</v>
      </c>
      <c r="M7254" s="50">
        <v>1.6304554031675554E-3</v>
      </c>
      <c r="N7254" s="50">
        <v>4.7600000000000003E-2</v>
      </c>
      <c r="O7254" s="50">
        <v>4.82E-2</v>
      </c>
      <c r="R7254" s="59"/>
    </row>
    <row r="7255" spans="11:18" x14ac:dyDescent="0.2">
      <c r="K7255" s="17">
        <v>7246</v>
      </c>
      <c r="L7255" s="50">
        <v>1.7022117963054945E-3</v>
      </c>
      <c r="M7255" s="50">
        <v>1.7167426176183586E-3</v>
      </c>
      <c r="N7255" s="50">
        <v>5.3800000000000001E-2</v>
      </c>
      <c r="O7255" s="50">
        <v>5.4199999999999998E-2</v>
      </c>
      <c r="R7255" s="59"/>
    </row>
    <row r="7256" spans="11:18" x14ac:dyDescent="0.2">
      <c r="K7256" s="17">
        <v>7247</v>
      </c>
      <c r="L7256" s="50">
        <v>1.4627089489353551E-3</v>
      </c>
      <c r="M7256" s="50">
        <v>1.4750811993885704E-3</v>
      </c>
      <c r="N7256" s="50">
        <v>4.58E-2</v>
      </c>
      <c r="O7256" s="50">
        <v>4.6199999999999998E-2</v>
      </c>
      <c r="R7256" s="59"/>
    </row>
    <row r="7257" spans="11:18" x14ac:dyDescent="0.2">
      <c r="K7257" s="17">
        <v>7248</v>
      </c>
      <c r="L7257" s="50">
        <v>1.5891670375536224E-3</v>
      </c>
      <c r="M7257" s="50">
        <v>1.6025311422841909E-3</v>
      </c>
      <c r="N7257" s="50">
        <v>4.9599999999999998E-2</v>
      </c>
      <c r="O7257" s="50">
        <v>4.9799999999999997E-2</v>
      </c>
      <c r="R7257" s="59"/>
    </row>
    <row r="7258" spans="11:18" x14ac:dyDescent="0.2">
      <c r="K7258" s="17">
        <v>7249</v>
      </c>
      <c r="L7258" s="50">
        <v>1.6906340553486565E-3</v>
      </c>
      <c r="M7258" s="50">
        <v>1.7040176821948435E-3</v>
      </c>
      <c r="N7258" s="50">
        <v>4.9599999999999998E-2</v>
      </c>
      <c r="O7258" s="50">
        <v>4.9599999999999998E-2</v>
      </c>
      <c r="R7258" s="59"/>
    </row>
    <row r="7259" spans="11:18" x14ac:dyDescent="0.2">
      <c r="K7259" s="17">
        <v>7250</v>
      </c>
      <c r="L7259" s="50">
        <v>1.6482576245912515E-3</v>
      </c>
      <c r="M7259" s="50">
        <v>1.6624917504562003E-3</v>
      </c>
      <c r="N7259" s="50">
        <v>5.28E-2</v>
      </c>
      <c r="O7259" s="50">
        <v>5.2999999999999999E-2</v>
      </c>
      <c r="R7259" s="59"/>
    </row>
    <row r="7260" spans="11:18" x14ac:dyDescent="0.2">
      <c r="K7260" s="17">
        <v>7251</v>
      </c>
      <c r="L7260" s="50">
        <v>1.6067072670772017E-3</v>
      </c>
      <c r="M7260" s="50">
        <v>1.6197780131958091E-3</v>
      </c>
      <c r="N7260" s="50">
        <v>4.82E-2</v>
      </c>
      <c r="O7260" s="50">
        <v>4.8800000000000003E-2</v>
      </c>
      <c r="R7260" s="59"/>
    </row>
    <row r="7261" spans="11:18" x14ac:dyDescent="0.2">
      <c r="K7261" s="17">
        <v>7252</v>
      </c>
      <c r="L7261" s="50">
        <v>1.6360369662630678E-3</v>
      </c>
      <c r="M7261" s="50">
        <v>1.649144031044057E-3</v>
      </c>
      <c r="N7261" s="50">
        <v>4.8599999999999997E-2</v>
      </c>
      <c r="O7261" s="50">
        <v>4.8599999999999997E-2</v>
      </c>
      <c r="R7261" s="59"/>
    </row>
    <row r="7262" spans="11:18" x14ac:dyDescent="0.2">
      <c r="K7262" s="17">
        <v>7253</v>
      </c>
      <c r="L7262" s="50">
        <v>1.543723870777715E-3</v>
      </c>
      <c r="M7262" s="50">
        <v>1.5564179272218009E-3</v>
      </c>
      <c r="N7262" s="50">
        <v>4.6800000000000001E-2</v>
      </c>
      <c r="O7262" s="50">
        <v>4.7399999999999998E-2</v>
      </c>
      <c r="R7262" s="59"/>
    </row>
    <row r="7263" spans="11:18" x14ac:dyDescent="0.2">
      <c r="K7263" s="17">
        <v>7254</v>
      </c>
      <c r="L7263" s="50">
        <v>1.5590048590761747E-3</v>
      </c>
      <c r="M7263" s="50">
        <v>1.5725850808588166E-3</v>
      </c>
      <c r="N7263" s="50">
        <v>5.04E-2</v>
      </c>
      <c r="O7263" s="50">
        <v>5.0599999999999999E-2</v>
      </c>
      <c r="R7263" s="59"/>
    </row>
    <row r="7264" spans="11:18" x14ac:dyDescent="0.2">
      <c r="K7264" s="17">
        <v>7255</v>
      </c>
      <c r="L7264" s="50">
        <v>1.8326898204745717E-3</v>
      </c>
      <c r="M7264" s="50">
        <v>1.8477524983431205E-3</v>
      </c>
      <c r="N7264" s="50">
        <v>5.5599999999999997E-2</v>
      </c>
      <c r="O7264" s="50">
        <v>5.62E-2</v>
      </c>
      <c r="R7264" s="59"/>
    </row>
    <row r="7265" spans="11:18" x14ac:dyDescent="0.2">
      <c r="K7265" s="17">
        <v>7256</v>
      </c>
      <c r="L7265" s="50">
        <v>1.5707922953334477E-3</v>
      </c>
      <c r="M7265" s="50">
        <v>1.5847888445563484E-3</v>
      </c>
      <c r="N7265" s="50">
        <v>5.1799999999999999E-2</v>
      </c>
      <c r="O7265" s="50">
        <v>5.2200000000000003E-2</v>
      </c>
      <c r="R7265" s="59"/>
    </row>
    <row r="7266" spans="11:18" x14ac:dyDescent="0.2">
      <c r="K7266" s="17">
        <v>7257</v>
      </c>
      <c r="L7266" s="50">
        <v>1.9099647878481004E-3</v>
      </c>
      <c r="M7266" s="50">
        <v>1.9247338485949015E-3</v>
      </c>
      <c r="N7266" s="50">
        <v>5.4399999999999997E-2</v>
      </c>
      <c r="O7266" s="50">
        <v>5.5E-2</v>
      </c>
      <c r="R7266" s="59"/>
    </row>
    <row r="7267" spans="11:18" x14ac:dyDescent="0.2">
      <c r="K7267" s="17">
        <v>7258</v>
      </c>
      <c r="L7267" s="50">
        <v>1.95737736363665E-3</v>
      </c>
      <c r="M7267" s="50">
        <v>1.9727184450807952E-3</v>
      </c>
      <c r="N7267" s="50">
        <v>5.6800000000000003E-2</v>
      </c>
      <c r="O7267" s="50">
        <v>5.7000000000000002E-2</v>
      </c>
      <c r="R7267" s="59"/>
    </row>
    <row r="7268" spans="11:18" x14ac:dyDescent="0.2">
      <c r="K7268" s="17">
        <v>7259</v>
      </c>
      <c r="L7268" s="50">
        <v>1.6450776054372221E-3</v>
      </c>
      <c r="M7268" s="50">
        <v>1.6587013835754384E-3</v>
      </c>
      <c r="N7268" s="50">
        <v>5.04E-2</v>
      </c>
      <c r="O7268" s="50">
        <v>5.0599999999999999E-2</v>
      </c>
      <c r="R7268" s="59"/>
    </row>
    <row r="7269" spans="11:18" x14ac:dyDescent="0.2">
      <c r="K7269" s="17">
        <v>7260</v>
      </c>
      <c r="L7269" s="50">
        <v>1.9129669290744932E-3</v>
      </c>
      <c r="M7269" s="50">
        <v>1.9291650212491084E-3</v>
      </c>
      <c r="N7269" s="50">
        <v>0.06</v>
      </c>
      <c r="O7269" s="50">
        <v>6.0199999999999997E-2</v>
      </c>
      <c r="R7269" s="59"/>
    </row>
    <row r="7270" spans="11:18" x14ac:dyDescent="0.2">
      <c r="K7270" s="17">
        <v>7261</v>
      </c>
      <c r="L7270" s="50">
        <v>1.7418694849145396E-3</v>
      </c>
      <c r="M7270" s="50">
        <v>1.7548747577059601E-3</v>
      </c>
      <c r="N7270" s="50">
        <v>4.7800000000000002E-2</v>
      </c>
      <c r="O7270" s="50">
        <v>4.8599999999999997E-2</v>
      </c>
      <c r="R7270" s="59"/>
    </row>
    <row r="7271" spans="11:18" x14ac:dyDescent="0.2">
      <c r="K7271" s="17">
        <v>7262</v>
      </c>
      <c r="L7271" s="50">
        <v>2.0109098097763249E-3</v>
      </c>
      <c r="M7271" s="50">
        <v>2.0258044670954122E-3</v>
      </c>
      <c r="N7271" s="50">
        <v>5.4800000000000001E-2</v>
      </c>
      <c r="O7271" s="50">
        <v>5.5199999999999999E-2</v>
      </c>
      <c r="R7271" s="59"/>
    </row>
    <row r="7272" spans="11:18" x14ac:dyDescent="0.2">
      <c r="K7272" s="17">
        <v>7263</v>
      </c>
      <c r="L7272" s="50">
        <v>1.8853531402616549E-3</v>
      </c>
      <c r="M7272" s="50">
        <v>1.8991203930900625E-3</v>
      </c>
      <c r="N7272" s="50">
        <v>5.0599999999999999E-2</v>
      </c>
      <c r="O7272" s="50">
        <v>5.0999999999999997E-2</v>
      </c>
      <c r="R7272" s="59"/>
    </row>
    <row r="7273" spans="11:18" x14ac:dyDescent="0.2">
      <c r="K7273" s="17">
        <v>7264</v>
      </c>
      <c r="L7273" s="50">
        <v>1.6263058844091592E-3</v>
      </c>
      <c r="M7273" s="50">
        <v>1.6395790242165259E-3</v>
      </c>
      <c r="N7273" s="50">
        <v>4.9000000000000002E-2</v>
      </c>
      <c r="O7273" s="50">
        <v>4.9599999999999998E-2</v>
      </c>
      <c r="R7273" s="59"/>
    </row>
    <row r="7274" spans="11:18" x14ac:dyDescent="0.2">
      <c r="K7274" s="17">
        <v>7265</v>
      </c>
      <c r="L7274" s="50">
        <v>1.7060226781033712E-3</v>
      </c>
      <c r="M7274" s="50">
        <v>1.7198769177578439E-3</v>
      </c>
      <c r="N7274" s="50">
        <v>5.1400000000000001E-2</v>
      </c>
      <c r="O7274" s="50">
        <v>5.1400000000000001E-2</v>
      </c>
      <c r="R7274" s="59"/>
    </row>
    <row r="7275" spans="11:18" x14ac:dyDescent="0.2">
      <c r="K7275" s="17">
        <v>7266</v>
      </c>
      <c r="L7275" s="50">
        <v>1.720365179912912E-3</v>
      </c>
      <c r="M7275" s="50">
        <v>1.7340750187352469E-3</v>
      </c>
      <c r="N7275" s="50">
        <v>5.0599999999999999E-2</v>
      </c>
      <c r="O7275" s="50">
        <v>5.0999999999999997E-2</v>
      </c>
      <c r="R7275" s="59"/>
    </row>
    <row r="7276" spans="11:18" x14ac:dyDescent="0.2">
      <c r="K7276" s="17">
        <v>7267</v>
      </c>
      <c r="L7276" s="50">
        <v>1.6744193903378982E-3</v>
      </c>
      <c r="M7276" s="50">
        <v>1.6889856580259476E-3</v>
      </c>
      <c r="N7276" s="50">
        <v>5.3999999999999999E-2</v>
      </c>
      <c r="O7276" s="50">
        <v>5.4399999999999997E-2</v>
      </c>
      <c r="R7276" s="59"/>
    </row>
    <row r="7277" spans="11:18" x14ac:dyDescent="0.2">
      <c r="K7277" s="17">
        <v>7268</v>
      </c>
      <c r="L7277" s="50">
        <v>1.5794628670844219E-3</v>
      </c>
      <c r="M7277" s="50">
        <v>1.5921811096166003E-3</v>
      </c>
      <c r="N7277" s="50">
        <v>4.7E-2</v>
      </c>
      <c r="O7277" s="50">
        <v>4.7600000000000003E-2</v>
      </c>
      <c r="R7277" s="59"/>
    </row>
    <row r="7278" spans="11:18" x14ac:dyDescent="0.2">
      <c r="K7278" s="17">
        <v>7269</v>
      </c>
      <c r="L7278" s="50">
        <v>1.6286925593548961E-3</v>
      </c>
      <c r="M7278" s="50">
        <v>1.6430026375707104E-3</v>
      </c>
      <c r="N7278" s="50">
        <v>5.3199999999999997E-2</v>
      </c>
      <c r="O7278" s="50">
        <v>5.3400000000000003E-2</v>
      </c>
      <c r="R7278" s="59"/>
    </row>
    <row r="7279" spans="11:18" x14ac:dyDescent="0.2">
      <c r="K7279" s="17">
        <v>7270</v>
      </c>
      <c r="L7279" s="50">
        <v>1.6669589663621917E-3</v>
      </c>
      <c r="M7279" s="50">
        <v>1.680944175992363E-3</v>
      </c>
      <c r="N7279" s="50">
        <v>5.16E-2</v>
      </c>
      <c r="O7279" s="50">
        <v>5.1999999999999998E-2</v>
      </c>
      <c r="R7279" s="59"/>
    </row>
    <row r="7280" spans="11:18" x14ac:dyDescent="0.2">
      <c r="K7280" s="17">
        <v>7271</v>
      </c>
      <c r="L7280" s="50">
        <v>1.6116727931513573E-3</v>
      </c>
      <c r="M7280" s="50">
        <v>1.6251884014949378E-3</v>
      </c>
      <c r="N7280" s="50">
        <v>4.9799999999999997E-2</v>
      </c>
      <c r="O7280" s="50">
        <v>5.04E-2</v>
      </c>
      <c r="R7280" s="59"/>
    </row>
    <row r="7281" spans="11:18" x14ac:dyDescent="0.2">
      <c r="K7281" s="17">
        <v>7272</v>
      </c>
      <c r="L7281" s="50">
        <v>1.7890247901303923E-3</v>
      </c>
      <c r="M7281" s="50">
        <v>1.8030905174180149E-3</v>
      </c>
      <c r="N7281" s="50">
        <v>5.1999999999999998E-2</v>
      </c>
      <c r="O7281" s="50">
        <v>5.2400000000000002E-2</v>
      </c>
      <c r="R7281" s="59"/>
    </row>
    <row r="7282" spans="11:18" x14ac:dyDescent="0.2">
      <c r="K7282" s="17">
        <v>7273</v>
      </c>
      <c r="L7282" s="50">
        <v>1.9913203959573108E-3</v>
      </c>
      <c r="M7282" s="50">
        <v>2.0068718615600732E-3</v>
      </c>
      <c r="N7282" s="50">
        <v>5.7599999999999998E-2</v>
      </c>
      <c r="O7282" s="50">
        <v>5.7599999999999998E-2</v>
      </c>
      <c r="R7282" s="59"/>
    </row>
    <row r="7283" spans="11:18" x14ac:dyDescent="0.2">
      <c r="K7283" s="17">
        <v>7274</v>
      </c>
      <c r="L7283" s="50">
        <v>1.8313388230484886E-3</v>
      </c>
      <c r="M7283" s="50">
        <v>1.8460857297992839E-3</v>
      </c>
      <c r="N7283" s="50">
        <v>5.4399999999999997E-2</v>
      </c>
      <c r="O7283" s="50">
        <v>5.5E-2</v>
      </c>
      <c r="R7283" s="59"/>
    </row>
    <row r="7284" spans="11:18" x14ac:dyDescent="0.2">
      <c r="K7284" s="17">
        <v>7275</v>
      </c>
      <c r="L7284" s="50">
        <v>1.6438362354227849E-3</v>
      </c>
      <c r="M7284" s="50">
        <v>1.6574114225818824E-3</v>
      </c>
      <c r="N7284" s="50">
        <v>5.04E-2</v>
      </c>
      <c r="O7284" s="50">
        <v>5.04E-2</v>
      </c>
      <c r="R7284" s="59"/>
    </row>
    <row r="7285" spans="11:18" x14ac:dyDescent="0.2">
      <c r="K7285" s="17">
        <v>7276</v>
      </c>
      <c r="L7285" s="50">
        <v>1.7711084857197352E-3</v>
      </c>
      <c r="M7285" s="50">
        <v>1.7857616632777763E-3</v>
      </c>
      <c r="N7285" s="50">
        <v>5.4199999999999998E-2</v>
      </c>
      <c r="O7285" s="50">
        <v>5.4800000000000001E-2</v>
      </c>
      <c r="R7285" s="59"/>
    </row>
    <row r="7286" spans="11:18" x14ac:dyDescent="0.2">
      <c r="K7286" s="17">
        <v>7277</v>
      </c>
      <c r="L7286" s="50">
        <v>1.6640931503594104E-3</v>
      </c>
      <c r="M7286" s="50">
        <v>1.6781357509311494E-3</v>
      </c>
      <c r="N7286" s="50">
        <v>5.1799999999999999E-2</v>
      </c>
      <c r="O7286" s="50">
        <v>5.2400000000000002E-2</v>
      </c>
      <c r="R7286" s="59"/>
    </row>
    <row r="7287" spans="11:18" x14ac:dyDescent="0.2">
      <c r="K7287" s="17">
        <v>7278</v>
      </c>
      <c r="L7287" s="50">
        <v>1.7832816012706865E-3</v>
      </c>
      <c r="M7287" s="50">
        <v>1.7966956302112428E-3</v>
      </c>
      <c r="N7287" s="50">
        <v>4.9599999999999998E-2</v>
      </c>
      <c r="O7287" s="50">
        <v>4.9599999999999998E-2</v>
      </c>
      <c r="R7287" s="59"/>
    </row>
    <row r="7288" spans="11:18" x14ac:dyDescent="0.2">
      <c r="K7288" s="17">
        <v>7279</v>
      </c>
      <c r="L7288" s="50">
        <v>1.7246749042389503E-3</v>
      </c>
      <c r="M7288" s="50">
        <v>1.7390120649153965E-3</v>
      </c>
      <c r="N7288" s="50">
        <v>5.28E-2</v>
      </c>
      <c r="O7288" s="50">
        <v>5.3400000000000003E-2</v>
      </c>
      <c r="R7288" s="59"/>
    </row>
    <row r="7289" spans="11:18" x14ac:dyDescent="0.2">
      <c r="K7289" s="17">
        <v>7280</v>
      </c>
      <c r="L7289" s="50">
        <v>1.6233281970642018E-3</v>
      </c>
      <c r="M7289" s="50">
        <v>1.6365911152639125E-3</v>
      </c>
      <c r="N7289" s="50">
        <v>4.8599999999999997E-2</v>
      </c>
      <c r="O7289" s="50">
        <v>4.9599999999999998E-2</v>
      </c>
      <c r="R7289" s="59"/>
    </row>
    <row r="7290" spans="11:18" x14ac:dyDescent="0.2">
      <c r="K7290" s="17">
        <v>7281</v>
      </c>
      <c r="L7290" s="50">
        <v>1.7957363095748085E-3</v>
      </c>
      <c r="M7290" s="50">
        <v>1.8099636397241202E-3</v>
      </c>
      <c r="N7290" s="50">
        <v>5.2600000000000001E-2</v>
      </c>
      <c r="O7290" s="50">
        <v>5.2999999999999999E-2</v>
      </c>
      <c r="R7290" s="59"/>
    </row>
    <row r="7291" spans="11:18" x14ac:dyDescent="0.2">
      <c r="K7291" s="17">
        <v>7282</v>
      </c>
      <c r="L7291" s="50">
        <v>1.7889919869142022E-3</v>
      </c>
      <c r="M7291" s="50">
        <v>1.80342614483638E-3</v>
      </c>
      <c r="N7291" s="50">
        <v>5.3400000000000003E-2</v>
      </c>
      <c r="O7291" s="50">
        <v>5.3800000000000001E-2</v>
      </c>
      <c r="R7291" s="59"/>
    </row>
    <row r="7292" spans="11:18" x14ac:dyDescent="0.2">
      <c r="K7292" s="17">
        <v>7283</v>
      </c>
      <c r="L7292" s="50">
        <v>1.5812091800193142E-3</v>
      </c>
      <c r="M7292" s="50">
        <v>1.594693992761352E-3</v>
      </c>
      <c r="N7292" s="50">
        <v>0.05</v>
      </c>
      <c r="O7292" s="50">
        <v>5.0200000000000002E-2</v>
      </c>
      <c r="R7292" s="59"/>
    </row>
    <row r="7293" spans="11:18" x14ac:dyDescent="0.2">
      <c r="K7293" s="17">
        <v>7284</v>
      </c>
      <c r="L7293" s="50">
        <v>1.451791715861082E-3</v>
      </c>
      <c r="M7293" s="50">
        <v>1.4643541874699024E-3</v>
      </c>
      <c r="N7293" s="50">
        <v>4.6600000000000003E-2</v>
      </c>
      <c r="O7293" s="50">
        <v>4.6800000000000001E-2</v>
      </c>
      <c r="R7293" s="59"/>
    </row>
    <row r="7294" spans="11:18" x14ac:dyDescent="0.2">
      <c r="K7294" s="17">
        <v>7285</v>
      </c>
      <c r="L7294" s="50">
        <v>1.7159804352152154E-3</v>
      </c>
      <c r="M7294" s="50">
        <v>1.7292115644984105E-3</v>
      </c>
      <c r="N7294" s="50">
        <v>4.8800000000000003E-2</v>
      </c>
      <c r="O7294" s="50">
        <v>4.9200000000000001E-2</v>
      </c>
      <c r="R7294" s="59"/>
    </row>
    <row r="7295" spans="11:18" x14ac:dyDescent="0.2">
      <c r="K7295" s="17">
        <v>7286</v>
      </c>
      <c r="L7295" s="50">
        <v>1.4667021686369042E-3</v>
      </c>
      <c r="M7295" s="50">
        <v>1.4798776680202837E-3</v>
      </c>
      <c r="N7295" s="50">
        <v>4.8800000000000003E-2</v>
      </c>
      <c r="O7295" s="50">
        <v>4.9399999999999999E-2</v>
      </c>
      <c r="R7295" s="59"/>
    </row>
    <row r="7296" spans="11:18" x14ac:dyDescent="0.2">
      <c r="K7296" s="17">
        <v>7287</v>
      </c>
      <c r="L7296" s="50">
        <v>1.7684197768416965E-3</v>
      </c>
      <c r="M7296" s="50">
        <v>1.7821910335120918E-3</v>
      </c>
      <c r="N7296" s="50">
        <v>5.0999999999999997E-2</v>
      </c>
      <c r="O7296" s="50">
        <v>5.0999999999999997E-2</v>
      </c>
      <c r="R7296" s="59"/>
    </row>
    <row r="7297" spans="11:18" x14ac:dyDescent="0.2">
      <c r="K7297" s="17">
        <v>7288</v>
      </c>
      <c r="L7297" s="50">
        <v>1.6039703114829173E-3</v>
      </c>
      <c r="M7297" s="50">
        <v>1.6170758228633815E-3</v>
      </c>
      <c r="N7297" s="50">
        <v>4.8599999999999997E-2</v>
      </c>
      <c r="O7297" s="50">
        <v>4.8800000000000003E-2</v>
      </c>
      <c r="R7297" s="59"/>
    </row>
    <row r="7298" spans="11:18" x14ac:dyDescent="0.2">
      <c r="K7298" s="17">
        <v>7289</v>
      </c>
      <c r="L7298" s="50">
        <v>1.6049169618677563E-3</v>
      </c>
      <c r="M7298" s="50">
        <v>1.6177316859372272E-3</v>
      </c>
      <c r="N7298" s="50">
        <v>4.7399999999999998E-2</v>
      </c>
      <c r="O7298" s="50">
        <v>4.7600000000000003E-2</v>
      </c>
      <c r="R7298" s="59"/>
    </row>
    <row r="7299" spans="11:18" x14ac:dyDescent="0.2">
      <c r="K7299" s="17">
        <v>7290</v>
      </c>
      <c r="L7299" s="50">
        <v>1.902176349131918E-3</v>
      </c>
      <c r="M7299" s="50">
        <v>1.9163361228743466E-3</v>
      </c>
      <c r="N7299" s="50">
        <v>5.1999999999999998E-2</v>
      </c>
      <c r="O7299" s="50">
        <v>5.2600000000000001E-2</v>
      </c>
      <c r="R7299" s="59"/>
    </row>
    <row r="7300" spans="11:18" x14ac:dyDescent="0.2">
      <c r="K7300" s="17">
        <v>7291</v>
      </c>
      <c r="L7300" s="50">
        <v>1.7649669574600552E-3</v>
      </c>
      <c r="M7300" s="50">
        <v>1.7789957272421322E-3</v>
      </c>
      <c r="N7300" s="50">
        <v>5.1999999999999998E-2</v>
      </c>
      <c r="O7300" s="50">
        <v>5.1999999999999998E-2</v>
      </c>
      <c r="R7300" s="59"/>
    </row>
    <row r="7301" spans="11:18" x14ac:dyDescent="0.2">
      <c r="K7301" s="17">
        <v>7292</v>
      </c>
      <c r="L7301" s="50">
        <v>1.7838187609302899E-3</v>
      </c>
      <c r="M7301" s="50">
        <v>1.7972846953680406E-3</v>
      </c>
      <c r="N7301" s="50">
        <v>4.9799999999999997E-2</v>
      </c>
      <c r="O7301" s="50">
        <v>4.9799999999999997E-2</v>
      </c>
      <c r="R7301" s="59"/>
    </row>
    <row r="7302" spans="11:18" x14ac:dyDescent="0.2">
      <c r="K7302" s="17">
        <v>7293</v>
      </c>
      <c r="L7302" s="50">
        <v>1.9125652178374856E-3</v>
      </c>
      <c r="M7302" s="50">
        <v>1.9270546133281965E-3</v>
      </c>
      <c r="N7302" s="50">
        <v>5.3400000000000003E-2</v>
      </c>
      <c r="O7302" s="50">
        <v>5.3800000000000001E-2</v>
      </c>
      <c r="R7302" s="59"/>
    </row>
    <row r="7303" spans="11:18" x14ac:dyDescent="0.2">
      <c r="K7303" s="17">
        <v>7294</v>
      </c>
      <c r="L7303" s="50">
        <v>1.8095709298938903E-3</v>
      </c>
      <c r="M7303" s="50">
        <v>1.822812727810636E-3</v>
      </c>
      <c r="N7303" s="50">
        <v>4.8800000000000003E-2</v>
      </c>
      <c r="O7303" s="50">
        <v>4.9000000000000002E-2</v>
      </c>
      <c r="R7303" s="59"/>
    </row>
    <row r="7304" spans="11:18" x14ac:dyDescent="0.2">
      <c r="K7304" s="17">
        <v>7295</v>
      </c>
      <c r="L7304" s="50">
        <v>1.8143546081726965E-3</v>
      </c>
      <c r="M7304" s="50">
        <v>1.8286819533280371E-3</v>
      </c>
      <c r="N7304" s="50">
        <v>5.2999999999999999E-2</v>
      </c>
      <c r="O7304" s="50">
        <v>5.3199999999999997E-2</v>
      </c>
      <c r="R7304" s="59"/>
    </row>
    <row r="7305" spans="11:18" x14ac:dyDescent="0.2">
      <c r="K7305" s="17">
        <v>7296</v>
      </c>
      <c r="L7305" s="50">
        <v>1.6026398969636617E-3</v>
      </c>
      <c r="M7305" s="50">
        <v>1.6159189765045945E-3</v>
      </c>
      <c r="N7305" s="50">
        <v>4.9200000000000001E-2</v>
      </c>
      <c r="O7305" s="50">
        <v>4.9399999999999999E-2</v>
      </c>
      <c r="R7305" s="59"/>
    </row>
    <row r="7306" spans="11:18" x14ac:dyDescent="0.2">
      <c r="K7306" s="17">
        <v>7297</v>
      </c>
      <c r="L7306" s="50">
        <v>1.8200786862205326E-3</v>
      </c>
      <c r="M7306" s="50">
        <v>1.8337634361929379E-3</v>
      </c>
      <c r="N7306" s="50">
        <v>5.0599999999999999E-2</v>
      </c>
      <c r="O7306" s="50">
        <v>5.0599999999999999E-2</v>
      </c>
      <c r="R7306" s="59"/>
    </row>
    <row r="7307" spans="11:18" x14ac:dyDescent="0.2">
      <c r="K7307" s="17">
        <v>7298</v>
      </c>
      <c r="L7307" s="50">
        <v>1.8065475926246194E-3</v>
      </c>
      <c r="M7307" s="50">
        <v>1.8201564209504198E-3</v>
      </c>
      <c r="N7307" s="50">
        <v>0.05</v>
      </c>
      <c r="O7307" s="50">
        <v>5.0799999999999998E-2</v>
      </c>
      <c r="R7307" s="59"/>
    </row>
    <row r="7308" spans="11:18" x14ac:dyDescent="0.2">
      <c r="K7308" s="17">
        <v>7299</v>
      </c>
      <c r="L7308" s="50">
        <v>2.0007228629643887E-3</v>
      </c>
      <c r="M7308" s="50">
        <v>2.0148746277390342E-3</v>
      </c>
      <c r="N7308" s="50">
        <v>5.1999999999999998E-2</v>
      </c>
      <c r="O7308" s="50">
        <v>5.2200000000000003E-2</v>
      </c>
      <c r="R7308" s="59"/>
    </row>
    <row r="7309" spans="11:18" x14ac:dyDescent="0.2">
      <c r="K7309" s="17">
        <v>7300</v>
      </c>
      <c r="L7309" s="50">
        <v>1.783154445928286E-3</v>
      </c>
      <c r="M7309" s="50">
        <v>1.797292642354666E-3</v>
      </c>
      <c r="N7309" s="50">
        <v>5.2400000000000002E-2</v>
      </c>
      <c r="O7309" s="50">
        <v>5.2400000000000002E-2</v>
      </c>
      <c r="R7309" s="59"/>
    </row>
    <row r="7310" spans="11:18" x14ac:dyDescent="0.2">
      <c r="K7310" s="17">
        <v>7301</v>
      </c>
      <c r="L7310" s="50">
        <v>1.9575435835886795E-3</v>
      </c>
      <c r="M7310" s="50">
        <v>1.9719835135277876E-3</v>
      </c>
      <c r="N7310" s="50">
        <v>5.3199999999999997E-2</v>
      </c>
      <c r="O7310" s="50">
        <v>5.3400000000000003E-2</v>
      </c>
      <c r="R7310" s="59"/>
    </row>
    <row r="7311" spans="11:18" x14ac:dyDescent="0.2">
      <c r="K7311" s="17">
        <v>7302</v>
      </c>
      <c r="L7311" s="50">
        <v>1.7706852185312772E-3</v>
      </c>
      <c r="M7311" s="50">
        <v>1.7851405595055638E-3</v>
      </c>
      <c r="N7311" s="50">
        <v>5.3400000000000003E-2</v>
      </c>
      <c r="O7311" s="50">
        <v>5.4399999999999997E-2</v>
      </c>
      <c r="R7311" s="59"/>
    </row>
    <row r="7312" spans="11:18" x14ac:dyDescent="0.2">
      <c r="K7312" s="17">
        <v>7303</v>
      </c>
      <c r="L7312" s="50">
        <v>1.6700218333395832E-3</v>
      </c>
      <c r="M7312" s="50">
        <v>1.6830701740320694E-3</v>
      </c>
      <c r="N7312" s="50">
        <v>4.8000000000000001E-2</v>
      </c>
      <c r="O7312" s="50">
        <v>4.8800000000000003E-2</v>
      </c>
      <c r="R7312" s="59"/>
    </row>
    <row r="7313" spans="11:18" x14ac:dyDescent="0.2">
      <c r="K7313" s="17">
        <v>7304</v>
      </c>
      <c r="L7313" s="50">
        <v>1.7754438550155658E-3</v>
      </c>
      <c r="M7313" s="50">
        <v>1.788525457324645E-3</v>
      </c>
      <c r="N7313" s="50">
        <v>4.82E-2</v>
      </c>
      <c r="O7313" s="50">
        <v>4.8399999999999999E-2</v>
      </c>
      <c r="R7313" s="59"/>
    </row>
    <row r="7314" spans="11:18" x14ac:dyDescent="0.2">
      <c r="K7314" s="17">
        <v>7305</v>
      </c>
      <c r="L7314" s="50">
        <v>1.6121967025467664E-3</v>
      </c>
      <c r="M7314" s="50">
        <v>1.6256460015261211E-3</v>
      </c>
      <c r="N7314" s="50">
        <v>4.9399999999999999E-2</v>
      </c>
      <c r="O7314" s="50">
        <v>5.0200000000000002E-2</v>
      </c>
      <c r="R7314" s="59"/>
    </row>
    <row r="7315" spans="11:18" x14ac:dyDescent="0.2">
      <c r="K7315" s="17">
        <v>7306</v>
      </c>
      <c r="L7315" s="50">
        <v>1.7000300525436011E-3</v>
      </c>
      <c r="M7315" s="50">
        <v>1.7137417960671655E-3</v>
      </c>
      <c r="N7315" s="50">
        <v>5.0799999999999998E-2</v>
      </c>
      <c r="O7315" s="50">
        <v>5.0999999999999997E-2</v>
      </c>
      <c r="R7315" s="59"/>
    </row>
    <row r="7316" spans="11:18" x14ac:dyDescent="0.2">
      <c r="K7316" s="17">
        <v>7307</v>
      </c>
      <c r="L7316" s="50">
        <v>1.5705352044294491E-3</v>
      </c>
      <c r="M7316" s="50">
        <v>1.5837139196530124E-3</v>
      </c>
      <c r="N7316" s="50">
        <v>4.8800000000000003E-2</v>
      </c>
      <c r="O7316" s="50">
        <v>4.9200000000000001E-2</v>
      </c>
      <c r="R7316" s="59"/>
    </row>
    <row r="7317" spans="11:18" x14ac:dyDescent="0.2">
      <c r="K7317" s="17">
        <v>7308</v>
      </c>
      <c r="L7317" s="50">
        <v>1.651721516373832E-3</v>
      </c>
      <c r="M7317" s="50">
        <v>1.6657656691059118E-3</v>
      </c>
      <c r="N7317" s="50">
        <v>5.2200000000000003E-2</v>
      </c>
      <c r="O7317" s="50">
        <v>5.2400000000000002E-2</v>
      </c>
      <c r="R7317" s="59"/>
    </row>
    <row r="7318" spans="11:18" x14ac:dyDescent="0.2">
      <c r="K7318" s="17">
        <v>7309</v>
      </c>
      <c r="L7318" s="50">
        <v>1.5843735775095519E-3</v>
      </c>
      <c r="M7318" s="50">
        <v>1.5972018415942894E-3</v>
      </c>
      <c r="N7318" s="50">
        <v>4.7399999999999998E-2</v>
      </c>
      <c r="O7318" s="50">
        <v>4.7800000000000002E-2</v>
      </c>
      <c r="R7318" s="59"/>
    </row>
    <row r="7319" spans="11:18" x14ac:dyDescent="0.2">
      <c r="K7319" s="17">
        <v>7310</v>
      </c>
      <c r="L7319" s="50">
        <v>1.5796737452959818E-3</v>
      </c>
      <c r="M7319" s="50">
        <v>1.593823835482483E-3</v>
      </c>
      <c r="N7319" s="50">
        <v>5.2400000000000002E-2</v>
      </c>
      <c r="O7319" s="50">
        <v>5.28E-2</v>
      </c>
      <c r="R7319" s="59"/>
    </row>
    <row r="7320" spans="11:18" x14ac:dyDescent="0.2">
      <c r="K7320" s="17">
        <v>7311</v>
      </c>
      <c r="L7320" s="50">
        <v>1.8801949970220406E-3</v>
      </c>
      <c r="M7320" s="50">
        <v>1.8949105577636086E-3</v>
      </c>
      <c r="N7320" s="50">
        <v>5.4199999999999998E-2</v>
      </c>
      <c r="O7320" s="50">
        <v>5.4600000000000003E-2</v>
      </c>
      <c r="R7320" s="59"/>
    </row>
    <row r="7321" spans="11:18" x14ac:dyDescent="0.2">
      <c r="K7321" s="17">
        <v>7312</v>
      </c>
      <c r="L7321" s="50">
        <v>1.595278331698993E-3</v>
      </c>
      <c r="M7321" s="50">
        <v>1.6081651047034865E-3</v>
      </c>
      <c r="N7321" s="50">
        <v>4.7800000000000002E-2</v>
      </c>
      <c r="O7321" s="50">
        <v>4.7800000000000002E-2</v>
      </c>
      <c r="R7321" s="59"/>
    </row>
    <row r="7322" spans="11:18" x14ac:dyDescent="0.2">
      <c r="K7322" s="17">
        <v>7313</v>
      </c>
      <c r="L7322" s="50">
        <v>1.9849572640296014E-3</v>
      </c>
      <c r="M7322" s="50">
        <v>2.0000638373094764E-3</v>
      </c>
      <c r="N7322" s="50">
        <v>5.5800000000000002E-2</v>
      </c>
      <c r="O7322" s="50">
        <v>5.6000000000000001E-2</v>
      </c>
      <c r="R7322" s="59"/>
    </row>
    <row r="7323" spans="11:18" x14ac:dyDescent="0.2">
      <c r="K7323" s="17">
        <v>7314</v>
      </c>
      <c r="L7323" s="50">
        <v>1.7421101043916592E-3</v>
      </c>
      <c r="M7323" s="50">
        <v>1.7562908906387548E-3</v>
      </c>
      <c r="N7323" s="50">
        <v>5.2600000000000001E-2</v>
      </c>
      <c r="O7323" s="50">
        <v>5.28E-2</v>
      </c>
      <c r="R7323" s="59"/>
    </row>
    <row r="7324" spans="11:18" x14ac:dyDescent="0.2">
      <c r="K7324" s="17">
        <v>7315</v>
      </c>
      <c r="L7324" s="50">
        <v>1.9685151423847044E-3</v>
      </c>
      <c r="M7324" s="50">
        <v>1.9832460925468514E-3</v>
      </c>
      <c r="N7324" s="50">
        <v>5.4199999999999998E-2</v>
      </c>
      <c r="O7324" s="50">
        <v>5.4600000000000003E-2</v>
      </c>
      <c r="R7324" s="59"/>
    </row>
    <row r="7325" spans="11:18" x14ac:dyDescent="0.2">
      <c r="K7325" s="17">
        <v>7316</v>
      </c>
      <c r="L7325" s="50">
        <v>1.6389766464042404E-3</v>
      </c>
      <c r="M7325" s="50">
        <v>1.653246283978045E-3</v>
      </c>
      <c r="N7325" s="50">
        <v>5.28E-2</v>
      </c>
      <c r="O7325" s="50">
        <v>5.3400000000000003E-2</v>
      </c>
      <c r="R7325" s="59"/>
    </row>
    <row r="7326" spans="11:18" x14ac:dyDescent="0.2">
      <c r="K7326" s="17">
        <v>7317</v>
      </c>
      <c r="L7326" s="50">
        <v>1.5683520467761219E-3</v>
      </c>
      <c r="M7326" s="50">
        <v>1.5807644209131231E-3</v>
      </c>
      <c r="N7326" s="50">
        <v>4.5999999999999999E-2</v>
      </c>
      <c r="O7326" s="50">
        <v>4.5999999999999999E-2</v>
      </c>
      <c r="R7326" s="59"/>
    </row>
    <row r="7327" spans="11:18" x14ac:dyDescent="0.2">
      <c r="K7327" s="17">
        <v>7318</v>
      </c>
      <c r="L7327" s="50">
        <v>1.6639632715271246E-3</v>
      </c>
      <c r="M7327" s="50">
        <v>1.677664592106602E-3</v>
      </c>
      <c r="N7327" s="50">
        <v>5.0599999999999999E-2</v>
      </c>
      <c r="O7327" s="50">
        <v>5.0999999999999997E-2</v>
      </c>
      <c r="R7327" s="59"/>
    </row>
    <row r="7328" spans="11:18" x14ac:dyDescent="0.2">
      <c r="K7328" s="17">
        <v>7319</v>
      </c>
      <c r="L7328" s="50">
        <v>1.6114990426590215E-3</v>
      </c>
      <c r="M7328" s="50">
        <v>1.6247749526878798E-3</v>
      </c>
      <c r="N7328" s="50">
        <v>4.8800000000000003E-2</v>
      </c>
      <c r="O7328" s="50">
        <v>4.9399999999999999E-2</v>
      </c>
      <c r="R7328" s="59"/>
    </row>
    <row r="7329" spans="11:18" x14ac:dyDescent="0.2">
      <c r="K7329" s="17">
        <v>7320</v>
      </c>
      <c r="L7329" s="50">
        <v>1.7551411142692913E-3</v>
      </c>
      <c r="M7329" s="50">
        <v>1.7683045305234753E-3</v>
      </c>
      <c r="N7329" s="50">
        <v>4.8399999999999999E-2</v>
      </c>
      <c r="O7329" s="50">
        <v>4.9200000000000001E-2</v>
      </c>
      <c r="R7329" s="59"/>
    </row>
    <row r="7330" spans="11:18" x14ac:dyDescent="0.2">
      <c r="K7330" s="17">
        <v>7321</v>
      </c>
      <c r="L7330" s="50">
        <v>1.784866249869659E-3</v>
      </c>
      <c r="M7330" s="50">
        <v>1.7991514013315512E-3</v>
      </c>
      <c r="N7330" s="50">
        <v>5.28E-2</v>
      </c>
      <c r="O7330" s="50">
        <v>5.2999999999999999E-2</v>
      </c>
      <c r="R7330" s="59"/>
    </row>
    <row r="7331" spans="11:18" x14ac:dyDescent="0.2">
      <c r="K7331" s="17">
        <v>7322</v>
      </c>
      <c r="L7331" s="50">
        <v>1.7131679032105758E-3</v>
      </c>
      <c r="M7331" s="50">
        <v>1.7273462241525373E-3</v>
      </c>
      <c r="N7331" s="50">
        <v>5.2200000000000003E-2</v>
      </c>
      <c r="O7331" s="50">
        <v>5.28E-2</v>
      </c>
      <c r="R7331" s="59"/>
    </row>
    <row r="7332" spans="11:18" x14ac:dyDescent="0.2">
      <c r="K7332" s="17">
        <v>7323</v>
      </c>
      <c r="L7332" s="50">
        <v>1.5209240335395354E-3</v>
      </c>
      <c r="M7332" s="50">
        <v>1.534743383339456E-3</v>
      </c>
      <c r="N7332" s="50">
        <v>5.1200000000000002E-2</v>
      </c>
      <c r="O7332" s="50">
        <v>5.16E-2</v>
      </c>
      <c r="R7332" s="59"/>
    </row>
    <row r="7333" spans="11:18" x14ac:dyDescent="0.2">
      <c r="K7333" s="17">
        <v>7324</v>
      </c>
      <c r="L7333" s="50">
        <v>1.4253513049629081E-3</v>
      </c>
      <c r="M7333" s="50">
        <v>1.4379550594331889E-3</v>
      </c>
      <c r="N7333" s="50">
        <v>4.6600000000000003E-2</v>
      </c>
      <c r="O7333" s="50">
        <v>4.7E-2</v>
      </c>
      <c r="R7333" s="59"/>
    </row>
    <row r="7334" spans="11:18" x14ac:dyDescent="0.2">
      <c r="K7334" s="17">
        <v>7325</v>
      </c>
      <c r="L7334" s="50">
        <v>1.9521403872152067E-3</v>
      </c>
      <c r="M7334" s="50">
        <v>1.96646995067544E-3</v>
      </c>
      <c r="N7334" s="50">
        <v>5.28E-2</v>
      </c>
      <c r="O7334" s="50">
        <v>5.3199999999999997E-2</v>
      </c>
      <c r="R7334" s="59"/>
    </row>
    <row r="7335" spans="11:18" x14ac:dyDescent="0.2">
      <c r="K7335" s="17">
        <v>7326</v>
      </c>
      <c r="L7335" s="50">
        <v>1.7651148410855984E-3</v>
      </c>
      <c r="M7335" s="50">
        <v>1.7796321721756457E-3</v>
      </c>
      <c r="N7335" s="50">
        <v>5.3800000000000001E-2</v>
      </c>
      <c r="O7335" s="50">
        <v>5.3999999999999999E-2</v>
      </c>
      <c r="R7335" s="59"/>
    </row>
    <row r="7336" spans="11:18" x14ac:dyDescent="0.2">
      <c r="K7336" s="17">
        <v>7327</v>
      </c>
      <c r="L7336" s="50">
        <v>1.6000758315141944E-3</v>
      </c>
      <c r="M7336" s="50">
        <v>1.6138027680020152E-3</v>
      </c>
      <c r="N7336" s="50">
        <v>5.0999999999999997E-2</v>
      </c>
      <c r="O7336" s="50">
        <v>5.1200000000000002E-2</v>
      </c>
      <c r="R7336" s="59"/>
    </row>
    <row r="7337" spans="11:18" x14ac:dyDescent="0.2">
      <c r="K7337" s="17">
        <v>7328</v>
      </c>
      <c r="L7337" s="50">
        <v>1.685056671297403E-3</v>
      </c>
      <c r="M7337" s="50">
        <v>1.6988765051555578E-3</v>
      </c>
      <c r="N7337" s="50">
        <v>5.1200000000000002E-2</v>
      </c>
      <c r="O7337" s="50">
        <v>5.16E-2</v>
      </c>
      <c r="R7337" s="59"/>
    </row>
    <row r="7338" spans="11:18" x14ac:dyDescent="0.2">
      <c r="K7338" s="17">
        <v>7329</v>
      </c>
      <c r="L7338" s="50">
        <v>1.7126719731683899E-3</v>
      </c>
      <c r="M7338" s="50">
        <v>1.7265210065057651E-3</v>
      </c>
      <c r="N7338" s="50">
        <v>5.0999999999999997E-2</v>
      </c>
      <c r="O7338" s="50">
        <v>5.1400000000000001E-2</v>
      </c>
      <c r="R7338" s="59"/>
    </row>
    <row r="7339" spans="11:18" x14ac:dyDescent="0.2">
      <c r="K7339" s="17">
        <v>7330</v>
      </c>
      <c r="L7339" s="50">
        <v>1.8689980369232145E-3</v>
      </c>
      <c r="M7339" s="50">
        <v>1.8834396543766061E-3</v>
      </c>
      <c r="N7339" s="50">
        <v>5.3199999999999997E-2</v>
      </c>
      <c r="O7339" s="50">
        <v>5.3600000000000002E-2</v>
      </c>
      <c r="R7339" s="59"/>
    </row>
    <row r="7340" spans="11:18" x14ac:dyDescent="0.2">
      <c r="K7340" s="17">
        <v>7331</v>
      </c>
      <c r="L7340" s="50">
        <v>1.6380515772922016E-3</v>
      </c>
      <c r="M7340" s="50">
        <v>1.6506615661735368E-3</v>
      </c>
      <c r="N7340" s="50">
        <v>4.6399999999999997E-2</v>
      </c>
      <c r="O7340" s="50">
        <v>4.7E-2</v>
      </c>
      <c r="R7340" s="59"/>
    </row>
    <row r="7341" spans="11:18" x14ac:dyDescent="0.2">
      <c r="K7341" s="17">
        <v>7332</v>
      </c>
      <c r="L7341" s="50">
        <v>1.6656058365316139E-3</v>
      </c>
      <c r="M7341" s="50">
        <v>1.6788257012207751E-3</v>
      </c>
      <c r="N7341" s="50">
        <v>4.8800000000000003E-2</v>
      </c>
      <c r="O7341" s="50">
        <v>4.9399999999999999E-2</v>
      </c>
      <c r="R7341" s="59"/>
    </row>
    <row r="7342" spans="11:18" x14ac:dyDescent="0.2">
      <c r="K7342" s="17">
        <v>7333</v>
      </c>
      <c r="L7342" s="50">
        <v>1.8647949483561665E-3</v>
      </c>
      <c r="M7342" s="50">
        <v>1.8796269388893019E-3</v>
      </c>
      <c r="N7342" s="50">
        <v>5.4800000000000001E-2</v>
      </c>
      <c r="O7342" s="50">
        <v>5.5E-2</v>
      </c>
      <c r="R7342" s="59"/>
    </row>
    <row r="7343" spans="11:18" x14ac:dyDescent="0.2">
      <c r="K7343" s="17">
        <v>7334</v>
      </c>
      <c r="L7343" s="50">
        <v>1.837413733621954E-3</v>
      </c>
      <c r="M7343" s="50">
        <v>1.8520306820557619E-3</v>
      </c>
      <c r="N7343" s="50">
        <v>5.3800000000000001E-2</v>
      </c>
      <c r="O7343" s="50">
        <v>5.4199999999999998E-2</v>
      </c>
      <c r="R7343" s="59"/>
    </row>
    <row r="7344" spans="11:18" x14ac:dyDescent="0.2">
      <c r="K7344" s="17">
        <v>7335</v>
      </c>
      <c r="L7344" s="50">
        <v>1.7415420990119E-3</v>
      </c>
      <c r="M7344" s="50">
        <v>1.7554079942885021E-3</v>
      </c>
      <c r="N7344" s="50">
        <v>5.1400000000000001E-2</v>
      </c>
      <c r="O7344" s="50">
        <v>5.1400000000000001E-2</v>
      </c>
      <c r="R7344" s="59"/>
    </row>
    <row r="7345" spans="11:18" x14ac:dyDescent="0.2">
      <c r="K7345" s="17">
        <v>7336</v>
      </c>
      <c r="L7345" s="50">
        <v>1.6939810240831769E-3</v>
      </c>
      <c r="M7345" s="50">
        <v>1.70881164237481E-3</v>
      </c>
      <c r="N7345" s="50">
        <v>5.5E-2</v>
      </c>
      <c r="O7345" s="50">
        <v>5.5199999999999999E-2</v>
      </c>
      <c r="R7345" s="59"/>
    </row>
    <row r="7346" spans="11:18" x14ac:dyDescent="0.2">
      <c r="K7346" s="17">
        <v>7337</v>
      </c>
      <c r="L7346" s="50">
        <v>1.6658568994126501E-3</v>
      </c>
      <c r="M7346" s="50">
        <v>1.6801954781702569E-3</v>
      </c>
      <c r="N7346" s="50">
        <v>5.2999999999999999E-2</v>
      </c>
      <c r="O7346" s="50">
        <v>5.3600000000000002E-2</v>
      </c>
      <c r="R7346" s="59"/>
    </row>
    <row r="7347" spans="11:18" x14ac:dyDescent="0.2">
      <c r="K7347" s="17">
        <v>7338</v>
      </c>
      <c r="L7347" s="50">
        <v>1.5668147049911667E-3</v>
      </c>
      <c r="M7347" s="50">
        <v>1.5796921377173318E-3</v>
      </c>
      <c r="N7347" s="50">
        <v>4.7800000000000002E-2</v>
      </c>
      <c r="O7347" s="50">
        <v>4.7800000000000002E-2</v>
      </c>
      <c r="R7347" s="59"/>
    </row>
    <row r="7348" spans="11:18" x14ac:dyDescent="0.2">
      <c r="K7348" s="17">
        <v>7339</v>
      </c>
      <c r="L7348" s="50">
        <v>1.8811110387264346E-3</v>
      </c>
      <c r="M7348" s="50">
        <v>1.8962854575986351E-3</v>
      </c>
      <c r="N7348" s="50">
        <v>5.6000000000000001E-2</v>
      </c>
      <c r="O7348" s="50">
        <v>5.6399999999999999E-2</v>
      </c>
      <c r="R7348" s="59"/>
    </row>
    <row r="7349" spans="11:18" x14ac:dyDescent="0.2">
      <c r="K7349" s="17">
        <v>7340</v>
      </c>
      <c r="L7349" s="50">
        <v>1.8276410644159295E-3</v>
      </c>
      <c r="M7349" s="50">
        <v>1.8419988388571219E-3</v>
      </c>
      <c r="N7349" s="50">
        <v>5.28E-2</v>
      </c>
      <c r="O7349" s="50">
        <v>5.3400000000000003E-2</v>
      </c>
      <c r="R7349" s="59"/>
    </row>
    <row r="7350" spans="11:18" x14ac:dyDescent="0.2">
      <c r="K7350" s="17">
        <v>7341</v>
      </c>
      <c r="L7350" s="50">
        <v>1.7986577468519041E-3</v>
      </c>
      <c r="M7350" s="50">
        <v>1.8137387918599358E-3</v>
      </c>
      <c r="N7350" s="50">
        <v>5.5800000000000002E-2</v>
      </c>
      <c r="O7350" s="50">
        <v>5.62E-2</v>
      </c>
      <c r="R7350" s="59"/>
    </row>
    <row r="7351" spans="11:18" x14ac:dyDescent="0.2">
      <c r="K7351" s="17">
        <v>7342</v>
      </c>
      <c r="L7351" s="50">
        <v>1.6499233003138233E-3</v>
      </c>
      <c r="M7351" s="50">
        <v>1.6642332043802857E-3</v>
      </c>
      <c r="N7351" s="50">
        <v>5.3199999999999997E-2</v>
      </c>
      <c r="O7351" s="50">
        <v>5.3400000000000003E-2</v>
      </c>
      <c r="R7351" s="59"/>
    </row>
    <row r="7352" spans="11:18" x14ac:dyDescent="0.2">
      <c r="K7352" s="17">
        <v>7343</v>
      </c>
      <c r="L7352" s="50">
        <v>1.7095732980449997E-3</v>
      </c>
      <c r="M7352" s="50">
        <v>1.7232965587382495E-3</v>
      </c>
      <c r="N7352" s="50">
        <v>5.0599999999999999E-2</v>
      </c>
      <c r="O7352" s="50">
        <v>5.0999999999999997E-2</v>
      </c>
      <c r="R7352" s="59"/>
    </row>
    <row r="7353" spans="11:18" x14ac:dyDescent="0.2">
      <c r="K7353" s="17">
        <v>7344</v>
      </c>
      <c r="L7353" s="50">
        <v>1.7844242979055047E-3</v>
      </c>
      <c r="M7353" s="50">
        <v>1.7977038792605501E-3</v>
      </c>
      <c r="N7353" s="50">
        <v>4.8800000000000003E-2</v>
      </c>
      <c r="O7353" s="50">
        <v>4.9200000000000001E-2</v>
      </c>
      <c r="R7353" s="59"/>
    </row>
    <row r="7354" spans="11:18" x14ac:dyDescent="0.2">
      <c r="K7354" s="17">
        <v>7345</v>
      </c>
      <c r="L7354" s="50">
        <v>1.6901858170800131E-3</v>
      </c>
      <c r="M7354" s="50">
        <v>1.7034191292300495E-3</v>
      </c>
      <c r="N7354" s="50">
        <v>4.9000000000000002E-2</v>
      </c>
      <c r="O7354" s="50">
        <v>4.9200000000000001E-2</v>
      </c>
      <c r="R7354" s="59"/>
    </row>
    <row r="7355" spans="11:18" x14ac:dyDescent="0.2">
      <c r="K7355" s="17">
        <v>7346</v>
      </c>
      <c r="L7355" s="50">
        <v>1.6827576792907036E-3</v>
      </c>
      <c r="M7355" s="50">
        <v>1.6961631763874904E-3</v>
      </c>
      <c r="N7355" s="50">
        <v>4.9599999999999998E-2</v>
      </c>
      <c r="O7355" s="50">
        <v>4.9799999999999997E-2</v>
      </c>
      <c r="R7355" s="59"/>
    </row>
    <row r="7356" spans="11:18" x14ac:dyDescent="0.2">
      <c r="K7356" s="17">
        <v>7347</v>
      </c>
      <c r="L7356" s="50">
        <v>1.7474322667205798E-3</v>
      </c>
      <c r="M7356" s="50">
        <v>1.7608724677101737E-3</v>
      </c>
      <c r="N7356" s="50">
        <v>4.9599999999999998E-2</v>
      </c>
      <c r="O7356" s="50">
        <v>0.05</v>
      </c>
      <c r="R7356" s="59"/>
    </row>
    <row r="7357" spans="11:18" x14ac:dyDescent="0.2">
      <c r="K7357" s="17">
        <v>7348</v>
      </c>
      <c r="L7357" s="50">
        <v>2.1518381628438652E-3</v>
      </c>
      <c r="M7357" s="50">
        <v>2.1672871143208882E-3</v>
      </c>
      <c r="N7357" s="50">
        <v>5.7000000000000002E-2</v>
      </c>
      <c r="O7357" s="50">
        <v>5.7000000000000002E-2</v>
      </c>
      <c r="R7357" s="59"/>
    </row>
    <row r="7358" spans="11:18" x14ac:dyDescent="0.2">
      <c r="K7358" s="17">
        <v>7349</v>
      </c>
      <c r="L7358" s="50">
        <v>1.8762460080380627E-3</v>
      </c>
      <c r="M7358" s="50">
        <v>1.8916045245379472E-3</v>
      </c>
      <c r="N7358" s="50">
        <v>5.7000000000000002E-2</v>
      </c>
      <c r="O7358" s="50">
        <v>5.7000000000000002E-2</v>
      </c>
      <c r="R7358" s="59"/>
    </row>
    <row r="7359" spans="11:18" x14ac:dyDescent="0.2">
      <c r="K7359" s="17">
        <v>7350</v>
      </c>
      <c r="L7359" s="50">
        <v>1.6063508302015712E-3</v>
      </c>
      <c r="M7359" s="50">
        <v>1.6195882619421734E-3</v>
      </c>
      <c r="N7359" s="50">
        <v>4.9000000000000002E-2</v>
      </c>
      <c r="O7359" s="50">
        <v>4.9200000000000001E-2</v>
      </c>
      <c r="R7359" s="59"/>
    </row>
    <row r="7360" spans="11:18" x14ac:dyDescent="0.2">
      <c r="K7360" s="17">
        <v>7351</v>
      </c>
      <c r="L7360" s="50">
        <v>1.7028293970755917E-3</v>
      </c>
      <c r="M7360" s="50">
        <v>1.7162475860201443E-3</v>
      </c>
      <c r="N7360" s="50">
        <v>4.9200000000000001E-2</v>
      </c>
      <c r="O7360" s="50">
        <v>0.05</v>
      </c>
      <c r="R7360" s="59"/>
    </row>
    <row r="7361" spans="11:18" x14ac:dyDescent="0.2">
      <c r="K7361" s="17">
        <v>7352</v>
      </c>
      <c r="L7361" s="50">
        <v>1.6787588836669502E-3</v>
      </c>
      <c r="M7361" s="50">
        <v>1.6920868844715088E-3</v>
      </c>
      <c r="N7361" s="50">
        <v>4.9399999999999999E-2</v>
      </c>
      <c r="O7361" s="50">
        <v>4.9399999999999999E-2</v>
      </c>
      <c r="R7361" s="59"/>
    </row>
    <row r="7362" spans="11:18" x14ac:dyDescent="0.2">
      <c r="K7362" s="17">
        <v>7353</v>
      </c>
      <c r="L7362" s="50">
        <v>1.6473809943883086E-3</v>
      </c>
      <c r="M7362" s="50">
        <v>1.6605685696132483E-3</v>
      </c>
      <c r="N7362" s="50">
        <v>4.8800000000000003E-2</v>
      </c>
      <c r="O7362" s="50">
        <v>4.9000000000000002E-2</v>
      </c>
      <c r="R7362" s="59"/>
    </row>
    <row r="7363" spans="11:18" x14ac:dyDescent="0.2">
      <c r="K7363" s="17">
        <v>7354</v>
      </c>
      <c r="L7363" s="50">
        <v>1.6677851495735265E-3</v>
      </c>
      <c r="M7363" s="50">
        <v>1.6801266940120979E-3</v>
      </c>
      <c r="N7363" s="50">
        <v>4.5600000000000002E-2</v>
      </c>
      <c r="O7363" s="50">
        <v>4.5600000000000002E-2</v>
      </c>
      <c r="R7363" s="59"/>
    </row>
    <row r="7364" spans="11:18" x14ac:dyDescent="0.2">
      <c r="K7364" s="17">
        <v>7355</v>
      </c>
      <c r="L7364" s="50">
        <v>1.8041475297744835E-3</v>
      </c>
      <c r="M7364" s="50">
        <v>1.8175651399381465E-3</v>
      </c>
      <c r="N7364" s="50">
        <v>4.9200000000000001E-2</v>
      </c>
      <c r="O7364" s="50">
        <v>0.05</v>
      </c>
      <c r="R7364" s="59"/>
    </row>
    <row r="7365" spans="11:18" x14ac:dyDescent="0.2">
      <c r="K7365" s="17">
        <v>7356</v>
      </c>
      <c r="L7365" s="50">
        <v>1.7524561830053755E-3</v>
      </c>
      <c r="M7365" s="50">
        <v>1.7656433398064194E-3</v>
      </c>
      <c r="N7365" s="50">
        <v>4.8599999999999997E-2</v>
      </c>
      <c r="O7365" s="50">
        <v>4.8800000000000003E-2</v>
      </c>
      <c r="R7365" s="59"/>
    </row>
    <row r="7366" spans="11:18" x14ac:dyDescent="0.2">
      <c r="K7366" s="17">
        <v>7357</v>
      </c>
      <c r="L7366" s="50">
        <v>1.5898709884678403E-3</v>
      </c>
      <c r="M7366" s="50">
        <v>1.6029111747523934E-3</v>
      </c>
      <c r="N7366" s="50">
        <v>4.8399999999999999E-2</v>
      </c>
      <c r="O7366" s="50">
        <v>4.8399999999999999E-2</v>
      </c>
      <c r="R7366" s="59"/>
    </row>
    <row r="7367" spans="11:18" x14ac:dyDescent="0.2">
      <c r="K7367" s="17">
        <v>7358</v>
      </c>
      <c r="L7367" s="50">
        <v>1.9064608232758197E-3</v>
      </c>
      <c r="M7367" s="50">
        <v>1.9211095919845981E-3</v>
      </c>
      <c r="N7367" s="50">
        <v>5.3999999999999999E-2</v>
      </c>
      <c r="O7367" s="50">
        <v>5.4399999999999997E-2</v>
      </c>
      <c r="R7367" s="59"/>
    </row>
    <row r="7368" spans="11:18" x14ac:dyDescent="0.2">
      <c r="K7368" s="17">
        <v>7359</v>
      </c>
      <c r="L7368" s="50">
        <v>1.6016417470564044E-3</v>
      </c>
      <c r="M7368" s="50">
        <v>1.614958375051944E-3</v>
      </c>
      <c r="N7368" s="50">
        <v>4.9399999999999999E-2</v>
      </c>
      <c r="O7368" s="50">
        <v>4.9599999999999998E-2</v>
      </c>
      <c r="R7368" s="59"/>
    </row>
    <row r="7369" spans="11:18" x14ac:dyDescent="0.2">
      <c r="K7369" s="17">
        <v>7360</v>
      </c>
      <c r="L7369" s="50">
        <v>1.7308231219731003E-3</v>
      </c>
      <c r="M7369" s="50">
        <v>1.744599367096145E-3</v>
      </c>
      <c r="N7369" s="50">
        <v>5.0999999999999997E-2</v>
      </c>
      <c r="O7369" s="50">
        <v>5.1200000000000002E-2</v>
      </c>
      <c r="R7369" s="59"/>
    </row>
    <row r="7370" spans="11:18" x14ac:dyDescent="0.2">
      <c r="K7370" s="17">
        <v>7361</v>
      </c>
      <c r="L7370" s="50">
        <v>1.4834017649964012E-3</v>
      </c>
      <c r="M7370" s="50">
        <v>1.4967138829326079E-3</v>
      </c>
      <c r="N7370" s="50">
        <v>4.9399999999999999E-2</v>
      </c>
      <c r="O7370" s="50">
        <v>4.9799999999999997E-2</v>
      </c>
      <c r="R7370" s="59"/>
    </row>
    <row r="7371" spans="11:18" x14ac:dyDescent="0.2">
      <c r="K7371" s="17">
        <v>7362</v>
      </c>
      <c r="L7371" s="50">
        <v>1.659493043197394E-3</v>
      </c>
      <c r="M7371" s="50">
        <v>1.6733868265179843E-3</v>
      </c>
      <c r="N7371" s="50">
        <v>5.16E-2</v>
      </c>
      <c r="O7371" s="50">
        <v>5.1799999999999999E-2</v>
      </c>
      <c r="R7371" s="59"/>
    </row>
    <row r="7372" spans="11:18" x14ac:dyDescent="0.2">
      <c r="K7372" s="17">
        <v>7363</v>
      </c>
      <c r="L7372" s="50">
        <v>1.7466674551583185E-3</v>
      </c>
      <c r="M7372" s="50">
        <v>1.7606307550186411E-3</v>
      </c>
      <c r="N7372" s="50">
        <v>5.16E-2</v>
      </c>
      <c r="O7372" s="50">
        <v>5.1799999999999999E-2</v>
      </c>
      <c r="R7372" s="59"/>
    </row>
    <row r="7373" spans="11:18" x14ac:dyDescent="0.2">
      <c r="K7373" s="17">
        <v>7364</v>
      </c>
      <c r="L7373" s="50">
        <v>1.8065219518628177E-3</v>
      </c>
      <c r="M7373" s="50">
        <v>1.8200987947629939E-3</v>
      </c>
      <c r="N7373" s="50">
        <v>5.0200000000000002E-2</v>
      </c>
      <c r="O7373" s="50">
        <v>5.0200000000000002E-2</v>
      </c>
      <c r="R7373" s="59"/>
    </row>
    <row r="7374" spans="11:18" x14ac:dyDescent="0.2">
      <c r="K7374" s="17">
        <v>7365</v>
      </c>
      <c r="L7374" s="50">
        <v>1.5432804437794847E-3</v>
      </c>
      <c r="M7374" s="50">
        <v>1.5564884083950198E-3</v>
      </c>
      <c r="N7374" s="50">
        <v>4.8800000000000003E-2</v>
      </c>
      <c r="O7374" s="50">
        <v>4.9399999999999999E-2</v>
      </c>
      <c r="R7374" s="59"/>
    </row>
    <row r="7375" spans="11:18" x14ac:dyDescent="0.2">
      <c r="K7375" s="17">
        <v>7366</v>
      </c>
      <c r="L7375" s="50">
        <v>1.5195982145291751E-3</v>
      </c>
      <c r="M7375" s="50">
        <v>1.5320977598236778E-3</v>
      </c>
      <c r="N7375" s="50">
        <v>4.5999999999999999E-2</v>
      </c>
      <c r="O7375" s="50">
        <v>4.6600000000000003E-2</v>
      </c>
      <c r="R7375" s="59"/>
    </row>
    <row r="7376" spans="11:18" x14ac:dyDescent="0.2">
      <c r="K7376" s="17">
        <v>7367</v>
      </c>
      <c r="L7376" s="50">
        <v>1.6078012167897806E-3</v>
      </c>
      <c r="M7376" s="50">
        <v>1.6211576622168638E-3</v>
      </c>
      <c r="N7376" s="50">
        <v>4.9599999999999998E-2</v>
      </c>
      <c r="O7376" s="50">
        <v>4.9599999999999998E-2</v>
      </c>
      <c r="R7376" s="59"/>
    </row>
    <row r="7377" spans="11:18" x14ac:dyDescent="0.2">
      <c r="K7377" s="17">
        <v>7368</v>
      </c>
      <c r="L7377" s="50">
        <v>1.722365921181132E-3</v>
      </c>
      <c r="M7377" s="50">
        <v>1.7370014622769003E-3</v>
      </c>
      <c r="N7377" s="50">
        <v>5.4399999999999997E-2</v>
      </c>
      <c r="O7377" s="50">
        <v>5.4399999999999997E-2</v>
      </c>
      <c r="R7377" s="59"/>
    </row>
    <row r="7378" spans="11:18" x14ac:dyDescent="0.2">
      <c r="K7378" s="17">
        <v>7369</v>
      </c>
      <c r="L7378" s="50">
        <v>1.6035615717137507E-3</v>
      </c>
      <c r="M7378" s="50">
        <v>1.6157799281742008E-3</v>
      </c>
      <c r="N7378" s="50">
        <v>4.5199999999999997E-2</v>
      </c>
      <c r="O7378" s="50">
        <v>4.5400000000000003E-2</v>
      </c>
      <c r="R7378" s="59"/>
    </row>
    <row r="7379" spans="11:18" x14ac:dyDescent="0.2">
      <c r="K7379" s="17">
        <v>7370</v>
      </c>
      <c r="L7379" s="50">
        <v>1.9317102261384078E-3</v>
      </c>
      <c r="M7379" s="50">
        <v>1.9464144631208488E-3</v>
      </c>
      <c r="N7379" s="50">
        <v>5.4399999999999997E-2</v>
      </c>
      <c r="O7379" s="50">
        <v>5.4399999999999997E-2</v>
      </c>
      <c r="R7379" s="59"/>
    </row>
    <row r="7380" spans="11:18" x14ac:dyDescent="0.2">
      <c r="K7380" s="17">
        <v>7371</v>
      </c>
      <c r="L7380" s="50">
        <v>1.8655859784956833E-3</v>
      </c>
      <c r="M7380" s="50">
        <v>1.8793104791617928E-3</v>
      </c>
      <c r="N7380" s="50">
        <v>5.0599999999999999E-2</v>
      </c>
      <c r="O7380" s="50">
        <v>5.1200000000000002E-2</v>
      </c>
      <c r="R7380" s="59"/>
    </row>
    <row r="7381" spans="11:18" x14ac:dyDescent="0.2">
      <c r="K7381" s="17">
        <v>7372</v>
      </c>
      <c r="L7381" s="50">
        <v>1.7335381146929543E-3</v>
      </c>
      <c r="M7381" s="50">
        <v>1.7482238451326302E-3</v>
      </c>
      <c r="N7381" s="50">
        <v>5.4399999999999997E-2</v>
      </c>
      <c r="O7381" s="50">
        <v>5.4600000000000003E-2</v>
      </c>
      <c r="R7381" s="59"/>
    </row>
    <row r="7382" spans="11:18" x14ac:dyDescent="0.2">
      <c r="K7382" s="17">
        <v>7373</v>
      </c>
      <c r="L7382" s="50">
        <v>1.5335617942642606E-3</v>
      </c>
      <c r="M7382" s="50">
        <v>1.5471838920159743E-3</v>
      </c>
      <c r="N7382" s="50">
        <v>5.0599999999999999E-2</v>
      </c>
      <c r="O7382" s="50">
        <v>5.0999999999999997E-2</v>
      </c>
      <c r="R7382" s="59"/>
    </row>
    <row r="7383" spans="11:18" x14ac:dyDescent="0.2">
      <c r="K7383" s="17">
        <v>7374</v>
      </c>
      <c r="L7383" s="50">
        <v>1.7964445895251458E-3</v>
      </c>
      <c r="M7383" s="50">
        <v>1.8109818319502152E-3</v>
      </c>
      <c r="N7383" s="50">
        <v>5.3800000000000001E-2</v>
      </c>
      <c r="O7383" s="50">
        <v>5.3999999999999999E-2</v>
      </c>
      <c r="R7383" s="59"/>
    </row>
    <row r="7384" spans="11:18" x14ac:dyDescent="0.2">
      <c r="K7384" s="17">
        <v>7375</v>
      </c>
      <c r="L7384" s="50">
        <v>1.5549741592837513E-3</v>
      </c>
      <c r="M7384" s="50">
        <v>1.5676514700469857E-3</v>
      </c>
      <c r="N7384" s="50">
        <v>4.7E-2</v>
      </c>
      <c r="O7384" s="50">
        <v>4.7199999999999999E-2</v>
      </c>
      <c r="R7384" s="59"/>
    </row>
    <row r="7385" spans="11:18" x14ac:dyDescent="0.2">
      <c r="K7385" s="17">
        <v>7376</v>
      </c>
      <c r="L7385" s="50">
        <v>1.7099364831406234E-3</v>
      </c>
      <c r="M7385" s="50">
        <v>1.7229643394314844E-3</v>
      </c>
      <c r="N7385" s="50">
        <v>4.82E-2</v>
      </c>
      <c r="O7385" s="50">
        <v>4.82E-2</v>
      </c>
      <c r="R7385" s="59"/>
    </row>
    <row r="7386" spans="11:18" x14ac:dyDescent="0.2">
      <c r="K7386" s="17">
        <v>7377</v>
      </c>
      <c r="L7386" s="50">
        <v>1.6910610108732233E-3</v>
      </c>
      <c r="M7386" s="50">
        <v>1.7037654610933615E-3</v>
      </c>
      <c r="N7386" s="50">
        <v>4.6800000000000001E-2</v>
      </c>
      <c r="O7386" s="50">
        <v>4.7E-2</v>
      </c>
      <c r="R7386" s="59"/>
    </row>
    <row r="7387" spans="11:18" x14ac:dyDescent="0.2">
      <c r="K7387" s="17">
        <v>7378</v>
      </c>
      <c r="L7387" s="50">
        <v>1.7149394544482249E-3</v>
      </c>
      <c r="M7387" s="50">
        <v>1.7279172232240385E-3</v>
      </c>
      <c r="N7387" s="50">
        <v>4.8000000000000001E-2</v>
      </c>
      <c r="O7387" s="50">
        <v>4.8000000000000001E-2</v>
      </c>
      <c r="R7387" s="59"/>
    </row>
    <row r="7388" spans="11:18" x14ac:dyDescent="0.2">
      <c r="K7388" s="17">
        <v>7379</v>
      </c>
      <c r="L7388" s="50">
        <v>1.6256413356210118E-3</v>
      </c>
      <c r="M7388" s="50">
        <v>1.639720607047033E-3</v>
      </c>
      <c r="N7388" s="50">
        <v>5.2200000000000003E-2</v>
      </c>
      <c r="O7388" s="50">
        <v>5.2400000000000002E-2</v>
      </c>
      <c r="R7388" s="59"/>
    </row>
    <row r="7389" spans="11:18" x14ac:dyDescent="0.2">
      <c r="K7389" s="17">
        <v>7380</v>
      </c>
      <c r="L7389" s="50">
        <v>1.5689020632666962E-3</v>
      </c>
      <c r="M7389" s="50">
        <v>1.5822662940524065E-3</v>
      </c>
      <c r="N7389" s="50">
        <v>4.9399999999999999E-2</v>
      </c>
      <c r="O7389" s="50">
        <v>0.05</v>
      </c>
      <c r="R7389" s="59"/>
    </row>
    <row r="7390" spans="11:18" x14ac:dyDescent="0.2">
      <c r="K7390" s="17">
        <v>7381</v>
      </c>
      <c r="L7390" s="50">
        <v>1.6066597176343589E-3</v>
      </c>
      <c r="M7390" s="50">
        <v>1.6199682446603461E-3</v>
      </c>
      <c r="N7390" s="50">
        <v>4.9200000000000001E-2</v>
      </c>
      <c r="O7390" s="50">
        <v>4.9799999999999997E-2</v>
      </c>
      <c r="R7390" s="59"/>
    </row>
    <row r="7391" spans="11:18" x14ac:dyDescent="0.2">
      <c r="K7391" s="17">
        <v>7382</v>
      </c>
      <c r="L7391" s="50">
        <v>1.9179522934882609E-3</v>
      </c>
      <c r="M7391" s="50">
        <v>1.9320829943110943E-3</v>
      </c>
      <c r="N7391" s="50">
        <v>5.2200000000000003E-2</v>
      </c>
      <c r="O7391" s="50">
        <v>5.2200000000000003E-2</v>
      </c>
      <c r="R7391" s="59"/>
    </row>
    <row r="7392" spans="11:18" x14ac:dyDescent="0.2">
      <c r="K7392" s="17">
        <v>7383</v>
      </c>
      <c r="L7392" s="50">
        <v>1.7635502656378271E-3</v>
      </c>
      <c r="M7392" s="50">
        <v>1.777268195159117E-3</v>
      </c>
      <c r="N7392" s="50">
        <v>5.0799999999999998E-2</v>
      </c>
      <c r="O7392" s="50">
        <v>5.0799999999999998E-2</v>
      </c>
      <c r="R7392" s="59"/>
    </row>
    <row r="7393" spans="11:18" x14ac:dyDescent="0.2">
      <c r="K7393" s="17">
        <v>7384</v>
      </c>
      <c r="L7393" s="50">
        <v>1.7264651921055083E-3</v>
      </c>
      <c r="M7393" s="50">
        <v>1.741024293547559E-3</v>
      </c>
      <c r="N7393" s="50">
        <v>5.3999999999999999E-2</v>
      </c>
      <c r="O7393" s="50">
        <v>5.4399999999999997E-2</v>
      </c>
      <c r="R7393" s="59"/>
    </row>
    <row r="7394" spans="11:18" x14ac:dyDescent="0.2">
      <c r="K7394" s="17">
        <v>7385</v>
      </c>
      <c r="L7394" s="50">
        <v>1.4684913006870644E-3</v>
      </c>
      <c r="M7394" s="50">
        <v>1.4813995029590598E-3</v>
      </c>
      <c r="N7394" s="50">
        <v>4.7800000000000002E-2</v>
      </c>
      <c r="O7394" s="50">
        <v>4.8399999999999999E-2</v>
      </c>
      <c r="R7394" s="59"/>
    </row>
    <row r="7395" spans="11:18" x14ac:dyDescent="0.2">
      <c r="K7395" s="17">
        <v>7386</v>
      </c>
      <c r="L7395" s="50">
        <v>1.7134449921267503E-3</v>
      </c>
      <c r="M7395" s="50">
        <v>1.7276344320217617E-3</v>
      </c>
      <c r="N7395" s="50">
        <v>5.2400000000000002E-2</v>
      </c>
      <c r="O7395" s="50">
        <v>5.2999999999999999E-2</v>
      </c>
      <c r="R7395" s="59"/>
    </row>
    <row r="7396" spans="11:18" x14ac:dyDescent="0.2">
      <c r="K7396" s="17">
        <v>7387</v>
      </c>
      <c r="L7396" s="50">
        <v>1.8540948851911607E-3</v>
      </c>
      <c r="M7396" s="50">
        <v>1.868361018232753E-3</v>
      </c>
      <c r="N7396" s="50">
        <v>5.2600000000000001E-2</v>
      </c>
      <c r="O7396" s="50">
        <v>5.2999999999999999E-2</v>
      </c>
      <c r="R7396" s="59"/>
    </row>
    <row r="7397" spans="11:18" x14ac:dyDescent="0.2">
      <c r="K7397" s="17">
        <v>7388</v>
      </c>
      <c r="L7397" s="50">
        <v>1.5190844192097183E-3</v>
      </c>
      <c r="M7397" s="50">
        <v>1.5324624027827909E-3</v>
      </c>
      <c r="N7397" s="50">
        <v>4.9599999999999998E-2</v>
      </c>
      <c r="O7397" s="50">
        <v>4.9799999999999997E-2</v>
      </c>
      <c r="R7397" s="59"/>
    </row>
    <row r="7398" spans="11:18" x14ac:dyDescent="0.2">
      <c r="K7398" s="17">
        <v>7389</v>
      </c>
      <c r="L7398" s="50">
        <v>1.6240427642859412E-3</v>
      </c>
      <c r="M7398" s="50">
        <v>1.6368376897051603E-3</v>
      </c>
      <c r="N7398" s="50">
        <v>4.7399999999999998E-2</v>
      </c>
      <c r="O7398" s="50">
        <v>4.7600000000000003E-2</v>
      </c>
      <c r="R7398" s="59"/>
    </row>
    <row r="7399" spans="11:18" x14ac:dyDescent="0.2">
      <c r="K7399" s="17">
        <v>7390</v>
      </c>
      <c r="L7399" s="50">
        <v>1.808110102035753E-3</v>
      </c>
      <c r="M7399" s="50">
        <v>1.8222367974829879E-3</v>
      </c>
      <c r="N7399" s="50">
        <v>5.2200000000000003E-2</v>
      </c>
      <c r="O7399" s="50">
        <v>5.2400000000000002E-2</v>
      </c>
      <c r="R7399" s="59"/>
    </row>
    <row r="7400" spans="11:18" x14ac:dyDescent="0.2">
      <c r="K7400" s="17">
        <v>7391</v>
      </c>
      <c r="L7400" s="50">
        <v>1.8294419232127818E-3</v>
      </c>
      <c r="M7400" s="50">
        <v>1.843543579546601E-3</v>
      </c>
      <c r="N7400" s="50">
        <v>5.2200000000000003E-2</v>
      </c>
      <c r="O7400" s="50">
        <v>5.2200000000000003E-2</v>
      </c>
      <c r="R7400" s="59"/>
    </row>
    <row r="7401" spans="11:18" x14ac:dyDescent="0.2">
      <c r="K7401" s="17">
        <v>7392</v>
      </c>
      <c r="L7401" s="50">
        <v>1.4205725672296126E-3</v>
      </c>
      <c r="M7401" s="50">
        <v>1.4327812601577518E-3</v>
      </c>
      <c r="N7401" s="50">
        <v>4.5400000000000003E-2</v>
      </c>
      <c r="O7401" s="50">
        <v>4.5400000000000003E-2</v>
      </c>
      <c r="R7401" s="59"/>
    </row>
    <row r="7402" spans="11:18" x14ac:dyDescent="0.2">
      <c r="K7402" s="17">
        <v>7393</v>
      </c>
      <c r="L7402" s="50">
        <v>1.880121399525818E-3</v>
      </c>
      <c r="M7402" s="50">
        <v>1.8947569785155612E-3</v>
      </c>
      <c r="N7402" s="50">
        <v>5.4199999999999998E-2</v>
      </c>
      <c r="O7402" s="50">
        <v>5.4199999999999998E-2</v>
      </c>
      <c r="R7402" s="59"/>
    </row>
    <row r="7403" spans="11:18" x14ac:dyDescent="0.2">
      <c r="K7403" s="17">
        <v>7394</v>
      </c>
      <c r="L7403" s="50">
        <v>2.0075999498695937E-3</v>
      </c>
      <c r="M7403" s="50">
        <v>2.0226687951574655E-3</v>
      </c>
      <c r="N7403" s="50">
        <v>5.5599999999999997E-2</v>
      </c>
      <c r="O7403" s="50">
        <v>5.5800000000000002E-2</v>
      </c>
      <c r="R7403" s="59"/>
    </row>
    <row r="7404" spans="11:18" x14ac:dyDescent="0.2">
      <c r="K7404" s="17">
        <v>7395</v>
      </c>
      <c r="L7404" s="50">
        <v>1.6054016621907215E-3</v>
      </c>
      <c r="M7404" s="50">
        <v>1.6192920191110212E-3</v>
      </c>
      <c r="N7404" s="50">
        <v>5.0999999999999997E-2</v>
      </c>
      <c r="O7404" s="50">
        <v>5.1799999999999999E-2</v>
      </c>
      <c r="R7404" s="59"/>
    </row>
    <row r="7405" spans="11:18" x14ac:dyDescent="0.2">
      <c r="K7405" s="17">
        <v>7396</v>
      </c>
      <c r="L7405" s="50">
        <v>1.6724045403196514E-3</v>
      </c>
      <c r="M7405" s="50">
        <v>1.6869935962169475E-3</v>
      </c>
      <c r="N7405" s="50">
        <v>5.3999999999999999E-2</v>
      </c>
      <c r="O7405" s="50">
        <v>5.4399999999999997E-2</v>
      </c>
      <c r="R7405" s="59"/>
    </row>
    <row r="7406" spans="11:18" x14ac:dyDescent="0.2">
      <c r="K7406" s="17">
        <v>7397</v>
      </c>
      <c r="L7406" s="50">
        <v>1.8672299378052234E-3</v>
      </c>
      <c r="M7406" s="50">
        <v>1.8808784311307573E-3</v>
      </c>
      <c r="N7406" s="50">
        <v>5.04E-2</v>
      </c>
      <c r="O7406" s="50">
        <v>5.04E-2</v>
      </c>
      <c r="R7406" s="59"/>
    </row>
    <row r="7407" spans="11:18" x14ac:dyDescent="0.2">
      <c r="K7407" s="17">
        <v>7398</v>
      </c>
      <c r="L7407" s="50">
        <v>1.620032155047789E-3</v>
      </c>
      <c r="M7407" s="50">
        <v>1.6337738476236417E-3</v>
      </c>
      <c r="N7407" s="50">
        <v>5.0799999999999998E-2</v>
      </c>
      <c r="O7407" s="50">
        <v>5.16E-2</v>
      </c>
      <c r="R7407" s="59"/>
    </row>
    <row r="7408" spans="11:18" x14ac:dyDescent="0.2">
      <c r="K7408" s="17">
        <v>7399</v>
      </c>
      <c r="L7408" s="50">
        <v>1.8887092170838428E-3</v>
      </c>
      <c r="M7408" s="50">
        <v>1.9038323506757574E-3</v>
      </c>
      <c r="N7408" s="50">
        <v>5.5800000000000002E-2</v>
      </c>
      <c r="O7408" s="50">
        <v>5.62E-2</v>
      </c>
      <c r="R7408" s="59"/>
    </row>
    <row r="7409" spans="11:18" x14ac:dyDescent="0.2">
      <c r="K7409" s="17">
        <v>7400</v>
      </c>
      <c r="L7409" s="50">
        <v>1.730410533163741E-3</v>
      </c>
      <c r="M7409" s="50">
        <v>1.7439579567764491E-3</v>
      </c>
      <c r="N7409" s="50">
        <v>4.9599999999999998E-2</v>
      </c>
      <c r="O7409" s="50">
        <v>5.0599999999999999E-2</v>
      </c>
      <c r="R7409" s="59"/>
    </row>
    <row r="7410" spans="11:18" x14ac:dyDescent="0.2">
      <c r="K7410" s="17">
        <v>7401</v>
      </c>
      <c r="L7410" s="50">
        <v>1.7658161640003432E-3</v>
      </c>
      <c r="M7410" s="50">
        <v>1.780362504741721E-3</v>
      </c>
      <c r="N7410" s="50">
        <v>5.3999999999999999E-2</v>
      </c>
      <c r="O7410" s="50">
        <v>5.3999999999999999E-2</v>
      </c>
      <c r="R7410" s="59"/>
    </row>
    <row r="7411" spans="11:18" x14ac:dyDescent="0.2">
      <c r="K7411" s="17">
        <v>7402</v>
      </c>
      <c r="L7411" s="50">
        <v>1.4777477641441774E-3</v>
      </c>
      <c r="M7411" s="50">
        <v>1.4911799530774401E-3</v>
      </c>
      <c r="N7411" s="50">
        <v>4.9799999999999997E-2</v>
      </c>
      <c r="O7411" s="50">
        <v>5.0200000000000002E-2</v>
      </c>
      <c r="R7411" s="59"/>
    </row>
    <row r="7412" spans="11:18" x14ac:dyDescent="0.2">
      <c r="K7412" s="17">
        <v>7403</v>
      </c>
      <c r="L7412" s="50">
        <v>1.7792715874363416E-3</v>
      </c>
      <c r="M7412" s="50">
        <v>1.7938524850286007E-3</v>
      </c>
      <c r="N7412" s="50">
        <v>5.3800000000000001E-2</v>
      </c>
      <c r="O7412" s="50">
        <v>5.4199999999999998E-2</v>
      </c>
      <c r="R7412" s="59"/>
    </row>
    <row r="7413" spans="11:18" x14ac:dyDescent="0.2">
      <c r="K7413" s="17">
        <v>7404</v>
      </c>
      <c r="L7413" s="50">
        <v>1.8242432627008324E-3</v>
      </c>
      <c r="M7413" s="50">
        <v>1.8389580838105981E-3</v>
      </c>
      <c r="N7413" s="50">
        <v>5.4399999999999997E-2</v>
      </c>
      <c r="O7413" s="50">
        <v>5.4800000000000001E-2</v>
      </c>
      <c r="R7413" s="59"/>
    </row>
    <row r="7414" spans="11:18" x14ac:dyDescent="0.2">
      <c r="K7414" s="17">
        <v>7405</v>
      </c>
      <c r="L7414" s="50">
        <v>1.8115326140276708E-3</v>
      </c>
      <c r="M7414" s="50">
        <v>1.8261178487982211E-3</v>
      </c>
      <c r="N7414" s="50">
        <v>5.3999999999999999E-2</v>
      </c>
      <c r="O7414" s="50">
        <v>5.4199999999999998E-2</v>
      </c>
      <c r="R7414" s="59"/>
    </row>
    <row r="7415" spans="11:18" x14ac:dyDescent="0.2">
      <c r="K7415" s="17">
        <v>7406</v>
      </c>
      <c r="L7415" s="50">
        <v>1.8187241514778041E-3</v>
      </c>
      <c r="M7415" s="50">
        <v>1.8316610623876836E-3</v>
      </c>
      <c r="N7415" s="50">
        <v>4.7600000000000003E-2</v>
      </c>
      <c r="O7415" s="50">
        <v>4.7800000000000002E-2</v>
      </c>
      <c r="R7415" s="59"/>
    </row>
    <row r="7416" spans="11:18" x14ac:dyDescent="0.2">
      <c r="K7416" s="17">
        <v>7407</v>
      </c>
      <c r="L7416" s="50">
        <v>1.9360591923115254E-3</v>
      </c>
      <c r="M7416" s="50">
        <v>1.9502546472081488E-3</v>
      </c>
      <c r="N7416" s="50">
        <v>5.2200000000000003E-2</v>
      </c>
      <c r="O7416" s="50">
        <v>5.2600000000000001E-2</v>
      </c>
      <c r="R7416" s="59"/>
    </row>
    <row r="7417" spans="11:18" x14ac:dyDescent="0.2">
      <c r="K7417" s="17">
        <v>7408</v>
      </c>
      <c r="L7417" s="50">
        <v>1.7764838118525315E-3</v>
      </c>
      <c r="M7417" s="50">
        <v>1.7898956101130026E-3</v>
      </c>
      <c r="N7417" s="50">
        <v>4.9599999999999998E-2</v>
      </c>
      <c r="O7417" s="50">
        <v>4.9599999999999998E-2</v>
      </c>
      <c r="R7417" s="59"/>
    </row>
    <row r="7418" spans="11:18" x14ac:dyDescent="0.2">
      <c r="K7418" s="17">
        <v>7409</v>
      </c>
      <c r="L7418" s="50">
        <v>1.7508985916839216E-3</v>
      </c>
      <c r="M7418" s="50">
        <v>1.7643537234384255E-3</v>
      </c>
      <c r="N7418" s="50">
        <v>4.9799999999999997E-2</v>
      </c>
      <c r="O7418" s="50">
        <v>4.9799999999999997E-2</v>
      </c>
      <c r="R7418" s="59"/>
    </row>
    <row r="7419" spans="11:18" x14ac:dyDescent="0.2">
      <c r="K7419" s="17">
        <v>7410</v>
      </c>
      <c r="L7419" s="50">
        <v>1.4550718380954147E-3</v>
      </c>
      <c r="M7419" s="50">
        <v>1.467528647886676E-3</v>
      </c>
      <c r="N7419" s="50">
        <v>4.6199999999999998E-2</v>
      </c>
      <c r="O7419" s="50">
        <v>4.6399999999999997E-2</v>
      </c>
      <c r="R7419" s="59"/>
    </row>
    <row r="7420" spans="11:18" x14ac:dyDescent="0.2">
      <c r="K7420" s="17">
        <v>7411</v>
      </c>
      <c r="L7420" s="50">
        <v>1.5488712653221608E-3</v>
      </c>
      <c r="M7420" s="50">
        <v>1.5624295970532399E-3</v>
      </c>
      <c r="N7420" s="50">
        <v>5.04E-2</v>
      </c>
      <c r="O7420" s="50">
        <v>5.0599999999999999E-2</v>
      </c>
      <c r="R7420" s="59"/>
    </row>
    <row r="7421" spans="11:18" x14ac:dyDescent="0.2">
      <c r="K7421" s="17">
        <v>7412</v>
      </c>
      <c r="L7421" s="50">
        <v>1.9260987477982845E-3</v>
      </c>
      <c r="M7421" s="50">
        <v>1.9411115187624797E-3</v>
      </c>
      <c r="N7421" s="50">
        <v>5.5599999999999997E-2</v>
      </c>
      <c r="O7421" s="50">
        <v>5.5599999999999997E-2</v>
      </c>
      <c r="R7421" s="59"/>
    </row>
    <row r="7422" spans="11:18" x14ac:dyDescent="0.2">
      <c r="K7422" s="17">
        <v>7413</v>
      </c>
      <c r="L7422" s="50">
        <v>1.3480535222910549E-3</v>
      </c>
      <c r="M7422" s="50">
        <v>1.3603139041662483E-3</v>
      </c>
      <c r="N7422" s="50">
        <v>4.4999999999999998E-2</v>
      </c>
      <c r="O7422" s="50">
        <v>4.6399999999999997E-2</v>
      </c>
      <c r="R7422" s="59"/>
    </row>
    <row r="7423" spans="11:18" x14ac:dyDescent="0.2">
      <c r="K7423" s="17">
        <v>7414</v>
      </c>
      <c r="L7423" s="50">
        <v>2.0587911508281424E-3</v>
      </c>
      <c r="M7423" s="50">
        <v>2.0743847953612203E-3</v>
      </c>
      <c r="N7423" s="50">
        <v>5.7599999999999998E-2</v>
      </c>
      <c r="O7423" s="50">
        <v>5.7799999999999997E-2</v>
      </c>
      <c r="R7423" s="59"/>
    </row>
    <row r="7424" spans="11:18" x14ac:dyDescent="0.2">
      <c r="K7424" s="17">
        <v>7415</v>
      </c>
      <c r="L7424" s="50">
        <v>1.8292546435190423E-3</v>
      </c>
      <c r="M7424" s="50">
        <v>1.8431468853184676E-3</v>
      </c>
      <c r="N7424" s="50">
        <v>5.0999999999999997E-2</v>
      </c>
      <c r="O7424" s="50">
        <v>5.16E-2</v>
      </c>
      <c r="R7424" s="59"/>
    </row>
    <row r="7425" spans="11:18" x14ac:dyDescent="0.2">
      <c r="K7425" s="17">
        <v>7416</v>
      </c>
      <c r="L7425" s="50">
        <v>1.6216561749841495E-3</v>
      </c>
      <c r="M7425" s="50">
        <v>1.6356612192619361E-3</v>
      </c>
      <c r="N7425" s="50">
        <v>5.1999999999999998E-2</v>
      </c>
      <c r="O7425" s="50">
        <v>5.2400000000000002E-2</v>
      </c>
      <c r="R7425" s="59"/>
    </row>
    <row r="7426" spans="11:18" x14ac:dyDescent="0.2">
      <c r="K7426" s="17">
        <v>7417</v>
      </c>
      <c r="L7426" s="50">
        <v>1.8585350545144558E-3</v>
      </c>
      <c r="M7426" s="50">
        <v>1.8727497161559871E-3</v>
      </c>
      <c r="N7426" s="50">
        <v>5.2600000000000001E-2</v>
      </c>
      <c r="O7426" s="50">
        <v>5.2600000000000001E-2</v>
      </c>
      <c r="R7426" s="59"/>
    </row>
    <row r="7427" spans="11:18" x14ac:dyDescent="0.2">
      <c r="K7427" s="17">
        <v>7418</v>
      </c>
      <c r="L7427" s="50">
        <v>1.9222230764887615E-3</v>
      </c>
      <c r="M7427" s="50">
        <v>1.9361354749259732E-3</v>
      </c>
      <c r="N7427" s="50">
        <v>5.0799999999999998E-2</v>
      </c>
      <c r="O7427" s="50">
        <v>5.1799999999999999E-2</v>
      </c>
      <c r="R7427" s="59"/>
    </row>
    <row r="7428" spans="11:18" x14ac:dyDescent="0.2">
      <c r="K7428" s="17">
        <v>7419</v>
      </c>
      <c r="L7428" s="50">
        <v>1.8389366212085935E-3</v>
      </c>
      <c r="M7428" s="50">
        <v>1.8525044855612694E-3</v>
      </c>
      <c r="N7428" s="50">
        <v>0.05</v>
      </c>
      <c r="O7428" s="50">
        <v>5.0200000000000002E-2</v>
      </c>
      <c r="R7428" s="59"/>
    </row>
    <row r="7429" spans="11:18" x14ac:dyDescent="0.2">
      <c r="K7429" s="17">
        <v>7420</v>
      </c>
      <c r="L7429" s="50">
        <v>1.5447506389000022E-3</v>
      </c>
      <c r="M7429" s="50">
        <v>1.5582238353269923E-3</v>
      </c>
      <c r="N7429" s="50">
        <v>4.9799999999999997E-2</v>
      </c>
      <c r="O7429" s="50">
        <v>5.04E-2</v>
      </c>
      <c r="R7429" s="59"/>
    </row>
    <row r="7430" spans="11:18" x14ac:dyDescent="0.2">
      <c r="K7430" s="17">
        <v>7421</v>
      </c>
      <c r="L7430" s="50">
        <v>1.7461368609531576E-3</v>
      </c>
      <c r="M7430" s="50">
        <v>1.7604369677100852E-3</v>
      </c>
      <c r="N7430" s="50">
        <v>5.2600000000000001E-2</v>
      </c>
      <c r="O7430" s="50">
        <v>5.3600000000000002E-2</v>
      </c>
      <c r="R7430" s="59"/>
    </row>
    <row r="7431" spans="11:18" x14ac:dyDescent="0.2">
      <c r="K7431" s="17">
        <v>7422</v>
      </c>
      <c r="L7431" s="50">
        <v>1.90498943590183E-3</v>
      </c>
      <c r="M7431" s="50">
        <v>1.9191158829906258E-3</v>
      </c>
      <c r="N7431" s="50">
        <v>5.2200000000000003E-2</v>
      </c>
      <c r="O7431" s="50">
        <v>5.2200000000000003E-2</v>
      </c>
      <c r="R7431" s="59"/>
    </row>
    <row r="7432" spans="11:18" x14ac:dyDescent="0.2">
      <c r="K7432" s="17">
        <v>7423</v>
      </c>
      <c r="L7432" s="50">
        <v>1.5972531708868115E-3</v>
      </c>
      <c r="M7432" s="50">
        <v>1.6109637488659105E-3</v>
      </c>
      <c r="N7432" s="50">
        <v>5.0799999999999998E-2</v>
      </c>
      <c r="O7432" s="50">
        <v>5.1400000000000001E-2</v>
      </c>
      <c r="R7432" s="59"/>
    </row>
    <row r="7433" spans="11:18" x14ac:dyDescent="0.2">
      <c r="K7433" s="17">
        <v>7424</v>
      </c>
      <c r="L7433" s="50">
        <v>1.6063038642867853E-3</v>
      </c>
      <c r="M7433" s="50">
        <v>1.6198299673760338E-3</v>
      </c>
      <c r="N7433" s="50">
        <v>5.0200000000000002E-2</v>
      </c>
      <c r="O7433" s="50">
        <v>5.0599999999999999E-2</v>
      </c>
      <c r="R7433" s="59"/>
    </row>
    <row r="7434" spans="11:18" x14ac:dyDescent="0.2">
      <c r="K7434" s="17">
        <v>7425</v>
      </c>
      <c r="L7434" s="50">
        <v>1.8120979825333081E-3</v>
      </c>
      <c r="M7434" s="50">
        <v>1.8264881105428869E-3</v>
      </c>
      <c r="N7434" s="50">
        <v>5.3199999999999997E-2</v>
      </c>
      <c r="O7434" s="50">
        <v>5.3600000000000002E-2</v>
      </c>
      <c r="R7434" s="59"/>
    </row>
    <row r="7435" spans="11:18" x14ac:dyDescent="0.2">
      <c r="K7435" s="17">
        <v>7426</v>
      </c>
      <c r="L7435" s="50">
        <v>1.7357409925662615E-3</v>
      </c>
      <c r="M7435" s="50">
        <v>1.7502656849774894E-3</v>
      </c>
      <c r="N7435" s="50">
        <v>5.3800000000000001E-2</v>
      </c>
      <c r="O7435" s="50">
        <v>5.3999999999999999E-2</v>
      </c>
      <c r="R7435" s="59"/>
    </row>
    <row r="7436" spans="11:18" x14ac:dyDescent="0.2">
      <c r="K7436" s="17">
        <v>7427</v>
      </c>
      <c r="L7436" s="50">
        <v>2.0069392213478746E-3</v>
      </c>
      <c r="M7436" s="50">
        <v>2.020993718632247E-3</v>
      </c>
      <c r="N7436" s="50">
        <v>5.16E-2</v>
      </c>
      <c r="O7436" s="50">
        <v>5.1799999999999999E-2</v>
      </c>
      <c r="R7436" s="59"/>
    </row>
    <row r="7437" spans="11:18" x14ac:dyDescent="0.2">
      <c r="K7437" s="17">
        <v>7428</v>
      </c>
      <c r="L7437" s="50">
        <v>1.784261979225056E-3</v>
      </c>
      <c r="M7437" s="50">
        <v>1.7985039975449237E-3</v>
      </c>
      <c r="N7437" s="50">
        <v>5.28E-2</v>
      </c>
      <c r="O7437" s="50">
        <v>5.28E-2</v>
      </c>
      <c r="R7437" s="59"/>
    </row>
    <row r="7438" spans="11:18" x14ac:dyDescent="0.2">
      <c r="K7438" s="17">
        <v>7429</v>
      </c>
      <c r="L7438" s="50">
        <v>1.7617096448529353E-3</v>
      </c>
      <c r="M7438" s="50">
        <v>1.775555932362359E-3</v>
      </c>
      <c r="N7438" s="50">
        <v>5.1200000000000002E-2</v>
      </c>
      <c r="O7438" s="50">
        <v>5.1400000000000001E-2</v>
      </c>
      <c r="R7438" s="59"/>
    </row>
    <row r="7439" spans="11:18" x14ac:dyDescent="0.2">
      <c r="K7439" s="17">
        <v>7430</v>
      </c>
      <c r="L7439" s="50">
        <v>1.4546171162478595E-3</v>
      </c>
      <c r="M7439" s="50">
        <v>1.4671788954811308E-3</v>
      </c>
      <c r="N7439" s="50">
        <v>4.6600000000000003E-2</v>
      </c>
      <c r="O7439" s="50">
        <v>4.6800000000000001E-2</v>
      </c>
      <c r="R7439" s="59"/>
    </row>
    <row r="7440" spans="11:18" x14ac:dyDescent="0.2">
      <c r="K7440" s="17">
        <v>7431</v>
      </c>
      <c r="L7440" s="50">
        <v>1.8153735669148741E-3</v>
      </c>
      <c r="M7440" s="50">
        <v>1.8302465451885939E-3</v>
      </c>
      <c r="N7440" s="50">
        <v>5.5199999999999999E-2</v>
      </c>
      <c r="O7440" s="50">
        <v>5.5199999999999999E-2</v>
      </c>
      <c r="R7440" s="59"/>
    </row>
    <row r="7441" spans="11:18" x14ac:dyDescent="0.2">
      <c r="K7441" s="17">
        <v>7432</v>
      </c>
      <c r="L7441" s="50">
        <v>1.9782171764200843E-3</v>
      </c>
      <c r="M7441" s="50">
        <v>1.9927334204177462E-3</v>
      </c>
      <c r="N7441" s="50">
        <v>5.3400000000000003E-2</v>
      </c>
      <c r="O7441" s="50">
        <v>5.3800000000000001E-2</v>
      </c>
      <c r="R7441" s="59"/>
    </row>
    <row r="7442" spans="11:18" x14ac:dyDescent="0.2">
      <c r="K7442" s="17">
        <v>7433</v>
      </c>
      <c r="L7442" s="50">
        <v>1.7376610229476036E-3</v>
      </c>
      <c r="M7442" s="50">
        <v>1.752547901080868E-3</v>
      </c>
      <c r="N7442" s="50">
        <v>5.5199999999999999E-2</v>
      </c>
      <c r="O7442" s="50">
        <v>5.5599999999999997E-2</v>
      </c>
      <c r="R7442" s="59"/>
    </row>
    <row r="7443" spans="11:18" x14ac:dyDescent="0.2">
      <c r="K7443" s="17">
        <v>7434</v>
      </c>
      <c r="L7443" s="50">
        <v>1.8015257406688247E-3</v>
      </c>
      <c r="M7443" s="50">
        <v>1.8154597124494128E-3</v>
      </c>
      <c r="N7443" s="50">
        <v>5.1400000000000001E-2</v>
      </c>
      <c r="O7443" s="50">
        <v>5.16E-2</v>
      </c>
      <c r="R7443" s="59"/>
    </row>
    <row r="7444" spans="11:18" x14ac:dyDescent="0.2">
      <c r="K7444" s="17">
        <v>7435</v>
      </c>
      <c r="L7444" s="50">
        <v>1.4465722692065463E-3</v>
      </c>
      <c r="M7444" s="50">
        <v>1.4582074372029167E-3</v>
      </c>
      <c r="N7444" s="50">
        <v>4.2999999999999997E-2</v>
      </c>
      <c r="O7444" s="50">
        <v>4.3200000000000002E-2</v>
      </c>
      <c r="R7444" s="59"/>
    </row>
    <row r="7445" spans="11:18" x14ac:dyDescent="0.2">
      <c r="K7445" s="17">
        <v>7436</v>
      </c>
      <c r="L7445" s="50">
        <v>1.8237681667928778E-3</v>
      </c>
      <c r="M7445" s="50">
        <v>1.8379196905250425E-3</v>
      </c>
      <c r="N7445" s="50">
        <v>5.2400000000000002E-2</v>
      </c>
      <c r="O7445" s="50">
        <v>5.2400000000000002E-2</v>
      </c>
      <c r="R7445" s="59"/>
    </row>
    <row r="7446" spans="11:18" x14ac:dyDescent="0.2">
      <c r="K7446" s="17">
        <v>7437</v>
      </c>
      <c r="L7446" s="50">
        <v>1.6421140352032883E-3</v>
      </c>
      <c r="M7446" s="50">
        <v>1.6558232801121321E-3</v>
      </c>
      <c r="N7446" s="50">
        <v>5.04E-2</v>
      </c>
      <c r="O7446" s="50">
        <v>5.1400000000000001E-2</v>
      </c>
      <c r="R7446" s="59"/>
    </row>
    <row r="7447" spans="11:18" x14ac:dyDescent="0.2">
      <c r="K7447" s="17">
        <v>7438</v>
      </c>
      <c r="L7447" s="50">
        <v>1.8508679644411983E-3</v>
      </c>
      <c r="M7447" s="50">
        <v>1.8651373691307423E-3</v>
      </c>
      <c r="N7447" s="50">
        <v>5.2600000000000001E-2</v>
      </c>
      <c r="O7447" s="50">
        <v>5.2999999999999999E-2</v>
      </c>
      <c r="R7447" s="59"/>
    </row>
    <row r="7448" spans="11:18" x14ac:dyDescent="0.2">
      <c r="K7448" s="17">
        <v>7439</v>
      </c>
      <c r="L7448" s="50">
        <v>1.7107195601924014E-3</v>
      </c>
      <c r="M7448" s="50">
        <v>1.725040904183292E-3</v>
      </c>
      <c r="N7448" s="50">
        <v>5.3199999999999997E-2</v>
      </c>
      <c r="O7448" s="50">
        <v>5.3199999999999997E-2</v>
      </c>
      <c r="R7448" s="59"/>
    </row>
    <row r="7449" spans="11:18" x14ac:dyDescent="0.2">
      <c r="K7449" s="17">
        <v>7440</v>
      </c>
      <c r="L7449" s="50">
        <v>1.7381730858472522E-3</v>
      </c>
      <c r="M7449" s="50">
        <v>1.7515723125247891E-3</v>
      </c>
      <c r="N7449" s="50">
        <v>4.9599999999999998E-2</v>
      </c>
      <c r="O7449" s="50">
        <v>4.9599999999999998E-2</v>
      </c>
      <c r="R7449" s="59"/>
    </row>
    <row r="7450" spans="11:18" x14ac:dyDescent="0.2">
      <c r="K7450" s="17">
        <v>7441</v>
      </c>
      <c r="L7450" s="50">
        <v>1.8946326615449254E-3</v>
      </c>
      <c r="M7450" s="50">
        <v>1.9086747710645984E-3</v>
      </c>
      <c r="N7450" s="50">
        <v>5.16E-2</v>
      </c>
      <c r="O7450" s="50">
        <v>5.2200000000000003E-2</v>
      </c>
      <c r="R7450" s="59"/>
    </row>
    <row r="7451" spans="11:18" x14ac:dyDescent="0.2">
      <c r="K7451" s="17">
        <v>7442</v>
      </c>
      <c r="L7451" s="50">
        <v>2.0335498621910646E-3</v>
      </c>
      <c r="M7451" s="50">
        <v>2.0488565391560084E-3</v>
      </c>
      <c r="N7451" s="50">
        <v>5.6599999999999998E-2</v>
      </c>
      <c r="O7451" s="50">
        <v>5.6599999999999998E-2</v>
      </c>
      <c r="R7451" s="59"/>
    </row>
    <row r="7452" spans="11:18" x14ac:dyDescent="0.2">
      <c r="K7452" s="17">
        <v>7443</v>
      </c>
      <c r="L7452" s="50">
        <v>1.9499860901939837E-3</v>
      </c>
      <c r="M7452" s="50">
        <v>1.9648906491747924E-3</v>
      </c>
      <c r="N7452" s="50">
        <v>5.5E-2</v>
      </c>
      <c r="O7452" s="50">
        <v>5.5199999999999999E-2</v>
      </c>
      <c r="R7452" s="59"/>
    </row>
    <row r="7453" spans="11:18" x14ac:dyDescent="0.2">
      <c r="K7453" s="17">
        <v>7444</v>
      </c>
      <c r="L7453" s="50">
        <v>1.5978061134572009E-3</v>
      </c>
      <c r="M7453" s="50">
        <v>1.6106185733788959E-3</v>
      </c>
      <c r="N7453" s="50">
        <v>4.7399999999999998E-2</v>
      </c>
      <c r="O7453" s="50">
        <v>4.7800000000000002E-2</v>
      </c>
      <c r="R7453" s="59"/>
    </row>
    <row r="7454" spans="11:18" x14ac:dyDescent="0.2">
      <c r="K7454" s="17">
        <v>7445</v>
      </c>
      <c r="L7454" s="50">
        <v>1.6418616416280078E-3</v>
      </c>
      <c r="M7454" s="50">
        <v>1.6552292639107733E-3</v>
      </c>
      <c r="N7454" s="50">
        <v>4.9599999999999998E-2</v>
      </c>
      <c r="O7454" s="50">
        <v>4.9599999999999998E-2</v>
      </c>
      <c r="R7454" s="59"/>
    </row>
    <row r="7455" spans="11:18" x14ac:dyDescent="0.2">
      <c r="K7455" s="17">
        <v>7446</v>
      </c>
      <c r="L7455" s="50">
        <v>1.828580074995785E-3</v>
      </c>
      <c r="M7455" s="50">
        <v>1.8426118531582609E-3</v>
      </c>
      <c r="N7455" s="50">
        <v>5.1400000000000001E-2</v>
      </c>
      <c r="O7455" s="50">
        <v>5.2400000000000002E-2</v>
      </c>
      <c r="R7455" s="59"/>
    </row>
    <row r="7456" spans="11:18" x14ac:dyDescent="0.2">
      <c r="K7456" s="17">
        <v>7447</v>
      </c>
      <c r="L7456" s="50">
        <v>1.6843266896584262E-3</v>
      </c>
      <c r="M7456" s="50">
        <v>1.6976637929500956E-3</v>
      </c>
      <c r="N7456" s="50">
        <v>4.9200000000000001E-2</v>
      </c>
      <c r="O7456" s="50">
        <v>4.9799999999999997E-2</v>
      </c>
      <c r="R7456" s="59"/>
    </row>
    <row r="7457" spans="11:18" x14ac:dyDescent="0.2">
      <c r="K7457" s="17">
        <v>7448</v>
      </c>
      <c r="L7457" s="50">
        <v>1.7702995282957346E-3</v>
      </c>
      <c r="M7457" s="50">
        <v>1.7860620535033701E-3</v>
      </c>
      <c r="N7457" s="50">
        <v>5.8400000000000001E-2</v>
      </c>
      <c r="O7457" s="50">
        <v>5.8799999999999998E-2</v>
      </c>
      <c r="R7457" s="59"/>
    </row>
    <row r="7458" spans="11:18" x14ac:dyDescent="0.2">
      <c r="K7458" s="17">
        <v>7449</v>
      </c>
      <c r="L7458" s="50">
        <v>1.5824141544132403E-3</v>
      </c>
      <c r="M7458" s="50">
        <v>1.5954575836787473E-3</v>
      </c>
      <c r="N7458" s="50">
        <v>4.82E-2</v>
      </c>
      <c r="O7458" s="50">
        <v>4.8599999999999997E-2</v>
      </c>
      <c r="R7458" s="59"/>
    </row>
    <row r="7459" spans="11:18" x14ac:dyDescent="0.2">
      <c r="K7459" s="17">
        <v>7450</v>
      </c>
      <c r="L7459" s="50">
        <v>1.7174586252173452E-3</v>
      </c>
      <c r="M7459" s="50">
        <v>1.7299986021530231E-3</v>
      </c>
      <c r="N7459" s="50">
        <v>4.6199999999999998E-2</v>
      </c>
      <c r="O7459" s="50">
        <v>4.6399999999999997E-2</v>
      </c>
      <c r="R7459" s="59"/>
    </row>
    <row r="7460" spans="11:18" x14ac:dyDescent="0.2">
      <c r="K7460" s="17">
        <v>7451</v>
      </c>
      <c r="L7460" s="50">
        <v>1.8785126792310346E-3</v>
      </c>
      <c r="M7460" s="50">
        <v>1.8935681917593456E-3</v>
      </c>
      <c r="N7460" s="50">
        <v>5.5599999999999997E-2</v>
      </c>
      <c r="O7460" s="50">
        <v>5.6000000000000001E-2</v>
      </c>
      <c r="R7460" s="59"/>
    </row>
    <row r="7461" spans="11:18" x14ac:dyDescent="0.2">
      <c r="K7461" s="17">
        <v>7452</v>
      </c>
      <c r="L7461" s="50">
        <v>1.9689939965567439E-3</v>
      </c>
      <c r="M7461" s="50">
        <v>1.9837627804551628E-3</v>
      </c>
      <c r="N7461" s="50">
        <v>5.4600000000000003E-2</v>
      </c>
      <c r="O7461" s="50">
        <v>5.4800000000000001E-2</v>
      </c>
      <c r="R7461" s="59"/>
    </row>
    <row r="7462" spans="11:18" x14ac:dyDescent="0.2">
      <c r="K7462" s="17">
        <v>7453</v>
      </c>
      <c r="L7462" s="50">
        <v>1.783321353965426E-3</v>
      </c>
      <c r="M7462" s="50">
        <v>1.7968483757793145E-3</v>
      </c>
      <c r="N7462" s="50">
        <v>0.05</v>
      </c>
      <c r="O7462" s="50">
        <v>5.0200000000000002E-2</v>
      </c>
      <c r="R7462" s="59"/>
    </row>
    <row r="7463" spans="11:18" x14ac:dyDescent="0.2">
      <c r="K7463" s="17">
        <v>7454</v>
      </c>
      <c r="L7463" s="50">
        <v>1.867790879138223E-3</v>
      </c>
      <c r="M7463" s="50">
        <v>1.8822245604960435E-3</v>
      </c>
      <c r="N7463" s="50">
        <v>5.3199999999999997E-2</v>
      </c>
      <c r="O7463" s="50">
        <v>5.3600000000000002E-2</v>
      </c>
      <c r="R7463" s="59"/>
    </row>
    <row r="7464" spans="11:18" x14ac:dyDescent="0.2">
      <c r="K7464" s="17">
        <v>7455</v>
      </c>
      <c r="L7464" s="50">
        <v>1.7921867984502374E-3</v>
      </c>
      <c r="M7464" s="50">
        <v>1.8065683018243363E-3</v>
      </c>
      <c r="N7464" s="50">
        <v>5.3199999999999997E-2</v>
      </c>
      <c r="O7464" s="50">
        <v>5.3600000000000002E-2</v>
      </c>
      <c r="R7464" s="59"/>
    </row>
    <row r="7465" spans="11:18" x14ac:dyDescent="0.2">
      <c r="K7465" s="17">
        <v>7456</v>
      </c>
      <c r="L7465" s="50">
        <v>1.7462701895485067E-3</v>
      </c>
      <c r="M7465" s="50">
        <v>1.7597808814812615E-3</v>
      </c>
      <c r="N7465" s="50">
        <v>0.05</v>
      </c>
      <c r="O7465" s="50">
        <v>5.0200000000000002E-2</v>
      </c>
      <c r="R7465" s="59"/>
    </row>
    <row r="7466" spans="11:18" x14ac:dyDescent="0.2">
      <c r="K7466" s="17">
        <v>7457</v>
      </c>
      <c r="L7466" s="50">
        <v>1.5858063561171071E-3</v>
      </c>
      <c r="M7466" s="50">
        <v>1.5983241244942733E-3</v>
      </c>
      <c r="N7466" s="50">
        <v>4.6199999999999998E-2</v>
      </c>
      <c r="O7466" s="50">
        <v>4.6399999999999997E-2</v>
      </c>
      <c r="R7466" s="59"/>
    </row>
    <row r="7467" spans="11:18" x14ac:dyDescent="0.2">
      <c r="K7467" s="17">
        <v>7458</v>
      </c>
      <c r="L7467" s="50">
        <v>1.5913629984253535E-3</v>
      </c>
      <c r="M7467" s="50">
        <v>1.6057469957818963E-3</v>
      </c>
      <c r="N7467" s="50">
        <v>5.3400000000000003E-2</v>
      </c>
      <c r="O7467" s="50">
        <v>5.3800000000000001E-2</v>
      </c>
      <c r="R7467" s="59"/>
    </row>
    <row r="7468" spans="11:18" x14ac:dyDescent="0.2">
      <c r="K7468" s="17">
        <v>7459</v>
      </c>
      <c r="L7468" s="50">
        <v>1.7944351721226365E-3</v>
      </c>
      <c r="M7468" s="50">
        <v>1.8080842987936144E-3</v>
      </c>
      <c r="N7468" s="50">
        <v>5.04E-2</v>
      </c>
      <c r="O7468" s="50">
        <v>5.0599999999999999E-2</v>
      </c>
      <c r="R7468" s="59"/>
    </row>
    <row r="7469" spans="11:18" x14ac:dyDescent="0.2">
      <c r="K7469" s="17">
        <v>7460</v>
      </c>
      <c r="L7469" s="50">
        <v>1.8212696041947376E-3</v>
      </c>
      <c r="M7469" s="50">
        <v>1.8360666189520308E-3</v>
      </c>
      <c r="N7469" s="50">
        <v>5.4600000000000003E-2</v>
      </c>
      <c r="O7469" s="50">
        <v>5.5199999999999999E-2</v>
      </c>
      <c r="R7469" s="59"/>
    </row>
    <row r="7470" spans="11:18" x14ac:dyDescent="0.2">
      <c r="K7470" s="17">
        <v>7461</v>
      </c>
      <c r="L7470" s="50">
        <v>1.5796770338982885E-3</v>
      </c>
      <c r="M7470" s="50">
        <v>1.5931342591569847E-3</v>
      </c>
      <c r="N7470" s="50">
        <v>4.9399999999999999E-2</v>
      </c>
      <c r="O7470" s="50">
        <v>5.0200000000000002E-2</v>
      </c>
      <c r="R7470" s="59"/>
    </row>
    <row r="7471" spans="11:18" x14ac:dyDescent="0.2">
      <c r="K7471" s="17">
        <v>7462</v>
      </c>
      <c r="L7471" s="50">
        <v>1.645365939718942E-3</v>
      </c>
      <c r="M7471" s="50">
        <v>1.6580799554333761E-3</v>
      </c>
      <c r="N7471" s="50">
        <v>4.6600000000000003E-2</v>
      </c>
      <c r="O7471" s="50">
        <v>4.7399999999999998E-2</v>
      </c>
      <c r="R7471" s="59"/>
    </row>
    <row r="7472" spans="11:18" x14ac:dyDescent="0.2">
      <c r="K7472" s="17">
        <v>7463</v>
      </c>
      <c r="L7472" s="50">
        <v>1.7624021651891351E-3</v>
      </c>
      <c r="M7472" s="50">
        <v>1.7758764507831639E-3</v>
      </c>
      <c r="N7472" s="50">
        <v>4.9599999999999998E-2</v>
      </c>
      <c r="O7472" s="50">
        <v>5.0200000000000002E-2</v>
      </c>
      <c r="R7472" s="59"/>
    </row>
    <row r="7473" spans="11:18" x14ac:dyDescent="0.2">
      <c r="K7473" s="17">
        <v>7464</v>
      </c>
      <c r="L7473" s="50">
        <v>1.778847245017849E-3</v>
      </c>
      <c r="M7473" s="50">
        <v>1.7927951575603138E-3</v>
      </c>
      <c r="N7473" s="50">
        <v>5.1400000000000001E-2</v>
      </c>
      <c r="O7473" s="50">
        <v>5.1799999999999999E-2</v>
      </c>
      <c r="R7473" s="59"/>
    </row>
    <row r="7474" spans="11:18" x14ac:dyDescent="0.2">
      <c r="K7474" s="17">
        <v>7465</v>
      </c>
      <c r="L7474" s="50">
        <v>1.9586196143899369E-3</v>
      </c>
      <c r="M7474" s="50">
        <v>1.9742735486980214E-3</v>
      </c>
      <c r="N7474" s="50">
        <v>5.8000000000000003E-2</v>
      </c>
      <c r="O7474" s="50">
        <v>5.8200000000000002E-2</v>
      </c>
      <c r="R7474" s="59"/>
    </row>
    <row r="7475" spans="11:18" x14ac:dyDescent="0.2">
      <c r="K7475" s="17">
        <v>7466</v>
      </c>
      <c r="L7475" s="50">
        <v>1.9320799889980449E-3</v>
      </c>
      <c r="M7475" s="50">
        <v>1.9464739719409862E-3</v>
      </c>
      <c r="N7475" s="50">
        <v>5.3199999999999997E-2</v>
      </c>
      <c r="O7475" s="50">
        <v>5.3199999999999997E-2</v>
      </c>
      <c r="R7475" s="59"/>
    </row>
    <row r="7476" spans="11:18" x14ac:dyDescent="0.2">
      <c r="K7476" s="17">
        <v>7467</v>
      </c>
      <c r="L7476" s="50">
        <v>2.0479210259406731E-3</v>
      </c>
      <c r="M7476" s="50">
        <v>2.063069368521268E-3</v>
      </c>
      <c r="N7476" s="50">
        <v>5.5800000000000002E-2</v>
      </c>
      <c r="O7476" s="50">
        <v>5.6000000000000001E-2</v>
      </c>
      <c r="R7476" s="59"/>
    </row>
    <row r="7477" spans="11:18" x14ac:dyDescent="0.2">
      <c r="K7477" s="17">
        <v>7468</v>
      </c>
      <c r="L7477" s="50">
        <v>1.6948341318658933E-3</v>
      </c>
      <c r="M7477" s="50">
        <v>1.7088189046175701E-3</v>
      </c>
      <c r="N7477" s="50">
        <v>5.16E-2</v>
      </c>
      <c r="O7477" s="50">
        <v>5.1999999999999998E-2</v>
      </c>
      <c r="R7477" s="59"/>
    </row>
    <row r="7478" spans="11:18" x14ac:dyDescent="0.2">
      <c r="K7478" s="17">
        <v>7469</v>
      </c>
      <c r="L7478" s="50">
        <v>1.6527226909525865E-3</v>
      </c>
      <c r="M7478" s="50">
        <v>1.6657835018891059E-3</v>
      </c>
      <c r="N7478" s="50">
        <v>4.8399999999999999E-2</v>
      </c>
      <c r="O7478" s="50">
        <v>4.8399999999999999E-2</v>
      </c>
      <c r="R7478" s="59"/>
    </row>
    <row r="7479" spans="11:18" x14ac:dyDescent="0.2">
      <c r="K7479" s="17">
        <v>7470</v>
      </c>
      <c r="L7479" s="50">
        <v>1.72747065157216E-3</v>
      </c>
      <c r="M7479" s="50">
        <v>1.7414280186734779E-3</v>
      </c>
      <c r="N7479" s="50">
        <v>5.16E-2</v>
      </c>
      <c r="O7479" s="50">
        <v>5.1799999999999999E-2</v>
      </c>
      <c r="R7479" s="59"/>
    </row>
    <row r="7480" spans="11:18" x14ac:dyDescent="0.2">
      <c r="K7480" s="17">
        <v>7471</v>
      </c>
      <c r="L7480" s="50">
        <v>1.6950623038837175E-3</v>
      </c>
      <c r="M7480" s="50">
        <v>1.7083757363741501E-3</v>
      </c>
      <c r="N7480" s="50">
        <v>4.9000000000000002E-2</v>
      </c>
      <c r="O7480" s="50">
        <v>4.9399999999999999E-2</v>
      </c>
      <c r="R7480" s="59"/>
    </row>
    <row r="7481" spans="11:18" x14ac:dyDescent="0.2">
      <c r="K7481" s="17">
        <v>7472</v>
      </c>
      <c r="L7481" s="50">
        <v>1.9645073803475094E-3</v>
      </c>
      <c r="M7481" s="50">
        <v>1.9797261758481427E-3</v>
      </c>
      <c r="N7481" s="50">
        <v>5.62E-2</v>
      </c>
      <c r="O7481" s="50">
        <v>5.6599999999999998E-2</v>
      </c>
      <c r="R7481" s="59"/>
    </row>
    <row r="7482" spans="11:18" x14ac:dyDescent="0.2">
      <c r="K7482" s="17">
        <v>7473</v>
      </c>
      <c r="L7482" s="50">
        <v>1.7265806118126395E-3</v>
      </c>
      <c r="M7482" s="50">
        <v>1.7401521697352873E-3</v>
      </c>
      <c r="N7482" s="50">
        <v>5.0200000000000002E-2</v>
      </c>
      <c r="O7482" s="50">
        <v>5.04E-2</v>
      </c>
      <c r="R7482" s="59"/>
    </row>
    <row r="7483" spans="11:18" x14ac:dyDescent="0.2">
      <c r="K7483" s="17">
        <v>7474</v>
      </c>
      <c r="L7483" s="50">
        <v>1.6219867289413699E-3</v>
      </c>
      <c r="M7483" s="50">
        <v>1.6353068053996949E-3</v>
      </c>
      <c r="N7483" s="50">
        <v>4.9000000000000002E-2</v>
      </c>
      <c r="O7483" s="50">
        <v>0.05</v>
      </c>
      <c r="R7483" s="59"/>
    </row>
    <row r="7484" spans="11:18" x14ac:dyDescent="0.2">
      <c r="K7484" s="17">
        <v>7475</v>
      </c>
      <c r="L7484" s="50">
        <v>1.7442662439170458E-3</v>
      </c>
      <c r="M7484" s="50">
        <v>1.7580358895608703E-3</v>
      </c>
      <c r="N7484" s="50">
        <v>5.0599999999999999E-2</v>
      </c>
      <c r="O7484" s="50">
        <v>5.1200000000000002E-2</v>
      </c>
      <c r="R7484" s="59"/>
    </row>
    <row r="7485" spans="11:18" x14ac:dyDescent="0.2">
      <c r="K7485" s="17">
        <v>7476</v>
      </c>
      <c r="L7485" s="50">
        <v>1.7904855173163231E-3</v>
      </c>
      <c r="M7485" s="50">
        <v>1.8040570978947428E-3</v>
      </c>
      <c r="N7485" s="50">
        <v>5.0200000000000002E-2</v>
      </c>
      <c r="O7485" s="50">
        <v>5.0200000000000002E-2</v>
      </c>
      <c r="R7485" s="59"/>
    </row>
    <row r="7486" spans="11:18" x14ac:dyDescent="0.2">
      <c r="K7486" s="17">
        <v>7477</v>
      </c>
      <c r="L7486" s="50">
        <v>1.8505891401928438E-3</v>
      </c>
      <c r="M7486" s="50">
        <v>1.8642363840741766E-3</v>
      </c>
      <c r="N7486" s="50">
        <v>5.04E-2</v>
      </c>
      <c r="O7486" s="50">
        <v>5.0599999999999999E-2</v>
      </c>
      <c r="R7486" s="59"/>
    </row>
    <row r="7487" spans="11:18" x14ac:dyDescent="0.2">
      <c r="K7487" s="17">
        <v>7478</v>
      </c>
      <c r="L7487" s="50">
        <v>1.6767084184227336E-3</v>
      </c>
      <c r="M7487" s="50">
        <v>1.690245130230328E-3</v>
      </c>
      <c r="N7487" s="50">
        <v>5.0200000000000002E-2</v>
      </c>
      <c r="O7487" s="50">
        <v>5.04E-2</v>
      </c>
      <c r="R7487" s="59"/>
    </row>
    <row r="7488" spans="11:18" x14ac:dyDescent="0.2">
      <c r="K7488" s="17">
        <v>7479</v>
      </c>
      <c r="L7488" s="50">
        <v>1.8196048760950202E-3</v>
      </c>
      <c r="M7488" s="50">
        <v>1.8346723274003242E-3</v>
      </c>
      <c r="N7488" s="50">
        <v>5.5399999999999998E-2</v>
      </c>
      <c r="O7488" s="50">
        <v>5.62E-2</v>
      </c>
      <c r="R7488" s="59"/>
    </row>
    <row r="7489" spans="11:18" x14ac:dyDescent="0.2">
      <c r="K7489" s="17">
        <v>7480</v>
      </c>
      <c r="L7489" s="50">
        <v>1.7992014335776769E-3</v>
      </c>
      <c r="M7489" s="50">
        <v>1.8139028886860486E-3</v>
      </c>
      <c r="N7489" s="50">
        <v>5.4399999999999997E-2</v>
      </c>
      <c r="O7489" s="50">
        <v>5.4600000000000003E-2</v>
      </c>
      <c r="R7489" s="59"/>
    </row>
    <row r="7490" spans="11:18" x14ac:dyDescent="0.2">
      <c r="K7490" s="17">
        <v>7481</v>
      </c>
      <c r="L7490" s="50">
        <v>1.3559342510102378E-3</v>
      </c>
      <c r="M7490" s="50">
        <v>1.367776234001404E-3</v>
      </c>
      <c r="N7490" s="50">
        <v>4.3999999999999997E-2</v>
      </c>
      <c r="O7490" s="50">
        <v>4.4200000000000003E-2</v>
      </c>
      <c r="R7490" s="59"/>
    </row>
    <row r="7491" spans="11:18" x14ac:dyDescent="0.2">
      <c r="K7491" s="17">
        <v>7482</v>
      </c>
      <c r="L7491" s="50">
        <v>1.5230750186373957E-3</v>
      </c>
      <c r="M7491" s="50">
        <v>1.536517599988395E-3</v>
      </c>
      <c r="N7491" s="50">
        <v>0.05</v>
      </c>
      <c r="O7491" s="50">
        <v>5.04E-2</v>
      </c>
      <c r="R7491" s="59"/>
    </row>
    <row r="7492" spans="11:18" x14ac:dyDescent="0.2">
      <c r="K7492" s="17">
        <v>7483</v>
      </c>
      <c r="L7492" s="50">
        <v>1.583539219753881E-3</v>
      </c>
      <c r="M7492" s="50">
        <v>1.5960485872245167E-3</v>
      </c>
      <c r="N7492" s="50">
        <v>4.5999999999999999E-2</v>
      </c>
      <c r="O7492" s="50">
        <v>4.6600000000000003E-2</v>
      </c>
      <c r="R7492" s="59"/>
    </row>
    <row r="7493" spans="11:18" x14ac:dyDescent="0.2">
      <c r="K7493" s="17">
        <v>7484</v>
      </c>
      <c r="L7493" s="50">
        <v>1.9107507888173525E-3</v>
      </c>
      <c r="M7493" s="50">
        <v>1.9262961831149194E-3</v>
      </c>
      <c r="N7493" s="50">
        <v>5.7599999999999998E-2</v>
      </c>
      <c r="O7493" s="50">
        <v>5.8000000000000003E-2</v>
      </c>
      <c r="R7493" s="59"/>
    </row>
    <row r="7494" spans="11:18" x14ac:dyDescent="0.2">
      <c r="K7494" s="17">
        <v>7485</v>
      </c>
      <c r="L7494" s="50">
        <v>1.5102153765616212E-3</v>
      </c>
      <c r="M7494" s="50">
        <v>1.5235149827048263E-3</v>
      </c>
      <c r="N7494" s="50">
        <v>4.9200000000000001E-2</v>
      </c>
      <c r="O7494" s="50">
        <v>4.9599999999999998E-2</v>
      </c>
      <c r="R7494" s="59"/>
    </row>
    <row r="7495" spans="11:18" x14ac:dyDescent="0.2">
      <c r="K7495" s="17">
        <v>7486</v>
      </c>
      <c r="L7495" s="50">
        <v>1.8202089357482682E-3</v>
      </c>
      <c r="M7495" s="50">
        <v>1.8343075622969658E-3</v>
      </c>
      <c r="N7495" s="50">
        <v>5.2200000000000003E-2</v>
      </c>
      <c r="O7495" s="50">
        <v>5.2200000000000003E-2</v>
      </c>
      <c r="R7495" s="59"/>
    </row>
    <row r="7496" spans="11:18" x14ac:dyDescent="0.2">
      <c r="K7496" s="17">
        <v>7487</v>
      </c>
      <c r="L7496" s="50">
        <v>1.7920360996961059E-3</v>
      </c>
      <c r="M7496" s="50">
        <v>1.8061752654929218E-3</v>
      </c>
      <c r="N7496" s="50">
        <v>5.2200000000000003E-2</v>
      </c>
      <c r="O7496" s="50">
        <v>5.2600000000000001E-2</v>
      </c>
      <c r="R7496" s="59"/>
    </row>
    <row r="7497" spans="11:18" x14ac:dyDescent="0.2">
      <c r="K7497" s="17">
        <v>7488</v>
      </c>
      <c r="L7497" s="50">
        <v>2.0171403934391525E-3</v>
      </c>
      <c r="M7497" s="50">
        <v>2.0316779289807755E-3</v>
      </c>
      <c r="N7497" s="50">
        <v>5.3600000000000002E-2</v>
      </c>
      <c r="O7497" s="50">
        <v>5.3800000000000001E-2</v>
      </c>
      <c r="R7497" s="59"/>
    </row>
    <row r="7498" spans="11:18" x14ac:dyDescent="0.2">
      <c r="K7498" s="17">
        <v>7489</v>
      </c>
      <c r="L7498" s="50">
        <v>1.5619546226683123E-3</v>
      </c>
      <c r="M7498" s="50">
        <v>1.5750275074680343E-3</v>
      </c>
      <c r="N7498" s="50">
        <v>4.82E-2</v>
      </c>
      <c r="O7498" s="50">
        <v>4.9200000000000001E-2</v>
      </c>
      <c r="R7498" s="59"/>
    </row>
    <row r="7499" spans="11:18" x14ac:dyDescent="0.2">
      <c r="K7499" s="17">
        <v>7490</v>
      </c>
      <c r="L7499" s="50">
        <v>1.7138650800755553E-3</v>
      </c>
      <c r="M7499" s="50">
        <v>1.7274679158211339E-3</v>
      </c>
      <c r="N7499" s="50">
        <v>5.04E-2</v>
      </c>
      <c r="O7499" s="50">
        <v>5.0599999999999999E-2</v>
      </c>
      <c r="R7499" s="59"/>
    </row>
    <row r="7500" spans="11:18" x14ac:dyDescent="0.2">
      <c r="K7500" s="17">
        <v>7491</v>
      </c>
      <c r="L7500" s="50">
        <v>1.8372546897239747E-3</v>
      </c>
      <c r="M7500" s="50">
        <v>1.8512489704420765E-3</v>
      </c>
      <c r="N7500" s="50">
        <v>5.16E-2</v>
      </c>
      <c r="O7500" s="50">
        <v>5.1799999999999999E-2</v>
      </c>
      <c r="R7500" s="59"/>
    </row>
    <row r="7501" spans="11:18" x14ac:dyDescent="0.2">
      <c r="K7501" s="17">
        <v>7492</v>
      </c>
      <c r="L7501" s="50">
        <v>1.6794233318131173E-3</v>
      </c>
      <c r="M7501" s="50">
        <v>1.6930785719134337E-3</v>
      </c>
      <c r="N7501" s="50">
        <v>5.0599999999999999E-2</v>
      </c>
      <c r="O7501" s="50">
        <v>5.0799999999999998E-2</v>
      </c>
      <c r="R7501" s="59"/>
    </row>
    <row r="7502" spans="11:18" x14ac:dyDescent="0.2">
      <c r="K7502" s="17">
        <v>7493</v>
      </c>
      <c r="L7502" s="50">
        <v>1.821275126523582E-3</v>
      </c>
      <c r="M7502" s="50">
        <v>1.8349085398759182E-3</v>
      </c>
      <c r="N7502" s="50">
        <v>5.04E-2</v>
      </c>
      <c r="O7502" s="50">
        <v>5.04E-2</v>
      </c>
      <c r="R7502" s="59"/>
    </row>
    <row r="7503" spans="11:18" x14ac:dyDescent="0.2">
      <c r="K7503" s="17">
        <v>7494</v>
      </c>
      <c r="L7503" s="50">
        <v>1.6147765455923619E-3</v>
      </c>
      <c r="M7503" s="50">
        <v>1.6287239123572114E-3</v>
      </c>
      <c r="N7503" s="50">
        <v>5.1799999999999999E-2</v>
      </c>
      <c r="O7503" s="50">
        <v>5.2200000000000003E-2</v>
      </c>
      <c r="R7503" s="59"/>
    </row>
    <row r="7504" spans="11:18" x14ac:dyDescent="0.2">
      <c r="K7504" s="17">
        <v>7495</v>
      </c>
      <c r="L7504" s="50">
        <v>1.6372444840725984E-3</v>
      </c>
      <c r="M7504" s="50">
        <v>1.6509747655581854E-3</v>
      </c>
      <c r="N7504" s="50">
        <v>5.0799999999999998E-2</v>
      </c>
      <c r="O7504" s="50">
        <v>5.1400000000000001E-2</v>
      </c>
      <c r="R7504" s="59"/>
    </row>
    <row r="7505" spans="11:18" x14ac:dyDescent="0.2">
      <c r="K7505" s="17">
        <v>7496</v>
      </c>
      <c r="L7505" s="50">
        <v>1.5475468612944525E-3</v>
      </c>
      <c r="M7505" s="50">
        <v>1.5604393800424886E-3</v>
      </c>
      <c r="N7505" s="50">
        <v>4.7800000000000002E-2</v>
      </c>
      <c r="O7505" s="50">
        <v>4.8000000000000001E-2</v>
      </c>
      <c r="R7505" s="59"/>
    </row>
    <row r="7506" spans="11:18" x14ac:dyDescent="0.2">
      <c r="K7506" s="17">
        <v>7497</v>
      </c>
      <c r="L7506" s="50">
        <v>1.6473496203062417E-3</v>
      </c>
      <c r="M7506" s="50">
        <v>1.6602887968974794E-3</v>
      </c>
      <c r="N7506" s="50">
        <v>4.7600000000000003E-2</v>
      </c>
      <c r="O7506" s="50">
        <v>4.82E-2</v>
      </c>
      <c r="R7506" s="59"/>
    </row>
    <row r="7507" spans="11:18" x14ac:dyDescent="0.2">
      <c r="K7507" s="17">
        <v>7498</v>
      </c>
      <c r="L7507" s="50">
        <v>1.7013757980370119E-3</v>
      </c>
      <c r="M7507" s="50">
        <v>1.7145190253794716E-3</v>
      </c>
      <c r="N7507" s="50">
        <v>4.8399999999999999E-2</v>
      </c>
      <c r="O7507" s="50">
        <v>4.9000000000000002E-2</v>
      </c>
      <c r="R7507" s="59"/>
    </row>
    <row r="7508" spans="11:18" x14ac:dyDescent="0.2">
      <c r="K7508" s="17">
        <v>7499</v>
      </c>
      <c r="L7508" s="50">
        <v>1.7149146766941633E-3</v>
      </c>
      <c r="M7508" s="50">
        <v>1.7283062711743998E-3</v>
      </c>
      <c r="N7508" s="50">
        <v>4.9599999999999998E-2</v>
      </c>
      <c r="O7508" s="50">
        <v>4.9599999999999998E-2</v>
      </c>
      <c r="R7508" s="59"/>
    </row>
    <row r="7509" spans="11:18" x14ac:dyDescent="0.2">
      <c r="K7509" s="17">
        <v>7500</v>
      </c>
      <c r="L7509" s="50">
        <v>1.436186525367716E-3</v>
      </c>
      <c r="M7509" s="50">
        <v>1.4483694664436091E-3</v>
      </c>
      <c r="N7509" s="50">
        <v>4.5199999999999997E-2</v>
      </c>
      <c r="O7509" s="50">
        <v>4.5400000000000003E-2</v>
      </c>
      <c r="R7509" s="59"/>
    </row>
    <row r="7510" spans="11:18" x14ac:dyDescent="0.2">
      <c r="K7510" s="17">
        <v>7501</v>
      </c>
      <c r="L7510" s="50">
        <v>1.6044267661021682E-3</v>
      </c>
      <c r="M7510" s="50">
        <v>1.6186706515849065E-3</v>
      </c>
      <c r="N7510" s="50">
        <v>5.2999999999999999E-2</v>
      </c>
      <c r="O7510" s="50">
        <v>5.3199999999999997E-2</v>
      </c>
      <c r="R7510" s="59"/>
    </row>
    <row r="7511" spans="11:18" x14ac:dyDescent="0.2">
      <c r="K7511" s="17">
        <v>7502</v>
      </c>
      <c r="L7511" s="50">
        <v>1.9776458248910726E-3</v>
      </c>
      <c r="M7511" s="50">
        <v>1.9927789693773498E-3</v>
      </c>
      <c r="N7511" s="50">
        <v>5.6000000000000001E-2</v>
      </c>
      <c r="O7511" s="50">
        <v>5.6000000000000001E-2</v>
      </c>
      <c r="R7511" s="59"/>
    </row>
    <row r="7512" spans="11:18" x14ac:dyDescent="0.2">
      <c r="K7512" s="17">
        <v>7503</v>
      </c>
      <c r="L7512" s="50">
        <v>1.7286853301378897E-3</v>
      </c>
      <c r="M7512" s="50">
        <v>1.7425122068839261E-3</v>
      </c>
      <c r="N7512" s="50">
        <v>5.1200000000000002E-2</v>
      </c>
      <c r="O7512" s="50">
        <v>5.1400000000000001E-2</v>
      </c>
      <c r="R7512" s="59"/>
    </row>
    <row r="7513" spans="11:18" x14ac:dyDescent="0.2">
      <c r="K7513" s="17">
        <v>7504</v>
      </c>
      <c r="L7513" s="50">
        <v>1.5971621760356262E-3</v>
      </c>
      <c r="M7513" s="50">
        <v>1.6104056990150742E-3</v>
      </c>
      <c r="N7513" s="50">
        <v>4.9000000000000002E-2</v>
      </c>
      <c r="O7513" s="50">
        <v>4.9200000000000001E-2</v>
      </c>
      <c r="R7513" s="59"/>
    </row>
    <row r="7514" spans="11:18" x14ac:dyDescent="0.2">
      <c r="K7514" s="17">
        <v>7505</v>
      </c>
      <c r="L7514" s="50">
        <v>1.8217004292172415E-3</v>
      </c>
      <c r="M7514" s="50">
        <v>1.8360626165726621E-3</v>
      </c>
      <c r="N7514" s="50">
        <v>5.3199999999999997E-2</v>
      </c>
      <c r="O7514" s="50">
        <v>5.3400000000000003E-2</v>
      </c>
      <c r="R7514" s="59"/>
    </row>
    <row r="7515" spans="11:18" x14ac:dyDescent="0.2">
      <c r="K7515" s="17">
        <v>7506</v>
      </c>
      <c r="L7515" s="50">
        <v>1.6518305599011491E-3</v>
      </c>
      <c r="M7515" s="50">
        <v>1.6651397491989283E-3</v>
      </c>
      <c r="N7515" s="50">
        <v>4.9200000000000001E-2</v>
      </c>
      <c r="O7515" s="50">
        <v>4.9399999999999999E-2</v>
      </c>
      <c r="R7515" s="59"/>
    </row>
    <row r="7516" spans="11:18" x14ac:dyDescent="0.2">
      <c r="K7516" s="17">
        <v>7507</v>
      </c>
      <c r="L7516" s="50">
        <v>1.6685832210938667E-3</v>
      </c>
      <c r="M7516" s="50">
        <v>1.6830976550526473E-3</v>
      </c>
      <c r="N7516" s="50">
        <v>5.3999999999999999E-2</v>
      </c>
      <c r="O7516" s="50">
        <v>5.3999999999999999E-2</v>
      </c>
      <c r="R7516" s="59"/>
    </row>
    <row r="7517" spans="11:18" x14ac:dyDescent="0.2">
      <c r="K7517" s="17">
        <v>7508</v>
      </c>
      <c r="L7517" s="50">
        <v>1.7420691858333792E-3</v>
      </c>
      <c r="M7517" s="50">
        <v>1.7552627740902143E-3</v>
      </c>
      <c r="N7517" s="50">
        <v>4.8800000000000003E-2</v>
      </c>
      <c r="O7517" s="50">
        <v>4.8800000000000003E-2</v>
      </c>
      <c r="R7517" s="59"/>
    </row>
    <row r="7518" spans="11:18" x14ac:dyDescent="0.2">
      <c r="K7518" s="17">
        <v>7509</v>
      </c>
      <c r="L7518" s="50">
        <v>1.6389011565682288E-3</v>
      </c>
      <c r="M7518" s="50">
        <v>1.6524401543270796E-3</v>
      </c>
      <c r="N7518" s="50">
        <v>5.0200000000000002E-2</v>
      </c>
      <c r="O7518" s="50">
        <v>5.04E-2</v>
      </c>
      <c r="R7518" s="59"/>
    </row>
    <row r="7519" spans="11:18" x14ac:dyDescent="0.2">
      <c r="K7519" s="17">
        <v>7510</v>
      </c>
      <c r="L7519" s="50">
        <v>1.6726312114941652E-3</v>
      </c>
      <c r="M7519" s="50">
        <v>1.685630201153552E-3</v>
      </c>
      <c r="N7519" s="50">
        <v>4.8000000000000001E-2</v>
      </c>
      <c r="O7519" s="50">
        <v>4.8399999999999999E-2</v>
      </c>
      <c r="R7519" s="59"/>
    </row>
    <row r="7520" spans="11:18" x14ac:dyDescent="0.2">
      <c r="K7520" s="17">
        <v>7511</v>
      </c>
      <c r="L7520" s="50">
        <v>1.732173935865184E-3</v>
      </c>
      <c r="M7520" s="50">
        <v>1.7457818359143617E-3</v>
      </c>
      <c r="N7520" s="50">
        <v>5.0200000000000002E-2</v>
      </c>
      <c r="O7520" s="50">
        <v>5.0999999999999997E-2</v>
      </c>
      <c r="R7520" s="59"/>
    </row>
    <row r="7521" spans="11:18" x14ac:dyDescent="0.2">
      <c r="K7521" s="17">
        <v>7512</v>
      </c>
      <c r="L7521" s="50">
        <v>1.7252413939131924E-3</v>
      </c>
      <c r="M7521" s="50">
        <v>1.7391867068085585E-3</v>
      </c>
      <c r="N7521" s="50">
        <v>5.16E-2</v>
      </c>
      <c r="O7521" s="50">
        <v>5.1999999999999998E-2</v>
      </c>
      <c r="R7521" s="59"/>
    </row>
    <row r="7522" spans="11:18" x14ac:dyDescent="0.2">
      <c r="K7522" s="17">
        <v>7513</v>
      </c>
      <c r="L7522" s="50">
        <v>1.8534250187815407E-3</v>
      </c>
      <c r="M7522" s="50">
        <v>1.8675862743463604E-3</v>
      </c>
      <c r="N7522" s="50">
        <v>5.2400000000000002E-2</v>
      </c>
      <c r="O7522" s="50">
        <v>5.2400000000000002E-2</v>
      </c>
      <c r="R7522" s="59"/>
    </row>
    <row r="7523" spans="11:18" x14ac:dyDescent="0.2">
      <c r="K7523" s="17">
        <v>7514</v>
      </c>
      <c r="L7523" s="50">
        <v>1.7874202563676331E-3</v>
      </c>
      <c r="M7523" s="50">
        <v>1.802149285971312E-3</v>
      </c>
      <c r="N7523" s="50">
        <v>5.4600000000000003E-2</v>
      </c>
      <c r="O7523" s="50">
        <v>5.4800000000000001E-2</v>
      </c>
      <c r="R7523" s="59"/>
    </row>
    <row r="7524" spans="11:18" x14ac:dyDescent="0.2">
      <c r="K7524" s="17">
        <v>7515</v>
      </c>
      <c r="L7524" s="50">
        <v>1.8081529595890379E-3</v>
      </c>
      <c r="M7524" s="50">
        <v>1.8219098750942421E-3</v>
      </c>
      <c r="N7524" s="50">
        <v>5.0599999999999999E-2</v>
      </c>
      <c r="O7524" s="50">
        <v>5.0999999999999997E-2</v>
      </c>
      <c r="R7524" s="59"/>
    </row>
    <row r="7525" spans="11:18" x14ac:dyDescent="0.2">
      <c r="K7525" s="17">
        <v>7516</v>
      </c>
      <c r="L7525" s="50">
        <v>1.784255779440528E-3</v>
      </c>
      <c r="M7525" s="50">
        <v>1.7979466076643049E-3</v>
      </c>
      <c r="N7525" s="50">
        <v>5.0599999999999999E-2</v>
      </c>
      <c r="O7525" s="50">
        <v>5.0799999999999998E-2</v>
      </c>
      <c r="R7525" s="59"/>
    </row>
    <row r="7526" spans="11:18" x14ac:dyDescent="0.2">
      <c r="K7526" s="17">
        <v>7517</v>
      </c>
      <c r="L7526" s="50">
        <v>1.7577978741878219E-3</v>
      </c>
      <c r="M7526" s="50">
        <v>1.7719305335879483E-3</v>
      </c>
      <c r="N7526" s="50">
        <v>5.2200000000000003E-2</v>
      </c>
      <c r="O7526" s="50">
        <v>5.2600000000000001E-2</v>
      </c>
      <c r="R7526" s="59"/>
    </row>
    <row r="7527" spans="11:18" x14ac:dyDescent="0.2">
      <c r="K7527" s="17">
        <v>7518</v>
      </c>
      <c r="L7527" s="50">
        <v>1.785543227348272E-3</v>
      </c>
      <c r="M7527" s="50">
        <v>1.8001566051130127E-3</v>
      </c>
      <c r="N7527" s="50">
        <v>5.3800000000000001E-2</v>
      </c>
      <c r="O7527" s="50">
        <v>5.4600000000000003E-2</v>
      </c>
      <c r="R7527" s="59"/>
    </row>
    <row r="7528" spans="11:18" x14ac:dyDescent="0.2">
      <c r="K7528" s="17">
        <v>7519</v>
      </c>
      <c r="L7528" s="50">
        <v>1.7462442863051635E-3</v>
      </c>
      <c r="M7528" s="50">
        <v>1.7596978907592944E-3</v>
      </c>
      <c r="N7528" s="50">
        <v>4.9799999999999997E-2</v>
      </c>
      <c r="O7528" s="50">
        <v>4.9799999999999997E-2</v>
      </c>
      <c r="R7528" s="59"/>
    </row>
    <row r="7529" spans="11:18" x14ac:dyDescent="0.2">
      <c r="K7529" s="17">
        <v>7520</v>
      </c>
      <c r="L7529" s="50">
        <v>1.9216537015341792E-3</v>
      </c>
      <c r="M7529" s="50">
        <v>1.9363820245434872E-3</v>
      </c>
      <c r="N7529" s="50">
        <v>5.4399999999999997E-2</v>
      </c>
      <c r="O7529" s="50">
        <v>5.4600000000000003E-2</v>
      </c>
      <c r="R7529" s="59"/>
    </row>
    <row r="7530" spans="11:18" x14ac:dyDescent="0.2">
      <c r="K7530" s="17">
        <v>7521</v>
      </c>
      <c r="L7530" s="50">
        <v>1.5978764785872046E-3</v>
      </c>
      <c r="M7530" s="50">
        <v>1.6108477054920948E-3</v>
      </c>
      <c r="N7530" s="50">
        <v>4.8000000000000001E-2</v>
      </c>
      <c r="O7530" s="50">
        <v>4.82E-2</v>
      </c>
      <c r="R7530" s="59"/>
    </row>
    <row r="7531" spans="11:18" x14ac:dyDescent="0.2">
      <c r="K7531" s="17">
        <v>7522</v>
      </c>
      <c r="L7531" s="50">
        <v>1.5353226542880888E-3</v>
      </c>
      <c r="M7531" s="50">
        <v>1.5475172729828789E-3</v>
      </c>
      <c r="N7531" s="50">
        <v>4.5199999999999997E-2</v>
      </c>
      <c r="O7531" s="50">
        <v>4.5199999999999997E-2</v>
      </c>
      <c r="R7531" s="59"/>
    </row>
    <row r="7532" spans="11:18" x14ac:dyDescent="0.2">
      <c r="K7532" s="17">
        <v>7523</v>
      </c>
      <c r="L7532" s="50">
        <v>1.5441499384281935E-3</v>
      </c>
      <c r="M7532" s="50">
        <v>1.5570394259176285E-3</v>
      </c>
      <c r="N7532" s="50">
        <v>4.7800000000000002E-2</v>
      </c>
      <c r="O7532" s="50">
        <v>4.8399999999999999E-2</v>
      </c>
      <c r="R7532" s="59"/>
    </row>
    <row r="7533" spans="11:18" x14ac:dyDescent="0.2">
      <c r="K7533" s="17">
        <v>7524</v>
      </c>
      <c r="L7533" s="50">
        <v>1.6694675569566744E-3</v>
      </c>
      <c r="M7533" s="50">
        <v>1.6834833800241512E-3</v>
      </c>
      <c r="N7533" s="50">
        <v>5.1999999999999998E-2</v>
      </c>
      <c r="O7533" s="50">
        <v>5.2400000000000002E-2</v>
      </c>
      <c r="R7533" s="59"/>
    </row>
    <row r="7534" spans="11:18" x14ac:dyDescent="0.2">
      <c r="K7534" s="17">
        <v>7525</v>
      </c>
      <c r="L7534" s="50">
        <v>1.6376013737799627E-3</v>
      </c>
      <c r="M7534" s="50">
        <v>1.651035149689103E-3</v>
      </c>
      <c r="N7534" s="50">
        <v>4.9599999999999998E-2</v>
      </c>
      <c r="O7534" s="50">
        <v>0.05</v>
      </c>
      <c r="R7534" s="59"/>
    </row>
    <row r="7535" spans="11:18" x14ac:dyDescent="0.2">
      <c r="K7535" s="17">
        <v>7526</v>
      </c>
      <c r="L7535" s="50">
        <v>1.4608222567109885E-3</v>
      </c>
      <c r="M7535" s="50">
        <v>1.4740348756226921E-3</v>
      </c>
      <c r="N7535" s="50">
        <v>4.9000000000000002E-2</v>
      </c>
      <c r="O7535" s="50">
        <v>4.9599999999999998E-2</v>
      </c>
      <c r="R7535" s="59"/>
    </row>
    <row r="7536" spans="11:18" x14ac:dyDescent="0.2">
      <c r="K7536" s="17">
        <v>7527</v>
      </c>
      <c r="L7536" s="50">
        <v>1.6916221381580523E-3</v>
      </c>
      <c r="M7536" s="50">
        <v>1.7057302984530836E-3</v>
      </c>
      <c r="N7536" s="50">
        <v>5.2400000000000002E-2</v>
      </c>
      <c r="O7536" s="50">
        <v>5.2400000000000002E-2</v>
      </c>
      <c r="R7536" s="59"/>
    </row>
    <row r="7537" spans="11:18" x14ac:dyDescent="0.2">
      <c r="K7537" s="17">
        <v>7528</v>
      </c>
      <c r="L7537" s="50">
        <v>1.5890204232561853E-3</v>
      </c>
      <c r="M7537" s="50">
        <v>1.601478486230912E-3</v>
      </c>
      <c r="N7537" s="50">
        <v>4.5999999999999999E-2</v>
      </c>
      <c r="O7537" s="50">
        <v>4.6199999999999998E-2</v>
      </c>
      <c r="R7537" s="59"/>
    </row>
    <row r="7538" spans="11:18" x14ac:dyDescent="0.2">
      <c r="K7538" s="17">
        <v>7529</v>
      </c>
      <c r="L7538" s="50">
        <v>1.7724692941718026E-3</v>
      </c>
      <c r="M7538" s="50">
        <v>1.7865106153004703E-3</v>
      </c>
      <c r="N7538" s="50">
        <v>5.16E-2</v>
      </c>
      <c r="O7538" s="50">
        <v>5.2200000000000003E-2</v>
      </c>
      <c r="R7538" s="59"/>
    </row>
    <row r="7539" spans="11:18" x14ac:dyDescent="0.2">
      <c r="K7539" s="17">
        <v>7530</v>
      </c>
      <c r="L7539" s="50">
        <v>1.6106767004657485E-3</v>
      </c>
      <c r="M7539" s="50">
        <v>1.6246024324956842E-3</v>
      </c>
      <c r="N7539" s="50">
        <v>5.16E-2</v>
      </c>
      <c r="O7539" s="50">
        <v>5.1799999999999999E-2</v>
      </c>
      <c r="R7539" s="59"/>
    </row>
    <row r="7540" spans="11:18" x14ac:dyDescent="0.2">
      <c r="K7540" s="17">
        <v>7531</v>
      </c>
      <c r="L7540" s="50">
        <v>1.7052889207758259E-3</v>
      </c>
      <c r="M7540" s="50">
        <v>1.7190157448934062E-3</v>
      </c>
      <c r="N7540" s="50">
        <v>5.04E-2</v>
      </c>
      <c r="O7540" s="50">
        <v>5.1200000000000002E-2</v>
      </c>
      <c r="R7540" s="59"/>
    </row>
    <row r="7541" spans="11:18" x14ac:dyDescent="0.2">
      <c r="K7541" s="17">
        <v>7532</v>
      </c>
      <c r="L7541" s="50">
        <v>1.6607485820626876E-3</v>
      </c>
      <c r="M7541" s="50">
        <v>1.6746153232695769E-3</v>
      </c>
      <c r="N7541" s="50">
        <v>5.1200000000000002E-2</v>
      </c>
      <c r="O7541" s="50">
        <v>5.1799999999999999E-2</v>
      </c>
      <c r="R7541" s="59"/>
    </row>
    <row r="7542" spans="11:18" x14ac:dyDescent="0.2">
      <c r="K7542" s="17">
        <v>7533</v>
      </c>
      <c r="L7542" s="50">
        <v>1.6982814625305825E-3</v>
      </c>
      <c r="M7542" s="50">
        <v>1.7128282746773913E-3</v>
      </c>
      <c r="N7542" s="50">
        <v>5.3999999999999999E-2</v>
      </c>
      <c r="O7542" s="50">
        <v>5.4199999999999998E-2</v>
      </c>
      <c r="R7542" s="59"/>
    </row>
    <row r="7543" spans="11:18" x14ac:dyDescent="0.2">
      <c r="K7543" s="17">
        <v>7534</v>
      </c>
      <c r="L7543" s="50">
        <v>1.5583487103795781E-3</v>
      </c>
      <c r="M7543" s="50">
        <v>1.5716284924487361E-3</v>
      </c>
      <c r="N7543" s="50">
        <v>4.9200000000000001E-2</v>
      </c>
      <c r="O7543" s="50">
        <v>4.9799999999999997E-2</v>
      </c>
      <c r="R7543" s="59"/>
    </row>
    <row r="7544" spans="11:18" x14ac:dyDescent="0.2">
      <c r="K7544" s="17">
        <v>7535</v>
      </c>
      <c r="L7544" s="50">
        <v>1.9403949730449174E-3</v>
      </c>
      <c r="M7544" s="50">
        <v>1.9550324550429558E-3</v>
      </c>
      <c r="N7544" s="50">
        <v>5.3999999999999999E-2</v>
      </c>
      <c r="O7544" s="50">
        <v>5.4199999999999998E-2</v>
      </c>
      <c r="R7544" s="59"/>
    </row>
    <row r="7545" spans="11:18" x14ac:dyDescent="0.2">
      <c r="K7545" s="17">
        <v>7536</v>
      </c>
      <c r="L7545" s="50">
        <v>1.6520372080121562E-3</v>
      </c>
      <c r="M7545" s="50">
        <v>1.6652059982602857E-3</v>
      </c>
      <c r="N7545" s="50">
        <v>4.8800000000000003E-2</v>
      </c>
      <c r="O7545" s="50">
        <v>4.9000000000000002E-2</v>
      </c>
      <c r="R7545" s="59"/>
    </row>
    <row r="7546" spans="11:18" x14ac:dyDescent="0.2">
      <c r="K7546" s="17">
        <v>7537</v>
      </c>
      <c r="L7546" s="50">
        <v>1.6935035366265755E-3</v>
      </c>
      <c r="M7546" s="50">
        <v>1.7068754389305163E-3</v>
      </c>
      <c r="N7546" s="50">
        <v>4.9399999999999999E-2</v>
      </c>
      <c r="O7546" s="50">
        <v>4.9799999999999997E-2</v>
      </c>
      <c r="R7546" s="59"/>
    </row>
    <row r="7547" spans="11:18" x14ac:dyDescent="0.2">
      <c r="K7547" s="17">
        <v>7538</v>
      </c>
      <c r="L7547" s="50">
        <v>1.4718210603739763E-3</v>
      </c>
      <c r="M7547" s="50">
        <v>1.483720343112456E-3</v>
      </c>
      <c r="N7547" s="50">
        <v>4.3999999999999997E-2</v>
      </c>
      <c r="O7547" s="50">
        <v>4.4200000000000003E-2</v>
      </c>
      <c r="R7547" s="59"/>
    </row>
    <row r="7548" spans="11:18" x14ac:dyDescent="0.2">
      <c r="K7548" s="17">
        <v>7539</v>
      </c>
      <c r="L7548" s="50">
        <v>1.5895235049961649E-3</v>
      </c>
      <c r="M7548" s="50">
        <v>1.6036786687630658E-3</v>
      </c>
      <c r="N7548" s="50">
        <v>5.2400000000000002E-2</v>
      </c>
      <c r="O7548" s="50">
        <v>5.28E-2</v>
      </c>
      <c r="R7548" s="59"/>
    </row>
    <row r="7549" spans="11:18" x14ac:dyDescent="0.2">
      <c r="K7549" s="17">
        <v>7540</v>
      </c>
      <c r="L7549" s="50">
        <v>1.6430110167751327E-3</v>
      </c>
      <c r="M7549" s="50">
        <v>1.6564307454522986E-3</v>
      </c>
      <c r="N7549" s="50">
        <v>4.9799999999999997E-2</v>
      </c>
      <c r="O7549" s="50">
        <v>4.9799999999999997E-2</v>
      </c>
      <c r="R7549" s="59"/>
    </row>
    <row r="7550" spans="11:18" x14ac:dyDescent="0.2">
      <c r="K7550" s="17">
        <v>7541</v>
      </c>
      <c r="L7550" s="50">
        <v>1.8916958519162397E-3</v>
      </c>
      <c r="M7550" s="50">
        <v>1.9069451388032557E-3</v>
      </c>
      <c r="N7550" s="50">
        <v>5.5399999999999998E-2</v>
      </c>
      <c r="O7550" s="50">
        <v>5.7000000000000002E-2</v>
      </c>
      <c r="R7550" s="59"/>
    </row>
    <row r="7551" spans="11:18" x14ac:dyDescent="0.2">
      <c r="K7551" s="17">
        <v>7542</v>
      </c>
      <c r="L7551" s="50">
        <v>1.7439476025283831E-3</v>
      </c>
      <c r="M7551" s="50">
        <v>1.7577801938941573E-3</v>
      </c>
      <c r="N7551" s="50">
        <v>5.1200000000000002E-2</v>
      </c>
      <c r="O7551" s="50">
        <v>5.1400000000000001E-2</v>
      </c>
      <c r="R7551" s="59"/>
    </row>
    <row r="7552" spans="11:18" x14ac:dyDescent="0.2">
      <c r="K7552" s="17">
        <v>7543</v>
      </c>
      <c r="L7552" s="50">
        <v>1.6247426523716857E-3</v>
      </c>
      <c r="M7552" s="50">
        <v>1.638880595535661E-3</v>
      </c>
      <c r="N7552" s="50">
        <v>5.2600000000000001E-2</v>
      </c>
      <c r="O7552" s="50">
        <v>5.2600000000000001E-2</v>
      </c>
      <c r="R7552" s="59"/>
    </row>
    <row r="7553" spans="11:18" x14ac:dyDescent="0.2">
      <c r="K7553" s="17">
        <v>7544</v>
      </c>
      <c r="L7553" s="50">
        <v>1.6182514167962822E-3</v>
      </c>
      <c r="M7553" s="50">
        <v>1.6319383588392735E-3</v>
      </c>
      <c r="N7553" s="50">
        <v>5.04E-2</v>
      </c>
      <c r="O7553" s="50">
        <v>5.1400000000000001E-2</v>
      </c>
      <c r="R7553" s="59"/>
    </row>
    <row r="7554" spans="11:18" x14ac:dyDescent="0.2">
      <c r="K7554" s="17">
        <v>7545</v>
      </c>
      <c r="L7554" s="50">
        <v>1.6415534279054995E-3</v>
      </c>
      <c r="M7554" s="50">
        <v>1.6540932813782149E-3</v>
      </c>
      <c r="N7554" s="50">
        <v>4.6399999999999997E-2</v>
      </c>
      <c r="O7554" s="50">
        <v>4.6399999999999997E-2</v>
      </c>
      <c r="R7554" s="59"/>
    </row>
    <row r="7555" spans="11:18" x14ac:dyDescent="0.2">
      <c r="K7555" s="17">
        <v>7546</v>
      </c>
      <c r="L7555" s="50">
        <v>1.8770332639743152E-3</v>
      </c>
      <c r="M7555" s="50">
        <v>1.8919593068707516E-3</v>
      </c>
      <c r="N7555" s="50">
        <v>5.5199999999999999E-2</v>
      </c>
      <c r="O7555" s="50">
        <v>5.5599999999999997E-2</v>
      </c>
      <c r="R7555" s="59"/>
    </row>
    <row r="7556" spans="11:18" x14ac:dyDescent="0.2">
      <c r="K7556" s="17">
        <v>7547</v>
      </c>
      <c r="L7556" s="50">
        <v>1.8577715002845619E-3</v>
      </c>
      <c r="M7556" s="50">
        <v>1.8721895846576686E-3</v>
      </c>
      <c r="N7556" s="50">
        <v>5.3199999999999997E-2</v>
      </c>
      <c r="O7556" s="50">
        <v>5.3400000000000003E-2</v>
      </c>
      <c r="R7556" s="59"/>
    </row>
    <row r="7557" spans="11:18" x14ac:dyDescent="0.2">
      <c r="K7557" s="17">
        <v>7548</v>
      </c>
      <c r="L7557" s="50">
        <v>1.9156816587574863E-3</v>
      </c>
      <c r="M7557" s="50">
        <v>1.9300679403618701E-3</v>
      </c>
      <c r="N7557" s="50">
        <v>5.2999999999999999E-2</v>
      </c>
      <c r="O7557" s="50">
        <v>5.3400000000000003E-2</v>
      </c>
      <c r="R7557" s="59"/>
    </row>
    <row r="7558" spans="11:18" x14ac:dyDescent="0.2">
      <c r="K7558" s="17">
        <v>7549</v>
      </c>
      <c r="L7558" s="50">
        <v>1.7591334410055469E-3</v>
      </c>
      <c r="M7558" s="50">
        <v>1.7731154119022651E-3</v>
      </c>
      <c r="N7558" s="50">
        <v>5.16E-2</v>
      </c>
      <c r="O7558" s="50">
        <v>5.1999999999999998E-2</v>
      </c>
      <c r="R7558" s="59"/>
    </row>
    <row r="7559" spans="11:18" x14ac:dyDescent="0.2">
      <c r="K7559" s="17">
        <v>7550</v>
      </c>
      <c r="L7559" s="50">
        <v>1.6583612298788975E-3</v>
      </c>
      <c r="M7559" s="50">
        <v>1.6715790787781219E-3</v>
      </c>
      <c r="N7559" s="50">
        <v>4.9000000000000002E-2</v>
      </c>
      <c r="O7559" s="50">
        <v>4.9000000000000002E-2</v>
      </c>
      <c r="R7559" s="59"/>
    </row>
    <row r="7560" spans="11:18" x14ac:dyDescent="0.2">
      <c r="K7560" s="17">
        <v>7551</v>
      </c>
      <c r="L7560" s="50">
        <v>1.7351566070180284E-3</v>
      </c>
      <c r="M7560" s="50">
        <v>1.7490204069090655E-3</v>
      </c>
      <c r="N7560" s="50">
        <v>5.1400000000000001E-2</v>
      </c>
      <c r="O7560" s="50">
        <v>5.1400000000000001E-2</v>
      </c>
      <c r="R7560" s="59"/>
    </row>
    <row r="7561" spans="11:18" x14ac:dyDescent="0.2">
      <c r="K7561" s="17">
        <v>7552</v>
      </c>
      <c r="L7561" s="50">
        <v>1.8736263859652344E-3</v>
      </c>
      <c r="M7561" s="50">
        <v>1.888723070862865E-3</v>
      </c>
      <c r="N7561" s="50">
        <v>5.5599999999999997E-2</v>
      </c>
      <c r="O7561" s="50">
        <v>5.6399999999999999E-2</v>
      </c>
      <c r="R7561" s="59"/>
    </row>
    <row r="7562" spans="11:18" x14ac:dyDescent="0.2">
      <c r="K7562" s="17">
        <v>7553</v>
      </c>
      <c r="L7562" s="50">
        <v>1.8108356609254379E-3</v>
      </c>
      <c r="M7562" s="50">
        <v>1.8262159741391233E-3</v>
      </c>
      <c r="N7562" s="50">
        <v>5.6599999999999998E-2</v>
      </c>
      <c r="O7562" s="50">
        <v>5.7599999999999998E-2</v>
      </c>
      <c r="R7562" s="59"/>
    </row>
    <row r="7563" spans="11:18" x14ac:dyDescent="0.2">
      <c r="K7563" s="17">
        <v>7554</v>
      </c>
      <c r="L7563" s="50">
        <v>1.6126380631064435E-3</v>
      </c>
      <c r="M7563" s="50">
        <v>1.6256857203579263E-3</v>
      </c>
      <c r="N7563" s="50">
        <v>4.8399999999999999E-2</v>
      </c>
      <c r="O7563" s="50">
        <v>4.8399999999999999E-2</v>
      </c>
      <c r="R7563" s="59"/>
    </row>
    <row r="7564" spans="11:18" x14ac:dyDescent="0.2">
      <c r="K7564" s="17">
        <v>7555</v>
      </c>
      <c r="L7564" s="50">
        <v>1.6839181694436253E-3</v>
      </c>
      <c r="M7564" s="50">
        <v>1.6971336633856775E-3</v>
      </c>
      <c r="N7564" s="50">
        <v>4.8800000000000003E-2</v>
      </c>
      <c r="O7564" s="50">
        <v>4.9200000000000001E-2</v>
      </c>
      <c r="R7564" s="59"/>
    </row>
    <row r="7565" spans="11:18" x14ac:dyDescent="0.2">
      <c r="K7565" s="17">
        <v>7556</v>
      </c>
      <c r="L7565" s="50">
        <v>1.9794842735822967E-3</v>
      </c>
      <c r="M7565" s="50">
        <v>1.9935295161517381E-3</v>
      </c>
      <c r="N7565" s="50">
        <v>5.16E-2</v>
      </c>
      <c r="O7565" s="50">
        <v>5.1999999999999998E-2</v>
      </c>
      <c r="R7565" s="59"/>
    </row>
    <row r="7566" spans="11:18" x14ac:dyDescent="0.2">
      <c r="K7566" s="17">
        <v>7557</v>
      </c>
      <c r="L7566" s="50">
        <v>1.7061397057239703E-3</v>
      </c>
      <c r="M7566" s="50">
        <v>1.7191594905751537E-3</v>
      </c>
      <c r="N7566" s="50">
        <v>4.7800000000000002E-2</v>
      </c>
      <c r="O7566" s="50">
        <v>4.8399999999999999E-2</v>
      </c>
      <c r="R7566" s="59"/>
    </row>
    <row r="7567" spans="11:18" x14ac:dyDescent="0.2">
      <c r="K7567" s="17">
        <v>7558</v>
      </c>
      <c r="L7567" s="50">
        <v>1.9367685225977389E-3</v>
      </c>
      <c r="M7567" s="50">
        <v>1.9516384387602002E-3</v>
      </c>
      <c r="N7567" s="50">
        <v>5.4800000000000001E-2</v>
      </c>
      <c r="O7567" s="50">
        <v>5.5199999999999999E-2</v>
      </c>
      <c r="R7567" s="59"/>
    </row>
    <row r="7568" spans="11:18" x14ac:dyDescent="0.2">
      <c r="K7568" s="17">
        <v>7559</v>
      </c>
      <c r="L7568" s="50">
        <v>1.6383205998560264E-3</v>
      </c>
      <c r="M7568" s="50">
        <v>1.6513197590731072E-3</v>
      </c>
      <c r="N7568" s="50">
        <v>4.8000000000000001E-2</v>
      </c>
      <c r="O7568" s="50">
        <v>4.82E-2</v>
      </c>
      <c r="R7568" s="59"/>
    </row>
    <row r="7569" spans="11:18" x14ac:dyDescent="0.2">
      <c r="K7569" s="17">
        <v>7560</v>
      </c>
      <c r="L7569" s="50">
        <v>1.7320907093497948E-3</v>
      </c>
      <c r="M7569" s="50">
        <v>1.7462121493200559E-3</v>
      </c>
      <c r="N7569" s="50">
        <v>5.2400000000000002E-2</v>
      </c>
      <c r="O7569" s="50">
        <v>5.2400000000000002E-2</v>
      </c>
      <c r="R7569" s="59"/>
    </row>
    <row r="7570" spans="11:18" x14ac:dyDescent="0.2">
      <c r="K7570" s="17">
        <v>7561</v>
      </c>
      <c r="L7570" s="50">
        <v>1.9506411271341924E-3</v>
      </c>
      <c r="M7570" s="50">
        <v>1.965853180986017E-3</v>
      </c>
      <c r="N7570" s="50">
        <v>5.6000000000000001E-2</v>
      </c>
      <c r="O7570" s="50">
        <v>5.6399999999999999E-2</v>
      </c>
      <c r="R7570" s="59"/>
    </row>
    <row r="7571" spans="11:18" x14ac:dyDescent="0.2">
      <c r="K7571" s="17">
        <v>7562</v>
      </c>
      <c r="L7571" s="50">
        <v>1.1975033045223485E-3</v>
      </c>
      <c r="M7571" s="50">
        <v>1.2084687568949797E-3</v>
      </c>
      <c r="N7571" s="50">
        <v>4.0599999999999997E-2</v>
      </c>
      <c r="O7571" s="50">
        <v>4.1200000000000001E-2</v>
      </c>
      <c r="R7571" s="59"/>
    </row>
    <row r="7572" spans="11:18" x14ac:dyDescent="0.2">
      <c r="K7572" s="17">
        <v>7563</v>
      </c>
      <c r="L7572" s="50">
        <v>1.7984148361050391E-3</v>
      </c>
      <c r="M7572" s="50">
        <v>1.8127280435753703E-3</v>
      </c>
      <c r="N7572" s="50">
        <v>5.2999999999999999E-2</v>
      </c>
      <c r="O7572" s="50">
        <v>5.3199999999999997E-2</v>
      </c>
      <c r="R7572" s="59"/>
    </row>
    <row r="7573" spans="11:18" x14ac:dyDescent="0.2">
      <c r="K7573" s="17">
        <v>7564</v>
      </c>
      <c r="L7573" s="50">
        <v>1.7962200268644374E-3</v>
      </c>
      <c r="M7573" s="50">
        <v>1.8099562104871303E-3</v>
      </c>
      <c r="N7573" s="50">
        <v>5.0599999999999999E-2</v>
      </c>
      <c r="O7573" s="50">
        <v>5.0999999999999997E-2</v>
      </c>
      <c r="R7573" s="59"/>
    </row>
    <row r="7574" spans="11:18" x14ac:dyDescent="0.2">
      <c r="K7574" s="17">
        <v>7565</v>
      </c>
      <c r="L7574" s="50">
        <v>1.6935443399077143E-3</v>
      </c>
      <c r="M7574" s="50">
        <v>1.7069257585755053E-3</v>
      </c>
      <c r="N7574" s="50">
        <v>4.9000000000000002E-2</v>
      </c>
      <c r="O7574" s="50">
        <v>4.9799999999999997E-2</v>
      </c>
      <c r="R7574" s="59"/>
    </row>
    <row r="7575" spans="11:18" x14ac:dyDescent="0.2">
      <c r="K7575" s="17">
        <v>7566</v>
      </c>
      <c r="L7575" s="50">
        <v>1.9197446950455167E-3</v>
      </c>
      <c r="M7575" s="50">
        <v>1.9342898178762809E-3</v>
      </c>
      <c r="N7575" s="50">
        <v>5.3800000000000001E-2</v>
      </c>
      <c r="O7575" s="50">
        <v>5.3800000000000001E-2</v>
      </c>
      <c r="R7575" s="59"/>
    </row>
    <row r="7576" spans="11:18" x14ac:dyDescent="0.2">
      <c r="K7576" s="17">
        <v>7567</v>
      </c>
      <c r="L7576" s="50">
        <v>1.9125429127878494E-3</v>
      </c>
      <c r="M7576" s="50">
        <v>1.9274989984727966E-3</v>
      </c>
      <c r="N7576" s="50">
        <v>5.5199999999999999E-2</v>
      </c>
      <c r="O7576" s="50">
        <v>5.5399999999999998E-2</v>
      </c>
      <c r="R7576" s="59"/>
    </row>
    <row r="7577" spans="11:18" x14ac:dyDescent="0.2">
      <c r="K7577" s="17">
        <v>7568</v>
      </c>
      <c r="L7577" s="50">
        <v>1.9341583300419686E-3</v>
      </c>
      <c r="M7577" s="50">
        <v>1.9487291658910116E-3</v>
      </c>
      <c r="N7577" s="50">
        <v>5.3800000000000001E-2</v>
      </c>
      <c r="O7577" s="50">
        <v>5.3999999999999999E-2</v>
      </c>
      <c r="R7577" s="59"/>
    </row>
    <row r="7578" spans="11:18" x14ac:dyDescent="0.2">
      <c r="K7578" s="17">
        <v>7569</v>
      </c>
      <c r="L7578" s="50">
        <v>1.6233733321750752E-3</v>
      </c>
      <c r="M7578" s="50">
        <v>1.6379038802202097E-3</v>
      </c>
      <c r="N7578" s="50">
        <v>5.3999999999999999E-2</v>
      </c>
      <c r="O7578" s="50">
        <v>5.4199999999999998E-2</v>
      </c>
      <c r="R7578" s="59"/>
    </row>
    <row r="7579" spans="11:18" x14ac:dyDescent="0.2">
      <c r="K7579" s="17">
        <v>7570</v>
      </c>
      <c r="L7579" s="50">
        <v>1.668470370281452E-3</v>
      </c>
      <c r="M7579" s="50">
        <v>1.6818010771211978E-3</v>
      </c>
      <c r="N7579" s="50">
        <v>4.9399999999999999E-2</v>
      </c>
      <c r="O7579" s="50">
        <v>4.9599999999999998E-2</v>
      </c>
      <c r="R7579" s="59"/>
    </row>
    <row r="7580" spans="11:18" x14ac:dyDescent="0.2">
      <c r="K7580" s="17">
        <v>7571</v>
      </c>
      <c r="L7580" s="50">
        <v>1.8600247324980625E-3</v>
      </c>
      <c r="M7580" s="50">
        <v>1.8746537168094323E-3</v>
      </c>
      <c r="N7580" s="50">
        <v>5.4199999999999998E-2</v>
      </c>
      <c r="O7580" s="50">
        <v>5.4199999999999998E-2</v>
      </c>
      <c r="R7580" s="59"/>
    </row>
    <row r="7581" spans="11:18" x14ac:dyDescent="0.2">
      <c r="K7581" s="17">
        <v>7572</v>
      </c>
      <c r="L7581" s="50">
        <v>1.6841571202856212E-3</v>
      </c>
      <c r="M7581" s="50">
        <v>1.697665914440747E-3</v>
      </c>
      <c r="N7581" s="50">
        <v>4.9799999999999997E-2</v>
      </c>
      <c r="O7581" s="50">
        <v>5.04E-2</v>
      </c>
      <c r="R7581" s="59"/>
    </row>
    <row r="7582" spans="11:18" x14ac:dyDescent="0.2">
      <c r="K7582" s="17">
        <v>7573</v>
      </c>
      <c r="L7582" s="50">
        <v>1.7943484745963066E-3</v>
      </c>
      <c r="M7582" s="50">
        <v>1.8084623958164534E-3</v>
      </c>
      <c r="N7582" s="50">
        <v>5.2200000000000003E-2</v>
      </c>
      <c r="O7582" s="50">
        <v>5.2600000000000001E-2</v>
      </c>
      <c r="R7582" s="59"/>
    </row>
    <row r="7583" spans="11:18" x14ac:dyDescent="0.2">
      <c r="K7583" s="17">
        <v>7574</v>
      </c>
      <c r="L7583" s="50">
        <v>1.6669560238817258E-3</v>
      </c>
      <c r="M7583" s="50">
        <v>1.6802708954618119E-3</v>
      </c>
      <c r="N7583" s="50">
        <v>4.9200000000000001E-2</v>
      </c>
      <c r="O7583" s="50">
        <v>4.9799999999999997E-2</v>
      </c>
      <c r="R7583" s="59"/>
    </row>
    <row r="7584" spans="11:18" x14ac:dyDescent="0.2">
      <c r="K7584" s="17">
        <v>7575</v>
      </c>
      <c r="L7584" s="50">
        <v>1.714594333713579E-3</v>
      </c>
      <c r="M7584" s="50">
        <v>1.7281330796766238E-3</v>
      </c>
      <c r="N7584" s="50">
        <v>4.9799999999999997E-2</v>
      </c>
      <c r="O7584" s="50">
        <v>5.04E-2</v>
      </c>
      <c r="R7584" s="59"/>
    </row>
    <row r="7585" spans="11:18" x14ac:dyDescent="0.2">
      <c r="K7585" s="17">
        <v>7576</v>
      </c>
      <c r="L7585" s="50">
        <v>1.6609914589890405E-3</v>
      </c>
      <c r="M7585" s="50">
        <v>1.6745710407264156E-3</v>
      </c>
      <c r="N7585" s="50">
        <v>5.0200000000000002E-2</v>
      </c>
      <c r="O7585" s="50">
        <v>5.04E-2</v>
      </c>
      <c r="R7585" s="59"/>
    </row>
    <row r="7586" spans="11:18" x14ac:dyDescent="0.2">
      <c r="K7586" s="17">
        <v>7577</v>
      </c>
      <c r="L7586" s="50">
        <v>1.7403954228066691E-3</v>
      </c>
      <c r="M7586" s="50">
        <v>1.7544279961694254E-3</v>
      </c>
      <c r="N7586" s="50">
        <v>5.16E-2</v>
      </c>
      <c r="O7586" s="50">
        <v>5.2200000000000003E-2</v>
      </c>
      <c r="R7586" s="59"/>
    </row>
    <row r="7587" spans="11:18" x14ac:dyDescent="0.2">
      <c r="K7587" s="17">
        <v>7578</v>
      </c>
      <c r="L7587" s="50">
        <v>1.942626565154226E-3</v>
      </c>
      <c r="M7587" s="50">
        <v>1.9572160464287722E-3</v>
      </c>
      <c r="N7587" s="50">
        <v>5.3800000000000001E-2</v>
      </c>
      <c r="O7587" s="50">
        <v>5.3999999999999999E-2</v>
      </c>
      <c r="R7587" s="59"/>
    </row>
    <row r="7588" spans="11:18" x14ac:dyDescent="0.2">
      <c r="K7588" s="17">
        <v>7579</v>
      </c>
      <c r="L7588" s="50">
        <v>1.4431221815128564E-3</v>
      </c>
      <c r="M7588" s="50">
        <v>1.4562566915804665E-3</v>
      </c>
      <c r="N7588" s="50">
        <v>4.8800000000000003E-2</v>
      </c>
      <c r="O7588" s="50">
        <v>4.9000000000000002E-2</v>
      </c>
      <c r="R7588" s="59"/>
    </row>
    <row r="7589" spans="11:18" x14ac:dyDescent="0.2">
      <c r="K7589" s="17">
        <v>7580</v>
      </c>
      <c r="L7589" s="50">
        <v>2.0488376814600576E-3</v>
      </c>
      <c r="M7589" s="50">
        <v>2.0643219377720059E-3</v>
      </c>
      <c r="N7589" s="50">
        <v>5.7200000000000001E-2</v>
      </c>
      <c r="O7589" s="50">
        <v>5.74E-2</v>
      </c>
      <c r="R7589" s="59"/>
    </row>
    <row r="7590" spans="11:18" x14ac:dyDescent="0.2">
      <c r="K7590" s="17">
        <v>7581</v>
      </c>
      <c r="L7590" s="50">
        <v>1.6191417147244788E-3</v>
      </c>
      <c r="M7590" s="50">
        <v>1.6318935606280934E-3</v>
      </c>
      <c r="N7590" s="50">
        <v>4.7199999999999999E-2</v>
      </c>
      <c r="O7590" s="50">
        <v>4.7399999999999998E-2</v>
      </c>
      <c r="R7590" s="59"/>
    </row>
    <row r="7591" spans="11:18" x14ac:dyDescent="0.2">
      <c r="K7591" s="17">
        <v>7582</v>
      </c>
      <c r="L7591" s="50">
        <v>1.6500074946753024E-3</v>
      </c>
      <c r="M7591" s="50">
        <v>1.6641928114069441E-3</v>
      </c>
      <c r="N7591" s="50">
        <v>5.2400000000000002E-2</v>
      </c>
      <c r="O7591" s="50">
        <v>5.28E-2</v>
      </c>
      <c r="R7591" s="59"/>
    </row>
    <row r="7592" spans="11:18" x14ac:dyDescent="0.2">
      <c r="K7592" s="17">
        <v>7583</v>
      </c>
      <c r="L7592" s="50">
        <v>1.7720758513778655E-3</v>
      </c>
      <c r="M7592" s="50">
        <v>1.7855976612898871E-3</v>
      </c>
      <c r="N7592" s="50">
        <v>4.9799999999999997E-2</v>
      </c>
      <c r="O7592" s="50">
        <v>5.0200000000000002E-2</v>
      </c>
      <c r="R7592" s="59"/>
    </row>
    <row r="7593" spans="11:18" x14ac:dyDescent="0.2">
      <c r="K7593" s="17">
        <v>7584</v>
      </c>
      <c r="L7593" s="50">
        <v>1.9275792768991002E-3</v>
      </c>
      <c r="M7593" s="50">
        <v>1.9428855836200541E-3</v>
      </c>
      <c r="N7593" s="50">
        <v>5.6599999999999998E-2</v>
      </c>
      <c r="O7593" s="50">
        <v>5.6800000000000003E-2</v>
      </c>
      <c r="R7593" s="59"/>
    </row>
    <row r="7594" spans="11:18" x14ac:dyDescent="0.2">
      <c r="K7594" s="17">
        <v>7585</v>
      </c>
      <c r="L7594" s="50">
        <v>1.6279835757315401E-3</v>
      </c>
      <c r="M7594" s="50">
        <v>1.6420708531681963E-3</v>
      </c>
      <c r="N7594" s="50">
        <v>5.2400000000000002E-2</v>
      </c>
      <c r="O7594" s="50">
        <v>5.2400000000000002E-2</v>
      </c>
      <c r="R7594" s="59"/>
    </row>
    <row r="7595" spans="11:18" x14ac:dyDescent="0.2">
      <c r="K7595" s="17">
        <v>7586</v>
      </c>
      <c r="L7595" s="50">
        <v>1.7922961953434804E-3</v>
      </c>
      <c r="M7595" s="50">
        <v>1.8056484710832351E-3</v>
      </c>
      <c r="N7595" s="50">
        <v>4.9000000000000002E-2</v>
      </c>
      <c r="O7595" s="50">
        <v>4.9399999999999999E-2</v>
      </c>
      <c r="R7595" s="59"/>
    </row>
    <row r="7596" spans="11:18" x14ac:dyDescent="0.2">
      <c r="K7596" s="17">
        <v>7587</v>
      </c>
      <c r="L7596" s="50">
        <v>1.5910373877213219E-3</v>
      </c>
      <c r="M7596" s="50">
        <v>1.604336602904294E-3</v>
      </c>
      <c r="N7596" s="50">
        <v>4.9399999999999999E-2</v>
      </c>
      <c r="O7596" s="50">
        <v>4.9399999999999999E-2</v>
      </c>
      <c r="R7596" s="59"/>
    </row>
    <row r="7597" spans="11:18" x14ac:dyDescent="0.2">
      <c r="K7597" s="17">
        <v>7588</v>
      </c>
      <c r="L7597" s="50">
        <v>1.4809560342516714E-3</v>
      </c>
      <c r="M7597" s="50">
        <v>1.4936826545213198E-3</v>
      </c>
      <c r="N7597" s="50">
        <v>4.7199999999999999E-2</v>
      </c>
      <c r="O7597" s="50">
        <v>4.7600000000000003E-2</v>
      </c>
      <c r="R7597" s="59"/>
    </row>
    <row r="7598" spans="11:18" x14ac:dyDescent="0.2">
      <c r="K7598" s="17">
        <v>7589</v>
      </c>
      <c r="L7598" s="50">
        <v>1.7130329091518859E-3</v>
      </c>
      <c r="M7598" s="50">
        <v>1.7272997676186356E-3</v>
      </c>
      <c r="N7598" s="50">
        <v>5.28E-2</v>
      </c>
      <c r="O7598" s="50">
        <v>5.3199999999999997E-2</v>
      </c>
      <c r="R7598" s="59"/>
    </row>
    <row r="7599" spans="11:18" x14ac:dyDescent="0.2">
      <c r="K7599" s="17">
        <v>7590</v>
      </c>
      <c r="L7599" s="50">
        <v>1.4804669493076507E-3</v>
      </c>
      <c r="M7599" s="50">
        <v>1.4927470256787788E-3</v>
      </c>
      <c r="N7599" s="50">
        <v>4.5600000000000002E-2</v>
      </c>
      <c r="O7599" s="50">
        <v>4.5600000000000002E-2</v>
      </c>
      <c r="R7599" s="59"/>
    </row>
    <row r="7600" spans="11:18" x14ac:dyDescent="0.2">
      <c r="K7600" s="17">
        <v>7591</v>
      </c>
      <c r="L7600" s="50">
        <v>1.8107428515076465E-3</v>
      </c>
      <c r="M7600" s="50">
        <v>1.8249081798463926E-3</v>
      </c>
      <c r="N7600" s="50">
        <v>5.2200000000000003E-2</v>
      </c>
      <c r="O7600" s="50">
        <v>5.28E-2</v>
      </c>
      <c r="R7600" s="59"/>
    </row>
    <row r="7601" spans="11:18" x14ac:dyDescent="0.2">
      <c r="K7601" s="17">
        <v>7592</v>
      </c>
      <c r="L7601" s="50">
        <v>2.0172124605762985E-3</v>
      </c>
      <c r="M7601" s="50">
        <v>2.031940979029599E-3</v>
      </c>
      <c r="N7601" s="50">
        <v>5.4199999999999998E-2</v>
      </c>
      <c r="O7601" s="50">
        <v>5.4399999999999997E-2</v>
      </c>
      <c r="R7601" s="59"/>
    </row>
    <row r="7602" spans="11:18" x14ac:dyDescent="0.2">
      <c r="K7602" s="17">
        <v>7593</v>
      </c>
      <c r="L7602" s="50">
        <v>1.7092334652845267E-3</v>
      </c>
      <c r="M7602" s="50">
        <v>1.7239681554517346E-3</v>
      </c>
      <c r="N7602" s="50">
        <v>5.4800000000000001E-2</v>
      </c>
      <c r="O7602" s="50">
        <v>5.4800000000000001E-2</v>
      </c>
      <c r="R7602" s="59"/>
    </row>
    <row r="7603" spans="11:18" x14ac:dyDescent="0.2">
      <c r="K7603" s="17">
        <v>7594</v>
      </c>
      <c r="L7603" s="50">
        <v>1.7931251069358365E-3</v>
      </c>
      <c r="M7603" s="50">
        <v>1.8066512616727148E-3</v>
      </c>
      <c r="N7603" s="50">
        <v>0.05</v>
      </c>
      <c r="O7603" s="50">
        <v>5.0200000000000002E-2</v>
      </c>
      <c r="R7603" s="59"/>
    </row>
    <row r="7604" spans="11:18" x14ac:dyDescent="0.2">
      <c r="K7604" s="17">
        <v>7595</v>
      </c>
      <c r="L7604" s="50">
        <v>1.8439511226004427E-3</v>
      </c>
      <c r="M7604" s="50">
        <v>1.8591565972754509E-3</v>
      </c>
      <c r="N7604" s="50">
        <v>5.6399999999999999E-2</v>
      </c>
      <c r="O7604" s="50">
        <v>5.6599999999999998E-2</v>
      </c>
      <c r="R7604" s="59"/>
    </row>
    <row r="7605" spans="11:18" x14ac:dyDescent="0.2">
      <c r="K7605" s="17">
        <v>7596</v>
      </c>
      <c r="L7605" s="50">
        <v>1.6318711419350191E-3</v>
      </c>
      <c r="M7605" s="50">
        <v>1.6454475459750783E-3</v>
      </c>
      <c r="N7605" s="50">
        <v>5.04E-2</v>
      </c>
      <c r="O7605" s="50">
        <v>5.0799999999999998E-2</v>
      </c>
      <c r="R7605" s="59"/>
    </row>
    <row r="7606" spans="11:18" x14ac:dyDescent="0.2">
      <c r="K7606" s="17">
        <v>7597</v>
      </c>
      <c r="L7606" s="50">
        <v>1.8219582876085531E-3</v>
      </c>
      <c r="M7606" s="50">
        <v>1.8349218644872854E-3</v>
      </c>
      <c r="N7606" s="50">
        <v>4.7800000000000002E-2</v>
      </c>
      <c r="O7606" s="50">
        <v>4.8000000000000001E-2</v>
      </c>
      <c r="R7606" s="59"/>
    </row>
    <row r="7607" spans="11:18" x14ac:dyDescent="0.2">
      <c r="K7607" s="17">
        <v>7598</v>
      </c>
      <c r="L7607" s="50">
        <v>1.6220494722616586E-3</v>
      </c>
      <c r="M7607" s="50">
        <v>1.6348841539124341E-3</v>
      </c>
      <c r="N7607" s="50">
        <v>4.7399999999999998E-2</v>
      </c>
      <c r="O7607" s="50">
        <v>4.7800000000000002E-2</v>
      </c>
      <c r="R7607" s="59"/>
    </row>
    <row r="7608" spans="11:18" x14ac:dyDescent="0.2">
      <c r="K7608" s="17">
        <v>7599</v>
      </c>
      <c r="L7608" s="50">
        <v>1.9338670744707979E-3</v>
      </c>
      <c r="M7608" s="50">
        <v>1.9495704211111374E-3</v>
      </c>
      <c r="N7608" s="50">
        <v>5.8000000000000003E-2</v>
      </c>
      <c r="O7608" s="50">
        <v>5.8799999999999998E-2</v>
      </c>
      <c r="R7608" s="59"/>
    </row>
    <row r="7609" spans="11:18" x14ac:dyDescent="0.2">
      <c r="K7609" s="17">
        <v>7600</v>
      </c>
      <c r="L7609" s="50">
        <v>1.6712080347402172E-3</v>
      </c>
      <c r="M7609" s="50">
        <v>1.6835054149153582E-3</v>
      </c>
      <c r="N7609" s="50">
        <v>4.5400000000000003E-2</v>
      </c>
      <c r="O7609" s="50">
        <v>4.5600000000000002E-2</v>
      </c>
      <c r="R7609" s="59"/>
    </row>
    <row r="7610" spans="11:18" x14ac:dyDescent="0.2">
      <c r="K7610" s="17">
        <v>7601</v>
      </c>
      <c r="L7610" s="50">
        <v>1.6979696291152585E-3</v>
      </c>
      <c r="M7610" s="50">
        <v>1.7114820760080742E-3</v>
      </c>
      <c r="N7610" s="50">
        <v>4.9799999999999997E-2</v>
      </c>
      <c r="O7610" s="50">
        <v>5.0200000000000002E-2</v>
      </c>
      <c r="R7610" s="59"/>
    </row>
    <row r="7611" spans="11:18" x14ac:dyDescent="0.2">
      <c r="K7611" s="17">
        <v>7602</v>
      </c>
      <c r="L7611" s="50">
        <v>1.4721233536663819E-3</v>
      </c>
      <c r="M7611" s="50">
        <v>1.4844729195904452E-3</v>
      </c>
      <c r="N7611" s="50">
        <v>4.58E-2</v>
      </c>
      <c r="O7611" s="50">
        <v>4.5999999999999999E-2</v>
      </c>
      <c r="R7611" s="59"/>
    </row>
    <row r="7612" spans="11:18" x14ac:dyDescent="0.2">
      <c r="K7612" s="17">
        <v>7603</v>
      </c>
      <c r="L7612" s="50">
        <v>1.7644587630831815E-3</v>
      </c>
      <c r="M7612" s="50">
        <v>1.7785390953317605E-3</v>
      </c>
      <c r="N7612" s="50">
        <v>5.2200000000000003E-2</v>
      </c>
      <c r="O7612" s="50">
        <v>5.2200000000000003E-2</v>
      </c>
      <c r="R7612" s="59"/>
    </row>
    <row r="7613" spans="11:18" x14ac:dyDescent="0.2">
      <c r="K7613" s="17">
        <v>7604</v>
      </c>
      <c r="L7613" s="50">
        <v>1.7447452355788201E-3</v>
      </c>
      <c r="M7613" s="50">
        <v>1.7593676230664289E-3</v>
      </c>
      <c r="N7613" s="50">
        <v>5.4199999999999998E-2</v>
      </c>
      <c r="O7613" s="50">
        <v>5.4399999999999997E-2</v>
      </c>
      <c r="R7613" s="59"/>
    </row>
    <row r="7614" spans="11:18" x14ac:dyDescent="0.2">
      <c r="K7614" s="17">
        <v>7605</v>
      </c>
      <c r="L7614" s="50">
        <v>2.0087127756397128E-3</v>
      </c>
      <c r="M7614" s="50">
        <v>2.0246450172510528E-3</v>
      </c>
      <c r="N7614" s="50">
        <v>5.8799999999999998E-2</v>
      </c>
      <c r="O7614" s="50">
        <v>5.9400000000000001E-2</v>
      </c>
      <c r="R7614" s="59"/>
    </row>
    <row r="7615" spans="11:18" x14ac:dyDescent="0.2">
      <c r="K7615" s="17">
        <v>7606</v>
      </c>
      <c r="L7615" s="50">
        <v>1.8357649116488221E-3</v>
      </c>
      <c r="M7615" s="50">
        <v>1.8500973516810525E-3</v>
      </c>
      <c r="N7615" s="50">
        <v>5.2600000000000001E-2</v>
      </c>
      <c r="O7615" s="50">
        <v>5.3600000000000002E-2</v>
      </c>
      <c r="R7615" s="59"/>
    </row>
    <row r="7616" spans="11:18" x14ac:dyDescent="0.2">
      <c r="K7616" s="17">
        <v>7607</v>
      </c>
      <c r="L7616" s="50">
        <v>1.7923264609365614E-3</v>
      </c>
      <c r="M7616" s="50">
        <v>1.80670462538352E-3</v>
      </c>
      <c r="N7616" s="50">
        <v>5.2999999999999999E-2</v>
      </c>
      <c r="O7616" s="50">
        <v>5.3999999999999999E-2</v>
      </c>
      <c r="R7616" s="59"/>
    </row>
    <row r="7617" spans="11:18" x14ac:dyDescent="0.2">
      <c r="K7617" s="17">
        <v>7608</v>
      </c>
      <c r="L7617" s="50">
        <v>1.6286302397874454E-3</v>
      </c>
      <c r="M7617" s="50">
        <v>1.6419726042286662E-3</v>
      </c>
      <c r="N7617" s="50">
        <v>4.9399999999999999E-2</v>
      </c>
      <c r="O7617" s="50">
        <v>4.9599999999999998E-2</v>
      </c>
      <c r="R7617" s="59"/>
    </row>
    <row r="7618" spans="11:18" x14ac:dyDescent="0.2">
      <c r="K7618" s="17">
        <v>7609</v>
      </c>
      <c r="L7618" s="50">
        <v>1.6528175836085846E-3</v>
      </c>
      <c r="M7618" s="50">
        <v>1.6664770932774311E-3</v>
      </c>
      <c r="N7618" s="50">
        <v>5.04E-2</v>
      </c>
      <c r="O7618" s="50">
        <v>5.0999999999999997E-2</v>
      </c>
      <c r="R7618" s="59"/>
    </row>
    <row r="7619" spans="11:18" x14ac:dyDescent="0.2">
      <c r="K7619" s="17">
        <v>7610</v>
      </c>
      <c r="L7619" s="50">
        <v>1.7378399030956461E-3</v>
      </c>
      <c r="M7619" s="50">
        <v>1.7514547132004036E-3</v>
      </c>
      <c r="N7619" s="50">
        <v>0.05</v>
      </c>
      <c r="O7619" s="50">
        <v>5.0799999999999998E-2</v>
      </c>
      <c r="R7619" s="59"/>
    </row>
    <row r="7620" spans="11:18" x14ac:dyDescent="0.2">
      <c r="K7620" s="17">
        <v>7611</v>
      </c>
      <c r="L7620" s="50">
        <v>1.5634574909816413E-3</v>
      </c>
      <c r="M7620" s="50">
        <v>1.5766390902038489E-3</v>
      </c>
      <c r="N7620" s="50">
        <v>4.8800000000000003E-2</v>
      </c>
      <c r="O7620" s="50">
        <v>4.9000000000000002E-2</v>
      </c>
      <c r="R7620" s="59"/>
    </row>
    <row r="7621" spans="11:18" x14ac:dyDescent="0.2">
      <c r="K7621" s="17">
        <v>7612</v>
      </c>
      <c r="L7621" s="50">
        <v>1.8400778264060123E-3</v>
      </c>
      <c r="M7621" s="50">
        <v>1.8558544974557065E-3</v>
      </c>
      <c r="N7621" s="50">
        <v>5.8599999999999999E-2</v>
      </c>
      <c r="O7621" s="50">
        <v>5.8799999999999998E-2</v>
      </c>
      <c r="R7621" s="59"/>
    </row>
    <row r="7622" spans="11:18" x14ac:dyDescent="0.2">
      <c r="K7622" s="17">
        <v>7613</v>
      </c>
      <c r="L7622" s="50">
        <v>1.810941243539503E-3</v>
      </c>
      <c r="M7622" s="50">
        <v>1.8249016317675828E-3</v>
      </c>
      <c r="N7622" s="50">
        <v>5.16E-2</v>
      </c>
      <c r="O7622" s="50">
        <v>5.1799999999999999E-2</v>
      </c>
      <c r="R7622" s="59"/>
    </row>
    <row r="7623" spans="11:18" x14ac:dyDescent="0.2">
      <c r="K7623" s="17">
        <v>7614</v>
      </c>
      <c r="L7623" s="50">
        <v>1.5386153265175928E-3</v>
      </c>
      <c r="M7623" s="50">
        <v>1.5518973395131134E-3</v>
      </c>
      <c r="N7623" s="50">
        <v>4.9399999999999999E-2</v>
      </c>
      <c r="O7623" s="50">
        <v>4.9399999999999999E-2</v>
      </c>
      <c r="R7623" s="59"/>
    </row>
    <row r="7624" spans="11:18" x14ac:dyDescent="0.2">
      <c r="K7624" s="17">
        <v>7615</v>
      </c>
      <c r="L7624" s="50">
        <v>1.8940560184306599E-3</v>
      </c>
      <c r="M7624" s="50">
        <v>1.907971960824262E-3</v>
      </c>
      <c r="N7624" s="50">
        <v>5.1400000000000001E-2</v>
      </c>
      <c r="O7624" s="50">
        <v>5.1400000000000001E-2</v>
      </c>
      <c r="R7624" s="59"/>
    </row>
    <row r="7625" spans="11:18" x14ac:dyDescent="0.2">
      <c r="K7625" s="17">
        <v>7616</v>
      </c>
      <c r="L7625" s="50">
        <v>1.7872233346720907E-3</v>
      </c>
      <c r="M7625" s="50">
        <v>1.800915319585382E-3</v>
      </c>
      <c r="N7625" s="50">
        <v>5.04E-2</v>
      </c>
      <c r="O7625" s="50">
        <v>5.0799999999999998E-2</v>
      </c>
      <c r="R7625" s="59"/>
    </row>
    <row r="7626" spans="11:18" x14ac:dyDescent="0.2">
      <c r="K7626" s="17">
        <v>7617</v>
      </c>
      <c r="L7626" s="50">
        <v>1.6919418993695113E-3</v>
      </c>
      <c r="M7626" s="50">
        <v>1.7062570815110974E-3</v>
      </c>
      <c r="N7626" s="50">
        <v>5.3199999999999997E-2</v>
      </c>
      <c r="O7626" s="50">
        <v>5.3199999999999997E-2</v>
      </c>
      <c r="R7626" s="59"/>
    </row>
    <row r="7627" spans="11:18" x14ac:dyDescent="0.2">
      <c r="K7627" s="17">
        <v>7618</v>
      </c>
      <c r="L7627" s="50">
        <v>1.7930579036328467E-3</v>
      </c>
      <c r="M7627" s="50">
        <v>1.8067917253201237E-3</v>
      </c>
      <c r="N7627" s="50">
        <v>5.0599999999999999E-2</v>
      </c>
      <c r="O7627" s="50">
        <v>5.1200000000000002E-2</v>
      </c>
      <c r="R7627" s="59"/>
    </row>
    <row r="7628" spans="11:18" x14ac:dyDescent="0.2">
      <c r="K7628" s="17">
        <v>7619</v>
      </c>
      <c r="L7628" s="50">
        <v>1.490859932032276E-3</v>
      </c>
      <c r="M7628" s="50">
        <v>1.5035968502126042E-3</v>
      </c>
      <c r="N7628" s="50">
        <v>4.7E-2</v>
      </c>
      <c r="O7628" s="50">
        <v>4.7600000000000003E-2</v>
      </c>
      <c r="R7628" s="59"/>
    </row>
    <row r="7629" spans="11:18" x14ac:dyDescent="0.2">
      <c r="K7629" s="17">
        <v>7620</v>
      </c>
      <c r="L7629" s="50">
        <v>1.8827690455546523E-3</v>
      </c>
      <c r="M7629" s="50">
        <v>1.8972655382735511E-3</v>
      </c>
      <c r="N7629" s="50">
        <v>5.3400000000000003E-2</v>
      </c>
      <c r="O7629" s="50">
        <v>5.4199999999999998E-2</v>
      </c>
      <c r="R7629" s="59"/>
    </row>
    <row r="7630" spans="11:18" x14ac:dyDescent="0.2">
      <c r="K7630" s="17">
        <v>7621</v>
      </c>
      <c r="L7630" s="50">
        <v>1.770014344621584E-3</v>
      </c>
      <c r="M7630" s="50">
        <v>1.7842451321217056E-3</v>
      </c>
      <c r="N7630" s="50">
        <v>5.2600000000000001E-2</v>
      </c>
      <c r="O7630" s="50">
        <v>5.3199999999999997E-2</v>
      </c>
      <c r="R7630" s="59"/>
    </row>
    <row r="7631" spans="11:18" x14ac:dyDescent="0.2">
      <c r="K7631" s="17">
        <v>7622</v>
      </c>
      <c r="L7631" s="50">
        <v>1.7840356327757042E-3</v>
      </c>
      <c r="M7631" s="50">
        <v>1.7975016383794866E-3</v>
      </c>
      <c r="N7631" s="50">
        <v>4.9799999999999997E-2</v>
      </c>
      <c r="O7631" s="50">
        <v>4.9799999999999997E-2</v>
      </c>
      <c r="R7631" s="59"/>
    </row>
    <row r="7632" spans="11:18" x14ac:dyDescent="0.2">
      <c r="K7632" s="17">
        <v>7623</v>
      </c>
      <c r="L7632" s="50">
        <v>1.7643130380335535E-3</v>
      </c>
      <c r="M7632" s="50">
        <v>1.7778760301687823E-3</v>
      </c>
      <c r="N7632" s="50">
        <v>5.0200000000000002E-2</v>
      </c>
      <c r="O7632" s="50">
        <v>5.0200000000000002E-2</v>
      </c>
      <c r="R7632" s="59"/>
    </row>
    <row r="7633" spans="11:18" x14ac:dyDescent="0.2">
      <c r="K7633" s="17">
        <v>7624</v>
      </c>
      <c r="L7633" s="50">
        <v>1.717042329452685E-3</v>
      </c>
      <c r="M7633" s="50">
        <v>1.7311808371438468E-3</v>
      </c>
      <c r="N7633" s="50">
        <v>5.2400000000000002E-2</v>
      </c>
      <c r="O7633" s="50">
        <v>5.28E-2</v>
      </c>
      <c r="R7633" s="59"/>
    </row>
    <row r="7634" spans="11:18" x14ac:dyDescent="0.2">
      <c r="K7634" s="17">
        <v>7625</v>
      </c>
      <c r="L7634" s="50">
        <v>1.7025578466991905E-3</v>
      </c>
      <c r="M7634" s="50">
        <v>1.716137405934611E-3</v>
      </c>
      <c r="N7634" s="50">
        <v>5.0200000000000002E-2</v>
      </c>
      <c r="O7634" s="50">
        <v>5.0799999999999998E-2</v>
      </c>
      <c r="R7634" s="59"/>
    </row>
    <row r="7635" spans="11:18" x14ac:dyDescent="0.2">
      <c r="K7635" s="17">
        <v>7626</v>
      </c>
      <c r="L7635" s="50">
        <v>1.7964524795141983E-3</v>
      </c>
      <c r="M7635" s="50">
        <v>1.8115535802932048E-3</v>
      </c>
      <c r="N7635" s="50">
        <v>5.5800000000000002E-2</v>
      </c>
      <c r="O7635" s="50">
        <v>5.6399999999999999E-2</v>
      </c>
      <c r="R7635" s="59"/>
    </row>
    <row r="7636" spans="11:18" x14ac:dyDescent="0.2">
      <c r="K7636" s="17">
        <v>7627</v>
      </c>
      <c r="L7636" s="50">
        <v>1.8412887162467136E-3</v>
      </c>
      <c r="M7636" s="50">
        <v>1.8556554460569486E-3</v>
      </c>
      <c r="N7636" s="50">
        <v>5.2999999999999999E-2</v>
      </c>
      <c r="O7636" s="50">
        <v>5.3600000000000002E-2</v>
      </c>
      <c r="R7636" s="59"/>
    </row>
    <row r="7637" spans="11:18" x14ac:dyDescent="0.2">
      <c r="K7637" s="17">
        <v>7628</v>
      </c>
      <c r="L7637" s="50">
        <v>1.7654469606889545E-3</v>
      </c>
      <c r="M7637" s="50">
        <v>1.7792172418360757E-3</v>
      </c>
      <c r="N7637" s="50">
        <v>5.0999999999999997E-2</v>
      </c>
      <c r="O7637" s="50">
        <v>5.0999999999999997E-2</v>
      </c>
      <c r="R7637" s="59"/>
    </row>
    <row r="7638" spans="11:18" x14ac:dyDescent="0.2">
      <c r="K7638" s="17">
        <v>7629</v>
      </c>
      <c r="L7638" s="50">
        <v>1.6175013186270689E-3</v>
      </c>
      <c r="M7638" s="50">
        <v>1.6307855114469792E-3</v>
      </c>
      <c r="N7638" s="50">
        <v>4.9000000000000002E-2</v>
      </c>
      <c r="O7638" s="50">
        <v>4.9399999999999999E-2</v>
      </c>
      <c r="R7638" s="59"/>
    </row>
    <row r="7639" spans="11:18" x14ac:dyDescent="0.2">
      <c r="K7639" s="17">
        <v>7630</v>
      </c>
      <c r="L7639" s="50">
        <v>1.8909722971137753E-3</v>
      </c>
      <c r="M7639" s="50">
        <v>1.9060704338788985E-3</v>
      </c>
      <c r="N7639" s="50">
        <v>5.5800000000000002E-2</v>
      </c>
      <c r="O7639" s="50">
        <v>5.6000000000000001E-2</v>
      </c>
      <c r="R7639" s="59"/>
    </row>
    <row r="7640" spans="11:18" x14ac:dyDescent="0.2">
      <c r="K7640" s="17">
        <v>7631</v>
      </c>
      <c r="L7640" s="50">
        <v>1.6329830017728618E-3</v>
      </c>
      <c r="M7640" s="50">
        <v>1.646460633625524E-3</v>
      </c>
      <c r="N7640" s="50">
        <v>4.9599999999999998E-2</v>
      </c>
      <c r="O7640" s="50">
        <v>5.04E-2</v>
      </c>
      <c r="R7640" s="59"/>
    </row>
    <row r="7641" spans="11:18" x14ac:dyDescent="0.2">
      <c r="K7641" s="17">
        <v>7632</v>
      </c>
      <c r="L7641" s="50">
        <v>1.6802860516012398E-3</v>
      </c>
      <c r="M7641" s="50">
        <v>1.6942677295438231E-3</v>
      </c>
      <c r="N7641" s="50">
        <v>5.1400000000000001E-2</v>
      </c>
      <c r="O7641" s="50">
        <v>5.2200000000000003E-2</v>
      </c>
      <c r="R7641" s="59"/>
    </row>
    <row r="7642" spans="11:18" x14ac:dyDescent="0.2">
      <c r="K7642" s="17">
        <v>7633</v>
      </c>
      <c r="L7642" s="50">
        <v>1.8593567242811951E-3</v>
      </c>
      <c r="M7642" s="50">
        <v>1.8733245458348914E-3</v>
      </c>
      <c r="N7642" s="50">
        <v>5.1400000000000001E-2</v>
      </c>
      <c r="O7642" s="50">
        <v>5.1799999999999999E-2</v>
      </c>
      <c r="R7642" s="59"/>
    </row>
    <row r="7643" spans="11:18" x14ac:dyDescent="0.2">
      <c r="K7643" s="17">
        <v>7634</v>
      </c>
      <c r="L7643" s="50">
        <v>1.8330752808997559E-3</v>
      </c>
      <c r="M7643" s="50">
        <v>1.8477223476420421E-3</v>
      </c>
      <c r="N7643" s="50">
        <v>5.3999999999999999E-2</v>
      </c>
      <c r="O7643" s="50">
        <v>5.4399999999999997E-2</v>
      </c>
      <c r="R7643" s="59"/>
    </row>
    <row r="7644" spans="11:18" x14ac:dyDescent="0.2">
      <c r="K7644" s="17">
        <v>7635</v>
      </c>
      <c r="L7644" s="50">
        <v>1.6957381740068324E-3</v>
      </c>
      <c r="M7644" s="50">
        <v>1.7103895229004528E-3</v>
      </c>
      <c r="N7644" s="50">
        <v>5.4199999999999998E-2</v>
      </c>
      <c r="O7644" s="50">
        <v>5.5199999999999999E-2</v>
      </c>
      <c r="R7644" s="59"/>
    </row>
    <row r="7645" spans="11:18" x14ac:dyDescent="0.2">
      <c r="K7645" s="17">
        <v>7636</v>
      </c>
      <c r="L7645" s="50">
        <v>1.8041409456994529E-3</v>
      </c>
      <c r="M7645" s="50">
        <v>1.8181617214722227E-3</v>
      </c>
      <c r="N7645" s="50">
        <v>5.1799999999999999E-2</v>
      </c>
      <c r="O7645" s="50">
        <v>5.2400000000000002E-2</v>
      </c>
      <c r="R7645" s="59"/>
    </row>
    <row r="7646" spans="11:18" x14ac:dyDescent="0.2">
      <c r="K7646" s="17">
        <v>7637</v>
      </c>
      <c r="L7646" s="50">
        <v>1.6900252796555912E-3</v>
      </c>
      <c r="M7646" s="50">
        <v>1.7043181727953288E-3</v>
      </c>
      <c r="N7646" s="50">
        <v>5.28E-2</v>
      </c>
      <c r="O7646" s="50">
        <v>5.3400000000000003E-2</v>
      </c>
      <c r="R7646" s="59"/>
    </row>
    <row r="7647" spans="11:18" x14ac:dyDescent="0.2">
      <c r="K7647" s="17">
        <v>7638</v>
      </c>
      <c r="L7647" s="50">
        <v>1.695685979715445E-3</v>
      </c>
      <c r="M7647" s="50">
        <v>1.7097255855605543E-3</v>
      </c>
      <c r="N7647" s="50">
        <v>5.1999999999999998E-2</v>
      </c>
      <c r="O7647" s="50">
        <v>5.2200000000000003E-2</v>
      </c>
      <c r="R7647" s="59"/>
    </row>
    <row r="7648" spans="11:18" x14ac:dyDescent="0.2">
      <c r="K7648" s="17">
        <v>7639</v>
      </c>
      <c r="L7648" s="50">
        <v>1.8599770490903634E-3</v>
      </c>
      <c r="M7648" s="50">
        <v>1.8747868845119327E-3</v>
      </c>
      <c r="N7648" s="50">
        <v>5.4800000000000001E-2</v>
      </c>
      <c r="O7648" s="50">
        <v>5.5E-2</v>
      </c>
      <c r="R7648" s="59"/>
    </row>
    <row r="7649" spans="11:18" x14ac:dyDescent="0.2">
      <c r="K7649" s="17">
        <v>7640</v>
      </c>
      <c r="L7649" s="50">
        <v>1.7395494133001573E-3</v>
      </c>
      <c r="M7649" s="50">
        <v>1.7534146546811979E-3</v>
      </c>
      <c r="N7649" s="50">
        <v>5.1400000000000001E-2</v>
      </c>
      <c r="O7649" s="50">
        <v>5.1400000000000001E-2</v>
      </c>
      <c r="R7649" s="59"/>
    </row>
    <row r="7650" spans="11:18" x14ac:dyDescent="0.2">
      <c r="K7650" s="17">
        <v>7641</v>
      </c>
      <c r="L7650" s="50">
        <v>1.8785330776112609E-3</v>
      </c>
      <c r="M7650" s="50">
        <v>1.8938014090888761E-3</v>
      </c>
      <c r="N7650" s="50">
        <v>5.6599999999999998E-2</v>
      </c>
      <c r="O7650" s="50">
        <v>5.7000000000000002E-2</v>
      </c>
      <c r="R7650" s="59"/>
    </row>
    <row r="7651" spans="11:18" x14ac:dyDescent="0.2">
      <c r="K7651" s="17">
        <v>7642</v>
      </c>
      <c r="L7651" s="50">
        <v>2.2363413698106905E-3</v>
      </c>
      <c r="M7651" s="50">
        <v>2.2515370394423895E-3</v>
      </c>
      <c r="N7651" s="50">
        <v>5.5800000000000002E-2</v>
      </c>
      <c r="O7651" s="50">
        <v>5.6000000000000001E-2</v>
      </c>
      <c r="R7651" s="59"/>
    </row>
    <row r="7652" spans="11:18" x14ac:dyDescent="0.2">
      <c r="K7652" s="17">
        <v>7643</v>
      </c>
      <c r="L7652" s="50">
        <v>1.5672254680544942E-3</v>
      </c>
      <c r="M7652" s="50">
        <v>1.5812077406144314E-3</v>
      </c>
      <c r="N7652" s="50">
        <v>5.1999999999999998E-2</v>
      </c>
      <c r="O7652" s="50">
        <v>5.2200000000000003E-2</v>
      </c>
      <c r="R7652" s="59"/>
    </row>
    <row r="7653" spans="11:18" x14ac:dyDescent="0.2">
      <c r="K7653" s="17">
        <v>7644</v>
      </c>
      <c r="L7653" s="50">
        <v>1.6130130326985647E-3</v>
      </c>
      <c r="M7653" s="50">
        <v>1.6264763435027592E-3</v>
      </c>
      <c r="N7653" s="50">
        <v>4.9599999999999998E-2</v>
      </c>
      <c r="O7653" s="50">
        <v>5.0200000000000002E-2</v>
      </c>
      <c r="R7653" s="59"/>
    </row>
    <row r="7654" spans="11:18" x14ac:dyDescent="0.2">
      <c r="K7654" s="17">
        <v>7645</v>
      </c>
      <c r="L7654" s="50">
        <v>1.7221080227039305E-3</v>
      </c>
      <c r="M7654" s="50">
        <v>1.735690227981948E-3</v>
      </c>
      <c r="N7654" s="50">
        <v>0.05</v>
      </c>
      <c r="O7654" s="50">
        <v>5.0599999999999999E-2</v>
      </c>
      <c r="R7654" s="59"/>
    </row>
    <row r="7655" spans="11:18" x14ac:dyDescent="0.2">
      <c r="K7655" s="17">
        <v>7646</v>
      </c>
      <c r="L7655" s="50">
        <v>1.8747765516765589E-3</v>
      </c>
      <c r="M7655" s="50">
        <v>1.8898759398304811E-3</v>
      </c>
      <c r="N7655" s="50">
        <v>5.6000000000000001E-2</v>
      </c>
      <c r="O7655" s="50">
        <v>5.6000000000000001E-2</v>
      </c>
      <c r="R7655" s="59"/>
    </row>
    <row r="7656" spans="11:18" x14ac:dyDescent="0.2">
      <c r="K7656" s="17">
        <v>7647</v>
      </c>
      <c r="L7656" s="50">
        <v>1.7717639625093372E-3</v>
      </c>
      <c r="M7656" s="50">
        <v>1.7854214281109758E-3</v>
      </c>
      <c r="N7656" s="50">
        <v>5.04E-2</v>
      </c>
      <c r="O7656" s="50">
        <v>5.0799999999999998E-2</v>
      </c>
      <c r="R7656" s="59"/>
    </row>
    <row r="7657" spans="11:18" x14ac:dyDescent="0.2">
      <c r="K7657" s="17">
        <v>7648</v>
      </c>
      <c r="L7657" s="50">
        <v>1.8099714635250003E-3</v>
      </c>
      <c r="M7657" s="50">
        <v>1.8235555105186637E-3</v>
      </c>
      <c r="N7657" s="50">
        <v>5.0200000000000002E-2</v>
      </c>
      <c r="O7657" s="50">
        <v>5.0599999999999999E-2</v>
      </c>
      <c r="R7657" s="59"/>
    </row>
    <row r="7658" spans="11:18" x14ac:dyDescent="0.2">
      <c r="K7658" s="17">
        <v>7649</v>
      </c>
      <c r="L7658" s="50">
        <v>1.7196219221823866E-3</v>
      </c>
      <c r="M7658" s="50">
        <v>1.7330667905645757E-3</v>
      </c>
      <c r="N7658" s="50">
        <v>4.9799999999999997E-2</v>
      </c>
      <c r="O7658" s="50">
        <v>4.9799999999999997E-2</v>
      </c>
      <c r="R7658" s="59"/>
    </row>
    <row r="7659" spans="11:18" x14ac:dyDescent="0.2">
      <c r="K7659" s="17">
        <v>7650</v>
      </c>
      <c r="L7659" s="50">
        <v>1.6215481002325469E-3</v>
      </c>
      <c r="M7659" s="50">
        <v>1.6354239903366985E-3</v>
      </c>
      <c r="N7659" s="50">
        <v>5.1400000000000001E-2</v>
      </c>
      <c r="O7659" s="50">
        <v>5.1799999999999999E-2</v>
      </c>
      <c r="R7659" s="59"/>
    </row>
    <row r="7660" spans="11:18" x14ac:dyDescent="0.2">
      <c r="K7660" s="17">
        <v>7651</v>
      </c>
      <c r="L7660" s="50">
        <v>1.5442188973924754E-3</v>
      </c>
      <c r="M7660" s="50">
        <v>1.5568607951678111E-3</v>
      </c>
      <c r="N7660" s="50">
        <v>4.6600000000000003E-2</v>
      </c>
      <c r="O7660" s="50">
        <v>4.7399999999999998E-2</v>
      </c>
      <c r="R7660" s="59"/>
    </row>
    <row r="7661" spans="11:18" x14ac:dyDescent="0.2">
      <c r="K7661" s="17">
        <v>7652</v>
      </c>
      <c r="L7661" s="50">
        <v>1.6749290716255845E-3</v>
      </c>
      <c r="M7661" s="50">
        <v>1.6888359235307611E-3</v>
      </c>
      <c r="N7661" s="50">
        <v>5.16E-2</v>
      </c>
      <c r="O7661" s="50">
        <v>5.1799999999999999E-2</v>
      </c>
      <c r="R7661" s="59"/>
    </row>
    <row r="7662" spans="11:18" x14ac:dyDescent="0.2">
      <c r="K7662" s="17">
        <v>7653</v>
      </c>
      <c r="L7662" s="50">
        <v>1.9107479973006051E-3</v>
      </c>
      <c r="M7662" s="50">
        <v>1.9250325502797087E-3</v>
      </c>
      <c r="N7662" s="50">
        <v>5.28E-2</v>
      </c>
      <c r="O7662" s="50">
        <v>5.2999999999999999E-2</v>
      </c>
      <c r="R7662" s="59"/>
    </row>
    <row r="7663" spans="11:18" x14ac:dyDescent="0.2">
      <c r="K7663" s="17">
        <v>7654</v>
      </c>
      <c r="L7663" s="50">
        <v>1.9089524387127714E-3</v>
      </c>
      <c r="M7663" s="50">
        <v>1.9233376573587983E-3</v>
      </c>
      <c r="N7663" s="50">
        <v>5.28E-2</v>
      </c>
      <c r="O7663" s="50">
        <v>5.3400000000000003E-2</v>
      </c>
      <c r="R7663" s="59"/>
    </row>
    <row r="7664" spans="11:18" x14ac:dyDescent="0.2">
      <c r="K7664" s="17">
        <v>7655</v>
      </c>
      <c r="L7664" s="50">
        <v>1.5569425749462741E-3</v>
      </c>
      <c r="M7664" s="50">
        <v>1.5696449956275494E-3</v>
      </c>
      <c r="N7664" s="50">
        <v>4.7E-2</v>
      </c>
      <c r="O7664" s="50">
        <v>4.7199999999999999E-2</v>
      </c>
      <c r="R7664" s="59"/>
    </row>
    <row r="7665" spans="11:18" x14ac:dyDescent="0.2">
      <c r="K7665" s="17">
        <v>7656</v>
      </c>
      <c r="L7665" s="50">
        <v>1.4313113024788061E-3</v>
      </c>
      <c r="M7665" s="50">
        <v>1.4439132824357126E-3</v>
      </c>
      <c r="N7665" s="50">
        <v>4.6600000000000003E-2</v>
      </c>
      <c r="O7665" s="50">
        <v>4.7E-2</v>
      </c>
      <c r="R7665" s="59"/>
    </row>
    <row r="7666" spans="11:18" x14ac:dyDescent="0.2">
      <c r="K7666" s="17">
        <v>7657</v>
      </c>
      <c r="L7666" s="50">
        <v>1.5895870381394581E-3</v>
      </c>
      <c r="M7666" s="50">
        <v>1.6027305897051139E-3</v>
      </c>
      <c r="N7666" s="50">
        <v>4.8800000000000003E-2</v>
      </c>
      <c r="O7666" s="50">
        <v>4.8800000000000003E-2</v>
      </c>
      <c r="R7666" s="59"/>
    </row>
    <row r="7667" spans="11:18" x14ac:dyDescent="0.2">
      <c r="K7667" s="17">
        <v>7658</v>
      </c>
      <c r="L7667" s="50">
        <v>1.7317661084640772E-3</v>
      </c>
      <c r="M7667" s="50">
        <v>1.7454218788526604E-3</v>
      </c>
      <c r="N7667" s="50">
        <v>5.0599999999999999E-2</v>
      </c>
      <c r="O7667" s="50">
        <v>5.0599999999999999E-2</v>
      </c>
      <c r="R7667" s="59"/>
    </row>
    <row r="7668" spans="11:18" x14ac:dyDescent="0.2">
      <c r="K7668" s="17">
        <v>7659</v>
      </c>
      <c r="L7668" s="50">
        <v>1.7353230556640059E-3</v>
      </c>
      <c r="M7668" s="50">
        <v>1.7491587330015011E-3</v>
      </c>
      <c r="N7668" s="50">
        <v>5.1200000000000002E-2</v>
      </c>
      <c r="O7668" s="50">
        <v>5.1400000000000001E-2</v>
      </c>
      <c r="R7668" s="59"/>
    </row>
    <row r="7669" spans="11:18" x14ac:dyDescent="0.2">
      <c r="K7669" s="17">
        <v>7660</v>
      </c>
      <c r="L7669" s="50">
        <v>1.8360188891641822E-3</v>
      </c>
      <c r="M7669" s="50">
        <v>1.8502596893979141E-3</v>
      </c>
      <c r="N7669" s="50">
        <v>5.2600000000000001E-2</v>
      </c>
      <c r="O7669" s="50">
        <v>5.28E-2</v>
      </c>
      <c r="R7669" s="59"/>
    </row>
    <row r="7670" spans="11:18" x14ac:dyDescent="0.2">
      <c r="K7670" s="17">
        <v>7661</v>
      </c>
      <c r="L7670" s="50">
        <v>1.9143904678723186E-3</v>
      </c>
      <c r="M7670" s="50">
        <v>1.9293456477925282E-3</v>
      </c>
      <c r="N7670" s="50">
        <v>5.5E-2</v>
      </c>
      <c r="O7670" s="50">
        <v>5.5599999999999997E-2</v>
      </c>
      <c r="R7670" s="59"/>
    </row>
    <row r="7671" spans="11:18" x14ac:dyDescent="0.2">
      <c r="K7671" s="17">
        <v>7662</v>
      </c>
      <c r="L7671" s="50">
        <v>2.0208899637476447E-3</v>
      </c>
      <c r="M7671" s="50">
        <v>2.0368374004574715E-3</v>
      </c>
      <c r="N7671" s="50">
        <v>5.8999999999999997E-2</v>
      </c>
      <c r="O7671" s="50">
        <v>5.9400000000000001E-2</v>
      </c>
      <c r="R7671" s="59"/>
    </row>
    <row r="7672" spans="11:18" x14ac:dyDescent="0.2">
      <c r="K7672" s="17">
        <v>7663</v>
      </c>
      <c r="L7672" s="50">
        <v>1.65906336368191E-3</v>
      </c>
      <c r="M7672" s="50">
        <v>1.673375852287479E-3</v>
      </c>
      <c r="N7672" s="50">
        <v>5.2999999999999999E-2</v>
      </c>
      <c r="O7672" s="50">
        <v>5.3400000000000003E-2</v>
      </c>
      <c r="R7672" s="59"/>
    </row>
    <row r="7673" spans="11:18" x14ac:dyDescent="0.2">
      <c r="K7673" s="17">
        <v>7664</v>
      </c>
      <c r="L7673" s="50">
        <v>1.6050339752447346E-3</v>
      </c>
      <c r="M7673" s="50">
        <v>1.6183412970333174E-3</v>
      </c>
      <c r="N7673" s="50">
        <v>4.9399999999999999E-2</v>
      </c>
      <c r="O7673" s="50">
        <v>4.9799999999999997E-2</v>
      </c>
      <c r="R7673" s="59"/>
    </row>
    <row r="7674" spans="11:18" x14ac:dyDescent="0.2">
      <c r="K7674" s="17">
        <v>7665</v>
      </c>
      <c r="L7674" s="50">
        <v>1.8483798287555139E-3</v>
      </c>
      <c r="M7674" s="50">
        <v>1.8629400661668253E-3</v>
      </c>
      <c r="N7674" s="50">
        <v>5.3800000000000001E-2</v>
      </c>
      <c r="O7674" s="50">
        <v>5.4199999999999998E-2</v>
      </c>
      <c r="R7674" s="59"/>
    </row>
    <row r="7675" spans="11:18" x14ac:dyDescent="0.2">
      <c r="K7675" s="17">
        <v>7666</v>
      </c>
      <c r="L7675" s="50">
        <v>1.9138770297120046E-3</v>
      </c>
      <c r="M7675" s="50">
        <v>1.9296836022696213E-3</v>
      </c>
      <c r="N7675" s="50">
        <v>5.8599999999999999E-2</v>
      </c>
      <c r="O7675" s="50">
        <v>5.8799999999999998E-2</v>
      </c>
      <c r="R7675" s="59"/>
    </row>
    <row r="7676" spans="11:18" x14ac:dyDescent="0.2">
      <c r="K7676" s="17">
        <v>7667</v>
      </c>
      <c r="L7676" s="50">
        <v>1.9985866924757244E-3</v>
      </c>
      <c r="M7676" s="50">
        <v>2.0136644289331686E-3</v>
      </c>
      <c r="N7676" s="50">
        <v>5.5599999999999997E-2</v>
      </c>
      <c r="O7676" s="50">
        <v>5.5800000000000002E-2</v>
      </c>
      <c r="R7676" s="59"/>
    </row>
    <row r="7677" spans="11:18" x14ac:dyDescent="0.2">
      <c r="K7677" s="17">
        <v>7668</v>
      </c>
      <c r="L7677" s="50">
        <v>1.6252857991265967E-3</v>
      </c>
      <c r="M7677" s="50">
        <v>1.6388540423993255E-3</v>
      </c>
      <c r="N7677" s="50">
        <v>5.0200000000000002E-2</v>
      </c>
      <c r="O7677" s="50">
        <v>5.0599999999999999E-2</v>
      </c>
      <c r="R7677" s="59"/>
    </row>
    <row r="7678" spans="11:18" x14ac:dyDescent="0.2">
      <c r="K7678" s="17">
        <v>7669</v>
      </c>
      <c r="L7678" s="50">
        <v>1.6185655328078865E-3</v>
      </c>
      <c r="M7678" s="50">
        <v>1.6320806982104826E-3</v>
      </c>
      <c r="N7678" s="50">
        <v>5.0200000000000002E-2</v>
      </c>
      <c r="O7678" s="50">
        <v>5.0200000000000002E-2</v>
      </c>
      <c r="R7678" s="59"/>
    </row>
    <row r="7679" spans="11:18" x14ac:dyDescent="0.2">
      <c r="K7679" s="17">
        <v>7670</v>
      </c>
      <c r="L7679" s="50">
        <v>1.7880168336545487E-3</v>
      </c>
      <c r="M7679" s="50">
        <v>1.8027256471864657E-3</v>
      </c>
      <c r="N7679" s="50">
        <v>5.4600000000000003E-2</v>
      </c>
      <c r="O7679" s="50">
        <v>5.4600000000000003E-2</v>
      </c>
      <c r="R7679" s="59"/>
    </row>
    <row r="7680" spans="11:18" x14ac:dyDescent="0.2">
      <c r="K7680" s="17">
        <v>7671</v>
      </c>
      <c r="L7680" s="50">
        <v>1.829632534984529E-3</v>
      </c>
      <c r="M7680" s="50">
        <v>1.8441998169317817E-3</v>
      </c>
      <c r="N7680" s="50">
        <v>5.3999999999999999E-2</v>
      </c>
      <c r="O7680" s="50">
        <v>5.3999999999999999E-2</v>
      </c>
      <c r="R7680" s="59"/>
    </row>
    <row r="7681" spans="11:18" x14ac:dyDescent="0.2">
      <c r="K7681" s="17">
        <v>7672</v>
      </c>
      <c r="L7681" s="50">
        <v>1.7503693172368636E-3</v>
      </c>
      <c r="M7681" s="50">
        <v>1.7634846914328435E-3</v>
      </c>
      <c r="N7681" s="50">
        <v>4.82E-2</v>
      </c>
      <c r="O7681" s="50">
        <v>4.8800000000000003E-2</v>
      </c>
      <c r="R7681" s="59"/>
    </row>
    <row r="7682" spans="11:18" x14ac:dyDescent="0.2">
      <c r="K7682" s="17">
        <v>7673</v>
      </c>
      <c r="L7682" s="50">
        <v>1.6648506882609069E-3</v>
      </c>
      <c r="M7682" s="50">
        <v>1.6784809579079955E-3</v>
      </c>
      <c r="N7682" s="50">
        <v>5.04E-2</v>
      </c>
      <c r="O7682" s="50">
        <v>5.0599999999999999E-2</v>
      </c>
      <c r="R7682" s="59"/>
    </row>
    <row r="7683" spans="11:18" x14ac:dyDescent="0.2">
      <c r="K7683" s="17">
        <v>7674</v>
      </c>
      <c r="L7683" s="50">
        <v>1.8175896608511313E-3</v>
      </c>
      <c r="M7683" s="50">
        <v>1.8312451379974616E-3</v>
      </c>
      <c r="N7683" s="50">
        <v>5.04E-2</v>
      </c>
      <c r="O7683" s="50">
        <v>5.0999999999999997E-2</v>
      </c>
      <c r="R7683" s="59"/>
    </row>
    <row r="7684" spans="11:18" x14ac:dyDescent="0.2">
      <c r="K7684" s="17">
        <v>7675</v>
      </c>
      <c r="L7684" s="50">
        <v>1.8851811965526603E-3</v>
      </c>
      <c r="M7684" s="50">
        <v>1.9001805405097862E-3</v>
      </c>
      <c r="N7684" s="50">
        <v>5.5599999999999997E-2</v>
      </c>
      <c r="O7684" s="50">
        <v>5.5599999999999997E-2</v>
      </c>
      <c r="R7684" s="59"/>
    </row>
    <row r="7685" spans="11:18" x14ac:dyDescent="0.2">
      <c r="K7685" s="17">
        <v>7676</v>
      </c>
      <c r="L7685" s="50">
        <v>1.6374701299099027E-3</v>
      </c>
      <c r="M7685" s="50">
        <v>1.6507399607862479E-3</v>
      </c>
      <c r="N7685" s="50">
        <v>4.9200000000000001E-2</v>
      </c>
      <c r="O7685" s="50">
        <v>4.9399999999999999E-2</v>
      </c>
      <c r="R7685" s="59"/>
    </row>
    <row r="7686" spans="11:18" x14ac:dyDescent="0.2">
      <c r="K7686" s="17">
        <v>7677</v>
      </c>
      <c r="L7686" s="50">
        <v>1.7629306003752881E-3</v>
      </c>
      <c r="M7686" s="50">
        <v>1.7761361467157656E-3</v>
      </c>
      <c r="N7686" s="50">
        <v>4.8800000000000003E-2</v>
      </c>
      <c r="O7686" s="50">
        <v>4.9000000000000002E-2</v>
      </c>
      <c r="R7686" s="59"/>
    </row>
    <row r="7687" spans="11:18" x14ac:dyDescent="0.2">
      <c r="K7687" s="17">
        <v>7678</v>
      </c>
      <c r="L7687" s="50">
        <v>1.9149008382061911E-3</v>
      </c>
      <c r="M7687" s="50">
        <v>1.9290002506968968E-3</v>
      </c>
      <c r="N7687" s="50">
        <v>5.1999999999999998E-2</v>
      </c>
      <c r="O7687" s="50">
        <v>5.2200000000000003E-2</v>
      </c>
      <c r="R7687" s="59"/>
    </row>
    <row r="7688" spans="11:18" x14ac:dyDescent="0.2">
      <c r="K7688" s="17">
        <v>7679</v>
      </c>
      <c r="L7688" s="50">
        <v>1.5988712865533301E-3</v>
      </c>
      <c r="M7688" s="50">
        <v>1.6125640608967338E-3</v>
      </c>
      <c r="N7688" s="50">
        <v>5.0799999999999998E-2</v>
      </c>
      <c r="O7688" s="50">
        <v>5.1400000000000001E-2</v>
      </c>
      <c r="R7688" s="59"/>
    </row>
    <row r="7689" spans="11:18" x14ac:dyDescent="0.2">
      <c r="K7689" s="17">
        <v>7680</v>
      </c>
      <c r="L7689" s="50">
        <v>1.8632122043852821E-3</v>
      </c>
      <c r="M7689" s="50">
        <v>1.876833945290307E-3</v>
      </c>
      <c r="N7689" s="50">
        <v>0.05</v>
      </c>
      <c r="O7689" s="50">
        <v>5.0599999999999999E-2</v>
      </c>
      <c r="R7689" s="59"/>
    </row>
    <row r="7690" spans="11:18" x14ac:dyDescent="0.2">
      <c r="K7690" s="17">
        <v>7681</v>
      </c>
      <c r="L7690" s="50">
        <v>1.657888681147617E-3</v>
      </c>
      <c r="M7690" s="50">
        <v>1.6709046739298711E-3</v>
      </c>
      <c r="N7690" s="50">
        <v>4.8000000000000001E-2</v>
      </c>
      <c r="O7690" s="50">
        <v>4.8599999999999997E-2</v>
      </c>
      <c r="R7690" s="59"/>
    </row>
    <row r="7691" spans="11:18" x14ac:dyDescent="0.2">
      <c r="K7691" s="17">
        <v>7682</v>
      </c>
      <c r="L7691" s="50">
        <v>1.5627586667633503E-3</v>
      </c>
      <c r="M7691" s="50">
        <v>1.5761438468435327E-3</v>
      </c>
      <c r="N7691" s="50">
        <v>4.9399999999999999E-2</v>
      </c>
      <c r="O7691" s="50">
        <v>5.0200000000000002E-2</v>
      </c>
      <c r="R7691" s="59"/>
    </row>
    <row r="7692" spans="11:18" x14ac:dyDescent="0.2">
      <c r="K7692" s="17">
        <v>7683</v>
      </c>
      <c r="L7692" s="50">
        <v>1.6718482054205988E-3</v>
      </c>
      <c r="M7692" s="50">
        <v>1.6851925238295727E-3</v>
      </c>
      <c r="N7692" s="50">
        <v>4.9000000000000002E-2</v>
      </c>
      <c r="O7692" s="50">
        <v>0.05</v>
      </c>
      <c r="R7692" s="59"/>
    </row>
    <row r="7693" spans="11:18" x14ac:dyDescent="0.2">
      <c r="K7693" s="17">
        <v>7684</v>
      </c>
      <c r="L7693" s="50">
        <v>1.7731404827392226E-3</v>
      </c>
      <c r="M7693" s="50">
        <v>1.786716182479821E-3</v>
      </c>
      <c r="N7693" s="50">
        <v>5.0200000000000002E-2</v>
      </c>
      <c r="O7693" s="50">
        <v>5.04E-2</v>
      </c>
      <c r="R7693" s="59"/>
    </row>
    <row r="7694" spans="11:18" x14ac:dyDescent="0.2">
      <c r="K7694" s="17">
        <v>7685</v>
      </c>
      <c r="L7694" s="50">
        <v>1.6855693453908479E-3</v>
      </c>
      <c r="M7694" s="50">
        <v>1.6986409348868873E-3</v>
      </c>
      <c r="N7694" s="50">
        <v>4.8399999999999999E-2</v>
      </c>
      <c r="O7694" s="50">
        <v>4.8399999999999999E-2</v>
      </c>
      <c r="R7694" s="59"/>
    </row>
    <row r="7695" spans="11:18" x14ac:dyDescent="0.2">
      <c r="K7695" s="17">
        <v>7686</v>
      </c>
      <c r="L7695" s="50">
        <v>1.7889230921468147E-3</v>
      </c>
      <c r="M7695" s="50">
        <v>1.8031655705605526E-3</v>
      </c>
      <c r="N7695" s="50">
        <v>5.2400000000000002E-2</v>
      </c>
      <c r="O7695" s="50">
        <v>5.2999999999999999E-2</v>
      </c>
      <c r="R7695" s="59"/>
    </row>
    <row r="7696" spans="11:18" x14ac:dyDescent="0.2">
      <c r="K7696" s="17">
        <v>7687</v>
      </c>
      <c r="L7696" s="50">
        <v>1.6658327644651103E-3</v>
      </c>
      <c r="M7696" s="50">
        <v>1.6798290035734357E-3</v>
      </c>
      <c r="N7696" s="50">
        <v>5.1999999999999998E-2</v>
      </c>
      <c r="O7696" s="50">
        <v>5.1999999999999998E-2</v>
      </c>
      <c r="R7696" s="59"/>
    </row>
    <row r="7697" spans="11:18" x14ac:dyDescent="0.2">
      <c r="K7697" s="17">
        <v>7688</v>
      </c>
      <c r="L7697" s="50">
        <v>1.4612717060088856E-3</v>
      </c>
      <c r="M7697" s="50">
        <v>1.4746640993709853E-3</v>
      </c>
      <c r="N7697" s="50">
        <v>4.9399999999999999E-2</v>
      </c>
      <c r="O7697" s="50">
        <v>5.0200000000000002E-2</v>
      </c>
      <c r="R7697" s="59"/>
    </row>
    <row r="7698" spans="11:18" x14ac:dyDescent="0.2">
      <c r="K7698" s="17">
        <v>7689</v>
      </c>
      <c r="L7698" s="50">
        <v>1.792623785206871E-3</v>
      </c>
      <c r="M7698" s="50">
        <v>1.8054232291093786E-3</v>
      </c>
      <c r="N7698" s="50">
        <v>4.7199999999999999E-2</v>
      </c>
      <c r="O7698" s="50">
        <v>4.7399999999999998E-2</v>
      </c>
      <c r="R7698" s="59"/>
    </row>
    <row r="7699" spans="11:18" x14ac:dyDescent="0.2">
      <c r="K7699" s="17">
        <v>7690</v>
      </c>
      <c r="L7699" s="50">
        <v>1.7537901477084588E-3</v>
      </c>
      <c r="M7699" s="50">
        <v>1.7678266608589449E-3</v>
      </c>
      <c r="N7699" s="50">
        <v>5.1999999999999998E-2</v>
      </c>
      <c r="O7699" s="50">
        <v>5.2200000000000003E-2</v>
      </c>
      <c r="R7699" s="59"/>
    </row>
    <row r="7700" spans="11:18" x14ac:dyDescent="0.2">
      <c r="K7700" s="17">
        <v>7691</v>
      </c>
      <c r="L7700" s="50">
        <v>1.5456814640793864E-3</v>
      </c>
      <c r="M7700" s="50">
        <v>1.5582125124971448E-3</v>
      </c>
      <c r="N7700" s="50">
        <v>4.6199999999999998E-2</v>
      </c>
      <c r="O7700" s="50">
        <v>4.6600000000000003E-2</v>
      </c>
      <c r="R7700" s="59"/>
    </row>
    <row r="7701" spans="11:18" x14ac:dyDescent="0.2">
      <c r="K7701" s="17">
        <v>7692</v>
      </c>
      <c r="L7701" s="50">
        <v>1.6206716012099381E-3</v>
      </c>
      <c r="M7701" s="50">
        <v>1.6347276023881906E-3</v>
      </c>
      <c r="N7701" s="50">
        <v>5.1999999999999998E-2</v>
      </c>
      <c r="O7701" s="50">
        <v>5.2600000000000001E-2</v>
      </c>
      <c r="R7701" s="59"/>
    </row>
    <row r="7702" spans="11:18" x14ac:dyDescent="0.2">
      <c r="K7702" s="17">
        <v>7693</v>
      </c>
      <c r="L7702" s="50">
        <v>1.6141648402811853E-3</v>
      </c>
      <c r="M7702" s="50">
        <v>1.6276012211429631E-3</v>
      </c>
      <c r="N7702" s="50">
        <v>4.9599999999999998E-2</v>
      </c>
      <c r="O7702" s="50">
        <v>5.0200000000000002E-2</v>
      </c>
      <c r="R7702" s="59"/>
    </row>
    <row r="7703" spans="11:18" x14ac:dyDescent="0.2">
      <c r="K7703" s="17">
        <v>7694</v>
      </c>
      <c r="L7703" s="50">
        <v>1.6846901662009969E-3</v>
      </c>
      <c r="M7703" s="50">
        <v>1.6986085106455787E-3</v>
      </c>
      <c r="N7703" s="50">
        <v>5.1400000000000001E-2</v>
      </c>
      <c r="O7703" s="50">
        <v>5.1799999999999999E-2</v>
      </c>
      <c r="R7703" s="59"/>
    </row>
    <row r="7704" spans="11:18" x14ac:dyDescent="0.2">
      <c r="K7704" s="17">
        <v>7695</v>
      </c>
      <c r="L7704" s="50">
        <v>1.9674151995156138E-3</v>
      </c>
      <c r="M7704" s="50">
        <v>1.9821742954508701E-3</v>
      </c>
      <c r="N7704" s="50">
        <v>5.4399999999999997E-2</v>
      </c>
      <c r="O7704" s="50">
        <v>5.4600000000000003E-2</v>
      </c>
      <c r="R7704" s="59"/>
    </row>
    <row r="7705" spans="11:18" x14ac:dyDescent="0.2">
      <c r="K7705" s="17">
        <v>7696</v>
      </c>
      <c r="L7705" s="50">
        <v>1.7287649289118644E-3</v>
      </c>
      <c r="M7705" s="50">
        <v>1.7424134988096643E-3</v>
      </c>
      <c r="N7705" s="50">
        <v>5.04E-2</v>
      </c>
      <c r="O7705" s="50">
        <v>5.0999999999999997E-2</v>
      </c>
      <c r="R7705" s="59"/>
    </row>
    <row r="7706" spans="11:18" x14ac:dyDescent="0.2">
      <c r="K7706" s="17">
        <v>7697</v>
      </c>
      <c r="L7706" s="50">
        <v>1.9342133207036871E-3</v>
      </c>
      <c r="M7706" s="50">
        <v>1.9491680615379189E-3</v>
      </c>
      <c r="N7706" s="50">
        <v>5.5E-2</v>
      </c>
      <c r="O7706" s="50">
        <v>5.5599999999999997E-2</v>
      </c>
      <c r="R7706" s="59"/>
    </row>
    <row r="7707" spans="11:18" x14ac:dyDescent="0.2">
      <c r="K7707" s="17">
        <v>7698</v>
      </c>
      <c r="L7707" s="50">
        <v>1.7763414311277607E-3</v>
      </c>
      <c r="M7707" s="50">
        <v>1.7911498718600663E-3</v>
      </c>
      <c r="N7707" s="50">
        <v>5.5E-2</v>
      </c>
      <c r="O7707" s="50">
        <v>5.5E-2</v>
      </c>
      <c r="R7707" s="59"/>
    </row>
    <row r="7708" spans="11:18" x14ac:dyDescent="0.2">
      <c r="K7708" s="17">
        <v>7699</v>
      </c>
      <c r="L7708" s="50">
        <v>1.5972662099648187E-3</v>
      </c>
      <c r="M7708" s="50">
        <v>1.6103856359346357E-3</v>
      </c>
      <c r="N7708" s="50">
        <v>4.8599999999999997E-2</v>
      </c>
      <c r="O7708" s="50">
        <v>4.9000000000000002E-2</v>
      </c>
      <c r="R7708" s="59"/>
    </row>
    <row r="7709" spans="11:18" x14ac:dyDescent="0.2">
      <c r="K7709" s="17">
        <v>7700</v>
      </c>
      <c r="L7709" s="50">
        <v>1.6126454497462153E-3</v>
      </c>
      <c r="M7709" s="50">
        <v>1.6256963414556398E-3</v>
      </c>
      <c r="N7709" s="50">
        <v>4.8399999999999999E-2</v>
      </c>
      <c r="O7709" s="50">
        <v>4.8599999999999997E-2</v>
      </c>
      <c r="R7709" s="59"/>
    </row>
    <row r="7710" spans="11:18" x14ac:dyDescent="0.2">
      <c r="K7710" s="17">
        <v>7701</v>
      </c>
      <c r="L7710" s="50">
        <v>1.5178161570854212E-3</v>
      </c>
      <c r="M7710" s="50">
        <v>1.5310483508781548E-3</v>
      </c>
      <c r="N7710" s="50">
        <v>4.9200000000000001E-2</v>
      </c>
      <c r="O7710" s="50">
        <v>4.9399999999999999E-2</v>
      </c>
      <c r="R7710" s="59"/>
    </row>
    <row r="7711" spans="11:18" x14ac:dyDescent="0.2">
      <c r="K7711" s="17">
        <v>7702</v>
      </c>
      <c r="L7711" s="50">
        <v>1.7041177971947516E-3</v>
      </c>
      <c r="M7711" s="50">
        <v>1.7181972691984659E-3</v>
      </c>
      <c r="N7711" s="50">
        <v>5.2200000000000003E-2</v>
      </c>
      <c r="O7711" s="50">
        <v>5.2600000000000001E-2</v>
      </c>
      <c r="R7711" s="59"/>
    </row>
    <row r="7712" spans="11:18" x14ac:dyDescent="0.2">
      <c r="K7712" s="17">
        <v>7703</v>
      </c>
      <c r="L7712" s="50">
        <v>1.9175550597222873E-3</v>
      </c>
      <c r="M7712" s="50">
        <v>1.9321410634657536E-3</v>
      </c>
      <c r="N7712" s="50">
        <v>5.3400000000000003E-2</v>
      </c>
      <c r="O7712" s="50">
        <v>5.4199999999999998E-2</v>
      </c>
      <c r="R7712" s="59"/>
    </row>
    <row r="7713" spans="11:18" x14ac:dyDescent="0.2">
      <c r="K7713" s="17">
        <v>7704</v>
      </c>
      <c r="L7713" s="50">
        <v>1.6219046161281519E-3</v>
      </c>
      <c r="M7713" s="50">
        <v>1.6347967741658163E-3</v>
      </c>
      <c r="N7713" s="50">
        <v>4.7600000000000003E-2</v>
      </c>
      <c r="O7713" s="50">
        <v>4.7800000000000002E-2</v>
      </c>
      <c r="R7713" s="59"/>
    </row>
    <row r="7714" spans="11:18" x14ac:dyDescent="0.2">
      <c r="K7714" s="17">
        <v>7705</v>
      </c>
      <c r="L7714" s="50">
        <v>1.4871180395737411E-3</v>
      </c>
      <c r="M7714" s="50">
        <v>1.4999854573715279E-3</v>
      </c>
      <c r="N7714" s="50">
        <v>4.7600000000000003E-2</v>
      </c>
      <c r="O7714" s="50">
        <v>4.8000000000000001E-2</v>
      </c>
      <c r="R7714" s="59"/>
    </row>
    <row r="7715" spans="11:18" x14ac:dyDescent="0.2">
      <c r="K7715" s="17">
        <v>7706</v>
      </c>
      <c r="L7715" s="50">
        <v>1.6696718859646022E-3</v>
      </c>
      <c r="M7715" s="50">
        <v>1.6838755506841667E-3</v>
      </c>
      <c r="N7715" s="50">
        <v>5.2600000000000001E-2</v>
      </c>
      <c r="O7715" s="50">
        <v>5.2999999999999999E-2</v>
      </c>
      <c r="R7715" s="59"/>
    </row>
    <row r="7716" spans="11:18" x14ac:dyDescent="0.2">
      <c r="K7716" s="17">
        <v>7707</v>
      </c>
      <c r="L7716" s="50">
        <v>1.5884497130553403E-3</v>
      </c>
      <c r="M7716" s="50">
        <v>1.601276353470983E-3</v>
      </c>
      <c r="N7716" s="50">
        <v>4.7399999999999998E-2</v>
      </c>
      <c r="O7716" s="50">
        <v>4.7600000000000003E-2</v>
      </c>
      <c r="R7716" s="59"/>
    </row>
    <row r="7717" spans="11:18" x14ac:dyDescent="0.2">
      <c r="K7717" s="17">
        <v>7708</v>
      </c>
      <c r="L7717" s="50">
        <v>2.0820043860804789E-3</v>
      </c>
      <c r="M7717" s="50">
        <v>2.0975856094409663E-3</v>
      </c>
      <c r="N7717" s="50">
        <v>5.7599999999999998E-2</v>
      </c>
      <c r="O7717" s="50">
        <v>5.7599999999999998E-2</v>
      </c>
      <c r="R7717" s="59"/>
    </row>
    <row r="7718" spans="11:18" x14ac:dyDescent="0.2">
      <c r="K7718" s="17">
        <v>7709</v>
      </c>
      <c r="L7718" s="50">
        <v>1.8507379469390223E-3</v>
      </c>
      <c r="M7718" s="50">
        <v>1.8663400731265749E-3</v>
      </c>
      <c r="N7718" s="50">
        <v>5.7799999999999997E-2</v>
      </c>
      <c r="O7718" s="50">
        <v>5.8200000000000002E-2</v>
      </c>
      <c r="R7718" s="59"/>
    </row>
    <row r="7719" spans="11:18" x14ac:dyDescent="0.2">
      <c r="K7719" s="17">
        <v>7710</v>
      </c>
      <c r="L7719" s="50">
        <v>1.9421183198490776E-3</v>
      </c>
      <c r="M7719" s="50">
        <v>1.9567210798235035E-3</v>
      </c>
      <c r="N7719" s="50">
        <v>5.3800000000000001E-2</v>
      </c>
      <c r="O7719" s="50">
        <v>5.4600000000000003E-2</v>
      </c>
      <c r="R7719" s="59"/>
    </row>
    <row r="7720" spans="11:18" x14ac:dyDescent="0.2">
      <c r="K7720" s="17">
        <v>7711</v>
      </c>
      <c r="L7720" s="50">
        <v>1.8415832682654265E-3</v>
      </c>
      <c r="M7720" s="50">
        <v>1.8557378797501255E-3</v>
      </c>
      <c r="N7720" s="50">
        <v>5.2200000000000003E-2</v>
      </c>
      <c r="O7720" s="50">
        <v>5.2600000000000001E-2</v>
      </c>
      <c r="R7720" s="59"/>
    </row>
    <row r="7721" spans="11:18" x14ac:dyDescent="0.2">
      <c r="K7721" s="17">
        <v>7712</v>
      </c>
      <c r="L7721" s="50">
        <v>1.94960597397897E-3</v>
      </c>
      <c r="M7721" s="50">
        <v>1.9641339794527176E-3</v>
      </c>
      <c r="N7721" s="50">
        <v>5.3600000000000002E-2</v>
      </c>
      <c r="O7721" s="50">
        <v>5.3800000000000001E-2</v>
      </c>
      <c r="R7721" s="59"/>
    </row>
    <row r="7722" spans="11:18" x14ac:dyDescent="0.2">
      <c r="K7722" s="17">
        <v>7713</v>
      </c>
      <c r="L7722" s="50">
        <v>1.7981461761691386E-3</v>
      </c>
      <c r="M7722" s="50">
        <v>1.8125714853664643E-3</v>
      </c>
      <c r="N7722" s="50">
        <v>5.3400000000000003E-2</v>
      </c>
      <c r="O7722" s="50">
        <v>5.3800000000000001E-2</v>
      </c>
      <c r="R7722" s="59"/>
    </row>
    <row r="7723" spans="11:18" x14ac:dyDescent="0.2">
      <c r="K7723" s="17">
        <v>7714</v>
      </c>
      <c r="L7723" s="50">
        <v>1.8011126971768175E-3</v>
      </c>
      <c r="M7723" s="50">
        <v>1.8164982880705682E-3</v>
      </c>
      <c r="N7723" s="50">
        <v>5.7200000000000001E-2</v>
      </c>
      <c r="O7723" s="50">
        <v>5.7200000000000001E-2</v>
      </c>
      <c r="R7723" s="59"/>
    </row>
    <row r="7724" spans="11:18" x14ac:dyDescent="0.2">
      <c r="K7724" s="17">
        <v>7715</v>
      </c>
      <c r="L7724" s="50">
        <v>1.8563776212199975E-3</v>
      </c>
      <c r="M7724" s="50">
        <v>1.8714790293982307E-3</v>
      </c>
      <c r="N7724" s="50">
        <v>5.5800000000000002E-2</v>
      </c>
      <c r="O7724" s="50">
        <v>5.6599999999999998E-2</v>
      </c>
      <c r="R7724" s="59"/>
    </row>
    <row r="7725" spans="11:18" x14ac:dyDescent="0.2">
      <c r="K7725" s="17">
        <v>7716</v>
      </c>
      <c r="L7725" s="50">
        <v>1.9037953639259707E-3</v>
      </c>
      <c r="M7725" s="50">
        <v>1.9182209005350977E-3</v>
      </c>
      <c r="N7725" s="50">
        <v>5.2999999999999999E-2</v>
      </c>
      <c r="O7725" s="50">
        <v>5.3400000000000003E-2</v>
      </c>
      <c r="R7725" s="59"/>
    </row>
    <row r="7726" spans="11:18" x14ac:dyDescent="0.2">
      <c r="K7726" s="17">
        <v>7717</v>
      </c>
      <c r="L7726" s="50">
        <v>2.0641239633191343E-3</v>
      </c>
      <c r="M7726" s="50">
        <v>2.0788306731892307E-3</v>
      </c>
      <c r="N7726" s="50">
        <v>5.3999999999999999E-2</v>
      </c>
      <c r="O7726" s="50">
        <v>5.4600000000000003E-2</v>
      </c>
      <c r="R7726" s="59"/>
    </row>
    <row r="7727" spans="11:18" x14ac:dyDescent="0.2">
      <c r="K7727" s="17">
        <v>7718</v>
      </c>
      <c r="L7727" s="50">
        <v>1.7863236870707233E-3</v>
      </c>
      <c r="M7727" s="50">
        <v>1.7993248804300482E-3</v>
      </c>
      <c r="N7727" s="50">
        <v>4.8000000000000001E-2</v>
      </c>
      <c r="O7727" s="50">
        <v>4.8000000000000001E-2</v>
      </c>
      <c r="R7727" s="59"/>
    </row>
    <row r="7728" spans="11:18" x14ac:dyDescent="0.2">
      <c r="K7728" s="17">
        <v>7719</v>
      </c>
      <c r="L7728" s="50">
        <v>1.7224787314222127E-3</v>
      </c>
      <c r="M7728" s="50">
        <v>1.7364065506830062E-3</v>
      </c>
      <c r="N7728" s="50">
        <v>5.1400000000000001E-2</v>
      </c>
      <c r="O7728" s="50">
        <v>5.1999999999999998E-2</v>
      </c>
      <c r="R7728" s="59"/>
    </row>
    <row r="7729" spans="11:18" x14ac:dyDescent="0.2">
      <c r="K7729" s="17">
        <v>7720</v>
      </c>
      <c r="L7729" s="50">
        <v>1.7109947532521299E-3</v>
      </c>
      <c r="M7729" s="50">
        <v>1.725812929860722E-3</v>
      </c>
      <c r="N7729" s="50">
        <v>5.5E-2</v>
      </c>
      <c r="O7729" s="50">
        <v>5.5199999999999999E-2</v>
      </c>
      <c r="R7729" s="59"/>
    </row>
    <row r="7730" spans="11:18" x14ac:dyDescent="0.2">
      <c r="K7730" s="17">
        <v>7721</v>
      </c>
      <c r="L7730" s="50">
        <v>1.5620906874436789E-3</v>
      </c>
      <c r="M7730" s="50">
        <v>1.5750331377708919E-3</v>
      </c>
      <c r="N7730" s="50">
        <v>4.8000000000000001E-2</v>
      </c>
      <c r="O7730" s="50">
        <v>4.82E-2</v>
      </c>
      <c r="R7730" s="59"/>
    </row>
    <row r="7731" spans="11:18" x14ac:dyDescent="0.2">
      <c r="K7731" s="17">
        <v>7722</v>
      </c>
      <c r="L7731" s="50">
        <v>1.8671549582831063E-3</v>
      </c>
      <c r="M7731" s="50">
        <v>1.8808034270042689E-3</v>
      </c>
      <c r="N7731" s="50">
        <v>5.04E-2</v>
      </c>
      <c r="O7731" s="50">
        <v>5.04E-2</v>
      </c>
      <c r="R7731" s="59"/>
    </row>
    <row r="7732" spans="11:18" x14ac:dyDescent="0.2">
      <c r="K7732" s="17">
        <v>7723</v>
      </c>
      <c r="L7732" s="50">
        <v>1.74073927082683E-3</v>
      </c>
      <c r="M7732" s="50">
        <v>1.7548528546334214E-3</v>
      </c>
      <c r="N7732" s="50">
        <v>5.2200000000000003E-2</v>
      </c>
      <c r="O7732" s="50">
        <v>5.2400000000000002E-2</v>
      </c>
      <c r="R7732" s="59"/>
    </row>
    <row r="7733" spans="11:18" x14ac:dyDescent="0.2">
      <c r="K7733" s="17">
        <v>7724</v>
      </c>
      <c r="L7733" s="50">
        <v>1.9293660604025884E-3</v>
      </c>
      <c r="M7733" s="50">
        <v>1.9444847314378699E-3</v>
      </c>
      <c r="N7733" s="50">
        <v>5.5800000000000002E-2</v>
      </c>
      <c r="O7733" s="50">
        <v>5.6399999999999999E-2</v>
      </c>
      <c r="R7733" s="59"/>
    </row>
    <row r="7734" spans="11:18" x14ac:dyDescent="0.2">
      <c r="K7734" s="17">
        <v>7725</v>
      </c>
      <c r="L7734" s="50">
        <v>1.7382694910327825E-3</v>
      </c>
      <c r="M7734" s="50">
        <v>1.752444687786456E-3</v>
      </c>
      <c r="N7734" s="50">
        <v>5.2600000000000001E-2</v>
      </c>
      <c r="O7734" s="50">
        <v>5.2600000000000001E-2</v>
      </c>
      <c r="R7734" s="59"/>
    </row>
    <row r="7735" spans="11:18" x14ac:dyDescent="0.2">
      <c r="K7735" s="17">
        <v>7726</v>
      </c>
      <c r="L7735" s="50">
        <v>1.7206874555480464E-3</v>
      </c>
      <c r="M7735" s="50">
        <v>1.7345356013452513E-3</v>
      </c>
      <c r="N7735" s="50">
        <v>5.0999999999999997E-2</v>
      </c>
      <c r="O7735" s="50">
        <v>5.1400000000000001E-2</v>
      </c>
      <c r="R7735" s="59"/>
    </row>
    <row r="7736" spans="11:18" x14ac:dyDescent="0.2">
      <c r="K7736" s="17">
        <v>7727</v>
      </c>
      <c r="L7736" s="50">
        <v>1.7738876561830181E-3</v>
      </c>
      <c r="M7736" s="50">
        <v>1.788722536646662E-3</v>
      </c>
      <c r="N7736" s="50">
        <v>5.5E-2</v>
      </c>
      <c r="O7736" s="50">
        <v>5.5199999999999999E-2</v>
      </c>
      <c r="R7736" s="59"/>
    </row>
    <row r="7737" spans="11:18" x14ac:dyDescent="0.2">
      <c r="K7737" s="17">
        <v>7728</v>
      </c>
      <c r="L7737" s="50">
        <v>1.6880792580879821E-3</v>
      </c>
      <c r="M7737" s="50">
        <v>1.7014271051630668E-3</v>
      </c>
      <c r="N7737" s="50">
        <v>4.9399999999999999E-2</v>
      </c>
      <c r="O7737" s="50">
        <v>4.9799999999999997E-2</v>
      </c>
      <c r="R7737" s="59"/>
    </row>
    <row r="7738" spans="11:18" x14ac:dyDescent="0.2">
      <c r="K7738" s="17">
        <v>7729</v>
      </c>
      <c r="L7738" s="50">
        <v>1.7751405675772232E-3</v>
      </c>
      <c r="M7738" s="50">
        <v>1.7894499384738989E-3</v>
      </c>
      <c r="N7738" s="50">
        <v>5.2999999999999999E-2</v>
      </c>
      <c r="O7738" s="50">
        <v>5.3199999999999997E-2</v>
      </c>
      <c r="R7738" s="59"/>
    </row>
    <row r="7739" spans="11:18" x14ac:dyDescent="0.2">
      <c r="K7739" s="17">
        <v>7730</v>
      </c>
      <c r="L7739" s="50">
        <v>1.8055432609523443E-3</v>
      </c>
      <c r="M7739" s="50">
        <v>1.8194562909378356E-3</v>
      </c>
      <c r="N7739" s="50">
        <v>5.1400000000000001E-2</v>
      </c>
      <c r="O7739" s="50">
        <v>5.16E-2</v>
      </c>
      <c r="R7739" s="59"/>
    </row>
    <row r="7740" spans="11:18" x14ac:dyDescent="0.2">
      <c r="K7740" s="17">
        <v>7731</v>
      </c>
      <c r="L7740" s="50">
        <v>1.8181045673380859E-3</v>
      </c>
      <c r="M7740" s="50">
        <v>1.8312041753535604E-3</v>
      </c>
      <c r="N7740" s="50">
        <v>4.82E-2</v>
      </c>
      <c r="O7740" s="50">
        <v>4.8399999999999999E-2</v>
      </c>
      <c r="R7740" s="59"/>
    </row>
    <row r="7741" spans="11:18" x14ac:dyDescent="0.2">
      <c r="K7741" s="17">
        <v>7732</v>
      </c>
      <c r="L7741" s="50">
        <v>1.7852693806223506E-3</v>
      </c>
      <c r="M7741" s="50">
        <v>1.8000852348877192E-3</v>
      </c>
      <c r="N7741" s="50">
        <v>5.4800000000000001E-2</v>
      </c>
      <c r="O7741" s="50">
        <v>5.5399999999999998E-2</v>
      </c>
      <c r="R7741" s="59"/>
    </row>
    <row r="7742" spans="11:18" x14ac:dyDescent="0.2">
      <c r="K7742" s="17">
        <v>7733</v>
      </c>
      <c r="L7742" s="50">
        <v>1.6593760433396699E-3</v>
      </c>
      <c r="M7742" s="50">
        <v>1.6730080590829552E-3</v>
      </c>
      <c r="N7742" s="50">
        <v>5.0599999999999999E-2</v>
      </c>
      <c r="O7742" s="50">
        <v>5.0599999999999999E-2</v>
      </c>
      <c r="R7742" s="59"/>
    </row>
    <row r="7743" spans="11:18" x14ac:dyDescent="0.2">
      <c r="K7743" s="17">
        <v>7734</v>
      </c>
      <c r="L7743" s="50">
        <v>1.6536223059741887E-3</v>
      </c>
      <c r="M7743" s="50">
        <v>1.6678855026160814E-3</v>
      </c>
      <c r="N7743" s="50">
        <v>5.2999999999999999E-2</v>
      </c>
      <c r="O7743" s="50">
        <v>5.3400000000000003E-2</v>
      </c>
      <c r="R7743" s="59"/>
    </row>
    <row r="7744" spans="11:18" x14ac:dyDescent="0.2">
      <c r="K7744" s="17">
        <v>7735</v>
      </c>
      <c r="L7744" s="50">
        <v>1.5257552926937056E-3</v>
      </c>
      <c r="M7744" s="50">
        <v>1.5386589787283235E-3</v>
      </c>
      <c r="N7744" s="50">
        <v>4.7800000000000002E-2</v>
      </c>
      <c r="O7744" s="50">
        <v>4.8000000000000001E-2</v>
      </c>
      <c r="R7744" s="59"/>
    </row>
    <row r="7745" spans="11:18" x14ac:dyDescent="0.2">
      <c r="K7745" s="17">
        <v>7736</v>
      </c>
      <c r="L7745" s="50">
        <v>1.9019721145206053E-3</v>
      </c>
      <c r="M7745" s="50">
        <v>1.9171417808269795E-3</v>
      </c>
      <c r="N7745" s="50">
        <v>5.6000000000000001E-2</v>
      </c>
      <c r="O7745" s="50">
        <v>5.6399999999999999E-2</v>
      </c>
      <c r="R7745" s="59"/>
    </row>
    <row r="7746" spans="11:18" x14ac:dyDescent="0.2">
      <c r="K7746" s="17">
        <v>7737</v>
      </c>
      <c r="L7746" s="50">
        <v>1.6416927738458469E-3</v>
      </c>
      <c r="M7746" s="50">
        <v>1.6546659948342671E-3</v>
      </c>
      <c r="N7746" s="50">
        <v>4.7600000000000003E-2</v>
      </c>
      <c r="O7746" s="50">
        <v>4.8399999999999999E-2</v>
      </c>
      <c r="R7746" s="59"/>
    </row>
    <row r="7747" spans="11:18" x14ac:dyDescent="0.2">
      <c r="K7747" s="17">
        <v>7738</v>
      </c>
      <c r="L7747" s="50">
        <v>1.7418570119173587E-3</v>
      </c>
      <c r="M7747" s="50">
        <v>1.7559690338202968E-3</v>
      </c>
      <c r="N7747" s="50">
        <v>5.1999999999999998E-2</v>
      </c>
      <c r="O7747" s="50">
        <v>5.2600000000000001E-2</v>
      </c>
      <c r="R7747" s="59"/>
    </row>
    <row r="7748" spans="11:18" x14ac:dyDescent="0.2">
      <c r="K7748" s="17">
        <v>7739</v>
      </c>
      <c r="L7748" s="50">
        <v>2.1749994092505054E-3</v>
      </c>
      <c r="M7748" s="50">
        <v>2.1909215241056692E-3</v>
      </c>
      <c r="N7748" s="50">
        <v>5.8799999999999998E-2</v>
      </c>
      <c r="O7748" s="50">
        <v>5.8799999999999998E-2</v>
      </c>
      <c r="R7748" s="59"/>
    </row>
    <row r="7749" spans="11:18" x14ac:dyDescent="0.2">
      <c r="K7749" s="17">
        <v>7740</v>
      </c>
      <c r="L7749" s="50">
        <v>1.8840242616075123E-3</v>
      </c>
      <c r="M7749" s="50">
        <v>1.8983912850736001E-3</v>
      </c>
      <c r="N7749" s="50">
        <v>5.28E-2</v>
      </c>
      <c r="O7749" s="50">
        <v>5.3400000000000003E-2</v>
      </c>
      <c r="R7749" s="59"/>
    </row>
    <row r="7750" spans="11:18" x14ac:dyDescent="0.2">
      <c r="K7750" s="17">
        <v>7741</v>
      </c>
      <c r="L7750" s="50">
        <v>1.5580336024785869E-3</v>
      </c>
      <c r="M7750" s="50">
        <v>1.5713109586968726E-3</v>
      </c>
      <c r="N7750" s="50">
        <v>4.9200000000000001E-2</v>
      </c>
      <c r="O7750" s="50">
        <v>4.9399999999999999E-2</v>
      </c>
      <c r="R7750" s="59"/>
    </row>
    <row r="7751" spans="11:18" x14ac:dyDescent="0.2">
      <c r="K7751" s="17">
        <v>7742</v>
      </c>
      <c r="L7751" s="50">
        <v>1.8032346133512946E-3</v>
      </c>
      <c r="M7751" s="50">
        <v>1.8158744550140088E-3</v>
      </c>
      <c r="N7751" s="50">
        <v>4.6399999999999997E-2</v>
      </c>
      <c r="O7751" s="50">
        <v>4.6600000000000003E-2</v>
      </c>
      <c r="R7751" s="59"/>
    </row>
    <row r="7752" spans="11:18" x14ac:dyDescent="0.2">
      <c r="K7752" s="17">
        <v>7743</v>
      </c>
      <c r="L7752" s="50">
        <v>1.7153511916475057E-3</v>
      </c>
      <c r="M7752" s="50">
        <v>1.7296853819958958E-3</v>
      </c>
      <c r="N7752" s="50">
        <v>5.2999999999999999E-2</v>
      </c>
      <c r="O7752" s="50">
        <v>5.3600000000000002E-2</v>
      </c>
      <c r="R7752" s="59"/>
    </row>
    <row r="7753" spans="11:18" x14ac:dyDescent="0.2">
      <c r="K7753" s="17">
        <v>7744</v>
      </c>
      <c r="L7753" s="50">
        <v>1.6431162382062948E-3</v>
      </c>
      <c r="M7753" s="50">
        <v>1.656873407567E-3</v>
      </c>
      <c r="N7753" s="50">
        <v>5.0999999999999997E-2</v>
      </c>
      <c r="O7753" s="50">
        <v>5.16E-2</v>
      </c>
      <c r="R7753" s="59"/>
    </row>
    <row r="7754" spans="11:18" x14ac:dyDescent="0.2">
      <c r="K7754" s="17">
        <v>7745</v>
      </c>
      <c r="L7754" s="50">
        <v>1.9217389612377336E-3</v>
      </c>
      <c r="M7754" s="50">
        <v>1.936623903082456E-3</v>
      </c>
      <c r="N7754" s="50">
        <v>5.4800000000000001E-2</v>
      </c>
      <c r="O7754" s="50">
        <v>5.5199999999999999E-2</v>
      </c>
      <c r="R7754" s="59"/>
    </row>
    <row r="7755" spans="11:18" x14ac:dyDescent="0.2">
      <c r="K7755" s="17">
        <v>7746</v>
      </c>
      <c r="L7755" s="50">
        <v>1.4699805184652073E-3</v>
      </c>
      <c r="M7755" s="50">
        <v>1.4832004861613567E-3</v>
      </c>
      <c r="N7755" s="50">
        <v>4.9200000000000001E-2</v>
      </c>
      <c r="O7755" s="50">
        <v>4.9599999999999998E-2</v>
      </c>
      <c r="R7755" s="59"/>
    </row>
    <row r="7756" spans="11:18" x14ac:dyDescent="0.2">
      <c r="K7756" s="17">
        <v>7747</v>
      </c>
      <c r="L7756" s="50">
        <v>1.6391380693473007E-3</v>
      </c>
      <c r="M7756" s="50">
        <v>1.6523762620902452E-3</v>
      </c>
      <c r="N7756" s="50">
        <v>4.9000000000000002E-2</v>
      </c>
      <c r="O7756" s="50">
        <v>4.9399999999999999E-2</v>
      </c>
      <c r="R7756" s="59"/>
    </row>
    <row r="7757" spans="11:18" x14ac:dyDescent="0.2">
      <c r="K7757" s="17">
        <v>7748</v>
      </c>
      <c r="L7757" s="50">
        <v>1.8397077203709561E-3</v>
      </c>
      <c r="M7757" s="50">
        <v>1.8546422455000303E-3</v>
      </c>
      <c r="N7757" s="50">
        <v>5.5399999999999998E-2</v>
      </c>
      <c r="O7757" s="50">
        <v>5.5599999999999997E-2</v>
      </c>
      <c r="R7757" s="59"/>
    </row>
    <row r="7758" spans="11:18" x14ac:dyDescent="0.2">
      <c r="K7758" s="17">
        <v>7749</v>
      </c>
      <c r="L7758" s="50">
        <v>1.8691950784190964E-3</v>
      </c>
      <c r="M7758" s="50">
        <v>1.8846568198215778E-3</v>
      </c>
      <c r="N7758" s="50">
        <v>5.7200000000000001E-2</v>
      </c>
      <c r="O7758" s="50">
        <v>5.7799999999999997E-2</v>
      </c>
      <c r="R7758" s="59"/>
    </row>
    <row r="7759" spans="11:18" x14ac:dyDescent="0.2">
      <c r="K7759" s="17">
        <v>7750</v>
      </c>
      <c r="L7759" s="50">
        <v>1.6442670298060953E-3</v>
      </c>
      <c r="M7759" s="50">
        <v>1.6580492752470463E-3</v>
      </c>
      <c r="N7759" s="50">
        <v>5.1200000000000002E-2</v>
      </c>
      <c r="O7759" s="50">
        <v>5.1200000000000002E-2</v>
      </c>
      <c r="R7759" s="59"/>
    </row>
    <row r="7760" spans="11:18" x14ac:dyDescent="0.2">
      <c r="K7760" s="17">
        <v>7751</v>
      </c>
      <c r="L7760" s="50">
        <v>1.6252292824967061E-3</v>
      </c>
      <c r="M7760" s="50">
        <v>1.6382293423005479E-3</v>
      </c>
      <c r="N7760" s="50">
        <v>4.82E-2</v>
      </c>
      <c r="O7760" s="50">
        <v>4.82E-2</v>
      </c>
      <c r="R7760" s="59"/>
    </row>
    <row r="7761" spans="11:18" x14ac:dyDescent="0.2">
      <c r="K7761" s="17">
        <v>7752</v>
      </c>
      <c r="L7761" s="50">
        <v>1.6727031510949963E-3</v>
      </c>
      <c r="M7761" s="50">
        <v>1.6857660227579405E-3</v>
      </c>
      <c r="N7761" s="50">
        <v>4.82E-2</v>
      </c>
      <c r="O7761" s="50">
        <v>4.8599999999999997E-2</v>
      </c>
      <c r="R7761" s="59"/>
    </row>
    <row r="7762" spans="11:18" x14ac:dyDescent="0.2">
      <c r="K7762" s="17">
        <v>7753</v>
      </c>
      <c r="L7762" s="50">
        <v>1.8229136990206151E-3</v>
      </c>
      <c r="M7762" s="50">
        <v>1.8380589899268998E-3</v>
      </c>
      <c r="N7762" s="50">
        <v>5.6000000000000001E-2</v>
      </c>
      <c r="O7762" s="50">
        <v>5.6800000000000003E-2</v>
      </c>
      <c r="R7762" s="59"/>
    </row>
    <row r="7763" spans="11:18" x14ac:dyDescent="0.2">
      <c r="K7763" s="17">
        <v>7754</v>
      </c>
      <c r="L7763" s="50">
        <v>1.7878931510318854E-3</v>
      </c>
      <c r="M7763" s="50">
        <v>1.8018259855366338E-3</v>
      </c>
      <c r="N7763" s="50">
        <v>5.16E-2</v>
      </c>
      <c r="O7763" s="50">
        <v>5.16E-2</v>
      </c>
      <c r="R7763" s="59"/>
    </row>
    <row r="7764" spans="11:18" x14ac:dyDescent="0.2">
      <c r="K7764" s="17">
        <v>7755</v>
      </c>
      <c r="L7764" s="50">
        <v>1.6393250916507465E-3</v>
      </c>
      <c r="M7764" s="50">
        <v>1.6523297769642639E-3</v>
      </c>
      <c r="N7764" s="50">
        <v>4.82E-2</v>
      </c>
      <c r="O7764" s="50">
        <v>4.82E-2</v>
      </c>
      <c r="R7764" s="59"/>
    </row>
    <row r="7765" spans="11:18" x14ac:dyDescent="0.2">
      <c r="K7765" s="17">
        <v>7756</v>
      </c>
      <c r="L7765" s="50">
        <v>1.7491574650230748E-3</v>
      </c>
      <c r="M7765" s="50">
        <v>1.7637356518907237E-3</v>
      </c>
      <c r="N7765" s="50">
        <v>5.3999999999999999E-2</v>
      </c>
      <c r="O7765" s="50">
        <v>5.4600000000000003E-2</v>
      </c>
      <c r="R7765" s="59"/>
    </row>
    <row r="7766" spans="11:18" x14ac:dyDescent="0.2">
      <c r="K7766" s="17">
        <v>7757</v>
      </c>
      <c r="L7766" s="50">
        <v>1.6332799232939479E-3</v>
      </c>
      <c r="M7766" s="50">
        <v>1.6463268482778957E-3</v>
      </c>
      <c r="N7766" s="50">
        <v>4.8000000000000001E-2</v>
      </c>
      <c r="O7766" s="50">
        <v>4.8599999999999997E-2</v>
      </c>
      <c r="R7766" s="59"/>
    </row>
    <row r="7767" spans="11:18" x14ac:dyDescent="0.2">
      <c r="K7767" s="17">
        <v>7758</v>
      </c>
      <c r="L7767" s="50">
        <v>1.6540319404884406E-3</v>
      </c>
      <c r="M7767" s="50">
        <v>1.6679286247944936E-3</v>
      </c>
      <c r="N7767" s="50">
        <v>5.16E-2</v>
      </c>
      <c r="O7767" s="50">
        <v>5.1799999999999999E-2</v>
      </c>
      <c r="R7767" s="59"/>
    </row>
    <row r="7768" spans="11:18" x14ac:dyDescent="0.2">
      <c r="K7768" s="17">
        <v>7759</v>
      </c>
      <c r="L7768" s="50">
        <v>1.6488864705925259E-3</v>
      </c>
      <c r="M7768" s="50">
        <v>1.6623112592995266E-3</v>
      </c>
      <c r="N7768" s="50">
        <v>4.9799999999999997E-2</v>
      </c>
      <c r="O7768" s="50">
        <v>0.05</v>
      </c>
      <c r="R7768" s="59"/>
    </row>
    <row r="7769" spans="11:18" x14ac:dyDescent="0.2">
      <c r="K7769" s="17">
        <v>7760</v>
      </c>
      <c r="L7769" s="50">
        <v>1.6915023429970059E-3</v>
      </c>
      <c r="M7769" s="50">
        <v>1.705418074666899E-3</v>
      </c>
      <c r="N7769" s="50">
        <v>5.1400000000000001E-2</v>
      </c>
      <c r="O7769" s="50">
        <v>5.1799999999999999E-2</v>
      </c>
      <c r="R7769" s="59"/>
    </row>
    <row r="7770" spans="11:18" x14ac:dyDescent="0.2">
      <c r="K7770" s="17">
        <v>7761</v>
      </c>
      <c r="L7770" s="50">
        <v>1.6961173162247864E-3</v>
      </c>
      <c r="M7770" s="50">
        <v>1.7093424725079451E-3</v>
      </c>
      <c r="N7770" s="50">
        <v>4.8800000000000003E-2</v>
      </c>
      <c r="O7770" s="50">
        <v>4.9000000000000002E-2</v>
      </c>
      <c r="R7770" s="59"/>
    </row>
    <row r="7771" spans="11:18" x14ac:dyDescent="0.2">
      <c r="K7771" s="17">
        <v>7762</v>
      </c>
      <c r="L7771" s="50">
        <v>1.7673103673710611E-3</v>
      </c>
      <c r="M7771" s="50">
        <v>1.7809160775028366E-3</v>
      </c>
      <c r="N7771" s="50">
        <v>5.0200000000000002E-2</v>
      </c>
      <c r="O7771" s="50">
        <v>5.04E-2</v>
      </c>
      <c r="R7771" s="59"/>
    </row>
    <row r="7772" spans="11:18" x14ac:dyDescent="0.2">
      <c r="K7772" s="17">
        <v>7763</v>
      </c>
      <c r="L7772" s="50">
        <v>1.608765495646634E-3</v>
      </c>
      <c r="M7772" s="50">
        <v>1.6228398741299558E-3</v>
      </c>
      <c r="N7772" s="50">
        <v>5.2200000000000003E-2</v>
      </c>
      <c r="O7772" s="50">
        <v>5.2400000000000002E-2</v>
      </c>
      <c r="R7772" s="59"/>
    </row>
    <row r="7773" spans="11:18" x14ac:dyDescent="0.2">
      <c r="K7773" s="17">
        <v>7764</v>
      </c>
      <c r="L7773" s="50">
        <v>1.5484229706776804E-3</v>
      </c>
      <c r="M7773" s="50">
        <v>1.5617044154679013E-3</v>
      </c>
      <c r="N7773" s="50">
        <v>4.9200000000000001E-2</v>
      </c>
      <c r="O7773" s="50">
        <v>4.9799999999999997E-2</v>
      </c>
      <c r="R7773" s="59"/>
    </row>
    <row r="7774" spans="11:18" x14ac:dyDescent="0.2">
      <c r="K7774" s="17">
        <v>7765</v>
      </c>
      <c r="L7774" s="50">
        <v>1.8146415488782327E-3</v>
      </c>
      <c r="M7774" s="50">
        <v>1.8286137772894407E-3</v>
      </c>
      <c r="N7774" s="50">
        <v>5.16E-2</v>
      </c>
      <c r="O7774" s="50">
        <v>5.1999999999999998E-2</v>
      </c>
      <c r="R7774" s="59"/>
    </row>
    <row r="7775" spans="11:18" x14ac:dyDescent="0.2">
      <c r="K7775" s="17">
        <v>7766</v>
      </c>
      <c r="L7775" s="50">
        <v>1.8811066754100725E-3</v>
      </c>
      <c r="M7775" s="50">
        <v>1.8965871597464495E-3</v>
      </c>
      <c r="N7775" s="50">
        <v>5.74E-2</v>
      </c>
      <c r="O7775" s="50">
        <v>5.7599999999999998E-2</v>
      </c>
      <c r="R7775" s="59"/>
    </row>
    <row r="7776" spans="11:18" x14ac:dyDescent="0.2">
      <c r="K7776" s="17">
        <v>7767</v>
      </c>
      <c r="L7776" s="50">
        <v>1.6558391453508851E-3</v>
      </c>
      <c r="M7776" s="50">
        <v>1.6695034592189796E-3</v>
      </c>
      <c r="N7776" s="50">
        <v>5.0599999999999999E-2</v>
      </c>
      <c r="O7776" s="50">
        <v>5.0799999999999998E-2</v>
      </c>
      <c r="R7776" s="59"/>
    </row>
    <row r="7777" spans="11:18" x14ac:dyDescent="0.2">
      <c r="K7777" s="17">
        <v>7768</v>
      </c>
      <c r="L7777" s="50">
        <v>1.8486398509797188E-3</v>
      </c>
      <c r="M7777" s="50">
        <v>1.862868986270318E-3</v>
      </c>
      <c r="N7777" s="50">
        <v>5.2200000000000003E-2</v>
      </c>
      <c r="O7777" s="50">
        <v>5.2999999999999999E-2</v>
      </c>
      <c r="R7777" s="59"/>
    </row>
    <row r="7778" spans="11:18" x14ac:dyDescent="0.2">
      <c r="K7778" s="17">
        <v>7769</v>
      </c>
      <c r="L7778" s="50">
        <v>1.5725896220567491E-3</v>
      </c>
      <c r="M7778" s="50">
        <v>1.5864502712521072E-3</v>
      </c>
      <c r="N7778" s="50">
        <v>5.1400000000000001E-2</v>
      </c>
      <c r="O7778" s="50">
        <v>5.1799999999999999E-2</v>
      </c>
      <c r="R7778" s="59"/>
    </row>
    <row r="7779" spans="11:18" x14ac:dyDescent="0.2">
      <c r="K7779" s="17">
        <v>7770</v>
      </c>
      <c r="L7779" s="50">
        <v>1.8115233031711724E-3</v>
      </c>
      <c r="M7779" s="50">
        <v>1.8256384186919202E-3</v>
      </c>
      <c r="N7779" s="50">
        <v>5.1999999999999998E-2</v>
      </c>
      <c r="O7779" s="50">
        <v>5.2400000000000002E-2</v>
      </c>
      <c r="R7779" s="59"/>
    </row>
    <row r="7780" spans="11:18" x14ac:dyDescent="0.2">
      <c r="K7780" s="17">
        <v>7771</v>
      </c>
      <c r="L7780" s="50">
        <v>1.7826434603193605E-3</v>
      </c>
      <c r="M7780" s="50">
        <v>1.7969252099156602E-3</v>
      </c>
      <c r="N7780" s="50">
        <v>5.2600000000000001E-2</v>
      </c>
      <c r="O7780" s="50">
        <v>5.2999999999999999E-2</v>
      </c>
      <c r="R7780" s="59"/>
    </row>
    <row r="7781" spans="11:18" x14ac:dyDescent="0.2">
      <c r="K7781" s="17">
        <v>7772</v>
      </c>
      <c r="L7781" s="50">
        <v>1.8983157469924319E-3</v>
      </c>
      <c r="M7781" s="50">
        <v>1.913025551605383E-3</v>
      </c>
      <c r="N7781" s="50">
        <v>5.4399999999999997E-2</v>
      </c>
      <c r="O7781" s="50">
        <v>5.4600000000000003E-2</v>
      </c>
      <c r="R7781" s="59"/>
    </row>
    <row r="7782" spans="11:18" x14ac:dyDescent="0.2">
      <c r="K7782" s="17">
        <v>7773</v>
      </c>
      <c r="L7782" s="50">
        <v>2.0270049588455349E-3</v>
      </c>
      <c r="M7782" s="50">
        <v>2.042361217343816E-3</v>
      </c>
      <c r="N7782" s="50">
        <v>5.6800000000000003E-2</v>
      </c>
      <c r="O7782" s="50">
        <v>5.6800000000000003E-2</v>
      </c>
      <c r="R7782" s="59"/>
    </row>
    <row r="7783" spans="11:18" x14ac:dyDescent="0.2">
      <c r="K7783" s="17">
        <v>7774</v>
      </c>
      <c r="L7783" s="50">
        <v>1.6311013240554732E-3</v>
      </c>
      <c r="M7783" s="50">
        <v>1.6443985869586807E-3</v>
      </c>
      <c r="N7783" s="50">
        <v>4.9200000000000001E-2</v>
      </c>
      <c r="O7783" s="50">
        <v>4.9399999999999999E-2</v>
      </c>
      <c r="R7783" s="59"/>
    </row>
    <row r="7784" spans="11:18" x14ac:dyDescent="0.2">
      <c r="K7784" s="17">
        <v>7775</v>
      </c>
      <c r="L7784" s="50">
        <v>1.6848479061576437E-3</v>
      </c>
      <c r="M7784" s="50">
        <v>1.6981779050619298E-3</v>
      </c>
      <c r="N7784" s="50">
        <v>4.9399999999999999E-2</v>
      </c>
      <c r="O7784" s="50">
        <v>4.9399999999999999E-2</v>
      </c>
      <c r="R7784" s="59"/>
    </row>
    <row r="7785" spans="11:18" x14ac:dyDescent="0.2">
      <c r="K7785" s="17">
        <v>7776</v>
      </c>
      <c r="L7785" s="50">
        <v>1.6477123894343823E-3</v>
      </c>
      <c r="M7785" s="50">
        <v>1.661919216262347E-3</v>
      </c>
      <c r="N7785" s="50">
        <v>5.28E-2</v>
      </c>
      <c r="O7785" s="50">
        <v>5.2999999999999999E-2</v>
      </c>
      <c r="R7785" s="59"/>
    </row>
    <row r="7786" spans="11:18" x14ac:dyDescent="0.2">
      <c r="K7786" s="17">
        <v>7777</v>
      </c>
      <c r="L7786" s="50">
        <v>1.8753118709059944E-3</v>
      </c>
      <c r="M7786" s="50">
        <v>1.8899104873865817E-3</v>
      </c>
      <c r="N7786" s="50">
        <v>5.3800000000000001E-2</v>
      </c>
      <c r="O7786" s="50">
        <v>5.4399999999999997E-2</v>
      </c>
      <c r="R7786" s="59"/>
    </row>
    <row r="7787" spans="11:18" x14ac:dyDescent="0.2">
      <c r="K7787" s="17">
        <v>7778</v>
      </c>
      <c r="L7787" s="50">
        <v>1.7187160352889793E-3</v>
      </c>
      <c r="M7787" s="50">
        <v>1.7334611978123209E-3</v>
      </c>
      <c r="N7787" s="50">
        <v>5.4800000000000001E-2</v>
      </c>
      <c r="O7787" s="50">
        <v>5.5E-2</v>
      </c>
      <c r="R7787" s="59"/>
    </row>
    <row r="7788" spans="11:18" x14ac:dyDescent="0.2">
      <c r="K7788" s="17">
        <v>7779</v>
      </c>
      <c r="L7788" s="50">
        <v>1.7352024709983392E-3</v>
      </c>
      <c r="M7788" s="50">
        <v>1.7495835782335308E-3</v>
      </c>
      <c r="N7788" s="50">
        <v>5.3400000000000003E-2</v>
      </c>
      <c r="O7788" s="50">
        <v>5.3400000000000003E-2</v>
      </c>
      <c r="R7788" s="59"/>
    </row>
    <row r="7789" spans="11:18" x14ac:dyDescent="0.2">
      <c r="K7789" s="17">
        <v>7780</v>
      </c>
      <c r="L7789" s="50">
        <v>1.7465112571651822E-3</v>
      </c>
      <c r="M7789" s="50">
        <v>1.7603455044520654E-3</v>
      </c>
      <c r="N7789" s="50">
        <v>5.1200000000000002E-2</v>
      </c>
      <c r="O7789" s="50">
        <v>5.16E-2</v>
      </c>
      <c r="R7789" s="59"/>
    </row>
    <row r="7790" spans="11:18" x14ac:dyDescent="0.2">
      <c r="K7790" s="17">
        <v>7781</v>
      </c>
      <c r="L7790" s="50">
        <v>1.7770063861790547E-3</v>
      </c>
      <c r="M7790" s="50">
        <v>1.7917610944636359E-3</v>
      </c>
      <c r="N7790" s="50">
        <v>5.4600000000000003E-2</v>
      </c>
      <c r="O7790" s="50">
        <v>5.5E-2</v>
      </c>
      <c r="R7790" s="59"/>
    </row>
    <row r="7791" spans="11:18" x14ac:dyDescent="0.2">
      <c r="K7791" s="17">
        <v>7782</v>
      </c>
      <c r="L7791" s="50">
        <v>1.7738982962516477E-3</v>
      </c>
      <c r="M7791" s="50">
        <v>1.7881891688943988E-3</v>
      </c>
      <c r="N7791" s="50">
        <v>5.28E-2</v>
      </c>
      <c r="O7791" s="50">
        <v>5.3400000000000003E-2</v>
      </c>
      <c r="R7791" s="59"/>
    </row>
    <row r="7792" spans="11:18" x14ac:dyDescent="0.2">
      <c r="K7792" s="17">
        <v>7783</v>
      </c>
      <c r="L7792" s="50">
        <v>1.7425579068735108E-3</v>
      </c>
      <c r="M7792" s="50">
        <v>1.7566625983649583E-3</v>
      </c>
      <c r="N7792" s="50">
        <v>5.2200000000000003E-2</v>
      </c>
      <c r="O7792" s="50">
        <v>5.2400000000000002E-2</v>
      </c>
      <c r="R7792" s="59"/>
    </row>
    <row r="7793" spans="11:18" x14ac:dyDescent="0.2">
      <c r="K7793" s="17">
        <v>7784</v>
      </c>
      <c r="L7793" s="50">
        <v>1.9512209177441572E-3</v>
      </c>
      <c r="M7793" s="50">
        <v>1.9655177232831967E-3</v>
      </c>
      <c r="N7793" s="50">
        <v>5.28E-2</v>
      </c>
      <c r="O7793" s="50">
        <v>5.28E-2</v>
      </c>
      <c r="R7793" s="59"/>
    </row>
    <row r="7794" spans="11:18" x14ac:dyDescent="0.2">
      <c r="K7794" s="17">
        <v>7785</v>
      </c>
      <c r="L7794" s="50">
        <v>1.9008391981052408E-3</v>
      </c>
      <c r="M7794" s="50">
        <v>1.9151712002199596E-3</v>
      </c>
      <c r="N7794" s="50">
        <v>5.2999999999999999E-2</v>
      </c>
      <c r="O7794" s="50">
        <v>5.2999999999999999E-2</v>
      </c>
      <c r="R7794" s="59"/>
    </row>
    <row r="7795" spans="11:18" x14ac:dyDescent="0.2">
      <c r="K7795" s="17">
        <v>7786</v>
      </c>
      <c r="L7795" s="50">
        <v>1.7086816812395668E-3</v>
      </c>
      <c r="M7795" s="50">
        <v>1.7224333349814451E-3</v>
      </c>
      <c r="N7795" s="50">
        <v>5.0999999999999997E-2</v>
      </c>
      <c r="O7795" s="50">
        <v>5.0999999999999997E-2</v>
      </c>
      <c r="R7795" s="59"/>
    </row>
    <row r="7796" spans="11:18" x14ac:dyDescent="0.2">
      <c r="K7796" s="17">
        <v>7787</v>
      </c>
      <c r="L7796" s="50">
        <v>1.5879700686002255E-3</v>
      </c>
      <c r="M7796" s="50">
        <v>1.6008270707386014E-3</v>
      </c>
      <c r="N7796" s="50">
        <v>4.7600000000000003E-2</v>
      </c>
      <c r="O7796" s="50">
        <v>4.8000000000000001E-2</v>
      </c>
      <c r="R7796" s="59"/>
    </row>
    <row r="7797" spans="11:18" x14ac:dyDescent="0.2">
      <c r="K7797" s="17">
        <v>7788</v>
      </c>
      <c r="L7797" s="50">
        <v>1.9538308714173794E-3</v>
      </c>
      <c r="M7797" s="50">
        <v>1.96761124111316E-3</v>
      </c>
      <c r="N7797" s="50">
        <v>5.0799999999999998E-2</v>
      </c>
      <c r="O7797" s="50">
        <v>5.0799999999999998E-2</v>
      </c>
      <c r="R7797" s="59"/>
    </row>
    <row r="7798" spans="11:18" x14ac:dyDescent="0.2">
      <c r="K7798" s="17">
        <v>7789</v>
      </c>
      <c r="L7798" s="50">
        <v>1.7414353119193169E-3</v>
      </c>
      <c r="M7798" s="50">
        <v>1.7555770970612645E-3</v>
      </c>
      <c r="N7798" s="50">
        <v>5.2200000000000003E-2</v>
      </c>
      <c r="O7798" s="50">
        <v>5.2600000000000001E-2</v>
      </c>
      <c r="R7798" s="59"/>
    </row>
    <row r="7799" spans="11:18" x14ac:dyDescent="0.2">
      <c r="K7799" s="17">
        <v>7790</v>
      </c>
      <c r="L7799" s="50">
        <v>1.4987500518122137E-3</v>
      </c>
      <c r="M7799" s="50">
        <v>1.5111581300858287E-3</v>
      </c>
      <c r="N7799" s="50">
        <v>4.58E-2</v>
      </c>
      <c r="O7799" s="50">
        <v>4.6199999999999998E-2</v>
      </c>
      <c r="R7799" s="59"/>
    </row>
    <row r="7800" spans="11:18" x14ac:dyDescent="0.2">
      <c r="K7800" s="17">
        <v>7791</v>
      </c>
      <c r="L7800" s="50">
        <v>1.720141809281484E-3</v>
      </c>
      <c r="M7800" s="50">
        <v>1.7338972236399083E-3</v>
      </c>
      <c r="N7800" s="50">
        <v>5.0999999999999997E-2</v>
      </c>
      <c r="O7800" s="50">
        <v>5.0999999999999997E-2</v>
      </c>
      <c r="R7800" s="59"/>
    </row>
    <row r="7801" spans="11:18" x14ac:dyDescent="0.2">
      <c r="K7801" s="17">
        <v>7792</v>
      </c>
      <c r="L7801" s="50">
        <v>1.9960327016394809E-3</v>
      </c>
      <c r="M7801" s="50">
        <v>2.0110647205777909E-3</v>
      </c>
      <c r="N7801" s="50">
        <v>5.5399999999999998E-2</v>
      </c>
      <c r="O7801" s="50">
        <v>5.5800000000000002E-2</v>
      </c>
      <c r="R7801" s="59"/>
    </row>
    <row r="7802" spans="11:18" x14ac:dyDescent="0.2">
      <c r="K7802" s="17">
        <v>7793</v>
      </c>
      <c r="L7802" s="50">
        <v>1.9241465969242306E-3</v>
      </c>
      <c r="M7802" s="50">
        <v>1.9397950552288484E-3</v>
      </c>
      <c r="N7802" s="50">
        <v>5.7599999999999998E-2</v>
      </c>
      <c r="O7802" s="50">
        <v>5.8200000000000002E-2</v>
      </c>
      <c r="R7802" s="59"/>
    </row>
    <row r="7803" spans="11:18" x14ac:dyDescent="0.2">
      <c r="K7803" s="17">
        <v>7794</v>
      </c>
      <c r="L7803" s="50">
        <v>1.731789037332574E-3</v>
      </c>
      <c r="M7803" s="50">
        <v>1.7456280417270246E-3</v>
      </c>
      <c r="N7803" s="50">
        <v>5.1200000000000002E-2</v>
      </c>
      <c r="O7803" s="50">
        <v>5.16E-2</v>
      </c>
      <c r="R7803" s="59"/>
    </row>
    <row r="7804" spans="11:18" x14ac:dyDescent="0.2">
      <c r="K7804" s="17">
        <v>7795</v>
      </c>
      <c r="L7804" s="50">
        <v>1.7557227417193367E-3</v>
      </c>
      <c r="M7804" s="50">
        <v>1.7699840938082087E-3</v>
      </c>
      <c r="N7804" s="50">
        <v>5.28E-2</v>
      </c>
      <c r="O7804" s="50">
        <v>5.2999999999999999E-2</v>
      </c>
      <c r="R7804" s="59"/>
    </row>
    <row r="7805" spans="11:18" x14ac:dyDescent="0.2">
      <c r="K7805" s="17">
        <v>7796</v>
      </c>
      <c r="L7805" s="50">
        <v>1.7182509159936259E-3</v>
      </c>
      <c r="M7805" s="50">
        <v>1.7328851067592325E-3</v>
      </c>
      <c r="N7805" s="50">
        <v>5.4399999999999997E-2</v>
      </c>
      <c r="O7805" s="50">
        <v>5.4399999999999997E-2</v>
      </c>
      <c r="R7805" s="59"/>
    </row>
    <row r="7806" spans="11:18" x14ac:dyDescent="0.2">
      <c r="K7806" s="17">
        <v>7797</v>
      </c>
      <c r="L7806" s="50">
        <v>1.6836886031235995E-3</v>
      </c>
      <c r="M7806" s="50">
        <v>1.6977941600460507E-3</v>
      </c>
      <c r="N7806" s="50">
        <v>5.2400000000000002E-2</v>
      </c>
      <c r="O7806" s="50">
        <v>5.2400000000000002E-2</v>
      </c>
      <c r="R7806" s="59"/>
    </row>
    <row r="7807" spans="11:18" x14ac:dyDescent="0.2">
      <c r="K7807" s="17">
        <v>7798</v>
      </c>
      <c r="L7807" s="50">
        <v>1.8129040919759732E-3</v>
      </c>
      <c r="M7807" s="50">
        <v>1.8265315415955587E-3</v>
      </c>
      <c r="N7807" s="50">
        <v>5.0200000000000002E-2</v>
      </c>
      <c r="O7807" s="50">
        <v>5.04E-2</v>
      </c>
      <c r="R7807" s="59"/>
    </row>
    <row r="7808" spans="11:18" x14ac:dyDescent="0.2">
      <c r="K7808" s="17">
        <v>7799</v>
      </c>
      <c r="L7808" s="50">
        <v>1.6136749221006789E-3</v>
      </c>
      <c r="M7808" s="50">
        <v>1.6261382316861773E-3</v>
      </c>
      <c r="N7808" s="50">
        <v>4.5999999999999999E-2</v>
      </c>
      <c r="O7808" s="50">
        <v>4.6399999999999997E-2</v>
      </c>
      <c r="R7808" s="59"/>
    </row>
    <row r="7809" spans="11:18" x14ac:dyDescent="0.2">
      <c r="K7809" s="17">
        <v>7800</v>
      </c>
      <c r="L7809" s="50">
        <v>1.8120264189743626E-3</v>
      </c>
      <c r="M7809" s="50">
        <v>1.8273185107576268E-3</v>
      </c>
      <c r="N7809" s="50">
        <v>5.6800000000000003E-2</v>
      </c>
      <c r="O7809" s="50">
        <v>5.7200000000000001E-2</v>
      </c>
      <c r="R7809" s="59"/>
    </row>
    <row r="7810" spans="11:18" x14ac:dyDescent="0.2">
      <c r="K7810" s="17">
        <v>7801</v>
      </c>
      <c r="L7810" s="50">
        <v>1.8828509638328388E-3</v>
      </c>
      <c r="M7810" s="50">
        <v>1.8976177005833492E-3</v>
      </c>
      <c r="N7810" s="50">
        <v>5.4399999999999997E-2</v>
      </c>
      <c r="O7810" s="50">
        <v>5.5E-2</v>
      </c>
      <c r="R7810" s="59"/>
    </row>
    <row r="7811" spans="11:18" x14ac:dyDescent="0.2">
      <c r="K7811" s="17">
        <v>7802</v>
      </c>
      <c r="L7811" s="50">
        <v>2.0226232854360783E-3</v>
      </c>
      <c r="M7811" s="50">
        <v>2.0376264312575044E-3</v>
      </c>
      <c r="N7811" s="50">
        <v>5.5399999999999998E-2</v>
      </c>
      <c r="O7811" s="50">
        <v>5.5599999999999997E-2</v>
      </c>
      <c r="R7811" s="59"/>
    </row>
    <row r="7812" spans="11:18" x14ac:dyDescent="0.2">
      <c r="K7812" s="17">
        <v>7803</v>
      </c>
      <c r="L7812" s="50">
        <v>1.5169119390912363E-3</v>
      </c>
      <c r="M7812" s="50">
        <v>1.529510617399874E-3</v>
      </c>
      <c r="N7812" s="50">
        <v>4.6600000000000003E-2</v>
      </c>
      <c r="O7812" s="50">
        <v>4.7E-2</v>
      </c>
      <c r="R7812" s="59"/>
    </row>
    <row r="7813" spans="11:18" x14ac:dyDescent="0.2">
      <c r="K7813" s="17">
        <v>7804</v>
      </c>
      <c r="L7813" s="50">
        <v>1.6770039292267086E-3</v>
      </c>
      <c r="M7813" s="50">
        <v>1.6899155931862555E-3</v>
      </c>
      <c r="N7813" s="50">
        <v>4.7600000000000003E-2</v>
      </c>
      <c r="O7813" s="50">
        <v>4.8000000000000001E-2</v>
      </c>
      <c r="R7813" s="59"/>
    </row>
    <row r="7814" spans="11:18" x14ac:dyDescent="0.2">
      <c r="K7814" s="17">
        <v>7805</v>
      </c>
      <c r="L7814" s="50">
        <v>1.5532498091012864E-3</v>
      </c>
      <c r="M7814" s="50">
        <v>1.5673097570048883E-3</v>
      </c>
      <c r="N7814" s="50">
        <v>5.2200000000000003E-2</v>
      </c>
      <c r="O7814" s="50">
        <v>5.2400000000000002E-2</v>
      </c>
      <c r="R7814" s="59"/>
    </row>
    <row r="7815" spans="11:18" x14ac:dyDescent="0.2">
      <c r="K7815" s="17">
        <v>7806</v>
      </c>
      <c r="L7815" s="50">
        <v>1.5802951684150436E-3</v>
      </c>
      <c r="M7815" s="50">
        <v>1.5928034455820518E-3</v>
      </c>
      <c r="N7815" s="50">
        <v>4.6199999999999998E-2</v>
      </c>
      <c r="O7815" s="50">
        <v>4.6399999999999997E-2</v>
      </c>
      <c r="R7815" s="59"/>
    </row>
    <row r="7816" spans="11:18" x14ac:dyDescent="0.2">
      <c r="K7816" s="17">
        <v>7807</v>
      </c>
      <c r="L7816" s="50">
        <v>1.7599120905744893E-3</v>
      </c>
      <c r="M7816" s="50">
        <v>1.7749037877215592E-3</v>
      </c>
      <c r="N7816" s="50">
        <v>5.5599999999999997E-2</v>
      </c>
      <c r="O7816" s="50">
        <v>5.62E-2</v>
      </c>
      <c r="R7816" s="59"/>
    </row>
    <row r="7817" spans="11:18" x14ac:dyDescent="0.2">
      <c r="K7817" s="17">
        <v>7808</v>
      </c>
      <c r="L7817" s="50">
        <v>1.5193860260746931E-3</v>
      </c>
      <c r="M7817" s="50">
        <v>1.5326387530146379E-3</v>
      </c>
      <c r="N7817" s="50">
        <v>4.9000000000000002E-2</v>
      </c>
      <c r="O7817" s="50">
        <v>4.9399999999999999E-2</v>
      </c>
      <c r="R7817" s="59"/>
    </row>
    <row r="7818" spans="11:18" x14ac:dyDescent="0.2">
      <c r="K7818" s="17">
        <v>7809</v>
      </c>
      <c r="L7818" s="50">
        <v>1.8003162667354759E-3</v>
      </c>
      <c r="M7818" s="50">
        <v>1.8149369084476418E-3</v>
      </c>
      <c r="N7818" s="50">
        <v>5.3800000000000001E-2</v>
      </c>
      <c r="O7818" s="50">
        <v>5.4399999999999997E-2</v>
      </c>
      <c r="R7818" s="59"/>
    </row>
    <row r="7819" spans="11:18" x14ac:dyDescent="0.2">
      <c r="K7819" s="17">
        <v>7810</v>
      </c>
      <c r="L7819" s="50">
        <v>1.9106368031966987E-3</v>
      </c>
      <c r="M7819" s="50">
        <v>1.9259182596882531E-3</v>
      </c>
      <c r="N7819" s="50">
        <v>5.6599999999999998E-2</v>
      </c>
      <c r="O7819" s="50">
        <v>5.7000000000000002E-2</v>
      </c>
      <c r="R7819" s="59"/>
    </row>
    <row r="7820" spans="11:18" x14ac:dyDescent="0.2">
      <c r="K7820" s="17">
        <v>7811</v>
      </c>
      <c r="L7820" s="50">
        <v>1.6841386992376042E-3</v>
      </c>
      <c r="M7820" s="50">
        <v>1.6979481427049161E-3</v>
      </c>
      <c r="N7820" s="50">
        <v>5.1200000000000002E-2</v>
      </c>
      <c r="O7820" s="50">
        <v>5.16E-2</v>
      </c>
      <c r="R7820" s="59"/>
    </row>
    <row r="7821" spans="11:18" x14ac:dyDescent="0.2">
      <c r="K7821" s="17">
        <v>7812</v>
      </c>
      <c r="L7821" s="50">
        <v>1.7947363099049579E-3</v>
      </c>
      <c r="M7821" s="50">
        <v>1.808112513227292E-3</v>
      </c>
      <c r="N7821" s="50">
        <v>4.9200000000000001E-2</v>
      </c>
      <c r="O7821" s="50">
        <v>4.9799999999999997E-2</v>
      </c>
      <c r="R7821" s="59"/>
    </row>
    <row r="7822" spans="11:18" x14ac:dyDescent="0.2">
      <c r="K7822" s="17">
        <v>7813</v>
      </c>
      <c r="L7822" s="50">
        <v>1.9426782543006873E-3</v>
      </c>
      <c r="M7822" s="50">
        <v>1.9574034035662051E-3</v>
      </c>
      <c r="N7822" s="50">
        <v>5.4199999999999998E-2</v>
      </c>
      <c r="O7822" s="50">
        <v>5.4600000000000003E-2</v>
      </c>
      <c r="R7822" s="59"/>
    </row>
    <row r="7823" spans="11:18" x14ac:dyDescent="0.2">
      <c r="K7823" s="17">
        <v>7814</v>
      </c>
      <c r="L7823" s="50">
        <v>1.5132930625613833E-3</v>
      </c>
      <c r="M7823" s="50">
        <v>1.5264107548699803E-3</v>
      </c>
      <c r="N7823" s="50">
        <v>4.8599999999999997E-2</v>
      </c>
      <c r="O7823" s="50">
        <v>4.9000000000000002E-2</v>
      </c>
      <c r="R7823" s="59"/>
    </row>
    <row r="7824" spans="11:18" x14ac:dyDescent="0.2">
      <c r="K7824" s="17">
        <v>7815</v>
      </c>
      <c r="L7824" s="50">
        <v>1.9198160920873479E-3</v>
      </c>
      <c r="M7824" s="50">
        <v>1.9351371767878792E-3</v>
      </c>
      <c r="N7824" s="50">
        <v>5.6800000000000003E-2</v>
      </c>
      <c r="O7824" s="50">
        <v>5.6800000000000003E-2</v>
      </c>
      <c r="R7824" s="59"/>
    </row>
    <row r="7825" spans="11:18" x14ac:dyDescent="0.2">
      <c r="K7825" s="17">
        <v>7816</v>
      </c>
      <c r="L7825" s="50">
        <v>1.8408254384194521E-3</v>
      </c>
      <c r="M7825" s="50">
        <v>1.8556550394410603E-3</v>
      </c>
      <c r="N7825" s="50">
        <v>5.5E-2</v>
      </c>
      <c r="O7825" s="50">
        <v>5.5E-2</v>
      </c>
      <c r="R7825" s="59"/>
    </row>
    <row r="7826" spans="11:18" x14ac:dyDescent="0.2">
      <c r="K7826" s="17">
        <v>7817</v>
      </c>
      <c r="L7826" s="50">
        <v>1.6328853718035087E-3</v>
      </c>
      <c r="M7826" s="50">
        <v>1.6462042083493326E-3</v>
      </c>
      <c r="N7826" s="50">
        <v>4.9000000000000002E-2</v>
      </c>
      <c r="O7826" s="50">
        <v>4.9799999999999997E-2</v>
      </c>
      <c r="R7826" s="59"/>
    </row>
    <row r="7827" spans="11:18" x14ac:dyDescent="0.2">
      <c r="K7827" s="17">
        <v>7818</v>
      </c>
      <c r="L7827" s="50">
        <v>1.8088354126699301E-3</v>
      </c>
      <c r="M7827" s="50">
        <v>1.8237541112610816E-3</v>
      </c>
      <c r="N7827" s="50">
        <v>5.5199999999999999E-2</v>
      </c>
      <c r="O7827" s="50">
        <v>5.5399999999999998E-2</v>
      </c>
      <c r="R7827" s="59"/>
    </row>
    <row r="7828" spans="11:18" x14ac:dyDescent="0.2">
      <c r="K7828" s="17">
        <v>7819</v>
      </c>
      <c r="L7828" s="50">
        <v>2.0012406971034328E-3</v>
      </c>
      <c r="M7828" s="50">
        <v>2.015605645755664E-3</v>
      </c>
      <c r="N7828" s="50">
        <v>5.2999999999999999E-2</v>
      </c>
      <c r="O7828" s="50">
        <v>5.2999999999999999E-2</v>
      </c>
      <c r="R7828" s="59"/>
    </row>
    <row r="7829" spans="11:18" x14ac:dyDescent="0.2">
      <c r="K7829" s="17">
        <v>7820</v>
      </c>
      <c r="L7829" s="50">
        <v>1.7245548499374699E-3</v>
      </c>
      <c r="M7829" s="50">
        <v>1.7371267500554521E-3</v>
      </c>
      <c r="N7829" s="50">
        <v>4.6399999999999997E-2</v>
      </c>
      <c r="O7829" s="50">
        <v>4.6600000000000003E-2</v>
      </c>
      <c r="R7829" s="59"/>
    </row>
    <row r="7830" spans="11:18" x14ac:dyDescent="0.2">
      <c r="K7830" s="17">
        <v>7821</v>
      </c>
      <c r="L7830" s="50">
        <v>1.5892009696056237E-3</v>
      </c>
      <c r="M7830" s="50">
        <v>1.6032175037457889E-3</v>
      </c>
      <c r="N7830" s="50">
        <v>5.1799999999999999E-2</v>
      </c>
      <c r="O7830" s="50">
        <v>5.2200000000000003E-2</v>
      </c>
      <c r="R7830" s="59"/>
    </row>
    <row r="7831" spans="11:18" x14ac:dyDescent="0.2">
      <c r="K7831" s="17">
        <v>7822</v>
      </c>
      <c r="L7831" s="50">
        <v>1.7408466595601169E-3</v>
      </c>
      <c r="M7831" s="50">
        <v>1.753769106345797E-3</v>
      </c>
      <c r="N7831" s="50">
        <v>4.7600000000000003E-2</v>
      </c>
      <c r="O7831" s="50">
        <v>4.8000000000000001E-2</v>
      </c>
      <c r="R7831" s="59"/>
    </row>
    <row r="7832" spans="11:18" x14ac:dyDescent="0.2">
      <c r="K7832" s="17">
        <v>7823</v>
      </c>
      <c r="L7832" s="50">
        <v>1.6416310985361549E-3</v>
      </c>
      <c r="M7832" s="50">
        <v>1.6548434574785035E-3</v>
      </c>
      <c r="N7832" s="50">
        <v>4.9000000000000002E-2</v>
      </c>
      <c r="O7832" s="50">
        <v>4.9000000000000002E-2</v>
      </c>
      <c r="R7832" s="59"/>
    </row>
    <row r="7833" spans="11:18" x14ac:dyDescent="0.2">
      <c r="K7833" s="17">
        <v>7824</v>
      </c>
      <c r="L7833" s="50">
        <v>1.8444100755652733E-3</v>
      </c>
      <c r="M7833" s="50">
        <v>1.8596729774661934E-3</v>
      </c>
      <c r="N7833" s="50">
        <v>5.6599999999999998E-2</v>
      </c>
      <c r="O7833" s="50">
        <v>5.6800000000000003E-2</v>
      </c>
      <c r="R7833" s="59"/>
    </row>
    <row r="7834" spans="11:18" x14ac:dyDescent="0.2">
      <c r="K7834" s="17">
        <v>7825</v>
      </c>
      <c r="L7834" s="50">
        <v>1.746074504752696E-3</v>
      </c>
      <c r="M7834" s="50">
        <v>1.7588985765606907E-3</v>
      </c>
      <c r="N7834" s="50">
        <v>4.7199999999999999E-2</v>
      </c>
      <c r="O7834" s="50">
        <v>4.7800000000000002E-2</v>
      </c>
      <c r="R7834" s="59"/>
    </row>
    <row r="7835" spans="11:18" x14ac:dyDescent="0.2">
      <c r="K7835" s="17">
        <v>7826</v>
      </c>
      <c r="L7835" s="50">
        <v>2.1263056238945994E-3</v>
      </c>
      <c r="M7835" s="50">
        <v>2.1416248442909279E-3</v>
      </c>
      <c r="N7835" s="50">
        <v>5.62E-2</v>
      </c>
      <c r="O7835" s="50">
        <v>5.6599999999999998E-2</v>
      </c>
      <c r="R7835" s="59"/>
    </row>
    <row r="7836" spans="11:18" x14ac:dyDescent="0.2">
      <c r="K7836" s="17">
        <v>7827</v>
      </c>
      <c r="L7836" s="50">
        <v>1.8623685933086573E-3</v>
      </c>
      <c r="M7836" s="50">
        <v>1.8768401845661844E-3</v>
      </c>
      <c r="N7836" s="50">
        <v>5.3400000000000003E-2</v>
      </c>
      <c r="O7836" s="50">
        <v>5.3600000000000002E-2</v>
      </c>
      <c r="R7836" s="59"/>
    </row>
    <row r="7837" spans="11:18" x14ac:dyDescent="0.2">
      <c r="K7837" s="17">
        <v>7828</v>
      </c>
      <c r="L7837" s="50">
        <v>1.702385634527273E-3</v>
      </c>
      <c r="M7837" s="50">
        <v>1.7160447535080514E-3</v>
      </c>
      <c r="N7837" s="50">
        <v>0.05</v>
      </c>
      <c r="O7837" s="50">
        <v>5.1200000000000002E-2</v>
      </c>
      <c r="R7837" s="59"/>
    </row>
    <row r="7838" spans="11:18" x14ac:dyDescent="0.2">
      <c r="K7838" s="17">
        <v>7829</v>
      </c>
      <c r="L7838" s="50">
        <v>1.6641641973424892E-3</v>
      </c>
      <c r="M7838" s="50">
        <v>1.6774813222492956E-3</v>
      </c>
      <c r="N7838" s="50">
        <v>4.9200000000000001E-2</v>
      </c>
      <c r="O7838" s="50">
        <v>4.9599999999999998E-2</v>
      </c>
      <c r="R7838" s="59"/>
    </row>
    <row r="7839" spans="11:18" x14ac:dyDescent="0.2">
      <c r="K7839" s="17">
        <v>7830</v>
      </c>
      <c r="L7839" s="50">
        <v>1.8498879943230641E-3</v>
      </c>
      <c r="M7839" s="50">
        <v>1.8631686923210832E-3</v>
      </c>
      <c r="N7839" s="50">
        <v>4.9000000000000002E-2</v>
      </c>
      <c r="O7839" s="50">
        <v>4.9000000000000002E-2</v>
      </c>
      <c r="R7839" s="59"/>
    </row>
    <row r="7840" spans="11:18" x14ac:dyDescent="0.2">
      <c r="K7840" s="17">
        <v>7831</v>
      </c>
      <c r="L7840" s="50">
        <v>1.8632858525038409E-3</v>
      </c>
      <c r="M7840" s="50">
        <v>1.8776097906655891E-3</v>
      </c>
      <c r="N7840" s="50">
        <v>5.28E-2</v>
      </c>
      <c r="O7840" s="50">
        <v>5.3199999999999997E-2</v>
      </c>
      <c r="R7840" s="59"/>
    </row>
    <row r="7841" spans="11:18" x14ac:dyDescent="0.2">
      <c r="K7841" s="17">
        <v>7832</v>
      </c>
      <c r="L7841" s="50">
        <v>1.8146984862396859E-3</v>
      </c>
      <c r="M7841" s="50">
        <v>1.8294431186204512E-3</v>
      </c>
      <c r="N7841" s="50">
        <v>5.4600000000000003E-2</v>
      </c>
      <c r="O7841" s="50">
        <v>5.4800000000000001E-2</v>
      </c>
      <c r="R7841" s="59"/>
    </row>
    <row r="7842" spans="11:18" x14ac:dyDescent="0.2">
      <c r="K7842" s="17">
        <v>7833</v>
      </c>
      <c r="L7842" s="50">
        <v>1.7224673798351691E-3</v>
      </c>
      <c r="M7842" s="50">
        <v>1.7360056857321105E-3</v>
      </c>
      <c r="N7842" s="50">
        <v>4.9399999999999999E-2</v>
      </c>
      <c r="O7842" s="50">
        <v>5.0599999999999999E-2</v>
      </c>
      <c r="R7842" s="59"/>
    </row>
    <row r="7843" spans="11:18" x14ac:dyDescent="0.2">
      <c r="K7843" s="17">
        <v>7834</v>
      </c>
      <c r="L7843" s="50">
        <v>1.5768545993332887E-3</v>
      </c>
      <c r="M7843" s="50">
        <v>1.5910286036225185E-3</v>
      </c>
      <c r="N7843" s="50">
        <v>5.2400000000000002E-2</v>
      </c>
      <c r="O7843" s="50">
        <v>5.2999999999999999E-2</v>
      </c>
      <c r="R7843" s="59"/>
    </row>
    <row r="7844" spans="11:18" x14ac:dyDescent="0.2">
      <c r="K7844" s="17">
        <v>7835</v>
      </c>
      <c r="L7844" s="50">
        <v>1.7555934791130944E-3</v>
      </c>
      <c r="M7844" s="50">
        <v>1.7693237299268489E-3</v>
      </c>
      <c r="N7844" s="50">
        <v>5.0599999999999999E-2</v>
      </c>
      <c r="O7844" s="50">
        <v>5.0999999999999997E-2</v>
      </c>
      <c r="R7844" s="59"/>
    </row>
    <row r="7845" spans="11:18" x14ac:dyDescent="0.2">
      <c r="K7845" s="17">
        <v>7836</v>
      </c>
      <c r="L7845" s="50">
        <v>1.6756655555868034E-3</v>
      </c>
      <c r="M7845" s="50">
        <v>1.68883735363416E-3</v>
      </c>
      <c r="N7845" s="50">
        <v>4.8800000000000003E-2</v>
      </c>
      <c r="O7845" s="50">
        <v>4.8800000000000003E-2</v>
      </c>
      <c r="R7845" s="59"/>
    </row>
    <row r="7846" spans="11:18" x14ac:dyDescent="0.2">
      <c r="K7846" s="17">
        <v>7837</v>
      </c>
      <c r="L7846" s="50">
        <v>1.9522806409996533E-3</v>
      </c>
      <c r="M7846" s="50">
        <v>1.9664668206811516E-3</v>
      </c>
      <c r="N7846" s="50">
        <v>5.2200000000000003E-2</v>
      </c>
      <c r="O7846" s="50">
        <v>5.2600000000000001E-2</v>
      </c>
      <c r="R7846" s="59"/>
    </row>
    <row r="7847" spans="11:18" x14ac:dyDescent="0.2">
      <c r="K7847" s="17">
        <v>7838</v>
      </c>
      <c r="L7847" s="50">
        <v>1.9277098820314833E-3</v>
      </c>
      <c r="M7847" s="50">
        <v>1.9418505601183781E-3</v>
      </c>
      <c r="N7847" s="50">
        <v>5.2200000000000003E-2</v>
      </c>
      <c r="O7847" s="50">
        <v>5.2400000000000002E-2</v>
      </c>
      <c r="R7847" s="59"/>
    </row>
    <row r="7848" spans="11:18" x14ac:dyDescent="0.2">
      <c r="K7848" s="17">
        <v>7839</v>
      </c>
      <c r="L7848" s="50">
        <v>1.8424028923210932E-3</v>
      </c>
      <c r="M7848" s="50">
        <v>1.8561889765164067E-3</v>
      </c>
      <c r="N7848" s="50">
        <v>5.0799999999999998E-2</v>
      </c>
      <c r="O7848" s="50">
        <v>5.1200000000000002E-2</v>
      </c>
      <c r="R7848" s="59"/>
    </row>
    <row r="7849" spans="11:18" x14ac:dyDescent="0.2">
      <c r="K7849" s="17">
        <v>7840</v>
      </c>
      <c r="L7849" s="50">
        <v>1.6872177392954863E-3</v>
      </c>
      <c r="M7849" s="50">
        <v>1.7004320002246701E-3</v>
      </c>
      <c r="N7849" s="50">
        <v>4.8800000000000003E-2</v>
      </c>
      <c r="O7849" s="50">
        <v>4.9000000000000002E-2</v>
      </c>
      <c r="R7849" s="59"/>
    </row>
    <row r="7850" spans="11:18" x14ac:dyDescent="0.2">
      <c r="K7850" s="17">
        <v>7841</v>
      </c>
      <c r="L7850" s="50">
        <v>1.8200771549554773E-3</v>
      </c>
      <c r="M7850" s="50">
        <v>1.83412400903119E-3</v>
      </c>
      <c r="N7850" s="50">
        <v>5.1999999999999998E-2</v>
      </c>
      <c r="O7850" s="50">
        <v>5.1999999999999998E-2</v>
      </c>
      <c r="R7850" s="59"/>
    </row>
    <row r="7851" spans="11:18" x14ac:dyDescent="0.2">
      <c r="K7851" s="17">
        <v>7842</v>
      </c>
      <c r="L7851" s="50">
        <v>1.6467689114330912E-3</v>
      </c>
      <c r="M7851" s="50">
        <v>1.6595691225025832E-3</v>
      </c>
      <c r="N7851" s="50">
        <v>4.7399999999999998E-2</v>
      </c>
      <c r="O7851" s="50">
        <v>4.7399999999999998E-2</v>
      </c>
      <c r="R7851" s="59"/>
    </row>
    <row r="7852" spans="11:18" x14ac:dyDescent="0.2">
      <c r="K7852" s="17">
        <v>7843</v>
      </c>
      <c r="L7852" s="50">
        <v>1.4790101617175586E-3</v>
      </c>
      <c r="M7852" s="50">
        <v>1.4925581913727897E-3</v>
      </c>
      <c r="N7852" s="50">
        <v>5.04E-2</v>
      </c>
      <c r="O7852" s="50">
        <v>5.0999999999999997E-2</v>
      </c>
      <c r="R7852" s="59"/>
    </row>
    <row r="7853" spans="11:18" x14ac:dyDescent="0.2">
      <c r="K7853" s="17">
        <v>7844</v>
      </c>
      <c r="L7853" s="50">
        <v>1.7979187847920008E-3</v>
      </c>
      <c r="M7853" s="50">
        <v>1.8121579904779221E-3</v>
      </c>
      <c r="N7853" s="50">
        <v>5.2600000000000001E-2</v>
      </c>
      <c r="O7853" s="50">
        <v>5.28E-2</v>
      </c>
      <c r="R7853" s="59"/>
    </row>
    <row r="7854" spans="11:18" x14ac:dyDescent="0.2">
      <c r="K7854" s="17">
        <v>7845</v>
      </c>
      <c r="L7854" s="50">
        <v>1.7337033746329239E-3</v>
      </c>
      <c r="M7854" s="50">
        <v>1.7471011345842711E-3</v>
      </c>
      <c r="N7854" s="50">
        <v>4.9599999999999998E-2</v>
      </c>
      <c r="O7854" s="50">
        <v>4.9599999999999998E-2</v>
      </c>
      <c r="R7854" s="59"/>
    </row>
    <row r="7855" spans="11:18" x14ac:dyDescent="0.2">
      <c r="K7855" s="17">
        <v>7846</v>
      </c>
      <c r="L7855" s="50">
        <v>2.0405402993839738E-3</v>
      </c>
      <c r="M7855" s="50">
        <v>2.0552802487225708E-3</v>
      </c>
      <c r="N7855" s="50">
        <v>5.4399999999999997E-2</v>
      </c>
      <c r="O7855" s="50">
        <v>5.4399999999999997E-2</v>
      </c>
      <c r="R7855" s="59"/>
    </row>
    <row r="7856" spans="11:18" x14ac:dyDescent="0.2">
      <c r="K7856" s="17">
        <v>7847</v>
      </c>
      <c r="L7856" s="50">
        <v>1.7946628766253895E-3</v>
      </c>
      <c r="M7856" s="50">
        <v>1.8093221418127186E-3</v>
      </c>
      <c r="N7856" s="50">
        <v>5.4399999999999997E-2</v>
      </c>
      <c r="O7856" s="50">
        <v>5.4399999999999997E-2</v>
      </c>
      <c r="R7856" s="59"/>
    </row>
    <row r="7857" spans="11:18" x14ac:dyDescent="0.2">
      <c r="K7857" s="17">
        <v>7848</v>
      </c>
      <c r="L7857" s="50">
        <v>1.8460197617325288E-3</v>
      </c>
      <c r="M7857" s="50">
        <v>1.8602437323282824E-3</v>
      </c>
      <c r="N7857" s="50">
        <v>5.2600000000000001E-2</v>
      </c>
      <c r="O7857" s="50">
        <v>5.28E-2</v>
      </c>
      <c r="R7857" s="59"/>
    </row>
    <row r="7858" spans="11:18" x14ac:dyDescent="0.2">
      <c r="K7858" s="17">
        <v>7849</v>
      </c>
      <c r="L7858" s="50">
        <v>1.7161210469966929E-3</v>
      </c>
      <c r="M7858" s="50">
        <v>1.7301261127582283E-3</v>
      </c>
      <c r="N7858" s="50">
        <v>5.1799999999999999E-2</v>
      </c>
      <c r="O7858" s="50">
        <v>5.2200000000000003E-2</v>
      </c>
      <c r="R7858" s="59"/>
    </row>
    <row r="7859" spans="11:18" x14ac:dyDescent="0.2">
      <c r="K7859" s="17">
        <v>7850</v>
      </c>
      <c r="L7859" s="50">
        <v>1.6269433920165547E-3</v>
      </c>
      <c r="M7859" s="50">
        <v>1.6404903785630961E-3</v>
      </c>
      <c r="N7859" s="50">
        <v>5.0200000000000002E-2</v>
      </c>
      <c r="O7859" s="50">
        <v>5.04E-2</v>
      </c>
      <c r="R7859" s="59"/>
    </row>
    <row r="7860" spans="11:18" x14ac:dyDescent="0.2">
      <c r="K7860" s="17">
        <v>7851</v>
      </c>
      <c r="L7860" s="50">
        <v>1.7494612933996682E-3</v>
      </c>
      <c r="M7860" s="50">
        <v>1.7629676827372084E-3</v>
      </c>
      <c r="N7860" s="50">
        <v>0.05</v>
      </c>
      <c r="O7860" s="50">
        <v>0.05</v>
      </c>
      <c r="R7860" s="59"/>
    </row>
    <row r="7861" spans="11:18" x14ac:dyDescent="0.2">
      <c r="K7861" s="17">
        <v>7852</v>
      </c>
      <c r="L7861" s="50">
        <v>1.6608438988907866E-3</v>
      </c>
      <c r="M7861" s="50">
        <v>1.6758366431534838E-3</v>
      </c>
      <c r="N7861" s="50">
        <v>5.5399999999999998E-2</v>
      </c>
      <c r="O7861" s="50">
        <v>5.6399999999999999E-2</v>
      </c>
      <c r="R7861" s="59"/>
    </row>
    <row r="7862" spans="11:18" x14ac:dyDescent="0.2">
      <c r="K7862" s="17">
        <v>7853</v>
      </c>
      <c r="L7862" s="50">
        <v>1.353477994928143E-3</v>
      </c>
      <c r="M7862" s="50">
        <v>1.3647335447864706E-3</v>
      </c>
      <c r="N7862" s="50">
        <v>4.1799999999999997E-2</v>
      </c>
      <c r="O7862" s="50">
        <v>4.1799999999999997E-2</v>
      </c>
      <c r="R7862" s="59"/>
    </row>
    <row r="7863" spans="11:18" x14ac:dyDescent="0.2">
      <c r="K7863" s="17">
        <v>7854</v>
      </c>
      <c r="L7863" s="50">
        <v>1.4275712042303849E-3</v>
      </c>
      <c r="M7863" s="50">
        <v>1.4406753286489863E-3</v>
      </c>
      <c r="N7863" s="50">
        <v>4.8800000000000003E-2</v>
      </c>
      <c r="O7863" s="50">
        <v>4.9000000000000002E-2</v>
      </c>
      <c r="R7863" s="59"/>
    </row>
    <row r="7864" spans="11:18" x14ac:dyDescent="0.2">
      <c r="K7864" s="17">
        <v>7855</v>
      </c>
      <c r="L7864" s="50">
        <v>1.6578827898575035E-3</v>
      </c>
      <c r="M7864" s="50">
        <v>1.6708418356106626E-3</v>
      </c>
      <c r="N7864" s="50">
        <v>4.8000000000000001E-2</v>
      </c>
      <c r="O7864" s="50">
        <v>4.8000000000000001E-2</v>
      </c>
      <c r="R7864" s="59"/>
    </row>
    <row r="7865" spans="11:18" x14ac:dyDescent="0.2">
      <c r="K7865" s="17">
        <v>7856</v>
      </c>
      <c r="L7865" s="50">
        <v>1.7191253320846826E-3</v>
      </c>
      <c r="M7865" s="50">
        <v>1.7322947123623504E-3</v>
      </c>
      <c r="N7865" s="50">
        <v>4.8399999999999999E-2</v>
      </c>
      <c r="O7865" s="50">
        <v>4.9000000000000002E-2</v>
      </c>
      <c r="R7865" s="59"/>
    </row>
    <row r="7866" spans="11:18" x14ac:dyDescent="0.2">
      <c r="K7866" s="17">
        <v>7857</v>
      </c>
      <c r="L7866" s="50">
        <v>1.9159538290770938E-3</v>
      </c>
      <c r="M7866" s="50">
        <v>1.9303537150172868E-3</v>
      </c>
      <c r="N7866" s="50">
        <v>5.3199999999999997E-2</v>
      </c>
      <c r="O7866" s="50">
        <v>5.3400000000000003E-2</v>
      </c>
      <c r="R7866" s="59"/>
    </row>
    <row r="7867" spans="11:18" x14ac:dyDescent="0.2">
      <c r="K7867" s="17">
        <v>7858</v>
      </c>
      <c r="L7867" s="50">
        <v>1.8293692264746131E-3</v>
      </c>
      <c r="M7867" s="50">
        <v>1.8444537143117276E-3</v>
      </c>
      <c r="N7867" s="50">
        <v>5.6000000000000001E-2</v>
      </c>
      <c r="O7867" s="50">
        <v>5.6000000000000001E-2</v>
      </c>
      <c r="R7867" s="59"/>
    </row>
    <row r="7868" spans="11:18" x14ac:dyDescent="0.2">
      <c r="K7868" s="17">
        <v>7859</v>
      </c>
      <c r="L7868" s="50">
        <v>1.6413458967573966E-3</v>
      </c>
      <c r="M7868" s="50">
        <v>1.6549659088718712E-3</v>
      </c>
      <c r="N7868" s="50">
        <v>5.04E-2</v>
      </c>
      <c r="O7868" s="50">
        <v>5.0599999999999999E-2</v>
      </c>
      <c r="R7868" s="59"/>
    </row>
    <row r="7869" spans="11:18" x14ac:dyDescent="0.2">
      <c r="K7869" s="17">
        <v>7860</v>
      </c>
      <c r="L7869" s="50">
        <v>1.7437318071232611E-3</v>
      </c>
      <c r="M7869" s="50">
        <v>1.7573698889085773E-3</v>
      </c>
      <c r="N7869" s="50">
        <v>5.0200000000000002E-2</v>
      </c>
      <c r="O7869" s="50">
        <v>5.0799999999999998E-2</v>
      </c>
      <c r="R7869" s="59"/>
    </row>
    <row r="7870" spans="11:18" x14ac:dyDescent="0.2">
      <c r="K7870" s="17">
        <v>7861</v>
      </c>
      <c r="L7870" s="50">
        <v>1.6386099314105731E-3</v>
      </c>
      <c r="M7870" s="50">
        <v>1.6527033563674433E-3</v>
      </c>
      <c r="N7870" s="50">
        <v>5.2200000000000003E-2</v>
      </c>
      <c r="O7870" s="50">
        <v>5.2600000000000001E-2</v>
      </c>
      <c r="R7870" s="59"/>
    </row>
    <row r="7871" spans="11:18" x14ac:dyDescent="0.2">
      <c r="K7871" s="17">
        <v>7862</v>
      </c>
      <c r="L7871" s="50">
        <v>1.6219519866651599E-3</v>
      </c>
      <c r="M7871" s="50">
        <v>1.6356751802429526E-3</v>
      </c>
      <c r="N7871" s="50">
        <v>5.0999999999999997E-2</v>
      </c>
      <c r="O7871" s="50">
        <v>5.0999999999999997E-2</v>
      </c>
      <c r="R7871" s="59"/>
    </row>
    <row r="7872" spans="11:18" x14ac:dyDescent="0.2">
      <c r="K7872" s="17">
        <v>7863</v>
      </c>
      <c r="L7872" s="50">
        <v>1.51589840495902E-3</v>
      </c>
      <c r="M7872" s="50">
        <v>1.5291212342158406E-3</v>
      </c>
      <c r="N7872" s="50">
        <v>4.9200000000000001E-2</v>
      </c>
      <c r="O7872" s="50">
        <v>4.9200000000000001E-2</v>
      </c>
      <c r="R7872" s="59"/>
    </row>
    <row r="7873" spans="11:18" x14ac:dyDescent="0.2">
      <c r="K7873" s="17">
        <v>7864</v>
      </c>
      <c r="L7873" s="50">
        <v>1.8498098561205377E-3</v>
      </c>
      <c r="M7873" s="50">
        <v>1.8649057588196924E-3</v>
      </c>
      <c r="N7873" s="50">
        <v>5.5800000000000002E-2</v>
      </c>
      <c r="O7873" s="50">
        <v>5.6399999999999999E-2</v>
      </c>
      <c r="R7873" s="59"/>
    </row>
    <row r="7874" spans="11:18" x14ac:dyDescent="0.2">
      <c r="K7874" s="17">
        <v>7865</v>
      </c>
      <c r="L7874" s="50">
        <v>1.7360233223911292E-3</v>
      </c>
      <c r="M7874" s="50">
        <v>1.7506539630936081E-3</v>
      </c>
      <c r="N7874" s="50">
        <v>5.4199999999999998E-2</v>
      </c>
      <c r="O7874" s="50">
        <v>5.4600000000000003E-2</v>
      </c>
      <c r="R7874" s="59"/>
    </row>
    <row r="7875" spans="11:18" x14ac:dyDescent="0.2">
      <c r="K7875" s="17">
        <v>7866</v>
      </c>
      <c r="L7875" s="50">
        <v>1.7483031242940029E-3</v>
      </c>
      <c r="M7875" s="50">
        <v>1.7622746966454109E-3</v>
      </c>
      <c r="N7875" s="50">
        <v>5.1799999999999999E-2</v>
      </c>
      <c r="O7875" s="50">
        <v>5.1799999999999999E-2</v>
      </c>
      <c r="R7875" s="59"/>
    </row>
    <row r="7876" spans="11:18" x14ac:dyDescent="0.2">
      <c r="K7876" s="17">
        <v>7867</v>
      </c>
      <c r="L7876" s="50">
        <v>1.8613403728388754E-3</v>
      </c>
      <c r="M7876" s="50">
        <v>1.8755919819435133E-3</v>
      </c>
      <c r="N7876" s="50">
        <v>5.2400000000000002E-2</v>
      </c>
      <c r="O7876" s="50">
        <v>5.28E-2</v>
      </c>
      <c r="R7876" s="59"/>
    </row>
    <row r="7877" spans="11:18" x14ac:dyDescent="0.2">
      <c r="K7877" s="17">
        <v>7868</v>
      </c>
      <c r="L7877" s="50">
        <v>1.8714333337852892E-3</v>
      </c>
      <c r="M7877" s="50">
        <v>1.8860206203804865E-3</v>
      </c>
      <c r="N7877" s="50">
        <v>5.3999999999999999E-2</v>
      </c>
      <c r="O7877" s="50">
        <v>5.4199999999999998E-2</v>
      </c>
      <c r="R7877" s="59"/>
    </row>
    <row r="7878" spans="11:18" x14ac:dyDescent="0.2">
      <c r="K7878" s="17">
        <v>7869</v>
      </c>
      <c r="L7878" s="50">
        <v>1.7038329531171769E-3</v>
      </c>
      <c r="M7878" s="50">
        <v>1.7182400704676241E-3</v>
      </c>
      <c r="N7878" s="50">
        <v>5.3400000000000003E-2</v>
      </c>
      <c r="O7878" s="50">
        <v>5.3800000000000001E-2</v>
      </c>
      <c r="R7878" s="59"/>
    </row>
    <row r="7879" spans="11:18" x14ac:dyDescent="0.2">
      <c r="K7879" s="17">
        <v>7870</v>
      </c>
      <c r="L7879" s="50">
        <v>1.9972817169814135E-3</v>
      </c>
      <c r="M7879" s="50">
        <v>2.0120441005837039E-3</v>
      </c>
      <c r="N7879" s="50">
        <v>5.4399999999999997E-2</v>
      </c>
      <c r="O7879" s="50">
        <v>5.4800000000000001E-2</v>
      </c>
      <c r="R7879" s="59"/>
    </row>
    <row r="7880" spans="11:18" x14ac:dyDescent="0.2">
      <c r="K7880" s="17">
        <v>7871</v>
      </c>
      <c r="L7880" s="50">
        <v>1.6679535305555817E-3</v>
      </c>
      <c r="M7880" s="50">
        <v>1.6815413734778261E-3</v>
      </c>
      <c r="N7880" s="50">
        <v>5.0200000000000002E-2</v>
      </c>
      <c r="O7880" s="50">
        <v>5.0599999999999999E-2</v>
      </c>
      <c r="R7880" s="59"/>
    </row>
    <row r="7881" spans="11:18" x14ac:dyDescent="0.2">
      <c r="K7881" s="17">
        <v>7872</v>
      </c>
      <c r="L7881" s="50">
        <v>1.5110480181086822E-3</v>
      </c>
      <c r="M7881" s="50">
        <v>1.5229051713358088E-3</v>
      </c>
      <c r="N7881" s="50">
        <v>4.36E-2</v>
      </c>
      <c r="O7881" s="50">
        <v>4.3999999999999997E-2</v>
      </c>
      <c r="R7881" s="59"/>
    </row>
    <row r="7882" spans="11:18" x14ac:dyDescent="0.2">
      <c r="K7882" s="17">
        <v>7873</v>
      </c>
      <c r="L7882" s="50">
        <v>1.6802429910886807E-3</v>
      </c>
      <c r="M7882" s="50">
        <v>1.6935471108027137E-3</v>
      </c>
      <c r="N7882" s="50">
        <v>4.9200000000000001E-2</v>
      </c>
      <c r="O7882" s="50">
        <v>4.9599999999999998E-2</v>
      </c>
      <c r="R7882" s="59"/>
    </row>
    <row r="7883" spans="11:18" x14ac:dyDescent="0.2">
      <c r="K7883" s="17">
        <v>7874</v>
      </c>
      <c r="L7883" s="50">
        <v>1.5792316078214268E-3</v>
      </c>
      <c r="M7883" s="50">
        <v>1.59136553606263E-3</v>
      </c>
      <c r="N7883" s="50">
        <v>4.48E-2</v>
      </c>
      <c r="O7883" s="50">
        <v>4.4999999999999998E-2</v>
      </c>
      <c r="R7883" s="59"/>
    </row>
    <row r="7884" spans="11:18" x14ac:dyDescent="0.2">
      <c r="K7884" s="17">
        <v>7875</v>
      </c>
      <c r="L7884" s="50">
        <v>1.608835629750942E-3</v>
      </c>
      <c r="M7884" s="50">
        <v>1.6217500395771772E-3</v>
      </c>
      <c r="N7884" s="50">
        <v>4.7600000000000003E-2</v>
      </c>
      <c r="O7884" s="50">
        <v>4.8000000000000001E-2</v>
      </c>
      <c r="R7884" s="59"/>
    </row>
    <row r="7885" spans="11:18" x14ac:dyDescent="0.2">
      <c r="K7885" s="17">
        <v>7876</v>
      </c>
      <c r="L7885" s="50">
        <v>1.7215053305449505E-3</v>
      </c>
      <c r="M7885" s="50">
        <v>1.7353129215693641E-3</v>
      </c>
      <c r="N7885" s="50">
        <v>5.1200000000000002E-2</v>
      </c>
      <c r="O7885" s="50">
        <v>5.1200000000000002E-2</v>
      </c>
      <c r="R7885" s="59"/>
    </row>
    <row r="7886" spans="11:18" x14ac:dyDescent="0.2">
      <c r="K7886" s="17">
        <v>7877</v>
      </c>
      <c r="L7886" s="50">
        <v>1.6256665144166046E-3</v>
      </c>
      <c r="M7886" s="50">
        <v>1.6388985083751965E-3</v>
      </c>
      <c r="N7886" s="50">
        <v>4.9000000000000002E-2</v>
      </c>
      <c r="O7886" s="50">
        <v>4.9399999999999999E-2</v>
      </c>
      <c r="R7886" s="59"/>
    </row>
    <row r="7887" spans="11:18" x14ac:dyDescent="0.2">
      <c r="K7887" s="17">
        <v>7878</v>
      </c>
      <c r="L7887" s="50">
        <v>1.6300738808863791E-3</v>
      </c>
      <c r="M7887" s="50">
        <v>1.6440583857934112E-3</v>
      </c>
      <c r="N7887" s="50">
        <v>5.1999999999999998E-2</v>
      </c>
      <c r="O7887" s="50">
        <v>5.1999999999999998E-2</v>
      </c>
      <c r="R7887" s="59"/>
    </row>
    <row r="7888" spans="11:18" x14ac:dyDescent="0.2">
      <c r="K7888" s="17">
        <v>7879</v>
      </c>
      <c r="L7888" s="50">
        <v>1.9041070151695062E-3</v>
      </c>
      <c r="M7888" s="50">
        <v>1.9195051718463394E-3</v>
      </c>
      <c r="N7888" s="50">
        <v>5.6800000000000003E-2</v>
      </c>
      <c r="O7888" s="50">
        <v>5.74E-2</v>
      </c>
      <c r="R7888" s="59"/>
    </row>
    <row r="7889" spans="11:18" x14ac:dyDescent="0.2">
      <c r="K7889" s="17">
        <v>7880</v>
      </c>
      <c r="L7889" s="50">
        <v>1.7519820752846791E-3</v>
      </c>
      <c r="M7889" s="50">
        <v>1.7654003629491908E-3</v>
      </c>
      <c r="N7889" s="50">
        <v>4.9200000000000001E-2</v>
      </c>
      <c r="O7889" s="50">
        <v>4.9799999999999997E-2</v>
      </c>
      <c r="R7889" s="59"/>
    </row>
    <row r="7890" spans="11:18" x14ac:dyDescent="0.2">
      <c r="K7890" s="17">
        <v>7881</v>
      </c>
      <c r="L7890" s="50">
        <v>1.7839025769398266E-3</v>
      </c>
      <c r="M7890" s="50">
        <v>1.7988120940350611E-3</v>
      </c>
      <c r="N7890" s="50">
        <v>5.5199999999999999E-2</v>
      </c>
      <c r="O7890" s="50">
        <v>5.5599999999999997E-2</v>
      </c>
      <c r="R7890" s="59"/>
    </row>
    <row r="7891" spans="11:18" x14ac:dyDescent="0.2">
      <c r="K7891" s="17">
        <v>7882</v>
      </c>
      <c r="L7891" s="50">
        <v>1.7042788307789199E-3</v>
      </c>
      <c r="M7891" s="50">
        <v>1.7178983821389661E-3</v>
      </c>
      <c r="N7891" s="50">
        <v>5.0200000000000002E-2</v>
      </c>
      <c r="O7891" s="50">
        <v>5.0799999999999998E-2</v>
      </c>
      <c r="R7891" s="59"/>
    </row>
    <row r="7892" spans="11:18" x14ac:dyDescent="0.2">
      <c r="K7892" s="17">
        <v>7883</v>
      </c>
      <c r="L7892" s="50">
        <v>1.8177943914762487E-3</v>
      </c>
      <c r="M7892" s="50">
        <v>1.8322452061869886E-3</v>
      </c>
      <c r="N7892" s="50">
        <v>5.3400000000000003E-2</v>
      </c>
      <c r="O7892" s="50">
        <v>5.3600000000000002E-2</v>
      </c>
      <c r="R7892" s="59"/>
    </row>
    <row r="7893" spans="11:18" x14ac:dyDescent="0.2">
      <c r="K7893" s="17">
        <v>7884</v>
      </c>
      <c r="L7893" s="50">
        <v>1.9184886468877644E-3</v>
      </c>
      <c r="M7893" s="50">
        <v>1.9324237072986588E-3</v>
      </c>
      <c r="N7893" s="50">
        <v>5.1400000000000001E-2</v>
      </c>
      <c r="O7893" s="50">
        <v>5.16E-2</v>
      </c>
      <c r="R7893" s="59"/>
    </row>
    <row r="7894" spans="11:18" x14ac:dyDescent="0.2">
      <c r="K7894" s="17">
        <v>7885</v>
      </c>
      <c r="L7894" s="50">
        <v>1.7974214273186525E-3</v>
      </c>
      <c r="M7894" s="50">
        <v>1.8114931513566312E-3</v>
      </c>
      <c r="N7894" s="50">
        <v>5.1999999999999998E-2</v>
      </c>
      <c r="O7894" s="50">
        <v>5.2200000000000003E-2</v>
      </c>
      <c r="R7894" s="59"/>
    </row>
    <row r="7895" spans="11:18" x14ac:dyDescent="0.2">
      <c r="K7895" s="17">
        <v>7886</v>
      </c>
      <c r="L7895" s="50">
        <v>1.5538832940162409E-3</v>
      </c>
      <c r="M7895" s="50">
        <v>1.5674278207636167E-3</v>
      </c>
      <c r="N7895" s="50">
        <v>5.0200000000000002E-2</v>
      </c>
      <c r="O7895" s="50">
        <v>5.0599999999999999E-2</v>
      </c>
      <c r="R7895" s="59"/>
    </row>
    <row r="7896" spans="11:18" x14ac:dyDescent="0.2">
      <c r="K7896" s="17">
        <v>7887</v>
      </c>
      <c r="L7896" s="50">
        <v>1.5794489290283668E-3</v>
      </c>
      <c r="M7896" s="50">
        <v>1.5921133315318513E-3</v>
      </c>
      <c r="N7896" s="50">
        <v>4.6800000000000001E-2</v>
      </c>
      <c r="O7896" s="50">
        <v>4.7600000000000003E-2</v>
      </c>
      <c r="R7896" s="59"/>
    </row>
    <row r="7897" spans="11:18" x14ac:dyDescent="0.2">
      <c r="K7897" s="17">
        <v>7888</v>
      </c>
      <c r="L7897" s="50">
        <v>1.7032643159384595E-3</v>
      </c>
      <c r="M7897" s="50">
        <v>1.7171247051127004E-3</v>
      </c>
      <c r="N7897" s="50">
        <v>5.1200000000000002E-2</v>
      </c>
      <c r="O7897" s="50">
        <v>5.16E-2</v>
      </c>
      <c r="R7897" s="59"/>
    </row>
    <row r="7898" spans="11:18" x14ac:dyDescent="0.2">
      <c r="K7898" s="17">
        <v>7889</v>
      </c>
      <c r="L7898" s="50">
        <v>1.9657195151556411E-3</v>
      </c>
      <c r="M7898" s="50">
        <v>1.981262579884035E-3</v>
      </c>
      <c r="N7898" s="50">
        <v>5.7599999999999998E-2</v>
      </c>
      <c r="O7898" s="50">
        <v>5.7599999999999998E-2</v>
      </c>
      <c r="R7898" s="59"/>
    </row>
    <row r="7899" spans="11:18" x14ac:dyDescent="0.2">
      <c r="K7899" s="17">
        <v>7890</v>
      </c>
      <c r="L7899" s="50">
        <v>1.6848709081586566E-3</v>
      </c>
      <c r="M7899" s="50">
        <v>1.6981018528170054E-3</v>
      </c>
      <c r="N7899" s="50">
        <v>4.9000000000000002E-2</v>
      </c>
      <c r="O7899" s="50">
        <v>4.9200000000000001E-2</v>
      </c>
      <c r="R7899" s="59"/>
    </row>
    <row r="7900" spans="11:18" x14ac:dyDescent="0.2">
      <c r="K7900" s="17">
        <v>7891</v>
      </c>
      <c r="L7900" s="50">
        <v>1.7670565259843003E-3</v>
      </c>
      <c r="M7900" s="50">
        <v>1.7803699147423409E-3</v>
      </c>
      <c r="N7900" s="50">
        <v>4.9200000000000001E-2</v>
      </c>
      <c r="O7900" s="50">
        <v>4.9399999999999999E-2</v>
      </c>
      <c r="R7900" s="59"/>
    </row>
    <row r="7901" spans="11:18" x14ac:dyDescent="0.2">
      <c r="K7901" s="17">
        <v>7892</v>
      </c>
      <c r="L7901" s="50">
        <v>1.6427529770680887E-3</v>
      </c>
      <c r="M7901" s="50">
        <v>1.655336744328575E-3</v>
      </c>
      <c r="N7901" s="50">
        <v>4.6399999999999997E-2</v>
      </c>
      <c r="O7901" s="50">
        <v>4.6600000000000003E-2</v>
      </c>
      <c r="R7901" s="59"/>
    </row>
    <row r="7902" spans="11:18" x14ac:dyDescent="0.2">
      <c r="K7902" s="17">
        <v>7893</v>
      </c>
      <c r="L7902" s="50">
        <v>1.9885464591298447E-3</v>
      </c>
      <c r="M7902" s="50">
        <v>2.0027590861926401E-3</v>
      </c>
      <c r="N7902" s="50">
        <v>5.2400000000000002E-2</v>
      </c>
      <c r="O7902" s="50">
        <v>5.2600000000000001E-2</v>
      </c>
      <c r="R7902" s="59"/>
    </row>
    <row r="7903" spans="11:18" x14ac:dyDescent="0.2">
      <c r="K7903" s="17">
        <v>7894</v>
      </c>
      <c r="L7903" s="50">
        <v>1.8424352861185081E-3</v>
      </c>
      <c r="M7903" s="50">
        <v>1.856209310726937E-3</v>
      </c>
      <c r="N7903" s="50">
        <v>5.0799999999999998E-2</v>
      </c>
      <c r="O7903" s="50">
        <v>5.0999999999999997E-2</v>
      </c>
      <c r="R7903" s="59"/>
    </row>
    <row r="7904" spans="11:18" x14ac:dyDescent="0.2">
      <c r="K7904" s="17">
        <v>7895</v>
      </c>
      <c r="L7904" s="50">
        <v>1.728612611058752E-3</v>
      </c>
      <c r="M7904" s="50">
        <v>1.7428559547911949E-3</v>
      </c>
      <c r="N7904" s="50">
        <v>5.28E-2</v>
      </c>
      <c r="O7904" s="50">
        <v>5.2999999999999999E-2</v>
      </c>
      <c r="R7904" s="59"/>
    </row>
    <row r="7905" spans="11:18" x14ac:dyDescent="0.2">
      <c r="K7905" s="17">
        <v>7896</v>
      </c>
      <c r="L7905" s="50">
        <v>1.6964993285573384E-3</v>
      </c>
      <c r="M7905" s="50">
        <v>1.7097645119810696E-3</v>
      </c>
      <c r="N7905" s="50">
        <v>4.9000000000000002E-2</v>
      </c>
      <c r="O7905" s="50">
        <v>4.9200000000000001E-2</v>
      </c>
      <c r="R7905" s="59"/>
    </row>
    <row r="7906" spans="11:18" x14ac:dyDescent="0.2">
      <c r="K7906" s="17">
        <v>7897</v>
      </c>
      <c r="L7906" s="50">
        <v>1.7791706625074454E-3</v>
      </c>
      <c r="M7906" s="50">
        <v>1.7938870029722697E-3</v>
      </c>
      <c r="N7906" s="50">
        <v>5.4399999999999997E-2</v>
      </c>
      <c r="O7906" s="50">
        <v>5.5E-2</v>
      </c>
      <c r="R7906" s="59"/>
    </row>
    <row r="7907" spans="11:18" x14ac:dyDescent="0.2">
      <c r="K7907" s="17">
        <v>7898</v>
      </c>
      <c r="L7907" s="50">
        <v>1.7769123941591704E-3</v>
      </c>
      <c r="M7907" s="50">
        <v>1.7908700152804626E-3</v>
      </c>
      <c r="N7907" s="50">
        <v>5.1400000000000001E-2</v>
      </c>
      <c r="O7907" s="50">
        <v>5.1999999999999998E-2</v>
      </c>
      <c r="R7907" s="59"/>
    </row>
    <row r="7908" spans="11:18" x14ac:dyDescent="0.2">
      <c r="K7908" s="17">
        <v>7899</v>
      </c>
      <c r="L7908" s="50">
        <v>1.7872279169846375E-3</v>
      </c>
      <c r="M7908" s="50">
        <v>1.8009536162766611E-3</v>
      </c>
      <c r="N7908" s="50">
        <v>5.0799999999999998E-2</v>
      </c>
      <c r="O7908" s="50">
        <v>5.0799999999999998E-2</v>
      </c>
      <c r="R7908" s="59"/>
    </row>
    <row r="7909" spans="11:18" x14ac:dyDescent="0.2">
      <c r="K7909" s="17">
        <v>7900</v>
      </c>
      <c r="L7909" s="50">
        <v>1.7554900439281007E-3</v>
      </c>
      <c r="M7909" s="50">
        <v>1.7696300999256558E-3</v>
      </c>
      <c r="N7909" s="50">
        <v>5.2400000000000002E-2</v>
      </c>
      <c r="O7909" s="50">
        <v>5.28E-2</v>
      </c>
      <c r="R7909" s="59"/>
    </row>
    <row r="7910" spans="11:18" x14ac:dyDescent="0.2">
      <c r="K7910" s="17">
        <v>7901</v>
      </c>
      <c r="L7910" s="50">
        <v>1.7976227243874632E-3</v>
      </c>
      <c r="M7910" s="50">
        <v>1.8107522527575528E-3</v>
      </c>
      <c r="N7910" s="50">
        <v>4.8399999999999999E-2</v>
      </c>
      <c r="O7910" s="50">
        <v>4.8599999999999997E-2</v>
      </c>
      <c r="R7910" s="59"/>
    </row>
    <row r="7911" spans="11:18" x14ac:dyDescent="0.2">
      <c r="K7911" s="17">
        <v>7902</v>
      </c>
      <c r="L7911" s="50">
        <v>1.8863566473300854E-3</v>
      </c>
      <c r="M7911" s="50">
        <v>1.9008760696453742E-3</v>
      </c>
      <c r="N7911" s="50">
        <v>5.3600000000000002E-2</v>
      </c>
      <c r="O7911" s="50">
        <v>5.3999999999999999E-2</v>
      </c>
      <c r="R7911" s="59"/>
    </row>
    <row r="7912" spans="11:18" x14ac:dyDescent="0.2">
      <c r="K7912" s="17">
        <v>7903</v>
      </c>
      <c r="L7912" s="50">
        <v>1.8199094765336337E-3</v>
      </c>
      <c r="M7912" s="50">
        <v>1.8336987578737507E-3</v>
      </c>
      <c r="N7912" s="50">
        <v>5.0999999999999997E-2</v>
      </c>
      <c r="O7912" s="50">
        <v>5.1200000000000002E-2</v>
      </c>
      <c r="R7912" s="59"/>
    </row>
    <row r="7913" spans="11:18" x14ac:dyDescent="0.2">
      <c r="K7913" s="17">
        <v>7904</v>
      </c>
      <c r="L7913" s="50">
        <v>1.8011905675180992E-3</v>
      </c>
      <c r="M7913" s="50">
        <v>1.8158850018904563E-3</v>
      </c>
      <c r="N7913" s="50">
        <v>5.4399999999999997E-2</v>
      </c>
      <c r="O7913" s="50">
        <v>5.4800000000000001E-2</v>
      </c>
      <c r="R7913" s="59"/>
    </row>
    <row r="7914" spans="11:18" x14ac:dyDescent="0.2">
      <c r="K7914" s="17">
        <v>7905</v>
      </c>
      <c r="L7914" s="50">
        <v>1.7642717940458518E-3</v>
      </c>
      <c r="M7914" s="50">
        <v>1.7784743335634875E-3</v>
      </c>
      <c r="N7914" s="50">
        <v>5.2600000000000001E-2</v>
      </c>
      <c r="O7914" s="50">
        <v>5.28E-2</v>
      </c>
      <c r="R7914" s="59"/>
    </row>
    <row r="7915" spans="11:18" x14ac:dyDescent="0.2">
      <c r="K7915" s="17">
        <v>7906</v>
      </c>
      <c r="L7915" s="50">
        <v>1.6540395309170119E-3</v>
      </c>
      <c r="M7915" s="50">
        <v>1.6679510360969561E-3</v>
      </c>
      <c r="N7915" s="50">
        <v>5.1400000000000001E-2</v>
      </c>
      <c r="O7915" s="50">
        <v>5.1799999999999999E-2</v>
      </c>
      <c r="R7915" s="59"/>
    </row>
    <row r="7916" spans="11:18" x14ac:dyDescent="0.2">
      <c r="K7916" s="17">
        <v>7907</v>
      </c>
      <c r="L7916" s="50">
        <v>1.6655073248900963E-3</v>
      </c>
      <c r="M7916" s="50">
        <v>1.6798540807417804E-3</v>
      </c>
      <c r="N7916" s="50">
        <v>5.3199999999999997E-2</v>
      </c>
      <c r="O7916" s="50">
        <v>5.3400000000000003E-2</v>
      </c>
      <c r="R7916" s="59"/>
    </row>
    <row r="7917" spans="11:18" x14ac:dyDescent="0.2">
      <c r="K7917" s="17">
        <v>7908</v>
      </c>
      <c r="L7917" s="50">
        <v>1.8420281533993584E-3</v>
      </c>
      <c r="M7917" s="50">
        <v>1.8562676816007667E-3</v>
      </c>
      <c r="N7917" s="50">
        <v>5.2600000000000001E-2</v>
      </c>
      <c r="O7917" s="50">
        <v>5.28E-2</v>
      </c>
      <c r="R7917" s="59"/>
    </row>
    <row r="7918" spans="11:18" x14ac:dyDescent="0.2">
      <c r="K7918" s="17">
        <v>7909</v>
      </c>
      <c r="L7918" s="50">
        <v>1.6126085043126381E-3</v>
      </c>
      <c r="M7918" s="50">
        <v>1.6267278314197359E-3</v>
      </c>
      <c r="N7918" s="50">
        <v>5.2400000000000002E-2</v>
      </c>
      <c r="O7918" s="50">
        <v>5.2999999999999999E-2</v>
      </c>
      <c r="R7918" s="59"/>
    </row>
    <row r="7919" spans="11:18" x14ac:dyDescent="0.2">
      <c r="K7919" s="17">
        <v>7910</v>
      </c>
      <c r="L7919" s="50">
        <v>1.4938422637864718E-3</v>
      </c>
      <c r="M7919" s="50">
        <v>1.506281916926684E-3</v>
      </c>
      <c r="N7919" s="50">
        <v>4.6199999999999998E-2</v>
      </c>
      <c r="O7919" s="50">
        <v>4.6199999999999998E-2</v>
      </c>
      <c r="R7919" s="59"/>
    </row>
    <row r="7920" spans="11:18" x14ac:dyDescent="0.2">
      <c r="K7920" s="17">
        <v>7911</v>
      </c>
      <c r="L7920" s="50">
        <v>1.6269882045440859E-3</v>
      </c>
      <c r="M7920" s="50">
        <v>1.640634524015114E-3</v>
      </c>
      <c r="N7920" s="50">
        <v>5.0200000000000002E-2</v>
      </c>
      <c r="O7920" s="50">
        <v>5.0999999999999997E-2</v>
      </c>
      <c r="R7920" s="59"/>
    </row>
    <row r="7921" spans="11:18" x14ac:dyDescent="0.2">
      <c r="K7921" s="17">
        <v>7912</v>
      </c>
      <c r="L7921" s="50">
        <v>1.9453044035112664E-3</v>
      </c>
      <c r="M7921" s="50">
        <v>1.9600309746321473E-3</v>
      </c>
      <c r="N7921" s="50">
        <v>5.4199999999999998E-2</v>
      </c>
      <c r="O7921" s="50">
        <v>5.4600000000000003E-2</v>
      </c>
      <c r="R7921" s="59"/>
    </row>
    <row r="7922" spans="11:18" x14ac:dyDescent="0.2">
      <c r="K7922" s="17">
        <v>7913</v>
      </c>
      <c r="L7922" s="50">
        <v>1.7405510957180827E-3</v>
      </c>
      <c r="M7922" s="50">
        <v>1.7551926042400489E-3</v>
      </c>
      <c r="N7922" s="50">
        <v>5.4399999999999997E-2</v>
      </c>
      <c r="O7922" s="50">
        <v>5.4399999999999997E-2</v>
      </c>
      <c r="R7922" s="59"/>
    </row>
    <row r="7923" spans="11:18" x14ac:dyDescent="0.2">
      <c r="K7923" s="17">
        <v>7914</v>
      </c>
      <c r="L7923" s="50">
        <v>2.021121243779627E-3</v>
      </c>
      <c r="M7923" s="50">
        <v>2.036061737714184E-3</v>
      </c>
      <c r="N7923" s="50">
        <v>5.5199999999999999E-2</v>
      </c>
      <c r="O7923" s="50">
        <v>5.5199999999999999E-2</v>
      </c>
      <c r="R7923" s="59"/>
    </row>
    <row r="7924" spans="11:18" x14ac:dyDescent="0.2">
      <c r="K7924" s="17">
        <v>7915</v>
      </c>
      <c r="L7924" s="50">
        <v>1.6858326617619568E-3</v>
      </c>
      <c r="M7924" s="50">
        <v>1.699525088417484E-3</v>
      </c>
      <c r="N7924" s="50">
        <v>5.0799999999999998E-2</v>
      </c>
      <c r="O7924" s="50">
        <v>5.0799999999999998E-2</v>
      </c>
      <c r="R7924" s="59"/>
    </row>
    <row r="7925" spans="11:18" x14ac:dyDescent="0.2">
      <c r="K7925" s="17">
        <v>7916</v>
      </c>
      <c r="L7925" s="50">
        <v>1.8935838409731953E-3</v>
      </c>
      <c r="M7925" s="50">
        <v>1.9068271484405934E-3</v>
      </c>
      <c r="N7925" s="50">
        <v>4.8800000000000003E-2</v>
      </c>
      <c r="O7925" s="50">
        <v>4.8800000000000003E-2</v>
      </c>
      <c r="R7925" s="59"/>
    </row>
    <row r="7926" spans="11:18" x14ac:dyDescent="0.2">
      <c r="K7926" s="17">
        <v>7917</v>
      </c>
      <c r="L7926" s="50">
        <v>1.8314991802307588E-3</v>
      </c>
      <c r="M7926" s="50">
        <v>1.8461935363382647E-3</v>
      </c>
      <c r="N7926" s="50">
        <v>5.4199999999999998E-2</v>
      </c>
      <c r="O7926" s="50">
        <v>5.4800000000000001E-2</v>
      </c>
      <c r="R7926" s="59"/>
    </row>
    <row r="7927" spans="11:18" x14ac:dyDescent="0.2">
      <c r="K7927" s="17">
        <v>7918</v>
      </c>
      <c r="L7927" s="50">
        <v>1.7952154554292149E-3</v>
      </c>
      <c r="M7927" s="50">
        <v>1.8086866554394598E-3</v>
      </c>
      <c r="N7927" s="50">
        <v>4.9599999999999998E-2</v>
      </c>
      <c r="O7927" s="50">
        <v>0.05</v>
      </c>
      <c r="R7927" s="59"/>
    </row>
    <row r="7928" spans="11:18" x14ac:dyDescent="0.2">
      <c r="K7928" s="17">
        <v>7919</v>
      </c>
      <c r="L7928" s="50">
        <v>1.8038113943773301E-3</v>
      </c>
      <c r="M7928" s="50">
        <v>1.8176629020528736E-3</v>
      </c>
      <c r="N7928" s="50">
        <v>5.1200000000000002E-2</v>
      </c>
      <c r="O7928" s="50">
        <v>5.1400000000000001E-2</v>
      </c>
      <c r="R7928" s="59"/>
    </row>
    <row r="7929" spans="11:18" x14ac:dyDescent="0.2">
      <c r="K7929" s="17">
        <v>7920</v>
      </c>
      <c r="L7929" s="50">
        <v>1.6218236024086398E-3</v>
      </c>
      <c r="M7929" s="50">
        <v>1.6347291035951781E-3</v>
      </c>
      <c r="N7929" s="50">
        <v>4.7600000000000003E-2</v>
      </c>
      <c r="O7929" s="50">
        <v>4.82E-2</v>
      </c>
      <c r="R7929" s="59"/>
    </row>
    <row r="7930" spans="11:18" x14ac:dyDescent="0.2">
      <c r="K7930" s="17">
        <v>7921</v>
      </c>
      <c r="L7930" s="50">
        <v>1.7271399166067746E-3</v>
      </c>
      <c r="M7930" s="50">
        <v>1.7400167732838242E-3</v>
      </c>
      <c r="N7930" s="50">
        <v>4.7399999999999998E-2</v>
      </c>
      <c r="O7930" s="50">
        <v>4.7600000000000003E-2</v>
      </c>
      <c r="R7930" s="59"/>
    </row>
    <row r="7931" spans="11:18" x14ac:dyDescent="0.2">
      <c r="K7931" s="17">
        <v>7922</v>
      </c>
      <c r="L7931" s="50">
        <v>1.9061472864915923E-3</v>
      </c>
      <c r="M7931" s="50">
        <v>1.9211423440954249E-3</v>
      </c>
      <c r="N7931" s="50">
        <v>5.5199999999999999E-2</v>
      </c>
      <c r="O7931" s="50">
        <v>5.5800000000000002E-2</v>
      </c>
      <c r="R7931" s="59"/>
    </row>
    <row r="7932" spans="11:18" x14ac:dyDescent="0.2">
      <c r="K7932" s="17">
        <v>7923</v>
      </c>
      <c r="L7932" s="50">
        <v>1.8754688645184303E-3</v>
      </c>
      <c r="M7932" s="50">
        <v>1.8902149661823679E-3</v>
      </c>
      <c r="N7932" s="50">
        <v>5.4399999999999997E-2</v>
      </c>
      <c r="O7932" s="50">
        <v>5.4800000000000001E-2</v>
      </c>
      <c r="R7932" s="59"/>
    </row>
    <row r="7933" spans="11:18" x14ac:dyDescent="0.2">
      <c r="K7933" s="17">
        <v>7924</v>
      </c>
      <c r="L7933" s="50">
        <v>1.6852090808773968E-3</v>
      </c>
      <c r="M7933" s="50">
        <v>1.6980959301623186E-3</v>
      </c>
      <c r="N7933" s="50">
        <v>4.7600000000000003E-2</v>
      </c>
      <c r="O7933" s="50">
        <v>4.7800000000000002E-2</v>
      </c>
      <c r="R7933" s="59"/>
    </row>
    <row r="7934" spans="11:18" x14ac:dyDescent="0.2">
      <c r="K7934" s="17">
        <v>7925</v>
      </c>
      <c r="L7934" s="50">
        <v>1.708895262229002E-3</v>
      </c>
      <c r="M7934" s="50">
        <v>1.7231579665344121E-3</v>
      </c>
      <c r="N7934" s="50">
        <v>5.28E-2</v>
      </c>
      <c r="O7934" s="50">
        <v>5.3199999999999997E-2</v>
      </c>
      <c r="R7934" s="59"/>
    </row>
    <row r="7935" spans="11:18" x14ac:dyDescent="0.2">
      <c r="K7935" s="17">
        <v>7926</v>
      </c>
      <c r="L7935" s="50">
        <v>1.6466924323654086E-3</v>
      </c>
      <c r="M7935" s="50">
        <v>1.6599581814030423E-3</v>
      </c>
      <c r="N7935" s="50">
        <v>4.9200000000000001E-2</v>
      </c>
      <c r="O7935" s="50">
        <v>4.9200000000000001E-2</v>
      </c>
      <c r="R7935" s="59"/>
    </row>
    <row r="7936" spans="11:18" x14ac:dyDescent="0.2">
      <c r="K7936" s="17">
        <v>7927</v>
      </c>
      <c r="L7936" s="50">
        <v>1.6167200485728674E-3</v>
      </c>
      <c r="M7936" s="50">
        <v>1.6296967341523124E-3</v>
      </c>
      <c r="N7936" s="50">
        <v>4.8000000000000001E-2</v>
      </c>
      <c r="O7936" s="50">
        <v>4.8399999999999999E-2</v>
      </c>
      <c r="R7936" s="59"/>
    </row>
    <row r="7937" spans="11:18" x14ac:dyDescent="0.2">
      <c r="K7937" s="17">
        <v>7928</v>
      </c>
      <c r="L7937" s="50">
        <v>1.5797238272616666E-3</v>
      </c>
      <c r="M7937" s="50">
        <v>1.5929004987481016E-3</v>
      </c>
      <c r="N7937" s="50">
        <v>4.8599999999999997E-2</v>
      </c>
      <c r="O7937" s="50">
        <v>4.9200000000000001E-2</v>
      </c>
      <c r="R7937" s="59"/>
    </row>
    <row r="7938" spans="11:18" x14ac:dyDescent="0.2">
      <c r="K7938" s="17">
        <v>7929</v>
      </c>
      <c r="L7938" s="50">
        <v>1.7357465307282808E-3</v>
      </c>
      <c r="M7938" s="50">
        <v>1.7506616697875149E-3</v>
      </c>
      <c r="N7938" s="50">
        <v>5.5E-2</v>
      </c>
      <c r="O7938" s="50">
        <v>5.5599999999999997E-2</v>
      </c>
      <c r="R7938" s="59"/>
    </row>
    <row r="7939" spans="11:18" x14ac:dyDescent="0.2">
      <c r="K7939" s="17">
        <v>7930</v>
      </c>
      <c r="L7939" s="50">
        <v>1.8081894297593884E-3</v>
      </c>
      <c r="M7939" s="50">
        <v>1.8219220075270709E-3</v>
      </c>
      <c r="N7939" s="50">
        <v>5.0799999999999998E-2</v>
      </c>
      <c r="O7939" s="50">
        <v>5.0799999999999998E-2</v>
      </c>
      <c r="R7939" s="59"/>
    </row>
    <row r="7940" spans="11:18" x14ac:dyDescent="0.2">
      <c r="K7940" s="17">
        <v>7931</v>
      </c>
      <c r="L7940" s="50">
        <v>1.6087099450338676E-3</v>
      </c>
      <c r="M7940" s="50">
        <v>1.6225334304995674E-3</v>
      </c>
      <c r="N7940" s="50">
        <v>5.1200000000000002E-2</v>
      </c>
      <c r="O7940" s="50">
        <v>5.16E-2</v>
      </c>
      <c r="R7940" s="59"/>
    </row>
    <row r="7941" spans="11:18" x14ac:dyDescent="0.2">
      <c r="K7941" s="17">
        <v>7932</v>
      </c>
      <c r="L7941" s="50">
        <v>1.9186782634573866E-3</v>
      </c>
      <c r="M7941" s="50">
        <v>1.9336489991481226E-3</v>
      </c>
      <c r="N7941" s="50">
        <v>5.5199999999999999E-2</v>
      </c>
      <c r="O7941" s="50">
        <v>5.5599999999999997E-2</v>
      </c>
      <c r="R7941" s="59"/>
    </row>
    <row r="7942" spans="11:18" x14ac:dyDescent="0.2">
      <c r="K7942" s="17">
        <v>7933</v>
      </c>
      <c r="L7942" s="50">
        <v>2.0725884817623438E-3</v>
      </c>
      <c r="M7942" s="50">
        <v>2.0878096782813082E-3</v>
      </c>
      <c r="N7942" s="50">
        <v>5.62E-2</v>
      </c>
      <c r="O7942" s="50">
        <v>5.6399999999999999E-2</v>
      </c>
      <c r="R7942" s="59"/>
    </row>
    <row r="7943" spans="11:18" x14ac:dyDescent="0.2">
      <c r="K7943" s="17">
        <v>7934</v>
      </c>
      <c r="L7943" s="50">
        <v>1.9369435122309209E-3</v>
      </c>
      <c r="M7943" s="50">
        <v>1.9513887772855333E-3</v>
      </c>
      <c r="N7943" s="50">
        <v>5.3199999999999997E-2</v>
      </c>
      <c r="O7943" s="50">
        <v>5.3400000000000003E-2</v>
      </c>
      <c r="R7943" s="59"/>
    </row>
    <row r="7944" spans="11:18" x14ac:dyDescent="0.2">
      <c r="K7944" s="17">
        <v>7935</v>
      </c>
      <c r="L7944" s="50">
        <v>1.6841602079737798E-3</v>
      </c>
      <c r="M7944" s="50">
        <v>1.6978338585081944E-3</v>
      </c>
      <c r="N7944" s="50">
        <v>5.0599999999999999E-2</v>
      </c>
      <c r="O7944" s="50">
        <v>5.0799999999999998E-2</v>
      </c>
      <c r="R7944" s="59"/>
    </row>
    <row r="7945" spans="11:18" x14ac:dyDescent="0.2">
      <c r="K7945" s="17">
        <v>7936</v>
      </c>
      <c r="L7945" s="50">
        <v>1.6147618845234809E-3</v>
      </c>
      <c r="M7945" s="50">
        <v>1.6273450912549258E-3</v>
      </c>
      <c r="N7945" s="50">
        <v>4.6600000000000003E-2</v>
      </c>
      <c r="O7945" s="50">
        <v>4.6800000000000001E-2</v>
      </c>
      <c r="R7945" s="59"/>
    </row>
    <row r="7946" spans="11:18" x14ac:dyDescent="0.2">
      <c r="K7946" s="17">
        <v>7937</v>
      </c>
      <c r="L7946" s="50">
        <v>1.709465818390186E-3</v>
      </c>
      <c r="M7946" s="50">
        <v>1.722959083298002E-3</v>
      </c>
      <c r="N7946" s="50">
        <v>0.05</v>
      </c>
      <c r="O7946" s="50">
        <v>0.05</v>
      </c>
      <c r="R7946" s="59"/>
    </row>
    <row r="7947" spans="11:18" x14ac:dyDescent="0.2">
      <c r="K7947" s="17">
        <v>7938</v>
      </c>
      <c r="L7947" s="50">
        <v>1.8482299852096509E-3</v>
      </c>
      <c r="M7947" s="50">
        <v>1.8622243792140981E-3</v>
      </c>
      <c r="N7947" s="50">
        <v>5.16E-2</v>
      </c>
      <c r="O7947" s="50">
        <v>5.2200000000000003E-2</v>
      </c>
      <c r="R7947" s="59"/>
    </row>
    <row r="7948" spans="11:18" x14ac:dyDescent="0.2">
      <c r="K7948" s="17">
        <v>7939</v>
      </c>
      <c r="L7948" s="50">
        <v>1.7731458938767858E-3</v>
      </c>
      <c r="M7948" s="50">
        <v>1.7870108575800477E-3</v>
      </c>
      <c r="N7948" s="50">
        <v>5.1200000000000002E-2</v>
      </c>
      <c r="O7948" s="50">
        <v>5.16E-2</v>
      </c>
      <c r="R7948" s="59"/>
    </row>
    <row r="7949" spans="11:18" x14ac:dyDescent="0.2">
      <c r="K7949" s="17">
        <v>7940</v>
      </c>
      <c r="L7949" s="50">
        <v>1.7326142925974664E-3</v>
      </c>
      <c r="M7949" s="50">
        <v>1.746546800918951E-3</v>
      </c>
      <c r="N7949" s="50">
        <v>5.1400000000000001E-2</v>
      </c>
      <c r="O7949" s="50">
        <v>5.1799999999999999E-2</v>
      </c>
      <c r="R7949" s="59"/>
    </row>
    <row r="7950" spans="11:18" x14ac:dyDescent="0.2">
      <c r="K7950" s="17">
        <v>7941</v>
      </c>
      <c r="L7950" s="50">
        <v>1.6142048343284034E-3</v>
      </c>
      <c r="M7950" s="50">
        <v>1.6278876674423873E-3</v>
      </c>
      <c r="N7950" s="50">
        <v>5.0799999999999998E-2</v>
      </c>
      <c r="O7950" s="50">
        <v>5.1400000000000001E-2</v>
      </c>
      <c r="R7950" s="59"/>
    </row>
    <row r="7951" spans="11:18" x14ac:dyDescent="0.2">
      <c r="K7951" s="17">
        <v>7942</v>
      </c>
      <c r="L7951" s="50">
        <v>1.7121365785378064E-3</v>
      </c>
      <c r="M7951" s="50">
        <v>1.7252804588039879E-3</v>
      </c>
      <c r="N7951" s="50">
        <v>4.8599999999999997E-2</v>
      </c>
      <c r="O7951" s="50">
        <v>4.8800000000000003E-2</v>
      </c>
      <c r="R7951" s="59"/>
    </row>
    <row r="7952" spans="11:18" x14ac:dyDescent="0.2">
      <c r="K7952" s="17">
        <v>7943</v>
      </c>
      <c r="L7952" s="50">
        <v>1.6277646879669018E-3</v>
      </c>
      <c r="M7952" s="50">
        <v>1.6417224162338377E-3</v>
      </c>
      <c r="N7952" s="50">
        <v>5.16E-2</v>
      </c>
      <c r="O7952" s="50">
        <v>5.2200000000000003E-2</v>
      </c>
      <c r="R7952" s="59"/>
    </row>
    <row r="7953" spans="11:18" x14ac:dyDescent="0.2">
      <c r="K7953" s="17">
        <v>7944</v>
      </c>
      <c r="L7953" s="50">
        <v>1.6881616103298868E-3</v>
      </c>
      <c r="M7953" s="50">
        <v>1.701693499676201E-3</v>
      </c>
      <c r="N7953" s="50">
        <v>0.05</v>
      </c>
      <c r="O7953" s="50">
        <v>5.0200000000000002E-2</v>
      </c>
      <c r="R7953" s="59"/>
    </row>
    <row r="7954" spans="11:18" x14ac:dyDescent="0.2">
      <c r="K7954" s="17">
        <v>7945</v>
      </c>
      <c r="L7954" s="50">
        <v>1.7098906846618452E-3</v>
      </c>
      <c r="M7954" s="50">
        <v>1.7252109932634149E-3</v>
      </c>
      <c r="N7954" s="50">
        <v>5.7000000000000002E-2</v>
      </c>
      <c r="O7954" s="50">
        <v>5.7200000000000001E-2</v>
      </c>
      <c r="R7954" s="59"/>
    </row>
    <row r="7955" spans="11:18" x14ac:dyDescent="0.2">
      <c r="K7955" s="17">
        <v>7946</v>
      </c>
      <c r="L7955" s="50">
        <v>1.9619737412557314E-3</v>
      </c>
      <c r="M7955" s="50">
        <v>1.9770343097347035E-3</v>
      </c>
      <c r="N7955" s="50">
        <v>5.5199999999999999E-2</v>
      </c>
      <c r="O7955" s="50">
        <v>5.62E-2</v>
      </c>
      <c r="R7955" s="59"/>
    </row>
    <row r="7956" spans="11:18" x14ac:dyDescent="0.2">
      <c r="K7956" s="17">
        <v>7947</v>
      </c>
      <c r="L7956" s="50">
        <v>1.5730090995254812E-3</v>
      </c>
      <c r="M7956" s="50">
        <v>1.5859577438543388E-3</v>
      </c>
      <c r="N7956" s="50">
        <v>4.8000000000000001E-2</v>
      </c>
      <c r="O7956" s="50">
        <v>4.82E-2</v>
      </c>
      <c r="R7956" s="59"/>
    </row>
    <row r="7957" spans="11:18" x14ac:dyDescent="0.2">
      <c r="K7957" s="17">
        <v>7948</v>
      </c>
      <c r="L7957" s="50">
        <v>1.8706215028719616E-3</v>
      </c>
      <c r="M7957" s="50">
        <v>1.8854608814084994E-3</v>
      </c>
      <c r="N7957" s="50">
        <v>5.5E-2</v>
      </c>
      <c r="O7957" s="50">
        <v>5.5E-2</v>
      </c>
      <c r="R7957" s="59"/>
    </row>
    <row r="7958" spans="11:18" x14ac:dyDescent="0.2">
      <c r="K7958" s="17">
        <v>7949</v>
      </c>
      <c r="L7958" s="50">
        <v>1.6748952791677443E-3</v>
      </c>
      <c r="M7958" s="50">
        <v>1.6882029749436984E-3</v>
      </c>
      <c r="N7958" s="50">
        <v>4.9200000000000001E-2</v>
      </c>
      <c r="O7958" s="50">
        <v>4.9399999999999999E-2</v>
      </c>
      <c r="R7958" s="59"/>
    </row>
    <row r="7959" spans="11:18" x14ac:dyDescent="0.2">
      <c r="K7959" s="17">
        <v>7950</v>
      </c>
      <c r="L7959" s="50">
        <v>1.7810449433335513E-3</v>
      </c>
      <c r="M7959" s="50">
        <v>1.7945073335278955E-3</v>
      </c>
      <c r="N7959" s="50">
        <v>4.9599999999999998E-2</v>
      </c>
      <c r="O7959" s="50">
        <v>4.9799999999999997E-2</v>
      </c>
      <c r="R7959" s="59"/>
    </row>
    <row r="7960" spans="11:18" x14ac:dyDescent="0.2">
      <c r="K7960" s="17">
        <v>7951</v>
      </c>
      <c r="L7960" s="50">
        <v>1.961406093146868E-3</v>
      </c>
      <c r="M7960" s="50">
        <v>1.9761299578301972E-3</v>
      </c>
      <c r="N7960" s="50">
        <v>5.3999999999999999E-2</v>
      </c>
      <c r="O7960" s="50">
        <v>5.5E-2</v>
      </c>
      <c r="R7960" s="59"/>
    </row>
    <row r="7961" spans="11:18" x14ac:dyDescent="0.2">
      <c r="K7961" s="17">
        <v>7952</v>
      </c>
      <c r="L7961" s="50">
        <v>1.8087310204424249E-3</v>
      </c>
      <c r="M7961" s="50">
        <v>1.8226626362453239E-3</v>
      </c>
      <c r="N7961" s="50">
        <v>5.0999999999999997E-2</v>
      </c>
      <c r="O7961" s="50">
        <v>5.1799999999999999E-2</v>
      </c>
      <c r="R7961" s="59"/>
    </row>
    <row r="7962" spans="11:18" x14ac:dyDescent="0.2">
      <c r="K7962" s="17">
        <v>7953</v>
      </c>
      <c r="L7962" s="50">
        <v>1.4038488277879702E-3</v>
      </c>
      <c r="M7962" s="50">
        <v>1.4158096105774043E-3</v>
      </c>
      <c r="N7962" s="50">
        <v>4.4400000000000002E-2</v>
      </c>
      <c r="O7962" s="50">
        <v>4.4600000000000001E-2</v>
      </c>
      <c r="R7962" s="59"/>
    </row>
    <row r="7963" spans="11:18" x14ac:dyDescent="0.2">
      <c r="K7963" s="17">
        <v>7954</v>
      </c>
      <c r="L7963" s="50">
        <v>1.7635284064244662E-3</v>
      </c>
      <c r="M7963" s="50">
        <v>1.7770842146169758E-3</v>
      </c>
      <c r="N7963" s="50">
        <v>4.9799999999999997E-2</v>
      </c>
      <c r="O7963" s="50">
        <v>5.0200000000000002E-2</v>
      </c>
      <c r="R7963" s="59"/>
    </row>
    <row r="7964" spans="11:18" x14ac:dyDescent="0.2">
      <c r="K7964" s="17">
        <v>7955</v>
      </c>
      <c r="L7964" s="50">
        <v>2.1799452588228776E-3</v>
      </c>
      <c r="M7964" s="50">
        <v>2.1953741235222427E-3</v>
      </c>
      <c r="N7964" s="50">
        <v>5.6800000000000003E-2</v>
      </c>
      <c r="O7964" s="50">
        <v>5.7200000000000001E-2</v>
      </c>
      <c r="R7964" s="59"/>
    </row>
    <row r="7965" spans="11:18" x14ac:dyDescent="0.2">
      <c r="K7965" s="17">
        <v>7956</v>
      </c>
      <c r="L7965" s="50">
        <v>1.7635474323118192E-3</v>
      </c>
      <c r="M7965" s="50">
        <v>1.7774664315598444E-3</v>
      </c>
      <c r="N7965" s="50">
        <v>5.1200000000000002E-2</v>
      </c>
      <c r="O7965" s="50">
        <v>5.16E-2</v>
      </c>
      <c r="R7965" s="59"/>
    </row>
    <row r="7966" spans="11:18" x14ac:dyDescent="0.2">
      <c r="K7966" s="17">
        <v>7957</v>
      </c>
      <c r="L7966" s="50">
        <v>1.7617735205858963E-3</v>
      </c>
      <c r="M7966" s="50">
        <v>1.7759510482777934E-3</v>
      </c>
      <c r="N7966" s="50">
        <v>5.2400000000000002E-2</v>
      </c>
      <c r="O7966" s="50">
        <v>5.2600000000000001E-2</v>
      </c>
      <c r="R7966" s="59"/>
    </row>
    <row r="7967" spans="11:18" x14ac:dyDescent="0.2">
      <c r="K7967" s="17">
        <v>7958</v>
      </c>
      <c r="L7967" s="50">
        <v>1.5602427396624039E-3</v>
      </c>
      <c r="M7967" s="50">
        <v>1.5726940417797159E-3</v>
      </c>
      <c r="N7967" s="50">
        <v>4.5999999999999999E-2</v>
      </c>
      <c r="O7967" s="50">
        <v>4.6399999999999997E-2</v>
      </c>
      <c r="R7967" s="59"/>
    </row>
    <row r="7968" spans="11:18" x14ac:dyDescent="0.2">
      <c r="K7968" s="17">
        <v>7959</v>
      </c>
      <c r="L7968" s="50">
        <v>1.6466088602989399E-3</v>
      </c>
      <c r="M7968" s="50">
        <v>1.6598693558490633E-3</v>
      </c>
      <c r="N7968" s="50">
        <v>4.9000000000000002E-2</v>
      </c>
      <c r="O7968" s="50">
        <v>4.9399999999999999E-2</v>
      </c>
      <c r="R7968" s="59"/>
    </row>
    <row r="7969" spans="11:18" x14ac:dyDescent="0.2">
      <c r="K7969" s="17">
        <v>7960</v>
      </c>
      <c r="L7969" s="50">
        <v>1.6927835471392851E-3</v>
      </c>
      <c r="M7969" s="50">
        <v>1.7069243502159694E-3</v>
      </c>
      <c r="N7969" s="50">
        <v>5.1999999999999998E-2</v>
      </c>
      <c r="O7969" s="50">
        <v>5.3199999999999997E-2</v>
      </c>
      <c r="R7969" s="59"/>
    </row>
    <row r="7970" spans="11:18" x14ac:dyDescent="0.2">
      <c r="K7970" s="17">
        <v>7961</v>
      </c>
      <c r="L7970" s="50">
        <v>1.7261610932449067E-3</v>
      </c>
      <c r="M7970" s="50">
        <v>1.7402468942729868E-3</v>
      </c>
      <c r="N7970" s="50">
        <v>5.2200000000000003E-2</v>
      </c>
      <c r="O7970" s="50">
        <v>5.28E-2</v>
      </c>
      <c r="R7970" s="59"/>
    </row>
    <row r="7971" spans="11:18" x14ac:dyDescent="0.2">
      <c r="K7971" s="17">
        <v>7962</v>
      </c>
      <c r="L7971" s="50">
        <v>1.9072221663444721E-3</v>
      </c>
      <c r="M7971" s="50">
        <v>1.9216436189314764E-3</v>
      </c>
      <c r="N7971" s="50">
        <v>5.3199999999999997E-2</v>
      </c>
      <c r="O7971" s="50">
        <v>5.3400000000000003E-2</v>
      </c>
      <c r="R7971" s="59"/>
    </row>
    <row r="7972" spans="11:18" x14ac:dyDescent="0.2">
      <c r="K7972" s="17">
        <v>7963</v>
      </c>
      <c r="L7972" s="50">
        <v>1.7159392032577905E-3</v>
      </c>
      <c r="M7972" s="50">
        <v>1.729164395098297E-3</v>
      </c>
      <c r="N7972" s="50">
        <v>4.8599999999999997E-2</v>
      </c>
      <c r="O7972" s="50">
        <v>4.9200000000000001E-2</v>
      </c>
      <c r="R7972" s="59"/>
    </row>
    <row r="7973" spans="11:18" x14ac:dyDescent="0.2">
      <c r="K7973" s="17">
        <v>7964</v>
      </c>
      <c r="L7973" s="50">
        <v>1.9279544088733915E-3</v>
      </c>
      <c r="M7973" s="50">
        <v>1.9427411111331914E-3</v>
      </c>
      <c r="N7973" s="50">
        <v>5.4399999999999997E-2</v>
      </c>
      <c r="O7973" s="50">
        <v>5.5E-2</v>
      </c>
      <c r="R7973" s="59"/>
    </row>
    <row r="7974" spans="11:18" x14ac:dyDescent="0.2">
      <c r="K7974" s="17">
        <v>7965</v>
      </c>
      <c r="L7974" s="50">
        <v>1.8868807437704116E-3</v>
      </c>
      <c r="M7974" s="50">
        <v>1.9010193753223263E-3</v>
      </c>
      <c r="N7974" s="50">
        <v>5.2200000000000003E-2</v>
      </c>
      <c r="O7974" s="50">
        <v>5.2400000000000002E-2</v>
      </c>
      <c r="R7974" s="59"/>
    </row>
    <row r="7975" spans="11:18" x14ac:dyDescent="0.2">
      <c r="K7975" s="17">
        <v>7966</v>
      </c>
      <c r="L7975" s="50">
        <v>1.6752094375638326E-3</v>
      </c>
      <c r="M7975" s="50">
        <v>1.6881224397900414E-3</v>
      </c>
      <c r="N7975" s="50">
        <v>4.7800000000000002E-2</v>
      </c>
      <c r="O7975" s="50">
        <v>4.7800000000000002E-2</v>
      </c>
      <c r="R7975" s="59"/>
    </row>
    <row r="7976" spans="11:18" x14ac:dyDescent="0.2">
      <c r="K7976" s="17">
        <v>7967</v>
      </c>
      <c r="L7976" s="50">
        <v>1.7307262613476201E-3</v>
      </c>
      <c r="M7976" s="50">
        <v>1.7455197335593624E-3</v>
      </c>
      <c r="N7976" s="50">
        <v>5.5E-2</v>
      </c>
      <c r="O7976" s="50">
        <v>5.5E-2</v>
      </c>
      <c r="R7976" s="59"/>
    </row>
    <row r="7977" spans="11:18" x14ac:dyDescent="0.2">
      <c r="K7977" s="17">
        <v>7968</v>
      </c>
      <c r="L7977" s="50">
        <v>1.6684047508232038E-3</v>
      </c>
      <c r="M7977" s="50">
        <v>1.6821783947608222E-3</v>
      </c>
      <c r="N7977" s="50">
        <v>5.0799999999999998E-2</v>
      </c>
      <c r="O7977" s="50">
        <v>5.1400000000000001E-2</v>
      </c>
      <c r="R7977" s="59"/>
    </row>
    <row r="7978" spans="11:18" x14ac:dyDescent="0.2">
      <c r="K7978" s="17">
        <v>7969</v>
      </c>
      <c r="L7978" s="50">
        <v>1.884601456035384E-3</v>
      </c>
      <c r="M7978" s="50">
        <v>1.8991948275781927E-3</v>
      </c>
      <c r="N7978" s="50">
        <v>5.3800000000000001E-2</v>
      </c>
      <c r="O7978" s="50">
        <v>5.4399999999999997E-2</v>
      </c>
      <c r="R7978" s="59"/>
    </row>
    <row r="7979" spans="11:18" x14ac:dyDescent="0.2">
      <c r="K7979" s="17">
        <v>7970</v>
      </c>
      <c r="L7979" s="50">
        <v>1.8696276887065785E-3</v>
      </c>
      <c r="M7979" s="50">
        <v>1.884033800256132E-3</v>
      </c>
      <c r="N7979" s="50">
        <v>5.3199999999999997E-2</v>
      </c>
      <c r="O7979" s="50">
        <v>5.3400000000000003E-2</v>
      </c>
      <c r="R7979" s="59"/>
    </row>
    <row r="7980" spans="11:18" x14ac:dyDescent="0.2">
      <c r="K7980" s="17">
        <v>7971</v>
      </c>
      <c r="L7980" s="50">
        <v>1.7711166216548538E-3</v>
      </c>
      <c r="M7980" s="50">
        <v>1.7858603551479206E-3</v>
      </c>
      <c r="N7980" s="50">
        <v>5.4600000000000003E-2</v>
      </c>
      <c r="O7980" s="50">
        <v>5.5199999999999999E-2</v>
      </c>
      <c r="R7980" s="59"/>
    </row>
    <row r="7981" spans="11:18" x14ac:dyDescent="0.2">
      <c r="K7981" s="17">
        <v>7972</v>
      </c>
      <c r="L7981" s="50">
        <v>1.8797787584161672E-3</v>
      </c>
      <c r="M7981" s="50">
        <v>1.8941561931366262E-3</v>
      </c>
      <c r="N7981" s="50">
        <v>5.3199999999999997E-2</v>
      </c>
      <c r="O7981" s="50">
        <v>5.3400000000000003E-2</v>
      </c>
      <c r="R7981" s="59"/>
    </row>
    <row r="7982" spans="11:18" x14ac:dyDescent="0.2">
      <c r="K7982" s="17">
        <v>7973</v>
      </c>
      <c r="L7982" s="50">
        <v>1.8743354672005573E-3</v>
      </c>
      <c r="M7982" s="50">
        <v>1.8892766784850462E-3</v>
      </c>
      <c r="N7982" s="50">
        <v>5.5199999999999999E-2</v>
      </c>
      <c r="O7982" s="50">
        <v>5.5399999999999998E-2</v>
      </c>
      <c r="R7982" s="59"/>
    </row>
    <row r="7983" spans="11:18" x14ac:dyDescent="0.2">
      <c r="K7983" s="17">
        <v>7974</v>
      </c>
      <c r="L7983" s="50">
        <v>1.8919474376111675E-3</v>
      </c>
      <c r="M7983" s="50">
        <v>1.9070380897407886E-3</v>
      </c>
      <c r="N7983" s="50">
        <v>5.5599999999999997E-2</v>
      </c>
      <c r="O7983" s="50">
        <v>5.6000000000000001E-2</v>
      </c>
      <c r="R7983" s="59"/>
    </row>
    <row r="7984" spans="11:18" x14ac:dyDescent="0.2">
      <c r="K7984" s="17">
        <v>7975</v>
      </c>
      <c r="L7984" s="50">
        <v>1.8522000067813793E-3</v>
      </c>
      <c r="M7984" s="50">
        <v>1.8660504849847348E-3</v>
      </c>
      <c r="N7984" s="50">
        <v>5.1200000000000002E-2</v>
      </c>
      <c r="O7984" s="50">
        <v>5.1200000000000002E-2</v>
      </c>
      <c r="R7984" s="59"/>
    </row>
    <row r="7985" spans="11:18" x14ac:dyDescent="0.2">
      <c r="K7985" s="17">
        <v>7976</v>
      </c>
      <c r="L7985" s="50">
        <v>2.0205251912987867E-3</v>
      </c>
      <c r="M7985" s="50">
        <v>2.0352999922777391E-3</v>
      </c>
      <c r="N7985" s="50">
        <v>5.4199999999999998E-2</v>
      </c>
      <c r="O7985" s="50">
        <v>5.4600000000000003E-2</v>
      </c>
      <c r="R7985" s="59"/>
    </row>
    <row r="7986" spans="11:18" x14ac:dyDescent="0.2">
      <c r="K7986" s="17">
        <v>7977</v>
      </c>
      <c r="L7986" s="50">
        <v>1.7349328797440933E-3</v>
      </c>
      <c r="M7986" s="50">
        <v>1.7477620216315326E-3</v>
      </c>
      <c r="N7986" s="50">
        <v>4.7399999999999998E-2</v>
      </c>
      <c r="O7986" s="50">
        <v>4.7399999999999998E-2</v>
      </c>
      <c r="R7986" s="59"/>
    </row>
    <row r="7987" spans="11:18" x14ac:dyDescent="0.2">
      <c r="K7987" s="17">
        <v>7978</v>
      </c>
      <c r="L7987" s="50">
        <v>1.7298110291638499E-3</v>
      </c>
      <c r="M7987" s="50">
        <v>1.7441903672089157E-3</v>
      </c>
      <c r="N7987" s="50">
        <v>5.3400000000000003E-2</v>
      </c>
      <c r="O7987" s="50">
        <v>5.3400000000000003E-2</v>
      </c>
      <c r="R7987" s="59"/>
    </row>
    <row r="7988" spans="11:18" x14ac:dyDescent="0.2">
      <c r="K7988" s="17">
        <v>7979</v>
      </c>
      <c r="L7988" s="50">
        <v>1.8500981232554515E-3</v>
      </c>
      <c r="M7988" s="50">
        <v>1.8652806786807964E-3</v>
      </c>
      <c r="N7988" s="50">
        <v>5.62E-2</v>
      </c>
      <c r="O7988" s="50">
        <v>5.6399999999999999E-2</v>
      </c>
      <c r="R7988" s="59"/>
    </row>
    <row r="7989" spans="11:18" x14ac:dyDescent="0.2">
      <c r="K7989" s="17">
        <v>7980</v>
      </c>
      <c r="L7989" s="50">
        <v>1.741922227023313E-3</v>
      </c>
      <c r="M7989" s="50">
        <v>1.7557051839657578E-3</v>
      </c>
      <c r="N7989" s="50">
        <v>5.0799999999999998E-2</v>
      </c>
      <c r="O7989" s="50">
        <v>5.1200000000000002E-2</v>
      </c>
      <c r="R7989" s="59"/>
    </row>
    <row r="7990" spans="11:18" x14ac:dyDescent="0.2">
      <c r="K7990" s="17">
        <v>7981</v>
      </c>
      <c r="L7990" s="50">
        <v>1.3529756455115036E-3</v>
      </c>
      <c r="M7990" s="50">
        <v>1.3652478820639334E-3</v>
      </c>
      <c r="N7990" s="50">
        <v>4.5600000000000002E-2</v>
      </c>
      <c r="O7990" s="50">
        <v>4.58E-2</v>
      </c>
      <c r="R7990" s="59"/>
    </row>
    <row r="7991" spans="11:18" x14ac:dyDescent="0.2">
      <c r="K7991" s="17">
        <v>7982</v>
      </c>
      <c r="L7991" s="50">
        <v>1.8001028255749984E-3</v>
      </c>
      <c r="M7991" s="50">
        <v>1.814958686964469E-3</v>
      </c>
      <c r="N7991" s="50">
        <v>5.5E-2</v>
      </c>
      <c r="O7991" s="50">
        <v>5.5399999999999998E-2</v>
      </c>
      <c r="R7991" s="59"/>
    </row>
    <row r="7992" spans="11:18" x14ac:dyDescent="0.2">
      <c r="K7992" s="17">
        <v>7983</v>
      </c>
      <c r="L7992" s="50">
        <v>1.4327274712092346E-3</v>
      </c>
      <c r="M7992" s="50">
        <v>1.4451062173054766E-3</v>
      </c>
      <c r="N7992" s="50">
        <v>4.5999999999999999E-2</v>
      </c>
      <c r="O7992" s="50">
        <v>4.6199999999999998E-2</v>
      </c>
      <c r="R7992" s="59"/>
    </row>
    <row r="7993" spans="11:18" x14ac:dyDescent="0.2">
      <c r="K7993" s="17">
        <v>7984</v>
      </c>
      <c r="L7993" s="50">
        <v>1.4681741488220682E-3</v>
      </c>
      <c r="M7993" s="50">
        <v>1.4813140451896886E-3</v>
      </c>
      <c r="N7993" s="50">
        <v>4.8800000000000003E-2</v>
      </c>
      <c r="O7993" s="50">
        <v>4.9000000000000002E-2</v>
      </c>
      <c r="R7993" s="59"/>
    </row>
    <row r="7994" spans="11:18" x14ac:dyDescent="0.2">
      <c r="K7994" s="17">
        <v>7985</v>
      </c>
      <c r="L7994" s="50">
        <v>1.8085805582574916E-3</v>
      </c>
      <c r="M7994" s="50">
        <v>1.8226901839834056E-3</v>
      </c>
      <c r="N7994" s="50">
        <v>5.2200000000000003E-2</v>
      </c>
      <c r="O7994" s="50">
        <v>5.2400000000000002E-2</v>
      </c>
      <c r="R7994" s="59"/>
    </row>
    <row r="7995" spans="11:18" x14ac:dyDescent="0.2">
      <c r="K7995" s="17">
        <v>7986</v>
      </c>
      <c r="L7995" s="50">
        <v>1.6851008249168472E-3</v>
      </c>
      <c r="M7995" s="50">
        <v>1.6991433020013293E-3</v>
      </c>
      <c r="N7995" s="50">
        <v>5.1999999999999998E-2</v>
      </c>
      <c r="O7995" s="50">
        <v>5.2200000000000003E-2</v>
      </c>
      <c r="R7995" s="59"/>
    </row>
    <row r="7996" spans="11:18" x14ac:dyDescent="0.2">
      <c r="K7996" s="17">
        <v>7987</v>
      </c>
      <c r="L7996" s="50">
        <v>1.8457158418074915E-3</v>
      </c>
      <c r="M7996" s="50">
        <v>1.8600074361049071E-3</v>
      </c>
      <c r="N7996" s="50">
        <v>5.28E-2</v>
      </c>
      <c r="O7996" s="50">
        <v>5.3199999999999997E-2</v>
      </c>
      <c r="R7996" s="59"/>
    </row>
    <row r="7997" spans="11:18" x14ac:dyDescent="0.2">
      <c r="K7997" s="17">
        <v>7988</v>
      </c>
      <c r="L7997" s="50">
        <v>1.8760134266327846E-3</v>
      </c>
      <c r="M7997" s="50">
        <v>1.8904000673206096E-3</v>
      </c>
      <c r="N7997" s="50">
        <v>5.3199999999999997E-2</v>
      </c>
      <c r="O7997" s="50">
        <v>5.3400000000000003E-2</v>
      </c>
      <c r="R7997" s="59"/>
    </row>
    <row r="7998" spans="11:18" x14ac:dyDescent="0.2">
      <c r="K7998" s="17">
        <v>7989</v>
      </c>
      <c r="L7998" s="50">
        <v>1.7704247677446723E-3</v>
      </c>
      <c r="M7998" s="50">
        <v>1.7840828023808961E-3</v>
      </c>
      <c r="N7998" s="50">
        <v>5.04E-2</v>
      </c>
      <c r="O7998" s="50">
        <v>5.0599999999999999E-2</v>
      </c>
      <c r="R7998" s="59"/>
    </row>
    <row r="7999" spans="11:18" x14ac:dyDescent="0.2">
      <c r="K7999" s="17">
        <v>7990</v>
      </c>
      <c r="L7999" s="50">
        <v>1.7872458757230991E-3</v>
      </c>
      <c r="M7999" s="50">
        <v>1.8018882756943417E-3</v>
      </c>
      <c r="N7999" s="50">
        <v>5.4199999999999998E-2</v>
      </c>
      <c r="O7999" s="50">
        <v>5.4399999999999997E-2</v>
      </c>
      <c r="R7999" s="59"/>
    </row>
    <row r="8000" spans="11:18" x14ac:dyDescent="0.2">
      <c r="K8000" s="17">
        <v>7991</v>
      </c>
      <c r="L8000" s="50">
        <v>1.8538172609403006E-3</v>
      </c>
      <c r="M8000" s="50">
        <v>1.8683924790537339E-3</v>
      </c>
      <c r="N8000" s="50">
        <v>5.3999999999999999E-2</v>
      </c>
      <c r="O8000" s="50">
        <v>5.3999999999999999E-2</v>
      </c>
      <c r="R8000" s="59"/>
    </row>
    <row r="8001" spans="11:18" x14ac:dyDescent="0.2">
      <c r="K8001" s="17">
        <v>7992</v>
      </c>
      <c r="L8001" s="50">
        <v>1.7268247948008359E-3</v>
      </c>
      <c r="M8001" s="50">
        <v>1.740713285916884E-3</v>
      </c>
      <c r="N8001" s="50">
        <v>5.1400000000000001E-2</v>
      </c>
      <c r="O8001" s="50">
        <v>5.16E-2</v>
      </c>
      <c r="R8001" s="59"/>
    </row>
    <row r="8002" spans="11:18" x14ac:dyDescent="0.2">
      <c r="K8002" s="17">
        <v>7993</v>
      </c>
      <c r="L8002" s="50">
        <v>1.8519147031569329E-3</v>
      </c>
      <c r="M8002" s="50">
        <v>1.8658360881672405E-3</v>
      </c>
      <c r="N8002" s="50">
        <v>5.1200000000000002E-2</v>
      </c>
      <c r="O8002" s="50">
        <v>5.16E-2</v>
      </c>
      <c r="R8002" s="59"/>
    </row>
    <row r="8003" spans="11:18" x14ac:dyDescent="0.2">
      <c r="K8003" s="17">
        <v>7994</v>
      </c>
      <c r="L8003" s="50">
        <v>1.5923407313833569E-3</v>
      </c>
      <c r="M8003" s="50">
        <v>1.6056468965873186E-3</v>
      </c>
      <c r="N8003" s="50">
        <v>4.9000000000000002E-2</v>
      </c>
      <c r="O8003" s="50">
        <v>4.9799999999999997E-2</v>
      </c>
      <c r="R8003" s="59"/>
    </row>
    <row r="8004" spans="11:18" x14ac:dyDescent="0.2">
      <c r="K8004" s="17">
        <v>7995</v>
      </c>
      <c r="L8004" s="50">
        <v>1.9288070884055191E-3</v>
      </c>
      <c r="M8004" s="50">
        <v>1.9425921831185519E-3</v>
      </c>
      <c r="N8004" s="50">
        <v>5.04E-2</v>
      </c>
      <c r="O8004" s="50">
        <v>5.1400000000000001E-2</v>
      </c>
      <c r="R8004" s="59"/>
    </row>
    <row r="8005" spans="11:18" x14ac:dyDescent="0.2">
      <c r="K8005" s="17">
        <v>7996</v>
      </c>
      <c r="L8005" s="50">
        <v>1.7024748975062174E-3</v>
      </c>
      <c r="M8005" s="50">
        <v>1.7165301536379608E-3</v>
      </c>
      <c r="N8005" s="50">
        <v>5.1999999999999998E-2</v>
      </c>
      <c r="O8005" s="50">
        <v>5.2400000000000002E-2</v>
      </c>
      <c r="R8005" s="59"/>
    </row>
    <row r="8006" spans="11:18" x14ac:dyDescent="0.2">
      <c r="K8006" s="17">
        <v>7997</v>
      </c>
      <c r="L8006" s="50">
        <v>1.7443407033025857E-3</v>
      </c>
      <c r="M8006" s="50">
        <v>1.7588300855599359E-3</v>
      </c>
      <c r="N8006" s="50">
        <v>5.3600000000000002E-2</v>
      </c>
      <c r="O8006" s="50">
        <v>5.3999999999999999E-2</v>
      </c>
      <c r="R8006" s="59"/>
    </row>
    <row r="8007" spans="11:18" x14ac:dyDescent="0.2">
      <c r="K8007" s="17">
        <v>7998</v>
      </c>
      <c r="L8007" s="50">
        <v>1.7693383039696343E-3</v>
      </c>
      <c r="M8007" s="50">
        <v>1.7840900278881452E-3</v>
      </c>
      <c r="N8007" s="50">
        <v>5.4600000000000003E-2</v>
      </c>
      <c r="O8007" s="50">
        <v>5.4800000000000001E-2</v>
      </c>
      <c r="R8007" s="59"/>
    </row>
    <row r="8008" spans="11:18" x14ac:dyDescent="0.2">
      <c r="K8008" s="17">
        <v>7999</v>
      </c>
      <c r="L8008" s="50">
        <v>1.7174456123203608E-3</v>
      </c>
      <c r="M8008" s="50">
        <v>1.7317716131093571E-3</v>
      </c>
      <c r="N8008" s="50">
        <v>5.2999999999999999E-2</v>
      </c>
      <c r="O8008" s="50">
        <v>5.3400000000000003E-2</v>
      </c>
      <c r="R8008" s="59"/>
    </row>
    <row r="8009" spans="11:18" x14ac:dyDescent="0.2">
      <c r="K8009" s="17">
        <v>8000</v>
      </c>
      <c r="L8009" s="50">
        <v>1.5971646841794155E-3</v>
      </c>
      <c r="M8009" s="50">
        <v>1.6102947840169869E-3</v>
      </c>
      <c r="N8009" s="50">
        <v>4.8399999999999999E-2</v>
      </c>
      <c r="O8009" s="50">
        <v>4.9200000000000001E-2</v>
      </c>
      <c r="R8009" s="59"/>
    </row>
    <row r="8010" spans="11:18" x14ac:dyDescent="0.2">
      <c r="K8010" s="17">
        <v>8001</v>
      </c>
      <c r="L8010" s="50">
        <v>1.6164447095349821E-3</v>
      </c>
      <c r="M8010" s="50">
        <v>1.6298039913057536E-3</v>
      </c>
      <c r="N8010" s="50">
        <v>4.9599999999999998E-2</v>
      </c>
      <c r="O8010" s="50">
        <v>4.9599999999999998E-2</v>
      </c>
      <c r="R8010" s="59"/>
    </row>
    <row r="8011" spans="11:18" x14ac:dyDescent="0.2">
      <c r="K8011" s="17">
        <v>8002</v>
      </c>
      <c r="L8011" s="50">
        <v>1.8304308338194717E-3</v>
      </c>
      <c r="M8011" s="50">
        <v>1.8442224392858015E-3</v>
      </c>
      <c r="N8011" s="50">
        <v>5.0999999999999997E-2</v>
      </c>
      <c r="O8011" s="50">
        <v>5.0999999999999997E-2</v>
      </c>
      <c r="R8011" s="59"/>
    </row>
    <row r="8012" spans="11:18" x14ac:dyDescent="0.2">
      <c r="K8012" s="17">
        <v>8003</v>
      </c>
      <c r="L8012" s="50">
        <v>1.7327575191846329E-3</v>
      </c>
      <c r="M8012" s="50">
        <v>1.7473035488135985E-3</v>
      </c>
      <c r="N8012" s="50">
        <v>5.3999999999999999E-2</v>
      </c>
      <c r="O8012" s="50">
        <v>5.4199999999999998E-2</v>
      </c>
      <c r="R8012" s="59"/>
    </row>
    <row r="8013" spans="11:18" x14ac:dyDescent="0.2">
      <c r="K8013" s="17">
        <v>8004</v>
      </c>
      <c r="L8013" s="50">
        <v>1.9072894729482829E-3</v>
      </c>
      <c r="M8013" s="50">
        <v>1.922541881058146E-3</v>
      </c>
      <c r="N8013" s="50">
        <v>5.6399999999999999E-2</v>
      </c>
      <c r="O8013" s="50">
        <v>5.6800000000000003E-2</v>
      </c>
      <c r="R8013" s="59"/>
    </row>
    <row r="8014" spans="11:18" x14ac:dyDescent="0.2">
      <c r="K8014" s="17">
        <v>8005</v>
      </c>
      <c r="L8014" s="50">
        <v>1.3806459023213797E-3</v>
      </c>
      <c r="M8014" s="50">
        <v>1.3922978347798909E-3</v>
      </c>
      <c r="N8014" s="50">
        <v>4.3200000000000002E-2</v>
      </c>
      <c r="O8014" s="50">
        <v>4.3400000000000001E-2</v>
      </c>
      <c r="R8014" s="59"/>
    </row>
    <row r="8015" spans="11:18" x14ac:dyDescent="0.2">
      <c r="K8015" s="17">
        <v>8006</v>
      </c>
      <c r="L8015" s="50">
        <v>1.6955506155465945E-3</v>
      </c>
      <c r="M8015" s="50">
        <v>1.7096279400563897E-3</v>
      </c>
      <c r="N8015" s="50">
        <v>5.1999999999999998E-2</v>
      </c>
      <c r="O8015" s="50">
        <v>5.2600000000000001E-2</v>
      </c>
      <c r="R8015" s="59"/>
    </row>
    <row r="8016" spans="11:18" x14ac:dyDescent="0.2">
      <c r="K8016" s="17">
        <v>8007</v>
      </c>
      <c r="L8016" s="50">
        <v>1.7151613422586561E-3</v>
      </c>
      <c r="M8016" s="50">
        <v>1.7282646759115628E-3</v>
      </c>
      <c r="N8016" s="50">
        <v>4.8399999999999999E-2</v>
      </c>
      <c r="O8016" s="50">
        <v>4.8599999999999997E-2</v>
      </c>
      <c r="R8016" s="59"/>
    </row>
    <row r="8017" spans="11:18" x14ac:dyDescent="0.2">
      <c r="K8017" s="17">
        <v>8008</v>
      </c>
      <c r="L8017" s="50">
        <v>1.952183723381652E-3</v>
      </c>
      <c r="M8017" s="50">
        <v>1.9670122727564864E-3</v>
      </c>
      <c r="N8017" s="50">
        <v>5.4800000000000001E-2</v>
      </c>
      <c r="O8017" s="50">
        <v>5.5E-2</v>
      </c>
      <c r="R8017" s="59"/>
    </row>
    <row r="8018" spans="11:18" x14ac:dyDescent="0.2">
      <c r="K8018" s="17">
        <v>8009</v>
      </c>
      <c r="L8018" s="50">
        <v>1.714992219962108E-3</v>
      </c>
      <c r="M8018" s="50">
        <v>1.7289428484992837E-3</v>
      </c>
      <c r="N8018" s="50">
        <v>5.16E-2</v>
      </c>
      <c r="O8018" s="50">
        <v>5.1999999999999998E-2</v>
      </c>
      <c r="R8018" s="59"/>
    </row>
    <row r="8019" spans="11:18" x14ac:dyDescent="0.2">
      <c r="K8019" s="17">
        <v>8010</v>
      </c>
      <c r="L8019" s="50">
        <v>1.4701193116973422E-3</v>
      </c>
      <c r="M8019" s="50">
        <v>1.4827857263460605E-3</v>
      </c>
      <c r="N8019" s="50">
        <v>4.6800000000000001E-2</v>
      </c>
      <c r="O8019" s="50">
        <v>4.7399999999999998E-2</v>
      </c>
      <c r="R8019" s="59"/>
    </row>
    <row r="8020" spans="11:18" x14ac:dyDescent="0.2">
      <c r="K8020" s="17">
        <v>8011</v>
      </c>
      <c r="L8020" s="50">
        <v>1.9704420124562723E-3</v>
      </c>
      <c r="M8020" s="50">
        <v>1.9854409540584349E-3</v>
      </c>
      <c r="N8020" s="50">
        <v>5.5199999999999999E-2</v>
      </c>
      <c r="O8020" s="50">
        <v>5.5800000000000002E-2</v>
      </c>
      <c r="R8020" s="59"/>
    </row>
    <row r="8021" spans="11:18" x14ac:dyDescent="0.2">
      <c r="K8021" s="17">
        <v>8012</v>
      </c>
      <c r="L8021" s="50">
        <v>1.73510047281905E-3</v>
      </c>
      <c r="M8021" s="50">
        <v>1.7491488368284464E-3</v>
      </c>
      <c r="N8021" s="50">
        <v>5.1799999999999999E-2</v>
      </c>
      <c r="O8021" s="50">
        <v>5.2400000000000002E-2</v>
      </c>
      <c r="R8021" s="59"/>
    </row>
    <row r="8022" spans="11:18" x14ac:dyDescent="0.2">
      <c r="K8022" s="17">
        <v>8013</v>
      </c>
      <c r="L8022" s="50">
        <v>1.7776961124957719E-3</v>
      </c>
      <c r="M8022" s="50">
        <v>1.7912684380260895E-3</v>
      </c>
      <c r="N8022" s="50">
        <v>5.0200000000000002E-2</v>
      </c>
      <c r="O8022" s="50">
        <v>5.04E-2</v>
      </c>
      <c r="R8022" s="59"/>
    </row>
    <row r="8023" spans="11:18" x14ac:dyDescent="0.2">
      <c r="K8023" s="17">
        <v>8014</v>
      </c>
      <c r="L8023" s="50">
        <v>1.7044906242926873E-3</v>
      </c>
      <c r="M8023" s="50">
        <v>1.7191720288773507E-3</v>
      </c>
      <c r="N8023" s="50">
        <v>5.4600000000000003E-2</v>
      </c>
      <c r="O8023" s="50">
        <v>5.4600000000000003E-2</v>
      </c>
      <c r="R8023" s="59"/>
    </row>
    <row r="8024" spans="11:18" x14ac:dyDescent="0.2">
      <c r="K8024" s="17">
        <v>8015</v>
      </c>
      <c r="L8024" s="50">
        <v>1.7773843679965687E-3</v>
      </c>
      <c r="M8024" s="50">
        <v>1.7910827274159025E-3</v>
      </c>
      <c r="N8024" s="50">
        <v>5.0599999999999999E-2</v>
      </c>
      <c r="O8024" s="50">
        <v>5.0799999999999998E-2</v>
      </c>
      <c r="R8024" s="59"/>
    </row>
    <row r="8025" spans="11:18" x14ac:dyDescent="0.2">
      <c r="K8025" s="17">
        <v>8016</v>
      </c>
      <c r="L8025" s="50">
        <v>1.7598654868544428E-3</v>
      </c>
      <c r="M8025" s="50">
        <v>1.7740570246302092E-3</v>
      </c>
      <c r="N8025" s="50">
        <v>5.2600000000000001E-2</v>
      </c>
      <c r="O8025" s="50">
        <v>5.28E-2</v>
      </c>
      <c r="R8025" s="59"/>
    </row>
    <row r="8026" spans="11:18" x14ac:dyDescent="0.2">
      <c r="K8026" s="17">
        <v>8017</v>
      </c>
      <c r="L8026" s="50">
        <v>1.6661983611356099E-3</v>
      </c>
      <c r="M8026" s="50">
        <v>1.679646283324018E-3</v>
      </c>
      <c r="N8026" s="50">
        <v>4.9799999999999997E-2</v>
      </c>
      <c r="O8026" s="50">
        <v>0.05</v>
      </c>
      <c r="R8026" s="59"/>
    </row>
    <row r="8027" spans="11:18" x14ac:dyDescent="0.2">
      <c r="K8027" s="17">
        <v>8018</v>
      </c>
      <c r="L8027" s="50">
        <v>1.574225847012434E-3</v>
      </c>
      <c r="M8027" s="50">
        <v>1.5884460776196133E-3</v>
      </c>
      <c r="N8027" s="50">
        <v>5.28E-2</v>
      </c>
      <c r="O8027" s="50">
        <v>5.3199999999999997E-2</v>
      </c>
      <c r="R8027" s="59"/>
    </row>
    <row r="8028" spans="11:18" x14ac:dyDescent="0.2">
      <c r="K8028" s="17">
        <v>8019</v>
      </c>
      <c r="L8028" s="50">
        <v>1.9100170570700871E-3</v>
      </c>
      <c r="M8028" s="50">
        <v>1.9246123833768067E-3</v>
      </c>
      <c r="N8028" s="50">
        <v>5.3999999999999999E-2</v>
      </c>
      <c r="O8028" s="50">
        <v>5.4199999999999998E-2</v>
      </c>
      <c r="R8028" s="59"/>
    </row>
    <row r="8029" spans="11:18" x14ac:dyDescent="0.2">
      <c r="K8029" s="17">
        <v>8020</v>
      </c>
      <c r="L8029" s="50">
        <v>1.7576967261375589E-3</v>
      </c>
      <c r="M8029" s="50">
        <v>1.7721369440439421E-3</v>
      </c>
      <c r="N8029" s="50">
        <v>5.3600000000000002E-2</v>
      </c>
      <c r="O8029" s="50">
        <v>5.3600000000000002E-2</v>
      </c>
      <c r="R8029" s="59"/>
    </row>
    <row r="8030" spans="11:18" x14ac:dyDescent="0.2">
      <c r="K8030" s="17">
        <v>8021</v>
      </c>
      <c r="L8030" s="50">
        <v>1.6826892626992879E-3</v>
      </c>
      <c r="M8030" s="50">
        <v>1.6961978094963022E-3</v>
      </c>
      <c r="N8030" s="50">
        <v>0.05</v>
      </c>
      <c r="O8030" s="50">
        <v>5.0200000000000002E-2</v>
      </c>
      <c r="R8030" s="59"/>
    </row>
    <row r="8031" spans="11:18" x14ac:dyDescent="0.2">
      <c r="K8031" s="17">
        <v>8022</v>
      </c>
      <c r="L8031" s="50">
        <v>1.7495718566437879E-3</v>
      </c>
      <c r="M8031" s="50">
        <v>1.762693691418912E-3</v>
      </c>
      <c r="N8031" s="50">
        <v>4.82E-2</v>
      </c>
      <c r="O8031" s="50">
        <v>4.8599999999999997E-2</v>
      </c>
      <c r="R8031" s="59"/>
    </row>
    <row r="8032" spans="11:18" x14ac:dyDescent="0.2">
      <c r="K8032" s="17">
        <v>8023</v>
      </c>
      <c r="L8032" s="50">
        <v>1.7785141793973914E-3</v>
      </c>
      <c r="M8032" s="50">
        <v>1.7918549046438499E-3</v>
      </c>
      <c r="N8032" s="50">
        <v>4.9200000000000001E-2</v>
      </c>
      <c r="O8032" s="50">
        <v>4.9399999999999999E-2</v>
      </c>
      <c r="R8032" s="59"/>
    </row>
    <row r="8033" spans="11:18" x14ac:dyDescent="0.2">
      <c r="K8033" s="17">
        <v>8024</v>
      </c>
      <c r="L8033" s="50">
        <v>1.678500891707247E-3</v>
      </c>
      <c r="M8033" s="50">
        <v>1.69273799489991E-3</v>
      </c>
      <c r="N8033" s="50">
        <v>5.28E-2</v>
      </c>
      <c r="O8033" s="50">
        <v>5.3400000000000003E-2</v>
      </c>
      <c r="R8033" s="59"/>
    </row>
    <row r="8034" spans="11:18" x14ac:dyDescent="0.2">
      <c r="K8034" s="17">
        <v>8025</v>
      </c>
      <c r="L8034" s="50">
        <v>1.815973695775866E-3</v>
      </c>
      <c r="M8034" s="50">
        <v>1.8293347581663547E-3</v>
      </c>
      <c r="N8034" s="50">
        <v>4.9200000000000001E-2</v>
      </c>
      <c r="O8034" s="50">
        <v>4.9599999999999998E-2</v>
      </c>
      <c r="R8034" s="59"/>
    </row>
    <row r="8035" spans="11:18" x14ac:dyDescent="0.2">
      <c r="K8035" s="17">
        <v>8026</v>
      </c>
      <c r="L8035" s="50">
        <v>1.90654809097056E-3</v>
      </c>
      <c r="M8035" s="50">
        <v>1.9225270389751027E-3</v>
      </c>
      <c r="N8035" s="50">
        <v>5.9200000000000003E-2</v>
      </c>
      <c r="O8035" s="50">
        <v>5.9400000000000001E-2</v>
      </c>
      <c r="R8035" s="59"/>
    </row>
    <row r="8036" spans="11:18" x14ac:dyDescent="0.2">
      <c r="K8036" s="17">
        <v>8027</v>
      </c>
      <c r="L8036" s="50">
        <v>1.7230893563336214E-3</v>
      </c>
      <c r="M8036" s="50">
        <v>1.7369491963821143E-3</v>
      </c>
      <c r="N8036" s="50">
        <v>5.1400000000000001E-2</v>
      </c>
      <c r="O8036" s="50">
        <v>5.1400000000000001E-2</v>
      </c>
      <c r="R8036" s="59"/>
    </row>
    <row r="8037" spans="11:18" x14ac:dyDescent="0.2">
      <c r="K8037" s="17">
        <v>8028</v>
      </c>
      <c r="L8037" s="50">
        <v>1.7861971441284158E-3</v>
      </c>
      <c r="M8037" s="50">
        <v>1.8001057794000651E-3</v>
      </c>
      <c r="N8037" s="50">
        <v>5.1200000000000002E-2</v>
      </c>
      <c r="O8037" s="50">
        <v>5.16E-2</v>
      </c>
      <c r="R8037" s="59"/>
    </row>
    <row r="8038" spans="11:18" x14ac:dyDescent="0.2">
      <c r="K8038" s="17">
        <v>8029</v>
      </c>
      <c r="L8038" s="50">
        <v>1.908380493857365E-3</v>
      </c>
      <c r="M8038" s="50">
        <v>1.9234391798437639E-3</v>
      </c>
      <c r="N8038" s="50">
        <v>5.5800000000000002E-2</v>
      </c>
      <c r="O8038" s="50">
        <v>5.5800000000000002E-2</v>
      </c>
      <c r="R8038" s="59"/>
    </row>
    <row r="8039" spans="11:18" x14ac:dyDescent="0.2">
      <c r="K8039" s="17">
        <v>8030</v>
      </c>
      <c r="L8039" s="50">
        <v>1.6846416580835286E-3</v>
      </c>
      <c r="M8039" s="50">
        <v>1.698281586300114E-3</v>
      </c>
      <c r="N8039" s="50">
        <v>5.04E-2</v>
      </c>
      <c r="O8039" s="50">
        <v>5.0999999999999997E-2</v>
      </c>
      <c r="R8039" s="59"/>
    </row>
    <row r="8040" spans="11:18" x14ac:dyDescent="0.2">
      <c r="K8040" s="17">
        <v>8031</v>
      </c>
      <c r="L8040" s="50">
        <v>1.5163397281621447E-3</v>
      </c>
      <c r="M8040" s="50">
        <v>1.5284271663018522E-3</v>
      </c>
      <c r="N8040" s="50">
        <v>4.4400000000000002E-2</v>
      </c>
      <c r="O8040" s="50">
        <v>4.5199999999999997E-2</v>
      </c>
      <c r="R8040" s="59"/>
    </row>
    <row r="8041" spans="11:18" x14ac:dyDescent="0.2">
      <c r="K8041" s="17">
        <v>8032</v>
      </c>
      <c r="L8041" s="50">
        <v>1.8369585356377001E-3</v>
      </c>
      <c r="M8041" s="50">
        <v>1.8510542343187855E-3</v>
      </c>
      <c r="N8041" s="50">
        <v>5.1999999999999998E-2</v>
      </c>
      <c r="O8041" s="50">
        <v>5.2400000000000002E-2</v>
      </c>
      <c r="R8041" s="59"/>
    </row>
    <row r="8042" spans="11:18" x14ac:dyDescent="0.2">
      <c r="K8042" s="17">
        <v>8033</v>
      </c>
      <c r="L8042" s="50">
        <v>1.8316220108166666E-3</v>
      </c>
      <c r="M8042" s="50">
        <v>1.845630597333503E-3</v>
      </c>
      <c r="N8042" s="50">
        <v>5.1400000000000001E-2</v>
      </c>
      <c r="O8042" s="50">
        <v>5.2400000000000002E-2</v>
      </c>
      <c r="R8042" s="59"/>
    </row>
    <row r="8043" spans="11:18" x14ac:dyDescent="0.2">
      <c r="K8043" s="17">
        <v>8034</v>
      </c>
      <c r="L8043" s="50">
        <v>1.685979642859935E-3</v>
      </c>
      <c r="M8043" s="50">
        <v>1.699645277430564E-3</v>
      </c>
      <c r="N8043" s="50">
        <v>5.0599999999999999E-2</v>
      </c>
      <c r="O8043" s="50">
        <v>5.0799999999999998E-2</v>
      </c>
      <c r="R8043" s="59"/>
    </row>
    <row r="8044" spans="11:18" x14ac:dyDescent="0.2">
      <c r="K8044" s="17">
        <v>8035</v>
      </c>
      <c r="L8044" s="50">
        <v>1.7558332090922783E-3</v>
      </c>
      <c r="M8044" s="50">
        <v>1.7701638484150172E-3</v>
      </c>
      <c r="N8044" s="50">
        <v>5.2999999999999999E-2</v>
      </c>
      <c r="O8044" s="50">
        <v>5.3600000000000002E-2</v>
      </c>
      <c r="R8044" s="59"/>
    </row>
    <row r="8045" spans="11:18" x14ac:dyDescent="0.2">
      <c r="K8045" s="17">
        <v>8036</v>
      </c>
      <c r="L8045" s="50">
        <v>1.7017347331410456E-3</v>
      </c>
      <c r="M8045" s="50">
        <v>1.715416870033483E-3</v>
      </c>
      <c r="N8045" s="50">
        <v>5.0599999999999999E-2</v>
      </c>
      <c r="O8045" s="50">
        <v>5.0999999999999997E-2</v>
      </c>
      <c r="R8045" s="59"/>
    </row>
    <row r="8046" spans="11:18" x14ac:dyDescent="0.2">
      <c r="K8046" s="17">
        <v>8037</v>
      </c>
      <c r="L8046" s="50">
        <v>1.5759622968374487E-3</v>
      </c>
      <c r="M8046" s="50">
        <v>1.5886699700210329E-3</v>
      </c>
      <c r="N8046" s="50">
        <v>4.6800000000000001E-2</v>
      </c>
      <c r="O8046" s="50">
        <v>4.7399999999999998E-2</v>
      </c>
      <c r="R8046" s="59"/>
    </row>
    <row r="8047" spans="11:18" x14ac:dyDescent="0.2">
      <c r="K8047" s="17">
        <v>8038</v>
      </c>
      <c r="L8047" s="50">
        <v>1.5755637940057042E-3</v>
      </c>
      <c r="M8047" s="50">
        <v>1.5887810761578531E-3</v>
      </c>
      <c r="N8047" s="50">
        <v>4.9000000000000002E-2</v>
      </c>
      <c r="O8047" s="50">
        <v>4.9399999999999999E-2</v>
      </c>
      <c r="R8047" s="59"/>
    </row>
    <row r="8048" spans="11:18" x14ac:dyDescent="0.2">
      <c r="K8048" s="17">
        <v>8039</v>
      </c>
      <c r="L8048" s="50">
        <v>1.5807024115170782E-3</v>
      </c>
      <c r="M8048" s="50">
        <v>1.5949585571850766E-3</v>
      </c>
      <c r="N8048" s="50">
        <v>5.28E-2</v>
      </c>
      <c r="O8048" s="50">
        <v>5.3400000000000003E-2</v>
      </c>
      <c r="R8048" s="59"/>
    </row>
    <row r="8049" spans="11:18" x14ac:dyDescent="0.2">
      <c r="K8049" s="17">
        <v>8040</v>
      </c>
      <c r="L8049" s="50">
        <v>1.7061888523514778E-3</v>
      </c>
      <c r="M8049" s="50">
        <v>1.7205742427674751E-3</v>
      </c>
      <c r="N8049" s="50">
        <v>5.3199999999999997E-2</v>
      </c>
      <c r="O8049" s="50">
        <v>5.3600000000000002E-2</v>
      </c>
      <c r="R8049" s="59"/>
    </row>
    <row r="8050" spans="11:18" x14ac:dyDescent="0.2">
      <c r="K8050" s="17">
        <v>8041</v>
      </c>
      <c r="L8050" s="50">
        <v>1.8527283965665802E-3</v>
      </c>
      <c r="M8050" s="50">
        <v>1.8673655757322155E-3</v>
      </c>
      <c r="N8050" s="50">
        <v>5.3999999999999999E-2</v>
      </c>
      <c r="O8050" s="50">
        <v>5.4399999999999997E-2</v>
      </c>
      <c r="R8050" s="59"/>
    </row>
    <row r="8051" spans="11:18" x14ac:dyDescent="0.2">
      <c r="K8051" s="17">
        <v>8042</v>
      </c>
      <c r="L8051" s="50">
        <v>1.7644222851683057E-3</v>
      </c>
      <c r="M8051" s="50">
        <v>1.7789370761722226E-3</v>
      </c>
      <c r="N8051" s="50">
        <v>5.3400000000000003E-2</v>
      </c>
      <c r="O8051" s="50">
        <v>5.4399999999999997E-2</v>
      </c>
      <c r="R8051" s="59"/>
    </row>
    <row r="8052" spans="11:18" x14ac:dyDescent="0.2">
      <c r="K8052" s="17">
        <v>8043</v>
      </c>
      <c r="L8052" s="50">
        <v>2.096592816733257E-3</v>
      </c>
      <c r="M8052" s="50">
        <v>2.1123857441737079E-3</v>
      </c>
      <c r="N8052" s="50">
        <v>5.8400000000000001E-2</v>
      </c>
      <c r="O8052" s="50">
        <v>5.8400000000000001E-2</v>
      </c>
      <c r="R8052" s="59"/>
    </row>
    <row r="8053" spans="11:18" x14ac:dyDescent="0.2">
      <c r="K8053" s="17">
        <v>8044</v>
      </c>
      <c r="L8053" s="50">
        <v>1.7215748463198898E-3</v>
      </c>
      <c r="M8053" s="50">
        <v>1.7350406672984519E-3</v>
      </c>
      <c r="N8053" s="50">
        <v>4.9799999999999997E-2</v>
      </c>
      <c r="O8053" s="50">
        <v>0.05</v>
      </c>
      <c r="R8053" s="59"/>
    </row>
    <row r="8054" spans="11:18" x14ac:dyDescent="0.2">
      <c r="K8054" s="17">
        <v>8045</v>
      </c>
      <c r="L8054" s="50">
        <v>1.843843229265783E-3</v>
      </c>
      <c r="M8054" s="50">
        <v>1.8570482695430101E-3</v>
      </c>
      <c r="N8054" s="50">
        <v>4.8399999999999999E-2</v>
      </c>
      <c r="O8054" s="50">
        <v>4.9000000000000002E-2</v>
      </c>
      <c r="R8054" s="59"/>
    </row>
    <row r="8055" spans="11:18" x14ac:dyDescent="0.2">
      <c r="K8055" s="17">
        <v>8046</v>
      </c>
      <c r="L8055" s="50">
        <v>1.7278420127874597E-3</v>
      </c>
      <c r="M8055" s="50">
        <v>1.7424800722578137E-3</v>
      </c>
      <c r="N8055" s="50">
        <v>5.4399999999999997E-2</v>
      </c>
      <c r="O8055" s="50">
        <v>5.4600000000000003E-2</v>
      </c>
      <c r="R8055" s="59"/>
    </row>
    <row r="8056" spans="11:18" x14ac:dyDescent="0.2">
      <c r="K8056" s="17">
        <v>8047</v>
      </c>
      <c r="L8056" s="50">
        <v>1.8956915126871338E-3</v>
      </c>
      <c r="M8056" s="50">
        <v>1.910607352094338E-3</v>
      </c>
      <c r="N8056" s="50">
        <v>5.5199999999999999E-2</v>
      </c>
      <c r="O8056" s="50">
        <v>5.5399999999999998E-2</v>
      </c>
      <c r="R8056" s="59"/>
    </row>
    <row r="8057" spans="11:18" x14ac:dyDescent="0.2">
      <c r="K8057" s="17">
        <v>8048</v>
      </c>
      <c r="L8057" s="50">
        <v>1.5953896867582247E-3</v>
      </c>
      <c r="M8057" s="50">
        <v>1.6090696798203145E-3</v>
      </c>
      <c r="N8057" s="50">
        <v>5.0799999999999998E-2</v>
      </c>
      <c r="O8057" s="50">
        <v>5.0999999999999997E-2</v>
      </c>
      <c r="R8057" s="59"/>
    </row>
    <row r="8058" spans="11:18" x14ac:dyDescent="0.2">
      <c r="K8058" s="17">
        <v>8049</v>
      </c>
      <c r="L8058" s="50">
        <v>1.7344946580383418E-3</v>
      </c>
      <c r="M8058" s="50">
        <v>1.7478367931018279E-3</v>
      </c>
      <c r="N8058" s="50">
        <v>4.9000000000000002E-2</v>
      </c>
      <c r="O8058" s="50">
        <v>4.9599999999999998E-2</v>
      </c>
      <c r="R8058" s="59"/>
    </row>
    <row r="8059" spans="11:18" x14ac:dyDescent="0.2">
      <c r="K8059" s="17">
        <v>8050</v>
      </c>
      <c r="L8059" s="50">
        <v>2.0393927676788312E-3</v>
      </c>
      <c r="M8059" s="50">
        <v>2.0545056173472478E-3</v>
      </c>
      <c r="N8059" s="50">
        <v>5.5599999999999997E-2</v>
      </c>
      <c r="O8059" s="50">
        <v>5.6000000000000001E-2</v>
      </c>
      <c r="R8059" s="59"/>
    </row>
    <row r="8060" spans="11:18" x14ac:dyDescent="0.2">
      <c r="K8060" s="17">
        <v>8051</v>
      </c>
      <c r="L8060" s="50">
        <v>1.7185149703530876E-3</v>
      </c>
      <c r="M8060" s="50">
        <v>1.7320348719234925E-3</v>
      </c>
      <c r="N8060" s="50">
        <v>4.9799999999999997E-2</v>
      </c>
      <c r="O8060" s="50">
        <v>5.0200000000000002E-2</v>
      </c>
      <c r="R8060" s="59"/>
    </row>
    <row r="8061" spans="11:18" x14ac:dyDescent="0.2">
      <c r="K8061" s="17">
        <v>8052</v>
      </c>
      <c r="L8061" s="50">
        <v>1.6603802976078831E-3</v>
      </c>
      <c r="M8061" s="50">
        <v>1.6744770802618245E-3</v>
      </c>
      <c r="N8061" s="50">
        <v>5.2200000000000003E-2</v>
      </c>
      <c r="O8061" s="50">
        <v>5.2600000000000001E-2</v>
      </c>
      <c r="R8061" s="59"/>
    </row>
    <row r="8062" spans="11:18" x14ac:dyDescent="0.2">
      <c r="K8062" s="17">
        <v>8053</v>
      </c>
      <c r="L8062" s="50">
        <v>1.6806365755063309E-3</v>
      </c>
      <c r="M8062" s="50">
        <v>1.6938961511108015E-3</v>
      </c>
      <c r="N8062" s="50">
        <v>4.8399999999999999E-2</v>
      </c>
      <c r="O8062" s="50">
        <v>4.9799999999999997E-2</v>
      </c>
      <c r="R8062" s="59"/>
    </row>
    <row r="8063" spans="11:18" x14ac:dyDescent="0.2">
      <c r="K8063" s="17">
        <v>8054</v>
      </c>
      <c r="L8063" s="50">
        <v>1.5017771809091765E-3</v>
      </c>
      <c r="M8063" s="50">
        <v>1.5142307552411633E-3</v>
      </c>
      <c r="N8063" s="50">
        <v>4.5999999999999999E-2</v>
      </c>
      <c r="O8063" s="50">
        <v>4.6399999999999997E-2</v>
      </c>
      <c r="R8063" s="59"/>
    </row>
    <row r="8064" spans="11:18" x14ac:dyDescent="0.2">
      <c r="K8064" s="17">
        <v>8055</v>
      </c>
      <c r="L8064" s="50">
        <v>1.8081644002397766E-3</v>
      </c>
      <c r="M8064" s="50">
        <v>1.8231868831052789E-3</v>
      </c>
      <c r="N8064" s="50">
        <v>5.5599999999999997E-2</v>
      </c>
      <c r="O8064" s="50">
        <v>5.62E-2</v>
      </c>
      <c r="R8064" s="59"/>
    </row>
    <row r="8065" spans="11:18" x14ac:dyDescent="0.2">
      <c r="K8065" s="17">
        <v>8056</v>
      </c>
      <c r="L8065" s="50">
        <v>1.7514240257394714E-3</v>
      </c>
      <c r="M8065" s="50">
        <v>1.7656915339532978E-3</v>
      </c>
      <c r="N8065" s="50">
        <v>5.2600000000000001E-2</v>
      </c>
      <c r="O8065" s="50">
        <v>5.3400000000000003E-2</v>
      </c>
      <c r="R8065" s="59"/>
    </row>
    <row r="8066" spans="11:18" x14ac:dyDescent="0.2">
      <c r="K8066" s="17">
        <v>8057</v>
      </c>
      <c r="L8066" s="50">
        <v>1.838951121691986E-3</v>
      </c>
      <c r="M8066" s="50">
        <v>1.8525811456808071E-3</v>
      </c>
      <c r="N8066" s="50">
        <v>5.0200000000000002E-2</v>
      </c>
      <c r="O8066" s="50">
        <v>5.0599999999999999E-2</v>
      </c>
      <c r="R8066" s="59"/>
    </row>
    <row r="8067" spans="11:18" x14ac:dyDescent="0.2">
      <c r="K8067" s="17">
        <v>8058</v>
      </c>
      <c r="L8067" s="50">
        <v>1.8061843534910582E-3</v>
      </c>
      <c r="M8067" s="50">
        <v>1.8204620414312167E-3</v>
      </c>
      <c r="N8067" s="50">
        <v>5.28E-2</v>
      </c>
      <c r="O8067" s="50">
        <v>5.2999999999999999E-2</v>
      </c>
      <c r="R8067" s="59"/>
    </row>
    <row r="8068" spans="11:18" x14ac:dyDescent="0.2">
      <c r="K8068" s="17">
        <v>8059</v>
      </c>
      <c r="L8068" s="50">
        <v>1.5809891806997179E-3</v>
      </c>
      <c r="M8068" s="50">
        <v>1.5939550551319929E-3</v>
      </c>
      <c r="N8068" s="50">
        <v>4.7800000000000002E-2</v>
      </c>
      <c r="O8068" s="50">
        <v>4.8599999999999997E-2</v>
      </c>
      <c r="R8068" s="59"/>
    </row>
    <row r="8069" spans="11:18" x14ac:dyDescent="0.2">
      <c r="K8069" s="17">
        <v>8060</v>
      </c>
      <c r="L8069" s="50">
        <v>1.6109031903615901E-3</v>
      </c>
      <c r="M8069" s="50">
        <v>1.6249001068389564E-3</v>
      </c>
      <c r="N8069" s="50">
        <v>5.1999999999999998E-2</v>
      </c>
      <c r="O8069" s="50">
        <v>5.2200000000000003E-2</v>
      </c>
      <c r="R8069" s="59"/>
    </row>
    <row r="8070" spans="11:18" x14ac:dyDescent="0.2">
      <c r="K8070" s="17">
        <v>8061</v>
      </c>
      <c r="L8070" s="50">
        <v>1.5843006801081335E-3</v>
      </c>
      <c r="M8070" s="50">
        <v>1.5972537816016335E-3</v>
      </c>
      <c r="N8070" s="50">
        <v>4.8000000000000001E-2</v>
      </c>
      <c r="O8070" s="50">
        <v>4.82E-2</v>
      </c>
      <c r="R8070" s="59"/>
    </row>
    <row r="8071" spans="11:18" x14ac:dyDescent="0.2">
      <c r="K8071" s="17">
        <v>8062</v>
      </c>
      <c r="L8071" s="50">
        <v>1.9183560984809588E-3</v>
      </c>
      <c r="M8071" s="50">
        <v>1.9325964397665075E-3</v>
      </c>
      <c r="N8071" s="50">
        <v>5.2400000000000002E-2</v>
      </c>
      <c r="O8071" s="50">
        <v>5.2999999999999999E-2</v>
      </c>
      <c r="R8071" s="59"/>
    </row>
    <row r="8072" spans="11:18" x14ac:dyDescent="0.2">
      <c r="K8072" s="17">
        <v>8063</v>
      </c>
      <c r="L8072" s="50">
        <v>1.78349852697344E-3</v>
      </c>
      <c r="M8072" s="50">
        <v>1.7972747317034933E-3</v>
      </c>
      <c r="N8072" s="50">
        <v>5.0999999999999997E-2</v>
      </c>
      <c r="O8072" s="50">
        <v>5.0999999999999997E-2</v>
      </c>
      <c r="R8072" s="59"/>
    </row>
    <row r="8073" spans="11:18" x14ac:dyDescent="0.2">
      <c r="K8073" s="17">
        <v>8064</v>
      </c>
      <c r="L8073" s="50">
        <v>1.6925040289005159E-3</v>
      </c>
      <c r="M8073" s="50">
        <v>1.7068219068460833E-3</v>
      </c>
      <c r="N8073" s="50">
        <v>5.2999999999999999E-2</v>
      </c>
      <c r="O8073" s="50">
        <v>5.3400000000000003E-2</v>
      </c>
      <c r="R8073" s="59"/>
    </row>
    <row r="8074" spans="11:18" x14ac:dyDescent="0.2">
      <c r="K8074" s="17">
        <v>8065</v>
      </c>
      <c r="L8074" s="50">
        <v>1.5645618252800018E-3</v>
      </c>
      <c r="M8074" s="50">
        <v>1.5783179156282762E-3</v>
      </c>
      <c r="N8074" s="50">
        <v>5.1200000000000002E-2</v>
      </c>
      <c r="O8074" s="50">
        <v>5.1200000000000002E-2</v>
      </c>
      <c r="R8074" s="59"/>
    </row>
    <row r="8075" spans="11:18" x14ac:dyDescent="0.2">
      <c r="K8075" s="17">
        <v>8066</v>
      </c>
      <c r="L8075" s="50">
        <v>1.8163687750994307E-3</v>
      </c>
      <c r="M8075" s="50">
        <v>1.8299239188707833E-3</v>
      </c>
      <c r="N8075" s="50">
        <v>4.9799999999999997E-2</v>
      </c>
      <c r="O8075" s="50">
        <v>5.0599999999999999E-2</v>
      </c>
      <c r="R8075" s="59"/>
    </row>
    <row r="8076" spans="11:18" x14ac:dyDescent="0.2">
      <c r="K8076" s="17">
        <v>8067</v>
      </c>
      <c r="L8076" s="50">
        <v>1.8327631349277836E-3</v>
      </c>
      <c r="M8076" s="50">
        <v>1.8472937469311405E-3</v>
      </c>
      <c r="N8076" s="50">
        <v>5.3600000000000002E-2</v>
      </c>
      <c r="O8076" s="50">
        <v>5.4399999999999997E-2</v>
      </c>
      <c r="R8076" s="59"/>
    </row>
    <row r="8077" spans="11:18" x14ac:dyDescent="0.2">
      <c r="K8077" s="17">
        <v>8068</v>
      </c>
      <c r="L8077" s="50">
        <v>2.0092245358706521E-3</v>
      </c>
      <c r="M8077" s="50">
        <v>2.0234369167143316E-3</v>
      </c>
      <c r="N8077" s="50">
        <v>5.2400000000000002E-2</v>
      </c>
      <c r="O8077" s="50">
        <v>5.2400000000000002E-2</v>
      </c>
      <c r="R8077" s="59"/>
    </row>
    <row r="8078" spans="11:18" x14ac:dyDescent="0.2">
      <c r="K8078" s="17">
        <v>8069</v>
      </c>
      <c r="L8078" s="50">
        <v>1.4813249241446235E-3</v>
      </c>
      <c r="M8078" s="50">
        <v>1.4936928553727802E-3</v>
      </c>
      <c r="N8078" s="50">
        <v>4.58E-2</v>
      </c>
      <c r="O8078" s="50">
        <v>4.5999999999999999E-2</v>
      </c>
      <c r="R8078" s="59"/>
    </row>
    <row r="8079" spans="11:18" x14ac:dyDescent="0.2">
      <c r="K8079" s="17">
        <v>8070</v>
      </c>
      <c r="L8079" s="50">
        <v>1.9186958405183507E-3</v>
      </c>
      <c r="M8079" s="50">
        <v>1.9342525915593295E-3</v>
      </c>
      <c r="N8079" s="50">
        <v>5.74E-2</v>
      </c>
      <c r="O8079" s="50">
        <v>5.7799999999999997E-2</v>
      </c>
      <c r="R8079" s="59"/>
    </row>
    <row r="8080" spans="11:18" x14ac:dyDescent="0.2">
      <c r="K8080" s="17">
        <v>8071</v>
      </c>
      <c r="L8080" s="50">
        <v>1.5890672111115558E-3</v>
      </c>
      <c r="M8080" s="50">
        <v>1.6028747616394178E-3</v>
      </c>
      <c r="N8080" s="50">
        <v>5.1200000000000002E-2</v>
      </c>
      <c r="O8080" s="50">
        <v>5.1400000000000001E-2</v>
      </c>
      <c r="R8080" s="59"/>
    </row>
    <row r="8081" spans="11:18" x14ac:dyDescent="0.2">
      <c r="K8081" s="17">
        <v>8072</v>
      </c>
      <c r="L8081" s="50">
        <v>1.6820782169545822E-3</v>
      </c>
      <c r="M8081" s="50">
        <v>1.6952968132620541E-3</v>
      </c>
      <c r="N8081" s="50">
        <v>4.8800000000000003E-2</v>
      </c>
      <c r="O8081" s="50">
        <v>4.9000000000000002E-2</v>
      </c>
      <c r="R8081" s="59"/>
    </row>
    <row r="8082" spans="11:18" x14ac:dyDescent="0.2">
      <c r="K8082" s="17">
        <v>8073</v>
      </c>
      <c r="L8082" s="50">
        <v>1.7446897431403312E-3</v>
      </c>
      <c r="M8082" s="50">
        <v>1.758401483621438E-3</v>
      </c>
      <c r="N8082" s="50">
        <v>5.0799999999999998E-2</v>
      </c>
      <c r="O8082" s="50">
        <v>5.0799999999999998E-2</v>
      </c>
      <c r="R8082" s="59"/>
    </row>
    <row r="8083" spans="11:18" x14ac:dyDescent="0.2">
      <c r="K8083" s="17">
        <v>8074</v>
      </c>
      <c r="L8083" s="50">
        <v>1.7489778950682865E-3</v>
      </c>
      <c r="M8083" s="50">
        <v>1.762380667320901E-3</v>
      </c>
      <c r="N8083" s="50">
        <v>4.9599999999999998E-2</v>
      </c>
      <c r="O8083" s="50">
        <v>4.9599999999999998E-2</v>
      </c>
      <c r="R8083" s="59"/>
    </row>
    <row r="8084" spans="11:18" x14ac:dyDescent="0.2">
      <c r="K8084" s="17">
        <v>8075</v>
      </c>
      <c r="L8084" s="50">
        <v>1.5481719669167991E-3</v>
      </c>
      <c r="M8084" s="50">
        <v>1.5612546202523904E-3</v>
      </c>
      <c r="N8084" s="50">
        <v>4.8599999999999997E-2</v>
      </c>
      <c r="O8084" s="50">
        <v>4.8800000000000003E-2</v>
      </c>
      <c r="R8084" s="59"/>
    </row>
    <row r="8085" spans="11:18" x14ac:dyDescent="0.2">
      <c r="K8085" s="17">
        <v>8076</v>
      </c>
      <c r="L8085" s="50">
        <v>1.7051013074687695E-3</v>
      </c>
      <c r="M8085" s="50">
        <v>1.7191502476234821E-3</v>
      </c>
      <c r="N8085" s="50">
        <v>5.1999999999999998E-2</v>
      </c>
      <c r="O8085" s="50">
        <v>5.2200000000000003E-2</v>
      </c>
      <c r="R8085" s="59"/>
    </row>
    <row r="8086" spans="11:18" x14ac:dyDescent="0.2">
      <c r="K8086" s="17">
        <v>8077</v>
      </c>
      <c r="L8086" s="50">
        <v>1.694690008131415E-3</v>
      </c>
      <c r="M8086" s="50">
        <v>1.7077853375283226E-3</v>
      </c>
      <c r="N8086" s="50">
        <v>4.8399999999999999E-2</v>
      </c>
      <c r="O8086" s="50">
        <v>4.8599999999999997E-2</v>
      </c>
      <c r="R8086" s="59"/>
    </row>
    <row r="8087" spans="11:18" x14ac:dyDescent="0.2">
      <c r="K8087" s="17">
        <v>8078</v>
      </c>
      <c r="L8087" s="50">
        <v>1.5683717066251603E-3</v>
      </c>
      <c r="M8087" s="50">
        <v>1.5816906522116813E-3</v>
      </c>
      <c r="N8087" s="50">
        <v>4.9399999999999999E-2</v>
      </c>
      <c r="O8087" s="50">
        <v>4.9799999999999997E-2</v>
      </c>
      <c r="R8087" s="59"/>
    </row>
    <row r="8088" spans="11:18" x14ac:dyDescent="0.2">
      <c r="K8088" s="17">
        <v>8079</v>
      </c>
      <c r="L8088" s="50">
        <v>1.6429411823047321E-3</v>
      </c>
      <c r="M8088" s="50">
        <v>1.6565072341791006E-3</v>
      </c>
      <c r="N8088" s="50">
        <v>5.0200000000000002E-2</v>
      </c>
      <c r="O8088" s="50">
        <v>5.0599999999999999E-2</v>
      </c>
      <c r="R8088" s="59"/>
    </row>
    <row r="8089" spans="11:18" x14ac:dyDescent="0.2">
      <c r="K8089" s="17">
        <v>8080</v>
      </c>
      <c r="L8089" s="50">
        <v>1.8496806589263233E-3</v>
      </c>
      <c r="M8089" s="50">
        <v>1.8643531107302486E-3</v>
      </c>
      <c r="N8089" s="50">
        <v>5.4199999999999998E-2</v>
      </c>
      <c r="O8089" s="50">
        <v>5.4600000000000003E-2</v>
      </c>
      <c r="R8089" s="59"/>
    </row>
    <row r="8090" spans="11:18" x14ac:dyDescent="0.2">
      <c r="K8090" s="17">
        <v>8081</v>
      </c>
      <c r="L8090" s="50">
        <v>1.8318914003048932E-3</v>
      </c>
      <c r="M8090" s="50">
        <v>1.8453172225715907E-3</v>
      </c>
      <c r="N8090" s="50">
        <v>4.9399999999999999E-2</v>
      </c>
      <c r="O8090" s="50">
        <v>4.9599999999999998E-2</v>
      </c>
      <c r="R8090" s="59"/>
    </row>
    <row r="8091" spans="11:18" x14ac:dyDescent="0.2">
      <c r="K8091" s="17">
        <v>8082</v>
      </c>
      <c r="L8091" s="50">
        <v>1.7093707825500224E-3</v>
      </c>
      <c r="M8091" s="50">
        <v>1.7239265956646029E-3</v>
      </c>
      <c r="N8091" s="50">
        <v>5.3800000000000001E-2</v>
      </c>
      <c r="O8091" s="50">
        <v>5.4399999999999997E-2</v>
      </c>
      <c r="R8091" s="59"/>
    </row>
    <row r="8092" spans="11:18" x14ac:dyDescent="0.2">
      <c r="K8092" s="17">
        <v>8083</v>
      </c>
      <c r="L8092" s="50">
        <v>1.6382842352050465E-3</v>
      </c>
      <c r="M8092" s="50">
        <v>1.6512577273315632E-3</v>
      </c>
      <c r="N8092" s="50">
        <v>4.8000000000000001E-2</v>
      </c>
      <c r="O8092" s="50">
        <v>4.82E-2</v>
      </c>
      <c r="R8092" s="59"/>
    </row>
    <row r="8093" spans="11:18" x14ac:dyDescent="0.2">
      <c r="K8093" s="17">
        <v>8084</v>
      </c>
      <c r="L8093" s="50">
        <v>1.7965824429496014E-3</v>
      </c>
      <c r="M8093" s="50">
        <v>1.8101612936450714E-3</v>
      </c>
      <c r="N8093" s="50">
        <v>5.0200000000000002E-2</v>
      </c>
      <c r="O8093" s="50">
        <v>5.04E-2</v>
      </c>
      <c r="R8093" s="59"/>
    </row>
    <row r="8094" spans="11:18" x14ac:dyDescent="0.2">
      <c r="K8094" s="17">
        <v>8085</v>
      </c>
      <c r="L8094" s="50">
        <v>1.7707462678671734E-3</v>
      </c>
      <c r="M8094" s="50">
        <v>1.7853459556410065E-3</v>
      </c>
      <c r="N8094" s="50">
        <v>5.4199999999999998E-2</v>
      </c>
      <c r="O8094" s="50">
        <v>5.4199999999999998E-2</v>
      </c>
      <c r="R8094" s="59"/>
    </row>
    <row r="8095" spans="11:18" x14ac:dyDescent="0.2">
      <c r="K8095" s="17">
        <v>8086</v>
      </c>
      <c r="L8095" s="50">
        <v>1.4907005660757049E-3</v>
      </c>
      <c r="M8095" s="50">
        <v>1.5025437864308801E-3</v>
      </c>
      <c r="N8095" s="50">
        <v>4.3799999999999999E-2</v>
      </c>
      <c r="O8095" s="50">
        <v>4.4400000000000002E-2</v>
      </c>
      <c r="R8095" s="59"/>
    </row>
    <row r="8096" spans="11:18" x14ac:dyDescent="0.2">
      <c r="K8096" s="17">
        <v>8087</v>
      </c>
      <c r="L8096" s="50">
        <v>1.6878434051274596E-3</v>
      </c>
      <c r="M8096" s="50">
        <v>1.7016916792923229E-3</v>
      </c>
      <c r="N8096" s="50">
        <v>5.1400000000000001E-2</v>
      </c>
      <c r="O8096" s="50">
        <v>5.1400000000000001E-2</v>
      </c>
      <c r="R8096" s="59"/>
    </row>
    <row r="8097" spans="11:18" x14ac:dyDescent="0.2">
      <c r="K8097" s="17">
        <v>8088</v>
      </c>
      <c r="L8097" s="50">
        <v>1.7408122955720935E-3</v>
      </c>
      <c r="M8097" s="50">
        <v>1.7537656344166813E-3</v>
      </c>
      <c r="N8097" s="50">
        <v>4.7600000000000003E-2</v>
      </c>
      <c r="O8097" s="50">
        <v>4.82E-2</v>
      </c>
      <c r="R8097" s="59"/>
    </row>
    <row r="8098" spans="11:18" x14ac:dyDescent="0.2">
      <c r="K8098" s="17">
        <v>8089</v>
      </c>
      <c r="L8098" s="50">
        <v>1.5577303083941971E-3</v>
      </c>
      <c r="M8098" s="50">
        <v>1.5706644918638019E-3</v>
      </c>
      <c r="N8098" s="50">
        <v>4.7800000000000002E-2</v>
      </c>
      <c r="O8098" s="50">
        <v>4.82E-2</v>
      </c>
      <c r="R8098" s="59"/>
    </row>
    <row r="8099" spans="11:18" x14ac:dyDescent="0.2">
      <c r="K8099" s="17">
        <v>8090</v>
      </c>
      <c r="L8099" s="50">
        <v>1.9416944811234892E-3</v>
      </c>
      <c r="M8099" s="50">
        <v>1.957092308345751E-3</v>
      </c>
      <c r="N8099" s="50">
        <v>5.7000000000000002E-2</v>
      </c>
      <c r="O8099" s="50">
        <v>5.7200000000000001E-2</v>
      </c>
      <c r="R8099" s="59"/>
    </row>
    <row r="8100" spans="11:18" x14ac:dyDescent="0.2">
      <c r="K8100" s="17">
        <v>8091</v>
      </c>
      <c r="L8100" s="50">
        <v>1.7606306997617282E-3</v>
      </c>
      <c r="M8100" s="50">
        <v>1.7750201512158924E-3</v>
      </c>
      <c r="N8100" s="50">
        <v>5.3400000000000003E-2</v>
      </c>
      <c r="O8100" s="50">
        <v>5.3400000000000003E-2</v>
      </c>
      <c r="R8100" s="59"/>
    </row>
    <row r="8101" spans="11:18" x14ac:dyDescent="0.2">
      <c r="K8101" s="17">
        <v>8092</v>
      </c>
      <c r="L8101" s="50">
        <v>1.9650420389082587E-3</v>
      </c>
      <c r="M8101" s="50">
        <v>1.9800158598008793E-3</v>
      </c>
      <c r="N8101" s="50">
        <v>5.5399999999999998E-2</v>
      </c>
      <c r="O8101" s="50">
        <v>5.5399999999999998E-2</v>
      </c>
      <c r="R8101" s="59"/>
    </row>
    <row r="8102" spans="11:18" x14ac:dyDescent="0.2">
      <c r="K8102" s="17">
        <v>8093</v>
      </c>
      <c r="L8102" s="50">
        <v>1.3770866264795837E-3</v>
      </c>
      <c r="M8102" s="50">
        <v>1.3899325095741836E-3</v>
      </c>
      <c r="N8102" s="50">
        <v>4.7800000000000002E-2</v>
      </c>
      <c r="O8102" s="50">
        <v>4.8000000000000001E-2</v>
      </c>
      <c r="R8102" s="59"/>
    </row>
    <row r="8103" spans="11:18" x14ac:dyDescent="0.2">
      <c r="K8103" s="17">
        <v>8094</v>
      </c>
      <c r="L8103" s="50">
        <v>1.7251466921968819E-3</v>
      </c>
      <c r="M8103" s="50">
        <v>1.7385848729062133E-3</v>
      </c>
      <c r="N8103" s="50">
        <v>4.9399999999999999E-2</v>
      </c>
      <c r="O8103" s="50">
        <v>0.05</v>
      </c>
      <c r="R8103" s="59"/>
    </row>
    <row r="8104" spans="11:18" x14ac:dyDescent="0.2">
      <c r="K8104" s="17">
        <v>8095</v>
      </c>
      <c r="L8104" s="50">
        <v>1.7722432543994789E-3</v>
      </c>
      <c r="M8104" s="50">
        <v>1.7871538087826356E-3</v>
      </c>
      <c r="N8104" s="50">
        <v>5.5399999999999998E-2</v>
      </c>
      <c r="O8104" s="50">
        <v>5.5399999999999998E-2</v>
      </c>
      <c r="R8104" s="59"/>
    </row>
    <row r="8105" spans="11:18" x14ac:dyDescent="0.2">
      <c r="K8105" s="17">
        <v>8096</v>
      </c>
      <c r="L8105" s="50">
        <v>1.5820553931807932E-3</v>
      </c>
      <c r="M8105" s="50">
        <v>1.5953037907463067E-3</v>
      </c>
      <c r="N8105" s="50">
        <v>4.9200000000000001E-2</v>
      </c>
      <c r="O8105" s="50">
        <v>4.9399999999999999E-2</v>
      </c>
      <c r="R8105" s="59"/>
    </row>
    <row r="8106" spans="11:18" x14ac:dyDescent="0.2">
      <c r="K8106" s="17">
        <v>8097</v>
      </c>
      <c r="L8106" s="50">
        <v>1.5660686673298117E-3</v>
      </c>
      <c r="M8106" s="50">
        <v>1.5797584001188878E-3</v>
      </c>
      <c r="N8106" s="50">
        <v>5.0799999999999998E-2</v>
      </c>
      <c r="O8106" s="50">
        <v>5.0999999999999997E-2</v>
      </c>
      <c r="R8106" s="59"/>
    </row>
    <row r="8107" spans="11:18" x14ac:dyDescent="0.2">
      <c r="K8107" s="17">
        <v>8098</v>
      </c>
      <c r="L8107" s="50">
        <v>1.6286475771633362E-3</v>
      </c>
      <c r="M8107" s="50">
        <v>1.6425487638527521E-3</v>
      </c>
      <c r="N8107" s="50">
        <v>5.1200000000000002E-2</v>
      </c>
      <c r="O8107" s="50">
        <v>5.1799999999999999E-2</v>
      </c>
      <c r="R8107" s="59"/>
    </row>
    <row r="8108" spans="11:18" x14ac:dyDescent="0.2">
      <c r="K8108" s="17">
        <v>8099</v>
      </c>
      <c r="L8108" s="50">
        <v>1.9520400592471074E-3</v>
      </c>
      <c r="M8108" s="50">
        <v>1.9667889925929125E-3</v>
      </c>
      <c r="N8108" s="50">
        <v>5.4399999999999997E-2</v>
      </c>
      <c r="O8108" s="50">
        <v>5.4600000000000003E-2</v>
      </c>
      <c r="R8108" s="59"/>
    </row>
    <row r="8109" spans="11:18" x14ac:dyDescent="0.2">
      <c r="K8109" s="17">
        <v>8100</v>
      </c>
      <c r="L8109" s="50">
        <v>1.7226580494817125E-3</v>
      </c>
      <c r="M8109" s="50">
        <v>1.7369676442394904E-3</v>
      </c>
      <c r="N8109" s="50">
        <v>5.2999999999999999E-2</v>
      </c>
      <c r="O8109" s="50">
        <v>5.3199999999999997E-2</v>
      </c>
      <c r="R8109" s="59"/>
    </row>
    <row r="8110" spans="11:18" x14ac:dyDescent="0.2">
      <c r="K8110" s="17">
        <v>8101</v>
      </c>
      <c r="L8110" s="50">
        <v>1.6151820047229954E-3</v>
      </c>
      <c r="M8110" s="50">
        <v>1.6301474590478926E-3</v>
      </c>
      <c r="N8110" s="50">
        <v>5.5599999999999997E-2</v>
      </c>
      <c r="O8110" s="50">
        <v>5.6000000000000001E-2</v>
      </c>
      <c r="R8110" s="59"/>
    </row>
    <row r="8111" spans="11:18" x14ac:dyDescent="0.2">
      <c r="K8111" s="17">
        <v>8102</v>
      </c>
      <c r="L8111" s="50">
        <v>1.7936950389551331E-3</v>
      </c>
      <c r="M8111" s="50">
        <v>1.8072994569288746E-3</v>
      </c>
      <c r="N8111" s="50">
        <v>4.9799999999999997E-2</v>
      </c>
      <c r="O8111" s="50">
        <v>5.0799999999999998E-2</v>
      </c>
      <c r="R8111" s="59"/>
    </row>
    <row r="8112" spans="11:18" x14ac:dyDescent="0.2">
      <c r="K8112" s="17">
        <v>8103</v>
      </c>
      <c r="L8112" s="50">
        <v>2.1421074077489395E-3</v>
      </c>
      <c r="M8112" s="50">
        <v>2.1569630930802679E-3</v>
      </c>
      <c r="N8112" s="50">
        <v>5.4399999999999997E-2</v>
      </c>
      <c r="O8112" s="50">
        <v>5.5399999999999998E-2</v>
      </c>
      <c r="R8112" s="59"/>
    </row>
    <row r="8113" spans="11:18" x14ac:dyDescent="0.2">
      <c r="K8113" s="17">
        <v>8104</v>
      </c>
      <c r="L8113" s="50">
        <v>1.6398066102636421E-3</v>
      </c>
      <c r="M8113" s="50">
        <v>1.6524452390529766E-3</v>
      </c>
      <c r="N8113" s="50">
        <v>4.6399999999999997E-2</v>
      </c>
      <c r="O8113" s="50">
        <v>4.7E-2</v>
      </c>
      <c r="R8113" s="59"/>
    </row>
    <row r="8114" spans="11:18" x14ac:dyDescent="0.2">
      <c r="K8114" s="17">
        <v>8105</v>
      </c>
      <c r="L8114" s="50">
        <v>1.689912664827346E-3</v>
      </c>
      <c r="M8114" s="50">
        <v>1.7021521260146535E-3</v>
      </c>
      <c r="N8114" s="50">
        <v>4.4999999999999998E-2</v>
      </c>
      <c r="O8114" s="50">
        <v>4.5400000000000003E-2</v>
      </c>
      <c r="R8114" s="59"/>
    </row>
    <row r="8115" spans="11:18" x14ac:dyDescent="0.2">
      <c r="K8115" s="17">
        <v>8106</v>
      </c>
      <c r="L8115" s="50">
        <v>1.975303842493936E-3</v>
      </c>
      <c r="M8115" s="50">
        <v>1.989664766080485E-3</v>
      </c>
      <c r="N8115" s="50">
        <v>5.2999999999999999E-2</v>
      </c>
      <c r="O8115" s="50">
        <v>5.3199999999999997E-2</v>
      </c>
      <c r="R8115" s="59"/>
    </row>
    <row r="8116" spans="11:18" x14ac:dyDescent="0.2">
      <c r="K8116" s="17">
        <v>8107</v>
      </c>
      <c r="L8116" s="50">
        <v>1.6144808506327192E-3</v>
      </c>
      <c r="M8116" s="50">
        <v>1.6271784377028067E-3</v>
      </c>
      <c r="N8116" s="50">
        <v>4.7E-2</v>
      </c>
      <c r="O8116" s="50">
        <v>4.7199999999999999E-2</v>
      </c>
      <c r="R8116" s="59"/>
    </row>
    <row r="8117" spans="11:18" x14ac:dyDescent="0.2">
      <c r="K8117" s="17">
        <v>8108</v>
      </c>
      <c r="L8117" s="50">
        <v>1.6445901446383222E-3</v>
      </c>
      <c r="M8117" s="50">
        <v>1.6586163173976452E-3</v>
      </c>
      <c r="N8117" s="50">
        <v>5.1799999999999999E-2</v>
      </c>
      <c r="O8117" s="50">
        <v>5.2200000000000003E-2</v>
      </c>
      <c r="R8117" s="59"/>
    </row>
    <row r="8118" spans="11:18" x14ac:dyDescent="0.2">
      <c r="K8118" s="17">
        <v>8109</v>
      </c>
      <c r="L8118" s="50">
        <v>1.7911897680880768E-3</v>
      </c>
      <c r="M8118" s="50">
        <v>1.8057084965799096E-3</v>
      </c>
      <c r="N8118" s="50">
        <v>5.3800000000000001E-2</v>
      </c>
      <c r="O8118" s="50">
        <v>5.3999999999999999E-2</v>
      </c>
      <c r="R8118" s="59"/>
    </row>
    <row r="8119" spans="11:18" x14ac:dyDescent="0.2">
      <c r="K8119" s="17">
        <v>8110</v>
      </c>
      <c r="L8119" s="50">
        <v>1.4783372637522329E-3</v>
      </c>
      <c r="M8119" s="50">
        <v>1.4914109276625955E-3</v>
      </c>
      <c r="N8119" s="50">
        <v>4.8399999999999999E-2</v>
      </c>
      <c r="O8119" s="50">
        <v>4.8800000000000003E-2</v>
      </c>
      <c r="R8119" s="59"/>
    </row>
    <row r="8120" spans="11:18" x14ac:dyDescent="0.2">
      <c r="K8120" s="17">
        <v>8111</v>
      </c>
      <c r="L8120" s="50">
        <v>1.6816089782926444E-3</v>
      </c>
      <c r="M8120" s="50">
        <v>1.6963228291339354E-3</v>
      </c>
      <c r="N8120" s="50">
        <v>5.4600000000000003E-2</v>
      </c>
      <c r="O8120" s="50">
        <v>5.4800000000000001E-2</v>
      </c>
      <c r="R8120" s="59"/>
    </row>
    <row r="8121" spans="11:18" x14ac:dyDescent="0.2">
      <c r="K8121" s="17">
        <v>8112</v>
      </c>
      <c r="L8121" s="50">
        <v>1.568657768191706E-3</v>
      </c>
      <c r="M8121" s="50">
        <v>1.5828129506813983E-3</v>
      </c>
      <c r="N8121" s="50">
        <v>5.1999999999999998E-2</v>
      </c>
      <c r="O8121" s="50">
        <v>5.3199999999999997E-2</v>
      </c>
      <c r="R8121" s="59"/>
    </row>
    <row r="8122" spans="11:18" x14ac:dyDescent="0.2">
      <c r="K8122" s="17">
        <v>8113</v>
      </c>
      <c r="L8122" s="50">
        <v>1.9082574231718582E-3</v>
      </c>
      <c r="M8122" s="50">
        <v>1.9223588711723034E-3</v>
      </c>
      <c r="N8122" s="50">
        <v>5.1999999999999998E-2</v>
      </c>
      <c r="O8122" s="50">
        <v>5.2200000000000003E-2</v>
      </c>
      <c r="R8122" s="59"/>
    </row>
    <row r="8123" spans="11:18" x14ac:dyDescent="0.2">
      <c r="K8123" s="17">
        <v>8114</v>
      </c>
      <c r="L8123" s="50">
        <v>1.5151859994051548E-3</v>
      </c>
      <c r="M8123" s="50">
        <v>1.5276365064144256E-3</v>
      </c>
      <c r="N8123" s="50">
        <v>4.6199999999999998E-2</v>
      </c>
      <c r="O8123" s="50">
        <v>4.6399999999999997E-2</v>
      </c>
      <c r="R8123" s="59"/>
    </row>
    <row r="8124" spans="11:18" x14ac:dyDescent="0.2">
      <c r="K8124" s="17">
        <v>8115</v>
      </c>
      <c r="L8124" s="50">
        <v>1.7584618990374131E-3</v>
      </c>
      <c r="M8124" s="50">
        <v>1.7728700026832978E-3</v>
      </c>
      <c r="N8124" s="50">
        <v>5.3400000000000003E-2</v>
      </c>
      <c r="O8124" s="50">
        <v>5.3600000000000002E-2</v>
      </c>
      <c r="R8124" s="59"/>
    </row>
    <row r="8125" spans="11:18" x14ac:dyDescent="0.2">
      <c r="K8125" s="17">
        <v>8116</v>
      </c>
      <c r="L8125" s="50">
        <v>1.6090146692994776E-3</v>
      </c>
      <c r="M8125" s="50">
        <v>1.6220094083126216E-3</v>
      </c>
      <c r="N8125" s="50">
        <v>4.82E-2</v>
      </c>
      <c r="O8125" s="50">
        <v>4.82E-2</v>
      </c>
      <c r="R8125" s="59"/>
    </row>
    <row r="8126" spans="11:18" x14ac:dyDescent="0.2">
      <c r="K8126" s="17">
        <v>8117</v>
      </c>
      <c r="L8126" s="50">
        <v>1.804359260281409E-3</v>
      </c>
      <c r="M8126" s="50">
        <v>1.8187113319399367E-3</v>
      </c>
      <c r="N8126" s="50">
        <v>5.3199999999999997E-2</v>
      </c>
      <c r="O8126" s="50">
        <v>5.3199999999999997E-2</v>
      </c>
      <c r="R8126" s="59"/>
    </row>
    <row r="8127" spans="11:18" x14ac:dyDescent="0.2">
      <c r="K8127" s="17">
        <v>8118</v>
      </c>
      <c r="L8127" s="50">
        <v>1.5864286486183842E-3</v>
      </c>
      <c r="M8127" s="50">
        <v>1.6001167062531785E-3</v>
      </c>
      <c r="N8127" s="50">
        <v>5.0799999999999998E-2</v>
      </c>
      <c r="O8127" s="50">
        <v>5.0999999999999997E-2</v>
      </c>
      <c r="R8127" s="59"/>
    </row>
    <row r="8128" spans="11:18" x14ac:dyDescent="0.2">
      <c r="K8128" s="17">
        <v>8119</v>
      </c>
      <c r="L8128" s="50">
        <v>2.0647903327532971E-3</v>
      </c>
      <c r="M8128" s="50">
        <v>2.0795413672391651E-3</v>
      </c>
      <c r="N8128" s="50">
        <v>5.4399999999999997E-2</v>
      </c>
      <c r="O8128" s="50">
        <v>5.4600000000000003E-2</v>
      </c>
      <c r="R8128" s="59"/>
    </row>
    <row r="8129" spans="11:18" x14ac:dyDescent="0.2">
      <c r="K8129" s="17">
        <v>8120</v>
      </c>
      <c r="L8129" s="50">
        <v>1.710679009647233E-3</v>
      </c>
      <c r="M8129" s="50">
        <v>1.7251037987903431E-3</v>
      </c>
      <c r="N8129" s="50">
        <v>5.3600000000000002E-2</v>
      </c>
      <c r="O8129" s="50">
        <v>5.3600000000000002E-2</v>
      </c>
      <c r="R8129" s="59"/>
    </row>
    <row r="8130" spans="11:18" x14ac:dyDescent="0.2">
      <c r="K8130" s="17">
        <v>8121</v>
      </c>
      <c r="L8130" s="50">
        <v>1.9416922987620065E-3</v>
      </c>
      <c r="M8130" s="50">
        <v>1.9571813454895477E-3</v>
      </c>
      <c r="N8130" s="50">
        <v>5.7200000000000001E-2</v>
      </c>
      <c r="O8130" s="50">
        <v>5.7599999999999998E-2</v>
      </c>
      <c r="R8130" s="59"/>
    </row>
    <row r="8131" spans="11:18" x14ac:dyDescent="0.2">
      <c r="K8131" s="17">
        <v>8122</v>
      </c>
      <c r="L8131" s="50">
        <v>1.6700239171172982E-3</v>
      </c>
      <c r="M8131" s="50">
        <v>1.6836863181864477E-3</v>
      </c>
      <c r="N8131" s="50">
        <v>5.0599999999999999E-2</v>
      </c>
      <c r="O8131" s="50">
        <v>5.0799999999999998E-2</v>
      </c>
      <c r="R8131" s="59"/>
    </row>
    <row r="8132" spans="11:18" x14ac:dyDescent="0.2">
      <c r="K8132" s="17">
        <v>8123</v>
      </c>
      <c r="L8132" s="50">
        <v>1.9136114076400031E-3</v>
      </c>
      <c r="M8132" s="50">
        <v>1.9281522224608135E-3</v>
      </c>
      <c r="N8132" s="50">
        <v>5.3600000000000002E-2</v>
      </c>
      <c r="O8132" s="50">
        <v>5.3800000000000001E-2</v>
      </c>
      <c r="R8132" s="59"/>
    </row>
    <row r="8133" spans="11:18" x14ac:dyDescent="0.2">
      <c r="K8133" s="17">
        <v>8124</v>
      </c>
      <c r="L8133" s="50">
        <v>1.7319185201685485E-3</v>
      </c>
      <c r="M8133" s="50">
        <v>1.7465571959292821E-3</v>
      </c>
      <c r="N8133" s="50">
        <v>5.4399999999999997E-2</v>
      </c>
      <c r="O8133" s="50">
        <v>5.4399999999999997E-2</v>
      </c>
      <c r="R8133" s="59"/>
    </row>
    <row r="8134" spans="11:18" x14ac:dyDescent="0.2">
      <c r="K8134" s="17">
        <v>8125</v>
      </c>
      <c r="L8134" s="50">
        <v>1.5941216228043385E-3</v>
      </c>
      <c r="M8134" s="50">
        <v>1.606431474047974E-3</v>
      </c>
      <c r="N8134" s="50">
        <v>4.5199999999999997E-2</v>
      </c>
      <c r="O8134" s="50">
        <v>4.5999999999999999E-2</v>
      </c>
      <c r="R8134" s="59"/>
    </row>
    <row r="8135" spans="11:18" x14ac:dyDescent="0.2">
      <c r="K8135" s="17">
        <v>8126</v>
      </c>
      <c r="L8135" s="50">
        <v>1.8844408646283423E-3</v>
      </c>
      <c r="M8135" s="50">
        <v>1.8990404236974515E-3</v>
      </c>
      <c r="N8135" s="50">
        <v>5.3800000000000001E-2</v>
      </c>
      <c r="O8135" s="50">
        <v>5.4199999999999998E-2</v>
      </c>
      <c r="R8135" s="59"/>
    </row>
    <row r="8136" spans="11:18" x14ac:dyDescent="0.2">
      <c r="K8136" s="17">
        <v>8127</v>
      </c>
      <c r="L8136" s="50">
        <v>1.6884771957503078E-3</v>
      </c>
      <c r="M8136" s="50">
        <v>1.7021100715433792E-3</v>
      </c>
      <c r="N8136" s="50">
        <v>5.0200000000000002E-2</v>
      </c>
      <c r="O8136" s="50">
        <v>5.0799999999999998E-2</v>
      </c>
      <c r="R8136" s="59"/>
    </row>
    <row r="8137" spans="11:18" x14ac:dyDescent="0.2">
      <c r="K8137" s="17">
        <v>8128</v>
      </c>
      <c r="L8137" s="50">
        <v>1.6417800411078723E-3</v>
      </c>
      <c r="M8137" s="50">
        <v>1.6555097412193913E-3</v>
      </c>
      <c r="N8137" s="50">
        <v>5.0999999999999997E-2</v>
      </c>
      <c r="O8137" s="50">
        <v>5.0999999999999997E-2</v>
      </c>
      <c r="R8137" s="59"/>
    </row>
    <row r="8138" spans="11:18" x14ac:dyDescent="0.2">
      <c r="K8138" s="17">
        <v>8129</v>
      </c>
      <c r="L8138" s="50">
        <v>1.6376357111276849E-3</v>
      </c>
      <c r="M8138" s="50">
        <v>1.6511351670948993E-3</v>
      </c>
      <c r="N8138" s="50">
        <v>0.05</v>
      </c>
      <c r="O8138" s="50">
        <v>5.0200000000000002E-2</v>
      </c>
      <c r="R8138" s="59"/>
    </row>
    <row r="8139" spans="11:18" x14ac:dyDescent="0.2">
      <c r="K8139" s="17">
        <v>8130</v>
      </c>
      <c r="L8139" s="50">
        <v>1.7714754192588707E-3</v>
      </c>
      <c r="M8139" s="50">
        <v>1.7862508662934242E-3</v>
      </c>
      <c r="N8139" s="50">
        <v>5.4800000000000001E-2</v>
      </c>
      <c r="O8139" s="50">
        <v>5.5E-2</v>
      </c>
      <c r="R8139" s="59"/>
    </row>
    <row r="8140" spans="11:18" x14ac:dyDescent="0.2">
      <c r="K8140" s="17">
        <v>8131</v>
      </c>
      <c r="L8140" s="50">
        <v>1.9628259535603089E-3</v>
      </c>
      <c r="M8140" s="50">
        <v>1.9775851334794254E-3</v>
      </c>
      <c r="N8140" s="50">
        <v>5.4399999999999997E-2</v>
      </c>
      <c r="O8140" s="50">
        <v>5.4800000000000001E-2</v>
      </c>
      <c r="R8140" s="59"/>
    </row>
    <row r="8141" spans="11:18" x14ac:dyDescent="0.2">
      <c r="K8141" s="17">
        <v>8132</v>
      </c>
      <c r="L8141" s="50">
        <v>1.5605535162853186E-3</v>
      </c>
      <c r="M8141" s="50">
        <v>1.5742313455714128E-3</v>
      </c>
      <c r="N8141" s="50">
        <v>5.0799999999999998E-2</v>
      </c>
      <c r="O8141" s="50">
        <v>5.0999999999999997E-2</v>
      </c>
      <c r="R8141" s="59"/>
    </row>
    <row r="8142" spans="11:18" x14ac:dyDescent="0.2">
      <c r="K8142" s="17">
        <v>8133</v>
      </c>
      <c r="L8142" s="50">
        <v>1.8795045215890664E-3</v>
      </c>
      <c r="M8142" s="50">
        <v>1.8942761094547659E-3</v>
      </c>
      <c r="N8142" s="50">
        <v>5.4600000000000003E-2</v>
      </c>
      <c r="O8142" s="50">
        <v>5.5E-2</v>
      </c>
      <c r="R8142" s="59"/>
    </row>
    <row r="8143" spans="11:18" x14ac:dyDescent="0.2">
      <c r="K8143" s="17">
        <v>8134</v>
      </c>
      <c r="L8143" s="50">
        <v>1.9411154790662103E-3</v>
      </c>
      <c r="M8143" s="50">
        <v>1.9563054776552289E-3</v>
      </c>
      <c r="N8143" s="50">
        <v>5.62E-2</v>
      </c>
      <c r="O8143" s="50">
        <v>5.6599999999999998E-2</v>
      </c>
      <c r="R8143" s="59"/>
    </row>
    <row r="8144" spans="11:18" x14ac:dyDescent="0.2">
      <c r="K8144" s="17">
        <v>8135</v>
      </c>
      <c r="L8144" s="50">
        <v>1.769989355054452E-3</v>
      </c>
      <c r="M8144" s="50">
        <v>1.7839680436961779E-3</v>
      </c>
      <c r="N8144" s="50">
        <v>5.1799999999999999E-2</v>
      </c>
      <c r="O8144" s="50">
        <v>5.1799999999999999E-2</v>
      </c>
      <c r="R8144" s="59"/>
    </row>
    <row r="8145" spans="11:18" x14ac:dyDescent="0.2">
      <c r="K8145" s="17">
        <v>8136</v>
      </c>
      <c r="L8145" s="50">
        <v>1.5223140679461516E-3</v>
      </c>
      <c r="M8145" s="50">
        <v>1.5350117506538743E-3</v>
      </c>
      <c r="N8145" s="50">
        <v>4.7E-2</v>
      </c>
      <c r="O8145" s="50">
        <v>4.7199999999999999E-2</v>
      </c>
      <c r="R8145" s="59"/>
    </row>
    <row r="8146" spans="11:18" x14ac:dyDescent="0.2">
      <c r="K8146" s="17">
        <v>8137</v>
      </c>
      <c r="L8146" s="50">
        <v>1.6827687790897012E-3</v>
      </c>
      <c r="M8146" s="50">
        <v>1.6953405695233879E-3</v>
      </c>
      <c r="N8146" s="50">
        <v>4.6199999999999998E-2</v>
      </c>
      <c r="O8146" s="50">
        <v>4.7E-2</v>
      </c>
      <c r="R8146" s="59"/>
    </row>
    <row r="8147" spans="11:18" x14ac:dyDescent="0.2">
      <c r="K8147" s="17">
        <v>8138</v>
      </c>
      <c r="L8147" s="50">
        <v>1.6457598894740564E-3</v>
      </c>
      <c r="M8147" s="50">
        <v>1.6601671699840996E-3</v>
      </c>
      <c r="N8147" s="50">
        <v>5.3199999999999997E-2</v>
      </c>
      <c r="O8147" s="50">
        <v>5.3800000000000001E-2</v>
      </c>
      <c r="R8147" s="59"/>
    </row>
    <row r="8148" spans="11:18" x14ac:dyDescent="0.2">
      <c r="K8148" s="17">
        <v>8139</v>
      </c>
      <c r="L8148" s="50">
        <v>1.7702906261224353E-3</v>
      </c>
      <c r="M8148" s="50">
        <v>1.7846622485283817E-3</v>
      </c>
      <c r="N8148" s="50">
        <v>5.3199999999999997E-2</v>
      </c>
      <c r="O8148" s="50">
        <v>5.3600000000000002E-2</v>
      </c>
      <c r="R8148" s="59"/>
    </row>
    <row r="8149" spans="11:18" x14ac:dyDescent="0.2">
      <c r="K8149" s="17">
        <v>8140</v>
      </c>
      <c r="L8149" s="50">
        <v>1.5831224500419542E-3</v>
      </c>
      <c r="M8149" s="50">
        <v>1.5958392716455333E-3</v>
      </c>
      <c r="N8149" s="50">
        <v>4.7E-2</v>
      </c>
      <c r="O8149" s="50">
        <v>4.7399999999999998E-2</v>
      </c>
      <c r="R8149" s="59"/>
    </row>
    <row r="8150" spans="11:18" x14ac:dyDescent="0.2">
      <c r="K8150" s="17">
        <v>8141</v>
      </c>
      <c r="L8150" s="50">
        <v>1.5588098711271446E-3</v>
      </c>
      <c r="M8150" s="50">
        <v>1.5716423025877865E-3</v>
      </c>
      <c r="N8150" s="50">
        <v>4.7399999999999998E-2</v>
      </c>
      <c r="O8150" s="50">
        <v>4.8000000000000001E-2</v>
      </c>
      <c r="R8150" s="59"/>
    </row>
    <row r="8151" spans="11:18" x14ac:dyDescent="0.2">
      <c r="K8151" s="17">
        <v>8142</v>
      </c>
      <c r="L8151" s="50">
        <v>1.6355669783727422E-3</v>
      </c>
      <c r="M8151" s="50">
        <v>1.6504942495747554E-3</v>
      </c>
      <c r="N8151" s="50">
        <v>5.5199999999999999E-2</v>
      </c>
      <c r="O8151" s="50">
        <v>5.62E-2</v>
      </c>
      <c r="R8151" s="59"/>
    </row>
    <row r="8152" spans="11:18" x14ac:dyDescent="0.2">
      <c r="K8152" s="17">
        <v>8143</v>
      </c>
      <c r="L8152" s="50">
        <v>1.8054968921171902E-3</v>
      </c>
      <c r="M8152" s="50">
        <v>1.8208013513098685E-3</v>
      </c>
      <c r="N8152" s="50">
        <v>5.6399999999999999E-2</v>
      </c>
      <c r="O8152" s="50">
        <v>5.74E-2</v>
      </c>
      <c r="R8152" s="59"/>
    </row>
    <row r="8153" spans="11:18" x14ac:dyDescent="0.2">
      <c r="K8153" s="17">
        <v>8144</v>
      </c>
      <c r="L8153" s="50">
        <v>1.6413308896871734E-3</v>
      </c>
      <c r="M8153" s="50">
        <v>1.6546868772373581E-3</v>
      </c>
      <c r="N8153" s="50">
        <v>4.9399999999999999E-2</v>
      </c>
      <c r="O8153" s="50">
        <v>4.9599999999999998E-2</v>
      </c>
      <c r="R8153" s="59"/>
    </row>
    <row r="8154" spans="11:18" x14ac:dyDescent="0.2">
      <c r="K8154" s="17">
        <v>8145</v>
      </c>
      <c r="L8154" s="50">
        <v>1.5638494357154693E-3</v>
      </c>
      <c r="M8154" s="50">
        <v>1.5770506408159014E-3</v>
      </c>
      <c r="N8154" s="50">
        <v>4.9000000000000002E-2</v>
      </c>
      <c r="O8154" s="50">
        <v>4.9200000000000001E-2</v>
      </c>
      <c r="R8154" s="59"/>
    </row>
    <row r="8155" spans="11:18" x14ac:dyDescent="0.2">
      <c r="K8155" s="17">
        <v>8146</v>
      </c>
      <c r="L8155" s="50">
        <v>1.8663747043214289E-3</v>
      </c>
      <c r="M8155" s="50">
        <v>1.8806588616456271E-3</v>
      </c>
      <c r="N8155" s="50">
        <v>5.2400000000000002E-2</v>
      </c>
      <c r="O8155" s="50">
        <v>5.2999999999999999E-2</v>
      </c>
      <c r="R8155" s="59"/>
    </row>
    <row r="8156" spans="11:18" x14ac:dyDescent="0.2">
      <c r="K8156" s="17">
        <v>8147</v>
      </c>
      <c r="L8156" s="50">
        <v>1.8300576720281991E-3</v>
      </c>
      <c r="M8156" s="50">
        <v>1.8451225739914449E-3</v>
      </c>
      <c r="N8156" s="50">
        <v>5.5399999999999998E-2</v>
      </c>
      <c r="O8156" s="50">
        <v>5.62E-2</v>
      </c>
      <c r="R8156" s="59"/>
    </row>
    <row r="8157" spans="11:18" x14ac:dyDescent="0.2">
      <c r="K8157" s="17">
        <v>8148</v>
      </c>
      <c r="L8157" s="50">
        <v>1.9502167361031915E-3</v>
      </c>
      <c r="M8157" s="50">
        <v>1.9644720019496519E-3</v>
      </c>
      <c r="N8157" s="50">
        <v>5.2200000000000003E-2</v>
      </c>
      <c r="O8157" s="50">
        <v>5.2999999999999999E-2</v>
      </c>
      <c r="R8157" s="59"/>
    </row>
    <row r="8158" spans="11:18" x14ac:dyDescent="0.2">
      <c r="K8158" s="17">
        <v>8149</v>
      </c>
      <c r="L8158" s="50">
        <v>1.67052991900816E-3</v>
      </c>
      <c r="M8158" s="50">
        <v>1.6839458023134141E-3</v>
      </c>
      <c r="N8158" s="50">
        <v>4.9399999999999999E-2</v>
      </c>
      <c r="O8158" s="50">
        <v>4.9799999999999997E-2</v>
      </c>
      <c r="R8158" s="59"/>
    </row>
    <row r="8159" spans="11:18" x14ac:dyDescent="0.2">
      <c r="K8159" s="17">
        <v>8150</v>
      </c>
      <c r="L8159" s="50">
        <v>1.6904037080080734E-3</v>
      </c>
      <c r="M8159" s="50">
        <v>1.704457490559751E-3</v>
      </c>
      <c r="N8159" s="50">
        <v>5.1799999999999999E-2</v>
      </c>
      <c r="O8159" s="50">
        <v>5.2400000000000002E-2</v>
      </c>
      <c r="R8159" s="59"/>
    </row>
    <row r="8160" spans="11:18" x14ac:dyDescent="0.2">
      <c r="K8160" s="17">
        <v>8151</v>
      </c>
      <c r="L8160" s="50">
        <v>1.7920724510826645E-3</v>
      </c>
      <c r="M8160" s="50">
        <v>1.806059451692424E-3</v>
      </c>
      <c r="N8160" s="50">
        <v>5.1799999999999999E-2</v>
      </c>
      <c r="O8160" s="50">
        <v>5.1999999999999998E-2</v>
      </c>
      <c r="R8160" s="59"/>
    </row>
    <row r="8161" spans="11:18" x14ac:dyDescent="0.2">
      <c r="K8161" s="17">
        <v>8152</v>
      </c>
      <c r="L8161" s="50">
        <v>1.5732909086851208E-3</v>
      </c>
      <c r="M8161" s="50">
        <v>1.585754916837582E-3</v>
      </c>
      <c r="N8161" s="50">
        <v>4.5600000000000002E-2</v>
      </c>
      <c r="O8161" s="50">
        <v>4.6600000000000003E-2</v>
      </c>
      <c r="R8161" s="59"/>
    </row>
    <row r="8162" spans="11:18" x14ac:dyDescent="0.2">
      <c r="K8162" s="17">
        <v>8153</v>
      </c>
      <c r="L8162" s="50">
        <v>1.5637300133181497E-3</v>
      </c>
      <c r="M8162" s="50">
        <v>1.5768850836963282E-3</v>
      </c>
      <c r="N8162" s="50">
        <v>4.8800000000000003E-2</v>
      </c>
      <c r="O8162" s="50">
        <v>4.9000000000000002E-2</v>
      </c>
      <c r="R8162" s="59"/>
    </row>
    <row r="8163" spans="11:18" x14ac:dyDescent="0.2">
      <c r="K8163" s="17">
        <v>8154</v>
      </c>
      <c r="L8163" s="50">
        <v>1.6843866844347083E-3</v>
      </c>
      <c r="M8163" s="50">
        <v>1.6987400791455627E-3</v>
      </c>
      <c r="N8163" s="50">
        <v>5.3199999999999997E-2</v>
      </c>
      <c r="O8163" s="50">
        <v>5.3400000000000003E-2</v>
      </c>
      <c r="R8163" s="59"/>
    </row>
    <row r="8164" spans="11:18" x14ac:dyDescent="0.2">
      <c r="K8164" s="17">
        <v>8155</v>
      </c>
      <c r="L8164" s="50">
        <v>1.703757529388083E-3</v>
      </c>
      <c r="M8164" s="50">
        <v>1.7173937878805681E-3</v>
      </c>
      <c r="N8164" s="50">
        <v>5.0200000000000002E-2</v>
      </c>
      <c r="O8164" s="50">
        <v>5.0799999999999998E-2</v>
      </c>
      <c r="R8164" s="59"/>
    </row>
    <row r="8165" spans="11:18" x14ac:dyDescent="0.2">
      <c r="K8165" s="17">
        <v>8156</v>
      </c>
      <c r="L8165" s="50">
        <v>1.6367121991284308E-3</v>
      </c>
      <c r="M8165" s="50">
        <v>1.65109896008891E-3</v>
      </c>
      <c r="N8165" s="50">
        <v>5.3199999999999997E-2</v>
      </c>
      <c r="O8165" s="50">
        <v>5.4199999999999998E-2</v>
      </c>
      <c r="R8165" s="59"/>
    </row>
    <row r="8166" spans="11:18" x14ac:dyDescent="0.2">
      <c r="K8166" s="17">
        <v>8157</v>
      </c>
      <c r="L8166" s="50">
        <v>1.8252997520761035E-3</v>
      </c>
      <c r="M8166" s="50">
        <v>1.8400179925806529E-3</v>
      </c>
      <c r="N8166" s="50">
        <v>5.4199999999999998E-2</v>
      </c>
      <c r="O8166" s="50">
        <v>5.4800000000000001E-2</v>
      </c>
      <c r="R8166" s="59"/>
    </row>
    <row r="8167" spans="11:18" x14ac:dyDescent="0.2">
      <c r="K8167" s="17">
        <v>8158</v>
      </c>
      <c r="L8167" s="50">
        <v>1.6541999191896483E-3</v>
      </c>
      <c r="M8167" s="50">
        <v>1.6670723613006941E-3</v>
      </c>
      <c r="N8167" s="50">
        <v>4.7600000000000003E-2</v>
      </c>
      <c r="O8167" s="50">
        <v>4.7800000000000002E-2</v>
      </c>
      <c r="R8167" s="59"/>
    </row>
    <row r="8168" spans="11:18" x14ac:dyDescent="0.2">
      <c r="K8168" s="17">
        <v>8159</v>
      </c>
      <c r="L8168" s="50">
        <v>1.9500832180860766E-3</v>
      </c>
      <c r="M8168" s="50">
        <v>1.9640654899979954E-3</v>
      </c>
      <c r="N8168" s="50">
        <v>5.0999999999999997E-2</v>
      </c>
      <c r="O8168" s="50">
        <v>5.1999999999999998E-2</v>
      </c>
      <c r="R8168" s="59"/>
    </row>
    <row r="8169" spans="11:18" x14ac:dyDescent="0.2">
      <c r="K8169" s="17">
        <v>8160</v>
      </c>
      <c r="L8169" s="50">
        <v>1.6923760758998569E-3</v>
      </c>
      <c r="M8169" s="50">
        <v>1.70633755643024E-3</v>
      </c>
      <c r="N8169" s="50">
        <v>5.16E-2</v>
      </c>
      <c r="O8169" s="50">
        <v>5.2200000000000003E-2</v>
      </c>
      <c r="R8169" s="59"/>
    </row>
    <row r="8170" spans="11:18" x14ac:dyDescent="0.2">
      <c r="K8170" s="17">
        <v>8161</v>
      </c>
      <c r="L8170" s="50">
        <v>1.56404469954208E-3</v>
      </c>
      <c r="M8170" s="50">
        <v>1.5775490118583382E-3</v>
      </c>
      <c r="N8170" s="50">
        <v>5.0200000000000002E-2</v>
      </c>
      <c r="O8170" s="50">
        <v>5.04E-2</v>
      </c>
      <c r="R8170" s="59"/>
    </row>
    <row r="8171" spans="11:18" x14ac:dyDescent="0.2">
      <c r="K8171" s="17">
        <v>8162</v>
      </c>
      <c r="L8171" s="50">
        <v>1.7483511284050672E-3</v>
      </c>
      <c r="M8171" s="50">
        <v>1.7625159779206126E-3</v>
      </c>
      <c r="N8171" s="50">
        <v>5.2400000000000002E-2</v>
      </c>
      <c r="O8171" s="50">
        <v>5.28E-2</v>
      </c>
      <c r="R8171" s="59"/>
    </row>
    <row r="8172" spans="11:18" x14ac:dyDescent="0.2">
      <c r="K8172" s="17">
        <v>8163</v>
      </c>
      <c r="L8172" s="50">
        <v>1.7535079088835019E-3</v>
      </c>
      <c r="M8172" s="50">
        <v>1.7669672339892693E-3</v>
      </c>
      <c r="N8172" s="50">
        <v>4.9599999999999998E-2</v>
      </c>
      <c r="O8172" s="50">
        <v>0.05</v>
      </c>
      <c r="R8172" s="59"/>
    </row>
    <row r="8173" spans="11:18" x14ac:dyDescent="0.2">
      <c r="K8173" s="17">
        <v>8164</v>
      </c>
      <c r="L8173" s="50">
        <v>1.6472565133379767E-3</v>
      </c>
      <c r="M8173" s="50">
        <v>1.6613054789197342E-3</v>
      </c>
      <c r="N8173" s="50">
        <v>5.1799999999999999E-2</v>
      </c>
      <c r="O8173" s="50">
        <v>5.2400000000000002E-2</v>
      </c>
      <c r="R8173" s="59"/>
    </row>
    <row r="8174" spans="11:18" x14ac:dyDescent="0.2">
      <c r="K8174" s="17">
        <v>8165</v>
      </c>
      <c r="L8174" s="50">
        <v>1.5875223674333312E-3</v>
      </c>
      <c r="M8174" s="50">
        <v>1.6007624567101117E-3</v>
      </c>
      <c r="N8174" s="50">
        <v>4.9000000000000002E-2</v>
      </c>
      <c r="O8174" s="50">
        <v>4.9399999999999999E-2</v>
      </c>
      <c r="R8174" s="59"/>
    </row>
    <row r="8175" spans="11:18" x14ac:dyDescent="0.2">
      <c r="K8175" s="17">
        <v>8166</v>
      </c>
      <c r="L8175" s="50">
        <v>1.5562060415646641E-3</v>
      </c>
      <c r="M8175" s="50">
        <v>1.5696380017438296E-3</v>
      </c>
      <c r="N8175" s="50">
        <v>4.9799999999999997E-2</v>
      </c>
      <c r="O8175" s="50">
        <v>0.05</v>
      </c>
      <c r="R8175" s="59"/>
    </row>
    <row r="8176" spans="11:18" x14ac:dyDescent="0.2">
      <c r="K8176" s="17">
        <v>8167</v>
      </c>
      <c r="L8176" s="50">
        <v>1.6588353427587183E-3</v>
      </c>
      <c r="M8176" s="50">
        <v>1.6723334633558348E-3</v>
      </c>
      <c r="N8176" s="50">
        <v>0.05</v>
      </c>
      <c r="O8176" s="50">
        <v>5.0200000000000002E-2</v>
      </c>
      <c r="R8176" s="59"/>
    </row>
    <row r="8177" spans="11:18" x14ac:dyDescent="0.2">
      <c r="K8177" s="17">
        <v>8168</v>
      </c>
      <c r="L8177" s="50">
        <v>1.941733744200523E-3</v>
      </c>
      <c r="M8177" s="50">
        <v>1.9567313163246507E-3</v>
      </c>
      <c r="N8177" s="50">
        <v>5.5399999999999998E-2</v>
      </c>
      <c r="O8177" s="50">
        <v>5.5599999999999997E-2</v>
      </c>
      <c r="R8177" s="59"/>
    </row>
    <row r="8178" spans="11:18" x14ac:dyDescent="0.2">
      <c r="K8178" s="17">
        <v>8169</v>
      </c>
      <c r="L8178" s="50">
        <v>1.6051736487915735E-3</v>
      </c>
      <c r="M8178" s="50">
        <v>1.6191141069496957E-3</v>
      </c>
      <c r="N8178" s="50">
        <v>5.16E-2</v>
      </c>
      <c r="O8178" s="50">
        <v>5.1999999999999998E-2</v>
      </c>
      <c r="R8178" s="59"/>
    </row>
    <row r="8179" spans="11:18" x14ac:dyDescent="0.2">
      <c r="K8179" s="17">
        <v>8170</v>
      </c>
      <c r="L8179" s="50">
        <v>1.7891517363806475E-3</v>
      </c>
      <c r="M8179" s="50">
        <v>1.8032259954308912E-3</v>
      </c>
      <c r="N8179" s="50">
        <v>5.1799999999999999E-2</v>
      </c>
      <c r="O8179" s="50">
        <v>5.2400000000000002E-2</v>
      </c>
      <c r="R8179" s="59"/>
    </row>
    <row r="8180" spans="11:18" x14ac:dyDescent="0.2">
      <c r="K8180" s="17">
        <v>8171</v>
      </c>
      <c r="L8180" s="50">
        <v>1.7209235370196385E-3</v>
      </c>
      <c r="M8180" s="50">
        <v>1.7343101682444995E-3</v>
      </c>
      <c r="N8180" s="50">
        <v>4.9399999999999999E-2</v>
      </c>
      <c r="O8180" s="50">
        <v>4.9599999999999998E-2</v>
      </c>
      <c r="R8180" s="59"/>
    </row>
    <row r="8181" spans="11:18" x14ac:dyDescent="0.2">
      <c r="K8181" s="17">
        <v>8172</v>
      </c>
      <c r="L8181" s="50">
        <v>1.8266104704952255E-3</v>
      </c>
      <c r="M8181" s="50">
        <v>1.8417457822818533E-3</v>
      </c>
      <c r="N8181" s="50">
        <v>5.62E-2</v>
      </c>
      <c r="O8181" s="50">
        <v>5.62E-2</v>
      </c>
      <c r="R8181" s="59"/>
    </row>
    <row r="8182" spans="11:18" x14ac:dyDescent="0.2">
      <c r="K8182" s="17">
        <v>8173</v>
      </c>
      <c r="L8182" s="50">
        <v>1.6185773860750595E-3</v>
      </c>
      <c r="M8182" s="50">
        <v>1.6321442845966786E-3</v>
      </c>
      <c r="N8182" s="50">
        <v>5.04E-2</v>
      </c>
      <c r="O8182" s="50">
        <v>5.04E-2</v>
      </c>
      <c r="R8182" s="59"/>
    </row>
    <row r="8183" spans="11:18" x14ac:dyDescent="0.2">
      <c r="K8183" s="17">
        <v>8174</v>
      </c>
      <c r="L8183" s="50">
        <v>1.7768455616562818E-3</v>
      </c>
      <c r="M8183" s="50">
        <v>1.7911889760149648E-3</v>
      </c>
      <c r="N8183" s="50">
        <v>5.2999999999999999E-2</v>
      </c>
      <c r="O8183" s="50">
        <v>5.3400000000000003E-2</v>
      </c>
      <c r="R8183" s="59"/>
    </row>
    <row r="8184" spans="11:18" x14ac:dyDescent="0.2">
      <c r="K8184" s="17">
        <v>8175</v>
      </c>
      <c r="L8184" s="50">
        <v>1.9582950883034354E-3</v>
      </c>
      <c r="M8184" s="50">
        <v>1.9738226479210394E-3</v>
      </c>
      <c r="N8184" s="50">
        <v>5.74E-2</v>
      </c>
      <c r="O8184" s="50">
        <v>5.7599999999999998E-2</v>
      </c>
      <c r="R8184" s="59"/>
    </row>
    <row r="8185" spans="11:18" x14ac:dyDescent="0.2">
      <c r="K8185" s="17">
        <v>8176</v>
      </c>
      <c r="L8185" s="50">
        <v>1.9776033773369946E-3</v>
      </c>
      <c r="M8185" s="50">
        <v>1.9938642515223985E-3</v>
      </c>
      <c r="N8185" s="50">
        <v>6.0199999999999997E-2</v>
      </c>
      <c r="O8185" s="50">
        <v>6.0600000000000001E-2</v>
      </c>
      <c r="R8185" s="59"/>
    </row>
    <row r="8186" spans="11:18" x14ac:dyDescent="0.2">
      <c r="K8186" s="17">
        <v>8177</v>
      </c>
      <c r="L8186" s="50">
        <v>1.8155104309713242E-3</v>
      </c>
      <c r="M8186" s="50">
        <v>1.8299466355371323E-3</v>
      </c>
      <c r="N8186" s="50">
        <v>5.3400000000000003E-2</v>
      </c>
      <c r="O8186" s="50">
        <v>5.3600000000000002E-2</v>
      </c>
      <c r="R8186" s="59"/>
    </row>
    <row r="8187" spans="11:18" x14ac:dyDescent="0.2">
      <c r="K8187" s="17">
        <v>8178</v>
      </c>
      <c r="L8187" s="50">
        <v>1.8452384460320033E-3</v>
      </c>
      <c r="M8187" s="50">
        <v>1.8601703261910795E-3</v>
      </c>
      <c r="N8187" s="50">
        <v>5.5199999999999999E-2</v>
      </c>
      <c r="O8187" s="50">
        <v>5.5599999999999997E-2</v>
      </c>
      <c r="R8187" s="59"/>
    </row>
    <row r="8188" spans="11:18" x14ac:dyDescent="0.2">
      <c r="K8188" s="17">
        <v>8179</v>
      </c>
      <c r="L8188" s="50">
        <v>1.4284738162280571E-3</v>
      </c>
      <c r="M8188" s="50">
        <v>1.4401678096401991E-3</v>
      </c>
      <c r="N8188" s="50">
        <v>4.3400000000000001E-2</v>
      </c>
      <c r="O8188" s="50">
        <v>4.3400000000000001E-2</v>
      </c>
      <c r="R8188" s="59"/>
    </row>
    <row r="8189" spans="11:18" x14ac:dyDescent="0.2">
      <c r="K8189" s="17">
        <v>8180</v>
      </c>
      <c r="L8189" s="50">
        <v>1.7757869959147677E-3</v>
      </c>
      <c r="M8189" s="50">
        <v>1.7896811829880331E-3</v>
      </c>
      <c r="N8189" s="50">
        <v>5.1200000000000002E-2</v>
      </c>
      <c r="O8189" s="50">
        <v>5.16E-2</v>
      </c>
      <c r="R8189" s="59"/>
    </row>
    <row r="8190" spans="11:18" x14ac:dyDescent="0.2">
      <c r="K8190" s="17">
        <v>8181</v>
      </c>
      <c r="L8190" s="50">
        <v>1.6305194290300712E-3</v>
      </c>
      <c r="M8190" s="50">
        <v>1.6448153660524928E-3</v>
      </c>
      <c r="N8190" s="50">
        <v>5.28E-2</v>
      </c>
      <c r="O8190" s="50">
        <v>5.3400000000000003E-2</v>
      </c>
      <c r="R8190" s="59"/>
    </row>
    <row r="8191" spans="11:18" x14ac:dyDescent="0.2">
      <c r="K8191" s="17">
        <v>8182</v>
      </c>
      <c r="L8191" s="50">
        <v>1.7546787264308367E-3</v>
      </c>
      <c r="M8191" s="50">
        <v>1.767630550794679E-3</v>
      </c>
      <c r="N8191" s="50">
        <v>4.7800000000000002E-2</v>
      </c>
      <c r="O8191" s="50">
        <v>4.82E-2</v>
      </c>
      <c r="R8191" s="59"/>
    </row>
    <row r="8192" spans="11:18" x14ac:dyDescent="0.2">
      <c r="K8192" s="17">
        <v>8183</v>
      </c>
      <c r="L8192" s="50">
        <v>1.4978511432812579E-3</v>
      </c>
      <c r="M8192" s="50">
        <v>1.5104722503648045E-3</v>
      </c>
      <c r="N8192" s="50">
        <v>4.6600000000000003E-2</v>
      </c>
      <c r="O8192" s="50">
        <v>4.7399999999999998E-2</v>
      </c>
      <c r="R8192" s="59"/>
    </row>
    <row r="8193" spans="11:18" x14ac:dyDescent="0.2">
      <c r="K8193" s="17">
        <v>8184</v>
      </c>
      <c r="L8193" s="50">
        <v>1.6866705840589188E-3</v>
      </c>
      <c r="M8193" s="50">
        <v>1.6998524114260139E-3</v>
      </c>
      <c r="N8193" s="50">
        <v>4.8599999999999997E-2</v>
      </c>
      <c r="O8193" s="50">
        <v>4.9200000000000001E-2</v>
      </c>
      <c r="R8193" s="59"/>
    </row>
    <row r="8194" spans="11:18" x14ac:dyDescent="0.2">
      <c r="K8194" s="17">
        <v>8185</v>
      </c>
      <c r="L8194" s="50">
        <v>1.6586059891710921E-3</v>
      </c>
      <c r="M8194" s="50">
        <v>1.671544842082756E-3</v>
      </c>
      <c r="N8194" s="50">
        <v>4.7600000000000003E-2</v>
      </c>
      <c r="O8194" s="50">
        <v>4.82E-2</v>
      </c>
      <c r="R8194" s="59"/>
    </row>
    <row r="8195" spans="11:18" x14ac:dyDescent="0.2">
      <c r="K8195" s="17">
        <v>8186</v>
      </c>
      <c r="L8195" s="50">
        <v>1.4257495011503482E-3</v>
      </c>
      <c r="M8195" s="50">
        <v>1.4384023012818702E-3</v>
      </c>
      <c r="N8195" s="50">
        <v>4.7E-2</v>
      </c>
      <c r="O8195" s="50">
        <v>4.7199999999999999E-2</v>
      </c>
      <c r="R8195" s="59"/>
    </row>
    <row r="8196" spans="11:18" x14ac:dyDescent="0.2">
      <c r="K8196" s="17">
        <v>8187</v>
      </c>
      <c r="L8196" s="50">
        <v>1.6710251610164424E-3</v>
      </c>
      <c r="M8196" s="50">
        <v>1.6845058117046217E-3</v>
      </c>
      <c r="N8196" s="50">
        <v>0.05</v>
      </c>
      <c r="O8196" s="50">
        <v>0.05</v>
      </c>
      <c r="R8196" s="59"/>
    </row>
    <row r="8197" spans="11:18" x14ac:dyDescent="0.2">
      <c r="K8197" s="17">
        <v>8188</v>
      </c>
      <c r="L8197" s="50">
        <v>1.7575507378413369E-3</v>
      </c>
      <c r="M8197" s="50">
        <v>1.7724051848376071E-3</v>
      </c>
      <c r="N8197" s="50">
        <v>5.5E-2</v>
      </c>
      <c r="O8197" s="50">
        <v>5.5599999999999997E-2</v>
      </c>
      <c r="R8197" s="59"/>
    </row>
    <row r="8198" spans="11:18" x14ac:dyDescent="0.2">
      <c r="K8198" s="17">
        <v>8189</v>
      </c>
      <c r="L8198" s="50">
        <v>1.5799111212683539E-3</v>
      </c>
      <c r="M8198" s="50">
        <v>1.593576105961985E-3</v>
      </c>
      <c r="N8198" s="50">
        <v>5.0799999999999998E-2</v>
      </c>
      <c r="O8198" s="50">
        <v>5.0999999999999997E-2</v>
      </c>
      <c r="R8198" s="59"/>
    </row>
    <row r="8199" spans="11:18" x14ac:dyDescent="0.2">
      <c r="K8199" s="17">
        <v>8190</v>
      </c>
      <c r="L8199" s="50">
        <v>1.5818095370516724E-3</v>
      </c>
      <c r="M8199" s="50">
        <v>1.5964237630674894E-3</v>
      </c>
      <c r="N8199" s="50">
        <v>5.4199999999999998E-2</v>
      </c>
      <c r="O8199" s="50">
        <v>5.4600000000000003E-2</v>
      </c>
      <c r="R8199" s="59"/>
    </row>
    <row r="8200" spans="11:18" x14ac:dyDescent="0.2">
      <c r="K8200" s="17">
        <v>8191</v>
      </c>
      <c r="L8200" s="50">
        <v>1.7849217488572003E-3</v>
      </c>
      <c r="M8200" s="50">
        <v>1.7994780602483048E-3</v>
      </c>
      <c r="N8200" s="50">
        <v>5.3800000000000001E-2</v>
      </c>
      <c r="O8200" s="50">
        <v>5.4199999999999998E-2</v>
      </c>
      <c r="R8200" s="59"/>
    </row>
    <row r="8201" spans="11:18" x14ac:dyDescent="0.2">
      <c r="K8201" s="17">
        <v>8192</v>
      </c>
      <c r="L8201" s="50">
        <v>1.8183181718775207E-3</v>
      </c>
      <c r="M8201" s="50">
        <v>1.8329208802224865E-3</v>
      </c>
      <c r="N8201" s="50">
        <v>5.3999999999999999E-2</v>
      </c>
      <c r="O8201" s="50">
        <v>5.4399999999999997E-2</v>
      </c>
      <c r="R8201" s="59"/>
    </row>
    <row r="8202" spans="11:18" x14ac:dyDescent="0.2">
      <c r="K8202" s="17">
        <v>8193</v>
      </c>
      <c r="L8202" s="50">
        <v>2.1194637950217839E-3</v>
      </c>
      <c r="M8202" s="50">
        <v>2.1351097551701483E-3</v>
      </c>
      <c r="N8202" s="50">
        <v>5.7599999999999998E-2</v>
      </c>
      <c r="O8202" s="50">
        <v>5.8000000000000003E-2</v>
      </c>
      <c r="R8202" s="59"/>
    </row>
    <row r="8203" spans="11:18" x14ac:dyDescent="0.2">
      <c r="K8203" s="17">
        <v>8194</v>
      </c>
      <c r="L8203" s="50">
        <v>1.4602273020239917E-3</v>
      </c>
      <c r="M8203" s="50">
        <v>1.4719407519104364E-3</v>
      </c>
      <c r="N8203" s="50">
        <v>4.3400000000000001E-2</v>
      </c>
      <c r="O8203" s="50">
        <v>4.36E-2</v>
      </c>
      <c r="R8203" s="59"/>
    </row>
    <row r="8204" spans="11:18" x14ac:dyDescent="0.2">
      <c r="K8204" s="17">
        <v>8195</v>
      </c>
      <c r="L8204" s="50">
        <v>1.5182219541142407E-3</v>
      </c>
      <c r="M8204" s="50">
        <v>1.5308335108728812E-3</v>
      </c>
      <c r="N8204" s="50">
        <v>4.6800000000000001E-2</v>
      </c>
      <c r="O8204" s="50">
        <v>4.7E-2</v>
      </c>
      <c r="R8204" s="59"/>
    </row>
    <row r="8205" spans="11:18" x14ac:dyDescent="0.2">
      <c r="K8205" s="17">
        <v>8196</v>
      </c>
      <c r="L8205" s="50">
        <v>1.8631128296572276E-3</v>
      </c>
      <c r="M8205" s="50">
        <v>1.878096912706998E-3</v>
      </c>
      <c r="N8205" s="50">
        <v>5.5199999999999999E-2</v>
      </c>
      <c r="O8205" s="50">
        <v>5.6000000000000001E-2</v>
      </c>
      <c r="R8205" s="59"/>
    </row>
    <row r="8206" spans="11:18" x14ac:dyDescent="0.2">
      <c r="K8206" s="17">
        <v>8197</v>
      </c>
      <c r="L8206" s="50">
        <v>1.7268109769917931E-3</v>
      </c>
      <c r="M8206" s="50">
        <v>1.7401370653156991E-3</v>
      </c>
      <c r="N8206" s="50">
        <v>4.9200000000000001E-2</v>
      </c>
      <c r="O8206" s="50">
        <v>4.9399999999999999E-2</v>
      </c>
      <c r="R8206" s="59"/>
    </row>
    <row r="8207" spans="11:18" x14ac:dyDescent="0.2">
      <c r="K8207" s="17">
        <v>8198</v>
      </c>
      <c r="L8207" s="50">
        <v>1.7808356670852312E-3</v>
      </c>
      <c r="M8207" s="50">
        <v>1.7943136277273641E-3</v>
      </c>
      <c r="N8207" s="50">
        <v>4.9399999999999999E-2</v>
      </c>
      <c r="O8207" s="50">
        <v>0.05</v>
      </c>
      <c r="R8207" s="59"/>
    </row>
    <row r="8208" spans="11:18" x14ac:dyDescent="0.2">
      <c r="K8208" s="17">
        <v>8199</v>
      </c>
      <c r="L8208" s="50">
        <v>1.747426881968708E-3</v>
      </c>
      <c r="M8208" s="50">
        <v>1.761687766395945E-3</v>
      </c>
      <c r="N8208" s="50">
        <v>5.28E-2</v>
      </c>
      <c r="O8208" s="50">
        <v>5.3199999999999997E-2</v>
      </c>
      <c r="R8208" s="59"/>
    </row>
    <row r="8209" spans="11:18" x14ac:dyDescent="0.2">
      <c r="K8209" s="17">
        <v>8200</v>
      </c>
      <c r="L8209" s="50">
        <v>1.8385355823675627E-3</v>
      </c>
      <c r="M8209" s="50">
        <v>1.8531844049681637E-3</v>
      </c>
      <c r="N8209" s="50">
        <v>5.3999999999999999E-2</v>
      </c>
      <c r="O8209" s="50">
        <v>5.4399999999999997E-2</v>
      </c>
      <c r="R8209" s="59"/>
    </row>
    <row r="8210" spans="11:18" x14ac:dyDescent="0.2">
      <c r="K8210" s="17">
        <v>8201</v>
      </c>
      <c r="L8210" s="50">
        <v>1.8366423866215062E-3</v>
      </c>
      <c r="M8210" s="50">
        <v>1.8512363770128296E-3</v>
      </c>
      <c r="N8210" s="50">
        <v>5.3999999999999999E-2</v>
      </c>
      <c r="O8210" s="50">
        <v>5.4199999999999998E-2</v>
      </c>
      <c r="R8210" s="59"/>
    </row>
    <row r="8211" spans="11:18" x14ac:dyDescent="0.2">
      <c r="K8211" s="17">
        <v>8202</v>
      </c>
      <c r="L8211" s="50">
        <v>1.6896283603608736E-3</v>
      </c>
      <c r="M8211" s="50">
        <v>1.7036324079431832E-3</v>
      </c>
      <c r="N8211" s="50">
        <v>5.1999999999999998E-2</v>
      </c>
      <c r="O8211" s="50">
        <v>5.1999999999999998E-2</v>
      </c>
      <c r="R8211" s="59"/>
    </row>
    <row r="8212" spans="11:18" x14ac:dyDescent="0.2">
      <c r="K8212" s="17">
        <v>8203</v>
      </c>
      <c r="L8212" s="50">
        <v>1.4354609589863343E-3</v>
      </c>
      <c r="M8212" s="50">
        <v>1.4479447671553402E-3</v>
      </c>
      <c r="N8212" s="50">
        <v>4.5999999999999999E-2</v>
      </c>
      <c r="O8212" s="50">
        <v>4.6800000000000001E-2</v>
      </c>
      <c r="R8212" s="59"/>
    </row>
    <row r="8213" spans="11:18" x14ac:dyDescent="0.2">
      <c r="K8213" s="17">
        <v>8204</v>
      </c>
      <c r="L8213" s="50">
        <v>2.016296949270184E-3</v>
      </c>
      <c r="M8213" s="50">
        <v>2.0306953723220949E-3</v>
      </c>
      <c r="N8213" s="50">
        <v>5.28E-2</v>
      </c>
      <c r="O8213" s="50">
        <v>5.3199999999999997E-2</v>
      </c>
      <c r="R8213" s="59"/>
    </row>
    <row r="8214" spans="11:18" x14ac:dyDescent="0.2">
      <c r="K8214" s="17">
        <v>8205</v>
      </c>
      <c r="L8214" s="50">
        <v>1.659864678134765E-3</v>
      </c>
      <c r="M8214" s="50">
        <v>1.673821560044658E-3</v>
      </c>
      <c r="N8214" s="50">
        <v>5.16E-2</v>
      </c>
      <c r="O8214" s="50">
        <v>5.1999999999999998E-2</v>
      </c>
      <c r="R8214" s="59"/>
    </row>
    <row r="8215" spans="11:18" x14ac:dyDescent="0.2">
      <c r="K8215" s="17">
        <v>8206</v>
      </c>
      <c r="L8215" s="50">
        <v>1.6592469133419622E-3</v>
      </c>
      <c r="M8215" s="50">
        <v>1.674075974663294E-3</v>
      </c>
      <c r="N8215" s="50">
        <v>5.5199999999999999E-2</v>
      </c>
      <c r="O8215" s="50">
        <v>5.5399999999999998E-2</v>
      </c>
      <c r="R8215" s="59"/>
    </row>
    <row r="8216" spans="11:18" x14ac:dyDescent="0.2">
      <c r="K8216" s="17">
        <v>8207</v>
      </c>
      <c r="L8216" s="50">
        <v>1.5145809499656007E-3</v>
      </c>
      <c r="M8216" s="50">
        <v>1.5284714031059236E-3</v>
      </c>
      <c r="N8216" s="50">
        <v>5.16E-2</v>
      </c>
      <c r="O8216" s="50">
        <v>5.1999999999999998E-2</v>
      </c>
      <c r="R8216" s="59"/>
    </row>
    <row r="8217" spans="11:18" x14ac:dyDescent="0.2">
      <c r="K8217" s="17">
        <v>8208</v>
      </c>
      <c r="L8217" s="50">
        <v>1.5246482401656421E-3</v>
      </c>
      <c r="M8217" s="50">
        <v>1.5377187529740056E-3</v>
      </c>
      <c r="N8217" s="50">
        <v>4.8599999999999997E-2</v>
      </c>
      <c r="O8217" s="50">
        <v>4.8599999999999997E-2</v>
      </c>
      <c r="R8217" s="59"/>
    </row>
    <row r="8218" spans="11:18" x14ac:dyDescent="0.2">
      <c r="K8218" s="17">
        <v>8209</v>
      </c>
      <c r="L8218" s="50">
        <v>1.6288724706795795E-3</v>
      </c>
      <c r="M8218" s="50">
        <v>1.6430217590379318E-3</v>
      </c>
      <c r="N8218" s="50">
        <v>5.2400000000000002E-2</v>
      </c>
      <c r="O8218" s="50">
        <v>5.28E-2</v>
      </c>
      <c r="R8218" s="59"/>
    </row>
    <row r="8219" spans="11:18" x14ac:dyDescent="0.2">
      <c r="K8219" s="17">
        <v>8210</v>
      </c>
      <c r="L8219" s="50">
        <v>2.0456754254114832E-3</v>
      </c>
      <c r="M8219" s="50">
        <v>2.06035660712816E-3</v>
      </c>
      <c r="N8219" s="50">
        <v>5.3999999999999999E-2</v>
      </c>
      <c r="O8219" s="50">
        <v>5.4199999999999998E-2</v>
      </c>
      <c r="R8219" s="59"/>
    </row>
    <row r="8220" spans="11:18" x14ac:dyDescent="0.2">
      <c r="K8220" s="17">
        <v>8211</v>
      </c>
      <c r="L8220" s="50">
        <v>1.6334078917144023E-3</v>
      </c>
      <c r="M8220" s="50">
        <v>1.6462771818727127E-3</v>
      </c>
      <c r="N8220" s="50">
        <v>4.7600000000000003E-2</v>
      </c>
      <c r="O8220" s="50">
        <v>4.7800000000000002E-2</v>
      </c>
      <c r="R8220" s="59"/>
    </row>
    <row r="8221" spans="11:18" x14ac:dyDescent="0.2">
      <c r="K8221" s="17">
        <v>8212</v>
      </c>
      <c r="L8221" s="50">
        <v>1.5765964748139559E-3</v>
      </c>
      <c r="M8221" s="50">
        <v>1.5906268961709709E-3</v>
      </c>
      <c r="N8221" s="50">
        <v>5.2200000000000003E-2</v>
      </c>
      <c r="O8221" s="50">
        <v>5.2400000000000002E-2</v>
      </c>
      <c r="R8221" s="59"/>
    </row>
    <row r="8222" spans="11:18" x14ac:dyDescent="0.2">
      <c r="K8222" s="17">
        <v>8213</v>
      </c>
      <c r="L8222" s="50">
        <v>1.5730387918105318E-3</v>
      </c>
      <c r="M8222" s="50">
        <v>1.5868763095699648E-3</v>
      </c>
      <c r="N8222" s="50">
        <v>5.0999999999999997E-2</v>
      </c>
      <c r="O8222" s="50">
        <v>5.1799999999999999E-2</v>
      </c>
      <c r="R8222" s="59"/>
    </row>
    <row r="8223" spans="11:18" x14ac:dyDescent="0.2">
      <c r="K8223" s="17">
        <v>8214</v>
      </c>
      <c r="L8223" s="50">
        <v>1.6174502101373449E-3</v>
      </c>
      <c r="M8223" s="50">
        <v>1.6317071640521369E-3</v>
      </c>
      <c r="N8223" s="50">
        <v>5.2600000000000001E-2</v>
      </c>
      <c r="O8223" s="50">
        <v>5.3199999999999997E-2</v>
      </c>
      <c r="R8223" s="59"/>
    </row>
    <row r="8224" spans="11:18" x14ac:dyDescent="0.2">
      <c r="K8224" s="17">
        <v>8215</v>
      </c>
      <c r="L8224" s="50">
        <v>1.6757902953682233E-3</v>
      </c>
      <c r="M8224" s="50">
        <v>1.6890436550729547E-3</v>
      </c>
      <c r="N8224" s="50">
        <v>4.9000000000000002E-2</v>
      </c>
      <c r="O8224" s="50">
        <v>4.9200000000000001E-2</v>
      </c>
      <c r="R8224" s="59"/>
    </row>
    <row r="8225" spans="11:18" x14ac:dyDescent="0.2">
      <c r="K8225" s="17">
        <v>8216</v>
      </c>
      <c r="L8225" s="50">
        <v>1.6022081155796215E-3</v>
      </c>
      <c r="M8225" s="50">
        <v>1.6148298782228516E-3</v>
      </c>
      <c r="N8225" s="50">
        <v>4.6399999999999997E-2</v>
      </c>
      <c r="O8225" s="50">
        <v>4.7E-2</v>
      </c>
      <c r="R8225" s="59"/>
    </row>
    <row r="8226" spans="11:18" x14ac:dyDescent="0.2">
      <c r="K8226" s="17">
        <v>8217</v>
      </c>
      <c r="L8226" s="50">
        <v>1.3218268016483819E-3</v>
      </c>
      <c r="M8226" s="50">
        <v>1.3334490438765198E-3</v>
      </c>
      <c r="N8226" s="50">
        <v>4.2799999999999998E-2</v>
      </c>
      <c r="O8226" s="50">
        <v>4.3400000000000001E-2</v>
      </c>
      <c r="R8226" s="59"/>
    </row>
    <row r="8227" spans="11:18" x14ac:dyDescent="0.2">
      <c r="K8227" s="17">
        <v>8218</v>
      </c>
      <c r="L8227" s="50">
        <v>1.8464591511116253E-3</v>
      </c>
      <c r="M8227" s="50">
        <v>1.8607734680362129E-3</v>
      </c>
      <c r="N8227" s="50">
        <v>5.2400000000000002E-2</v>
      </c>
      <c r="O8227" s="50">
        <v>5.3600000000000002E-2</v>
      </c>
      <c r="R8227" s="59"/>
    </row>
    <row r="8228" spans="11:18" x14ac:dyDescent="0.2">
      <c r="K8228" s="17">
        <v>8219</v>
      </c>
      <c r="L8228" s="50">
        <v>1.4537439849613436E-3</v>
      </c>
      <c r="M8228" s="50">
        <v>1.4664082574708688E-3</v>
      </c>
      <c r="N8228" s="50">
        <v>4.6600000000000003E-2</v>
      </c>
      <c r="O8228" s="50">
        <v>4.7399999999999998E-2</v>
      </c>
      <c r="R8228" s="59"/>
    </row>
    <row r="8229" spans="11:18" x14ac:dyDescent="0.2">
      <c r="K8229" s="17">
        <v>8220</v>
      </c>
      <c r="L8229" s="50">
        <v>1.6199138508722747E-3</v>
      </c>
      <c r="M8229" s="50">
        <v>1.6336363756401582E-3</v>
      </c>
      <c r="N8229" s="50">
        <v>5.0999999999999997E-2</v>
      </c>
      <c r="O8229" s="50">
        <v>5.0999999999999997E-2</v>
      </c>
      <c r="R8229" s="59"/>
    </row>
    <row r="8230" spans="11:18" x14ac:dyDescent="0.2">
      <c r="K8230" s="17">
        <v>8221</v>
      </c>
      <c r="L8230" s="50">
        <v>1.6496359046960585E-3</v>
      </c>
      <c r="M8230" s="50">
        <v>1.6636306447669104E-3</v>
      </c>
      <c r="N8230" s="50">
        <v>5.1799999999999999E-2</v>
      </c>
      <c r="O8230" s="50">
        <v>5.2200000000000003E-2</v>
      </c>
      <c r="R8230" s="59"/>
    </row>
    <row r="8231" spans="11:18" x14ac:dyDescent="0.2">
      <c r="K8231" s="17">
        <v>8222</v>
      </c>
      <c r="L8231" s="50">
        <v>1.638424665614415E-3</v>
      </c>
      <c r="M8231" s="50">
        <v>1.6519651618214887E-3</v>
      </c>
      <c r="N8231" s="50">
        <v>0.05</v>
      </c>
      <c r="O8231" s="50">
        <v>5.04E-2</v>
      </c>
      <c r="R8231" s="59"/>
    </row>
    <row r="8232" spans="11:18" x14ac:dyDescent="0.2">
      <c r="K8232" s="17">
        <v>8223</v>
      </c>
      <c r="L8232" s="50">
        <v>1.7027303316972525E-3</v>
      </c>
      <c r="M8232" s="50">
        <v>1.7167742484390138E-3</v>
      </c>
      <c r="N8232" s="50">
        <v>5.16E-2</v>
      </c>
      <c r="O8232" s="50">
        <v>5.2600000000000001E-2</v>
      </c>
      <c r="R8232" s="59"/>
    </row>
    <row r="8233" spans="11:18" x14ac:dyDescent="0.2">
      <c r="K8233" s="17">
        <v>8224</v>
      </c>
      <c r="L8233" s="50">
        <v>1.5007131134098658E-3</v>
      </c>
      <c r="M8233" s="50">
        <v>1.5135936952884678E-3</v>
      </c>
      <c r="N8233" s="50">
        <v>4.7600000000000003E-2</v>
      </c>
      <c r="O8233" s="50">
        <v>4.82E-2</v>
      </c>
      <c r="R8233" s="59"/>
    </row>
    <row r="8234" spans="11:18" x14ac:dyDescent="0.2">
      <c r="K8234" s="17">
        <v>8225</v>
      </c>
      <c r="L8234" s="50">
        <v>1.8812270692213069E-3</v>
      </c>
      <c r="M8234" s="50">
        <v>1.8955756579706507E-3</v>
      </c>
      <c r="N8234" s="50">
        <v>5.2999999999999999E-2</v>
      </c>
      <c r="O8234" s="50">
        <v>5.3199999999999997E-2</v>
      </c>
      <c r="R8234" s="59"/>
    </row>
    <row r="8235" spans="11:18" x14ac:dyDescent="0.2">
      <c r="K8235" s="17">
        <v>8226</v>
      </c>
      <c r="L8235" s="50">
        <v>1.8174298719002464E-3</v>
      </c>
      <c r="M8235" s="50">
        <v>1.8316827741932727E-3</v>
      </c>
      <c r="N8235" s="50">
        <v>5.28E-2</v>
      </c>
      <c r="O8235" s="50">
        <v>5.28E-2</v>
      </c>
      <c r="R8235" s="59"/>
    </row>
    <row r="8236" spans="11:18" x14ac:dyDescent="0.2">
      <c r="K8236" s="17">
        <v>8227</v>
      </c>
      <c r="L8236" s="50">
        <v>1.8023059644754617E-3</v>
      </c>
      <c r="M8236" s="50">
        <v>1.8171032343487035E-3</v>
      </c>
      <c r="N8236" s="50">
        <v>5.4800000000000001E-2</v>
      </c>
      <c r="O8236" s="50">
        <v>5.5E-2</v>
      </c>
      <c r="R8236" s="59"/>
    </row>
    <row r="8237" spans="11:18" x14ac:dyDescent="0.2">
      <c r="K8237" s="17">
        <v>8228</v>
      </c>
      <c r="L8237" s="50">
        <v>1.5493042756825502E-3</v>
      </c>
      <c r="M8237" s="50">
        <v>1.562538067004517E-3</v>
      </c>
      <c r="N8237" s="50">
        <v>4.9200000000000001E-2</v>
      </c>
      <c r="O8237" s="50">
        <v>4.9200000000000001E-2</v>
      </c>
      <c r="R8237" s="59"/>
    </row>
    <row r="8238" spans="11:18" x14ac:dyDescent="0.2">
      <c r="K8238" s="17">
        <v>8229</v>
      </c>
      <c r="L8238" s="50">
        <v>1.6416322181710744E-3</v>
      </c>
      <c r="M8238" s="50">
        <v>1.6553322747055095E-3</v>
      </c>
      <c r="N8238" s="50">
        <v>5.0799999999999998E-2</v>
      </c>
      <c r="O8238" s="50">
        <v>5.0999999999999997E-2</v>
      </c>
      <c r="R8238" s="59"/>
    </row>
    <row r="8239" spans="11:18" x14ac:dyDescent="0.2">
      <c r="K8239" s="17">
        <v>8230</v>
      </c>
      <c r="L8239" s="50">
        <v>1.7362634713993725E-3</v>
      </c>
      <c r="M8239" s="50">
        <v>1.7503696695560123E-3</v>
      </c>
      <c r="N8239" s="50">
        <v>5.1999999999999998E-2</v>
      </c>
      <c r="O8239" s="50">
        <v>5.28E-2</v>
      </c>
      <c r="R8239" s="59"/>
    </row>
    <row r="8240" spans="11:18" x14ac:dyDescent="0.2">
      <c r="K8240" s="17">
        <v>8231</v>
      </c>
      <c r="L8240" s="50">
        <v>1.7774105030995849E-3</v>
      </c>
      <c r="M8240" s="50">
        <v>1.7915870551109137E-3</v>
      </c>
      <c r="N8240" s="50">
        <v>5.2400000000000002E-2</v>
      </c>
      <c r="O8240" s="50">
        <v>5.28E-2</v>
      </c>
      <c r="R8240" s="59"/>
    </row>
    <row r="8241" spans="11:18" x14ac:dyDescent="0.2">
      <c r="K8241" s="17">
        <v>8232</v>
      </c>
      <c r="L8241" s="50">
        <v>1.7024903066754935E-3</v>
      </c>
      <c r="M8241" s="50">
        <v>1.71703327344838E-3</v>
      </c>
      <c r="N8241" s="50">
        <v>5.3999999999999999E-2</v>
      </c>
      <c r="O8241" s="50">
        <v>5.4199999999999998E-2</v>
      </c>
      <c r="R8241" s="59"/>
    </row>
    <row r="8242" spans="11:18" x14ac:dyDescent="0.2">
      <c r="K8242" s="17">
        <v>8233</v>
      </c>
      <c r="L8242" s="50">
        <v>1.8744932362022172E-3</v>
      </c>
      <c r="M8242" s="50">
        <v>1.8873084059535703E-3</v>
      </c>
      <c r="N8242" s="50">
        <v>4.7E-2</v>
      </c>
      <c r="O8242" s="50">
        <v>4.7399999999999998E-2</v>
      </c>
      <c r="R8242" s="59"/>
    </row>
    <row r="8243" spans="11:18" x14ac:dyDescent="0.2">
      <c r="K8243" s="17">
        <v>8234</v>
      </c>
      <c r="L8243" s="50">
        <v>1.4328331599390077E-3</v>
      </c>
      <c r="M8243" s="50">
        <v>1.4451493346132637E-3</v>
      </c>
      <c r="N8243" s="50">
        <v>4.58E-2</v>
      </c>
      <c r="O8243" s="50">
        <v>4.58E-2</v>
      </c>
      <c r="R8243" s="59"/>
    </row>
    <row r="8244" spans="11:18" x14ac:dyDescent="0.2">
      <c r="K8244" s="17">
        <v>8235</v>
      </c>
      <c r="L8244" s="50">
        <v>1.3838799798555825E-3</v>
      </c>
      <c r="M8244" s="50">
        <v>1.3965421952541115E-3</v>
      </c>
      <c r="N8244" s="50">
        <v>4.7199999999999999E-2</v>
      </c>
      <c r="O8244" s="50">
        <v>4.7199999999999999E-2</v>
      </c>
      <c r="R8244" s="59"/>
    </row>
    <row r="8245" spans="11:18" x14ac:dyDescent="0.2">
      <c r="K8245" s="17">
        <v>8236</v>
      </c>
      <c r="L8245" s="50">
        <v>1.6762712409055447E-3</v>
      </c>
      <c r="M8245" s="50">
        <v>1.6896159136210208E-3</v>
      </c>
      <c r="N8245" s="50">
        <v>4.9399999999999999E-2</v>
      </c>
      <c r="O8245" s="50">
        <v>4.9599999999999998E-2</v>
      </c>
      <c r="R8245" s="59"/>
    </row>
    <row r="8246" spans="11:18" x14ac:dyDescent="0.2">
      <c r="K8246" s="17">
        <v>8237</v>
      </c>
      <c r="L8246" s="50">
        <v>1.4244737816773139E-3</v>
      </c>
      <c r="M8246" s="50">
        <v>1.4369075314614327E-3</v>
      </c>
      <c r="N8246" s="50">
        <v>4.5999999999999999E-2</v>
      </c>
      <c r="O8246" s="50">
        <v>4.6399999999999997E-2</v>
      </c>
      <c r="R8246" s="59"/>
    </row>
    <row r="8247" spans="11:18" x14ac:dyDescent="0.2">
      <c r="K8247" s="17">
        <v>8238</v>
      </c>
      <c r="L8247" s="50">
        <v>1.5897925053998919E-3</v>
      </c>
      <c r="M8247" s="50">
        <v>1.6029193517619533E-3</v>
      </c>
      <c r="N8247" s="50">
        <v>4.8599999999999997E-2</v>
      </c>
      <c r="O8247" s="50">
        <v>4.8800000000000003E-2</v>
      </c>
      <c r="R8247" s="59"/>
    </row>
    <row r="8248" spans="11:18" x14ac:dyDescent="0.2">
      <c r="K8248" s="17">
        <v>8239</v>
      </c>
      <c r="L8248" s="50">
        <v>1.9028096501785084E-3</v>
      </c>
      <c r="M8248" s="50">
        <v>1.9168319235164746E-3</v>
      </c>
      <c r="N8248" s="50">
        <v>5.1799999999999999E-2</v>
      </c>
      <c r="O8248" s="50">
        <v>5.1799999999999999E-2</v>
      </c>
      <c r="R8248" s="59"/>
    </row>
    <row r="8249" spans="11:18" x14ac:dyDescent="0.2">
      <c r="K8249" s="17">
        <v>8240</v>
      </c>
      <c r="L8249" s="50">
        <v>1.7762210369767679E-3</v>
      </c>
      <c r="M8249" s="50">
        <v>1.7902017705316105E-3</v>
      </c>
      <c r="N8249" s="50">
        <v>5.1799999999999999E-2</v>
      </c>
      <c r="O8249" s="50">
        <v>5.1799999999999999E-2</v>
      </c>
      <c r="R8249" s="59"/>
    </row>
    <row r="8250" spans="11:18" x14ac:dyDescent="0.2">
      <c r="K8250" s="17">
        <v>8241</v>
      </c>
      <c r="L8250" s="50">
        <v>1.6300408029589594E-3</v>
      </c>
      <c r="M8250" s="50">
        <v>1.6420726917330739E-3</v>
      </c>
      <c r="N8250" s="50">
        <v>4.4200000000000003E-2</v>
      </c>
      <c r="O8250" s="50">
        <v>4.4600000000000001E-2</v>
      </c>
      <c r="R8250" s="59"/>
    </row>
    <row r="8251" spans="11:18" x14ac:dyDescent="0.2">
      <c r="K8251" s="17">
        <v>8242</v>
      </c>
      <c r="L8251" s="50">
        <v>1.8218404865829327E-3</v>
      </c>
      <c r="M8251" s="50">
        <v>1.8354714902966676E-3</v>
      </c>
      <c r="N8251" s="50">
        <v>5.0200000000000002E-2</v>
      </c>
      <c r="O8251" s="50">
        <v>5.04E-2</v>
      </c>
      <c r="R8251" s="59"/>
    </row>
    <row r="8252" spans="11:18" x14ac:dyDescent="0.2">
      <c r="K8252" s="17">
        <v>8243</v>
      </c>
      <c r="L8252" s="50">
        <v>1.5861340530137426E-3</v>
      </c>
      <c r="M8252" s="50">
        <v>1.5987732729713816E-3</v>
      </c>
      <c r="N8252" s="50">
        <v>4.6800000000000001E-2</v>
      </c>
      <c r="O8252" s="50">
        <v>4.7E-2</v>
      </c>
      <c r="R8252" s="59"/>
    </row>
    <row r="8253" spans="11:18" x14ac:dyDescent="0.2">
      <c r="K8253" s="17">
        <v>8244</v>
      </c>
      <c r="L8253" s="50">
        <v>1.7908975251170261E-3</v>
      </c>
      <c r="M8253" s="50">
        <v>1.8053262724725869E-3</v>
      </c>
      <c r="N8253" s="50">
        <v>5.2999999999999999E-2</v>
      </c>
      <c r="O8253" s="50">
        <v>5.3600000000000002E-2</v>
      </c>
      <c r="R8253" s="59"/>
    </row>
    <row r="8254" spans="11:18" x14ac:dyDescent="0.2">
      <c r="K8254" s="17">
        <v>8245</v>
      </c>
      <c r="L8254" s="50">
        <v>1.6850687901566229E-3</v>
      </c>
      <c r="M8254" s="50">
        <v>1.6985540492317178E-3</v>
      </c>
      <c r="N8254" s="50">
        <v>0.05</v>
      </c>
      <c r="O8254" s="50">
        <v>0.05</v>
      </c>
      <c r="R8254" s="59"/>
    </row>
    <row r="8255" spans="11:18" x14ac:dyDescent="0.2">
      <c r="K8255" s="17">
        <v>8246</v>
      </c>
      <c r="L8255" s="50">
        <v>1.5854530637815275E-3</v>
      </c>
      <c r="M8255" s="50">
        <v>1.5992202229546926E-3</v>
      </c>
      <c r="N8255" s="50">
        <v>5.0999999999999997E-2</v>
      </c>
      <c r="O8255" s="50">
        <v>5.1400000000000001E-2</v>
      </c>
      <c r="R8255" s="59"/>
    </row>
    <row r="8256" spans="11:18" x14ac:dyDescent="0.2">
      <c r="K8256" s="17">
        <v>8247</v>
      </c>
      <c r="L8256" s="50">
        <v>1.6851630899901221E-3</v>
      </c>
      <c r="M8256" s="50">
        <v>1.6992766241357192E-3</v>
      </c>
      <c r="N8256" s="50">
        <v>5.2400000000000002E-2</v>
      </c>
      <c r="O8256" s="50">
        <v>5.28E-2</v>
      </c>
      <c r="R8256" s="59"/>
    </row>
    <row r="8257" spans="11:18" x14ac:dyDescent="0.2">
      <c r="K8257" s="17">
        <v>8248</v>
      </c>
      <c r="L8257" s="50">
        <v>1.9662840558033446E-3</v>
      </c>
      <c r="M8257" s="50">
        <v>1.9819659135637308E-3</v>
      </c>
      <c r="N8257" s="50">
        <v>5.7799999999999997E-2</v>
      </c>
      <c r="O8257" s="50">
        <v>5.8200000000000002E-2</v>
      </c>
      <c r="R8257" s="59"/>
    </row>
    <row r="8258" spans="11:18" x14ac:dyDescent="0.2">
      <c r="K8258" s="17">
        <v>8249</v>
      </c>
      <c r="L8258" s="50">
        <v>1.5238699516038608E-3</v>
      </c>
      <c r="M8258" s="50">
        <v>1.5369122885574894E-3</v>
      </c>
      <c r="N8258" s="50">
        <v>4.8399999999999999E-2</v>
      </c>
      <c r="O8258" s="50">
        <v>4.8800000000000003E-2</v>
      </c>
      <c r="R8258" s="59"/>
    </row>
    <row r="8259" spans="11:18" x14ac:dyDescent="0.2">
      <c r="K8259" s="17">
        <v>8250</v>
      </c>
      <c r="L8259" s="50">
        <v>1.6923220858175848E-3</v>
      </c>
      <c r="M8259" s="50">
        <v>1.7063973745843229E-3</v>
      </c>
      <c r="N8259" s="50">
        <v>5.1799999999999999E-2</v>
      </c>
      <c r="O8259" s="50">
        <v>5.2400000000000002E-2</v>
      </c>
      <c r="R8259" s="59"/>
    </row>
    <row r="8260" spans="11:18" x14ac:dyDescent="0.2">
      <c r="K8260" s="17">
        <v>8251</v>
      </c>
      <c r="L8260" s="50">
        <v>1.7042816599439346E-3</v>
      </c>
      <c r="M8260" s="50">
        <v>1.7183115924706577E-3</v>
      </c>
      <c r="N8260" s="50">
        <v>5.1799999999999999E-2</v>
      </c>
      <c r="O8260" s="50">
        <v>5.2600000000000001E-2</v>
      </c>
      <c r="R8260" s="59"/>
    </row>
    <row r="8261" spans="11:18" x14ac:dyDescent="0.2">
      <c r="K8261" s="17">
        <v>8252</v>
      </c>
      <c r="L8261" s="50">
        <v>1.8223324969563425E-3</v>
      </c>
      <c r="M8261" s="50">
        <v>1.8361731742001233E-3</v>
      </c>
      <c r="N8261" s="50">
        <v>5.1200000000000002E-2</v>
      </c>
      <c r="O8261" s="50">
        <v>5.1200000000000002E-2</v>
      </c>
      <c r="R8261" s="59"/>
    </row>
    <row r="8262" spans="11:18" x14ac:dyDescent="0.2">
      <c r="K8262" s="17">
        <v>8253</v>
      </c>
      <c r="L8262" s="50">
        <v>1.9935935242410695E-3</v>
      </c>
      <c r="M8262" s="50">
        <v>2.0078787082176601E-3</v>
      </c>
      <c r="N8262" s="50">
        <v>5.2600000000000001E-2</v>
      </c>
      <c r="O8262" s="50">
        <v>5.28E-2</v>
      </c>
      <c r="R8262" s="59"/>
    </row>
    <row r="8263" spans="11:18" x14ac:dyDescent="0.2">
      <c r="K8263" s="17">
        <v>8254</v>
      </c>
      <c r="L8263" s="50">
        <v>1.9721762673290521E-3</v>
      </c>
      <c r="M8263" s="50">
        <v>1.9876866942241615E-3</v>
      </c>
      <c r="N8263" s="50">
        <v>5.74E-2</v>
      </c>
      <c r="O8263" s="50">
        <v>5.7799999999999997E-2</v>
      </c>
      <c r="R8263" s="59"/>
    </row>
    <row r="8264" spans="11:18" x14ac:dyDescent="0.2">
      <c r="K8264" s="17">
        <v>8255</v>
      </c>
      <c r="L8264" s="50">
        <v>1.7207371688156758E-3</v>
      </c>
      <c r="M8264" s="50">
        <v>1.7337685693284794E-3</v>
      </c>
      <c r="N8264" s="50">
        <v>4.82E-2</v>
      </c>
      <c r="O8264" s="50">
        <v>4.82E-2</v>
      </c>
      <c r="R8264" s="59"/>
    </row>
    <row r="8265" spans="11:18" x14ac:dyDescent="0.2">
      <c r="K8265" s="17">
        <v>8256</v>
      </c>
      <c r="L8265" s="50">
        <v>1.7527873770681911E-3</v>
      </c>
      <c r="M8265" s="50">
        <v>1.7672892962019603E-3</v>
      </c>
      <c r="N8265" s="50">
        <v>5.3400000000000003E-2</v>
      </c>
      <c r="O8265" s="50">
        <v>5.4199999999999998E-2</v>
      </c>
      <c r="R8265" s="59"/>
    </row>
    <row r="8266" spans="11:18" x14ac:dyDescent="0.2">
      <c r="K8266" s="17">
        <v>8257</v>
      </c>
      <c r="L8266" s="50">
        <v>1.6278219688334072E-3</v>
      </c>
      <c r="M8266" s="50">
        <v>1.6411849840275257E-3</v>
      </c>
      <c r="N8266" s="50">
        <v>4.9599999999999998E-2</v>
      </c>
      <c r="O8266" s="50">
        <v>4.9599999999999998E-2</v>
      </c>
      <c r="R8266" s="59"/>
    </row>
    <row r="8267" spans="11:18" x14ac:dyDescent="0.2">
      <c r="K8267" s="17">
        <v>8258</v>
      </c>
      <c r="L8267" s="50">
        <v>1.5525325227644063E-3</v>
      </c>
      <c r="M8267" s="50">
        <v>1.5665594910584542E-3</v>
      </c>
      <c r="N8267" s="50">
        <v>5.1999999999999998E-2</v>
      </c>
      <c r="O8267" s="50">
        <v>5.2400000000000002E-2</v>
      </c>
      <c r="R8267" s="59"/>
    </row>
    <row r="8268" spans="11:18" x14ac:dyDescent="0.2">
      <c r="K8268" s="17">
        <v>8259</v>
      </c>
      <c r="L8268" s="50">
        <v>1.6421909221694066E-3</v>
      </c>
      <c r="M8268" s="50">
        <v>1.6551114870985725E-3</v>
      </c>
      <c r="N8268" s="50">
        <v>4.7800000000000002E-2</v>
      </c>
      <c r="O8268" s="50">
        <v>4.8000000000000001E-2</v>
      </c>
      <c r="R8268" s="59"/>
    </row>
    <row r="8269" spans="11:18" x14ac:dyDescent="0.2">
      <c r="K8269" s="17">
        <v>8260</v>
      </c>
      <c r="L8269" s="50">
        <v>1.6358773958360196E-3</v>
      </c>
      <c r="M8269" s="50">
        <v>1.6490361374837139E-3</v>
      </c>
      <c r="N8269" s="50">
        <v>4.8800000000000003E-2</v>
      </c>
      <c r="O8269" s="50">
        <v>4.8800000000000003E-2</v>
      </c>
      <c r="R8269" s="59"/>
    </row>
    <row r="8270" spans="11:18" x14ac:dyDescent="0.2">
      <c r="K8270" s="17">
        <v>8261</v>
      </c>
      <c r="L8270" s="50">
        <v>1.7875934452109142E-3</v>
      </c>
      <c r="M8270" s="50">
        <v>1.8014178972271641E-3</v>
      </c>
      <c r="N8270" s="50">
        <v>5.0999999999999997E-2</v>
      </c>
      <c r="O8270" s="50">
        <v>5.1400000000000001E-2</v>
      </c>
      <c r="R8270" s="59"/>
    </row>
    <row r="8271" spans="11:18" x14ac:dyDescent="0.2">
      <c r="K8271" s="17">
        <v>8262</v>
      </c>
      <c r="L8271" s="50">
        <v>1.5126172139448208E-3</v>
      </c>
      <c r="M8271" s="50">
        <v>1.5259590574552594E-3</v>
      </c>
      <c r="N8271" s="50">
        <v>4.9599999999999998E-2</v>
      </c>
      <c r="O8271" s="50">
        <v>4.9799999999999997E-2</v>
      </c>
      <c r="R8271" s="59"/>
    </row>
    <row r="8272" spans="11:18" x14ac:dyDescent="0.2">
      <c r="K8272" s="17">
        <v>8263</v>
      </c>
      <c r="L8272" s="50">
        <v>1.5407928055587083E-3</v>
      </c>
      <c r="M8272" s="50">
        <v>1.5522650100603763E-3</v>
      </c>
      <c r="N8272" s="50">
        <v>4.24E-2</v>
      </c>
      <c r="O8272" s="50">
        <v>4.24E-2</v>
      </c>
      <c r="R8272" s="59"/>
    </row>
    <row r="8273" spans="11:18" x14ac:dyDescent="0.2">
      <c r="K8273" s="17">
        <v>8264</v>
      </c>
      <c r="L8273" s="50">
        <v>1.7995537000333414E-3</v>
      </c>
      <c r="M8273" s="50">
        <v>1.8131282563165546E-3</v>
      </c>
      <c r="N8273" s="50">
        <v>5.0200000000000002E-2</v>
      </c>
      <c r="O8273" s="50">
        <v>5.0200000000000002E-2</v>
      </c>
      <c r="R8273" s="59"/>
    </row>
    <row r="8274" spans="11:18" x14ac:dyDescent="0.2">
      <c r="K8274" s="17">
        <v>8265</v>
      </c>
      <c r="L8274" s="50">
        <v>1.7302626430582659E-3</v>
      </c>
      <c r="M8274" s="50">
        <v>1.7437082362830342E-3</v>
      </c>
      <c r="N8274" s="50">
        <v>4.9599999999999998E-2</v>
      </c>
      <c r="O8274" s="50">
        <v>0.05</v>
      </c>
      <c r="R8274" s="59"/>
    </row>
    <row r="8275" spans="11:18" x14ac:dyDescent="0.2">
      <c r="K8275" s="17">
        <v>8266</v>
      </c>
      <c r="L8275" s="50">
        <v>1.7695366936843276E-3</v>
      </c>
      <c r="M8275" s="50">
        <v>1.7845205785980162E-3</v>
      </c>
      <c r="N8275" s="50">
        <v>5.5599999999999997E-2</v>
      </c>
      <c r="O8275" s="50">
        <v>5.6000000000000001E-2</v>
      </c>
      <c r="R8275" s="59"/>
    </row>
    <row r="8276" spans="11:18" x14ac:dyDescent="0.2">
      <c r="K8276" s="17">
        <v>8267</v>
      </c>
      <c r="L8276" s="50">
        <v>1.8019722113554778E-3</v>
      </c>
      <c r="M8276" s="50">
        <v>1.8168407920029813E-3</v>
      </c>
      <c r="N8276" s="50">
        <v>5.5199999999999999E-2</v>
      </c>
      <c r="O8276" s="50">
        <v>5.5199999999999999E-2</v>
      </c>
      <c r="R8276" s="59"/>
    </row>
    <row r="8277" spans="11:18" x14ac:dyDescent="0.2">
      <c r="K8277" s="17">
        <v>8268</v>
      </c>
      <c r="L8277" s="50">
        <v>1.7485870761151791E-3</v>
      </c>
      <c r="M8277" s="50">
        <v>1.7624552831859755E-3</v>
      </c>
      <c r="N8277" s="50">
        <v>5.1400000000000001E-2</v>
      </c>
      <c r="O8277" s="50">
        <v>5.1400000000000001E-2</v>
      </c>
      <c r="R8277" s="59"/>
    </row>
    <row r="8278" spans="11:18" x14ac:dyDescent="0.2">
      <c r="K8278" s="17">
        <v>8269</v>
      </c>
      <c r="L8278" s="50">
        <v>1.5492597641304715E-3</v>
      </c>
      <c r="M8278" s="50">
        <v>1.561538731745554E-3</v>
      </c>
      <c r="N8278" s="50">
        <v>4.5400000000000003E-2</v>
      </c>
      <c r="O8278" s="50">
        <v>4.5600000000000002E-2</v>
      </c>
      <c r="R8278" s="59"/>
    </row>
    <row r="8279" spans="11:18" x14ac:dyDescent="0.2">
      <c r="K8279" s="17">
        <v>8270</v>
      </c>
      <c r="L8279" s="50">
        <v>1.5411034942938509E-3</v>
      </c>
      <c r="M8279" s="50">
        <v>1.553151702527921E-3</v>
      </c>
      <c r="N8279" s="50">
        <v>4.4600000000000001E-2</v>
      </c>
      <c r="O8279" s="50">
        <v>4.48E-2</v>
      </c>
      <c r="R8279" s="59"/>
    </row>
    <row r="8280" spans="11:18" x14ac:dyDescent="0.2">
      <c r="K8280" s="17">
        <v>8271</v>
      </c>
      <c r="L8280" s="50">
        <v>1.9495949171058808E-3</v>
      </c>
      <c r="M8280" s="50">
        <v>1.9642098985549073E-3</v>
      </c>
      <c r="N8280" s="50">
        <v>5.3800000000000001E-2</v>
      </c>
      <c r="O8280" s="50">
        <v>5.4199999999999998E-2</v>
      </c>
      <c r="R8280" s="59"/>
    </row>
    <row r="8281" spans="11:18" x14ac:dyDescent="0.2">
      <c r="K8281" s="17">
        <v>8272</v>
      </c>
      <c r="L8281" s="50">
        <v>1.8144654093662979E-3</v>
      </c>
      <c r="M8281" s="50">
        <v>1.8284529579982863E-3</v>
      </c>
      <c r="N8281" s="50">
        <v>5.16E-2</v>
      </c>
      <c r="O8281" s="50">
        <v>5.2200000000000003E-2</v>
      </c>
      <c r="R8281" s="59"/>
    </row>
    <row r="8282" spans="11:18" x14ac:dyDescent="0.2">
      <c r="K8282" s="17">
        <v>8273</v>
      </c>
      <c r="L8282" s="50">
        <v>1.6859108847383961E-3</v>
      </c>
      <c r="M8282" s="50">
        <v>1.6999701810904565E-3</v>
      </c>
      <c r="N8282" s="50">
        <v>5.2200000000000003E-2</v>
      </c>
      <c r="O8282" s="50">
        <v>5.2400000000000002E-2</v>
      </c>
      <c r="R8282" s="59"/>
    </row>
    <row r="8283" spans="11:18" x14ac:dyDescent="0.2">
      <c r="K8283" s="17">
        <v>8274</v>
      </c>
      <c r="L8283" s="50">
        <v>1.7706091211063314E-3</v>
      </c>
      <c r="M8283" s="50">
        <v>1.7845794759146318E-3</v>
      </c>
      <c r="N8283" s="50">
        <v>5.16E-2</v>
      </c>
      <c r="O8283" s="50">
        <v>5.1999999999999998E-2</v>
      </c>
      <c r="R8283" s="59"/>
    </row>
    <row r="8284" spans="11:18" x14ac:dyDescent="0.2">
      <c r="K8284" s="17">
        <v>8275</v>
      </c>
      <c r="L8284" s="50">
        <v>1.865204453152727E-3</v>
      </c>
      <c r="M8284" s="50">
        <v>1.8795647098263824E-3</v>
      </c>
      <c r="N8284" s="50">
        <v>5.28E-2</v>
      </c>
      <c r="O8284" s="50">
        <v>5.3199999999999997E-2</v>
      </c>
      <c r="R8284" s="59"/>
    </row>
    <row r="8285" spans="11:18" x14ac:dyDescent="0.2">
      <c r="K8285" s="17">
        <v>8276</v>
      </c>
      <c r="L8285" s="50">
        <v>2.0269828151539427E-3</v>
      </c>
      <c r="M8285" s="50">
        <v>2.0417700448624372E-3</v>
      </c>
      <c r="N8285" s="50">
        <v>5.4600000000000003E-2</v>
      </c>
      <c r="O8285" s="50">
        <v>5.4600000000000003E-2</v>
      </c>
      <c r="R8285" s="59"/>
    </row>
    <row r="8286" spans="11:18" x14ac:dyDescent="0.2">
      <c r="K8286" s="17">
        <v>8277</v>
      </c>
      <c r="L8286" s="50">
        <v>1.5800198258540614E-3</v>
      </c>
      <c r="M8286" s="50">
        <v>1.5924877579772539E-3</v>
      </c>
      <c r="N8286" s="50">
        <v>4.6199999999999998E-2</v>
      </c>
      <c r="O8286" s="50">
        <v>4.6199999999999998E-2</v>
      </c>
      <c r="R8286" s="59"/>
    </row>
    <row r="8287" spans="11:18" x14ac:dyDescent="0.2">
      <c r="K8287" s="17">
        <v>8278</v>
      </c>
      <c r="L8287" s="50">
        <v>1.4894294822333774E-3</v>
      </c>
      <c r="M8287" s="50">
        <v>1.5029995807623517E-3</v>
      </c>
      <c r="N8287" s="50">
        <v>5.04E-2</v>
      </c>
      <c r="O8287" s="50">
        <v>5.0999999999999997E-2</v>
      </c>
      <c r="R8287" s="59"/>
    </row>
    <row r="8288" spans="11:18" x14ac:dyDescent="0.2">
      <c r="K8288" s="17">
        <v>8279</v>
      </c>
      <c r="L8288" s="50">
        <v>1.7548301987362247E-3</v>
      </c>
      <c r="M8288" s="50">
        <v>1.7684466972219092E-3</v>
      </c>
      <c r="N8288" s="50">
        <v>5.0200000000000002E-2</v>
      </c>
      <c r="O8288" s="50">
        <v>5.0599999999999999E-2</v>
      </c>
      <c r="R8288" s="59"/>
    </row>
    <row r="8289" spans="11:18" x14ac:dyDescent="0.2">
      <c r="K8289" s="17">
        <v>8280</v>
      </c>
      <c r="L8289" s="50">
        <v>1.8595944419846366E-3</v>
      </c>
      <c r="M8289" s="50">
        <v>1.8737448863934941E-3</v>
      </c>
      <c r="N8289" s="50">
        <v>5.2200000000000003E-2</v>
      </c>
      <c r="O8289" s="50">
        <v>5.2400000000000002E-2</v>
      </c>
      <c r="R8289" s="59"/>
    </row>
    <row r="8290" spans="11:18" x14ac:dyDescent="0.2">
      <c r="K8290" s="17">
        <v>8281</v>
      </c>
      <c r="L8290" s="50">
        <v>1.8334528232858626E-3</v>
      </c>
      <c r="M8290" s="50">
        <v>1.8475557957879757E-3</v>
      </c>
      <c r="N8290" s="50">
        <v>5.2200000000000003E-2</v>
      </c>
      <c r="O8290" s="50">
        <v>5.2200000000000003E-2</v>
      </c>
      <c r="R8290" s="59"/>
    </row>
    <row r="8291" spans="11:18" x14ac:dyDescent="0.2">
      <c r="K8291" s="17">
        <v>8282</v>
      </c>
      <c r="L8291" s="50">
        <v>1.5364599580816318E-3</v>
      </c>
      <c r="M8291" s="50">
        <v>1.549250782554964E-3</v>
      </c>
      <c r="N8291" s="50">
        <v>4.7399999999999998E-2</v>
      </c>
      <c r="O8291" s="50">
        <v>4.7600000000000003E-2</v>
      </c>
      <c r="R8291" s="59"/>
    </row>
    <row r="8292" spans="11:18" x14ac:dyDescent="0.2">
      <c r="K8292" s="17">
        <v>8283</v>
      </c>
      <c r="L8292" s="50">
        <v>1.4572219027309498E-3</v>
      </c>
      <c r="M8292" s="50">
        <v>1.4694426220602792E-3</v>
      </c>
      <c r="N8292" s="50">
        <v>4.5400000000000003E-2</v>
      </c>
      <c r="O8292" s="50">
        <v>4.5400000000000003E-2</v>
      </c>
      <c r="R8292" s="59"/>
    </row>
    <row r="8293" spans="11:18" x14ac:dyDescent="0.2">
      <c r="K8293" s="17">
        <v>8284</v>
      </c>
      <c r="L8293" s="50">
        <v>1.6076678845488772E-3</v>
      </c>
      <c r="M8293" s="50">
        <v>1.6210662743777529E-3</v>
      </c>
      <c r="N8293" s="50">
        <v>4.9599999999999998E-2</v>
      </c>
      <c r="O8293" s="50">
        <v>4.9799999999999997E-2</v>
      </c>
      <c r="R8293" s="59"/>
    </row>
    <row r="8294" spans="11:18" x14ac:dyDescent="0.2">
      <c r="K8294" s="17">
        <v>8285</v>
      </c>
      <c r="L8294" s="50">
        <v>1.5854847913265729E-3</v>
      </c>
      <c r="M8294" s="50">
        <v>1.5986674534247359E-3</v>
      </c>
      <c r="N8294" s="50">
        <v>4.8800000000000003E-2</v>
      </c>
      <c r="O8294" s="50">
        <v>4.9200000000000001E-2</v>
      </c>
      <c r="R8294" s="59"/>
    </row>
    <row r="8295" spans="11:18" x14ac:dyDescent="0.2">
      <c r="K8295" s="17">
        <v>8286</v>
      </c>
      <c r="L8295" s="50">
        <v>1.8344207518980809E-3</v>
      </c>
      <c r="M8295" s="50">
        <v>1.8489378758590907E-3</v>
      </c>
      <c r="N8295" s="50">
        <v>5.3800000000000001E-2</v>
      </c>
      <c r="O8295" s="50">
        <v>5.3800000000000001E-2</v>
      </c>
      <c r="R8295" s="59"/>
    </row>
    <row r="8296" spans="11:18" x14ac:dyDescent="0.2">
      <c r="K8296" s="17">
        <v>8287</v>
      </c>
      <c r="L8296" s="50">
        <v>1.732715820078203E-3</v>
      </c>
      <c r="M8296" s="50">
        <v>1.7465270898008197E-3</v>
      </c>
      <c r="N8296" s="50">
        <v>5.1200000000000002E-2</v>
      </c>
      <c r="O8296" s="50">
        <v>5.1200000000000002E-2</v>
      </c>
      <c r="R8296" s="59"/>
    </row>
    <row r="8297" spans="11:18" x14ac:dyDescent="0.2">
      <c r="K8297" s="17">
        <v>8288</v>
      </c>
      <c r="L8297" s="50">
        <v>1.8413983042532714E-3</v>
      </c>
      <c r="M8297" s="50">
        <v>1.855679135179021E-3</v>
      </c>
      <c r="N8297" s="50">
        <v>5.2600000000000001E-2</v>
      </c>
      <c r="O8297" s="50">
        <v>5.3199999999999997E-2</v>
      </c>
      <c r="R8297" s="59"/>
    </row>
    <row r="8298" spans="11:18" x14ac:dyDescent="0.2">
      <c r="K8298" s="17">
        <v>8289</v>
      </c>
      <c r="L8298" s="50">
        <v>1.8361332152620488E-3</v>
      </c>
      <c r="M8298" s="50">
        <v>1.8505264748676709E-3</v>
      </c>
      <c r="N8298" s="50">
        <v>5.2999999999999999E-2</v>
      </c>
      <c r="O8298" s="50">
        <v>5.3400000000000003E-2</v>
      </c>
      <c r="R8298" s="59"/>
    </row>
    <row r="8299" spans="11:18" x14ac:dyDescent="0.2">
      <c r="K8299" s="17">
        <v>8290</v>
      </c>
      <c r="L8299" s="50">
        <v>1.5595568821529684E-3</v>
      </c>
      <c r="M8299" s="50">
        <v>1.5720895691281416E-3</v>
      </c>
      <c r="N8299" s="50">
        <v>4.6199999999999998E-2</v>
      </c>
      <c r="O8299" s="50">
        <v>4.6800000000000001E-2</v>
      </c>
      <c r="R8299" s="59"/>
    </row>
    <row r="8300" spans="11:18" x14ac:dyDescent="0.2">
      <c r="K8300" s="17">
        <v>8291</v>
      </c>
      <c r="L8300" s="50">
        <v>1.8480802615340472E-3</v>
      </c>
      <c r="M8300" s="50">
        <v>1.8629981545409205E-3</v>
      </c>
      <c r="N8300" s="50">
        <v>5.5E-2</v>
      </c>
      <c r="O8300" s="50">
        <v>5.5399999999999998E-2</v>
      </c>
      <c r="R8300" s="59"/>
    </row>
    <row r="8301" spans="11:18" x14ac:dyDescent="0.2">
      <c r="K8301" s="17">
        <v>8292</v>
      </c>
      <c r="L8301" s="50">
        <v>1.6349382706217323E-3</v>
      </c>
      <c r="M8301" s="50">
        <v>1.6484487183735779E-3</v>
      </c>
      <c r="N8301" s="50">
        <v>0.05</v>
      </c>
      <c r="O8301" s="50">
        <v>5.0200000000000002E-2</v>
      </c>
      <c r="R8301" s="59"/>
    </row>
    <row r="8302" spans="11:18" x14ac:dyDescent="0.2">
      <c r="K8302" s="17">
        <v>8293</v>
      </c>
      <c r="L8302" s="50">
        <v>1.7977608992275987E-3</v>
      </c>
      <c r="M8302" s="50">
        <v>1.8122792400899915E-3</v>
      </c>
      <c r="N8302" s="50">
        <v>5.3400000000000003E-2</v>
      </c>
      <c r="O8302" s="50">
        <v>5.3999999999999999E-2</v>
      </c>
      <c r="R8302" s="59"/>
    </row>
    <row r="8303" spans="11:18" x14ac:dyDescent="0.2">
      <c r="K8303" s="17">
        <v>8294</v>
      </c>
      <c r="L8303" s="50">
        <v>1.9229836201255907E-3</v>
      </c>
      <c r="M8303" s="50">
        <v>1.9377884519496966E-3</v>
      </c>
      <c r="N8303" s="50">
        <v>5.4800000000000001E-2</v>
      </c>
      <c r="O8303" s="50">
        <v>5.4800000000000001E-2</v>
      </c>
      <c r="R8303" s="59"/>
    </row>
    <row r="8304" spans="11:18" x14ac:dyDescent="0.2">
      <c r="K8304" s="17">
        <v>8295</v>
      </c>
      <c r="L8304" s="50">
        <v>1.6065185141483664E-3</v>
      </c>
      <c r="M8304" s="50">
        <v>1.6200150757728733E-3</v>
      </c>
      <c r="N8304" s="50">
        <v>0.05</v>
      </c>
      <c r="O8304" s="50">
        <v>5.0599999999999999E-2</v>
      </c>
      <c r="R8304" s="59"/>
    </row>
    <row r="8305" spans="11:18" x14ac:dyDescent="0.2">
      <c r="K8305" s="17">
        <v>8296</v>
      </c>
      <c r="L8305" s="50">
        <v>1.9846494741276354E-3</v>
      </c>
      <c r="M8305" s="50">
        <v>1.9987265099007927E-3</v>
      </c>
      <c r="N8305" s="50">
        <v>5.16E-2</v>
      </c>
      <c r="O8305" s="50">
        <v>5.1999999999999998E-2</v>
      </c>
      <c r="R8305" s="59"/>
    </row>
    <row r="8306" spans="11:18" x14ac:dyDescent="0.2">
      <c r="K8306" s="17">
        <v>8297</v>
      </c>
      <c r="L8306" s="50">
        <v>1.3707237292450675E-3</v>
      </c>
      <c r="M8306" s="50">
        <v>1.3836102151886249E-3</v>
      </c>
      <c r="N8306" s="50">
        <v>4.8000000000000001E-2</v>
      </c>
      <c r="O8306" s="50">
        <v>4.82E-2</v>
      </c>
      <c r="R8306" s="59"/>
    </row>
    <row r="8307" spans="11:18" x14ac:dyDescent="0.2">
      <c r="K8307" s="17">
        <v>8298</v>
      </c>
      <c r="L8307" s="50">
        <v>1.8972124130236321E-3</v>
      </c>
      <c r="M8307" s="50">
        <v>1.9117093219822995E-3</v>
      </c>
      <c r="N8307" s="50">
        <v>5.3400000000000003E-2</v>
      </c>
      <c r="O8307" s="50">
        <v>5.3999999999999999E-2</v>
      </c>
      <c r="R8307" s="59"/>
    </row>
    <row r="8308" spans="11:18" x14ac:dyDescent="0.2">
      <c r="K8308" s="17">
        <v>8299</v>
      </c>
      <c r="L8308" s="50">
        <v>1.4786998288067916E-3</v>
      </c>
      <c r="M8308" s="50">
        <v>1.4917584388606409E-3</v>
      </c>
      <c r="N8308" s="50">
        <v>4.8599999999999997E-2</v>
      </c>
      <c r="O8308" s="50">
        <v>4.8800000000000003E-2</v>
      </c>
      <c r="R8308" s="59"/>
    </row>
    <row r="8309" spans="11:18" x14ac:dyDescent="0.2">
      <c r="K8309" s="17">
        <v>8300</v>
      </c>
      <c r="L8309" s="50">
        <v>1.7107954423327759E-3</v>
      </c>
      <c r="M8309" s="50">
        <v>1.7250499203487581E-3</v>
      </c>
      <c r="N8309" s="50">
        <v>5.28E-2</v>
      </c>
      <c r="O8309" s="50">
        <v>5.3199999999999997E-2</v>
      </c>
      <c r="R8309" s="59"/>
    </row>
    <row r="8310" spans="11:18" x14ac:dyDescent="0.2">
      <c r="K8310" s="17">
        <v>8301</v>
      </c>
      <c r="L8310" s="50">
        <v>1.7851002269305279E-3</v>
      </c>
      <c r="M8310" s="50">
        <v>1.7994040657273117E-3</v>
      </c>
      <c r="N8310" s="50">
        <v>5.2999999999999999E-2</v>
      </c>
      <c r="O8310" s="50">
        <v>5.3199999999999997E-2</v>
      </c>
      <c r="R8310" s="59"/>
    </row>
    <row r="8311" spans="11:18" x14ac:dyDescent="0.2">
      <c r="K8311" s="17">
        <v>8302</v>
      </c>
      <c r="L8311" s="50">
        <v>1.7843133103157128E-3</v>
      </c>
      <c r="M8311" s="50">
        <v>1.7979612364301841E-3</v>
      </c>
      <c r="N8311" s="50">
        <v>5.04E-2</v>
      </c>
      <c r="O8311" s="50">
        <v>5.0799999999999998E-2</v>
      </c>
      <c r="R8311" s="59"/>
    </row>
    <row r="8312" spans="11:18" x14ac:dyDescent="0.2">
      <c r="K8312" s="17">
        <v>8303</v>
      </c>
      <c r="L8312" s="50">
        <v>1.9621945399725151E-3</v>
      </c>
      <c r="M8312" s="50">
        <v>1.9764949464822559E-3</v>
      </c>
      <c r="N8312" s="50">
        <v>5.28E-2</v>
      </c>
      <c r="O8312" s="50">
        <v>5.28E-2</v>
      </c>
      <c r="R8312" s="59"/>
    </row>
    <row r="8313" spans="11:18" x14ac:dyDescent="0.2">
      <c r="K8313" s="17">
        <v>8304</v>
      </c>
      <c r="L8313" s="50">
        <v>1.9888274789547473E-3</v>
      </c>
      <c r="M8313" s="50">
        <v>2.0039185449122476E-3</v>
      </c>
      <c r="N8313" s="50">
        <v>5.5800000000000002E-2</v>
      </c>
      <c r="O8313" s="50">
        <v>5.62E-2</v>
      </c>
      <c r="R8313" s="59"/>
    </row>
    <row r="8314" spans="11:18" x14ac:dyDescent="0.2">
      <c r="K8314" s="17">
        <v>8305</v>
      </c>
      <c r="L8314" s="50">
        <v>1.8118514746070797E-3</v>
      </c>
      <c r="M8314" s="50">
        <v>1.8255706783876029E-3</v>
      </c>
      <c r="N8314" s="50">
        <v>5.0599999999999999E-2</v>
      </c>
      <c r="O8314" s="50">
        <v>5.0799999999999998E-2</v>
      </c>
      <c r="R8314" s="59"/>
    </row>
    <row r="8315" spans="11:18" x14ac:dyDescent="0.2">
      <c r="K8315" s="17">
        <v>8306</v>
      </c>
      <c r="L8315" s="50">
        <v>1.8462320097003759E-3</v>
      </c>
      <c r="M8315" s="50">
        <v>1.8596429922572342E-3</v>
      </c>
      <c r="N8315" s="50">
        <v>4.9200000000000001E-2</v>
      </c>
      <c r="O8315" s="50">
        <v>0.05</v>
      </c>
      <c r="R8315" s="59"/>
    </row>
    <row r="8316" spans="11:18" x14ac:dyDescent="0.2">
      <c r="K8316" s="17">
        <v>8307</v>
      </c>
      <c r="L8316" s="50">
        <v>1.7072187689454541E-3</v>
      </c>
      <c r="M8316" s="50">
        <v>1.7212891819569343E-3</v>
      </c>
      <c r="N8316" s="50">
        <v>5.1999999999999998E-2</v>
      </c>
      <c r="O8316" s="50">
        <v>5.2400000000000002E-2</v>
      </c>
      <c r="R8316" s="59"/>
    </row>
    <row r="8317" spans="11:18" x14ac:dyDescent="0.2">
      <c r="K8317" s="17">
        <v>8308</v>
      </c>
      <c r="L8317" s="50">
        <v>1.6489882148076778E-3</v>
      </c>
      <c r="M8317" s="50">
        <v>1.6627930502962761E-3</v>
      </c>
      <c r="N8317" s="50">
        <v>5.0799999999999998E-2</v>
      </c>
      <c r="O8317" s="50">
        <v>5.16E-2</v>
      </c>
      <c r="R8317" s="59"/>
    </row>
    <row r="8318" spans="11:18" x14ac:dyDescent="0.2">
      <c r="K8318" s="17">
        <v>8309</v>
      </c>
      <c r="L8318" s="50">
        <v>1.608667908569631E-3</v>
      </c>
      <c r="M8318" s="50">
        <v>1.6232351044129254E-3</v>
      </c>
      <c r="N8318" s="50">
        <v>5.4199999999999998E-2</v>
      </c>
      <c r="O8318" s="50">
        <v>5.4399999999999997E-2</v>
      </c>
      <c r="R8318" s="59"/>
    </row>
    <row r="8319" spans="11:18" x14ac:dyDescent="0.2">
      <c r="K8319" s="17">
        <v>8310</v>
      </c>
      <c r="L8319" s="50">
        <v>1.7577770726342635E-3</v>
      </c>
      <c r="M8319" s="50">
        <v>1.772113858447381E-3</v>
      </c>
      <c r="N8319" s="50">
        <v>5.3199999999999997E-2</v>
      </c>
      <c r="O8319" s="50">
        <v>5.3199999999999997E-2</v>
      </c>
      <c r="R8319" s="59"/>
    </row>
    <row r="8320" spans="11:18" x14ac:dyDescent="0.2">
      <c r="K8320" s="17">
        <v>8311</v>
      </c>
      <c r="L8320" s="50">
        <v>1.7397530425962455E-3</v>
      </c>
      <c r="M8320" s="50">
        <v>1.7541923784196967E-3</v>
      </c>
      <c r="N8320" s="50">
        <v>5.3600000000000002E-2</v>
      </c>
      <c r="O8320" s="50">
        <v>5.3800000000000001E-2</v>
      </c>
      <c r="R8320" s="59"/>
    </row>
    <row r="8321" spans="11:18" x14ac:dyDescent="0.2">
      <c r="K8321" s="17">
        <v>8312</v>
      </c>
      <c r="L8321" s="50">
        <v>1.6671965175058554E-3</v>
      </c>
      <c r="M8321" s="50">
        <v>1.6802800017632952E-3</v>
      </c>
      <c r="N8321" s="50">
        <v>4.82E-2</v>
      </c>
      <c r="O8321" s="50">
        <v>4.8599999999999997E-2</v>
      </c>
      <c r="R8321" s="59"/>
    </row>
    <row r="8322" spans="11:18" x14ac:dyDescent="0.2">
      <c r="K8322" s="17">
        <v>8313</v>
      </c>
      <c r="L8322" s="50">
        <v>1.7953265389224389E-3</v>
      </c>
      <c r="M8322" s="50">
        <v>1.8100993453286395E-3</v>
      </c>
      <c r="N8322" s="50">
        <v>5.4600000000000003E-2</v>
      </c>
      <c r="O8322" s="50">
        <v>5.5E-2</v>
      </c>
      <c r="R8322" s="59"/>
    </row>
    <row r="8323" spans="11:18" x14ac:dyDescent="0.2">
      <c r="K8323" s="17">
        <v>8314</v>
      </c>
      <c r="L8323" s="50">
        <v>1.8057784095098202E-3</v>
      </c>
      <c r="M8323" s="50">
        <v>1.8216031427598963E-3</v>
      </c>
      <c r="N8323" s="50">
        <v>5.8599999999999999E-2</v>
      </c>
      <c r="O8323" s="50">
        <v>5.8999999999999997E-2</v>
      </c>
      <c r="R8323" s="59"/>
    </row>
    <row r="8324" spans="11:18" x14ac:dyDescent="0.2">
      <c r="K8324" s="17">
        <v>8315</v>
      </c>
      <c r="L8324" s="50">
        <v>1.6197516591997818E-3</v>
      </c>
      <c r="M8324" s="50">
        <v>1.6325097825789119E-3</v>
      </c>
      <c r="N8324" s="50">
        <v>4.7E-2</v>
      </c>
      <c r="O8324" s="50">
        <v>4.7399999999999998E-2</v>
      </c>
      <c r="R8324" s="59"/>
    </row>
    <row r="8325" spans="11:18" x14ac:dyDescent="0.2">
      <c r="K8325" s="17">
        <v>8316</v>
      </c>
      <c r="L8325" s="50">
        <v>2.0648580125504365E-3</v>
      </c>
      <c r="M8325" s="50">
        <v>2.080541490417023E-3</v>
      </c>
      <c r="N8325" s="50">
        <v>5.7599999999999998E-2</v>
      </c>
      <c r="O8325" s="50">
        <v>5.8400000000000001E-2</v>
      </c>
      <c r="R8325" s="59"/>
    </row>
    <row r="8326" spans="11:18" x14ac:dyDescent="0.2">
      <c r="K8326" s="17">
        <v>8317</v>
      </c>
      <c r="L8326" s="50">
        <v>1.9616408400504647E-3</v>
      </c>
      <c r="M8326" s="50">
        <v>1.9765809181781116E-3</v>
      </c>
      <c r="N8326" s="50">
        <v>5.5E-2</v>
      </c>
      <c r="O8326" s="50">
        <v>5.5399999999999998E-2</v>
      </c>
      <c r="R8326" s="59"/>
    </row>
    <row r="8327" spans="11:18" x14ac:dyDescent="0.2">
      <c r="K8327" s="17">
        <v>8318</v>
      </c>
      <c r="L8327" s="50">
        <v>1.7511622062766953E-3</v>
      </c>
      <c r="M8327" s="50">
        <v>1.7657697721739382E-3</v>
      </c>
      <c r="N8327" s="50">
        <v>5.3800000000000001E-2</v>
      </c>
      <c r="O8327" s="50">
        <v>5.4399999999999997E-2</v>
      </c>
      <c r="R8327" s="59"/>
    </row>
    <row r="8328" spans="11:18" x14ac:dyDescent="0.2">
      <c r="K8328" s="17">
        <v>8319</v>
      </c>
      <c r="L8328" s="50">
        <v>1.6215193030199063E-3</v>
      </c>
      <c r="M8328" s="50">
        <v>1.6346331519070802E-3</v>
      </c>
      <c r="N8328" s="50">
        <v>4.8599999999999997E-2</v>
      </c>
      <c r="O8328" s="50">
        <v>4.8800000000000003E-2</v>
      </c>
      <c r="R8328" s="59"/>
    </row>
    <row r="8329" spans="11:18" x14ac:dyDescent="0.2">
      <c r="K8329" s="17">
        <v>8320</v>
      </c>
      <c r="L8329" s="50">
        <v>1.9115830825759171E-3</v>
      </c>
      <c r="M8329" s="50">
        <v>1.9262915854097241E-3</v>
      </c>
      <c r="N8329" s="50">
        <v>5.4399999999999997E-2</v>
      </c>
      <c r="O8329" s="50">
        <v>5.4600000000000003E-2</v>
      </c>
      <c r="R8329" s="59"/>
    </row>
    <row r="8330" spans="11:18" x14ac:dyDescent="0.2">
      <c r="K8330" s="17">
        <v>8321</v>
      </c>
      <c r="L8330" s="50">
        <v>1.8230023711064418E-3</v>
      </c>
      <c r="M8330" s="50">
        <v>1.8376715319458551E-3</v>
      </c>
      <c r="N8330" s="50">
        <v>5.4199999999999998E-2</v>
      </c>
      <c r="O8330" s="50">
        <v>5.4600000000000003E-2</v>
      </c>
      <c r="R8330" s="59"/>
    </row>
    <row r="8331" spans="11:18" x14ac:dyDescent="0.2">
      <c r="K8331" s="17">
        <v>8322</v>
      </c>
      <c r="L8331" s="50">
        <v>1.6319897040710455E-3</v>
      </c>
      <c r="M8331" s="50">
        <v>1.6447785885336011E-3</v>
      </c>
      <c r="N8331" s="50">
        <v>4.7E-2</v>
      </c>
      <c r="O8331" s="50">
        <v>4.7800000000000002E-2</v>
      </c>
      <c r="R8331" s="59"/>
    </row>
    <row r="8332" spans="11:18" x14ac:dyDescent="0.2">
      <c r="K8332" s="17">
        <v>8323</v>
      </c>
      <c r="L8332" s="50">
        <v>1.7704044404872202E-3</v>
      </c>
      <c r="M8332" s="50">
        <v>1.7847503471803187E-3</v>
      </c>
      <c r="N8332" s="50">
        <v>5.3199999999999997E-2</v>
      </c>
      <c r="O8332" s="50">
        <v>5.3400000000000003E-2</v>
      </c>
      <c r="R8332" s="59"/>
    </row>
    <row r="8333" spans="11:18" x14ac:dyDescent="0.2">
      <c r="K8333" s="17">
        <v>8324</v>
      </c>
      <c r="L8333" s="50">
        <v>1.7112591735614902E-3</v>
      </c>
      <c r="M8333" s="50">
        <v>1.7251030174440544E-3</v>
      </c>
      <c r="N8333" s="50">
        <v>5.1200000000000002E-2</v>
      </c>
      <c r="O8333" s="50">
        <v>5.1799999999999999E-2</v>
      </c>
      <c r="R8333" s="59"/>
    </row>
    <row r="8334" spans="11:18" x14ac:dyDescent="0.2">
      <c r="K8334" s="17">
        <v>8325</v>
      </c>
      <c r="L8334" s="50">
        <v>1.7952370945474776E-3</v>
      </c>
      <c r="M8334" s="50">
        <v>1.80984551833189E-3</v>
      </c>
      <c r="N8334" s="50">
        <v>5.3999999999999999E-2</v>
      </c>
      <c r="O8334" s="50">
        <v>5.4399999999999997E-2</v>
      </c>
      <c r="R8334" s="59"/>
    </row>
    <row r="8335" spans="11:18" x14ac:dyDescent="0.2">
      <c r="K8335" s="17">
        <v>8326</v>
      </c>
      <c r="L8335" s="50">
        <v>1.7136502657058728E-3</v>
      </c>
      <c r="M8335" s="50">
        <v>1.7267827991253486E-3</v>
      </c>
      <c r="N8335" s="50">
        <v>4.8599999999999997E-2</v>
      </c>
      <c r="O8335" s="50">
        <v>4.8599999999999997E-2</v>
      </c>
      <c r="R8335" s="59"/>
    </row>
    <row r="8336" spans="11:18" x14ac:dyDescent="0.2">
      <c r="K8336" s="17">
        <v>8327</v>
      </c>
      <c r="L8336" s="50">
        <v>1.7940912084264717E-3</v>
      </c>
      <c r="M8336" s="50">
        <v>1.8087220308150712E-3</v>
      </c>
      <c r="N8336" s="50">
        <v>5.4199999999999998E-2</v>
      </c>
      <c r="O8336" s="50">
        <v>5.4600000000000003E-2</v>
      </c>
      <c r="R8336" s="59"/>
    </row>
    <row r="8337" spans="11:18" x14ac:dyDescent="0.2">
      <c r="K8337" s="17">
        <v>8328</v>
      </c>
      <c r="L8337" s="50">
        <v>1.5404243652659268E-3</v>
      </c>
      <c r="M8337" s="50">
        <v>1.5535070518186615E-3</v>
      </c>
      <c r="N8337" s="50">
        <v>4.8399999999999999E-2</v>
      </c>
      <c r="O8337" s="50">
        <v>4.8800000000000003E-2</v>
      </c>
      <c r="R8337" s="59"/>
    </row>
    <row r="8338" spans="11:18" x14ac:dyDescent="0.2">
      <c r="K8338" s="17">
        <v>8329</v>
      </c>
      <c r="L8338" s="50">
        <v>1.5395218640802471E-3</v>
      </c>
      <c r="M8338" s="50">
        <v>1.5524562196302261E-3</v>
      </c>
      <c r="N8338" s="50">
        <v>4.8000000000000001E-2</v>
      </c>
      <c r="O8338" s="50">
        <v>4.82E-2</v>
      </c>
      <c r="R8338" s="59"/>
    </row>
    <row r="8339" spans="11:18" x14ac:dyDescent="0.2">
      <c r="K8339" s="17">
        <v>8330</v>
      </c>
      <c r="L8339" s="50">
        <v>1.6730616349711648E-3</v>
      </c>
      <c r="M8339" s="50">
        <v>1.6864559813455013E-3</v>
      </c>
      <c r="N8339" s="50">
        <v>4.9399999999999999E-2</v>
      </c>
      <c r="O8339" s="50">
        <v>4.9799999999999997E-2</v>
      </c>
      <c r="R8339" s="59"/>
    </row>
    <row r="8340" spans="11:18" x14ac:dyDescent="0.2">
      <c r="K8340" s="17">
        <v>8331</v>
      </c>
      <c r="L8340" s="50">
        <v>1.4719842698575727E-3</v>
      </c>
      <c r="M8340" s="50">
        <v>1.483818702408602E-3</v>
      </c>
      <c r="N8340" s="50">
        <v>4.36E-2</v>
      </c>
      <c r="O8340" s="50">
        <v>4.4200000000000003E-2</v>
      </c>
      <c r="R8340" s="59"/>
    </row>
    <row r="8341" spans="11:18" x14ac:dyDescent="0.2">
      <c r="K8341" s="17">
        <v>8332</v>
      </c>
      <c r="L8341" s="50">
        <v>1.6219453158503256E-3</v>
      </c>
      <c r="M8341" s="50">
        <v>1.6348478366430446E-3</v>
      </c>
      <c r="N8341" s="50">
        <v>4.7199999999999999E-2</v>
      </c>
      <c r="O8341" s="50">
        <v>4.8000000000000001E-2</v>
      </c>
      <c r="R8341" s="59"/>
    </row>
    <row r="8342" spans="11:18" x14ac:dyDescent="0.2">
      <c r="K8342" s="17">
        <v>8333</v>
      </c>
      <c r="L8342" s="50">
        <v>1.4380238634327577E-3</v>
      </c>
      <c r="M8342" s="50">
        <v>1.4506325512644641E-3</v>
      </c>
      <c r="N8342" s="50">
        <v>4.6800000000000001E-2</v>
      </c>
      <c r="O8342" s="50">
        <v>4.7E-2</v>
      </c>
      <c r="R8342" s="59"/>
    </row>
    <row r="8343" spans="11:18" x14ac:dyDescent="0.2">
      <c r="K8343" s="17">
        <v>8334</v>
      </c>
      <c r="L8343" s="50">
        <v>1.6721250527145372E-3</v>
      </c>
      <c r="M8343" s="50">
        <v>1.6862165795230623E-3</v>
      </c>
      <c r="N8343" s="50">
        <v>5.1999999999999998E-2</v>
      </c>
      <c r="O8343" s="50">
        <v>5.2600000000000001E-2</v>
      </c>
      <c r="R8343" s="59"/>
    </row>
    <row r="8344" spans="11:18" x14ac:dyDescent="0.2">
      <c r="K8344" s="17">
        <v>8335</v>
      </c>
      <c r="L8344" s="50">
        <v>1.8641031333674917E-3</v>
      </c>
      <c r="M8344" s="50">
        <v>1.8789744797057925E-3</v>
      </c>
      <c r="N8344" s="50">
        <v>5.4800000000000001E-2</v>
      </c>
      <c r="O8344" s="50">
        <v>5.5399999999999998E-2</v>
      </c>
      <c r="R8344" s="59"/>
    </row>
    <row r="8345" spans="11:18" x14ac:dyDescent="0.2">
      <c r="K8345" s="17">
        <v>8336</v>
      </c>
      <c r="L8345" s="50">
        <v>1.7005189511294923E-3</v>
      </c>
      <c r="M8345" s="50">
        <v>1.7141644678301169E-3</v>
      </c>
      <c r="N8345" s="50">
        <v>5.0599999999999999E-2</v>
      </c>
      <c r="O8345" s="50">
        <v>5.0599999999999999E-2</v>
      </c>
      <c r="R8345" s="59"/>
    </row>
    <row r="8346" spans="11:18" x14ac:dyDescent="0.2">
      <c r="K8346" s="17">
        <v>8337</v>
      </c>
      <c r="L8346" s="50">
        <v>1.4137953836499575E-3</v>
      </c>
      <c r="M8346" s="50">
        <v>1.4265191449537619E-3</v>
      </c>
      <c r="N8346" s="50">
        <v>4.7399999999999998E-2</v>
      </c>
      <c r="O8346" s="50">
        <v>4.7399999999999998E-2</v>
      </c>
      <c r="R8346" s="59"/>
    </row>
    <row r="8347" spans="11:18" x14ac:dyDescent="0.2">
      <c r="K8347" s="17">
        <v>8338</v>
      </c>
      <c r="L8347" s="50">
        <v>1.6895465453150966E-3</v>
      </c>
      <c r="M8347" s="50">
        <v>1.703124809415598E-3</v>
      </c>
      <c r="N8347" s="50">
        <v>5.0200000000000002E-2</v>
      </c>
      <c r="O8347" s="50">
        <v>5.0599999999999999E-2</v>
      </c>
      <c r="R8347" s="59"/>
    </row>
    <row r="8348" spans="11:18" x14ac:dyDescent="0.2">
      <c r="K8348" s="17">
        <v>8339</v>
      </c>
      <c r="L8348" s="50">
        <v>1.8712395640881297E-3</v>
      </c>
      <c r="M8348" s="50">
        <v>1.8859634500327949E-3</v>
      </c>
      <c r="N8348" s="50">
        <v>5.4399999999999997E-2</v>
      </c>
      <c r="O8348" s="50">
        <v>5.4600000000000003E-2</v>
      </c>
      <c r="R8348" s="59"/>
    </row>
    <row r="8349" spans="11:18" x14ac:dyDescent="0.2">
      <c r="K8349" s="17">
        <v>8340</v>
      </c>
      <c r="L8349" s="50">
        <v>1.6786128444221415E-3</v>
      </c>
      <c r="M8349" s="50">
        <v>1.6919759002021902E-3</v>
      </c>
      <c r="N8349" s="50">
        <v>4.9399999999999999E-2</v>
      </c>
      <c r="O8349" s="50">
        <v>4.9599999999999998E-2</v>
      </c>
      <c r="R8349" s="59"/>
    </row>
    <row r="8350" spans="11:18" x14ac:dyDescent="0.2">
      <c r="K8350" s="17">
        <v>8341</v>
      </c>
      <c r="L8350" s="50">
        <v>1.9979806008957523E-3</v>
      </c>
      <c r="M8350" s="50">
        <v>2.0127454328800446E-3</v>
      </c>
      <c r="N8350" s="50">
        <v>5.4199999999999998E-2</v>
      </c>
      <c r="O8350" s="50">
        <v>5.4600000000000003E-2</v>
      </c>
      <c r="R8350" s="59"/>
    </row>
    <row r="8351" spans="11:18" x14ac:dyDescent="0.2">
      <c r="K8351" s="17">
        <v>8342</v>
      </c>
      <c r="L8351" s="50">
        <v>1.5054327762282736E-3</v>
      </c>
      <c r="M8351" s="50">
        <v>1.5181836655977258E-3</v>
      </c>
      <c r="N8351" s="50">
        <v>4.7199999999999999E-2</v>
      </c>
      <c r="O8351" s="50">
        <v>4.7399999999999998E-2</v>
      </c>
      <c r="R8351" s="59"/>
    </row>
    <row r="8352" spans="11:18" x14ac:dyDescent="0.2">
      <c r="K8352" s="17">
        <v>8343</v>
      </c>
      <c r="L8352" s="50">
        <v>1.5565286352861283E-3</v>
      </c>
      <c r="M8352" s="50">
        <v>1.5698829080208337E-3</v>
      </c>
      <c r="N8352" s="50">
        <v>4.9599999999999998E-2</v>
      </c>
      <c r="O8352" s="50">
        <v>0.05</v>
      </c>
      <c r="R8352" s="59"/>
    </row>
    <row r="8353" spans="11:18" x14ac:dyDescent="0.2">
      <c r="K8353" s="17">
        <v>8344</v>
      </c>
      <c r="L8353" s="50">
        <v>1.720316233485645E-3</v>
      </c>
      <c r="M8353" s="50">
        <v>1.7346924558337836E-3</v>
      </c>
      <c r="N8353" s="50">
        <v>5.3400000000000003E-2</v>
      </c>
      <c r="O8353" s="50">
        <v>5.3400000000000003E-2</v>
      </c>
      <c r="R8353" s="59"/>
    </row>
    <row r="8354" spans="11:18" x14ac:dyDescent="0.2">
      <c r="K8354" s="17">
        <v>8345</v>
      </c>
      <c r="L8354" s="50">
        <v>1.8117383003206854E-3</v>
      </c>
      <c r="M8354" s="50">
        <v>1.8269479062976654E-3</v>
      </c>
      <c r="N8354" s="50">
        <v>5.6399999999999999E-2</v>
      </c>
      <c r="O8354" s="50">
        <v>5.6800000000000003E-2</v>
      </c>
      <c r="R8354" s="59"/>
    </row>
    <row r="8355" spans="11:18" x14ac:dyDescent="0.2">
      <c r="K8355" s="17">
        <v>8346</v>
      </c>
      <c r="L8355" s="50">
        <v>1.630077684914865E-3</v>
      </c>
      <c r="M8355" s="50">
        <v>1.6435791782003883E-3</v>
      </c>
      <c r="N8355" s="50">
        <v>0.05</v>
      </c>
      <c r="O8355" s="50">
        <v>5.04E-2</v>
      </c>
      <c r="R8355" s="59"/>
    </row>
    <row r="8356" spans="11:18" x14ac:dyDescent="0.2">
      <c r="K8356" s="17">
        <v>8347</v>
      </c>
      <c r="L8356" s="50">
        <v>1.7139880259678386E-3</v>
      </c>
      <c r="M8356" s="50">
        <v>1.7279348740976484E-3</v>
      </c>
      <c r="N8356" s="50">
        <v>5.1400000000000001E-2</v>
      </c>
      <c r="O8356" s="50">
        <v>5.1999999999999998E-2</v>
      </c>
      <c r="R8356" s="59"/>
    </row>
    <row r="8357" spans="11:18" x14ac:dyDescent="0.2">
      <c r="K8357" s="17">
        <v>8348</v>
      </c>
      <c r="L8357" s="50">
        <v>1.7075056378835776E-3</v>
      </c>
      <c r="M8357" s="50">
        <v>1.7222765566532574E-3</v>
      </c>
      <c r="N8357" s="50">
        <v>5.4600000000000003E-2</v>
      </c>
      <c r="O8357" s="50">
        <v>5.5199999999999999E-2</v>
      </c>
      <c r="R8357" s="59"/>
    </row>
    <row r="8358" spans="11:18" x14ac:dyDescent="0.2">
      <c r="K8358" s="17">
        <v>8349</v>
      </c>
      <c r="L8358" s="50">
        <v>1.4039949107352017E-3</v>
      </c>
      <c r="M8358" s="50">
        <v>1.4158452288062539E-3</v>
      </c>
      <c r="N8358" s="50">
        <v>4.3999999999999997E-2</v>
      </c>
      <c r="O8358" s="50">
        <v>4.4200000000000003E-2</v>
      </c>
      <c r="R8358" s="59"/>
    </row>
    <row r="8359" spans="11:18" x14ac:dyDescent="0.2">
      <c r="K8359" s="17">
        <v>8350</v>
      </c>
      <c r="L8359" s="50">
        <v>1.7102168729454057E-3</v>
      </c>
      <c r="M8359" s="50">
        <v>1.7245601012362652E-3</v>
      </c>
      <c r="N8359" s="50">
        <v>5.2999999999999999E-2</v>
      </c>
      <c r="O8359" s="50">
        <v>5.3600000000000002E-2</v>
      </c>
      <c r="R8359" s="59"/>
    </row>
    <row r="8360" spans="11:18" x14ac:dyDescent="0.2">
      <c r="K8360" s="17">
        <v>8351</v>
      </c>
      <c r="L8360" s="50">
        <v>1.8334571563142687E-3</v>
      </c>
      <c r="M8360" s="50">
        <v>1.8478221089081729E-3</v>
      </c>
      <c r="N8360" s="50">
        <v>5.3199999999999997E-2</v>
      </c>
      <c r="O8360" s="50">
        <v>5.3400000000000003E-2</v>
      </c>
      <c r="R8360" s="59"/>
    </row>
    <row r="8361" spans="11:18" x14ac:dyDescent="0.2">
      <c r="K8361" s="17">
        <v>8352</v>
      </c>
      <c r="L8361" s="50">
        <v>1.5303024526654627E-3</v>
      </c>
      <c r="M8361" s="50">
        <v>1.5429885466691311E-3</v>
      </c>
      <c r="N8361" s="50">
        <v>4.6800000000000001E-2</v>
      </c>
      <c r="O8361" s="50">
        <v>4.7199999999999999E-2</v>
      </c>
      <c r="R8361" s="59"/>
    </row>
    <row r="8362" spans="11:18" x14ac:dyDescent="0.2">
      <c r="K8362" s="17">
        <v>8353</v>
      </c>
      <c r="L8362" s="50">
        <v>1.7331078086589916E-3</v>
      </c>
      <c r="M8362" s="50">
        <v>1.7472942460493464E-3</v>
      </c>
      <c r="N8362" s="50">
        <v>5.2400000000000002E-2</v>
      </c>
      <c r="O8362" s="50">
        <v>5.2999999999999999E-2</v>
      </c>
      <c r="R8362" s="59"/>
    </row>
    <row r="8363" spans="11:18" x14ac:dyDescent="0.2">
      <c r="K8363" s="17">
        <v>8354</v>
      </c>
      <c r="L8363" s="50">
        <v>1.5919903269176238E-3</v>
      </c>
      <c r="M8363" s="50">
        <v>1.6046173748233742E-3</v>
      </c>
      <c r="N8363" s="50">
        <v>4.6800000000000001E-2</v>
      </c>
      <c r="O8363" s="50">
        <v>4.6800000000000001E-2</v>
      </c>
      <c r="R8363" s="59"/>
    </row>
    <row r="8364" spans="11:18" x14ac:dyDescent="0.2">
      <c r="K8364" s="17">
        <v>8355</v>
      </c>
      <c r="L8364" s="50">
        <v>1.8338982712590923E-3</v>
      </c>
      <c r="M8364" s="50">
        <v>1.8475104068613746E-3</v>
      </c>
      <c r="N8364" s="50">
        <v>5.0200000000000002E-2</v>
      </c>
      <c r="O8364" s="50">
        <v>5.04E-2</v>
      </c>
      <c r="R8364" s="59"/>
    </row>
    <row r="8365" spans="11:18" x14ac:dyDescent="0.2">
      <c r="K8365" s="17">
        <v>8356</v>
      </c>
      <c r="L8365" s="50">
        <v>1.6607873902703379E-3</v>
      </c>
      <c r="M8365" s="50">
        <v>1.6738154683749091E-3</v>
      </c>
      <c r="N8365" s="50">
        <v>4.82E-2</v>
      </c>
      <c r="O8365" s="50">
        <v>4.8399999999999999E-2</v>
      </c>
      <c r="R8365" s="59"/>
    </row>
    <row r="8366" spans="11:18" x14ac:dyDescent="0.2">
      <c r="K8366" s="17">
        <v>8357</v>
      </c>
      <c r="L8366" s="50">
        <v>1.6207787035463286E-3</v>
      </c>
      <c r="M8366" s="50">
        <v>1.6346986135973892E-3</v>
      </c>
      <c r="N8366" s="50">
        <v>5.1400000000000001E-2</v>
      </c>
      <c r="O8366" s="50">
        <v>5.1799999999999999E-2</v>
      </c>
      <c r="R8366" s="59"/>
    </row>
    <row r="8367" spans="11:18" x14ac:dyDescent="0.2">
      <c r="K8367" s="17">
        <v>8358</v>
      </c>
      <c r="L8367" s="50">
        <v>1.5300192475007175E-3</v>
      </c>
      <c r="M8367" s="50">
        <v>1.5420746599939001E-3</v>
      </c>
      <c r="N8367" s="50">
        <v>4.4600000000000001E-2</v>
      </c>
      <c r="O8367" s="50">
        <v>4.48E-2</v>
      </c>
      <c r="R8367" s="59"/>
    </row>
    <row r="8368" spans="11:18" x14ac:dyDescent="0.2">
      <c r="K8368" s="17">
        <v>8359</v>
      </c>
      <c r="L8368" s="50">
        <v>1.6412419366884955E-3</v>
      </c>
      <c r="M8368" s="50">
        <v>1.6549674190309259E-3</v>
      </c>
      <c r="N8368" s="50">
        <v>5.0799999999999998E-2</v>
      </c>
      <c r="O8368" s="50">
        <v>5.1200000000000002E-2</v>
      </c>
      <c r="R8368" s="59"/>
    </row>
    <row r="8369" spans="11:18" x14ac:dyDescent="0.2">
      <c r="K8369" s="17">
        <v>8360</v>
      </c>
      <c r="L8369" s="50">
        <v>1.7854761442430028E-3</v>
      </c>
      <c r="M8369" s="50">
        <v>1.7996668317591267E-3</v>
      </c>
      <c r="N8369" s="50">
        <v>5.2600000000000001E-2</v>
      </c>
      <c r="O8369" s="50">
        <v>5.2600000000000001E-2</v>
      </c>
      <c r="R8369" s="59"/>
    </row>
    <row r="8370" spans="11:18" x14ac:dyDescent="0.2">
      <c r="K8370" s="17">
        <v>8361</v>
      </c>
      <c r="L8370" s="50">
        <v>1.8645710941104056E-3</v>
      </c>
      <c r="M8370" s="50">
        <v>1.8784765000229341E-3</v>
      </c>
      <c r="N8370" s="50">
        <v>5.1200000000000002E-2</v>
      </c>
      <c r="O8370" s="50">
        <v>5.16E-2</v>
      </c>
      <c r="R8370" s="59"/>
    </row>
    <row r="8371" spans="11:18" x14ac:dyDescent="0.2">
      <c r="K8371" s="17">
        <v>8362</v>
      </c>
      <c r="L8371" s="50">
        <v>1.8242734233022148E-3</v>
      </c>
      <c r="M8371" s="50">
        <v>1.8384159811958866E-3</v>
      </c>
      <c r="N8371" s="50">
        <v>5.2200000000000003E-2</v>
      </c>
      <c r="O8371" s="50">
        <v>5.2400000000000002E-2</v>
      </c>
      <c r="R8371" s="59"/>
    </row>
    <row r="8372" spans="11:18" x14ac:dyDescent="0.2">
      <c r="K8372" s="17">
        <v>8363</v>
      </c>
      <c r="L8372" s="50">
        <v>1.5511270545634525E-3</v>
      </c>
      <c r="M8372" s="50">
        <v>1.5638491049126833E-3</v>
      </c>
      <c r="N8372" s="50">
        <v>4.7E-2</v>
      </c>
      <c r="O8372" s="50">
        <v>4.7399999999999998E-2</v>
      </c>
      <c r="R8372" s="59"/>
    </row>
    <row r="8373" spans="11:18" x14ac:dyDescent="0.2">
      <c r="K8373" s="17">
        <v>8364</v>
      </c>
      <c r="L8373" s="50">
        <v>1.6952652065102651E-3</v>
      </c>
      <c r="M8373" s="50">
        <v>1.7089607284352095E-3</v>
      </c>
      <c r="N8373" s="50">
        <v>5.0799999999999998E-2</v>
      </c>
      <c r="O8373" s="50">
        <v>5.0799999999999998E-2</v>
      </c>
      <c r="R8373" s="59"/>
    </row>
    <row r="8374" spans="11:18" x14ac:dyDescent="0.2">
      <c r="K8374" s="17">
        <v>8365</v>
      </c>
      <c r="L8374" s="50">
        <v>1.5009270587664199E-3</v>
      </c>
      <c r="M8374" s="50">
        <v>1.5138110417658929E-3</v>
      </c>
      <c r="N8374" s="50">
        <v>4.7600000000000003E-2</v>
      </c>
      <c r="O8374" s="50">
        <v>4.8000000000000001E-2</v>
      </c>
      <c r="R8374" s="59"/>
    </row>
    <row r="8375" spans="11:18" x14ac:dyDescent="0.2">
      <c r="K8375" s="17">
        <v>8366</v>
      </c>
      <c r="L8375" s="50">
        <v>1.6468246908220962E-3</v>
      </c>
      <c r="M8375" s="50">
        <v>1.6595110133196282E-3</v>
      </c>
      <c r="N8375" s="50">
        <v>4.6800000000000001E-2</v>
      </c>
      <c r="O8375" s="50">
        <v>4.7E-2</v>
      </c>
      <c r="R8375" s="59"/>
    </row>
    <row r="8376" spans="11:18" x14ac:dyDescent="0.2">
      <c r="K8376" s="17">
        <v>8367</v>
      </c>
      <c r="L8376" s="50">
        <v>1.5801149962612793E-3</v>
      </c>
      <c r="M8376" s="50">
        <v>1.5932332715035925E-3</v>
      </c>
      <c r="N8376" s="50">
        <v>4.8599999999999997E-2</v>
      </c>
      <c r="O8376" s="50">
        <v>4.8800000000000003E-2</v>
      </c>
      <c r="R8376" s="59"/>
    </row>
    <row r="8377" spans="11:18" x14ac:dyDescent="0.2">
      <c r="K8377" s="17">
        <v>8368</v>
      </c>
      <c r="L8377" s="50">
        <v>1.9525667715423452E-3</v>
      </c>
      <c r="M8377" s="50">
        <v>1.9671162829886231E-3</v>
      </c>
      <c r="N8377" s="50">
        <v>5.3600000000000002E-2</v>
      </c>
      <c r="O8377" s="50">
        <v>5.3800000000000001E-2</v>
      </c>
      <c r="R8377" s="59"/>
    </row>
    <row r="8378" spans="11:18" x14ac:dyDescent="0.2">
      <c r="K8378" s="17">
        <v>8369</v>
      </c>
      <c r="L8378" s="50">
        <v>1.6640689074667921E-3</v>
      </c>
      <c r="M8378" s="50">
        <v>1.6774500847141923E-3</v>
      </c>
      <c r="N8378" s="50">
        <v>4.9599999999999998E-2</v>
      </c>
      <c r="O8378" s="50">
        <v>4.9799999999999997E-2</v>
      </c>
      <c r="R8378" s="59"/>
    </row>
    <row r="8379" spans="11:18" x14ac:dyDescent="0.2">
      <c r="K8379" s="17">
        <v>8370</v>
      </c>
      <c r="L8379" s="50">
        <v>1.760528437420303E-3</v>
      </c>
      <c r="M8379" s="50">
        <v>1.7741290930425387E-3</v>
      </c>
      <c r="N8379" s="50">
        <v>5.0200000000000002E-2</v>
      </c>
      <c r="O8379" s="50">
        <v>5.04E-2</v>
      </c>
      <c r="R8379" s="59"/>
    </row>
    <row r="8380" spans="11:18" x14ac:dyDescent="0.2">
      <c r="K8380" s="17">
        <v>8371</v>
      </c>
      <c r="L8380" s="50">
        <v>1.9321996043963853E-3</v>
      </c>
      <c r="M8380" s="50">
        <v>1.9472244478253859E-3</v>
      </c>
      <c r="N8380" s="50">
        <v>5.5399999999999998E-2</v>
      </c>
      <c r="O8380" s="50">
        <v>5.6000000000000001E-2</v>
      </c>
      <c r="R8380" s="59"/>
    </row>
    <row r="8381" spans="11:18" x14ac:dyDescent="0.2">
      <c r="K8381" s="17">
        <v>8372</v>
      </c>
      <c r="L8381" s="50">
        <v>1.7913715298152244E-3</v>
      </c>
      <c r="M8381" s="50">
        <v>1.8053864215442702E-3</v>
      </c>
      <c r="N8381" s="50">
        <v>5.1799999999999999E-2</v>
      </c>
      <c r="O8381" s="50">
        <v>5.1999999999999998E-2</v>
      </c>
      <c r="R8381" s="59"/>
    </row>
    <row r="8382" spans="11:18" x14ac:dyDescent="0.2">
      <c r="K8382" s="17">
        <v>8373</v>
      </c>
      <c r="L8382" s="50">
        <v>1.9956081068168373E-3</v>
      </c>
      <c r="M8382" s="50">
        <v>2.0109170159451043E-3</v>
      </c>
      <c r="N8382" s="50">
        <v>5.6399999999999999E-2</v>
      </c>
      <c r="O8382" s="50">
        <v>5.6800000000000003E-2</v>
      </c>
      <c r="R8382" s="59"/>
    </row>
    <row r="8383" spans="11:18" x14ac:dyDescent="0.2">
      <c r="K8383" s="17">
        <v>8374</v>
      </c>
      <c r="L8383" s="50">
        <v>1.6982257878734998E-3</v>
      </c>
      <c r="M8383" s="50">
        <v>1.7136188005216037E-3</v>
      </c>
      <c r="N8383" s="50">
        <v>5.7000000000000002E-2</v>
      </c>
      <c r="O8383" s="50">
        <v>5.7599999999999998E-2</v>
      </c>
      <c r="R8383" s="59"/>
    </row>
    <row r="8384" spans="11:18" x14ac:dyDescent="0.2">
      <c r="K8384" s="17">
        <v>8375</v>
      </c>
      <c r="L8384" s="50">
        <v>1.7427566017418016E-3</v>
      </c>
      <c r="M8384" s="50">
        <v>1.7566192939076572E-3</v>
      </c>
      <c r="N8384" s="50">
        <v>5.1200000000000002E-2</v>
      </c>
      <c r="O8384" s="50">
        <v>5.16E-2</v>
      </c>
      <c r="R8384" s="59"/>
    </row>
    <row r="8385" spans="11:18" x14ac:dyDescent="0.2">
      <c r="K8385" s="17">
        <v>8376</v>
      </c>
      <c r="L8385" s="50">
        <v>1.8443309137526744E-3</v>
      </c>
      <c r="M8385" s="50">
        <v>1.8591692749858439E-3</v>
      </c>
      <c r="N8385" s="50">
        <v>5.5E-2</v>
      </c>
      <c r="O8385" s="50">
        <v>5.5199999999999999E-2</v>
      </c>
      <c r="R8385" s="59"/>
    </row>
    <row r="8386" spans="11:18" x14ac:dyDescent="0.2">
      <c r="K8386" s="17">
        <v>8377</v>
      </c>
      <c r="L8386" s="50">
        <v>1.5911346988770692E-3</v>
      </c>
      <c r="M8386" s="50">
        <v>1.6048713686388251E-3</v>
      </c>
      <c r="N8386" s="50">
        <v>5.0999999999999997E-2</v>
      </c>
      <c r="O8386" s="50">
        <v>5.1200000000000002E-2</v>
      </c>
      <c r="R8386" s="59"/>
    </row>
    <row r="8387" spans="11:18" x14ac:dyDescent="0.2">
      <c r="K8387" s="17">
        <v>8378</v>
      </c>
      <c r="L8387" s="50">
        <v>1.707850329554341E-3</v>
      </c>
      <c r="M8387" s="50">
        <v>1.7234122335188908E-3</v>
      </c>
      <c r="N8387" s="50">
        <v>5.8000000000000003E-2</v>
      </c>
      <c r="O8387" s="50">
        <v>5.8000000000000003E-2</v>
      </c>
      <c r="R8387" s="59"/>
    </row>
    <row r="8388" spans="11:18" x14ac:dyDescent="0.2">
      <c r="K8388" s="17">
        <v>8379</v>
      </c>
      <c r="L8388" s="50">
        <v>1.8182370810796782E-3</v>
      </c>
      <c r="M8388" s="50">
        <v>1.8322833313390774E-3</v>
      </c>
      <c r="N8388" s="50">
        <v>5.1999999999999998E-2</v>
      </c>
      <c r="O8388" s="50">
        <v>5.1999999999999998E-2</v>
      </c>
      <c r="R8388" s="59"/>
    </row>
    <row r="8389" spans="11:18" x14ac:dyDescent="0.2">
      <c r="K8389" s="17">
        <v>8380</v>
      </c>
      <c r="L8389" s="50">
        <v>1.8203935852518366E-3</v>
      </c>
      <c r="M8389" s="50">
        <v>1.8342853554752807E-3</v>
      </c>
      <c r="N8389" s="50">
        <v>5.1400000000000001E-2</v>
      </c>
      <c r="O8389" s="50">
        <v>5.1400000000000001E-2</v>
      </c>
      <c r="R8389" s="59"/>
    </row>
    <row r="8390" spans="11:18" x14ac:dyDescent="0.2">
      <c r="K8390" s="17">
        <v>8381</v>
      </c>
      <c r="L8390" s="50">
        <v>1.7867297702787461E-3</v>
      </c>
      <c r="M8390" s="50">
        <v>1.8009086995272401E-3</v>
      </c>
      <c r="N8390" s="50">
        <v>5.2200000000000003E-2</v>
      </c>
      <c r="O8390" s="50">
        <v>5.2600000000000001E-2</v>
      </c>
      <c r="R8390" s="59"/>
    </row>
    <row r="8391" spans="11:18" x14ac:dyDescent="0.2">
      <c r="K8391" s="17">
        <v>8382</v>
      </c>
      <c r="L8391" s="50">
        <v>1.6600144994974968E-3</v>
      </c>
      <c r="M8391" s="50">
        <v>1.6735265257535423E-3</v>
      </c>
      <c r="N8391" s="50">
        <v>4.9399999999999999E-2</v>
      </c>
      <c r="O8391" s="50">
        <v>5.04E-2</v>
      </c>
      <c r="R8391" s="59"/>
    </row>
    <row r="8392" spans="11:18" x14ac:dyDescent="0.2">
      <c r="K8392" s="17">
        <v>8383</v>
      </c>
      <c r="L8392" s="50">
        <v>1.7067873014043468E-3</v>
      </c>
      <c r="M8392" s="50">
        <v>1.7211875590671158E-3</v>
      </c>
      <c r="N8392" s="50">
        <v>5.3199999999999997E-2</v>
      </c>
      <c r="O8392" s="50">
        <v>5.3999999999999999E-2</v>
      </c>
      <c r="R8392" s="59"/>
    </row>
    <row r="8393" spans="11:18" x14ac:dyDescent="0.2">
      <c r="K8393" s="17">
        <v>8384</v>
      </c>
      <c r="L8393" s="50">
        <v>1.677770129530321E-3</v>
      </c>
      <c r="M8393" s="50">
        <v>1.6909943474185238E-3</v>
      </c>
      <c r="N8393" s="50">
        <v>4.9000000000000002E-2</v>
      </c>
      <c r="O8393" s="50">
        <v>4.9000000000000002E-2</v>
      </c>
      <c r="R8393" s="59"/>
    </row>
    <row r="8394" spans="11:18" x14ac:dyDescent="0.2">
      <c r="K8394" s="17">
        <v>8385</v>
      </c>
      <c r="L8394" s="50">
        <v>1.8630042032568529E-3</v>
      </c>
      <c r="M8394" s="50">
        <v>1.8772987181278936E-3</v>
      </c>
      <c r="N8394" s="50">
        <v>5.2600000000000001E-2</v>
      </c>
      <c r="O8394" s="50">
        <v>5.3400000000000003E-2</v>
      </c>
      <c r="R8394" s="59"/>
    </row>
    <row r="8395" spans="11:18" x14ac:dyDescent="0.2">
      <c r="K8395" s="17">
        <v>8386</v>
      </c>
      <c r="L8395" s="50">
        <v>1.756223492187453E-3</v>
      </c>
      <c r="M8395" s="50">
        <v>1.7698872882142822E-3</v>
      </c>
      <c r="N8395" s="50">
        <v>5.0599999999999999E-2</v>
      </c>
      <c r="O8395" s="50">
        <v>5.0599999999999999E-2</v>
      </c>
      <c r="R8395" s="59"/>
    </row>
    <row r="8396" spans="11:18" x14ac:dyDescent="0.2">
      <c r="K8396" s="17">
        <v>8387</v>
      </c>
      <c r="L8396" s="50">
        <v>1.9955213255399662E-3</v>
      </c>
      <c r="M8396" s="50">
        <v>2.0104432624408804E-3</v>
      </c>
      <c r="N8396" s="50">
        <v>5.4800000000000001E-2</v>
      </c>
      <c r="O8396" s="50">
        <v>5.5399999999999998E-2</v>
      </c>
      <c r="R8396" s="59"/>
    </row>
    <row r="8397" spans="11:18" x14ac:dyDescent="0.2">
      <c r="K8397" s="17">
        <v>8388</v>
      </c>
      <c r="L8397" s="50">
        <v>2.0578553100281732E-3</v>
      </c>
      <c r="M8397" s="50">
        <v>2.0730147750857319E-3</v>
      </c>
      <c r="N8397" s="50">
        <v>5.6000000000000001E-2</v>
      </c>
      <c r="O8397" s="50">
        <v>5.6000000000000001E-2</v>
      </c>
      <c r="R8397" s="59"/>
    </row>
    <row r="8398" spans="11:18" x14ac:dyDescent="0.2">
      <c r="K8398" s="17">
        <v>8389</v>
      </c>
      <c r="L8398" s="50">
        <v>1.6060899353964185E-3</v>
      </c>
      <c r="M8398" s="50">
        <v>1.6189235790854185E-3</v>
      </c>
      <c r="N8398" s="50">
        <v>4.7199999999999999E-2</v>
      </c>
      <c r="O8398" s="50">
        <v>4.8000000000000001E-2</v>
      </c>
      <c r="R8398" s="59"/>
    </row>
    <row r="8399" spans="11:18" x14ac:dyDescent="0.2">
      <c r="K8399" s="17">
        <v>8390</v>
      </c>
      <c r="L8399" s="50">
        <v>1.6872898049517119E-3</v>
      </c>
      <c r="M8399" s="50">
        <v>1.7013966596685166E-3</v>
      </c>
      <c r="N8399" s="50">
        <v>5.1999999999999998E-2</v>
      </c>
      <c r="O8399" s="50">
        <v>5.2600000000000001E-2</v>
      </c>
      <c r="R8399" s="59"/>
    </row>
    <row r="8400" spans="11:18" x14ac:dyDescent="0.2">
      <c r="K8400" s="17">
        <v>8391</v>
      </c>
      <c r="L8400" s="50">
        <v>1.8891313295620825E-3</v>
      </c>
      <c r="M8400" s="50">
        <v>1.9037181359117309E-3</v>
      </c>
      <c r="N8400" s="50">
        <v>5.3999999999999999E-2</v>
      </c>
      <c r="O8400" s="50">
        <v>5.3999999999999999E-2</v>
      </c>
      <c r="R8400" s="59"/>
    </row>
    <row r="8401" spans="11:18" x14ac:dyDescent="0.2">
      <c r="K8401" s="17">
        <v>8392</v>
      </c>
      <c r="L8401" s="50">
        <v>1.6835998641945072E-3</v>
      </c>
      <c r="M8401" s="50">
        <v>1.6974729847097543E-3</v>
      </c>
      <c r="N8401" s="50">
        <v>5.1200000000000002E-2</v>
      </c>
      <c r="O8401" s="50">
        <v>5.1799999999999999E-2</v>
      </c>
      <c r="R8401" s="59"/>
    </row>
    <row r="8402" spans="11:18" x14ac:dyDescent="0.2">
      <c r="K8402" s="17">
        <v>8393</v>
      </c>
      <c r="L8402" s="50">
        <v>2.0279461847737255E-3</v>
      </c>
      <c r="M8402" s="50">
        <v>2.0433133947879807E-3</v>
      </c>
      <c r="N8402" s="50">
        <v>5.6800000000000003E-2</v>
      </c>
      <c r="O8402" s="50">
        <v>5.7000000000000002E-2</v>
      </c>
      <c r="R8402" s="59"/>
    </row>
    <row r="8403" spans="11:18" x14ac:dyDescent="0.2">
      <c r="K8403" s="17">
        <v>8394</v>
      </c>
      <c r="L8403" s="50">
        <v>1.7289549109209808E-3</v>
      </c>
      <c r="M8403" s="50">
        <v>1.7418855496095101E-3</v>
      </c>
      <c r="N8403" s="50">
        <v>4.7800000000000002E-2</v>
      </c>
      <c r="O8403" s="50">
        <v>4.7800000000000002E-2</v>
      </c>
      <c r="R8403" s="59"/>
    </row>
    <row r="8404" spans="11:18" x14ac:dyDescent="0.2">
      <c r="K8404" s="17">
        <v>8395</v>
      </c>
      <c r="L8404" s="50">
        <v>1.6604602049547594E-3</v>
      </c>
      <c r="M8404" s="50">
        <v>1.6734581120878206E-3</v>
      </c>
      <c r="N8404" s="50">
        <v>4.8000000000000001E-2</v>
      </c>
      <c r="O8404" s="50">
        <v>4.8399999999999999E-2</v>
      </c>
      <c r="R8404" s="59"/>
    </row>
    <row r="8405" spans="11:18" x14ac:dyDescent="0.2">
      <c r="K8405" s="17">
        <v>8396</v>
      </c>
      <c r="L8405" s="50">
        <v>1.8297048910647111E-3</v>
      </c>
      <c r="M8405" s="50">
        <v>1.8435693323472257E-3</v>
      </c>
      <c r="N8405" s="50">
        <v>5.1200000000000002E-2</v>
      </c>
      <c r="O8405" s="50">
        <v>5.1400000000000001E-2</v>
      </c>
      <c r="R8405" s="59"/>
    </row>
    <row r="8406" spans="11:18" x14ac:dyDescent="0.2">
      <c r="K8406" s="17">
        <v>8397</v>
      </c>
      <c r="L8406" s="50">
        <v>1.7156644682032461E-3</v>
      </c>
      <c r="M8406" s="50">
        <v>1.7302210127411329E-3</v>
      </c>
      <c r="N8406" s="50">
        <v>5.3999999999999999E-2</v>
      </c>
      <c r="O8406" s="50">
        <v>5.4399999999999997E-2</v>
      </c>
      <c r="R8406" s="59"/>
    </row>
    <row r="8407" spans="11:18" x14ac:dyDescent="0.2">
      <c r="K8407" s="17">
        <v>8398</v>
      </c>
      <c r="L8407" s="50">
        <v>1.6734723165997515E-3</v>
      </c>
      <c r="M8407" s="50">
        <v>1.6874351849495155E-3</v>
      </c>
      <c r="N8407" s="50">
        <v>5.16E-2</v>
      </c>
      <c r="O8407" s="50">
        <v>5.1999999999999998E-2</v>
      </c>
      <c r="R8407" s="59"/>
    </row>
    <row r="8408" spans="11:18" x14ac:dyDescent="0.2">
      <c r="K8408" s="17">
        <v>8399</v>
      </c>
      <c r="L8408" s="50">
        <v>1.6162403665062844E-3</v>
      </c>
      <c r="M8408" s="50">
        <v>1.6299616858281173E-3</v>
      </c>
      <c r="N8408" s="50">
        <v>5.0999999999999997E-2</v>
      </c>
      <c r="O8408" s="50">
        <v>5.0999999999999997E-2</v>
      </c>
      <c r="R8408" s="59"/>
    </row>
    <row r="8409" spans="11:18" x14ac:dyDescent="0.2">
      <c r="K8409" s="17">
        <v>8400</v>
      </c>
      <c r="L8409" s="50">
        <v>1.873423468475978E-3</v>
      </c>
      <c r="M8409" s="50">
        <v>1.8882140539595873E-3</v>
      </c>
      <c r="N8409" s="50">
        <v>5.4800000000000001E-2</v>
      </c>
      <c r="O8409" s="50">
        <v>5.5E-2</v>
      </c>
      <c r="R8409" s="59"/>
    </row>
    <row r="8410" spans="11:18" x14ac:dyDescent="0.2">
      <c r="K8410" s="17">
        <v>8401</v>
      </c>
      <c r="L8410" s="50">
        <v>1.6852507257938709E-3</v>
      </c>
      <c r="M8410" s="50">
        <v>1.698396818888289E-3</v>
      </c>
      <c r="N8410" s="50">
        <v>4.8599999999999997E-2</v>
      </c>
      <c r="O8410" s="50">
        <v>4.8800000000000003E-2</v>
      </c>
      <c r="R8410" s="59"/>
    </row>
    <row r="8411" spans="11:18" x14ac:dyDescent="0.2">
      <c r="K8411" s="17">
        <v>8402</v>
      </c>
      <c r="L8411" s="50">
        <v>1.6538464776609577E-3</v>
      </c>
      <c r="M8411" s="50">
        <v>1.6671995071588484E-3</v>
      </c>
      <c r="N8411" s="50">
        <v>4.9200000000000001E-2</v>
      </c>
      <c r="O8411" s="50">
        <v>4.9599999999999998E-2</v>
      </c>
      <c r="R8411" s="59"/>
    </row>
    <row r="8412" spans="11:18" x14ac:dyDescent="0.2">
      <c r="K8412" s="17">
        <v>8403</v>
      </c>
      <c r="L8412" s="50">
        <v>1.8004891592752713E-3</v>
      </c>
      <c r="M8412" s="50">
        <v>1.8151857732638256E-3</v>
      </c>
      <c r="N8412" s="50">
        <v>5.4199999999999998E-2</v>
      </c>
      <c r="O8412" s="50">
        <v>5.4800000000000001E-2</v>
      </c>
      <c r="R8412" s="59"/>
    </row>
    <row r="8413" spans="11:18" x14ac:dyDescent="0.2">
      <c r="K8413" s="17">
        <v>8404</v>
      </c>
      <c r="L8413" s="50">
        <v>1.5472033500354453E-3</v>
      </c>
      <c r="M8413" s="50">
        <v>1.5601778057961549E-3</v>
      </c>
      <c r="N8413" s="50">
        <v>4.82E-2</v>
      </c>
      <c r="O8413" s="50">
        <v>4.82E-2</v>
      </c>
      <c r="R8413" s="59"/>
    </row>
    <row r="8414" spans="11:18" x14ac:dyDescent="0.2">
      <c r="K8414" s="17">
        <v>8405</v>
      </c>
      <c r="L8414" s="50">
        <v>1.6347867608267456E-3</v>
      </c>
      <c r="M8414" s="50">
        <v>1.6473374335095959E-3</v>
      </c>
      <c r="N8414" s="50">
        <v>4.6199999999999998E-2</v>
      </c>
      <c r="O8414" s="50">
        <v>4.6600000000000003E-2</v>
      </c>
      <c r="R8414" s="59"/>
    </row>
    <row r="8415" spans="11:18" x14ac:dyDescent="0.2">
      <c r="K8415" s="17">
        <v>8406</v>
      </c>
      <c r="L8415" s="50">
        <v>1.7348350884046507E-3</v>
      </c>
      <c r="M8415" s="50">
        <v>1.7494352878470682E-3</v>
      </c>
      <c r="N8415" s="50">
        <v>5.3999999999999999E-2</v>
      </c>
      <c r="O8415" s="50">
        <v>5.4399999999999997E-2</v>
      </c>
      <c r="R8415" s="59"/>
    </row>
    <row r="8416" spans="11:18" x14ac:dyDescent="0.2">
      <c r="K8416" s="17">
        <v>8407</v>
      </c>
      <c r="L8416" s="50">
        <v>1.8490466663974654E-3</v>
      </c>
      <c r="M8416" s="50">
        <v>1.8630568619383866E-3</v>
      </c>
      <c r="N8416" s="50">
        <v>5.1799999999999999E-2</v>
      </c>
      <c r="O8416" s="50">
        <v>5.1999999999999998E-2</v>
      </c>
      <c r="R8416" s="59"/>
    </row>
    <row r="8417" spans="11:18" x14ac:dyDescent="0.2">
      <c r="K8417" s="17">
        <v>8408</v>
      </c>
      <c r="L8417" s="50">
        <v>1.6182922728166153E-3</v>
      </c>
      <c r="M8417" s="50">
        <v>1.6316808390480823E-3</v>
      </c>
      <c r="N8417" s="50">
        <v>4.9399999999999999E-2</v>
      </c>
      <c r="O8417" s="50">
        <v>0.05</v>
      </c>
      <c r="R8417" s="59"/>
    </row>
    <row r="8418" spans="11:18" x14ac:dyDescent="0.2">
      <c r="K8418" s="17">
        <v>8409</v>
      </c>
      <c r="L8418" s="50">
        <v>1.7269515267840114E-3</v>
      </c>
      <c r="M8418" s="50">
        <v>1.7400261222520654E-3</v>
      </c>
      <c r="N8418" s="50">
        <v>4.82E-2</v>
      </c>
      <c r="O8418" s="50">
        <v>4.8399999999999999E-2</v>
      </c>
      <c r="R8418" s="59"/>
    </row>
    <row r="8419" spans="11:18" x14ac:dyDescent="0.2">
      <c r="K8419" s="17">
        <v>8410</v>
      </c>
      <c r="L8419" s="50">
        <v>1.6495106664805256E-3</v>
      </c>
      <c r="M8419" s="50">
        <v>1.6632384963440156E-3</v>
      </c>
      <c r="N8419" s="50">
        <v>5.0599999999999999E-2</v>
      </c>
      <c r="O8419" s="50">
        <v>5.0999999999999997E-2</v>
      </c>
      <c r="R8419" s="59"/>
    </row>
    <row r="8420" spans="11:18" x14ac:dyDescent="0.2">
      <c r="K8420" s="17">
        <v>8411</v>
      </c>
      <c r="L8420" s="50">
        <v>1.6310296162975618E-3</v>
      </c>
      <c r="M8420" s="50">
        <v>1.6438763917803591E-3</v>
      </c>
      <c r="N8420" s="50">
        <v>4.7600000000000003E-2</v>
      </c>
      <c r="O8420" s="50">
        <v>4.7600000000000003E-2</v>
      </c>
      <c r="R8420" s="59"/>
    </row>
    <row r="8421" spans="11:18" x14ac:dyDescent="0.2">
      <c r="K8421" s="17">
        <v>8412</v>
      </c>
      <c r="L8421" s="50">
        <v>1.7005359517209264E-3</v>
      </c>
      <c r="M8421" s="50">
        <v>1.7150916077496873E-3</v>
      </c>
      <c r="N8421" s="50">
        <v>5.3800000000000001E-2</v>
      </c>
      <c r="O8421" s="50">
        <v>5.4199999999999998E-2</v>
      </c>
      <c r="R8421" s="59"/>
    </row>
    <row r="8422" spans="11:18" x14ac:dyDescent="0.2">
      <c r="K8422" s="17">
        <v>8413</v>
      </c>
      <c r="L8422" s="50">
        <v>1.5984261059814832E-3</v>
      </c>
      <c r="M8422" s="50">
        <v>1.6121781853915746E-3</v>
      </c>
      <c r="N8422" s="50">
        <v>5.0799999999999998E-2</v>
      </c>
      <c r="O8422" s="50">
        <v>5.1400000000000001E-2</v>
      </c>
      <c r="R8422" s="59"/>
    </row>
    <row r="8423" spans="11:18" x14ac:dyDescent="0.2">
      <c r="K8423" s="17">
        <v>8414</v>
      </c>
      <c r="L8423" s="50">
        <v>1.7396417557037089E-3</v>
      </c>
      <c r="M8423" s="50">
        <v>1.7530931935515217E-3</v>
      </c>
      <c r="N8423" s="50">
        <v>4.9799999999999997E-2</v>
      </c>
      <c r="O8423" s="50">
        <v>4.9799999999999997E-2</v>
      </c>
      <c r="R8423" s="59"/>
    </row>
    <row r="8424" spans="11:18" x14ac:dyDescent="0.2">
      <c r="K8424" s="17">
        <v>8415</v>
      </c>
      <c r="L8424" s="50">
        <v>1.8864907469355397E-3</v>
      </c>
      <c r="M8424" s="50">
        <v>1.9019796464559611E-3</v>
      </c>
      <c r="N8424" s="50">
        <v>5.7000000000000002E-2</v>
      </c>
      <c r="O8424" s="50">
        <v>5.7799999999999997E-2</v>
      </c>
      <c r="R8424" s="59"/>
    </row>
    <row r="8425" spans="11:18" x14ac:dyDescent="0.2">
      <c r="K8425" s="17">
        <v>8416</v>
      </c>
      <c r="L8425" s="50">
        <v>1.6435125708587914E-3</v>
      </c>
      <c r="M8425" s="50">
        <v>1.6580557302309617E-3</v>
      </c>
      <c r="N8425" s="50">
        <v>5.3800000000000001E-2</v>
      </c>
      <c r="O8425" s="50">
        <v>5.4600000000000003E-2</v>
      </c>
      <c r="R8425" s="59"/>
    </row>
    <row r="8426" spans="11:18" x14ac:dyDescent="0.2">
      <c r="K8426" s="17">
        <v>8417</v>
      </c>
      <c r="L8426" s="50">
        <v>1.8984620801613644E-3</v>
      </c>
      <c r="M8426" s="50">
        <v>1.91301445368222E-3</v>
      </c>
      <c r="N8426" s="50">
        <v>5.3800000000000001E-2</v>
      </c>
      <c r="O8426" s="50">
        <v>5.3999999999999999E-2</v>
      </c>
      <c r="R8426" s="59"/>
    </row>
    <row r="8427" spans="11:18" x14ac:dyDescent="0.2">
      <c r="K8427" s="17">
        <v>8418</v>
      </c>
      <c r="L8427" s="50">
        <v>1.7606507987195461E-3</v>
      </c>
      <c r="M8427" s="50">
        <v>1.7749340662783076E-3</v>
      </c>
      <c r="N8427" s="50">
        <v>5.28E-2</v>
      </c>
      <c r="O8427" s="50">
        <v>5.3199999999999997E-2</v>
      </c>
      <c r="R8427" s="59"/>
    </row>
    <row r="8428" spans="11:18" x14ac:dyDescent="0.2">
      <c r="K8428" s="17">
        <v>8419</v>
      </c>
      <c r="L8428" s="50">
        <v>1.7567344119444376E-3</v>
      </c>
      <c r="M8428" s="50">
        <v>1.7707926067529656E-3</v>
      </c>
      <c r="N8428" s="50">
        <v>5.1999999999999998E-2</v>
      </c>
      <c r="O8428" s="50">
        <v>5.2200000000000003E-2</v>
      </c>
      <c r="R8428" s="59"/>
    </row>
    <row r="8429" spans="11:18" x14ac:dyDescent="0.2">
      <c r="K8429" s="17">
        <v>8420</v>
      </c>
      <c r="L8429" s="50">
        <v>1.614886329976176E-3</v>
      </c>
      <c r="M8429" s="50">
        <v>1.62807986977927E-3</v>
      </c>
      <c r="N8429" s="50">
        <v>4.8800000000000003E-2</v>
      </c>
      <c r="O8429" s="50">
        <v>4.9200000000000001E-2</v>
      </c>
      <c r="R8429" s="59"/>
    </row>
    <row r="8430" spans="11:18" x14ac:dyDescent="0.2">
      <c r="K8430" s="17">
        <v>8421</v>
      </c>
      <c r="L8430" s="50">
        <v>1.6935261295301029E-3</v>
      </c>
      <c r="M8430" s="50">
        <v>1.7073245392394468E-3</v>
      </c>
      <c r="N8430" s="50">
        <v>5.1200000000000002E-2</v>
      </c>
      <c r="O8430" s="50">
        <v>5.1200000000000002E-2</v>
      </c>
      <c r="R8430" s="59"/>
    </row>
    <row r="8431" spans="11:18" x14ac:dyDescent="0.2">
      <c r="K8431" s="17">
        <v>8422</v>
      </c>
      <c r="L8431" s="50">
        <v>1.8975466391356647E-3</v>
      </c>
      <c r="M8431" s="50">
        <v>1.9125654417054842E-3</v>
      </c>
      <c r="N8431" s="50">
        <v>5.5399999999999998E-2</v>
      </c>
      <c r="O8431" s="50">
        <v>5.5800000000000002E-2</v>
      </c>
      <c r="R8431" s="59"/>
    </row>
    <row r="8432" spans="11:18" x14ac:dyDescent="0.2">
      <c r="K8432" s="17">
        <v>8423</v>
      </c>
      <c r="L8432" s="50">
        <v>1.7612679631553018E-3</v>
      </c>
      <c r="M8432" s="50">
        <v>1.7751375343141478E-3</v>
      </c>
      <c r="N8432" s="50">
        <v>5.1200000000000002E-2</v>
      </c>
      <c r="O8432" s="50">
        <v>5.16E-2</v>
      </c>
      <c r="R8432" s="59"/>
    </row>
    <row r="8433" spans="11:18" x14ac:dyDescent="0.2">
      <c r="K8433" s="17">
        <v>8424</v>
      </c>
      <c r="L8433" s="50">
        <v>1.766264078698304E-3</v>
      </c>
      <c r="M8433" s="50">
        <v>1.7798362251045855E-3</v>
      </c>
      <c r="N8433" s="50">
        <v>5.0200000000000002E-2</v>
      </c>
      <c r="O8433" s="50">
        <v>5.04E-2</v>
      </c>
      <c r="R8433" s="59"/>
    </row>
    <row r="8434" spans="11:18" x14ac:dyDescent="0.2">
      <c r="K8434" s="17">
        <v>8425</v>
      </c>
      <c r="L8434" s="50">
        <v>1.5958611248247732E-3</v>
      </c>
      <c r="M8434" s="50">
        <v>1.6092057221703368E-3</v>
      </c>
      <c r="N8434" s="50">
        <v>4.9399999999999999E-2</v>
      </c>
      <c r="O8434" s="50">
        <v>4.9599999999999998E-2</v>
      </c>
      <c r="R8434" s="59"/>
    </row>
    <row r="8435" spans="11:18" x14ac:dyDescent="0.2">
      <c r="K8435" s="17">
        <v>8426</v>
      </c>
      <c r="L8435" s="50">
        <v>2.057198790096608E-3</v>
      </c>
      <c r="M8435" s="50">
        <v>2.0722545812597525E-3</v>
      </c>
      <c r="N8435" s="50">
        <v>5.5599999999999997E-2</v>
      </c>
      <c r="O8435" s="50">
        <v>5.5599999999999997E-2</v>
      </c>
      <c r="R8435" s="59"/>
    </row>
    <row r="8436" spans="11:18" x14ac:dyDescent="0.2">
      <c r="K8436" s="17">
        <v>8427</v>
      </c>
      <c r="L8436" s="50">
        <v>1.8190230814879086E-3</v>
      </c>
      <c r="M8436" s="50">
        <v>1.8341849203858949E-3</v>
      </c>
      <c r="N8436" s="50">
        <v>5.6000000000000001E-2</v>
      </c>
      <c r="O8436" s="50">
        <v>5.6399999999999999E-2</v>
      </c>
      <c r="R8436" s="59"/>
    </row>
    <row r="8437" spans="11:18" x14ac:dyDescent="0.2">
      <c r="K8437" s="17">
        <v>8428</v>
      </c>
      <c r="L8437" s="50">
        <v>1.8594124752902327E-3</v>
      </c>
      <c r="M8437" s="50">
        <v>1.8735432978343536E-3</v>
      </c>
      <c r="N8437" s="50">
        <v>5.2200000000000003E-2</v>
      </c>
      <c r="O8437" s="50">
        <v>5.2400000000000002E-2</v>
      </c>
      <c r="R8437" s="59"/>
    </row>
    <row r="8438" spans="11:18" x14ac:dyDescent="0.2">
      <c r="K8438" s="17">
        <v>8429</v>
      </c>
      <c r="L8438" s="50">
        <v>1.8037466403952229E-3</v>
      </c>
      <c r="M8438" s="50">
        <v>1.819815616539989E-3</v>
      </c>
      <c r="N8438" s="50">
        <v>5.96E-2</v>
      </c>
      <c r="O8438" s="50">
        <v>0.06</v>
      </c>
      <c r="R8438" s="59"/>
    </row>
    <row r="8439" spans="11:18" x14ac:dyDescent="0.2">
      <c r="K8439" s="17">
        <v>8430</v>
      </c>
      <c r="L8439" s="50">
        <v>1.7267206153045347E-3</v>
      </c>
      <c r="M8439" s="50">
        <v>1.7416860057710413E-3</v>
      </c>
      <c r="N8439" s="50">
        <v>5.5399999999999998E-2</v>
      </c>
      <c r="O8439" s="50">
        <v>5.6000000000000001E-2</v>
      </c>
      <c r="R8439" s="59"/>
    </row>
    <row r="8440" spans="11:18" x14ac:dyDescent="0.2">
      <c r="K8440" s="17">
        <v>8431</v>
      </c>
      <c r="L8440" s="50">
        <v>1.9077511607239913E-3</v>
      </c>
      <c r="M8440" s="50">
        <v>1.9220571476437733E-3</v>
      </c>
      <c r="N8440" s="50">
        <v>5.28E-2</v>
      </c>
      <c r="O8440" s="50">
        <v>5.2999999999999999E-2</v>
      </c>
      <c r="R8440" s="59"/>
    </row>
    <row r="8441" spans="11:18" x14ac:dyDescent="0.2">
      <c r="K8441" s="17">
        <v>8432</v>
      </c>
      <c r="L8441" s="50">
        <v>1.6475672277875128E-3</v>
      </c>
      <c r="M8441" s="50">
        <v>1.6612988269519846E-3</v>
      </c>
      <c r="N8441" s="50">
        <v>5.0999999999999997E-2</v>
      </c>
      <c r="O8441" s="50">
        <v>5.0999999999999997E-2</v>
      </c>
      <c r="R8441" s="59"/>
    </row>
    <row r="8442" spans="11:18" x14ac:dyDescent="0.2">
      <c r="K8442" s="17">
        <v>8433</v>
      </c>
      <c r="L8442" s="50">
        <v>1.7035913508092115E-3</v>
      </c>
      <c r="M8442" s="50">
        <v>1.7165655944356209E-3</v>
      </c>
      <c r="N8442" s="50">
        <v>4.7399999999999998E-2</v>
      </c>
      <c r="O8442" s="50">
        <v>4.8399999999999999E-2</v>
      </c>
      <c r="R8442" s="59"/>
    </row>
    <row r="8443" spans="11:18" x14ac:dyDescent="0.2">
      <c r="K8443" s="17">
        <v>8434</v>
      </c>
      <c r="L8443" s="50">
        <v>1.789694526938803E-3</v>
      </c>
      <c r="M8443" s="50">
        <v>1.8040591270316614E-3</v>
      </c>
      <c r="N8443" s="50">
        <v>5.3199999999999997E-2</v>
      </c>
      <c r="O8443" s="50">
        <v>5.3400000000000003E-2</v>
      </c>
      <c r="R8443" s="59"/>
    </row>
    <row r="8444" spans="11:18" x14ac:dyDescent="0.2">
      <c r="K8444" s="17">
        <v>8435</v>
      </c>
      <c r="L8444" s="50">
        <v>2.0125790881999959E-3</v>
      </c>
      <c r="M8444" s="50">
        <v>2.0278575730022725E-3</v>
      </c>
      <c r="N8444" s="50">
        <v>5.62E-2</v>
      </c>
      <c r="O8444" s="50">
        <v>5.6599999999999998E-2</v>
      </c>
      <c r="R8444" s="59"/>
    </row>
    <row r="8445" spans="11:18" x14ac:dyDescent="0.2">
      <c r="K8445" s="17">
        <v>8436</v>
      </c>
      <c r="L8445" s="50">
        <v>1.9621488082644865E-3</v>
      </c>
      <c r="M8445" s="50">
        <v>1.9771045695870593E-3</v>
      </c>
      <c r="N8445" s="50">
        <v>5.5199999999999999E-2</v>
      </c>
      <c r="O8445" s="50">
        <v>5.5599999999999997E-2</v>
      </c>
      <c r="R8445" s="59"/>
    </row>
    <row r="8446" spans="11:18" x14ac:dyDescent="0.2">
      <c r="K8446" s="17">
        <v>8437</v>
      </c>
      <c r="L8446" s="50">
        <v>1.9676202056674525E-3</v>
      </c>
      <c r="M8446" s="50">
        <v>1.9812069789742898E-3</v>
      </c>
      <c r="N8446" s="50">
        <v>0.05</v>
      </c>
      <c r="O8446" s="50">
        <v>5.0200000000000002E-2</v>
      </c>
      <c r="R8446" s="59"/>
    </row>
    <row r="8447" spans="11:18" x14ac:dyDescent="0.2">
      <c r="K8447" s="17">
        <v>8438</v>
      </c>
      <c r="L8447" s="50">
        <v>1.8448938047229341E-3</v>
      </c>
      <c r="M8447" s="50">
        <v>1.859631925419928E-3</v>
      </c>
      <c r="N8447" s="50">
        <v>5.4399999999999997E-2</v>
      </c>
      <c r="O8447" s="50">
        <v>5.5199999999999999E-2</v>
      </c>
      <c r="R8447" s="59"/>
    </row>
    <row r="8448" spans="11:18" x14ac:dyDescent="0.2">
      <c r="K8448" s="17">
        <v>8439</v>
      </c>
      <c r="L8448" s="50">
        <v>1.7647439970334428E-3</v>
      </c>
      <c r="M8448" s="50">
        <v>1.7777808356602936E-3</v>
      </c>
      <c r="N8448" s="50">
        <v>4.8000000000000001E-2</v>
      </c>
      <c r="O8448" s="50">
        <v>4.82E-2</v>
      </c>
      <c r="R8448" s="59"/>
    </row>
    <row r="8449" spans="11:18" x14ac:dyDescent="0.2">
      <c r="K8449" s="17">
        <v>8440</v>
      </c>
      <c r="L8449" s="50">
        <v>1.6190774423325862E-3</v>
      </c>
      <c r="M8449" s="50">
        <v>1.632731502101381E-3</v>
      </c>
      <c r="N8449" s="50">
        <v>5.0200000000000002E-2</v>
      </c>
      <c r="O8449" s="50">
        <v>5.0799999999999998E-2</v>
      </c>
      <c r="R8449" s="59"/>
    </row>
    <row r="8450" spans="11:18" x14ac:dyDescent="0.2">
      <c r="K8450" s="17">
        <v>8441</v>
      </c>
      <c r="L8450" s="50">
        <v>1.7599734578331639E-3</v>
      </c>
      <c r="M8450" s="50">
        <v>1.7746062576897799E-3</v>
      </c>
      <c r="N8450" s="50">
        <v>5.3999999999999999E-2</v>
      </c>
      <c r="O8450" s="50">
        <v>5.4800000000000001E-2</v>
      </c>
      <c r="R8450" s="59"/>
    </row>
    <row r="8451" spans="11:18" x14ac:dyDescent="0.2">
      <c r="K8451" s="17">
        <v>8442</v>
      </c>
      <c r="L8451" s="50">
        <v>1.7830918967010807E-3</v>
      </c>
      <c r="M8451" s="50">
        <v>1.7978418215034318E-3</v>
      </c>
      <c r="N8451" s="50">
        <v>5.4399999999999997E-2</v>
      </c>
      <c r="O8451" s="50">
        <v>5.5E-2</v>
      </c>
      <c r="R8451" s="59"/>
    </row>
    <row r="8452" spans="11:18" x14ac:dyDescent="0.2">
      <c r="K8452" s="17">
        <v>8443</v>
      </c>
      <c r="L8452" s="50">
        <v>1.6259945630885413E-3</v>
      </c>
      <c r="M8452" s="50">
        <v>1.6385982326241201E-3</v>
      </c>
      <c r="N8452" s="50">
        <v>4.6199999999999998E-2</v>
      </c>
      <c r="O8452" s="50">
        <v>4.7E-2</v>
      </c>
      <c r="R8452" s="59"/>
    </row>
    <row r="8453" spans="11:18" x14ac:dyDescent="0.2">
      <c r="K8453" s="17">
        <v>8444</v>
      </c>
      <c r="L8453" s="50">
        <v>1.7036953360018503E-3</v>
      </c>
      <c r="M8453" s="50">
        <v>1.7169387298209826E-3</v>
      </c>
      <c r="N8453" s="50">
        <v>4.9000000000000002E-2</v>
      </c>
      <c r="O8453" s="50">
        <v>4.9200000000000001E-2</v>
      </c>
      <c r="R8453" s="59"/>
    </row>
    <row r="8454" spans="11:18" x14ac:dyDescent="0.2">
      <c r="K8454" s="17">
        <v>8445</v>
      </c>
      <c r="L8454" s="50">
        <v>1.6726285834592304E-3</v>
      </c>
      <c r="M8454" s="50">
        <v>1.6859545726188661E-3</v>
      </c>
      <c r="N8454" s="50">
        <v>4.9399999999999999E-2</v>
      </c>
      <c r="O8454" s="50">
        <v>4.9399999999999999E-2</v>
      </c>
      <c r="R8454" s="59"/>
    </row>
    <row r="8455" spans="11:18" x14ac:dyDescent="0.2">
      <c r="K8455" s="17">
        <v>8446</v>
      </c>
      <c r="L8455" s="50">
        <v>1.9051172507425001E-3</v>
      </c>
      <c r="M8455" s="50">
        <v>1.9189333643970703E-3</v>
      </c>
      <c r="N8455" s="50">
        <v>5.0999999999999997E-2</v>
      </c>
      <c r="O8455" s="50">
        <v>5.0999999999999997E-2</v>
      </c>
      <c r="R8455" s="59"/>
    </row>
    <row r="8456" spans="11:18" x14ac:dyDescent="0.2">
      <c r="K8456" s="17">
        <v>8447</v>
      </c>
      <c r="L8456" s="50">
        <v>1.7495826147630894E-3</v>
      </c>
      <c r="M8456" s="50">
        <v>1.7629716041578326E-3</v>
      </c>
      <c r="N8456" s="50">
        <v>4.9200000000000001E-2</v>
      </c>
      <c r="O8456" s="50">
        <v>4.9799999999999997E-2</v>
      </c>
      <c r="R8456" s="59"/>
    </row>
    <row r="8457" spans="11:18" x14ac:dyDescent="0.2">
      <c r="K8457" s="17">
        <v>8448</v>
      </c>
      <c r="L8457" s="50">
        <v>1.7469417103149415E-3</v>
      </c>
      <c r="M8457" s="50">
        <v>1.7613827822293387E-3</v>
      </c>
      <c r="N8457" s="50">
        <v>5.3600000000000002E-2</v>
      </c>
      <c r="O8457" s="50">
        <v>5.3800000000000001E-2</v>
      </c>
      <c r="R8457" s="59"/>
    </row>
    <row r="8458" spans="11:18" x14ac:dyDescent="0.2">
      <c r="K8458" s="17">
        <v>8449</v>
      </c>
      <c r="L8458" s="50">
        <v>2.1532738365139972E-3</v>
      </c>
      <c r="M8458" s="50">
        <v>2.1675113197096121E-3</v>
      </c>
      <c r="N8458" s="50">
        <v>5.2200000000000003E-2</v>
      </c>
      <c r="O8458" s="50">
        <v>5.2400000000000002E-2</v>
      </c>
      <c r="R8458" s="59"/>
    </row>
    <row r="8459" spans="11:18" x14ac:dyDescent="0.2">
      <c r="K8459" s="17">
        <v>8450</v>
      </c>
      <c r="L8459" s="50">
        <v>1.9427022311251467E-3</v>
      </c>
      <c r="M8459" s="50">
        <v>1.958208885613222E-3</v>
      </c>
      <c r="N8459" s="50">
        <v>5.7200000000000001E-2</v>
      </c>
      <c r="O8459" s="50">
        <v>5.7599999999999998E-2</v>
      </c>
      <c r="R8459" s="59"/>
    </row>
    <row r="8460" spans="11:18" x14ac:dyDescent="0.2">
      <c r="K8460" s="17">
        <v>8451</v>
      </c>
      <c r="L8460" s="50">
        <v>1.7660049066349818E-3</v>
      </c>
      <c r="M8460" s="50">
        <v>1.7794902718330028E-3</v>
      </c>
      <c r="N8460" s="50">
        <v>4.9799999999999997E-2</v>
      </c>
      <c r="O8460" s="50">
        <v>0.05</v>
      </c>
      <c r="R8460" s="59"/>
    </row>
    <row r="8461" spans="11:18" x14ac:dyDescent="0.2">
      <c r="K8461" s="17">
        <v>8452</v>
      </c>
      <c r="L8461" s="50">
        <v>1.5060270531664297E-3</v>
      </c>
      <c r="M8461" s="50">
        <v>1.5193573286518274E-3</v>
      </c>
      <c r="N8461" s="50">
        <v>4.9599999999999998E-2</v>
      </c>
      <c r="O8461" s="50">
        <v>4.9799999999999997E-2</v>
      </c>
      <c r="R8461" s="59"/>
    </row>
    <row r="8462" spans="11:18" x14ac:dyDescent="0.2">
      <c r="K8462" s="17">
        <v>8453</v>
      </c>
      <c r="L8462" s="50">
        <v>1.807019293582957E-3</v>
      </c>
      <c r="M8462" s="50">
        <v>1.8210236717380549E-3</v>
      </c>
      <c r="N8462" s="50">
        <v>5.1799999999999999E-2</v>
      </c>
      <c r="O8462" s="50">
        <v>5.2200000000000003E-2</v>
      </c>
      <c r="R8462" s="59"/>
    </row>
    <row r="8463" spans="11:18" x14ac:dyDescent="0.2">
      <c r="K8463" s="17">
        <v>8454</v>
      </c>
      <c r="L8463" s="50">
        <v>1.8113671298528888E-3</v>
      </c>
      <c r="M8463" s="50">
        <v>1.8249455626878767E-3</v>
      </c>
      <c r="N8463" s="50">
        <v>5.0200000000000002E-2</v>
      </c>
      <c r="O8463" s="50">
        <v>5.0200000000000002E-2</v>
      </c>
      <c r="R8463" s="59"/>
    </row>
    <row r="8464" spans="11:18" x14ac:dyDescent="0.2">
      <c r="K8464" s="17">
        <v>8455</v>
      </c>
      <c r="L8464" s="50">
        <v>1.800024673119933E-3</v>
      </c>
      <c r="M8464" s="50">
        <v>1.8134702717566651E-3</v>
      </c>
      <c r="N8464" s="50">
        <v>4.9599999999999998E-2</v>
      </c>
      <c r="O8464" s="50">
        <v>4.9799999999999997E-2</v>
      </c>
      <c r="R8464" s="59"/>
    </row>
    <row r="8465" spans="11:18" x14ac:dyDescent="0.2">
      <c r="K8465" s="17">
        <v>8456</v>
      </c>
      <c r="L8465" s="50">
        <v>1.7516985917856494E-3</v>
      </c>
      <c r="M8465" s="50">
        <v>1.7656475529468012E-3</v>
      </c>
      <c r="N8465" s="50">
        <v>5.16E-2</v>
      </c>
      <c r="O8465" s="50">
        <v>5.1799999999999999E-2</v>
      </c>
      <c r="R8465" s="59"/>
    </row>
    <row r="8466" spans="11:18" x14ac:dyDescent="0.2">
      <c r="K8466" s="17">
        <v>8457</v>
      </c>
      <c r="L8466" s="50">
        <v>1.7513772849028783E-3</v>
      </c>
      <c r="M8466" s="50">
        <v>1.7651278415532125E-3</v>
      </c>
      <c r="N8466" s="50">
        <v>5.04E-2</v>
      </c>
      <c r="O8466" s="50">
        <v>5.16E-2</v>
      </c>
      <c r="R8466" s="59"/>
    </row>
    <row r="8467" spans="11:18" x14ac:dyDescent="0.2">
      <c r="K8467" s="17">
        <v>8458</v>
      </c>
      <c r="L8467" s="50">
        <v>1.7031374781126608E-3</v>
      </c>
      <c r="M8467" s="50">
        <v>1.7164936834780011E-3</v>
      </c>
      <c r="N8467" s="50">
        <v>4.9399999999999999E-2</v>
      </c>
      <c r="O8467" s="50">
        <v>4.9599999999999998E-2</v>
      </c>
      <c r="R8467" s="59"/>
    </row>
    <row r="8468" spans="11:18" x14ac:dyDescent="0.2">
      <c r="K8468" s="17">
        <v>8459</v>
      </c>
      <c r="L8468" s="50">
        <v>1.9650860839223816E-3</v>
      </c>
      <c r="M8468" s="50">
        <v>1.9799047315800849E-3</v>
      </c>
      <c r="N8468" s="50">
        <v>5.4800000000000001E-2</v>
      </c>
      <c r="O8468" s="50">
        <v>5.4800000000000001E-2</v>
      </c>
      <c r="R8468" s="59"/>
    </row>
    <row r="8469" spans="11:18" x14ac:dyDescent="0.2">
      <c r="K8469" s="17">
        <v>8460</v>
      </c>
      <c r="L8469" s="50">
        <v>1.6140158959711724E-3</v>
      </c>
      <c r="M8469" s="50">
        <v>1.6270733670617691E-3</v>
      </c>
      <c r="N8469" s="50">
        <v>4.82E-2</v>
      </c>
      <c r="O8469" s="50">
        <v>4.8599999999999997E-2</v>
      </c>
      <c r="R8469" s="59"/>
    </row>
    <row r="8470" spans="11:18" x14ac:dyDescent="0.2">
      <c r="K8470" s="17">
        <v>8461</v>
      </c>
      <c r="L8470" s="50">
        <v>1.7837494017184409E-3</v>
      </c>
      <c r="M8470" s="50">
        <v>1.7976789235401882E-3</v>
      </c>
      <c r="N8470" s="50">
        <v>5.1400000000000001E-2</v>
      </c>
      <c r="O8470" s="50">
        <v>5.16E-2</v>
      </c>
      <c r="R8470" s="59"/>
    </row>
    <row r="8471" spans="11:18" x14ac:dyDescent="0.2">
      <c r="K8471" s="17">
        <v>8462</v>
      </c>
      <c r="L8471" s="50">
        <v>1.6735700866132453E-3</v>
      </c>
      <c r="M8471" s="50">
        <v>1.6870883113642404E-3</v>
      </c>
      <c r="N8471" s="50">
        <v>4.9799999999999997E-2</v>
      </c>
      <c r="O8471" s="50">
        <v>5.0599999999999999E-2</v>
      </c>
      <c r="R8471" s="59"/>
    </row>
    <row r="8472" spans="11:18" x14ac:dyDescent="0.2">
      <c r="K8472" s="17">
        <v>8463</v>
      </c>
      <c r="L8472" s="50">
        <v>1.5304004388722327E-3</v>
      </c>
      <c r="M8472" s="50">
        <v>1.5427486300407392E-3</v>
      </c>
      <c r="N8472" s="50">
        <v>4.58E-2</v>
      </c>
      <c r="O8472" s="50">
        <v>4.58E-2</v>
      </c>
      <c r="R8472" s="59"/>
    </row>
    <row r="8473" spans="11:18" x14ac:dyDescent="0.2">
      <c r="K8473" s="17">
        <v>8464</v>
      </c>
      <c r="L8473" s="50">
        <v>1.6473217839175303E-3</v>
      </c>
      <c r="M8473" s="50">
        <v>1.6604004223250391E-3</v>
      </c>
      <c r="N8473" s="50">
        <v>4.8000000000000001E-2</v>
      </c>
      <c r="O8473" s="50">
        <v>4.8599999999999997E-2</v>
      </c>
      <c r="R8473" s="59"/>
    </row>
    <row r="8474" spans="11:18" x14ac:dyDescent="0.2">
      <c r="K8474" s="17">
        <v>8465</v>
      </c>
      <c r="L8474" s="50">
        <v>1.7531070213395398E-3</v>
      </c>
      <c r="M8474" s="50">
        <v>1.767362503126878E-3</v>
      </c>
      <c r="N8474" s="50">
        <v>5.2600000000000001E-2</v>
      </c>
      <c r="O8474" s="50">
        <v>5.2999999999999999E-2</v>
      </c>
      <c r="R8474" s="59"/>
    </row>
    <row r="8475" spans="11:18" x14ac:dyDescent="0.2">
      <c r="K8475" s="17">
        <v>8466</v>
      </c>
      <c r="L8475" s="50">
        <v>1.8305637829054071E-3</v>
      </c>
      <c r="M8475" s="50">
        <v>1.8455389365631099E-3</v>
      </c>
      <c r="N8475" s="50">
        <v>5.5399999999999998E-2</v>
      </c>
      <c r="O8475" s="50">
        <v>5.5599999999999997E-2</v>
      </c>
      <c r="R8475" s="59"/>
    </row>
    <row r="8476" spans="11:18" x14ac:dyDescent="0.2">
      <c r="K8476" s="17">
        <v>8467</v>
      </c>
      <c r="L8476" s="50">
        <v>1.7161512479672144E-3</v>
      </c>
      <c r="M8476" s="50">
        <v>1.7292846020786805E-3</v>
      </c>
      <c r="N8476" s="50">
        <v>4.8599999999999997E-2</v>
      </c>
      <c r="O8476" s="50">
        <v>4.8599999999999997E-2</v>
      </c>
      <c r="R8476" s="59"/>
    </row>
    <row r="8477" spans="11:18" x14ac:dyDescent="0.2">
      <c r="K8477" s="17">
        <v>8468</v>
      </c>
      <c r="L8477" s="50">
        <v>1.5232139349134642E-3</v>
      </c>
      <c r="M8477" s="50">
        <v>1.5371493289716267E-3</v>
      </c>
      <c r="N8477" s="50">
        <v>5.1799999999999999E-2</v>
      </c>
      <c r="O8477" s="50">
        <v>5.2200000000000003E-2</v>
      </c>
      <c r="R8477" s="59"/>
    </row>
    <row r="8478" spans="11:18" x14ac:dyDescent="0.2">
      <c r="K8478" s="17">
        <v>8469</v>
      </c>
      <c r="L8478" s="50">
        <v>1.7127163199454954E-3</v>
      </c>
      <c r="M8478" s="50">
        <v>1.7261609196878079E-3</v>
      </c>
      <c r="N8478" s="50">
        <v>4.9799999999999997E-2</v>
      </c>
      <c r="O8478" s="50">
        <v>0.05</v>
      </c>
      <c r="R8478" s="59"/>
    </row>
    <row r="8479" spans="11:18" x14ac:dyDescent="0.2">
      <c r="K8479" s="17">
        <v>8470</v>
      </c>
      <c r="L8479" s="50">
        <v>1.6308718620586633E-3</v>
      </c>
      <c r="M8479" s="50">
        <v>1.645419789181301E-3</v>
      </c>
      <c r="N8479" s="50">
        <v>5.3999999999999999E-2</v>
      </c>
      <c r="O8479" s="50">
        <v>5.4199999999999998E-2</v>
      </c>
      <c r="R8479" s="59"/>
    </row>
    <row r="8480" spans="11:18" x14ac:dyDescent="0.2">
      <c r="K8480" s="17">
        <v>8471</v>
      </c>
      <c r="L8480" s="50">
        <v>1.5022597217557766E-3</v>
      </c>
      <c r="M8480" s="50">
        <v>1.5156007752748157E-3</v>
      </c>
      <c r="N8480" s="50">
        <v>4.9399999999999999E-2</v>
      </c>
      <c r="O8480" s="50">
        <v>4.9799999999999997E-2</v>
      </c>
      <c r="R8480" s="59"/>
    </row>
    <row r="8481" spans="11:18" x14ac:dyDescent="0.2">
      <c r="K8481" s="17">
        <v>8472</v>
      </c>
      <c r="L8481" s="50">
        <v>1.6363242460276665E-3</v>
      </c>
      <c r="M8481" s="50">
        <v>1.6494391669384697E-3</v>
      </c>
      <c r="N8481" s="50">
        <v>4.8399999999999999E-2</v>
      </c>
      <c r="O8481" s="50">
        <v>4.9000000000000002E-2</v>
      </c>
      <c r="R8481" s="59"/>
    </row>
    <row r="8482" spans="11:18" x14ac:dyDescent="0.2">
      <c r="K8482" s="17">
        <v>8473</v>
      </c>
      <c r="L8482" s="50">
        <v>1.7565496781558512E-3</v>
      </c>
      <c r="M8482" s="50">
        <v>1.7708343319726926E-3</v>
      </c>
      <c r="N8482" s="50">
        <v>5.2999999999999999E-2</v>
      </c>
      <c r="O8482" s="50">
        <v>5.2999999999999999E-2</v>
      </c>
      <c r="R8482" s="59"/>
    </row>
    <row r="8483" spans="11:18" x14ac:dyDescent="0.2">
      <c r="K8483" s="17">
        <v>8474</v>
      </c>
      <c r="L8483" s="50">
        <v>1.7757870714328111E-3</v>
      </c>
      <c r="M8483" s="50">
        <v>1.789588110184571E-3</v>
      </c>
      <c r="N8483" s="50">
        <v>5.0999999999999997E-2</v>
      </c>
      <c r="O8483" s="50">
        <v>5.1200000000000002E-2</v>
      </c>
      <c r="R8483" s="59"/>
    </row>
    <row r="8484" spans="11:18" x14ac:dyDescent="0.2">
      <c r="K8484" s="17">
        <v>8475</v>
      </c>
      <c r="L8484" s="50">
        <v>1.6926668024146742E-3</v>
      </c>
      <c r="M8484" s="50">
        <v>1.706694492381136E-3</v>
      </c>
      <c r="N8484" s="50">
        <v>5.1999999999999998E-2</v>
      </c>
      <c r="O8484" s="50">
        <v>5.2200000000000003E-2</v>
      </c>
      <c r="R8484" s="59"/>
    </row>
    <row r="8485" spans="11:18" x14ac:dyDescent="0.2">
      <c r="K8485" s="17">
        <v>8476</v>
      </c>
      <c r="L8485" s="50">
        <v>1.9703747890657086E-3</v>
      </c>
      <c r="M8485" s="50">
        <v>1.9860108928298707E-3</v>
      </c>
      <c r="N8485" s="50">
        <v>5.7599999999999998E-2</v>
      </c>
      <c r="O8485" s="50">
        <v>5.8200000000000002E-2</v>
      </c>
      <c r="R8485" s="59"/>
    </row>
    <row r="8486" spans="11:18" x14ac:dyDescent="0.2">
      <c r="K8486" s="17">
        <v>8477</v>
      </c>
      <c r="L8486" s="50">
        <v>1.8851561878016035E-3</v>
      </c>
      <c r="M8486" s="50">
        <v>1.8994057264769563E-3</v>
      </c>
      <c r="N8486" s="50">
        <v>5.2600000000000001E-2</v>
      </c>
      <c r="O8486" s="50">
        <v>5.2999999999999999E-2</v>
      </c>
      <c r="R8486" s="59"/>
    </row>
    <row r="8487" spans="11:18" x14ac:dyDescent="0.2">
      <c r="K8487" s="17">
        <v>8478</v>
      </c>
      <c r="L8487" s="50">
        <v>1.5199777897323223E-3</v>
      </c>
      <c r="M8487" s="50">
        <v>1.5333571453187424E-3</v>
      </c>
      <c r="N8487" s="50">
        <v>4.9799999999999997E-2</v>
      </c>
      <c r="O8487" s="50">
        <v>4.9799999999999997E-2</v>
      </c>
      <c r="R8487" s="59"/>
    </row>
    <row r="8488" spans="11:18" x14ac:dyDescent="0.2">
      <c r="K8488" s="17">
        <v>8479</v>
      </c>
      <c r="L8488" s="50">
        <v>1.922339039089302E-3</v>
      </c>
      <c r="M8488" s="50">
        <v>1.9362642624957413E-3</v>
      </c>
      <c r="N8488" s="50">
        <v>5.1400000000000001E-2</v>
      </c>
      <c r="O8488" s="50">
        <v>5.1400000000000001E-2</v>
      </c>
      <c r="R8488" s="59"/>
    </row>
    <row r="8489" spans="11:18" x14ac:dyDescent="0.2">
      <c r="K8489" s="17">
        <v>8480</v>
      </c>
      <c r="L8489" s="50">
        <v>1.5613736527389226E-3</v>
      </c>
      <c r="M8489" s="50">
        <v>1.5733935344954114E-3</v>
      </c>
      <c r="N8489" s="50">
        <v>4.4400000000000002E-2</v>
      </c>
      <c r="O8489" s="50">
        <v>4.4600000000000001E-2</v>
      </c>
      <c r="R8489" s="59"/>
    </row>
    <row r="8490" spans="11:18" x14ac:dyDescent="0.2">
      <c r="K8490" s="17">
        <v>8481</v>
      </c>
      <c r="L8490" s="50">
        <v>1.7739346472493832E-3</v>
      </c>
      <c r="M8490" s="50">
        <v>1.7887249128173798E-3</v>
      </c>
      <c r="N8490" s="50">
        <v>5.4800000000000001E-2</v>
      </c>
      <c r="O8490" s="50">
        <v>5.5E-2</v>
      </c>
      <c r="R8490" s="59"/>
    </row>
    <row r="8491" spans="11:18" x14ac:dyDescent="0.2">
      <c r="K8491" s="17">
        <v>8482</v>
      </c>
      <c r="L8491" s="50">
        <v>1.7396348956390598E-3</v>
      </c>
      <c r="M8491" s="50">
        <v>1.7538800794007151E-3</v>
      </c>
      <c r="N8491" s="50">
        <v>5.2600000000000001E-2</v>
      </c>
      <c r="O8491" s="50">
        <v>5.2999999999999999E-2</v>
      </c>
      <c r="R8491" s="59"/>
    </row>
    <row r="8492" spans="11:18" x14ac:dyDescent="0.2">
      <c r="K8492" s="17">
        <v>8483</v>
      </c>
      <c r="L8492" s="50">
        <v>1.9353517633471451E-3</v>
      </c>
      <c r="M8492" s="50">
        <v>1.9499311023205273E-3</v>
      </c>
      <c r="N8492" s="50">
        <v>5.3800000000000001E-2</v>
      </c>
      <c r="O8492" s="50">
        <v>5.3999999999999999E-2</v>
      </c>
      <c r="R8492" s="59"/>
    </row>
    <row r="8493" spans="11:18" x14ac:dyDescent="0.2">
      <c r="K8493" s="17">
        <v>8484</v>
      </c>
      <c r="L8493" s="50">
        <v>1.8062195611270987E-3</v>
      </c>
      <c r="M8493" s="50">
        <v>1.8203852063012093E-3</v>
      </c>
      <c r="N8493" s="50">
        <v>5.2400000000000002E-2</v>
      </c>
      <c r="O8493" s="50">
        <v>5.2600000000000001E-2</v>
      </c>
      <c r="R8493" s="59"/>
    </row>
    <row r="8494" spans="11:18" x14ac:dyDescent="0.2">
      <c r="K8494" s="17">
        <v>8485</v>
      </c>
      <c r="L8494" s="50">
        <v>1.6441345839310483E-3</v>
      </c>
      <c r="M8494" s="50">
        <v>1.658120835471368E-3</v>
      </c>
      <c r="N8494" s="50">
        <v>5.1799999999999999E-2</v>
      </c>
      <c r="O8494" s="50">
        <v>5.2400000000000002E-2</v>
      </c>
      <c r="R8494" s="59"/>
    </row>
    <row r="8495" spans="11:18" x14ac:dyDescent="0.2">
      <c r="K8495" s="17">
        <v>8486</v>
      </c>
      <c r="L8495" s="50">
        <v>1.6966318990530339E-3</v>
      </c>
      <c r="M8495" s="50">
        <v>1.7107800772762822E-3</v>
      </c>
      <c r="N8495" s="50">
        <v>5.2400000000000002E-2</v>
      </c>
      <c r="O8495" s="50">
        <v>5.2600000000000001E-2</v>
      </c>
      <c r="R8495" s="59"/>
    </row>
    <row r="8496" spans="11:18" x14ac:dyDescent="0.2">
      <c r="K8496" s="17">
        <v>8487</v>
      </c>
      <c r="L8496" s="50">
        <v>1.7632793801156739E-3</v>
      </c>
      <c r="M8496" s="50">
        <v>1.7759440498447553E-3</v>
      </c>
      <c r="N8496" s="50">
        <v>4.6600000000000003E-2</v>
      </c>
      <c r="O8496" s="50">
        <v>4.6800000000000001E-2</v>
      </c>
      <c r="R8496" s="59"/>
    </row>
    <row r="8497" spans="11:18" x14ac:dyDescent="0.2">
      <c r="K8497" s="17">
        <v>8488</v>
      </c>
      <c r="L8497" s="50">
        <v>1.7655565387563925E-3</v>
      </c>
      <c r="M8497" s="50">
        <v>1.7793598318546916E-3</v>
      </c>
      <c r="N8497" s="50">
        <v>5.0999999999999997E-2</v>
      </c>
      <c r="O8497" s="50">
        <v>5.1400000000000001E-2</v>
      </c>
      <c r="R8497" s="59"/>
    </row>
    <row r="8498" spans="11:18" x14ac:dyDescent="0.2">
      <c r="K8498" s="17">
        <v>8489</v>
      </c>
      <c r="L8498" s="50">
        <v>1.5956698377044419E-3</v>
      </c>
      <c r="M8498" s="50">
        <v>1.6088671145571862E-3</v>
      </c>
      <c r="N8498" s="50">
        <v>4.9000000000000002E-2</v>
      </c>
      <c r="O8498" s="50">
        <v>4.9000000000000002E-2</v>
      </c>
      <c r="R8498" s="59"/>
    </row>
    <row r="8499" spans="11:18" x14ac:dyDescent="0.2">
      <c r="K8499" s="17">
        <v>8490</v>
      </c>
      <c r="L8499" s="50">
        <v>1.6700648347652116E-3</v>
      </c>
      <c r="M8499" s="50">
        <v>1.6839850613164411E-3</v>
      </c>
      <c r="N8499" s="50">
        <v>5.16E-2</v>
      </c>
      <c r="O8499" s="50">
        <v>5.1999999999999998E-2</v>
      </c>
      <c r="R8499" s="59"/>
    </row>
    <row r="8500" spans="11:18" x14ac:dyDescent="0.2">
      <c r="K8500" s="17">
        <v>8491</v>
      </c>
      <c r="L8500" s="50">
        <v>1.8425385210397974E-3</v>
      </c>
      <c r="M8500" s="50">
        <v>1.8566525966932997E-3</v>
      </c>
      <c r="N8500" s="50">
        <v>5.1999999999999998E-2</v>
      </c>
      <c r="O8500" s="50">
        <v>5.28E-2</v>
      </c>
      <c r="R8500" s="59"/>
    </row>
    <row r="8501" spans="11:18" x14ac:dyDescent="0.2">
      <c r="K8501" s="17">
        <v>8492</v>
      </c>
      <c r="L8501" s="50">
        <v>1.87458279352822E-3</v>
      </c>
      <c r="M8501" s="50">
        <v>1.8894051005960751E-3</v>
      </c>
      <c r="N8501" s="50">
        <v>5.4800000000000001E-2</v>
      </c>
      <c r="O8501" s="50">
        <v>5.5199999999999999E-2</v>
      </c>
      <c r="R8501" s="59"/>
    </row>
    <row r="8502" spans="11:18" x14ac:dyDescent="0.2">
      <c r="K8502" s="17">
        <v>8493</v>
      </c>
      <c r="L8502" s="50">
        <v>1.7715240135704341E-3</v>
      </c>
      <c r="M8502" s="50">
        <v>1.7863856998444558E-3</v>
      </c>
      <c r="N8502" s="50">
        <v>5.5199999999999999E-2</v>
      </c>
      <c r="O8502" s="50">
        <v>5.5399999999999998E-2</v>
      </c>
      <c r="R8502" s="59"/>
    </row>
    <row r="8503" spans="11:18" x14ac:dyDescent="0.2">
      <c r="K8503" s="17">
        <v>8494</v>
      </c>
      <c r="L8503" s="50">
        <v>1.8088562801963036E-3</v>
      </c>
      <c r="M8503" s="50">
        <v>1.8230132550593335E-3</v>
      </c>
      <c r="N8503" s="50">
        <v>5.2400000000000002E-2</v>
      </c>
      <c r="O8503" s="50">
        <v>5.2600000000000001E-2</v>
      </c>
      <c r="R8503" s="59"/>
    </row>
    <row r="8504" spans="11:18" x14ac:dyDescent="0.2">
      <c r="K8504" s="17">
        <v>8495</v>
      </c>
      <c r="L8504" s="50">
        <v>1.8216237505135797E-3</v>
      </c>
      <c r="M8504" s="50">
        <v>1.8364760094019663E-3</v>
      </c>
      <c r="N8504" s="50">
        <v>5.4800000000000001E-2</v>
      </c>
      <c r="O8504" s="50">
        <v>5.5199999999999999E-2</v>
      </c>
      <c r="R8504" s="59"/>
    </row>
    <row r="8505" spans="11:18" x14ac:dyDescent="0.2">
      <c r="K8505" s="17">
        <v>8496</v>
      </c>
      <c r="L8505" s="50">
        <v>1.8108945756347317E-3</v>
      </c>
      <c r="M8505" s="50">
        <v>1.8251970626136423E-3</v>
      </c>
      <c r="N8505" s="50">
        <v>5.2999999999999999E-2</v>
      </c>
      <c r="O8505" s="50">
        <v>5.2999999999999999E-2</v>
      </c>
      <c r="R8505" s="59"/>
    </row>
    <row r="8506" spans="11:18" x14ac:dyDescent="0.2">
      <c r="K8506" s="17">
        <v>8497</v>
      </c>
      <c r="L8506" s="50">
        <v>1.7469124163045702E-3</v>
      </c>
      <c r="M8506" s="50">
        <v>1.7606359126534656E-3</v>
      </c>
      <c r="N8506" s="50">
        <v>5.0799999999999998E-2</v>
      </c>
      <c r="O8506" s="50">
        <v>5.0999999999999997E-2</v>
      </c>
      <c r="R8506" s="59"/>
    </row>
    <row r="8507" spans="11:18" x14ac:dyDescent="0.2">
      <c r="K8507" s="17">
        <v>8498</v>
      </c>
      <c r="L8507" s="50">
        <v>1.8476007451599056E-3</v>
      </c>
      <c r="M8507" s="50">
        <v>1.8619532405338454E-3</v>
      </c>
      <c r="N8507" s="50">
        <v>5.28E-2</v>
      </c>
      <c r="O8507" s="50">
        <v>5.3600000000000002E-2</v>
      </c>
      <c r="R8507" s="59"/>
    </row>
    <row r="8508" spans="11:18" x14ac:dyDescent="0.2">
      <c r="K8508" s="17">
        <v>8499</v>
      </c>
      <c r="L8508" s="50">
        <v>1.5734587697935234E-3</v>
      </c>
      <c r="M8508" s="50">
        <v>1.586715687636494E-3</v>
      </c>
      <c r="N8508" s="50">
        <v>4.9000000000000002E-2</v>
      </c>
      <c r="O8508" s="50">
        <v>4.9399999999999999E-2</v>
      </c>
      <c r="R8508" s="59"/>
    </row>
    <row r="8509" spans="11:18" x14ac:dyDescent="0.2">
      <c r="K8509" s="17">
        <v>8500</v>
      </c>
      <c r="L8509" s="50">
        <v>1.826503194641774E-3</v>
      </c>
      <c r="M8509" s="50">
        <v>1.8413517904029575E-3</v>
      </c>
      <c r="N8509" s="50">
        <v>5.4800000000000001E-2</v>
      </c>
      <c r="O8509" s="50">
        <v>5.5599999999999997E-2</v>
      </c>
      <c r="R8509" s="59"/>
    </row>
    <row r="8510" spans="11:18" x14ac:dyDescent="0.2">
      <c r="K8510" s="17">
        <v>8501</v>
      </c>
      <c r="L8510" s="50">
        <v>1.6353609822443553E-3</v>
      </c>
      <c r="M8510" s="50">
        <v>1.6485523820205128E-3</v>
      </c>
      <c r="N8510" s="50">
        <v>4.8599999999999997E-2</v>
      </c>
      <c r="O8510" s="50">
        <v>4.9000000000000002E-2</v>
      </c>
      <c r="R8510" s="59"/>
    </row>
    <row r="8511" spans="11:18" x14ac:dyDescent="0.2">
      <c r="K8511" s="17">
        <v>8502</v>
      </c>
      <c r="L8511" s="50">
        <v>1.6742236661581344E-3</v>
      </c>
      <c r="M8511" s="50">
        <v>1.6880810474312821E-3</v>
      </c>
      <c r="N8511" s="50">
        <v>5.1200000000000002E-2</v>
      </c>
      <c r="O8511" s="50">
        <v>5.16E-2</v>
      </c>
      <c r="R8511" s="59"/>
    </row>
    <row r="8512" spans="11:18" x14ac:dyDescent="0.2">
      <c r="K8512" s="17">
        <v>8503</v>
      </c>
      <c r="L8512" s="50">
        <v>1.5757483886899128E-3</v>
      </c>
      <c r="M8512" s="50">
        <v>1.5895573340353223E-3</v>
      </c>
      <c r="N8512" s="50">
        <v>5.0999999999999997E-2</v>
      </c>
      <c r="O8512" s="50">
        <v>5.16E-2</v>
      </c>
      <c r="R8512" s="59"/>
    </row>
    <row r="8513" spans="11:18" x14ac:dyDescent="0.2">
      <c r="K8513" s="17">
        <v>8504</v>
      </c>
      <c r="L8513" s="50">
        <v>1.8925066817797034E-3</v>
      </c>
      <c r="M8513" s="50">
        <v>1.9077333406661008E-3</v>
      </c>
      <c r="N8513" s="50">
        <v>5.5399999999999998E-2</v>
      </c>
      <c r="O8513" s="50">
        <v>5.7200000000000001E-2</v>
      </c>
      <c r="R8513" s="59"/>
    </row>
    <row r="8514" spans="11:18" x14ac:dyDescent="0.2">
      <c r="K8514" s="17">
        <v>8505</v>
      </c>
      <c r="L8514" s="50">
        <v>1.7546249819842404E-3</v>
      </c>
      <c r="M8514" s="50">
        <v>1.7678005344021913E-3</v>
      </c>
      <c r="N8514" s="50">
        <v>4.8599999999999997E-2</v>
      </c>
      <c r="O8514" s="50">
        <v>4.8800000000000003E-2</v>
      </c>
      <c r="R8514" s="59"/>
    </row>
    <row r="8515" spans="11:18" x14ac:dyDescent="0.2">
      <c r="K8515" s="17">
        <v>8506</v>
      </c>
      <c r="L8515" s="50">
        <v>2.1069570190773812E-3</v>
      </c>
      <c r="M8515" s="50">
        <v>2.1225129502882014E-3</v>
      </c>
      <c r="N8515" s="50">
        <v>5.74E-2</v>
      </c>
      <c r="O8515" s="50">
        <v>5.7599999999999998E-2</v>
      </c>
      <c r="R8515" s="59"/>
    </row>
    <row r="8516" spans="11:18" x14ac:dyDescent="0.2">
      <c r="K8516" s="17">
        <v>8507</v>
      </c>
      <c r="L8516" s="50">
        <v>1.894166212510684E-3</v>
      </c>
      <c r="M8516" s="50">
        <v>1.9089889731731451E-3</v>
      </c>
      <c r="N8516" s="50">
        <v>5.4600000000000003E-2</v>
      </c>
      <c r="O8516" s="50">
        <v>5.5199999999999999E-2</v>
      </c>
      <c r="R8516" s="59"/>
    </row>
    <row r="8517" spans="11:18" x14ac:dyDescent="0.2">
      <c r="K8517" s="17">
        <v>8508</v>
      </c>
      <c r="L8517" s="50">
        <v>1.5742011415916331E-3</v>
      </c>
      <c r="M8517" s="50">
        <v>1.5880525838901842E-3</v>
      </c>
      <c r="N8517" s="50">
        <v>5.1400000000000001E-2</v>
      </c>
      <c r="O8517" s="50">
        <v>5.16E-2</v>
      </c>
      <c r="R8517" s="59"/>
    </row>
    <row r="8518" spans="11:18" x14ac:dyDescent="0.2">
      <c r="K8518" s="17">
        <v>8509</v>
      </c>
      <c r="L8518" s="50">
        <v>1.8338620966984343E-3</v>
      </c>
      <c r="M8518" s="50">
        <v>1.8487438126923343E-3</v>
      </c>
      <c r="N8518" s="50">
        <v>5.5199999999999999E-2</v>
      </c>
      <c r="O8518" s="50">
        <v>5.5399999999999998E-2</v>
      </c>
      <c r="R8518" s="59"/>
    </row>
    <row r="8519" spans="11:18" x14ac:dyDescent="0.2">
      <c r="K8519" s="17">
        <v>8510</v>
      </c>
      <c r="L8519" s="50">
        <v>1.5544798080065173E-3</v>
      </c>
      <c r="M8519" s="50">
        <v>1.5677268749082788E-3</v>
      </c>
      <c r="N8519" s="50">
        <v>4.9200000000000001E-2</v>
      </c>
      <c r="O8519" s="50">
        <v>4.9399999999999999E-2</v>
      </c>
      <c r="R8519" s="59"/>
    </row>
    <row r="8520" spans="11:18" x14ac:dyDescent="0.2">
      <c r="K8520" s="17">
        <v>8511</v>
      </c>
      <c r="L8520" s="50">
        <v>1.4626381497574476E-3</v>
      </c>
      <c r="M8520" s="50">
        <v>1.4753779387106593E-3</v>
      </c>
      <c r="N8520" s="50">
        <v>4.7399999999999998E-2</v>
      </c>
      <c r="O8520" s="50">
        <v>4.7399999999999998E-2</v>
      </c>
      <c r="R8520" s="59"/>
    </row>
    <row r="8521" spans="11:18" x14ac:dyDescent="0.2">
      <c r="K8521" s="17">
        <v>8512</v>
      </c>
      <c r="L8521" s="50">
        <v>1.6599836273173115E-3</v>
      </c>
      <c r="M8521" s="50">
        <v>1.6734012652791772E-3</v>
      </c>
      <c r="N8521" s="50">
        <v>4.9599999999999998E-2</v>
      </c>
      <c r="O8521" s="50">
        <v>4.9799999999999997E-2</v>
      </c>
      <c r="R8521" s="59"/>
    </row>
    <row r="8522" spans="11:18" x14ac:dyDescent="0.2">
      <c r="K8522" s="17">
        <v>8513</v>
      </c>
      <c r="L8522" s="50">
        <v>1.6093233012732177E-3</v>
      </c>
      <c r="M8522" s="50">
        <v>1.6225886111220411E-3</v>
      </c>
      <c r="N8522" s="50">
        <v>4.9000000000000002E-2</v>
      </c>
      <c r="O8522" s="50">
        <v>4.9399999999999999E-2</v>
      </c>
      <c r="R8522" s="59"/>
    </row>
    <row r="8523" spans="11:18" x14ac:dyDescent="0.2">
      <c r="K8523" s="17">
        <v>8514</v>
      </c>
      <c r="L8523" s="50">
        <v>1.73795112151716E-3</v>
      </c>
      <c r="M8523" s="50">
        <v>1.7528504230101365E-3</v>
      </c>
      <c r="N8523" s="50">
        <v>5.5399999999999998E-2</v>
      </c>
      <c r="O8523" s="50">
        <v>5.5399999999999998E-2</v>
      </c>
      <c r="R8523" s="59"/>
    </row>
    <row r="8524" spans="11:18" x14ac:dyDescent="0.2">
      <c r="K8524" s="17">
        <v>8515</v>
      </c>
      <c r="L8524" s="50">
        <v>1.5497478335910837E-3</v>
      </c>
      <c r="M8524" s="50">
        <v>1.5628126551481419E-3</v>
      </c>
      <c r="N8524" s="50">
        <v>4.8399999999999999E-2</v>
      </c>
      <c r="O8524" s="50">
        <v>4.8599999999999997E-2</v>
      </c>
      <c r="R8524" s="59"/>
    </row>
    <row r="8525" spans="11:18" x14ac:dyDescent="0.2">
      <c r="K8525" s="17">
        <v>8516</v>
      </c>
      <c r="L8525" s="50">
        <v>1.7535575237814264E-3</v>
      </c>
      <c r="M8525" s="50">
        <v>1.7669904772858647E-3</v>
      </c>
      <c r="N8525" s="50">
        <v>4.9399999999999999E-2</v>
      </c>
      <c r="O8525" s="50">
        <v>4.9799999999999997E-2</v>
      </c>
      <c r="R8525" s="59"/>
    </row>
    <row r="8526" spans="11:18" x14ac:dyDescent="0.2">
      <c r="K8526" s="17">
        <v>8517</v>
      </c>
      <c r="L8526" s="50">
        <v>1.9115952836164095E-3</v>
      </c>
      <c r="M8526" s="50">
        <v>1.9275344214289777E-3</v>
      </c>
      <c r="N8526" s="50">
        <v>5.9200000000000003E-2</v>
      </c>
      <c r="O8526" s="50">
        <v>5.9200000000000003E-2</v>
      </c>
      <c r="R8526" s="59"/>
    </row>
    <row r="8527" spans="11:18" x14ac:dyDescent="0.2">
      <c r="K8527" s="17">
        <v>8518</v>
      </c>
      <c r="L8527" s="50">
        <v>1.5602570493396769E-3</v>
      </c>
      <c r="M8527" s="50">
        <v>1.5737530809379256E-3</v>
      </c>
      <c r="N8527" s="50">
        <v>5.0200000000000002E-2</v>
      </c>
      <c r="O8527" s="50">
        <v>5.0200000000000002E-2</v>
      </c>
      <c r="R8527" s="59"/>
    </row>
    <row r="8528" spans="11:18" x14ac:dyDescent="0.2">
      <c r="K8528" s="17">
        <v>8519</v>
      </c>
      <c r="L8528" s="50">
        <v>1.6650807764335589E-3</v>
      </c>
      <c r="M8528" s="50">
        <v>1.6789069286440685E-3</v>
      </c>
      <c r="N8528" s="50">
        <v>5.1200000000000002E-2</v>
      </c>
      <c r="O8528" s="50">
        <v>5.1400000000000001E-2</v>
      </c>
      <c r="R8528" s="59"/>
    </row>
    <row r="8529" spans="11:18" x14ac:dyDescent="0.2">
      <c r="K8529" s="17">
        <v>8520</v>
      </c>
      <c r="L8529" s="50">
        <v>1.8969465317617256E-3</v>
      </c>
      <c r="M8529" s="50">
        <v>1.9118960685404844E-3</v>
      </c>
      <c r="N8529" s="50">
        <v>5.5199999999999999E-2</v>
      </c>
      <c r="O8529" s="50">
        <v>5.5399999999999998E-2</v>
      </c>
      <c r="R8529" s="59"/>
    </row>
    <row r="8530" spans="11:18" x14ac:dyDescent="0.2">
      <c r="K8530" s="17">
        <v>8521</v>
      </c>
      <c r="L8530" s="50">
        <v>1.9253623408052689E-3</v>
      </c>
      <c r="M8530" s="50">
        <v>1.9399610362838939E-3</v>
      </c>
      <c r="N8530" s="50">
        <v>5.3999999999999999E-2</v>
      </c>
      <c r="O8530" s="50">
        <v>5.3999999999999999E-2</v>
      </c>
      <c r="R8530" s="59"/>
    </row>
    <row r="8531" spans="11:18" x14ac:dyDescent="0.2">
      <c r="K8531" s="17">
        <v>8522</v>
      </c>
      <c r="L8531" s="50">
        <v>1.633581077440938E-3</v>
      </c>
      <c r="M8531" s="50">
        <v>1.6469164802632033E-3</v>
      </c>
      <c r="N8531" s="50">
        <v>4.9200000000000001E-2</v>
      </c>
      <c r="O8531" s="50">
        <v>4.9799999999999997E-2</v>
      </c>
      <c r="R8531" s="59"/>
    </row>
    <row r="8532" spans="11:18" x14ac:dyDescent="0.2">
      <c r="K8532" s="17">
        <v>8523</v>
      </c>
      <c r="L8532" s="50">
        <v>1.7718628803999759E-3</v>
      </c>
      <c r="M8532" s="50">
        <v>1.7852214330822624E-3</v>
      </c>
      <c r="N8532" s="50">
        <v>4.9399999999999999E-2</v>
      </c>
      <c r="O8532" s="50">
        <v>4.9399999999999999E-2</v>
      </c>
      <c r="R8532" s="59"/>
    </row>
    <row r="8533" spans="11:18" x14ac:dyDescent="0.2">
      <c r="K8533" s="17">
        <v>8524</v>
      </c>
      <c r="L8533" s="50">
        <v>1.9753240291469579E-3</v>
      </c>
      <c r="M8533" s="50">
        <v>1.9902712077661641E-3</v>
      </c>
      <c r="N8533" s="50">
        <v>5.5199999999999999E-2</v>
      </c>
      <c r="O8533" s="50">
        <v>5.5399999999999998E-2</v>
      </c>
      <c r="R8533" s="59"/>
    </row>
    <row r="8534" spans="11:18" x14ac:dyDescent="0.2">
      <c r="K8534" s="17">
        <v>8525</v>
      </c>
      <c r="L8534" s="50">
        <v>1.7913485596555521E-3</v>
      </c>
      <c r="M8534" s="50">
        <v>1.80651636807316E-3</v>
      </c>
      <c r="N8534" s="50">
        <v>5.6000000000000001E-2</v>
      </c>
      <c r="O8534" s="50">
        <v>5.6599999999999998E-2</v>
      </c>
      <c r="R8534" s="59"/>
    </row>
    <row r="8535" spans="11:18" x14ac:dyDescent="0.2">
      <c r="K8535" s="17">
        <v>8526</v>
      </c>
      <c r="L8535" s="50">
        <v>1.8549486992547877E-3</v>
      </c>
      <c r="M8535" s="50">
        <v>1.8695279064739531E-3</v>
      </c>
      <c r="N8535" s="50">
        <v>5.3999999999999999E-2</v>
      </c>
      <c r="O8535" s="50">
        <v>5.4199999999999998E-2</v>
      </c>
      <c r="R8535" s="59"/>
    </row>
    <row r="8536" spans="11:18" x14ac:dyDescent="0.2">
      <c r="K8536" s="17">
        <v>8527</v>
      </c>
      <c r="L8536" s="50">
        <v>1.8832751849939388E-3</v>
      </c>
      <c r="M8536" s="50">
        <v>1.8985112952378896E-3</v>
      </c>
      <c r="N8536" s="50">
        <v>5.62E-2</v>
      </c>
      <c r="O8536" s="50">
        <v>5.74E-2</v>
      </c>
      <c r="R8536" s="59"/>
    </row>
    <row r="8537" spans="11:18" x14ac:dyDescent="0.2">
      <c r="K8537" s="17">
        <v>8528</v>
      </c>
      <c r="L8537" s="50">
        <v>1.5810107847565636E-3</v>
      </c>
      <c r="M8537" s="50">
        <v>1.5944085796799178E-3</v>
      </c>
      <c r="N8537" s="50">
        <v>4.9399999999999999E-2</v>
      </c>
      <c r="O8537" s="50">
        <v>0.05</v>
      </c>
      <c r="R8537" s="59"/>
    </row>
    <row r="8538" spans="11:18" x14ac:dyDescent="0.2">
      <c r="K8538" s="17">
        <v>8529</v>
      </c>
      <c r="L8538" s="50">
        <v>1.7176849648431738E-3</v>
      </c>
      <c r="M8538" s="50">
        <v>1.7313361145345435E-3</v>
      </c>
      <c r="N8538" s="50">
        <v>5.0599999999999999E-2</v>
      </c>
      <c r="O8538" s="50">
        <v>5.0599999999999999E-2</v>
      </c>
      <c r="R8538" s="59"/>
    </row>
    <row r="8539" spans="11:18" x14ac:dyDescent="0.2">
      <c r="K8539" s="17">
        <v>8530</v>
      </c>
      <c r="L8539" s="50">
        <v>1.7330906851332891E-3</v>
      </c>
      <c r="M8539" s="50">
        <v>1.748079099099516E-3</v>
      </c>
      <c r="N8539" s="50">
        <v>5.5599999999999997E-2</v>
      </c>
      <c r="O8539" s="50">
        <v>5.6000000000000001E-2</v>
      </c>
      <c r="R8539" s="59"/>
    </row>
    <row r="8540" spans="11:18" x14ac:dyDescent="0.2">
      <c r="K8540" s="17">
        <v>8531</v>
      </c>
      <c r="L8540" s="50">
        <v>1.7561492402530464E-3</v>
      </c>
      <c r="M8540" s="50">
        <v>1.7704226715467544E-3</v>
      </c>
      <c r="N8540" s="50">
        <v>5.28E-2</v>
      </c>
      <c r="O8540" s="50">
        <v>5.3199999999999997E-2</v>
      </c>
      <c r="R8540" s="59"/>
    </row>
    <row r="8541" spans="11:18" x14ac:dyDescent="0.2">
      <c r="K8541" s="17">
        <v>8532</v>
      </c>
      <c r="L8541" s="50">
        <v>1.7575378928544815E-3</v>
      </c>
      <c r="M8541" s="50">
        <v>1.7722650095767071E-3</v>
      </c>
      <c r="N8541" s="50">
        <v>5.4600000000000003E-2</v>
      </c>
      <c r="O8541" s="50">
        <v>5.4800000000000001E-2</v>
      </c>
      <c r="R8541" s="59"/>
    </row>
    <row r="8542" spans="11:18" x14ac:dyDescent="0.2">
      <c r="K8542" s="17">
        <v>8533</v>
      </c>
      <c r="L8542" s="50">
        <v>1.561277506411165E-3</v>
      </c>
      <c r="M8542" s="50">
        <v>1.5747738728702245E-3</v>
      </c>
      <c r="N8542" s="50">
        <v>5.0200000000000002E-2</v>
      </c>
      <c r="O8542" s="50">
        <v>5.0200000000000002E-2</v>
      </c>
      <c r="R8542" s="59"/>
    </row>
    <row r="8543" spans="11:18" x14ac:dyDescent="0.2">
      <c r="K8543" s="17">
        <v>8534</v>
      </c>
      <c r="L8543" s="50">
        <v>1.855226748333586E-3</v>
      </c>
      <c r="M8543" s="50">
        <v>1.8701887034119505E-3</v>
      </c>
      <c r="N8543" s="50">
        <v>5.5399999999999998E-2</v>
      </c>
      <c r="O8543" s="50">
        <v>5.5800000000000002E-2</v>
      </c>
      <c r="R8543" s="59"/>
    </row>
    <row r="8544" spans="11:18" x14ac:dyDescent="0.2">
      <c r="K8544" s="17">
        <v>8535</v>
      </c>
      <c r="L8544" s="50">
        <v>1.8007320467598796E-3</v>
      </c>
      <c r="M8544" s="50">
        <v>1.8137474015915273E-3</v>
      </c>
      <c r="N8544" s="50">
        <v>4.8000000000000001E-2</v>
      </c>
      <c r="O8544" s="50">
        <v>4.82E-2</v>
      </c>
      <c r="R8544" s="59"/>
    </row>
    <row r="8545" spans="11:18" x14ac:dyDescent="0.2">
      <c r="K8545" s="17">
        <v>8536</v>
      </c>
      <c r="L8545" s="50">
        <v>1.5940652483307537E-3</v>
      </c>
      <c r="M8545" s="50">
        <v>1.6069834645248352E-3</v>
      </c>
      <c r="N8545" s="50">
        <v>4.7800000000000002E-2</v>
      </c>
      <c r="O8545" s="50">
        <v>4.8000000000000001E-2</v>
      </c>
      <c r="R8545" s="59"/>
    </row>
    <row r="8546" spans="11:18" x14ac:dyDescent="0.2">
      <c r="K8546" s="17">
        <v>8537</v>
      </c>
      <c r="L8546" s="50">
        <v>1.8855188676050467E-3</v>
      </c>
      <c r="M8546" s="50">
        <v>1.9002297263860837E-3</v>
      </c>
      <c r="N8546" s="50">
        <v>5.4199999999999998E-2</v>
      </c>
      <c r="O8546" s="50">
        <v>5.4800000000000001E-2</v>
      </c>
      <c r="R8546" s="59"/>
    </row>
    <row r="8547" spans="11:18" x14ac:dyDescent="0.2">
      <c r="K8547" s="17">
        <v>8538</v>
      </c>
      <c r="L8547" s="50">
        <v>1.8524618929436983E-3</v>
      </c>
      <c r="M8547" s="50">
        <v>1.8665397046927336E-3</v>
      </c>
      <c r="N8547" s="50">
        <v>5.1799999999999999E-2</v>
      </c>
      <c r="O8547" s="50">
        <v>5.2400000000000002E-2</v>
      </c>
      <c r="R8547" s="59"/>
    </row>
    <row r="8548" spans="11:18" x14ac:dyDescent="0.2">
      <c r="K8548" s="17">
        <v>8539</v>
      </c>
      <c r="L8548" s="50">
        <v>1.9018231552508052E-3</v>
      </c>
      <c r="M8548" s="50">
        <v>1.9159083326198666E-3</v>
      </c>
      <c r="N8548" s="50">
        <v>5.1200000000000002E-2</v>
      </c>
      <c r="O8548" s="50">
        <v>5.2600000000000001E-2</v>
      </c>
      <c r="R8548" s="59"/>
    </row>
    <row r="8549" spans="11:18" x14ac:dyDescent="0.2">
      <c r="K8549" s="17">
        <v>8540</v>
      </c>
      <c r="L8549" s="50">
        <v>1.6348388755914281E-3</v>
      </c>
      <c r="M8549" s="50">
        <v>1.6472723758532914E-3</v>
      </c>
      <c r="N8549" s="50">
        <v>4.5400000000000003E-2</v>
      </c>
      <c r="O8549" s="50">
        <v>4.6199999999999998E-2</v>
      </c>
      <c r="R8549" s="59"/>
    </row>
    <row r="8550" spans="11:18" x14ac:dyDescent="0.2">
      <c r="K8550" s="17">
        <v>8541</v>
      </c>
      <c r="L8550" s="50">
        <v>1.6451798250122025E-3</v>
      </c>
      <c r="M8550" s="50">
        <v>1.6586342774674698E-3</v>
      </c>
      <c r="N8550" s="50">
        <v>4.9599999999999998E-2</v>
      </c>
      <c r="O8550" s="50">
        <v>0.05</v>
      </c>
      <c r="R8550" s="59"/>
    </row>
    <row r="8551" spans="11:18" x14ac:dyDescent="0.2">
      <c r="K8551" s="17">
        <v>8542</v>
      </c>
      <c r="L8551" s="50">
        <v>1.8060825919531663E-3</v>
      </c>
      <c r="M8551" s="50">
        <v>1.8212454335898311E-3</v>
      </c>
      <c r="N8551" s="50">
        <v>5.6000000000000001E-2</v>
      </c>
      <c r="O8551" s="50">
        <v>5.6399999999999999E-2</v>
      </c>
      <c r="R8551" s="59"/>
    </row>
    <row r="8552" spans="11:18" x14ac:dyDescent="0.2">
      <c r="K8552" s="17">
        <v>8543</v>
      </c>
      <c r="L8552" s="50">
        <v>1.434676016858312E-3</v>
      </c>
      <c r="M8552" s="50">
        <v>1.4483628976764385E-3</v>
      </c>
      <c r="N8552" s="50">
        <v>5.0799999999999998E-2</v>
      </c>
      <c r="O8552" s="50">
        <v>5.16E-2</v>
      </c>
      <c r="R8552" s="59"/>
    </row>
    <row r="8553" spans="11:18" x14ac:dyDescent="0.2">
      <c r="K8553" s="17">
        <v>8544</v>
      </c>
      <c r="L8553" s="50">
        <v>1.8145054753858226E-3</v>
      </c>
      <c r="M8553" s="50">
        <v>1.8288608765031718E-3</v>
      </c>
      <c r="N8553" s="50">
        <v>5.3199999999999997E-2</v>
      </c>
      <c r="O8553" s="50">
        <v>5.3199999999999997E-2</v>
      </c>
      <c r="R8553" s="59"/>
    </row>
    <row r="8554" spans="11:18" x14ac:dyDescent="0.2">
      <c r="K8554" s="17">
        <v>8545</v>
      </c>
      <c r="L8554" s="50">
        <v>1.7523707347579626E-3</v>
      </c>
      <c r="M8554" s="50">
        <v>1.7682270319576965E-3</v>
      </c>
      <c r="N8554" s="50">
        <v>5.8999999999999997E-2</v>
      </c>
      <c r="O8554" s="50">
        <v>5.9200000000000003E-2</v>
      </c>
      <c r="R8554" s="59"/>
    </row>
    <row r="8555" spans="11:18" x14ac:dyDescent="0.2">
      <c r="K8555" s="17">
        <v>8546</v>
      </c>
      <c r="L8555" s="50">
        <v>1.5365886170121735E-3</v>
      </c>
      <c r="M8555" s="50">
        <v>1.5484732757535355E-3</v>
      </c>
      <c r="N8555" s="50">
        <v>4.3999999999999997E-2</v>
      </c>
      <c r="O8555" s="50">
        <v>4.3999999999999997E-2</v>
      </c>
      <c r="R8555" s="59"/>
    </row>
    <row r="8556" spans="11:18" x14ac:dyDescent="0.2">
      <c r="K8556" s="17">
        <v>8547</v>
      </c>
      <c r="L8556" s="50">
        <v>1.7658699977846073E-3</v>
      </c>
      <c r="M8556" s="50">
        <v>1.7796412426561094E-3</v>
      </c>
      <c r="N8556" s="50">
        <v>5.0599999999999999E-2</v>
      </c>
      <c r="O8556" s="50">
        <v>5.1200000000000002E-2</v>
      </c>
      <c r="R8556" s="59"/>
    </row>
    <row r="8557" spans="11:18" x14ac:dyDescent="0.2">
      <c r="K8557" s="17">
        <v>8548</v>
      </c>
      <c r="L8557" s="50">
        <v>1.634534101381086E-3</v>
      </c>
      <c r="M8557" s="50">
        <v>1.647489383536486E-3</v>
      </c>
      <c r="N8557" s="50">
        <v>4.7800000000000002E-2</v>
      </c>
      <c r="O8557" s="50">
        <v>4.82E-2</v>
      </c>
      <c r="R8557" s="59"/>
    </row>
    <row r="8558" spans="11:18" x14ac:dyDescent="0.2">
      <c r="K8558" s="17">
        <v>8549</v>
      </c>
      <c r="L8558" s="50">
        <v>1.5849506943515263E-3</v>
      </c>
      <c r="M8558" s="50">
        <v>1.5984168426109377E-3</v>
      </c>
      <c r="N8558" s="50">
        <v>4.9799999999999997E-2</v>
      </c>
      <c r="O8558" s="50">
        <v>5.04E-2</v>
      </c>
      <c r="R8558" s="59"/>
    </row>
    <row r="8559" spans="11:18" x14ac:dyDescent="0.2">
      <c r="K8559" s="17">
        <v>8550</v>
      </c>
      <c r="L8559" s="50">
        <v>1.6083750638197607E-3</v>
      </c>
      <c r="M8559" s="50">
        <v>1.621362509424345E-3</v>
      </c>
      <c r="N8559" s="50">
        <v>4.8000000000000001E-2</v>
      </c>
      <c r="O8559" s="50">
        <v>4.82E-2</v>
      </c>
      <c r="R8559" s="59"/>
    </row>
    <row r="8560" spans="11:18" x14ac:dyDescent="0.2">
      <c r="K8560" s="17">
        <v>8551</v>
      </c>
      <c r="L8560" s="50">
        <v>1.8260923406026954E-3</v>
      </c>
      <c r="M8560" s="50">
        <v>1.8405510381725211E-3</v>
      </c>
      <c r="N8560" s="50">
        <v>5.3400000000000003E-2</v>
      </c>
      <c r="O8560" s="50">
        <v>5.3600000000000002E-2</v>
      </c>
      <c r="R8560" s="59"/>
    </row>
    <row r="8561" spans="11:18" x14ac:dyDescent="0.2">
      <c r="K8561" s="17">
        <v>8552</v>
      </c>
      <c r="L8561" s="50">
        <v>1.6669165229914057E-3</v>
      </c>
      <c r="M8561" s="50">
        <v>1.6799834804165777E-3</v>
      </c>
      <c r="N8561" s="50">
        <v>4.8399999999999999E-2</v>
      </c>
      <c r="O8561" s="50">
        <v>4.8599999999999997E-2</v>
      </c>
      <c r="R8561" s="59"/>
    </row>
    <row r="8562" spans="11:18" x14ac:dyDescent="0.2">
      <c r="K8562" s="17">
        <v>8553</v>
      </c>
      <c r="L8562" s="50">
        <v>1.5327460677406854E-3</v>
      </c>
      <c r="M8562" s="50">
        <v>1.5453466401531696E-3</v>
      </c>
      <c r="N8562" s="50">
        <v>4.6399999999999997E-2</v>
      </c>
      <c r="O8562" s="50">
        <v>4.6800000000000001E-2</v>
      </c>
      <c r="R8562" s="59"/>
    </row>
    <row r="8563" spans="11:18" x14ac:dyDescent="0.2">
      <c r="K8563" s="17">
        <v>8554</v>
      </c>
      <c r="L8563" s="50">
        <v>1.6478548262074306E-3</v>
      </c>
      <c r="M8563" s="50">
        <v>1.6617759991769425E-3</v>
      </c>
      <c r="N8563" s="50">
        <v>5.1200000000000002E-2</v>
      </c>
      <c r="O8563" s="50">
        <v>5.2400000000000002E-2</v>
      </c>
      <c r="R8563" s="59"/>
    </row>
    <row r="8564" spans="11:18" x14ac:dyDescent="0.2">
      <c r="K8564" s="17">
        <v>8555</v>
      </c>
      <c r="L8564" s="50">
        <v>1.7428197535911398E-3</v>
      </c>
      <c r="M8564" s="50">
        <v>1.7567377973567598E-3</v>
      </c>
      <c r="N8564" s="50">
        <v>5.16E-2</v>
      </c>
      <c r="O8564" s="50">
        <v>5.16E-2</v>
      </c>
      <c r="R8564" s="59"/>
    </row>
    <row r="8565" spans="11:18" x14ac:dyDescent="0.2">
      <c r="K8565" s="17">
        <v>8556</v>
      </c>
      <c r="L8565" s="50">
        <v>1.7211014708900961E-3</v>
      </c>
      <c r="M8565" s="50">
        <v>1.7341329909478479E-3</v>
      </c>
      <c r="N8565" s="50">
        <v>4.82E-2</v>
      </c>
      <c r="O8565" s="50">
        <v>4.82E-2</v>
      </c>
      <c r="R8565" s="59"/>
    </row>
    <row r="8566" spans="11:18" x14ac:dyDescent="0.2">
      <c r="K8566" s="17">
        <v>8557</v>
      </c>
      <c r="L8566" s="50">
        <v>1.7122380947054E-3</v>
      </c>
      <c r="M8566" s="50">
        <v>1.7254736231827777E-3</v>
      </c>
      <c r="N8566" s="50">
        <v>4.9000000000000002E-2</v>
      </c>
      <c r="O8566" s="50">
        <v>4.9000000000000002E-2</v>
      </c>
      <c r="R8566" s="59"/>
    </row>
    <row r="8567" spans="11:18" x14ac:dyDescent="0.2">
      <c r="K8567" s="17">
        <v>8558</v>
      </c>
      <c r="L8567" s="50">
        <v>1.7416070353228818E-3</v>
      </c>
      <c r="M8567" s="50">
        <v>1.754991594047392E-3</v>
      </c>
      <c r="N8567" s="50">
        <v>4.9200000000000001E-2</v>
      </c>
      <c r="O8567" s="50">
        <v>4.9799999999999997E-2</v>
      </c>
      <c r="R8567" s="59"/>
    </row>
    <row r="8568" spans="11:18" x14ac:dyDescent="0.2">
      <c r="K8568" s="17">
        <v>8559</v>
      </c>
      <c r="L8568" s="50">
        <v>1.5457831973062202E-3</v>
      </c>
      <c r="M8568" s="50">
        <v>1.5592312536483741E-3</v>
      </c>
      <c r="N8568" s="50">
        <v>4.9799999999999997E-2</v>
      </c>
      <c r="O8568" s="50">
        <v>5.0200000000000002E-2</v>
      </c>
      <c r="R8568" s="59"/>
    </row>
    <row r="8569" spans="11:18" x14ac:dyDescent="0.2">
      <c r="K8569" s="17">
        <v>8560</v>
      </c>
      <c r="L8569" s="50">
        <v>1.7172812853187139E-3</v>
      </c>
      <c r="M8569" s="50">
        <v>1.7312496589906728E-3</v>
      </c>
      <c r="N8569" s="50">
        <v>5.16E-2</v>
      </c>
      <c r="O8569" s="50">
        <v>5.2200000000000003E-2</v>
      </c>
      <c r="R8569" s="59"/>
    </row>
    <row r="8570" spans="11:18" x14ac:dyDescent="0.2">
      <c r="K8570" s="17">
        <v>8561</v>
      </c>
      <c r="L8570" s="50">
        <v>1.5096942281884835E-3</v>
      </c>
      <c r="M8570" s="50">
        <v>1.5225575822644685E-3</v>
      </c>
      <c r="N8570" s="50">
        <v>4.7199999999999999E-2</v>
      </c>
      <c r="O8570" s="50">
        <v>4.82E-2</v>
      </c>
      <c r="R8570" s="59"/>
    </row>
    <row r="8571" spans="11:18" x14ac:dyDescent="0.2">
      <c r="K8571" s="17">
        <v>8562</v>
      </c>
      <c r="L8571" s="50">
        <v>1.6115190433146345E-3</v>
      </c>
      <c r="M8571" s="50">
        <v>1.6246697918209602E-3</v>
      </c>
      <c r="N8571" s="50">
        <v>4.8800000000000003E-2</v>
      </c>
      <c r="O8571" s="50">
        <v>4.8800000000000003E-2</v>
      </c>
      <c r="R8571" s="59"/>
    </row>
    <row r="8572" spans="11:18" x14ac:dyDescent="0.2">
      <c r="K8572" s="17">
        <v>8563</v>
      </c>
      <c r="L8572" s="50">
        <v>1.6831335559388133E-3</v>
      </c>
      <c r="M8572" s="50">
        <v>1.6963501010758524E-3</v>
      </c>
      <c r="N8572" s="50">
        <v>4.8599999999999997E-2</v>
      </c>
      <c r="O8572" s="50">
        <v>4.9000000000000002E-2</v>
      </c>
      <c r="R8572" s="59"/>
    </row>
    <row r="8573" spans="11:18" x14ac:dyDescent="0.2">
      <c r="K8573" s="17">
        <v>8564</v>
      </c>
      <c r="L8573" s="50">
        <v>1.7715519102145865E-3</v>
      </c>
      <c r="M8573" s="50">
        <v>1.7853752057841934E-3</v>
      </c>
      <c r="N8573" s="50">
        <v>5.0999999999999997E-2</v>
      </c>
      <c r="O8573" s="50">
        <v>5.1200000000000002E-2</v>
      </c>
      <c r="R8573" s="59"/>
    </row>
    <row r="8574" spans="11:18" x14ac:dyDescent="0.2">
      <c r="K8574" s="17">
        <v>8565</v>
      </c>
      <c r="L8574" s="50">
        <v>1.5787431124483981E-3</v>
      </c>
      <c r="M8574" s="50">
        <v>1.5919046869122041E-3</v>
      </c>
      <c r="N8574" s="50">
        <v>4.8800000000000003E-2</v>
      </c>
      <c r="O8574" s="50">
        <v>4.9000000000000002E-2</v>
      </c>
      <c r="R8574" s="59"/>
    </row>
    <row r="8575" spans="11:18" x14ac:dyDescent="0.2">
      <c r="K8575" s="17">
        <v>8566</v>
      </c>
      <c r="L8575" s="50">
        <v>1.7819578865519645E-3</v>
      </c>
      <c r="M8575" s="50">
        <v>1.7965712816523339E-3</v>
      </c>
      <c r="N8575" s="50">
        <v>5.3999999999999999E-2</v>
      </c>
      <c r="O8575" s="50">
        <v>5.4399999999999997E-2</v>
      </c>
      <c r="R8575" s="59"/>
    </row>
    <row r="8576" spans="11:18" x14ac:dyDescent="0.2">
      <c r="K8576" s="17">
        <v>8567</v>
      </c>
      <c r="L8576" s="50">
        <v>1.4948174260921417E-3</v>
      </c>
      <c r="M8576" s="50">
        <v>1.5080295017338705E-3</v>
      </c>
      <c r="N8576" s="50">
        <v>4.9000000000000002E-2</v>
      </c>
      <c r="O8576" s="50">
        <v>4.9200000000000001E-2</v>
      </c>
      <c r="R8576" s="59"/>
    </row>
    <row r="8577" spans="11:18" x14ac:dyDescent="0.2">
      <c r="K8577" s="17">
        <v>8568</v>
      </c>
      <c r="L8577" s="50">
        <v>1.6233870829114238E-3</v>
      </c>
      <c r="M8577" s="50">
        <v>1.637569042873561E-3</v>
      </c>
      <c r="N8577" s="50">
        <v>5.2400000000000002E-2</v>
      </c>
      <c r="O8577" s="50">
        <v>5.2999999999999999E-2</v>
      </c>
      <c r="R8577" s="59"/>
    </row>
    <row r="8578" spans="11:18" x14ac:dyDescent="0.2">
      <c r="K8578" s="17">
        <v>8569</v>
      </c>
      <c r="L8578" s="50">
        <v>1.6269551906964998E-3</v>
      </c>
      <c r="M8578" s="50">
        <v>1.6392449608564512E-3</v>
      </c>
      <c r="N8578" s="50">
        <v>4.5400000000000003E-2</v>
      </c>
      <c r="O8578" s="50">
        <v>4.5999999999999999E-2</v>
      </c>
      <c r="R8578" s="59"/>
    </row>
    <row r="8579" spans="11:18" x14ac:dyDescent="0.2">
      <c r="K8579" s="17">
        <v>8570</v>
      </c>
      <c r="L8579" s="50">
        <v>1.6538168447233232E-3</v>
      </c>
      <c r="M8579" s="50">
        <v>1.6673539638732702E-3</v>
      </c>
      <c r="N8579" s="50">
        <v>4.9799999999999997E-2</v>
      </c>
      <c r="O8579" s="50">
        <v>5.04E-2</v>
      </c>
      <c r="R8579" s="59"/>
    </row>
    <row r="8580" spans="11:18" x14ac:dyDescent="0.2">
      <c r="K8580" s="17">
        <v>8571</v>
      </c>
      <c r="L8580" s="50">
        <v>1.6970905275379799E-3</v>
      </c>
      <c r="M8580" s="50">
        <v>1.7100624392265399E-3</v>
      </c>
      <c r="N8580" s="50">
        <v>4.8000000000000001E-2</v>
      </c>
      <c r="O8580" s="50">
        <v>4.8000000000000001E-2</v>
      </c>
      <c r="R8580" s="59"/>
    </row>
    <row r="8581" spans="11:18" x14ac:dyDescent="0.2">
      <c r="K8581" s="17">
        <v>8572</v>
      </c>
      <c r="L8581" s="50">
        <v>1.6086077434829128E-3</v>
      </c>
      <c r="M8581" s="50">
        <v>1.62245635319376E-3</v>
      </c>
      <c r="N8581" s="50">
        <v>5.1200000000000002E-2</v>
      </c>
      <c r="O8581" s="50">
        <v>5.1799999999999999E-2</v>
      </c>
      <c r="R8581" s="59"/>
    </row>
    <row r="8582" spans="11:18" x14ac:dyDescent="0.2">
      <c r="K8582" s="17">
        <v>8573</v>
      </c>
      <c r="L8582" s="50">
        <v>1.5637170650492907E-3</v>
      </c>
      <c r="M8582" s="50">
        <v>1.5763084165223153E-3</v>
      </c>
      <c r="N8582" s="50">
        <v>4.6600000000000003E-2</v>
      </c>
      <c r="O8582" s="50">
        <v>4.6800000000000001E-2</v>
      </c>
      <c r="R8582" s="59"/>
    </row>
    <row r="8583" spans="11:18" x14ac:dyDescent="0.2">
      <c r="K8583" s="17">
        <v>8574</v>
      </c>
      <c r="L8583" s="50">
        <v>2.0104661930687002E-3</v>
      </c>
      <c r="M8583" s="50">
        <v>2.0253580107706059E-3</v>
      </c>
      <c r="N8583" s="50">
        <v>5.4800000000000001E-2</v>
      </c>
      <c r="O8583" s="50">
        <v>5.5599999999999997E-2</v>
      </c>
      <c r="R8583" s="59"/>
    </row>
    <row r="8584" spans="11:18" x14ac:dyDescent="0.2">
      <c r="K8584" s="17">
        <v>8575</v>
      </c>
      <c r="L8584" s="50">
        <v>1.6058533650649381E-3</v>
      </c>
      <c r="M8584" s="50">
        <v>1.6185884205558536E-3</v>
      </c>
      <c r="N8584" s="50">
        <v>4.7199999999999999E-2</v>
      </c>
      <c r="O8584" s="50">
        <v>4.7199999999999999E-2</v>
      </c>
      <c r="R8584" s="59"/>
    </row>
    <row r="8585" spans="11:18" x14ac:dyDescent="0.2">
      <c r="K8585" s="17">
        <v>8576</v>
      </c>
      <c r="L8585" s="50">
        <v>1.6396070075038033E-3</v>
      </c>
      <c r="M8585" s="50">
        <v>1.6536812189063277E-3</v>
      </c>
      <c r="N8585" s="50">
        <v>5.2200000000000003E-2</v>
      </c>
      <c r="O8585" s="50">
        <v>5.2600000000000001E-2</v>
      </c>
      <c r="R8585" s="59"/>
    </row>
    <row r="8586" spans="11:18" x14ac:dyDescent="0.2">
      <c r="K8586" s="17">
        <v>8577</v>
      </c>
      <c r="L8586" s="50">
        <v>1.6242743778835439E-3</v>
      </c>
      <c r="M8586" s="50">
        <v>1.6382963305748963E-3</v>
      </c>
      <c r="N8586" s="50">
        <v>5.1400000000000001E-2</v>
      </c>
      <c r="O8586" s="50">
        <v>5.2600000000000001E-2</v>
      </c>
      <c r="R8586" s="59"/>
    </row>
    <row r="8587" spans="11:18" x14ac:dyDescent="0.2">
      <c r="K8587" s="17">
        <v>8578</v>
      </c>
      <c r="L8587" s="50">
        <v>1.624125804852573E-3</v>
      </c>
      <c r="M8587" s="50">
        <v>1.6378308620162414E-3</v>
      </c>
      <c r="N8587" s="50">
        <v>5.0799999999999998E-2</v>
      </c>
      <c r="O8587" s="50">
        <v>5.0999999999999997E-2</v>
      </c>
      <c r="R8587" s="59"/>
    </row>
    <row r="8588" spans="11:18" x14ac:dyDescent="0.2">
      <c r="K8588" s="17">
        <v>8579</v>
      </c>
      <c r="L8588" s="50">
        <v>1.789342763664012E-3</v>
      </c>
      <c r="M8588" s="50">
        <v>1.8034863876387579E-3</v>
      </c>
      <c r="N8588" s="50">
        <v>5.2200000000000003E-2</v>
      </c>
      <c r="O8588" s="50">
        <v>5.28E-2</v>
      </c>
      <c r="R8588" s="59"/>
    </row>
    <row r="8589" spans="11:18" x14ac:dyDescent="0.2">
      <c r="K8589" s="17">
        <v>8580</v>
      </c>
      <c r="L8589" s="50">
        <v>1.6685970783078769E-3</v>
      </c>
      <c r="M8589" s="50">
        <v>1.6820176956189544E-3</v>
      </c>
      <c r="N8589" s="50">
        <v>4.9599999999999998E-2</v>
      </c>
      <c r="O8589" s="50">
        <v>0.05</v>
      </c>
      <c r="R8589" s="59"/>
    </row>
    <row r="8590" spans="11:18" x14ac:dyDescent="0.2">
      <c r="K8590" s="17">
        <v>8581</v>
      </c>
      <c r="L8590" s="50">
        <v>1.6350544995186716E-3</v>
      </c>
      <c r="M8590" s="50">
        <v>1.6490738076353931E-3</v>
      </c>
      <c r="N8590" s="50">
        <v>5.1999999999999998E-2</v>
      </c>
      <c r="O8590" s="50">
        <v>5.2400000000000002E-2</v>
      </c>
      <c r="R8590" s="59"/>
    </row>
    <row r="8591" spans="11:18" x14ac:dyDescent="0.2">
      <c r="K8591" s="17">
        <v>8582</v>
      </c>
      <c r="L8591" s="50">
        <v>1.9498899066960076E-3</v>
      </c>
      <c r="M8591" s="50">
        <v>1.9644030469757197E-3</v>
      </c>
      <c r="N8591" s="50">
        <v>5.3400000000000003E-2</v>
      </c>
      <c r="O8591" s="50">
        <v>5.3800000000000001E-2</v>
      </c>
      <c r="R8591" s="59"/>
    </row>
    <row r="8592" spans="11:18" x14ac:dyDescent="0.2">
      <c r="K8592" s="17">
        <v>8583</v>
      </c>
      <c r="L8592" s="50">
        <v>1.8294816360716435E-3</v>
      </c>
      <c r="M8592" s="50">
        <v>1.8438289079040181E-3</v>
      </c>
      <c r="N8592" s="50">
        <v>5.2999999999999999E-2</v>
      </c>
      <c r="O8592" s="50">
        <v>5.3400000000000003E-2</v>
      </c>
      <c r="R8592" s="59"/>
    </row>
    <row r="8593" spans="11:18" x14ac:dyDescent="0.2">
      <c r="K8593" s="17">
        <v>8584</v>
      </c>
      <c r="L8593" s="50">
        <v>1.537371398449595E-3</v>
      </c>
      <c r="M8593" s="50">
        <v>1.5501874401881895E-3</v>
      </c>
      <c r="N8593" s="50">
        <v>4.7600000000000003E-2</v>
      </c>
      <c r="O8593" s="50">
        <v>4.7600000000000003E-2</v>
      </c>
      <c r="R8593" s="59"/>
    </row>
    <row r="8594" spans="11:18" x14ac:dyDescent="0.2">
      <c r="K8594" s="17">
        <v>8585</v>
      </c>
      <c r="L8594" s="50">
        <v>1.7148415492343227E-3</v>
      </c>
      <c r="M8594" s="50">
        <v>1.7281902723191905E-3</v>
      </c>
      <c r="N8594" s="50">
        <v>4.9399999999999999E-2</v>
      </c>
      <c r="O8594" s="50">
        <v>4.9599999999999998E-2</v>
      </c>
      <c r="R8594" s="59"/>
    </row>
    <row r="8595" spans="11:18" x14ac:dyDescent="0.2">
      <c r="K8595" s="17">
        <v>8586</v>
      </c>
      <c r="L8595" s="50">
        <v>1.7360880611259758E-3</v>
      </c>
      <c r="M8595" s="50">
        <v>1.7502997229333645E-3</v>
      </c>
      <c r="N8595" s="50">
        <v>5.2600000000000001E-2</v>
      </c>
      <c r="O8595" s="50">
        <v>5.2999999999999999E-2</v>
      </c>
      <c r="R8595" s="59"/>
    </row>
    <row r="8596" spans="11:18" x14ac:dyDescent="0.2">
      <c r="K8596" s="17">
        <v>8587</v>
      </c>
      <c r="L8596" s="50">
        <v>1.7833048522132337E-3</v>
      </c>
      <c r="M8596" s="50">
        <v>1.7977337723203909E-3</v>
      </c>
      <c r="N8596" s="50">
        <v>5.3400000000000003E-2</v>
      </c>
      <c r="O8596" s="50">
        <v>5.3800000000000001E-2</v>
      </c>
      <c r="R8596" s="59"/>
    </row>
    <row r="8597" spans="11:18" x14ac:dyDescent="0.2">
      <c r="K8597" s="17">
        <v>8588</v>
      </c>
      <c r="L8597" s="50">
        <v>1.7746646053551868E-3</v>
      </c>
      <c r="M8597" s="50">
        <v>1.7890968691426383E-3</v>
      </c>
      <c r="N8597" s="50">
        <v>5.3199999999999997E-2</v>
      </c>
      <c r="O8597" s="50">
        <v>5.3800000000000001E-2</v>
      </c>
      <c r="R8597" s="59"/>
    </row>
    <row r="8598" spans="11:18" x14ac:dyDescent="0.2">
      <c r="K8598" s="17">
        <v>8589</v>
      </c>
      <c r="L8598" s="50">
        <v>1.5724948517406312E-3</v>
      </c>
      <c r="M8598" s="50">
        <v>1.5852062235492033E-3</v>
      </c>
      <c r="N8598" s="50">
        <v>4.7E-2</v>
      </c>
      <c r="O8598" s="50">
        <v>4.7399999999999998E-2</v>
      </c>
      <c r="R8598" s="59"/>
    </row>
    <row r="8599" spans="11:18" x14ac:dyDescent="0.2">
      <c r="K8599" s="17">
        <v>8590</v>
      </c>
      <c r="L8599" s="50">
        <v>2.1814656862995754E-3</v>
      </c>
      <c r="M8599" s="50">
        <v>2.1965105261499704E-3</v>
      </c>
      <c r="N8599" s="50">
        <v>5.5399999999999998E-2</v>
      </c>
      <c r="O8599" s="50">
        <v>5.5399999999999998E-2</v>
      </c>
      <c r="R8599" s="59"/>
    </row>
    <row r="8600" spans="11:18" x14ac:dyDescent="0.2">
      <c r="K8600" s="17">
        <v>8591</v>
      </c>
      <c r="L8600" s="50">
        <v>1.8556360272777824E-3</v>
      </c>
      <c r="M8600" s="50">
        <v>1.8701504278311064E-3</v>
      </c>
      <c r="N8600" s="50">
        <v>5.2999999999999999E-2</v>
      </c>
      <c r="O8600" s="50">
        <v>5.4399999999999997E-2</v>
      </c>
      <c r="R8600" s="59"/>
    </row>
    <row r="8601" spans="11:18" x14ac:dyDescent="0.2">
      <c r="K8601" s="17">
        <v>8592</v>
      </c>
      <c r="L8601" s="50">
        <v>1.8194481869091249E-3</v>
      </c>
      <c r="M8601" s="50">
        <v>1.8335939222092893E-3</v>
      </c>
      <c r="N8601" s="50">
        <v>5.1999999999999998E-2</v>
      </c>
      <c r="O8601" s="50">
        <v>5.3199999999999997E-2</v>
      </c>
      <c r="R8601" s="59"/>
    </row>
    <row r="8602" spans="11:18" x14ac:dyDescent="0.2">
      <c r="K8602" s="17">
        <v>8593</v>
      </c>
      <c r="L8602" s="50">
        <v>1.8740619856948406E-3</v>
      </c>
      <c r="M8602" s="50">
        <v>1.8899189613430106E-3</v>
      </c>
      <c r="N8602" s="50">
        <v>5.8599999999999999E-2</v>
      </c>
      <c r="O8602" s="50">
        <v>5.9799999999999999E-2</v>
      </c>
      <c r="R8602" s="59"/>
    </row>
    <row r="8603" spans="11:18" x14ac:dyDescent="0.2">
      <c r="K8603" s="17">
        <v>8594</v>
      </c>
      <c r="L8603" s="50">
        <v>1.7911691971419976E-3</v>
      </c>
      <c r="M8603" s="50">
        <v>1.8057352509182397E-3</v>
      </c>
      <c r="N8603" s="50">
        <v>5.3999999999999999E-2</v>
      </c>
      <c r="O8603" s="50">
        <v>5.4399999999999997E-2</v>
      </c>
      <c r="R8603" s="59"/>
    </row>
    <row r="8604" spans="11:18" x14ac:dyDescent="0.2">
      <c r="K8604" s="17">
        <v>8595</v>
      </c>
      <c r="L8604" s="50">
        <v>1.6180243106752631E-3</v>
      </c>
      <c r="M8604" s="50">
        <v>1.6321127764657281E-3</v>
      </c>
      <c r="N8604" s="50">
        <v>5.2200000000000003E-2</v>
      </c>
      <c r="O8604" s="50">
        <v>5.2600000000000001E-2</v>
      </c>
      <c r="R8604" s="59"/>
    </row>
    <row r="8605" spans="11:18" x14ac:dyDescent="0.2">
      <c r="K8605" s="17">
        <v>8596</v>
      </c>
      <c r="L8605" s="50">
        <v>1.5734707299408755E-3</v>
      </c>
      <c r="M8605" s="50">
        <v>1.5877446722229922E-3</v>
      </c>
      <c r="N8605" s="50">
        <v>5.2999999999999999E-2</v>
      </c>
      <c r="O8605" s="50">
        <v>5.3400000000000003E-2</v>
      </c>
      <c r="R8605" s="59"/>
    </row>
    <row r="8606" spans="11:18" x14ac:dyDescent="0.2">
      <c r="K8606" s="17">
        <v>8597</v>
      </c>
      <c r="L8606" s="50">
        <v>1.5810845412453393E-3</v>
      </c>
      <c r="M8606" s="50">
        <v>1.5937116138966404E-3</v>
      </c>
      <c r="N8606" s="50">
        <v>4.6600000000000003E-2</v>
      </c>
      <c r="O8606" s="50">
        <v>4.7E-2</v>
      </c>
      <c r="R8606" s="59"/>
    </row>
    <row r="8607" spans="11:18" x14ac:dyDescent="0.2">
      <c r="K8607" s="17">
        <v>8598</v>
      </c>
      <c r="L8607" s="50">
        <v>1.7431747808501811E-3</v>
      </c>
      <c r="M8607" s="50">
        <v>1.7578239840158737E-3</v>
      </c>
      <c r="N8607" s="50">
        <v>5.4199999999999998E-2</v>
      </c>
      <c r="O8607" s="50">
        <v>5.4600000000000003E-2</v>
      </c>
      <c r="R8607" s="59"/>
    </row>
    <row r="8608" spans="11:18" x14ac:dyDescent="0.2">
      <c r="K8608" s="17">
        <v>8599</v>
      </c>
      <c r="L8608" s="50">
        <v>1.4582955192864861E-3</v>
      </c>
      <c r="M8608" s="50">
        <v>1.470628421310884E-3</v>
      </c>
      <c r="N8608" s="50">
        <v>4.58E-2</v>
      </c>
      <c r="O8608" s="50">
        <v>4.6199999999999998E-2</v>
      </c>
      <c r="R8608" s="59"/>
    </row>
    <row r="8609" spans="11:18" x14ac:dyDescent="0.2">
      <c r="K8609" s="17">
        <v>8600</v>
      </c>
      <c r="L8609" s="50">
        <v>2.0097842889672409E-3</v>
      </c>
      <c r="M8609" s="50">
        <v>2.0245173191335238E-3</v>
      </c>
      <c r="N8609" s="50">
        <v>5.3999999999999999E-2</v>
      </c>
      <c r="O8609" s="50">
        <v>5.4800000000000001E-2</v>
      </c>
      <c r="R8609" s="59"/>
    </row>
    <row r="8610" spans="11:18" x14ac:dyDescent="0.2">
      <c r="K8610" s="17">
        <v>8601</v>
      </c>
      <c r="L8610" s="50">
        <v>1.6742089986350646E-3</v>
      </c>
      <c r="M8610" s="50">
        <v>1.689119655191126E-3</v>
      </c>
      <c r="N8610" s="50">
        <v>5.5399999999999998E-2</v>
      </c>
      <c r="O8610" s="50">
        <v>5.6000000000000001E-2</v>
      </c>
      <c r="R8610" s="59"/>
    </row>
    <row r="8611" spans="11:18" x14ac:dyDescent="0.2">
      <c r="K8611" s="17">
        <v>8602</v>
      </c>
      <c r="L8611" s="50">
        <v>1.7144510601832849E-3</v>
      </c>
      <c r="M8611" s="50">
        <v>1.7274723805610535E-3</v>
      </c>
      <c r="N8611" s="50">
        <v>4.7600000000000003E-2</v>
      </c>
      <c r="O8611" s="50">
        <v>4.8399999999999999E-2</v>
      </c>
      <c r="R8611" s="59"/>
    </row>
    <row r="8612" spans="11:18" x14ac:dyDescent="0.2">
      <c r="K8612" s="17">
        <v>8603</v>
      </c>
      <c r="L8612" s="50">
        <v>2.0979201619013206E-3</v>
      </c>
      <c r="M8612" s="50">
        <v>2.1135854114074275E-3</v>
      </c>
      <c r="N8612" s="50">
        <v>5.7599999999999998E-2</v>
      </c>
      <c r="O8612" s="50">
        <v>5.8200000000000002E-2</v>
      </c>
      <c r="R8612" s="59"/>
    </row>
    <row r="8613" spans="11:18" x14ac:dyDescent="0.2">
      <c r="K8613" s="17">
        <v>8604</v>
      </c>
      <c r="L8613" s="50">
        <v>1.5445412560775012E-3</v>
      </c>
      <c r="M8613" s="50">
        <v>1.5571337833307876E-3</v>
      </c>
      <c r="N8613" s="50">
        <v>4.6199999999999998E-2</v>
      </c>
      <c r="O8613" s="50">
        <v>4.7399999999999998E-2</v>
      </c>
      <c r="R8613" s="59"/>
    </row>
    <row r="8614" spans="11:18" x14ac:dyDescent="0.2">
      <c r="K8614" s="17">
        <v>8605</v>
      </c>
      <c r="L8614" s="50">
        <v>1.8010428063183767E-3</v>
      </c>
      <c r="M8614" s="50">
        <v>1.8144097812850478E-3</v>
      </c>
      <c r="N8614" s="50">
        <v>4.9000000000000002E-2</v>
      </c>
      <c r="O8614" s="50">
        <v>4.9599999999999998E-2</v>
      </c>
      <c r="R8614" s="59"/>
    </row>
    <row r="8615" spans="11:18" x14ac:dyDescent="0.2">
      <c r="K8615" s="17">
        <v>8606</v>
      </c>
      <c r="L8615" s="50">
        <v>1.6320925351073433E-3</v>
      </c>
      <c r="M8615" s="50">
        <v>1.6456792358394725E-3</v>
      </c>
      <c r="N8615" s="50">
        <v>5.04E-2</v>
      </c>
      <c r="O8615" s="50">
        <v>5.0599999999999999E-2</v>
      </c>
      <c r="R8615" s="59"/>
    </row>
    <row r="8616" spans="11:18" x14ac:dyDescent="0.2">
      <c r="K8616" s="17">
        <v>8607</v>
      </c>
      <c r="L8616" s="50">
        <v>2.0002232066057149E-3</v>
      </c>
      <c r="M8616" s="50">
        <v>2.0151795451220688E-3</v>
      </c>
      <c r="N8616" s="50">
        <v>5.4800000000000001E-2</v>
      </c>
      <c r="O8616" s="50">
        <v>5.5599999999999997E-2</v>
      </c>
      <c r="R8616" s="59"/>
    </row>
    <row r="8617" spans="11:18" x14ac:dyDescent="0.2">
      <c r="K8617" s="17">
        <v>8608</v>
      </c>
      <c r="L8617" s="50">
        <v>1.7062110906931223E-3</v>
      </c>
      <c r="M8617" s="50">
        <v>1.7194446414220013E-3</v>
      </c>
      <c r="N8617" s="50">
        <v>4.9000000000000002E-2</v>
      </c>
      <c r="O8617" s="50">
        <v>4.9000000000000002E-2</v>
      </c>
      <c r="R8617" s="59"/>
    </row>
    <row r="8618" spans="11:18" x14ac:dyDescent="0.2">
      <c r="K8618" s="17">
        <v>8609</v>
      </c>
      <c r="L8618" s="50">
        <v>1.6780468076703445E-3</v>
      </c>
      <c r="M8618" s="50">
        <v>1.6919514941239669E-3</v>
      </c>
      <c r="N8618" s="50">
        <v>5.1400000000000001E-2</v>
      </c>
      <c r="O8618" s="50">
        <v>5.1799999999999999E-2</v>
      </c>
      <c r="R8618" s="59"/>
    </row>
    <row r="8619" spans="11:18" x14ac:dyDescent="0.2">
      <c r="K8619" s="17">
        <v>8610</v>
      </c>
      <c r="L8619" s="50">
        <v>1.6068067513000609E-3</v>
      </c>
      <c r="M8619" s="50">
        <v>1.6196455781014296E-3</v>
      </c>
      <c r="N8619" s="50">
        <v>4.7600000000000003E-2</v>
      </c>
      <c r="O8619" s="50">
        <v>4.7600000000000003E-2</v>
      </c>
      <c r="R8619" s="59"/>
    </row>
    <row r="8620" spans="11:18" x14ac:dyDescent="0.2">
      <c r="K8620" s="17">
        <v>8611</v>
      </c>
      <c r="L8620" s="50">
        <v>1.8471372394375807E-3</v>
      </c>
      <c r="M8620" s="50">
        <v>1.8614399292048145E-3</v>
      </c>
      <c r="N8620" s="50">
        <v>5.28E-2</v>
      </c>
      <c r="O8620" s="50">
        <v>5.3199999999999997E-2</v>
      </c>
      <c r="R8620" s="59"/>
    </row>
    <row r="8621" spans="11:18" x14ac:dyDescent="0.2">
      <c r="K8621" s="17">
        <v>8612</v>
      </c>
      <c r="L8621" s="50">
        <v>1.8649051479575842E-3</v>
      </c>
      <c r="M8621" s="50">
        <v>1.879326432708314E-3</v>
      </c>
      <c r="N8621" s="50">
        <v>5.3199999999999997E-2</v>
      </c>
      <c r="O8621" s="50">
        <v>5.3600000000000002E-2</v>
      </c>
      <c r="R8621" s="59"/>
    </row>
    <row r="8622" spans="11:18" x14ac:dyDescent="0.2">
      <c r="K8622" s="17">
        <v>8613</v>
      </c>
      <c r="L8622" s="50">
        <v>2.1837817487047723E-3</v>
      </c>
      <c r="M8622" s="50">
        <v>2.1991883789074479E-3</v>
      </c>
      <c r="N8622" s="50">
        <v>5.6399999999999999E-2</v>
      </c>
      <c r="O8622" s="50">
        <v>5.7000000000000002E-2</v>
      </c>
      <c r="R8622" s="59"/>
    </row>
    <row r="8623" spans="11:18" x14ac:dyDescent="0.2">
      <c r="K8623" s="17">
        <v>8614</v>
      </c>
      <c r="L8623" s="50">
        <v>1.7396433768482056E-3</v>
      </c>
      <c r="M8623" s="50">
        <v>1.753210567565981E-3</v>
      </c>
      <c r="N8623" s="50">
        <v>5.0200000000000002E-2</v>
      </c>
      <c r="O8623" s="50">
        <v>5.0599999999999999E-2</v>
      </c>
      <c r="R8623" s="59"/>
    </row>
    <row r="8624" spans="11:18" x14ac:dyDescent="0.2">
      <c r="K8624" s="17">
        <v>8615</v>
      </c>
      <c r="L8624" s="50">
        <v>1.7368606670037131E-3</v>
      </c>
      <c r="M8624" s="50">
        <v>1.7505543065076872E-3</v>
      </c>
      <c r="N8624" s="50">
        <v>5.0599999999999999E-2</v>
      </c>
      <c r="O8624" s="50">
        <v>5.0799999999999998E-2</v>
      </c>
      <c r="R8624" s="59"/>
    </row>
    <row r="8625" spans="11:18" x14ac:dyDescent="0.2">
      <c r="K8625" s="17">
        <v>8616</v>
      </c>
      <c r="L8625" s="50">
        <v>1.7698959238404528E-3</v>
      </c>
      <c r="M8625" s="50">
        <v>1.7843911999194191E-3</v>
      </c>
      <c r="N8625" s="50">
        <v>5.3600000000000002E-2</v>
      </c>
      <c r="O8625" s="50">
        <v>5.3800000000000001E-2</v>
      </c>
      <c r="R8625" s="59"/>
    </row>
    <row r="8626" spans="11:18" x14ac:dyDescent="0.2">
      <c r="K8626" s="17">
        <v>8617</v>
      </c>
      <c r="L8626" s="50">
        <v>1.7309850425665445E-3</v>
      </c>
      <c r="M8626" s="50">
        <v>1.7439973693715292E-3</v>
      </c>
      <c r="N8626" s="50">
        <v>4.7800000000000002E-2</v>
      </c>
      <c r="O8626" s="50">
        <v>4.8399999999999999E-2</v>
      </c>
      <c r="R8626" s="59"/>
    </row>
    <row r="8627" spans="11:18" x14ac:dyDescent="0.2">
      <c r="K8627" s="17">
        <v>8618</v>
      </c>
      <c r="L8627" s="50">
        <v>1.4252206504288666E-3</v>
      </c>
      <c r="M8627" s="50">
        <v>1.4388448522634101E-3</v>
      </c>
      <c r="N8627" s="50">
        <v>5.0599999999999999E-2</v>
      </c>
      <c r="O8627" s="50">
        <v>5.1400000000000001E-2</v>
      </c>
      <c r="R8627" s="59"/>
    </row>
    <row r="8628" spans="11:18" x14ac:dyDescent="0.2">
      <c r="K8628" s="17">
        <v>8619</v>
      </c>
      <c r="L8628" s="50">
        <v>1.6613110536701356E-3</v>
      </c>
      <c r="M8628" s="50">
        <v>1.6748402459241302E-3</v>
      </c>
      <c r="N8628" s="50">
        <v>5.0200000000000002E-2</v>
      </c>
      <c r="O8628" s="50">
        <v>5.0200000000000002E-2</v>
      </c>
      <c r="R8628" s="59"/>
    </row>
    <row r="8629" spans="11:18" x14ac:dyDescent="0.2">
      <c r="K8629" s="17">
        <v>8620</v>
      </c>
      <c r="L8629" s="50">
        <v>1.8520108289882444E-3</v>
      </c>
      <c r="M8629" s="50">
        <v>1.8660634044817979E-3</v>
      </c>
      <c r="N8629" s="50">
        <v>5.1799999999999999E-2</v>
      </c>
      <c r="O8629" s="50">
        <v>5.1999999999999998E-2</v>
      </c>
      <c r="R8629" s="59"/>
    </row>
    <row r="8630" spans="11:18" x14ac:dyDescent="0.2">
      <c r="K8630" s="17">
        <v>8621</v>
      </c>
      <c r="L8630" s="50">
        <v>1.6025440636890228E-3</v>
      </c>
      <c r="M8630" s="50">
        <v>1.6158470547631425E-3</v>
      </c>
      <c r="N8630" s="50">
        <v>4.9399999999999999E-2</v>
      </c>
      <c r="O8630" s="50">
        <v>4.9399999999999999E-2</v>
      </c>
      <c r="R8630" s="59"/>
    </row>
    <row r="8631" spans="11:18" x14ac:dyDescent="0.2">
      <c r="K8631" s="17">
        <v>8622</v>
      </c>
      <c r="L8631" s="50">
        <v>2.0300383524555995E-3</v>
      </c>
      <c r="M8631" s="50">
        <v>2.046005281988705E-3</v>
      </c>
      <c r="N8631" s="50">
        <v>5.8799999999999998E-2</v>
      </c>
      <c r="O8631" s="50">
        <v>5.9400000000000001E-2</v>
      </c>
      <c r="R8631" s="59"/>
    </row>
    <row r="8632" spans="11:18" x14ac:dyDescent="0.2">
      <c r="K8632" s="17">
        <v>8623</v>
      </c>
      <c r="L8632" s="50">
        <v>1.4327098678615792E-3</v>
      </c>
      <c r="M8632" s="50">
        <v>1.4444569805544174E-3</v>
      </c>
      <c r="N8632" s="50">
        <v>4.36E-2</v>
      </c>
      <c r="O8632" s="50">
        <v>4.36E-2</v>
      </c>
      <c r="R8632" s="59"/>
    </row>
    <row r="8633" spans="11:18" x14ac:dyDescent="0.2">
      <c r="K8633" s="17">
        <v>8624</v>
      </c>
      <c r="L8633" s="50">
        <v>1.889630062642913E-3</v>
      </c>
      <c r="M8633" s="50">
        <v>1.9037635806642584E-3</v>
      </c>
      <c r="N8633" s="50">
        <v>5.1799999999999999E-2</v>
      </c>
      <c r="O8633" s="50">
        <v>5.2400000000000002E-2</v>
      </c>
      <c r="R8633" s="59"/>
    </row>
    <row r="8634" spans="11:18" x14ac:dyDescent="0.2">
      <c r="K8634" s="17">
        <v>8625</v>
      </c>
      <c r="L8634" s="50">
        <v>1.7911167081463262E-3</v>
      </c>
      <c r="M8634" s="50">
        <v>1.8052575173720541E-3</v>
      </c>
      <c r="N8634" s="50">
        <v>5.2400000000000002E-2</v>
      </c>
      <c r="O8634" s="50">
        <v>5.2400000000000002E-2</v>
      </c>
      <c r="R8634" s="59"/>
    </row>
    <row r="8635" spans="11:18" x14ac:dyDescent="0.2">
      <c r="K8635" s="17">
        <v>8626</v>
      </c>
      <c r="L8635" s="50">
        <v>1.9897570566380193E-3</v>
      </c>
      <c r="M8635" s="50">
        <v>2.0041639430371529E-3</v>
      </c>
      <c r="N8635" s="50">
        <v>5.2999999999999999E-2</v>
      </c>
      <c r="O8635" s="50">
        <v>5.3199999999999997E-2</v>
      </c>
      <c r="R8635" s="59"/>
    </row>
    <row r="8636" spans="11:18" x14ac:dyDescent="0.2">
      <c r="K8636" s="17">
        <v>8627</v>
      </c>
      <c r="L8636" s="50">
        <v>1.5229325915925688E-3</v>
      </c>
      <c r="M8636" s="50">
        <v>1.5363225301741731E-3</v>
      </c>
      <c r="N8636" s="50">
        <v>4.9599999999999998E-2</v>
      </c>
      <c r="O8636" s="50">
        <v>5.0200000000000002E-2</v>
      </c>
      <c r="R8636" s="59"/>
    </row>
    <row r="8637" spans="11:18" x14ac:dyDescent="0.2">
      <c r="K8637" s="17">
        <v>8628</v>
      </c>
      <c r="L8637" s="50">
        <v>1.8871897344162015E-3</v>
      </c>
      <c r="M8637" s="50">
        <v>1.9016886109290258E-3</v>
      </c>
      <c r="N8637" s="50">
        <v>5.3400000000000003E-2</v>
      </c>
      <c r="O8637" s="50">
        <v>5.3800000000000001E-2</v>
      </c>
      <c r="R8637" s="59"/>
    </row>
    <row r="8638" spans="11:18" x14ac:dyDescent="0.2">
      <c r="K8638" s="17">
        <v>8629</v>
      </c>
      <c r="L8638" s="50">
        <v>1.6540854772802934E-3</v>
      </c>
      <c r="M8638" s="50">
        <v>1.6675714163217818E-3</v>
      </c>
      <c r="N8638" s="50">
        <v>4.9799999999999997E-2</v>
      </c>
      <c r="O8638" s="50">
        <v>5.0200000000000002E-2</v>
      </c>
      <c r="R8638" s="59"/>
    </row>
    <row r="8639" spans="11:18" x14ac:dyDescent="0.2">
      <c r="K8639" s="17">
        <v>8630</v>
      </c>
      <c r="L8639" s="50">
        <v>1.7305264308506917E-3</v>
      </c>
      <c r="M8639" s="50">
        <v>1.7439748775241171E-3</v>
      </c>
      <c r="N8639" s="50">
        <v>4.9799999999999997E-2</v>
      </c>
      <c r="O8639" s="50">
        <v>4.9799999999999997E-2</v>
      </c>
      <c r="R8639" s="59"/>
    </row>
    <row r="8640" spans="11:18" x14ac:dyDescent="0.2">
      <c r="K8640" s="17">
        <v>8631</v>
      </c>
      <c r="L8640" s="50">
        <v>1.5322341773668458E-3</v>
      </c>
      <c r="M8640" s="50">
        <v>1.5450135503726659E-3</v>
      </c>
      <c r="N8640" s="50">
        <v>4.7399999999999998E-2</v>
      </c>
      <c r="O8640" s="50">
        <v>4.7800000000000002E-2</v>
      </c>
      <c r="R8640" s="59"/>
    </row>
    <row r="8641" spans="11:18" x14ac:dyDescent="0.2">
      <c r="K8641" s="17">
        <v>8632</v>
      </c>
      <c r="L8641" s="50">
        <v>1.6384639695715361E-3</v>
      </c>
      <c r="M8641" s="50">
        <v>1.6515839233107372E-3</v>
      </c>
      <c r="N8641" s="50">
        <v>4.8599999999999997E-2</v>
      </c>
      <c r="O8641" s="50">
        <v>4.8800000000000003E-2</v>
      </c>
      <c r="R8641" s="59"/>
    </row>
    <row r="8642" spans="11:18" x14ac:dyDescent="0.2">
      <c r="K8642" s="17">
        <v>8633</v>
      </c>
      <c r="L8642" s="50">
        <v>1.469855735759369E-3</v>
      </c>
      <c r="M8642" s="50">
        <v>1.4823577689908544E-3</v>
      </c>
      <c r="N8642" s="50">
        <v>4.5999999999999999E-2</v>
      </c>
      <c r="O8642" s="50">
        <v>4.7E-2</v>
      </c>
      <c r="R8642" s="59"/>
    </row>
    <row r="8643" spans="11:18" x14ac:dyDescent="0.2">
      <c r="K8643" s="17">
        <v>8634</v>
      </c>
      <c r="L8643" s="50">
        <v>1.5358668500059722E-3</v>
      </c>
      <c r="M8643" s="50">
        <v>1.5489408556407136E-3</v>
      </c>
      <c r="N8643" s="50">
        <v>4.82E-2</v>
      </c>
      <c r="O8643" s="50">
        <v>4.8800000000000003E-2</v>
      </c>
      <c r="R8643" s="59"/>
    </row>
    <row r="8644" spans="11:18" x14ac:dyDescent="0.2">
      <c r="K8644" s="17">
        <v>8635</v>
      </c>
      <c r="L8644" s="50">
        <v>1.4833236490374596E-3</v>
      </c>
      <c r="M8644" s="50">
        <v>1.496541972515494E-3</v>
      </c>
      <c r="N8644" s="50">
        <v>4.9000000000000002E-2</v>
      </c>
      <c r="O8644" s="50">
        <v>4.9799999999999997E-2</v>
      </c>
      <c r="R8644" s="59"/>
    </row>
    <row r="8645" spans="11:18" x14ac:dyDescent="0.2">
      <c r="K8645" s="17">
        <v>8636</v>
      </c>
      <c r="L8645" s="50">
        <v>1.4922756260371335E-3</v>
      </c>
      <c r="M8645" s="50">
        <v>1.504714765088513E-3</v>
      </c>
      <c r="N8645" s="50">
        <v>4.6199999999999998E-2</v>
      </c>
      <c r="O8645" s="50">
        <v>4.6199999999999998E-2</v>
      </c>
      <c r="R8645" s="59"/>
    </row>
    <row r="8646" spans="11:18" x14ac:dyDescent="0.2">
      <c r="K8646" s="17">
        <v>8637</v>
      </c>
      <c r="L8646" s="50">
        <v>1.7258132410183499E-3</v>
      </c>
      <c r="M8646" s="50">
        <v>1.7400529540300355E-3</v>
      </c>
      <c r="N8646" s="50">
        <v>5.28E-2</v>
      </c>
      <c r="O8646" s="50">
        <v>5.2999999999999999E-2</v>
      </c>
      <c r="R8646" s="59"/>
    </row>
    <row r="8647" spans="11:18" x14ac:dyDescent="0.2">
      <c r="K8647" s="17">
        <v>8638</v>
      </c>
      <c r="L8647" s="50">
        <v>1.6466029497336815E-3</v>
      </c>
      <c r="M8647" s="50">
        <v>1.661109513521756E-3</v>
      </c>
      <c r="N8647" s="50">
        <v>5.3800000000000001E-2</v>
      </c>
      <c r="O8647" s="50">
        <v>5.4399999999999997E-2</v>
      </c>
      <c r="R8647" s="59"/>
    </row>
    <row r="8648" spans="11:18" x14ac:dyDescent="0.2">
      <c r="K8648" s="17">
        <v>8639</v>
      </c>
      <c r="L8648" s="50">
        <v>1.6319765615437376E-3</v>
      </c>
      <c r="M8648" s="50">
        <v>1.6457899514234764E-3</v>
      </c>
      <c r="N8648" s="50">
        <v>5.0999999999999997E-2</v>
      </c>
      <c r="O8648" s="50">
        <v>5.16E-2</v>
      </c>
      <c r="R8648" s="59"/>
    </row>
    <row r="8649" spans="11:18" x14ac:dyDescent="0.2">
      <c r="K8649" s="17">
        <v>8640</v>
      </c>
      <c r="L8649" s="50">
        <v>1.8448951293882389E-3</v>
      </c>
      <c r="M8649" s="50">
        <v>1.8591570443468645E-3</v>
      </c>
      <c r="N8649" s="50">
        <v>5.28E-2</v>
      </c>
      <c r="O8649" s="50">
        <v>5.28E-2</v>
      </c>
      <c r="R8649" s="59"/>
    </row>
    <row r="8650" spans="11:18" x14ac:dyDescent="0.2">
      <c r="K8650" s="17">
        <v>8641</v>
      </c>
      <c r="L8650" s="50">
        <v>1.5978250536771723E-3</v>
      </c>
      <c r="M8650" s="50">
        <v>1.6113371034191541E-3</v>
      </c>
      <c r="N8650" s="50">
        <v>4.9599999999999998E-2</v>
      </c>
      <c r="O8650" s="50">
        <v>5.0599999999999999E-2</v>
      </c>
      <c r="R8650" s="59"/>
    </row>
    <row r="8651" spans="11:18" x14ac:dyDescent="0.2">
      <c r="K8651" s="17">
        <v>8642</v>
      </c>
      <c r="L8651" s="50">
        <v>1.9478178452546444E-3</v>
      </c>
      <c r="M8651" s="50">
        <v>1.9628788432769499E-3</v>
      </c>
      <c r="N8651" s="50">
        <v>5.5599999999999997E-2</v>
      </c>
      <c r="O8651" s="50">
        <v>5.62E-2</v>
      </c>
      <c r="R8651" s="59"/>
    </row>
    <row r="8652" spans="11:18" x14ac:dyDescent="0.2">
      <c r="K8652" s="17">
        <v>8643</v>
      </c>
      <c r="L8652" s="50">
        <v>1.6629043802303145E-3</v>
      </c>
      <c r="M8652" s="50">
        <v>1.6759997426178917E-3</v>
      </c>
      <c r="N8652" s="50">
        <v>4.8399999999999999E-2</v>
      </c>
      <c r="O8652" s="50">
        <v>4.8599999999999997E-2</v>
      </c>
      <c r="R8652" s="59"/>
    </row>
    <row r="8653" spans="11:18" x14ac:dyDescent="0.2">
      <c r="K8653" s="17">
        <v>8644</v>
      </c>
      <c r="L8653" s="50">
        <v>1.5736758784333433E-3</v>
      </c>
      <c r="M8653" s="50">
        <v>1.5872518638171428E-3</v>
      </c>
      <c r="N8653" s="50">
        <v>5.04E-2</v>
      </c>
      <c r="O8653" s="50">
        <v>5.0799999999999998E-2</v>
      </c>
      <c r="R8653" s="59"/>
    </row>
    <row r="8654" spans="11:18" x14ac:dyDescent="0.2">
      <c r="K8654" s="17">
        <v>8645</v>
      </c>
      <c r="L8654" s="50">
        <v>1.5246252206571915E-3</v>
      </c>
      <c r="M8654" s="50">
        <v>1.5382012406291879E-3</v>
      </c>
      <c r="N8654" s="50">
        <v>5.04E-2</v>
      </c>
      <c r="O8654" s="50">
        <v>5.0799999999999998E-2</v>
      </c>
      <c r="R8654" s="59"/>
    </row>
    <row r="8655" spans="11:18" x14ac:dyDescent="0.2">
      <c r="K8655" s="17">
        <v>8646</v>
      </c>
      <c r="L8655" s="50">
        <v>1.6271252195066807E-3</v>
      </c>
      <c r="M8655" s="50">
        <v>1.639855822583539E-3</v>
      </c>
      <c r="N8655" s="50">
        <v>4.7E-2</v>
      </c>
      <c r="O8655" s="50">
        <v>4.7399999999999998E-2</v>
      </c>
      <c r="R8655" s="59"/>
    </row>
    <row r="8656" spans="11:18" x14ac:dyDescent="0.2">
      <c r="K8656" s="17">
        <v>8647</v>
      </c>
      <c r="L8656" s="50">
        <v>1.5677218816081678E-3</v>
      </c>
      <c r="M8656" s="50">
        <v>1.580531842813719E-3</v>
      </c>
      <c r="N8656" s="50">
        <v>4.7E-2</v>
      </c>
      <c r="O8656" s="50">
        <v>4.7800000000000002E-2</v>
      </c>
      <c r="R8656" s="59"/>
    </row>
    <row r="8657" spans="11:18" x14ac:dyDescent="0.2">
      <c r="K8657" s="17">
        <v>8648</v>
      </c>
      <c r="L8657" s="50">
        <v>1.5916480789712325E-3</v>
      </c>
      <c r="M8657" s="50">
        <v>1.6052622989085553E-3</v>
      </c>
      <c r="N8657" s="50">
        <v>5.04E-2</v>
      </c>
      <c r="O8657" s="50">
        <v>5.0799999999999998E-2</v>
      </c>
      <c r="R8657" s="59"/>
    </row>
    <row r="8658" spans="11:18" x14ac:dyDescent="0.2">
      <c r="K8658" s="17">
        <v>8649</v>
      </c>
      <c r="L8658" s="50">
        <v>1.700787441128671E-3</v>
      </c>
      <c r="M8658" s="50">
        <v>1.7142261290161197E-3</v>
      </c>
      <c r="N8658" s="50">
        <v>4.9799999999999997E-2</v>
      </c>
      <c r="O8658" s="50">
        <v>4.9799999999999997E-2</v>
      </c>
      <c r="R8658" s="59"/>
    </row>
    <row r="8659" spans="11:18" x14ac:dyDescent="0.2">
      <c r="K8659" s="17">
        <v>8650</v>
      </c>
      <c r="L8659" s="50">
        <v>1.5298624201987349E-3</v>
      </c>
      <c r="M8659" s="50">
        <v>1.5433861369554922E-3</v>
      </c>
      <c r="N8659" s="50">
        <v>5.0200000000000002E-2</v>
      </c>
      <c r="O8659" s="50">
        <v>5.0599999999999999E-2</v>
      </c>
      <c r="R8659" s="59"/>
    </row>
    <row r="8660" spans="11:18" x14ac:dyDescent="0.2">
      <c r="K8660" s="17">
        <v>8651</v>
      </c>
      <c r="L8660" s="50">
        <v>1.719710250915692E-3</v>
      </c>
      <c r="M8660" s="50">
        <v>1.7340097830751927E-3</v>
      </c>
      <c r="N8660" s="50">
        <v>5.2999999999999999E-2</v>
      </c>
      <c r="O8660" s="50">
        <v>5.3400000000000003E-2</v>
      </c>
      <c r="R8660" s="59"/>
    </row>
    <row r="8661" spans="11:18" x14ac:dyDescent="0.2">
      <c r="K8661" s="17">
        <v>8652</v>
      </c>
      <c r="L8661" s="50">
        <v>1.8159590362527489E-3</v>
      </c>
      <c r="M8661" s="50">
        <v>1.8304183728117898E-3</v>
      </c>
      <c r="N8661" s="50">
        <v>5.3600000000000002E-2</v>
      </c>
      <c r="O8661" s="50">
        <v>5.3600000000000002E-2</v>
      </c>
      <c r="R8661" s="59"/>
    </row>
    <row r="8662" spans="11:18" x14ac:dyDescent="0.2">
      <c r="K8662" s="17">
        <v>8653</v>
      </c>
      <c r="L8662" s="50">
        <v>1.4965040196987492E-3</v>
      </c>
      <c r="M8662" s="50">
        <v>1.5092237079986485E-3</v>
      </c>
      <c r="N8662" s="50">
        <v>4.7199999999999999E-2</v>
      </c>
      <c r="O8662" s="50">
        <v>4.7399999999999998E-2</v>
      </c>
      <c r="R8662" s="59"/>
    </row>
    <row r="8663" spans="11:18" x14ac:dyDescent="0.2">
      <c r="K8663" s="17">
        <v>8654</v>
      </c>
      <c r="L8663" s="50">
        <v>1.721395221084054E-3</v>
      </c>
      <c r="M8663" s="50">
        <v>1.7347806346299415E-3</v>
      </c>
      <c r="N8663" s="50">
        <v>4.9399999999999999E-2</v>
      </c>
      <c r="O8663" s="50">
        <v>4.9599999999999998E-2</v>
      </c>
      <c r="R8663" s="59"/>
    </row>
    <row r="8664" spans="11:18" x14ac:dyDescent="0.2">
      <c r="K8664" s="17">
        <v>8655</v>
      </c>
      <c r="L8664" s="50">
        <v>1.7620926987231712E-3</v>
      </c>
      <c r="M8664" s="50">
        <v>1.7758230369303068E-3</v>
      </c>
      <c r="N8664" s="50">
        <v>5.0599999999999999E-2</v>
      </c>
      <c r="O8664" s="50">
        <v>5.0999999999999997E-2</v>
      </c>
      <c r="R8664" s="59"/>
    </row>
    <row r="8665" spans="11:18" x14ac:dyDescent="0.2">
      <c r="K8665" s="17">
        <v>8656</v>
      </c>
      <c r="L8665" s="50">
        <v>1.438557737364044E-3</v>
      </c>
      <c r="M8665" s="50">
        <v>1.4511452677090598E-3</v>
      </c>
      <c r="N8665" s="50">
        <v>4.6800000000000001E-2</v>
      </c>
      <c r="O8665" s="50">
        <v>4.7E-2</v>
      </c>
      <c r="R8665" s="59"/>
    </row>
    <row r="8666" spans="11:18" x14ac:dyDescent="0.2">
      <c r="K8666" s="17">
        <v>8657</v>
      </c>
      <c r="L8666" s="50">
        <v>1.7678857714264729E-3</v>
      </c>
      <c r="M8666" s="50">
        <v>1.7821224159287159E-3</v>
      </c>
      <c r="N8666" s="50">
        <v>5.28E-2</v>
      </c>
      <c r="O8666" s="50">
        <v>5.28E-2</v>
      </c>
      <c r="R8666" s="59"/>
    </row>
    <row r="8667" spans="11:18" x14ac:dyDescent="0.2">
      <c r="K8667" s="17">
        <v>8658</v>
      </c>
      <c r="L8667" s="50">
        <v>1.7282039685482832E-3</v>
      </c>
      <c r="M8667" s="50">
        <v>1.741636489147345E-3</v>
      </c>
      <c r="N8667" s="50">
        <v>4.9599999999999998E-2</v>
      </c>
      <c r="O8667" s="50">
        <v>0.05</v>
      </c>
      <c r="R8667" s="59"/>
    </row>
    <row r="8668" spans="11:18" x14ac:dyDescent="0.2">
      <c r="K8668" s="17">
        <v>8659</v>
      </c>
      <c r="L8668" s="50">
        <v>1.7638735951243749E-3</v>
      </c>
      <c r="M8668" s="50">
        <v>1.7783158399571268E-3</v>
      </c>
      <c r="N8668" s="50">
        <v>5.3600000000000002E-2</v>
      </c>
      <c r="O8668" s="50">
        <v>5.3600000000000002E-2</v>
      </c>
      <c r="R8668" s="59"/>
    </row>
    <row r="8669" spans="11:18" x14ac:dyDescent="0.2">
      <c r="K8669" s="17">
        <v>8660</v>
      </c>
      <c r="L8669" s="50">
        <v>1.569275648630006E-3</v>
      </c>
      <c r="M8669" s="50">
        <v>1.5818928580453985E-3</v>
      </c>
      <c r="N8669" s="50">
        <v>4.6600000000000003E-2</v>
      </c>
      <c r="O8669" s="50">
        <v>4.7E-2</v>
      </c>
      <c r="R8669" s="59"/>
    </row>
    <row r="8670" spans="11:18" x14ac:dyDescent="0.2">
      <c r="K8670" s="17">
        <v>8661</v>
      </c>
      <c r="L8670" s="50">
        <v>1.6379474560536021E-3</v>
      </c>
      <c r="M8670" s="50">
        <v>1.6519619519971571E-3</v>
      </c>
      <c r="N8670" s="50">
        <v>5.1999999999999998E-2</v>
      </c>
      <c r="O8670" s="50">
        <v>5.2200000000000003E-2</v>
      </c>
      <c r="R8670" s="59"/>
    </row>
    <row r="8671" spans="11:18" x14ac:dyDescent="0.2">
      <c r="K8671" s="17">
        <v>8662</v>
      </c>
      <c r="L8671" s="50">
        <v>1.6400977082296848E-3</v>
      </c>
      <c r="M8671" s="50">
        <v>1.6540218126294163E-3</v>
      </c>
      <c r="N8671" s="50">
        <v>5.16E-2</v>
      </c>
      <c r="O8671" s="50">
        <v>5.1799999999999999E-2</v>
      </c>
      <c r="R8671" s="59"/>
    </row>
    <row r="8672" spans="11:18" x14ac:dyDescent="0.2">
      <c r="K8672" s="17">
        <v>8663</v>
      </c>
      <c r="L8672" s="50">
        <v>1.7452473347921622E-3</v>
      </c>
      <c r="M8672" s="50">
        <v>1.7590156827921131E-3</v>
      </c>
      <c r="N8672" s="50">
        <v>5.0999999999999997E-2</v>
      </c>
      <c r="O8672" s="50">
        <v>5.1200000000000002E-2</v>
      </c>
      <c r="R8672" s="59"/>
    </row>
    <row r="8673" spans="11:18" x14ac:dyDescent="0.2">
      <c r="K8673" s="17">
        <v>8664</v>
      </c>
      <c r="L8673" s="50">
        <v>1.8177197778967188E-3</v>
      </c>
      <c r="M8673" s="50">
        <v>1.8322014397546982E-3</v>
      </c>
      <c r="N8673" s="50">
        <v>5.3199999999999997E-2</v>
      </c>
      <c r="O8673" s="50">
        <v>5.3999999999999999E-2</v>
      </c>
      <c r="R8673" s="59"/>
    </row>
    <row r="8674" spans="11:18" x14ac:dyDescent="0.2">
      <c r="K8674" s="17">
        <v>8665</v>
      </c>
      <c r="L8674" s="50">
        <v>1.6722992069892551E-3</v>
      </c>
      <c r="M8674" s="50">
        <v>1.6857906814065789E-3</v>
      </c>
      <c r="N8674" s="50">
        <v>4.9799999999999997E-2</v>
      </c>
      <c r="O8674" s="50">
        <v>5.0200000000000002E-2</v>
      </c>
      <c r="R8674" s="59"/>
    </row>
    <row r="8675" spans="11:18" x14ac:dyDescent="0.2">
      <c r="K8675" s="17">
        <v>8666</v>
      </c>
      <c r="L8675" s="50">
        <v>1.9816042322037832E-3</v>
      </c>
      <c r="M8675" s="50">
        <v>1.9960827533956659E-3</v>
      </c>
      <c r="N8675" s="50">
        <v>5.3400000000000003E-2</v>
      </c>
      <c r="O8675" s="50">
        <v>5.3600000000000002E-2</v>
      </c>
      <c r="R8675" s="59"/>
    </row>
    <row r="8676" spans="11:18" x14ac:dyDescent="0.2">
      <c r="K8676" s="17">
        <v>8667</v>
      </c>
      <c r="L8676" s="50">
        <v>1.7832545071339401E-3</v>
      </c>
      <c r="M8676" s="50">
        <v>1.7984710394391198E-3</v>
      </c>
      <c r="N8676" s="50">
        <v>5.6399999999999999E-2</v>
      </c>
      <c r="O8676" s="50">
        <v>5.6599999999999998E-2</v>
      </c>
      <c r="R8676" s="59"/>
    </row>
    <row r="8677" spans="11:18" x14ac:dyDescent="0.2">
      <c r="K8677" s="17">
        <v>8668</v>
      </c>
      <c r="L8677" s="50">
        <v>1.6563334329131158E-3</v>
      </c>
      <c r="M8677" s="50">
        <v>1.6698017975905E-3</v>
      </c>
      <c r="N8677" s="50">
        <v>4.9799999999999997E-2</v>
      </c>
      <c r="O8677" s="50">
        <v>0.05</v>
      </c>
      <c r="R8677" s="59"/>
    </row>
    <row r="8678" spans="11:18" x14ac:dyDescent="0.2">
      <c r="K8678" s="17">
        <v>8669</v>
      </c>
      <c r="L8678" s="50">
        <v>1.4865576363025808E-3</v>
      </c>
      <c r="M8678" s="50">
        <v>1.5005814078014701E-3</v>
      </c>
      <c r="N8678" s="50">
        <v>5.2200000000000003E-2</v>
      </c>
      <c r="O8678" s="50">
        <v>5.2600000000000001E-2</v>
      </c>
      <c r="R8678" s="59"/>
    </row>
    <row r="8679" spans="11:18" x14ac:dyDescent="0.2">
      <c r="K8679" s="17">
        <v>8670</v>
      </c>
      <c r="L8679" s="50">
        <v>1.9058515653636754E-3</v>
      </c>
      <c r="M8679" s="50">
        <v>1.920903409136843E-3</v>
      </c>
      <c r="N8679" s="50">
        <v>5.5399999999999998E-2</v>
      </c>
      <c r="O8679" s="50">
        <v>5.6000000000000001E-2</v>
      </c>
      <c r="R8679" s="59"/>
    </row>
    <row r="8680" spans="11:18" x14ac:dyDescent="0.2">
      <c r="K8680" s="17">
        <v>8671</v>
      </c>
      <c r="L8680" s="50">
        <v>1.6046638085871973E-3</v>
      </c>
      <c r="M8680" s="50">
        <v>1.6182792252067999E-3</v>
      </c>
      <c r="N8680" s="50">
        <v>5.0599999999999999E-2</v>
      </c>
      <c r="O8680" s="50">
        <v>5.0799999999999998E-2</v>
      </c>
      <c r="R8680" s="59"/>
    </row>
    <row r="8681" spans="11:18" x14ac:dyDescent="0.2">
      <c r="K8681" s="17">
        <v>8672</v>
      </c>
      <c r="L8681" s="50">
        <v>1.5979532924609409E-3</v>
      </c>
      <c r="M8681" s="50">
        <v>1.6123927233683095E-3</v>
      </c>
      <c r="N8681" s="50">
        <v>5.3400000000000003E-2</v>
      </c>
      <c r="O8681" s="50">
        <v>5.4399999999999997E-2</v>
      </c>
      <c r="R8681" s="59"/>
    </row>
    <row r="8682" spans="11:18" x14ac:dyDescent="0.2">
      <c r="K8682" s="17">
        <v>8673</v>
      </c>
      <c r="L8682" s="50">
        <v>1.8295034121297584E-3</v>
      </c>
      <c r="M8682" s="50">
        <v>1.8435827105024701E-3</v>
      </c>
      <c r="N8682" s="50">
        <v>5.1999999999999998E-2</v>
      </c>
      <c r="O8682" s="50">
        <v>5.2200000000000003E-2</v>
      </c>
      <c r="R8682" s="59"/>
    </row>
    <row r="8683" spans="11:18" x14ac:dyDescent="0.2">
      <c r="K8683" s="17">
        <v>8674</v>
      </c>
      <c r="L8683" s="50">
        <v>1.649399485057966E-3</v>
      </c>
      <c r="M8683" s="50">
        <v>1.662319959465481E-3</v>
      </c>
      <c r="N8683" s="50">
        <v>4.7600000000000003E-2</v>
      </c>
      <c r="O8683" s="50">
        <v>4.82E-2</v>
      </c>
      <c r="R8683" s="59"/>
    </row>
    <row r="8684" spans="11:18" x14ac:dyDescent="0.2">
      <c r="K8684" s="17">
        <v>8675</v>
      </c>
      <c r="L8684" s="50">
        <v>1.7641046786762103E-3</v>
      </c>
      <c r="M8684" s="50">
        <v>1.7772707732666212E-3</v>
      </c>
      <c r="N8684" s="50">
        <v>4.8399999999999999E-2</v>
      </c>
      <c r="O8684" s="50">
        <v>4.9000000000000002E-2</v>
      </c>
      <c r="R8684" s="59"/>
    </row>
    <row r="8685" spans="11:18" x14ac:dyDescent="0.2">
      <c r="K8685" s="17">
        <v>8676</v>
      </c>
      <c r="L8685" s="50">
        <v>1.6821651781841296E-3</v>
      </c>
      <c r="M8685" s="50">
        <v>1.695305239865149E-3</v>
      </c>
      <c r="N8685" s="50">
        <v>4.8599999999999997E-2</v>
      </c>
      <c r="O8685" s="50">
        <v>4.8800000000000003E-2</v>
      </c>
      <c r="R8685" s="59"/>
    </row>
    <row r="8686" spans="11:18" x14ac:dyDescent="0.2">
      <c r="K8686" s="17">
        <v>8677</v>
      </c>
      <c r="L8686" s="50">
        <v>1.8714380479315743E-3</v>
      </c>
      <c r="M8686" s="50">
        <v>1.8856569436628448E-3</v>
      </c>
      <c r="N8686" s="50">
        <v>5.2600000000000001E-2</v>
      </c>
      <c r="O8686" s="50">
        <v>5.2600000000000001E-2</v>
      </c>
      <c r="R8686" s="59"/>
    </row>
    <row r="8687" spans="11:18" x14ac:dyDescent="0.2">
      <c r="K8687" s="17">
        <v>8678</v>
      </c>
      <c r="L8687" s="50">
        <v>1.5305336309546643E-3</v>
      </c>
      <c r="M8687" s="50">
        <v>1.5424834824898435E-3</v>
      </c>
      <c r="N8687" s="50">
        <v>4.4200000000000003E-2</v>
      </c>
      <c r="O8687" s="50">
        <v>4.4400000000000002E-2</v>
      </c>
      <c r="R8687" s="59"/>
    </row>
    <row r="8688" spans="11:18" x14ac:dyDescent="0.2">
      <c r="K8688" s="17">
        <v>8679</v>
      </c>
      <c r="L8688" s="50">
        <v>1.7710065840646895E-3</v>
      </c>
      <c r="M8688" s="50">
        <v>1.7853506297578906E-3</v>
      </c>
      <c r="N8688" s="50">
        <v>5.3199999999999997E-2</v>
      </c>
      <c r="O8688" s="50">
        <v>5.3400000000000003E-2</v>
      </c>
      <c r="R8688" s="59"/>
    </row>
    <row r="8689" spans="11:18" x14ac:dyDescent="0.2">
      <c r="K8689" s="17">
        <v>8680</v>
      </c>
      <c r="L8689" s="50">
        <v>1.6193510641982173E-3</v>
      </c>
      <c r="M8689" s="50">
        <v>1.6329395844887728E-3</v>
      </c>
      <c r="N8689" s="50">
        <v>5.04E-2</v>
      </c>
      <c r="O8689" s="50">
        <v>5.0599999999999999E-2</v>
      </c>
      <c r="R8689" s="59"/>
    </row>
    <row r="8690" spans="11:18" x14ac:dyDescent="0.2">
      <c r="K8690" s="17">
        <v>8681</v>
      </c>
      <c r="L8690" s="50">
        <v>1.9638697140023681E-3</v>
      </c>
      <c r="M8690" s="50">
        <v>1.9795764512652112E-3</v>
      </c>
      <c r="N8690" s="50">
        <v>5.7799999999999997E-2</v>
      </c>
      <c r="O8690" s="50">
        <v>5.8400000000000001E-2</v>
      </c>
      <c r="R8690" s="59"/>
    </row>
    <row r="8691" spans="11:18" x14ac:dyDescent="0.2">
      <c r="K8691" s="17">
        <v>8682</v>
      </c>
      <c r="L8691" s="50">
        <v>1.4763310290595649E-3</v>
      </c>
      <c r="M8691" s="50">
        <v>1.4897740013553574E-3</v>
      </c>
      <c r="N8691" s="50">
        <v>0.05</v>
      </c>
      <c r="O8691" s="50">
        <v>5.0200000000000002E-2</v>
      </c>
      <c r="R8691" s="59"/>
    </row>
    <row r="8692" spans="11:18" x14ac:dyDescent="0.2">
      <c r="K8692" s="17">
        <v>8683</v>
      </c>
      <c r="L8692" s="50">
        <v>1.7440286942123854E-3</v>
      </c>
      <c r="M8692" s="50">
        <v>1.7583225465516196E-3</v>
      </c>
      <c r="N8692" s="50">
        <v>5.28E-2</v>
      </c>
      <c r="O8692" s="50">
        <v>5.3400000000000003E-2</v>
      </c>
      <c r="R8692" s="59"/>
    </row>
    <row r="8693" spans="11:18" x14ac:dyDescent="0.2">
      <c r="K8693" s="17">
        <v>8684</v>
      </c>
      <c r="L8693" s="50">
        <v>1.7780214710134284E-3</v>
      </c>
      <c r="M8693" s="50">
        <v>1.7918122995758559E-3</v>
      </c>
      <c r="N8693" s="50">
        <v>5.0999999999999997E-2</v>
      </c>
      <c r="O8693" s="50">
        <v>5.1200000000000002E-2</v>
      </c>
      <c r="R8693" s="59"/>
    </row>
    <row r="8694" spans="11:18" x14ac:dyDescent="0.2">
      <c r="K8694" s="17">
        <v>8685</v>
      </c>
      <c r="L8694" s="50">
        <v>1.8960727054496719E-3</v>
      </c>
      <c r="M8694" s="50">
        <v>1.9109520076632477E-3</v>
      </c>
      <c r="N8694" s="50">
        <v>5.5E-2</v>
      </c>
      <c r="O8694" s="50">
        <v>5.5199999999999999E-2</v>
      </c>
      <c r="R8694" s="59"/>
    </row>
    <row r="8695" spans="11:18" x14ac:dyDescent="0.2">
      <c r="K8695" s="17">
        <v>8686</v>
      </c>
      <c r="L8695" s="50">
        <v>1.9480765416412713E-3</v>
      </c>
      <c r="M8695" s="50">
        <v>1.9627861491951976E-3</v>
      </c>
      <c r="N8695" s="50">
        <v>5.4399999999999997E-2</v>
      </c>
      <c r="O8695" s="50">
        <v>5.4399999999999997E-2</v>
      </c>
      <c r="R8695" s="59"/>
    </row>
    <row r="8696" spans="11:18" x14ac:dyDescent="0.2">
      <c r="K8696" s="17">
        <v>8687</v>
      </c>
      <c r="L8696" s="50">
        <v>1.6414064202765072E-3</v>
      </c>
      <c r="M8696" s="50">
        <v>1.6561190357097782E-3</v>
      </c>
      <c r="N8696" s="50">
        <v>5.4600000000000003E-2</v>
      </c>
      <c r="O8696" s="50">
        <v>5.5E-2</v>
      </c>
      <c r="R8696" s="59"/>
    </row>
    <row r="8697" spans="11:18" x14ac:dyDescent="0.2">
      <c r="K8697" s="17">
        <v>8688</v>
      </c>
      <c r="L8697" s="50">
        <v>1.7375235678818179E-3</v>
      </c>
      <c r="M8697" s="50">
        <v>1.7513364152566104E-3</v>
      </c>
      <c r="N8697" s="50">
        <v>5.1200000000000002E-2</v>
      </c>
      <c r="O8697" s="50">
        <v>5.1200000000000002E-2</v>
      </c>
      <c r="R8697" s="59"/>
    </row>
    <row r="8698" spans="11:18" x14ac:dyDescent="0.2">
      <c r="K8698" s="17">
        <v>8689</v>
      </c>
      <c r="L8698" s="50">
        <v>1.7503893881142822E-3</v>
      </c>
      <c r="M8698" s="50">
        <v>1.7655399692013444E-3</v>
      </c>
      <c r="N8698" s="50">
        <v>5.5800000000000002E-2</v>
      </c>
      <c r="O8698" s="50">
        <v>5.6599999999999998E-2</v>
      </c>
      <c r="R8698" s="59"/>
    </row>
    <row r="8699" spans="11:18" x14ac:dyDescent="0.2">
      <c r="K8699" s="17">
        <v>8690</v>
      </c>
      <c r="L8699" s="50">
        <v>1.7981778887920668E-3</v>
      </c>
      <c r="M8699" s="50">
        <v>1.8112357074753717E-3</v>
      </c>
      <c r="N8699" s="50">
        <v>4.8000000000000001E-2</v>
      </c>
      <c r="O8699" s="50">
        <v>4.8399999999999999E-2</v>
      </c>
      <c r="R8699" s="59"/>
    </row>
    <row r="8700" spans="11:18" x14ac:dyDescent="0.2">
      <c r="K8700" s="17">
        <v>8691</v>
      </c>
      <c r="L8700" s="50">
        <v>1.6611497574727484E-3</v>
      </c>
      <c r="M8700" s="50">
        <v>1.6750927306329281E-3</v>
      </c>
      <c r="N8700" s="50">
        <v>5.1799999999999999E-2</v>
      </c>
      <c r="O8700" s="50">
        <v>5.1799999999999999E-2</v>
      </c>
      <c r="R8700" s="59"/>
    </row>
    <row r="8701" spans="11:18" x14ac:dyDescent="0.2">
      <c r="K8701" s="17">
        <v>8692</v>
      </c>
      <c r="L8701" s="50">
        <v>1.799073731397198E-3</v>
      </c>
      <c r="M8701" s="50">
        <v>1.8138388988151498E-3</v>
      </c>
      <c r="N8701" s="50">
        <v>5.4399999999999997E-2</v>
      </c>
      <c r="O8701" s="50">
        <v>5.5E-2</v>
      </c>
      <c r="R8701" s="59"/>
    </row>
    <row r="8702" spans="11:18" x14ac:dyDescent="0.2">
      <c r="K8702" s="17">
        <v>8693</v>
      </c>
      <c r="L8702" s="50">
        <v>1.8066669738507099E-3</v>
      </c>
      <c r="M8702" s="50">
        <v>1.8209163443217225E-3</v>
      </c>
      <c r="N8702" s="50">
        <v>5.28E-2</v>
      </c>
      <c r="O8702" s="50">
        <v>5.28E-2</v>
      </c>
      <c r="R8702" s="59"/>
    </row>
    <row r="8703" spans="11:18" x14ac:dyDescent="0.2">
      <c r="K8703" s="17">
        <v>8694</v>
      </c>
      <c r="L8703" s="50">
        <v>2.1040753686470035E-3</v>
      </c>
      <c r="M8703" s="50">
        <v>2.1195523532196174E-3</v>
      </c>
      <c r="N8703" s="50">
        <v>5.7000000000000002E-2</v>
      </c>
      <c r="O8703" s="50">
        <v>5.7200000000000001E-2</v>
      </c>
      <c r="R8703" s="59"/>
    </row>
    <row r="8704" spans="11:18" x14ac:dyDescent="0.2">
      <c r="K8704" s="17">
        <v>8695</v>
      </c>
      <c r="L8704" s="50">
        <v>1.8715254870402998E-3</v>
      </c>
      <c r="M8704" s="50">
        <v>1.8865426636588648E-3</v>
      </c>
      <c r="N8704" s="50">
        <v>5.5399999999999998E-2</v>
      </c>
      <c r="O8704" s="50">
        <v>5.5800000000000002E-2</v>
      </c>
      <c r="R8704" s="59"/>
    </row>
    <row r="8705" spans="11:18" x14ac:dyDescent="0.2">
      <c r="K8705" s="17">
        <v>8696</v>
      </c>
      <c r="L8705" s="50">
        <v>1.6037879595114384E-3</v>
      </c>
      <c r="M8705" s="50">
        <v>1.6167942934512145E-3</v>
      </c>
      <c r="N8705" s="50">
        <v>4.8000000000000001E-2</v>
      </c>
      <c r="O8705" s="50">
        <v>4.8399999999999999E-2</v>
      </c>
      <c r="R8705" s="59"/>
    </row>
    <row r="8706" spans="11:18" x14ac:dyDescent="0.2">
      <c r="K8706" s="17">
        <v>8697</v>
      </c>
      <c r="L8706" s="50">
        <v>1.6460039929491888E-3</v>
      </c>
      <c r="M8706" s="50">
        <v>1.6598385376002842E-3</v>
      </c>
      <c r="N8706" s="50">
        <v>5.1400000000000001E-2</v>
      </c>
      <c r="O8706" s="50">
        <v>5.1400000000000001E-2</v>
      </c>
      <c r="R8706" s="59"/>
    </row>
    <row r="8707" spans="11:18" x14ac:dyDescent="0.2">
      <c r="K8707" s="17">
        <v>8698</v>
      </c>
      <c r="L8707" s="50">
        <v>1.9028753504806489E-3</v>
      </c>
      <c r="M8707" s="50">
        <v>1.9172289340028076E-3</v>
      </c>
      <c r="N8707" s="50">
        <v>5.28E-2</v>
      </c>
      <c r="O8707" s="50">
        <v>5.3199999999999997E-2</v>
      </c>
      <c r="R8707" s="59"/>
    </row>
    <row r="8708" spans="11:18" x14ac:dyDescent="0.2">
      <c r="K8708" s="17">
        <v>8699</v>
      </c>
      <c r="L8708" s="50">
        <v>1.7180987042315465E-3</v>
      </c>
      <c r="M8708" s="50">
        <v>1.7325750888768534E-3</v>
      </c>
      <c r="N8708" s="50">
        <v>5.3400000000000003E-2</v>
      </c>
      <c r="O8708" s="50">
        <v>5.3999999999999999E-2</v>
      </c>
      <c r="R8708" s="59"/>
    </row>
    <row r="8709" spans="11:18" x14ac:dyDescent="0.2">
      <c r="K8709" s="17">
        <v>8700</v>
      </c>
      <c r="L8709" s="50">
        <v>1.5958588349881645E-3</v>
      </c>
      <c r="M8709" s="50">
        <v>1.6083962871668057E-3</v>
      </c>
      <c r="N8709" s="50">
        <v>4.6199999999999998E-2</v>
      </c>
      <c r="O8709" s="50">
        <v>4.6600000000000003E-2</v>
      </c>
      <c r="R8709" s="59"/>
    </row>
    <row r="8710" spans="11:18" x14ac:dyDescent="0.2">
      <c r="K8710" s="17">
        <v>8701</v>
      </c>
      <c r="L8710" s="50">
        <v>2.0143735757479552E-3</v>
      </c>
      <c r="M8710" s="50">
        <v>2.0297986657123895E-3</v>
      </c>
      <c r="N8710" s="50">
        <v>5.6599999999999998E-2</v>
      </c>
      <c r="O8710" s="50">
        <v>5.7599999999999998E-2</v>
      </c>
      <c r="R8710" s="59"/>
    </row>
    <row r="8711" spans="11:18" x14ac:dyDescent="0.2">
      <c r="K8711" s="17">
        <v>8702</v>
      </c>
      <c r="L8711" s="50">
        <v>1.8818246957317043E-3</v>
      </c>
      <c r="M8711" s="50">
        <v>1.8964534024105116E-3</v>
      </c>
      <c r="N8711" s="50">
        <v>5.3999999999999999E-2</v>
      </c>
      <c r="O8711" s="50">
        <v>5.4600000000000003E-2</v>
      </c>
      <c r="R8711" s="59"/>
    </row>
    <row r="8712" spans="11:18" x14ac:dyDescent="0.2">
      <c r="K8712" s="17">
        <v>8703</v>
      </c>
      <c r="L8712" s="50">
        <v>1.6040044743034795E-3</v>
      </c>
      <c r="M8712" s="50">
        <v>1.6173527713278638E-3</v>
      </c>
      <c r="N8712" s="50">
        <v>4.9399999999999999E-2</v>
      </c>
      <c r="O8712" s="50">
        <v>4.9599999999999998E-2</v>
      </c>
      <c r="R8712" s="59"/>
    </row>
    <row r="8713" spans="11:18" x14ac:dyDescent="0.2">
      <c r="K8713" s="17">
        <v>8704</v>
      </c>
      <c r="L8713" s="50">
        <v>1.6810732326648908E-3</v>
      </c>
      <c r="M8713" s="50">
        <v>1.6946736484523581E-3</v>
      </c>
      <c r="N8713" s="50">
        <v>5.04E-2</v>
      </c>
      <c r="O8713" s="50">
        <v>5.0599999999999999E-2</v>
      </c>
      <c r="R8713" s="59"/>
    </row>
    <row r="8714" spans="11:18" x14ac:dyDescent="0.2">
      <c r="K8714" s="17">
        <v>8705</v>
      </c>
      <c r="L8714" s="50">
        <v>1.4654936893825467E-3</v>
      </c>
      <c r="M8714" s="50">
        <v>1.4786231908689013E-3</v>
      </c>
      <c r="N8714" s="50">
        <v>4.8800000000000003E-2</v>
      </c>
      <c r="O8714" s="50">
        <v>4.9000000000000002E-2</v>
      </c>
      <c r="R8714" s="59"/>
    </row>
    <row r="8715" spans="11:18" x14ac:dyDescent="0.2">
      <c r="K8715" s="17">
        <v>8706</v>
      </c>
      <c r="L8715" s="50">
        <v>1.826001462339267E-3</v>
      </c>
      <c r="M8715" s="50">
        <v>1.8400626618825257E-3</v>
      </c>
      <c r="N8715" s="50">
        <v>5.1799999999999999E-2</v>
      </c>
      <c r="O8715" s="50">
        <v>5.2200000000000003E-2</v>
      </c>
      <c r="R8715" s="59"/>
    </row>
    <row r="8716" spans="11:18" x14ac:dyDescent="0.2">
      <c r="K8716" s="17">
        <v>8707</v>
      </c>
      <c r="L8716" s="50">
        <v>1.815981576493191E-3</v>
      </c>
      <c r="M8716" s="50">
        <v>1.8302812144357385E-3</v>
      </c>
      <c r="N8716" s="50">
        <v>5.28E-2</v>
      </c>
      <c r="O8716" s="50">
        <v>5.2999999999999999E-2</v>
      </c>
      <c r="R8716" s="59"/>
    </row>
    <row r="8717" spans="11:18" x14ac:dyDescent="0.2">
      <c r="K8717" s="17">
        <v>8708</v>
      </c>
      <c r="L8717" s="50">
        <v>1.7769140459080223E-3</v>
      </c>
      <c r="M8717" s="50">
        <v>1.791472445451096E-3</v>
      </c>
      <c r="N8717" s="50">
        <v>5.3800000000000001E-2</v>
      </c>
      <c r="O8717" s="50">
        <v>5.4199999999999998E-2</v>
      </c>
      <c r="R8717" s="59"/>
    </row>
    <row r="8718" spans="11:18" x14ac:dyDescent="0.2">
      <c r="K8718" s="17">
        <v>8709</v>
      </c>
      <c r="L8718" s="50">
        <v>1.6982436795180778E-3</v>
      </c>
      <c r="M8718" s="50">
        <v>1.7121579124198842E-3</v>
      </c>
      <c r="N8718" s="50">
        <v>5.16E-2</v>
      </c>
      <c r="O8718" s="50">
        <v>5.1799999999999999E-2</v>
      </c>
      <c r="R8718" s="59"/>
    </row>
    <row r="8719" spans="11:18" x14ac:dyDescent="0.2">
      <c r="K8719" s="17">
        <v>8710</v>
      </c>
      <c r="L8719" s="50">
        <v>1.6538882886226347E-3</v>
      </c>
      <c r="M8719" s="50">
        <v>1.6679846341476272E-3</v>
      </c>
      <c r="N8719" s="50">
        <v>5.2200000000000003E-2</v>
      </c>
      <c r="O8719" s="50">
        <v>5.2600000000000001E-2</v>
      </c>
      <c r="R8719" s="59"/>
    </row>
    <row r="8720" spans="11:18" x14ac:dyDescent="0.2">
      <c r="K8720" s="17">
        <v>8711</v>
      </c>
      <c r="L8720" s="50">
        <v>1.7782172536480612E-3</v>
      </c>
      <c r="M8720" s="50">
        <v>1.7936987899097054E-3</v>
      </c>
      <c r="N8720" s="50">
        <v>5.7599999999999998E-2</v>
      </c>
      <c r="O8720" s="50">
        <v>5.7599999999999998E-2</v>
      </c>
      <c r="R8720" s="59"/>
    </row>
    <row r="8721" spans="11:18" x14ac:dyDescent="0.2">
      <c r="K8721" s="17">
        <v>8712</v>
      </c>
      <c r="L8721" s="50">
        <v>1.7554091693060818E-3</v>
      </c>
      <c r="M8721" s="50">
        <v>1.7701843871685827E-3</v>
      </c>
      <c r="N8721" s="50">
        <v>5.4800000000000001E-2</v>
      </c>
      <c r="O8721" s="50">
        <v>5.5E-2</v>
      </c>
      <c r="R8721" s="59"/>
    </row>
    <row r="8722" spans="11:18" x14ac:dyDescent="0.2">
      <c r="K8722" s="17">
        <v>8713</v>
      </c>
      <c r="L8722" s="50">
        <v>1.5862179344700799E-3</v>
      </c>
      <c r="M8722" s="50">
        <v>1.5994765496729301E-3</v>
      </c>
      <c r="N8722" s="50">
        <v>4.9200000000000001E-2</v>
      </c>
      <c r="O8722" s="50">
        <v>4.9399999999999999E-2</v>
      </c>
      <c r="R8722" s="59"/>
    </row>
    <row r="8723" spans="11:18" x14ac:dyDescent="0.2">
      <c r="K8723" s="17">
        <v>8714</v>
      </c>
      <c r="L8723" s="50">
        <v>1.6550873051566712E-3</v>
      </c>
      <c r="M8723" s="50">
        <v>1.6688274537521072E-3</v>
      </c>
      <c r="N8723" s="50">
        <v>5.0999999999999997E-2</v>
      </c>
      <c r="O8723" s="50">
        <v>5.1200000000000002E-2</v>
      </c>
      <c r="R8723" s="59"/>
    </row>
    <row r="8724" spans="11:18" x14ac:dyDescent="0.2">
      <c r="K8724" s="17">
        <v>8715</v>
      </c>
      <c r="L8724" s="50">
        <v>1.7689024424159755E-3</v>
      </c>
      <c r="M8724" s="50">
        <v>1.7833302096465402E-3</v>
      </c>
      <c r="N8724" s="50">
        <v>5.3400000000000003E-2</v>
      </c>
      <c r="O8724" s="50">
        <v>5.3600000000000002E-2</v>
      </c>
      <c r="R8724" s="59"/>
    </row>
    <row r="8725" spans="11:18" x14ac:dyDescent="0.2">
      <c r="K8725" s="17">
        <v>8716</v>
      </c>
      <c r="L8725" s="50">
        <v>1.6558051540942699E-3</v>
      </c>
      <c r="M8725" s="50">
        <v>1.6697079513838531E-3</v>
      </c>
      <c r="N8725" s="50">
        <v>5.1400000000000001E-2</v>
      </c>
      <c r="O8725" s="50">
        <v>5.1799999999999999E-2</v>
      </c>
      <c r="R8725" s="59"/>
    </row>
    <row r="8726" spans="11:18" x14ac:dyDescent="0.2">
      <c r="K8726" s="17">
        <v>8717</v>
      </c>
      <c r="L8726" s="50">
        <v>1.4820967333260136E-3</v>
      </c>
      <c r="M8726" s="50">
        <v>1.49463599065428E-3</v>
      </c>
      <c r="N8726" s="50">
        <v>4.6600000000000003E-2</v>
      </c>
      <c r="O8726" s="50">
        <v>4.6600000000000003E-2</v>
      </c>
      <c r="R8726" s="59"/>
    </row>
    <row r="8727" spans="11:18" x14ac:dyDescent="0.2">
      <c r="K8727" s="17">
        <v>8718</v>
      </c>
      <c r="L8727" s="50">
        <v>1.5920713278303141E-3</v>
      </c>
      <c r="M8727" s="50">
        <v>1.6051938964590988E-3</v>
      </c>
      <c r="N8727" s="50">
        <v>4.8399999999999999E-2</v>
      </c>
      <c r="O8727" s="50">
        <v>4.9000000000000002E-2</v>
      </c>
      <c r="R8727" s="59"/>
    </row>
    <row r="8728" spans="11:18" x14ac:dyDescent="0.2">
      <c r="K8728" s="17">
        <v>8719</v>
      </c>
      <c r="L8728" s="50">
        <v>1.6346498632648385E-3</v>
      </c>
      <c r="M8728" s="50">
        <v>1.6487277833845053E-3</v>
      </c>
      <c r="N8728" s="50">
        <v>5.2200000000000003E-2</v>
      </c>
      <c r="O8728" s="50">
        <v>5.2600000000000001E-2</v>
      </c>
      <c r="R8728" s="59"/>
    </row>
    <row r="8729" spans="11:18" x14ac:dyDescent="0.2">
      <c r="K8729" s="17">
        <v>8720</v>
      </c>
      <c r="L8729" s="50">
        <v>1.7103996606497042E-3</v>
      </c>
      <c r="M8729" s="50">
        <v>1.7240236293569729E-3</v>
      </c>
      <c r="N8729" s="50">
        <v>5.04E-2</v>
      </c>
      <c r="O8729" s="50">
        <v>5.0799999999999998E-2</v>
      </c>
      <c r="R8729" s="59"/>
    </row>
    <row r="8730" spans="11:18" x14ac:dyDescent="0.2">
      <c r="K8730" s="17">
        <v>8721</v>
      </c>
      <c r="L8730" s="50">
        <v>1.7123449533270265E-3</v>
      </c>
      <c r="M8730" s="50">
        <v>1.726454969606338E-3</v>
      </c>
      <c r="N8730" s="50">
        <v>5.2200000000000003E-2</v>
      </c>
      <c r="O8730" s="50">
        <v>5.2400000000000002E-2</v>
      </c>
      <c r="R8730" s="59"/>
    </row>
    <row r="8731" spans="11:18" x14ac:dyDescent="0.2">
      <c r="K8731" s="17">
        <v>8722</v>
      </c>
      <c r="L8731" s="50">
        <v>1.8653600332928192E-3</v>
      </c>
      <c r="M8731" s="50">
        <v>1.8801894860989265E-3</v>
      </c>
      <c r="N8731" s="50">
        <v>5.4800000000000001E-2</v>
      </c>
      <c r="O8731" s="50">
        <v>5.5E-2</v>
      </c>
      <c r="R8731" s="59"/>
    </row>
    <row r="8732" spans="11:18" x14ac:dyDescent="0.2">
      <c r="K8732" s="17">
        <v>8723</v>
      </c>
      <c r="L8732" s="50">
        <v>1.6348663488993018E-3</v>
      </c>
      <c r="M8732" s="50">
        <v>1.6483774352168588E-3</v>
      </c>
      <c r="N8732" s="50">
        <v>0.05</v>
      </c>
      <c r="O8732" s="50">
        <v>5.0799999999999998E-2</v>
      </c>
      <c r="R8732" s="59"/>
    </row>
    <row r="8733" spans="11:18" x14ac:dyDescent="0.2">
      <c r="K8733" s="17">
        <v>8724</v>
      </c>
      <c r="L8733" s="50">
        <v>1.6417769230561785E-3</v>
      </c>
      <c r="M8733" s="50">
        <v>1.6556579734874951E-3</v>
      </c>
      <c r="N8733" s="50">
        <v>5.1400000000000001E-2</v>
      </c>
      <c r="O8733" s="50">
        <v>5.1799999999999999E-2</v>
      </c>
      <c r="R8733" s="59"/>
    </row>
    <row r="8734" spans="11:18" x14ac:dyDescent="0.2">
      <c r="K8734" s="17">
        <v>8725</v>
      </c>
      <c r="L8734" s="50">
        <v>1.8590766489501186E-3</v>
      </c>
      <c r="M8734" s="50">
        <v>1.873858504263742E-3</v>
      </c>
      <c r="N8734" s="50">
        <v>5.4600000000000003E-2</v>
      </c>
      <c r="O8734" s="50">
        <v>5.4800000000000001E-2</v>
      </c>
      <c r="R8734" s="59"/>
    </row>
    <row r="8735" spans="11:18" x14ac:dyDescent="0.2">
      <c r="K8735" s="17">
        <v>8726</v>
      </c>
      <c r="L8735" s="50">
        <v>1.8399275813198027E-3</v>
      </c>
      <c r="M8735" s="50">
        <v>1.854208577498585E-3</v>
      </c>
      <c r="N8735" s="50">
        <v>5.2600000000000001E-2</v>
      </c>
      <c r="O8735" s="50">
        <v>5.3199999999999997E-2</v>
      </c>
      <c r="R8735" s="59"/>
    </row>
    <row r="8736" spans="11:18" x14ac:dyDescent="0.2">
      <c r="K8736" s="17">
        <v>8727</v>
      </c>
      <c r="L8736" s="50">
        <v>1.769876225813405E-3</v>
      </c>
      <c r="M8736" s="50">
        <v>1.7848849218252529E-3</v>
      </c>
      <c r="N8736" s="50">
        <v>5.5599999999999997E-2</v>
      </c>
      <c r="O8736" s="50">
        <v>5.62E-2</v>
      </c>
      <c r="R8736" s="59"/>
    </row>
    <row r="8737" spans="11:18" x14ac:dyDescent="0.2">
      <c r="K8737" s="17">
        <v>8728</v>
      </c>
      <c r="L8737" s="50">
        <v>1.6363658525297936E-3</v>
      </c>
      <c r="M8737" s="50">
        <v>1.6494809810582822E-3</v>
      </c>
      <c r="N8737" s="50">
        <v>4.8399999999999999E-2</v>
      </c>
      <c r="O8737" s="50">
        <v>4.9000000000000002E-2</v>
      </c>
      <c r="R8737" s="59"/>
    </row>
    <row r="8738" spans="11:18" x14ac:dyDescent="0.2">
      <c r="K8738" s="17">
        <v>8729</v>
      </c>
      <c r="L8738" s="50">
        <v>1.6258136808127354E-3</v>
      </c>
      <c r="M8738" s="50">
        <v>1.6386070154680412E-3</v>
      </c>
      <c r="N8738" s="50">
        <v>4.7399999999999998E-2</v>
      </c>
      <c r="O8738" s="50">
        <v>4.7399999999999998E-2</v>
      </c>
      <c r="R8738" s="59"/>
    </row>
    <row r="8739" spans="11:18" x14ac:dyDescent="0.2">
      <c r="K8739" s="17">
        <v>8730</v>
      </c>
      <c r="L8739" s="50">
        <v>1.8763071418925904E-3</v>
      </c>
      <c r="M8739" s="50">
        <v>1.8905754360397068E-3</v>
      </c>
      <c r="N8739" s="50">
        <v>5.2600000000000001E-2</v>
      </c>
      <c r="O8739" s="50">
        <v>5.3199999999999997E-2</v>
      </c>
      <c r="R8739" s="59"/>
    </row>
    <row r="8740" spans="11:18" x14ac:dyDescent="0.2">
      <c r="K8740" s="17">
        <v>8731</v>
      </c>
      <c r="L8740" s="50">
        <v>1.7029086767031095E-3</v>
      </c>
      <c r="M8740" s="50">
        <v>1.7162365059584584E-3</v>
      </c>
      <c r="N8740" s="50">
        <v>4.9200000000000001E-2</v>
      </c>
      <c r="O8740" s="50">
        <v>4.9399999999999999E-2</v>
      </c>
      <c r="R8740" s="59"/>
    </row>
    <row r="8741" spans="11:18" x14ac:dyDescent="0.2">
      <c r="K8741" s="17">
        <v>8732</v>
      </c>
      <c r="L8741" s="50">
        <v>1.7646664841836723E-3</v>
      </c>
      <c r="M8741" s="50">
        <v>1.7785320949271039E-3</v>
      </c>
      <c r="N8741" s="50">
        <v>5.0999999999999997E-2</v>
      </c>
      <c r="O8741" s="50">
        <v>5.16E-2</v>
      </c>
      <c r="R8741" s="59"/>
    </row>
    <row r="8742" spans="11:18" x14ac:dyDescent="0.2">
      <c r="K8742" s="17">
        <v>8733</v>
      </c>
      <c r="L8742" s="50">
        <v>1.7574790408527235E-3</v>
      </c>
      <c r="M8742" s="50">
        <v>1.7710472628110058E-3</v>
      </c>
      <c r="N8742" s="50">
        <v>0.05</v>
      </c>
      <c r="O8742" s="50">
        <v>5.04E-2</v>
      </c>
      <c r="R8742" s="59"/>
    </row>
    <row r="8743" spans="11:18" x14ac:dyDescent="0.2">
      <c r="K8743" s="17">
        <v>8734</v>
      </c>
      <c r="L8743" s="50">
        <v>1.4808416548204959E-3</v>
      </c>
      <c r="M8743" s="50">
        <v>1.4937030118045477E-3</v>
      </c>
      <c r="N8743" s="50">
        <v>4.7800000000000002E-2</v>
      </c>
      <c r="O8743" s="50">
        <v>4.8000000000000001E-2</v>
      </c>
      <c r="R8743" s="59"/>
    </row>
    <row r="8744" spans="11:18" x14ac:dyDescent="0.2">
      <c r="K8744" s="17">
        <v>8735</v>
      </c>
      <c r="L8744" s="50">
        <v>1.7442599823243522E-3</v>
      </c>
      <c r="M8744" s="50">
        <v>1.7585796650858715E-3</v>
      </c>
      <c r="N8744" s="50">
        <v>5.28E-2</v>
      </c>
      <c r="O8744" s="50">
        <v>5.3400000000000003E-2</v>
      </c>
      <c r="R8744" s="59"/>
    </row>
    <row r="8745" spans="11:18" x14ac:dyDescent="0.2">
      <c r="K8745" s="17">
        <v>8736</v>
      </c>
      <c r="L8745" s="50">
        <v>1.7744020758810898E-3</v>
      </c>
      <c r="M8745" s="50">
        <v>1.7879502996411593E-3</v>
      </c>
      <c r="N8745" s="50">
        <v>4.9599999999999998E-2</v>
      </c>
      <c r="O8745" s="50">
        <v>5.04E-2</v>
      </c>
      <c r="R8745" s="59"/>
    </row>
    <row r="8746" spans="11:18" x14ac:dyDescent="0.2">
      <c r="K8746" s="17">
        <v>8737</v>
      </c>
      <c r="L8746" s="50">
        <v>1.7880450036243146E-3</v>
      </c>
      <c r="M8746" s="50">
        <v>1.8025170811814533E-3</v>
      </c>
      <c r="N8746" s="50">
        <v>5.3400000000000003E-2</v>
      </c>
      <c r="O8746" s="50">
        <v>5.3800000000000001E-2</v>
      </c>
      <c r="R8746" s="59"/>
    </row>
    <row r="8747" spans="11:18" x14ac:dyDescent="0.2">
      <c r="K8747" s="17">
        <v>8738</v>
      </c>
      <c r="L8747" s="50">
        <v>1.8836880005484574E-3</v>
      </c>
      <c r="M8747" s="50">
        <v>1.8976901506034161E-3</v>
      </c>
      <c r="N8747" s="50">
        <v>5.1400000000000001E-2</v>
      </c>
      <c r="O8747" s="50">
        <v>5.1999999999999998E-2</v>
      </c>
      <c r="R8747" s="59"/>
    </row>
    <row r="8748" spans="11:18" x14ac:dyDescent="0.2">
      <c r="K8748" s="17">
        <v>8739</v>
      </c>
      <c r="L8748" s="50">
        <v>1.5617984895691843E-3</v>
      </c>
      <c r="M8748" s="50">
        <v>1.5742799592679596E-3</v>
      </c>
      <c r="N8748" s="50">
        <v>4.6199999999999998E-2</v>
      </c>
      <c r="O8748" s="50">
        <v>4.6399999999999997E-2</v>
      </c>
      <c r="R8748" s="59"/>
    </row>
    <row r="8749" spans="11:18" x14ac:dyDescent="0.2">
      <c r="K8749" s="17">
        <v>8740</v>
      </c>
      <c r="L8749" s="50">
        <v>1.6597500533805415E-3</v>
      </c>
      <c r="M8749" s="50">
        <v>1.6723994133975432E-3</v>
      </c>
      <c r="N8749" s="50">
        <v>4.6600000000000003E-2</v>
      </c>
      <c r="O8749" s="50">
        <v>4.7E-2</v>
      </c>
      <c r="R8749" s="59"/>
    </row>
    <row r="8750" spans="11:18" x14ac:dyDescent="0.2">
      <c r="K8750" s="17">
        <v>8741</v>
      </c>
      <c r="L8750" s="50">
        <v>1.6532485832936299E-3</v>
      </c>
      <c r="M8750" s="50">
        <v>1.6662958966483633E-3</v>
      </c>
      <c r="N8750" s="50">
        <v>4.82E-2</v>
      </c>
      <c r="O8750" s="50">
        <v>4.8399999999999999E-2</v>
      </c>
      <c r="R8750" s="59"/>
    </row>
    <row r="8751" spans="11:18" x14ac:dyDescent="0.2">
      <c r="K8751" s="17">
        <v>8742</v>
      </c>
      <c r="L8751" s="50">
        <v>1.5974547998086346E-3</v>
      </c>
      <c r="M8751" s="50">
        <v>1.6101615958567682E-3</v>
      </c>
      <c r="N8751" s="50">
        <v>4.7E-2</v>
      </c>
      <c r="O8751" s="50">
        <v>4.7399999999999998E-2</v>
      </c>
      <c r="R8751" s="59"/>
    </row>
    <row r="8752" spans="11:18" x14ac:dyDescent="0.2">
      <c r="K8752" s="17">
        <v>8743</v>
      </c>
      <c r="L8752" s="50">
        <v>1.6765396266250512E-3</v>
      </c>
      <c r="M8752" s="50">
        <v>1.6899015660707761E-3</v>
      </c>
      <c r="N8752" s="50">
        <v>4.9399999999999999E-2</v>
      </c>
      <c r="O8752" s="50">
        <v>4.9599999999999998E-2</v>
      </c>
      <c r="R8752" s="59"/>
    </row>
    <row r="8753" spans="11:18" x14ac:dyDescent="0.2">
      <c r="K8753" s="17">
        <v>8744</v>
      </c>
      <c r="L8753" s="50">
        <v>1.7166705232974483E-3</v>
      </c>
      <c r="M8753" s="50">
        <v>1.7308464815832241E-3</v>
      </c>
      <c r="N8753" s="50">
        <v>5.2400000000000002E-2</v>
      </c>
      <c r="O8753" s="50">
        <v>5.2999999999999999E-2</v>
      </c>
      <c r="R8753" s="59"/>
    </row>
    <row r="8754" spans="11:18" x14ac:dyDescent="0.2">
      <c r="K8754" s="17">
        <v>8745</v>
      </c>
      <c r="L8754" s="50">
        <v>1.7871048759182716E-3</v>
      </c>
      <c r="M8754" s="50">
        <v>1.801661173453374E-3</v>
      </c>
      <c r="N8754" s="50">
        <v>5.3199999999999997E-2</v>
      </c>
      <c r="O8754" s="50">
        <v>5.4600000000000003E-2</v>
      </c>
      <c r="R8754" s="59"/>
    </row>
    <row r="8755" spans="11:18" x14ac:dyDescent="0.2">
      <c r="K8755" s="17">
        <v>8746</v>
      </c>
      <c r="L8755" s="50">
        <v>2.0140585055479399E-3</v>
      </c>
      <c r="M8755" s="50">
        <v>2.0285311187954419E-3</v>
      </c>
      <c r="N8755" s="50">
        <v>5.3400000000000003E-2</v>
      </c>
      <c r="O8755" s="50">
        <v>5.3400000000000003E-2</v>
      </c>
      <c r="R8755" s="59"/>
    </row>
    <row r="8756" spans="11:18" x14ac:dyDescent="0.2">
      <c r="K8756" s="17">
        <v>8747</v>
      </c>
      <c r="L8756" s="50">
        <v>1.7739395489015078E-3</v>
      </c>
      <c r="M8756" s="50">
        <v>1.7876359200065541E-3</v>
      </c>
      <c r="N8756" s="50">
        <v>5.0599999999999999E-2</v>
      </c>
      <c r="O8756" s="50">
        <v>5.0799999999999998E-2</v>
      </c>
      <c r="R8756" s="59"/>
    </row>
    <row r="8757" spans="11:18" x14ac:dyDescent="0.2">
      <c r="K8757" s="17">
        <v>8748</v>
      </c>
      <c r="L8757" s="50">
        <v>1.6871404149092872E-3</v>
      </c>
      <c r="M8757" s="50">
        <v>1.700607414219849E-3</v>
      </c>
      <c r="N8757" s="50">
        <v>4.9599999999999998E-2</v>
      </c>
      <c r="O8757" s="50">
        <v>5.0200000000000002E-2</v>
      </c>
      <c r="R8757" s="59"/>
    </row>
    <row r="8758" spans="11:18" x14ac:dyDescent="0.2">
      <c r="K8758" s="17">
        <v>8749</v>
      </c>
      <c r="L8758" s="50">
        <v>1.921335172364407E-3</v>
      </c>
      <c r="M8758" s="50">
        <v>1.9367540109367621E-3</v>
      </c>
      <c r="N8758" s="50">
        <v>5.7000000000000002E-2</v>
      </c>
      <c r="O8758" s="50">
        <v>5.74E-2</v>
      </c>
      <c r="R8758" s="59"/>
    </row>
    <row r="8759" spans="11:18" x14ac:dyDescent="0.2">
      <c r="K8759" s="17">
        <v>8750</v>
      </c>
      <c r="L8759" s="50">
        <v>1.9104633715211368E-3</v>
      </c>
      <c r="M8759" s="50">
        <v>1.9248502610172103E-3</v>
      </c>
      <c r="N8759" s="50">
        <v>5.3199999999999997E-2</v>
      </c>
      <c r="O8759" s="50">
        <v>5.3199999999999997E-2</v>
      </c>
      <c r="R8759" s="59"/>
    </row>
    <row r="8760" spans="11:18" x14ac:dyDescent="0.2">
      <c r="K8760" s="17">
        <v>8751</v>
      </c>
      <c r="L8760" s="50">
        <v>1.7623472805110246E-3</v>
      </c>
      <c r="M8760" s="50">
        <v>1.7763969841112647E-3</v>
      </c>
      <c r="N8760" s="50">
        <v>5.16E-2</v>
      </c>
      <c r="O8760" s="50">
        <v>5.2200000000000003E-2</v>
      </c>
      <c r="R8760" s="59"/>
    </row>
    <row r="8761" spans="11:18" x14ac:dyDescent="0.2">
      <c r="K8761" s="17">
        <v>8752</v>
      </c>
      <c r="L8761" s="50">
        <v>1.5952636105576326E-3</v>
      </c>
      <c r="M8761" s="50">
        <v>1.6079989173267606E-3</v>
      </c>
      <c r="N8761" s="50">
        <v>4.7E-2</v>
      </c>
      <c r="O8761" s="50">
        <v>4.7399999999999998E-2</v>
      </c>
      <c r="R8761" s="59"/>
    </row>
    <row r="8762" spans="11:18" x14ac:dyDescent="0.2">
      <c r="K8762" s="17">
        <v>8753</v>
      </c>
      <c r="L8762" s="50">
        <v>1.5293595237341573E-3</v>
      </c>
      <c r="M8762" s="50">
        <v>1.5429451586769461E-3</v>
      </c>
      <c r="N8762" s="50">
        <v>5.04E-2</v>
      </c>
      <c r="O8762" s="50">
        <v>5.0599999999999999E-2</v>
      </c>
      <c r="R8762" s="59"/>
    </row>
    <row r="8763" spans="11:18" x14ac:dyDescent="0.2">
      <c r="K8763" s="17">
        <v>8754</v>
      </c>
      <c r="L8763" s="50">
        <v>1.9149232114394081E-3</v>
      </c>
      <c r="M8763" s="50">
        <v>1.9290529182754363E-3</v>
      </c>
      <c r="N8763" s="50">
        <v>5.2200000000000003E-2</v>
      </c>
      <c r="O8763" s="50">
        <v>5.2200000000000003E-2</v>
      </c>
      <c r="R8763" s="59"/>
    </row>
    <row r="8764" spans="11:18" x14ac:dyDescent="0.2">
      <c r="K8764" s="17">
        <v>8755</v>
      </c>
      <c r="L8764" s="50">
        <v>1.9116305382273048E-3</v>
      </c>
      <c r="M8764" s="50">
        <v>1.9262382087284744E-3</v>
      </c>
      <c r="N8764" s="50">
        <v>5.3999999999999999E-2</v>
      </c>
      <c r="O8764" s="50">
        <v>5.4199999999999998E-2</v>
      </c>
      <c r="R8764" s="59"/>
    </row>
    <row r="8765" spans="11:18" x14ac:dyDescent="0.2">
      <c r="K8765" s="17">
        <v>8756</v>
      </c>
      <c r="L8765" s="50">
        <v>1.8094050250157554E-3</v>
      </c>
      <c r="M8765" s="50">
        <v>1.8247690069245974E-3</v>
      </c>
      <c r="N8765" s="50">
        <v>5.6800000000000003E-2</v>
      </c>
      <c r="O8765" s="50">
        <v>5.7599999999999998E-2</v>
      </c>
      <c r="R8765" s="59"/>
    </row>
    <row r="8766" spans="11:18" x14ac:dyDescent="0.2">
      <c r="K8766" s="17">
        <v>8757</v>
      </c>
      <c r="L8766" s="50">
        <v>1.8563986344961691E-3</v>
      </c>
      <c r="M8766" s="50">
        <v>1.8710264289112215E-3</v>
      </c>
      <c r="N8766" s="50">
        <v>5.4199999999999998E-2</v>
      </c>
      <c r="O8766" s="50">
        <v>5.4199999999999998E-2</v>
      </c>
      <c r="R8766" s="59"/>
    </row>
    <row r="8767" spans="11:18" x14ac:dyDescent="0.2">
      <c r="K8767" s="17">
        <v>8758</v>
      </c>
      <c r="L8767" s="50">
        <v>1.6957566652465123E-3</v>
      </c>
      <c r="M8767" s="50">
        <v>1.7087866444905667E-3</v>
      </c>
      <c r="N8767" s="50">
        <v>4.8000000000000001E-2</v>
      </c>
      <c r="O8767" s="50">
        <v>4.8399999999999999E-2</v>
      </c>
      <c r="R8767" s="59"/>
    </row>
    <row r="8768" spans="11:18" x14ac:dyDescent="0.2">
      <c r="K8768" s="17">
        <v>8759</v>
      </c>
      <c r="L8768" s="50">
        <v>1.4500812142043754E-3</v>
      </c>
      <c r="M8768" s="50">
        <v>1.4627027021771291E-3</v>
      </c>
      <c r="N8768" s="50">
        <v>4.6600000000000003E-2</v>
      </c>
      <c r="O8768" s="50">
        <v>4.7E-2</v>
      </c>
      <c r="R8768" s="59"/>
    </row>
    <row r="8769" spans="11:18" x14ac:dyDescent="0.2">
      <c r="K8769" s="17">
        <v>8760</v>
      </c>
      <c r="L8769" s="50">
        <v>1.6465960934087622E-3</v>
      </c>
      <c r="M8769" s="50">
        <v>1.6594078635343377E-3</v>
      </c>
      <c r="N8769" s="50">
        <v>4.7199999999999999E-2</v>
      </c>
      <c r="O8769" s="50">
        <v>4.7600000000000003E-2</v>
      </c>
      <c r="R8769" s="59"/>
    </row>
    <row r="8770" spans="11:18" x14ac:dyDescent="0.2">
      <c r="K8770" s="17">
        <v>8761</v>
      </c>
      <c r="L8770" s="50">
        <v>1.7833241586714876E-3</v>
      </c>
      <c r="M8770" s="50">
        <v>1.7975717788127035E-3</v>
      </c>
      <c r="N8770" s="50">
        <v>5.2400000000000002E-2</v>
      </c>
      <c r="O8770" s="50">
        <v>5.2999999999999999E-2</v>
      </c>
      <c r="R8770" s="59"/>
    </row>
    <row r="8771" spans="11:18" x14ac:dyDescent="0.2">
      <c r="K8771" s="17">
        <v>8762</v>
      </c>
      <c r="L8771" s="50">
        <v>1.4920531557551782E-3</v>
      </c>
      <c r="M8771" s="50">
        <v>1.5048478485740131E-3</v>
      </c>
      <c r="N8771" s="50">
        <v>4.7399999999999998E-2</v>
      </c>
      <c r="O8771" s="50">
        <v>4.8000000000000001E-2</v>
      </c>
      <c r="R8771" s="59"/>
    </row>
    <row r="8772" spans="11:18" x14ac:dyDescent="0.2">
      <c r="K8772" s="17">
        <v>8763</v>
      </c>
      <c r="L8772" s="50">
        <v>2.01032473878147E-3</v>
      </c>
      <c r="M8772" s="50">
        <v>2.0250460380157884E-3</v>
      </c>
      <c r="N8772" s="50">
        <v>5.4199999999999998E-2</v>
      </c>
      <c r="O8772" s="50">
        <v>5.4399999999999997E-2</v>
      </c>
      <c r="R8772" s="59"/>
    </row>
    <row r="8773" spans="11:18" x14ac:dyDescent="0.2">
      <c r="K8773" s="17">
        <v>8764</v>
      </c>
      <c r="L8773" s="50">
        <v>1.8390406148626334E-3</v>
      </c>
      <c r="M8773" s="50">
        <v>1.8537676147972802E-3</v>
      </c>
      <c r="N8773" s="50">
        <v>5.4600000000000003E-2</v>
      </c>
      <c r="O8773" s="50">
        <v>5.4800000000000001E-2</v>
      </c>
      <c r="R8773" s="59"/>
    </row>
    <row r="8774" spans="11:18" x14ac:dyDescent="0.2">
      <c r="K8774" s="17">
        <v>8765</v>
      </c>
      <c r="L8774" s="50">
        <v>1.6199448945441468E-3</v>
      </c>
      <c r="M8774" s="50">
        <v>1.6335313031008382E-3</v>
      </c>
      <c r="N8774" s="50">
        <v>5.0200000000000002E-2</v>
      </c>
      <c r="O8774" s="50">
        <v>5.0799999999999998E-2</v>
      </c>
      <c r="R8774" s="59"/>
    </row>
    <row r="8775" spans="11:18" x14ac:dyDescent="0.2">
      <c r="K8775" s="17">
        <v>8766</v>
      </c>
      <c r="L8775" s="50">
        <v>1.8693304547039765E-3</v>
      </c>
      <c r="M8775" s="50">
        <v>1.8844280557328058E-3</v>
      </c>
      <c r="N8775" s="50">
        <v>5.6000000000000001E-2</v>
      </c>
      <c r="O8775" s="50">
        <v>5.6000000000000001E-2</v>
      </c>
      <c r="R8775" s="59"/>
    </row>
    <row r="8776" spans="11:18" x14ac:dyDescent="0.2">
      <c r="K8776" s="17">
        <v>8767</v>
      </c>
      <c r="L8776" s="50">
        <v>1.6822404517112344E-3</v>
      </c>
      <c r="M8776" s="50">
        <v>1.6960410592785848E-3</v>
      </c>
      <c r="N8776" s="50">
        <v>5.0999999999999997E-2</v>
      </c>
      <c r="O8776" s="50">
        <v>5.1400000000000001E-2</v>
      </c>
      <c r="R8776" s="59"/>
    </row>
    <row r="8777" spans="11:18" x14ac:dyDescent="0.2">
      <c r="K8777" s="17">
        <v>8768</v>
      </c>
      <c r="L8777" s="50">
        <v>1.7040228508264246E-3</v>
      </c>
      <c r="M8777" s="50">
        <v>1.7173100156728282E-3</v>
      </c>
      <c r="N8777" s="50">
        <v>4.9200000000000001E-2</v>
      </c>
      <c r="O8777" s="50">
        <v>4.9399999999999999E-2</v>
      </c>
      <c r="R8777" s="59"/>
    </row>
    <row r="8778" spans="11:18" x14ac:dyDescent="0.2">
      <c r="K8778" s="17">
        <v>8769</v>
      </c>
      <c r="L8778" s="50">
        <v>1.6904804931557962E-3</v>
      </c>
      <c r="M8778" s="50">
        <v>1.7039157988402759E-3</v>
      </c>
      <c r="N8778" s="50">
        <v>4.9799999999999997E-2</v>
      </c>
      <c r="O8778" s="50">
        <v>4.9799999999999997E-2</v>
      </c>
      <c r="R8778" s="59"/>
    </row>
    <row r="8779" spans="11:18" x14ac:dyDescent="0.2">
      <c r="K8779" s="17">
        <v>8770</v>
      </c>
      <c r="L8779" s="50">
        <v>1.6613283740667939E-3</v>
      </c>
      <c r="M8779" s="50">
        <v>1.6748376967196203E-3</v>
      </c>
      <c r="N8779" s="50">
        <v>0.05</v>
      </c>
      <c r="O8779" s="50">
        <v>5.0200000000000002E-2</v>
      </c>
      <c r="R8779" s="59"/>
    </row>
    <row r="8780" spans="11:18" x14ac:dyDescent="0.2">
      <c r="K8780" s="17">
        <v>8771</v>
      </c>
      <c r="L8780" s="50">
        <v>1.8366669590951005E-3</v>
      </c>
      <c r="M8780" s="50">
        <v>1.8503571524738274E-3</v>
      </c>
      <c r="N8780" s="50">
        <v>5.0599999999999999E-2</v>
      </c>
      <c r="O8780" s="50">
        <v>5.0599999999999999E-2</v>
      </c>
      <c r="R8780" s="59"/>
    </row>
    <row r="8781" spans="11:18" x14ac:dyDescent="0.2">
      <c r="K8781" s="17">
        <v>8772</v>
      </c>
      <c r="L8781" s="50">
        <v>1.6246560891572319E-3</v>
      </c>
      <c r="M8781" s="50">
        <v>1.6384364640787258E-3</v>
      </c>
      <c r="N8781" s="50">
        <v>5.1200000000000002E-2</v>
      </c>
      <c r="O8781" s="50">
        <v>5.1400000000000001E-2</v>
      </c>
      <c r="R8781" s="59"/>
    </row>
    <row r="8782" spans="11:18" x14ac:dyDescent="0.2">
      <c r="K8782" s="17">
        <v>8773</v>
      </c>
      <c r="L8782" s="50">
        <v>1.5213857179040011E-3</v>
      </c>
      <c r="M8782" s="50">
        <v>1.5338613634540163E-3</v>
      </c>
      <c r="N8782" s="50">
        <v>4.5999999999999999E-2</v>
      </c>
      <c r="O8782" s="50">
        <v>4.6399999999999997E-2</v>
      </c>
      <c r="R8782" s="59"/>
    </row>
    <row r="8783" spans="11:18" x14ac:dyDescent="0.2">
      <c r="K8783" s="17">
        <v>8774</v>
      </c>
      <c r="L8783" s="50">
        <v>1.5327109807808507E-3</v>
      </c>
      <c r="M8783" s="50">
        <v>1.5443749595836144E-3</v>
      </c>
      <c r="N8783" s="50">
        <v>4.2999999999999997E-2</v>
      </c>
      <c r="O8783" s="50">
        <v>4.3400000000000001E-2</v>
      </c>
      <c r="R8783" s="59"/>
    </row>
    <row r="8784" spans="11:18" x14ac:dyDescent="0.2">
      <c r="K8784" s="17">
        <v>8775</v>
      </c>
      <c r="L8784" s="50">
        <v>1.6866371191069424E-3</v>
      </c>
      <c r="M8784" s="50">
        <v>1.7004541530165741E-3</v>
      </c>
      <c r="N8784" s="50">
        <v>5.0999999999999997E-2</v>
      </c>
      <c r="O8784" s="50">
        <v>5.16E-2</v>
      </c>
      <c r="R8784" s="59"/>
    </row>
    <row r="8785" spans="11:18" x14ac:dyDescent="0.2">
      <c r="K8785" s="17">
        <v>8776</v>
      </c>
      <c r="L8785" s="50">
        <v>1.7524775400530853E-3</v>
      </c>
      <c r="M8785" s="50">
        <v>1.7669160452947008E-3</v>
      </c>
      <c r="N8785" s="50">
        <v>5.3600000000000002E-2</v>
      </c>
      <c r="O8785" s="50">
        <v>5.3600000000000002E-2</v>
      </c>
      <c r="R8785" s="59"/>
    </row>
    <row r="8786" spans="11:18" x14ac:dyDescent="0.2">
      <c r="K8786" s="17">
        <v>8777</v>
      </c>
      <c r="L8786" s="50">
        <v>1.9271922579950935E-3</v>
      </c>
      <c r="M8786" s="50">
        <v>1.9418432831865354E-3</v>
      </c>
      <c r="N8786" s="50">
        <v>5.4199999999999998E-2</v>
      </c>
      <c r="O8786" s="50">
        <v>5.4199999999999998E-2</v>
      </c>
      <c r="R8786" s="59"/>
    </row>
    <row r="8787" spans="11:18" x14ac:dyDescent="0.2">
      <c r="K8787" s="17">
        <v>8778</v>
      </c>
      <c r="L8787" s="50">
        <v>1.7774776283240455E-3</v>
      </c>
      <c r="M8787" s="50">
        <v>1.7915622326854525E-3</v>
      </c>
      <c r="N8787" s="50">
        <v>5.2200000000000003E-2</v>
      </c>
      <c r="O8787" s="50">
        <v>5.2200000000000003E-2</v>
      </c>
      <c r="R8787" s="59"/>
    </row>
    <row r="8788" spans="11:18" x14ac:dyDescent="0.2">
      <c r="K8788" s="17">
        <v>8779</v>
      </c>
      <c r="L8788" s="50">
        <v>1.7191359264544371E-3</v>
      </c>
      <c r="M8788" s="50">
        <v>1.7320838016100279E-3</v>
      </c>
      <c r="N8788" s="50">
        <v>4.7800000000000002E-2</v>
      </c>
      <c r="O8788" s="50">
        <v>4.8000000000000001E-2</v>
      </c>
      <c r="R8788" s="59"/>
    </row>
    <row r="8789" spans="11:18" x14ac:dyDescent="0.2">
      <c r="K8789" s="17">
        <v>8780</v>
      </c>
      <c r="L8789" s="50">
        <v>1.9561292290104031E-3</v>
      </c>
      <c r="M8789" s="50">
        <v>1.971511674980761E-3</v>
      </c>
      <c r="N8789" s="50">
        <v>5.6800000000000003E-2</v>
      </c>
      <c r="O8789" s="50">
        <v>5.7200000000000001E-2</v>
      </c>
      <c r="R8789" s="59"/>
    </row>
    <row r="8790" spans="11:18" x14ac:dyDescent="0.2">
      <c r="K8790" s="17">
        <v>8781</v>
      </c>
      <c r="L8790" s="50">
        <v>1.7695905037868982E-3</v>
      </c>
      <c r="M8790" s="50">
        <v>1.7824045247116259E-3</v>
      </c>
      <c r="N8790" s="50">
        <v>4.7199999999999999E-2</v>
      </c>
      <c r="O8790" s="50">
        <v>4.7600000000000003E-2</v>
      </c>
      <c r="R8790" s="59"/>
    </row>
    <row r="8791" spans="11:18" x14ac:dyDescent="0.2">
      <c r="K8791" s="17">
        <v>8782</v>
      </c>
      <c r="L8791" s="50">
        <v>1.7091567436969249E-3</v>
      </c>
      <c r="M8791" s="50">
        <v>1.7230977469170012E-3</v>
      </c>
      <c r="N8791" s="50">
        <v>5.1400000000000001E-2</v>
      </c>
      <c r="O8791" s="50">
        <v>5.2600000000000001E-2</v>
      </c>
      <c r="R8791" s="59"/>
    </row>
    <row r="8792" spans="11:18" x14ac:dyDescent="0.2">
      <c r="K8792" s="17">
        <v>8783</v>
      </c>
      <c r="L8792" s="50">
        <v>1.7496506978805961E-3</v>
      </c>
      <c r="M8792" s="50">
        <v>1.7629541242425602E-3</v>
      </c>
      <c r="N8792" s="50">
        <v>4.9200000000000001E-2</v>
      </c>
      <c r="O8792" s="50">
        <v>4.9599999999999998E-2</v>
      </c>
      <c r="R8792" s="59"/>
    </row>
    <row r="8793" spans="11:18" x14ac:dyDescent="0.2">
      <c r="K8793" s="17">
        <v>8784</v>
      </c>
      <c r="L8793" s="50">
        <v>1.7885734376010844E-3</v>
      </c>
      <c r="M8793" s="50">
        <v>1.802868599946209E-3</v>
      </c>
      <c r="N8793" s="50">
        <v>5.2999999999999999E-2</v>
      </c>
      <c r="O8793" s="50">
        <v>5.2999999999999999E-2</v>
      </c>
      <c r="R8793" s="59"/>
    </row>
    <row r="8794" spans="11:18" x14ac:dyDescent="0.2">
      <c r="K8794" s="17">
        <v>8785</v>
      </c>
      <c r="L8794" s="50">
        <v>1.7050274133242908E-3</v>
      </c>
      <c r="M8794" s="50">
        <v>1.7184674925495632E-3</v>
      </c>
      <c r="N8794" s="50">
        <v>4.9799999999999997E-2</v>
      </c>
      <c r="O8794" s="50">
        <v>4.9799999999999997E-2</v>
      </c>
      <c r="R8794" s="59"/>
    </row>
    <row r="8795" spans="11:18" x14ac:dyDescent="0.2">
      <c r="K8795" s="17">
        <v>8786</v>
      </c>
      <c r="L8795" s="50">
        <v>1.6440689556838351E-3</v>
      </c>
      <c r="M8795" s="50">
        <v>1.6574890315213932E-3</v>
      </c>
      <c r="N8795" s="50">
        <v>4.9799999999999997E-2</v>
      </c>
      <c r="O8795" s="50">
        <v>4.9799999999999997E-2</v>
      </c>
      <c r="R8795" s="59"/>
    </row>
    <row r="8796" spans="11:18" x14ac:dyDescent="0.2">
      <c r="K8796" s="17">
        <v>8787</v>
      </c>
      <c r="L8796" s="50">
        <v>1.7401028098531271E-3</v>
      </c>
      <c r="M8796" s="50">
        <v>1.7540428892773542E-3</v>
      </c>
      <c r="N8796" s="50">
        <v>5.16E-2</v>
      </c>
      <c r="O8796" s="50">
        <v>5.1999999999999998E-2</v>
      </c>
      <c r="R8796" s="59"/>
    </row>
    <row r="8797" spans="11:18" x14ac:dyDescent="0.2">
      <c r="K8797" s="17">
        <v>8788</v>
      </c>
      <c r="L8797" s="50">
        <v>1.4403080008140825E-3</v>
      </c>
      <c r="M8797" s="50">
        <v>1.453196154185176E-3</v>
      </c>
      <c r="N8797" s="50">
        <v>4.7800000000000002E-2</v>
      </c>
      <c r="O8797" s="50">
        <v>4.82E-2</v>
      </c>
      <c r="R8797" s="59"/>
    </row>
    <row r="8798" spans="11:18" x14ac:dyDescent="0.2">
      <c r="K8798" s="17">
        <v>8789</v>
      </c>
      <c r="L8798" s="50">
        <v>1.7934666320799006E-3</v>
      </c>
      <c r="M8798" s="50">
        <v>1.8072589427854716E-3</v>
      </c>
      <c r="N8798" s="50">
        <v>5.0799999999999998E-2</v>
      </c>
      <c r="O8798" s="50">
        <v>5.1200000000000002E-2</v>
      </c>
      <c r="R8798" s="59"/>
    </row>
    <row r="8799" spans="11:18" x14ac:dyDescent="0.2">
      <c r="K8799" s="17">
        <v>8790</v>
      </c>
      <c r="L8799" s="50">
        <v>1.9264179951277161E-3</v>
      </c>
      <c r="M8799" s="50">
        <v>1.9406172912207005E-3</v>
      </c>
      <c r="N8799" s="50">
        <v>5.2400000000000002E-2</v>
      </c>
      <c r="O8799" s="50">
        <v>5.28E-2</v>
      </c>
      <c r="R8799" s="59"/>
    </row>
    <row r="8800" spans="11:18" x14ac:dyDescent="0.2">
      <c r="K8800" s="17">
        <v>8791</v>
      </c>
      <c r="L8800" s="50">
        <v>1.7134732968994324E-3</v>
      </c>
      <c r="M8800" s="50">
        <v>1.7271292572256164E-3</v>
      </c>
      <c r="N8800" s="50">
        <v>5.0200000000000002E-2</v>
      </c>
      <c r="O8800" s="50">
        <v>5.0999999999999997E-2</v>
      </c>
      <c r="R8800" s="59"/>
    </row>
    <row r="8801" spans="11:18" x14ac:dyDescent="0.2">
      <c r="K8801" s="17">
        <v>8792</v>
      </c>
      <c r="L8801" s="50">
        <v>1.6744068985688643E-3</v>
      </c>
      <c r="M8801" s="50">
        <v>1.6881285624096903E-3</v>
      </c>
      <c r="N8801" s="50">
        <v>5.0599999999999999E-2</v>
      </c>
      <c r="O8801" s="50">
        <v>5.1200000000000002E-2</v>
      </c>
      <c r="R8801" s="59"/>
    </row>
    <row r="8802" spans="11:18" x14ac:dyDescent="0.2">
      <c r="K8802" s="17">
        <v>8793</v>
      </c>
      <c r="L8802" s="50">
        <v>1.9499646893049139E-3</v>
      </c>
      <c r="M8802" s="50">
        <v>1.9655025841208425E-3</v>
      </c>
      <c r="N8802" s="50">
        <v>5.7599999999999998E-2</v>
      </c>
      <c r="O8802" s="50">
        <v>5.7599999999999998E-2</v>
      </c>
      <c r="R8802" s="59"/>
    </row>
    <row r="8803" spans="11:18" x14ac:dyDescent="0.2">
      <c r="K8803" s="17">
        <v>8794</v>
      </c>
      <c r="L8803" s="50">
        <v>1.757822615743211E-3</v>
      </c>
      <c r="M8803" s="50">
        <v>1.772136671103905E-3</v>
      </c>
      <c r="N8803" s="50">
        <v>5.2999999999999999E-2</v>
      </c>
      <c r="O8803" s="50">
        <v>5.3199999999999997E-2</v>
      </c>
      <c r="R8803" s="59"/>
    </row>
    <row r="8804" spans="11:18" x14ac:dyDescent="0.2">
      <c r="K8804" s="17">
        <v>8795</v>
      </c>
      <c r="L8804" s="50">
        <v>1.5840571600589507E-3</v>
      </c>
      <c r="M8804" s="50">
        <v>1.5982439883480404E-3</v>
      </c>
      <c r="N8804" s="50">
        <v>5.2600000000000001E-2</v>
      </c>
      <c r="O8804" s="50">
        <v>5.3400000000000003E-2</v>
      </c>
      <c r="R8804" s="59"/>
    </row>
    <row r="8805" spans="11:18" x14ac:dyDescent="0.2">
      <c r="K8805" s="17">
        <v>8796</v>
      </c>
      <c r="L8805" s="50">
        <v>1.8433660979572633E-3</v>
      </c>
      <c r="M8805" s="50">
        <v>1.8585098718640555E-3</v>
      </c>
      <c r="N8805" s="50">
        <v>5.62E-2</v>
      </c>
      <c r="O8805" s="50">
        <v>5.6399999999999999E-2</v>
      </c>
      <c r="R8805" s="59"/>
    </row>
    <row r="8806" spans="11:18" x14ac:dyDescent="0.2">
      <c r="K8806" s="17">
        <v>8797</v>
      </c>
      <c r="L8806" s="50">
        <v>1.8002178703373701E-3</v>
      </c>
      <c r="M8806" s="50">
        <v>1.8146914366603997E-3</v>
      </c>
      <c r="N8806" s="50">
        <v>5.3400000000000003E-2</v>
      </c>
      <c r="O8806" s="50">
        <v>5.3800000000000001E-2</v>
      </c>
      <c r="R8806" s="59"/>
    </row>
    <row r="8807" spans="11:18" x14ac:dyDescent="0.2">
      <c r="K8807" s="17">
        <v>8798</v>
      </c>
      <c r="L8807" s="50">
        <v>1.878045190335801E-3</v>
      </c>
      <c r="M8807" s="50">
        <v>1.8928640070525514E-3</v>
      </c>
      <c r="N8807" s="50">
        <v>5.4600000000000003E-2</v>
      </c>
      <c r="O8807" s="50">
        <v>5.5E-2</v>
      </c>
      <c r="R8807" s="59"/>
    </row>
    <row r="8808" spans="11:18" x14ac:dyDescent="0.2">
      <c r="K8808" s="17">
        <v>8799</v>
      </c>
      <c r="L8808" s="50">
        <v>1.6803140460789469E-3</v>
      </c>
      <c r="M8808" s="50">
        <v>1.6935747893076314E-3</v>
      </c>
      <c r="N8808" s="50">
        <v>4.9000000000000002E-2</v>
      </c>
      <c r="O8808" s="50">
        <v>4.9399999999999999E-2</v>
      </c>
      <c r="R8808" s="59"/>
    </row>
    <row r="8809" spans="11:18" x14ac:dyDescent="0.2">
      <c r="K8809" s="17">
        <v>8800</v>
      </c>
      <c r="L8809" s="50">
        <v>2.0305919069907559E-3</v>
      </c>
      <c r="M8809" s="50">
        <v>2.0454830721914736E-3</v>
      </c>
      <c r="N8809" s="50">
        <v>5.4800000000000001E-2</v>
      </c>
      <c r="O8809" s="50">
        <v>5.5E-2</v>
      </c>
      <c r="R8809" s="59"/>
    </row>
    <row r="8810" spans="11:18" x14ac:dyDescent="0.2">
      <c r="K8810" s="17">
        <v>8801</v>
      </c>
      <c r="L8810" s="50">
        <v>1.4909290355344716E-3</v>
      </c>
      <c r="M8810" s="50">
        <v>1.5030011024102722E-3</v>
      </c>
      <c r="N8810" s="50">
        <v>4.4600000000000001E-2</v>
      </c>
      <c r="O8810" s="50">
        <v>4.4999999999999998E-2</v>
      </c>
      <c r="R8810" s="59"/>
    </row>
    <row r="8811" spans="11:18" x14ac:dyDescent="0.2">
      <c r="K8811" s="17">
        <v>8802</v>
      </c>
      <c r="L8811" s="50">
        <v>1.6255971578519339E-3</v>
      </c>
      <c r="M8811" s="50">
        <v>1.6386096887209707E-3</v>
      </c>
      <c r="N8811" s="50">
        <v>4.8000000000000001E-2</v>
      </c>
      <c r="O8811" s="50">
        <v>4.8599999999999997E-2</v>
      </c>
      <c r="R8811" s="59"/>
    </row>
    <row r="8812" spans="11:18" x14ac:dyDescent="0.2">
      <c r="K8812" s="17">
        <v>8803</v>
      </c>
      <c r="L8812" s="50">
        <v>1.4415378041341689E-3</v>
      </c>
      <c r="M8812" s="50">
        <v>1.4542189398246206E-3</v>
      </c>
      <c r="N8812" s="50">
        <v>4.7199999999999999E-2</v>
      </c>
      <c r="O8812" s="50">
        <v>4.7199999999999999E-2</v>
      </c>
      <c r="R8812" s="59"/>
    </row>
    <row r="8813" spans="11:18" x14ac:dyDescent="0.2">
      <c r="K8813" s="17">
        <v>8804</v>
      </c>
      <c r="L8813" s="50">
        <v>1.5468150653277788E-3</v>
      </c>
      <c r="M8813" s="50">
        <v>1.5598950358017582E-3</v>
      </c>
      <c r="N8813" s="50">
        <v>4.8599999999999997E-2</v>
      </c>
      <c r="O8813" s="50">
        <v>4.9000000000000002E-2</v>
      </c>
      <c r="R8813" s="59"/>
    </row>
    <row r="8814" spans="11:18" x14ac:dyDescent="0.2">
      <c r="K8814" s="17">
        <v>8805</v>
      </c>
      <c r="L8814" s="50">
        <v>1.9553662690493055E-3</v>
      </c>
      <c r="M8814" s="50">
        <v>1.9693540595001357E-3</v>
      </c>
      <c r="N8814" s="50">
        <v>5.16E-2</v>
      </c>
      <c r="O8814" s="50">
        <v>5.16E-2</v>
      </c>
      <c r="R8814" s="59"/>
    </row>
    <row r="8815" spans="11:18" x14ac:dyDescent="0.2">
      <c r="K8815" s="17">
        <v>8806</v>
      </c>
      <c r="L8815" s="50">
        <v>1.7075193602722367E-3</v>
      </c>
      <c r="M8815" s="50">
        <v>1.7196059135712607E-3</v>
      </c>
      <c r="N8815" s="50">
        <v>4.4200000000000003E-2</v>
      </c>
      <c r="O8815" s="50">
        <v>4.48E-2</v>
      </c>
      <c r="R8815" s="59"/>
    </row>
    <row r="8816" spans="11:18" x14ac:dyDescent="0.2">
      <c r="K8816" s="17">
        <v>8807</v>
      </c>
      <c r="L8816" s="50">
        <v>1.8064124376893848E-3</v>
      </c>
      <c r="M8816" s="50">
        <v>1.8214602421053347E-3</v>
      </c>
      <c r="N8816" s="50">
        <v>5.5800000000000002E-2</v>
      </c>
      <c r="O8816" s="50">
        <v>5.62E-2</v>
      </c>
      <c r="R8816" s="59"/>
    </row>
    <row r="8817" spans="11:18" x14ac:dyDescent="0.2">
      <c r="K8817" s="17">
        <v>8808</v>
      </c>
      <c r="L8817" s="50">
        <v>1.5602794023952477E-3</v>
      </c>
      <c r="M8817" s="50">
        <v>1.5736305942313077E-3</v>
      </c>
      <c r="N8817" s="50">
        <v>4.9399999999999999E-2</v>
      </c>
      <c r="O8817" s="50">
        <v>0.05</v>
      </c>
      <c r="R8817" s="59"/>
    </row>
    <row r="8818" spans="11:18" x14ac:dyDescent="0.2">
      <c r="K8818" s="17">
        <v>8809</v>
      </c>
      <c r="L8818" s="50">
        <v>1.6256889829921405E-3</v>
      </c>
      <c r="M8818" s="50">
        <v>1.6393616736279E-3</v>
      </c>
      <c r="N8818" s="50">
        <v>5.0799999999999998E-2</v>
      </c>
      <c r="O8818" s="50">
        <v>5.0799999999999998E-2</v>
      </c>
      <c r="R8818" s="59"/>
    </row>
    <row r="8819" spans="11:18" x14ac:dyDescent="0.2">
      <c r="K8819" s="17">
        <v>8810</v>
      </c>
      <c r="L8819" s="50">
        <v>1.7766396479978229E-3</v>
      </c>
      <c r="M8819" s="50">
        <v>1.7904033378414489E-3</v>
      </c>
      <c r="N8819" s="50">
        <v>5.0200000000000002E-2</v>
      </c>
      <c r="O8819" s="50">
        <v>5.16E-2</v>
      </c>
      <c r="R8819" s="59"/>
    </row>
    <row r="8820" spans="11:18" x14ac:dyDescent="0.2">
      <c r="K8820" s="17">
        <v>8811</v>
      </c>
      <c r="L8820" s="50">
        <v>1.7952957258052756E-3</v>
      </c>
      <c r="M8820" s="50">
        <v>1.8091275309903337E-3</v>
      </c>
      <c r="N8820" s="50">
        <v>5.1200000000000002E-2</v>
      </c>
      <c r="O8820" s="50">
        <v>5.1200000000000002E-2</v>
      </c>
      <c r="R8820" s="59"/>
    </row>
    <row r="8821" spans="11:18" x14ac:dyDescent="0.2">
      <c r="K8821" s="17">
        <v>8812</v>
      </c>
      <c r="L8821" s="50">
        <v>1.8647548264425751E-3</v>
      </c>
      <c r="M8821" s="50">
        <v>1.878741402820454E-3</v>
      </c>
      <c r="N8821" s="50">
        <v>5.16E-2</v>
      </c>
      <c r="O8821" s="50">
        <v>5.1799999999999999E-2</v>
      </c>
      <c r="R8821" s="59"/>
    </row>
    <row r="8822" spans="11:18" x14ac:dyDescent="0.2">
      <c r="K8822" s="17">
        <v>8813</v>
      </c>
      <c r="L8822" s="50">
        <v>1.6677883260110067E-3</v>
      </c>
      <c r="M8822" s="50">
        <v>1.6812103040928683E-3</v>
      </c>
      <c r="N8822" s="50">
        <v>4.9599999999999998E-2</v>
      </c>
      <c r="O8822" s="50">
        <v>0.05</v>
      </c>
      <c r="R8822" s="59"/>
    </row>
    <row r="8823" spans="11:18" x14ac:dyDescent="0.2">
      <c r="K8823" s="17">
        <v>8814</v>
      </c>
      <c r="L8823" s="50">
        <v>1.6527032187317907E-3</v>
      </c>
      <c r="M8823" s="50">
        <v>1.6662813155725303E-3</v>
      </c>
      <c r="N8823" s="50">
        <v>5.04E-2</v>
      </c>
      <c r="O8823" s="50">
        <v>5.04E-2</v>
      </c>
      <c r="R8823" s="59"/>
    </row>
    <row r="8824" spans="11:18" x14ac:dyDescent="0.2">
      <c r="K8824" s="17">
        <v>8815</v>
      </c>
      <c r="L8824" s="50">
        <v>1.7669443506075219E-3</v>
      </c>
      <c r="M8824" s="50">
        <v>1.7819048953961144E-3</v>
      </c>
      <c r="N8824" s="50">
        <v>5.5599999999999997E-2</v>
      </c>
      <c r="O8824" s="50">
        <v>5.5599999999999997E-2</v>
      </c>
      <c r="R8824" s="59"/>
    </row>
    <row r="8825" spans="11:18" x14ac:dyDescent="0.2">
      <c r="K8825" s="17">
        <v>8816</v>
      </c>
      <c r="L8825" s="50">
        <v>1.7581798986220189E-3</v>
      </c>
      <c r="M8825" s="50">
        <v>1.7728672991667493E-3</v>
      </c>
      <c r="N8825" s="50">
        <v>5.4399999999999997E-2</v>
      </c>
      <c r="O8825" s="50">
        <v>5.4600000000000003E-2</v>
      </c>
      <c r="R8825" s="59"/>
    </row>
    <row r="8826" spans="11:18" x14ac:dyDescent="0.2">
      <c r="K8826" s="17">
        <v>8817</v>
      </c>
      <c r="L8826" s="50">
        <v>1.6826684248775433E-3</v>
      </c>
      <c r="M8826" s="50">
        <v>1.6956498407178107E-3</v>
      </c>
      <c r="N8826" s="50">
        <v>4.8000000000000001E-2</v>
      </c>
      <c r="O8826" s="50">
        <v>4.8399999999999999E-2</v>
      </c>
      <c r="R8826" s="59"/>
    </row>
    <row r="8827" spans="11:18" x14ac:dyDescent="0.2">
      <c r="K8827" s="17">
        <v>8818</v>
      </c>
      <c r="L8827" s="50">
        <v>1.5433260802447163E-3</v>
      </c>
      <c r="M8827" s="50">
        <v>1.5556785129348389E-3</v>
      </c>
      <c r="N8827" s="50">
        <v>4.58E-2</v>
      </c>
      <c r="O8827" s="50">
        <v>4.58E-2</v>
      </c>
      <c r="R8827" s="59"/>
    </row>
    <row r="8828" spans="11:18" x14ac:dyDescent="0.2">
      <c r="K8828" s="17">
        <v>8819</v>
      </c>
      <c r="L8828" s="50">
        <v>1.760140987712608E-3</v>
      </c>
      <c r="M8828" s="50">
        <v>1.7738212978186574E-3</v>
      </c>
      <c r="N8828" s="50">
        <v>5.0599999999999999E-2</v>
      </c>
      <c r="O8828" s="50">
        <v>5.0799999999999998E-2</v>
      </c>
      <c r="R8828" s="59"/>
    </row>
    <row r="8829" spans="11:18" x14ac:dyDescent="0.2">
      <c r="K8829" s="17">
        <v>8820</v>
      </c>
      <c r="L8829" s="50">
        <v>1.7829648006702737E-3</v>
      </c>
      <c r="M8829" s="50">
        <v>1.797361581011965E-3</v>
      </c>
      <c r="N8829" s="50">
        <v>5.3400000000000003E-2</v>
      </c>
      <c r="O8829" s="50">
        <v>5.3400000000000003E-2</v>
      </c>
      <c r="R8829" s="59"/>
    </row>
    <row r="8830" spans="11:18" x14ac:dyDescent="0.2">
      <c r="K8830" s="17">
        <v>8821</v>
      </c>
      <c r="L8830" s="50">
        <v>1.6739274997754682E-3</v>
      </c>
      <c r="M8830" s="50">
        <v>1.6867236450944254E-3</v>
      </c>
      <c r="N8830" s="50">
        <v>4.7199999999999999E-2</v>
      </c>
      <c r="O8830" s="50">
        <v>4.7399999999999998E-2</v>
      </c>
      <c r="R8830" s="59"/>
    </row>
    <row r="8831" spans="11:18" x14ac:dyDescent="0.2">
      <c r="K8831" s="17">
        <v>8822</v>
      </c>
      <c r="L8831" s="50">
        <v>1.6778377851775126E-3</v>
      </c>
      <c r="M8831" s="50">
        <v>1.6920055283235701E-3</v>
      </c>
      <c r="N8831" s="50">
        <v>5.2400000000000002E-2</v>
      </c>
      <c r="O8831" s="50">
        <v>5.28E-2</v>
      </c>
      <c r="R8831" s="59"/>
    </row>
    <row r="8832" spans="11:18" x14ac:dyDescent="0.2">
      <c r="K8832" s="17">
        <v>8823</v>
      </c>
      <c r="L8832" s="50">
        <v>1.782860456456531E-3</v>
      </c>
      <c r="M8832" s="50">
        <v>1.7973320015251257E-3</v>
      </c>
      <c r="N8832" s="50">
        <v>5.3400000000000003E-2</v>
      </c>
      <c r="O8832" s="50">
        <v>5.3800000000000001E-2</v>
      </c>
      <c r="R8832" s="59"/>
    </row>
    <row r="8833" spans="11:18" x14ac:dyDescent="0.2">
      <c r="K8833" s="17">
        <v>8824</v>
      </c>
      <c r="L8833" s="50">
        <v>1.8594875718875058E-3</v>
      </c>
      <c r="M8833" s="50">
        <v>1.8740885404066436E-3</v>
      </c>
      <c r="N8833" s="50">
        <v>5.3800000000000001E-2</v>
      </c>
      <c r="O8833" s="50">
        <v>5.4199999999999998E-2</v>
      </c>
      <c r="R8833" s="59"/>
    </row>
    <row r="8834" spans="11:18" x14ac:dyDescent="0.2">
      <c r="K8834" s="17">
        <v>8825</v>
      </c>
      <c r="L8834" s="50">
        <v>1.6234815795314159E-3</v>
      </c>
      <c r="M8834" s="50">
        <v>1.6365696832102128E-3</v>
      </c>
      <c r="N8834" s="50">
        <v>4.82E-2</v>
      </c>
      <c r="O8834" s="50">
        <v>4.8599999999999997E-2</v>
      </c>
      <c r="R8834" s="59"/>
    </row>
    <row r="8835" spans="11:18" x14ac:dyDescent="0.2">
      <c r="K8835" s="17">
        <v>8826</v>
      </c>
      <c r="L8835" s="50">
        <v>1.614629672760504E-3</v>
      </c>
      <c r="M8835" s="50">
        <v>1.6276588002558704E-3</v>
      </c>
      <c r="N8835" s="50">
        <v>4.82E-2</v>
      </c>
      <c r="O8835" s="50">
        <v>4.8399999999999999E-2</v>
      </c>
      <c r="R8835" s="59"/>
    </row>
    <row r="8836" spans="11:18" x14ac:dyDescent="0.2">
      <c r="K8836" s="17">
        <v>8827</v>
      </c>
      <c r="L8836" s="50">
        <v>1.8909959718766455E-3</v>
      </c>
      <c r="M8836" s="50">
        <v>1.9044281244699306E-3</v>
      </c>
      <c r="N8836" s="50">
        <v>4.9399999999999999E-2</v>
      </c>
      <c r="O8836" s="50">
        <v>4.9599999999999998E-2</v>
      </c>
      <c r="R8836" s="59"/>
    </row>
    <row r="8837" spans="11:18" x14ac:dyDescent="0.2">
      <c r="K8837" s="17">
        <v>8828</v>
      </c>
      <c r="L8837" s="50">
        <v>1.7687968196295799E-3</v>
      </c>
      <c r="M8837" s="50">
        <v>1.781919758790447E-3</v>
      </c>
      <c r="N8837" s="50">
        <v>4.82E-2</v>
      </c>
      <c r="O8837" s="50">
        <v>4.8599999999999997E-2</v>
      </c>
      <c r="R8837" s="59"/>
    </row>
    <row r="8838" spans="11:18" x14ac:dyDescent="0.2">
      <c r="K8838" s="17">
        <v>8829</v>
      </c>
      <c r="L8838" s="50">
        <v>1.7614167326234511E-3</v>
      </c>
      <c r="M8838" s="50">
        <v>1.7761749563278031E-3</v>
      </c>
      <c r="N8838" s="50">
        <v>5.4800000000000001E-2</v>
      </c>
      <c r="O8838" s="50">
        <v>5.5E-2</v>
      </c>
      <c r="R8838" s="59"/>
    </row>
    <row r="8839" spans="11:18" x14ac:dyDescent="0.2">
      <c r="K8839" s="17">
        <v>8830</v>
      </c>
      <c r="L8839" s="50">
        <v>1.6906485246947053E-3</v>
      </c>
      <c r="M8839" s="50">
        <v>1.7029458424716055E-3</v>
      </c>
      <c r="N8839" s="50">
        <v>4.5400000000000003E-2</v>
      </c>
      <c r="O8839" s="50">
        <v>4.5400000000000003E-2</v>
      </c>
      <c r="R8839" s="59"/>
    </row>
    <row r="8840" spans="11:18" x14ac:dyDescent="0.2">
      <c r="K8840" s="17">
        <v>8831</v>
      </c>
      <c r="L8840" s="50">
        <v>1.5510108640595511E-3</v>
      </c>
      <c r="M8840" s="50">
        <v>1.5637450353669154E-3</v>
      </c>
      <c r="N8840" s="50">
        <v>4.7199999999999999E-2</v>
      </c>
      <c r="O8840" s="50">
        <v>4.7399999999999998E-2</v>
      </c>
      <c r="R8840" s="59"/>
    </row>
    <row r="8841" spans="11:18" x14ac:dyDescent="0.2">
      <c r="K8841" s="17">
        <v>8832</v>
      </c>
      <c r="L8841" s="50">
        <v>1.8137530942525602E-3</v>
      </c>
      <c r="M8841" s="50">
        <v>1.8277209937943347E-3</v>
      </c>
      <c r="N8841" s="50">
        <v>5.16E-2</v>
      </c>
      <c r="O8841" s="50">
        <v>5.1799999999999999E-2</v>
      </c>
      <c r="R8841" s="59"/>
    </row>
    <row r="8842" spans="11:18" x14ac:dyDescent="0.2">
      <c r="K8842" s="17">
        <v>8833</v>
      </c>
      <c r="L8842" s="50">
        <v>1.8554334318615598E-3</v>
      </c>
      <c r="M8842" s="50">
        <v>1.8691939349377304E-3</v>
      </c>
      <c r="N8842" s="50">
        <v>5.0799999999999998E-2</v>
      </c>
      <c r="O8842" s="50">
        <v>5.0999999999999997E-2</v>
      </c>
      <c r="R8842" s="59"/>
    </row>
    <row r="8843" spans="11:18" x14ac:dyDescent="0.2">
      <c r="K8843" s="17">
        <v>8834</v>
      </c>
      <c r="L8843" s="50">
        <v>1.6171717307206851E-3</v>
      </c>
      <c r="M8843" s="50">
        <v>1.6303277228740093E-3</v>
      </c>
      <c r="N8843" s="50">
        <v>4.8800000000000003E-2</v>
      </c>
      <c r="O8843" s="50">
        <v>4.9000000000000002E-2</v>
      </c>
      <c r="R8843" s="59"/>
    </row>
    <row r="8844" spans="11:18" x14ac:dyDescent="0.2">
      <c r="K8844" s="17">
        <v>8835</v>
      </c>
      <c r="L8844" s="50">
        <v>1.8044124996126254E-3</v>
      </c>
      <c r="M8844" s="50">
        <v>1.8186611302827302E-3</v>
      </c>
      <c r="N8844" s="50">
        <v>5.28E-2</v>
      </c>
      <c r="O8844" s="50">
        <v>5.28E-2</v>
      </c>
      <c r="R8844" s="59"/>
    </row>
    <row r="8845" spans="11:18" x14ac:dyDescent="0.2">
      <c r="K8845" s="17">
        <v>8836</v>
      </c>
      <c r="L8845" s="50">
        <v>1.6026706917770799E-3</v>
      </c>
      <c r="M8845" s="50">
        <v>1.61594627090921E-3</v>
      </c>
      <c r="N8845" s="50">
        <v>4.9000000000000002E-2</v>
      </c>
      <c r="O8845" s="50">
        <v>4.9399999999999999E-2</v>
      </c>
      <c r="R8845" s="59"/>
    </row>
    <row r="8846" spans="11:18" x14ac:dyDescent="0.2">
      <c r="K8846" s="17">
        <v>8837</v>
      </c>
      <c r="L8846" s="50">
        <v>1.9616271952371169E-3</v>
      </c>
      <c r="M8846" s="50">
        <v>1.9760266498134336E-3</v>
      </c>
      <c r="N8846" s="50">
        <v>5.28E-2</v>
      </c>
      <c r="O8846" s="50">
        <v>5.3400000000000003E-2</v>
      </c>
      <c r="R8846" s="59"/>
    </row>
    <row r="8847" spans="11:18" x14ac:dyDescent="0.2">
      <c r="K8847" s="17">
        <v>8838</v>
      </c>
      <c r="L8847" s="50">
        <v>1.6589274293895792E-3</v>
      </c>
      <c r="M8847" s="50">
        <v>1.6724823536701926E-3</v>
      </c>
      <c r="N8847" s="50">
        <v>5.0200000000000002E-2</v>
      </c>
      <c r="O8847" s="50">
        <v>5.04E-2</v>
      </c>
      <c r="R8847" s="59"/>
    </row>
    <row r="8848" spans="11:18" x14ac:dyDescent="0.2">
      <c r="K8848" s="17">
        <v>8839</v>
      </c>
      <c r="L8848" s="50">
        <v>1.8360320425349767E-3</v>
      </c>
      <c r="M8848" s="50">
        <v>1.8502567681719017E-3</v>
      </c>
      <c r="N8848" s="50">
        <v>5.2400000000000002E-2</v>
      </c>
      <c r="O8848" s="50">
        <v>5.2999999999999999E-2</v>
      </c>
      <c r="R8848" s="59"/>
    </row>
    <row r="8849" spans="11:18" x14ac:dyDescent="0.2">
      <c r="K8849" s="17">
        <v>8840</v>
      </c>
      <c r="L8849" s="50">
        <v>1.8762545754342384E-3</v>
      </c>
      <c r="M8849" s="50">
        <v>1.8906989390785132E-3</v>
      </c>
      <c r="N8849" s="50">
        <v>5.3400000000000003E-2</v>
      </c>
      <c r="O8849" s="50">
        <v>5.3600000000000002E-2</v>
      </c>
      <c r="R8849" s="59"/>
    </row>
    <row r="8850" spans="11:18" x14ac:dyDescent="0.2">
      <c r="K8850" s="17">
        <v>8841</v>
      </c>
      <c r="L8850" s="50">
        <v>1.7413661802367041E-3</v>
      </c>
      <c r="M8850" s="50">
        <v>1.7550967772544852E-3</v>
      </c>
      <c r="N8850" s="50">
        <v>5.0799999999999998E-2</v>
      </c>
      <c r="O8850" s="50">
        <v>5.0999999999999997E-2</v>
      </c>
      <c r="R8850" s="59"/>
    </row>
    <row r="8851" spans="11:18" x14ac:dyDescent="0.2">
      <c r="K8851" s="17">
        <v>8842</v>
      </c>
      <c r="L8851" s="50">
        <v>1.7690227943312014E-3</v>
      </c>
      <c r="M8851" s="50">
        <v>1.7828475486657159E-3</v>
      </c>
      <c r="N8851" s="50">
        <v>5.1200000000000002E-2</v>
      </c>
      <c r="O8851" s="50">
        <v>5.1400000000000001E-2</v>
      </c>
      <c r="R8851" s="59"/>
    </row>
    <row r="8852" spans="11:18" x14ac:dyDescent="0.2">
      <c r="K8852" s="17">
        <v>8843</v>
      </c>
      <c r="L8852" s="50">
        <v>1.7963266703933686E-3</v>
      </c>
      <c r="M8852" s="50">
        <v>1.8096932508161025E-3</v>
      </c>
      <c r="N8852" s="50">
        <v>4.9399999999999999E-2</v>
      </c>
      <c r="O8852" s="50">
        <v>4.9399999999999999E-2</v>
      </c>
      <c r="R8852" s="59"/>
    </row>
    <row r="8853" spans="11:18" x14ac:dyDescent="0.2">
      <c r="K8853" s="17">
        <v>8844</v>
      </c>
      <c r="L8853" s="50">
        <v>1.8020671169034815E-3</v>
      </c>
      <c r="M8853" s="50">
        <v>1.8162632487118604E-3</v>
      </c>
      <c r="N8853" s="50">
        <v>5.2600000000000001E-2</v>
      </c>
      <c r="O8853" s="50">
        <v>5.2600000000000001E-2</v>
      </c>
      <c r="R8853" s="59"/>
    </row>
    <row r="8854" spans="11:18" x14ac:dyDescent="0.2">
      <c r="K8854" s="17">
        <v>8845</v>
      </c>
      <c r="L8854" s="50">
        <v>1.6963344284524784E-3</v>
      </c>
      <c r="M8854" s="50">
        <v>1.7104460114031798E-3</v>
      </c>
      <c r="N8854" s="50">
        <v>5.1999999999999998E-2</v>
      </c>
      <c r="O8854" s="50">
        <v>5.2999999999999999E-2</v>
      </c>
      <c r="R8854" s="59"/>
    </row>
    <row r="8855" spans="11:18" x14ac:dyDescent="0.2">
      <c r="K8855" s="17">
        <v>8846</v>
      </c>
      <c r="L8855" s="50">
        <v>1.4915441728100614E-3</v>
      </c>
      <c r="M8855" s="50">
        <v>1.5037839942043413E-3</v>
      </c>
      <c r="N8855" s="50">
        <v>4.5400000000000003E-2</v>
      </c>
      <c r="O8855" s="50">
        <v>4.58E-2</v>
      </c>
      <c r="R8855" s="59"/>
    </row>
    <row r="8856" spans="11:18" x14ac:dyDescent="0.2">
      <c r="K8856" s="17">
        <v>8847</v>
      </c>
      <c r="L8856" s="50">
        <v>1.6195254128052265E-3</v>
      </c>
      <c r="M8856" s="50">
        <v>1.6325237534876088E-3</v>
      </c>
      <c r="N8856" s="50">
        <v>4.82E-2</v>
      </c>
      <c r="O8856" s="50">
        <v>4.8399999999999999E-2</v>
      </c>
      <c r="R8856" s="59"/>
    </row>
    <row r="8857" spans="11:18" x14ac:dyDescent="0.2">
      <c r="K8857" s="17">
        <v>8848</v>
      </c>
      <c r="L8857" s="50">
        <v>1.5788623012979858E-3</v>
      </c>
      <c r="M8857" s="50">
        <v>1.5913301964285531E-3</v>
      </c>
      <c r="N8857" s="50">
        <v>4.5999999999999999E-2</v>
      </c>
      <c r="O8857" s="50">
        <v>4.6399999999999997E-2</v>
      </c>
      <c r="R8857" s="59"/>
    </row>
    <row r="8858" spans="11:18" x14ac:dyDescent="0.2">
      <c r="K8858" s="17">
        <v>8849</v>
      </c>
      <c r="L8858" s="50">
        <v>1.6850312700662669E-3</v>
      </c>
      <c r="M8858" s="50">
        <v>1.6984130583704272E-3</v>
      </c>
      <c r="N8858" s="50">
        <v>4.9599999999999998E-2</v>
      </c>
      <c r="O8858" s="50">
        <v>4.9599999999999998E-2</v>
      </c>
      <c r="R8858" s="59"/>
    </row>
    <row r="8859" spans="11:18" x14ac:dyDescent="0.2">
      <c r="K8859" s="17">
        <v>8850</v>
      </c>
      <c r="L8859" s="50">
        <v>1.5180108754339083E-3</v>
      </c>
      <c r="M8859" s="50">
        <v>1.531079210205209E-3</v>
      </c>
      <c r="N8859" s="50">
        <v>4.8599999999999997E-2</v>
      </c>
      <c r="O8859" s="50">
        <v>4.8599999999999997E-2</v>
      </c>
      <c r="R8859" s="59"/>
    </row>
    <row r="8860" spans="11:18" x14ac:dyDescent="0.2">
      <c r="K8860" s="17">
        <v>8851</v>
      </c>
      <c r="L8860" s="50">
        <v>1.9002156208932706E-3</v>
      </c>
      <c r="M8860" s="50">
        <v>1.9144364453879791E-3</v>
      </c>
      <c r="N8860" s="50">
        <v>5.2400000000000002E-2</v>
      </c>
      <c r="O8860" s="50">
        <v>5.28E-2</v>
      </c>
      <c r="R8860" s="59"/>
    </row>
    <row r="8861" spans="11:18" x14ac:dyDescent="0.2">
      <c r="K8861" s="17">
        <v>8852</v>
      </c>
      <c r="L8861" s="50">
        <v>1.7272171242762571E-3</v>
      </c>
      <c r="M8861" s="50">
        <v>1.740896010375565E-3</v>
      </c>
      <c r="N8861" s="50">
        <v>5.0599999999999999E-2</v>
      </c>
      <c r="O8861" s="50">
        <v>5.0999999999999997E-2</v>
      </c>
      <c r="R8861" s="59"/>
    </row>
    <row r="8862" spans="11:18" x14ac:dyDescent="0.2">
      <c r="K8862" s="17">
        <v>8853</v>
      </c>
      <c r="L8862" s="50">
        <v>1.7050222632171335E-3</v>
      </c>
      <c r="M8862" s="50">
        <v>1.7186901005251595E-3</v>
      </c>
      <c r="N8862" s="50">
        <v>5.0599999999999999E-2</v>
      </c>
      <c r="O8862" s="50">
        <v>5.0999999999999997E-2</v>
      </c>
      <c r="R8862" s="59"/>
    </row>
    <row r="8863" spans="11:18" x14ac:dyDescent="0.2">
      <c r="K8863" s="17">
        <v>8854</v>
      </c>
      <c r="L8863" s="50">
        <v>1.5549593223980877E-3</v>
      </c>
      <c r="M8863" s="50">
        <v>1.5682984278703586E-3</v>
      </c>
      <c r="N8863" s="50">
        <v>4.9599999999999998E-2</v>
      </c>
      <c r="O8863" s="50">
        <v>4.9599999999999998E-2</v>
      </c>
      <c r="R8863" s="59"/>
    </row>
    <row r="8864" spans="11:18" x14ac:dyDescent="0.2">
      <c r="K8864" s="17">
        <v>8855</v>
      </c>
      <c r="L8864" s="50">
        <v>1.6201260385958274E-3</v>
      </c>
      <c r="M8864" s="50">
        <v>1.6346061675553418E-3</v>
      </c>
      <c r="N8864" s="50">
        <v>5.3600000000000002E-2</v>
      </c>
      <c r="O8864" s="50">
        <v>5.4199999999999998E-2</v>
      </c>
      <c r="R8864" s="59"/>
    </row>
    <row r="8865" spans="11:18" x14ac:dyDescent="0.2">
      <c r="K8865" s="17">
        <v>8856</v>
      </c>
      <c r="L8865" s="50">
        <v>1.7060423018265465E-3</v>
      </c>
      <c r="M8865" s="50">
        <v>1.720257964611512E-3</v>
      </c>
      <c r="N8865" s="50">
        <v>5.2600000000000001E-2</v>
      </c>
      <c r="O8865" s="50">
        <v>5.2999999999999999E-2</v>
      </c>
      <c r="R8865" s="59"/>
    </row>
    <row r="8866" spans="11:18" x14ac:dyDescent="0.2">
      <c r="K8866" s="17">
        <v>8857</v>
      </c>
      <c r="L8866" s="50">
        <v>1.8481518493298353E-3</v>
      </c>
      <c r="M8866" s="50">
        <v>1.8617160167286337E-3</v>
      </c>
      <c r="N8866" s="50">
        <v>4.9599999999999998E-2</v>
      </c>
      <c r="O8866" s="50">
        <v>5.0200000000000002E-2</v>
      </c>
      <c r="R8866" s="59"/>
    </row>
    <row r="8867" spans="11:18" x14ac:dyDescent="0.2">
      <c r="K8867" s="17">
        <v>8858</v>
      </c>
      <c r="L8867" s="50">
        <v>1.6739326617065565E-3</v>
      </c>
      <c r="M8867" s="50">
        <v>1.6862377694478565E-3</v>
      </c>
      <c r="N8867" s="50">
        <v>4.5400000000000003E-2</v>
      </c>
      <c r="O8867" s="50">
        <v>4.5600000000000002E-2</v>
      </c>
      <c r="R8867" s="59"/>
    </row>
    <row r="8868" spans="11:18" x14ac:dyDescent="0.2">
      <c r="K8868" s="17">
        <v>8859</v>
      </c>
      <c r="L8868" s="50">
        <v>1.6698393261776743E-3</v>
      </c>
      <c r="M8868" s="50">
        <v>1.6829369326623557E-3</v>
      </c>
      <c r="N8868" s="50">
        <v>4.82E-2</v>
      </c>
      <c r="O8868" s="50">
        <v>4.8800000000000003E-2</v>
      </c>
      <c r="R8868" s="59"/>
    </row>
    <row r="8869" spans="11:18" x14ac:dyDescent="0.2">
      <c r="K8869" s="17">
        <v>8860</v>
      </c>
      <c r="L8869" s="50">
        <v>1.7267647767417035E-3</v>
      </c>
      <c r="M8869" s="50">
        <v>1.741124733703018E-3</v>
      </c>
      <c r="N8869" s="50">
        <v>5.3199999999999997E-2</v>
      </c>
      <c r="O8869" s="50">
        <v>5.3400000000000003E-2</v>
      </c>
      <c r="R8869" s="59"/>
    </row>
    <row r="8870" spans="11:18" x14ac:dyDescent="0.2">
      <c r="K8870" s="17">
        <v>8861</v>
      </c>
      <c r="L8870" s="50">
        <v>1.9374566451437901E-3</v>
      </c>
      <c r="M8870" s="50">
        <v>1.952986748900782E-3</v>
      </c>
      <c r="N8870" s="50">
        <v>5.74E-2</v>
      </c>
      <c r="O8870" s="50">
        <v>5.7599999999999998E-2</v>
      </c>
      <c r="R8870" s="59"/>
    </row>
    <row r="8871" spans="11:18" x14ac:dyDescent="0.2">
      <c r="K8871" s="17">
        <v>8862</v>
      </c>
      <c r="L8871" s="50">
        <v>1.8118452644846079E-3</v>
      </c>
      <c r="M8871" s="50">
        <v>1.8261006742416018E-3</v>
      </c>
      <c r="N8871" s="50">
        <v>5.2400000000000002E-2</v>
      </c>
      <c r="O8871" s="50">
        <v>5.3199999999999997E-2</v>
      </c>
      <c r="R8871" s="59"/>
    </row>
    <row r="8872" spans="11:18" x14ac:dyDescent="0.2">
      <c r="K8872" s="17">
        <v>8863</v>
      </c>
      <c r="L8872" s="50">
        <v>1.6958761485309768E-3</v>
      </c>
      <c r="M8872" s="50">
        <v>1.7098352617287318E-3</v>
      </c>
      <c r="N8872" s="50">
        <v>5.16E-2</v>
      </c>
      <c r="O8872" s="50">
        <v>5.1999999999999998E-2</v>
      </c>
      <c r="R8872" s="59"/>
    </row>
    <row r="8873" spans="11:18" x14ac:dyDescent="0.2">
      <c r="K8873" s="17">
        <v>8864</v>
      </c>
      <c r="L8873" s="50">
        <v>1.6188371595192153E-3</v>
      </c>
      <c r="M8873" s="50">
        <v>1.632354788566379E-3</v>
      </c>
      <c r="N8873" s="50">
        <v>4.9799999999999997E-2</v>
      </c>
      <c r="O8873" s="50">
        <v>5.0599999999999999E-2</v>
      </c>
      <c r="R8873" s="59"/>
    </row>
    <row r="8874" spans="11:18" x14ac:dyDescent="0.2">
      <c r="K8874" s="17">
        <v>8865</v>
      </c>
      <c r="L8874" s="50">
        <v>1.9398101585432269E-3</v>
      </c>
      <c r="M8874" s="50">
        <v>1.9554296436268717E-3</v>
      </c>
      <c r="N8874" s="50">
        <v>5.74E-2</v>
      </c>
      <c r="O8874" s="50">
        <v>5.8599999999999999E-2</v>
      </c>
      <c r="R8874" s="59"/>
    </row>
    <row r="8875" spans="11:18" x14ac:dyDescent="0.2">
      <c r="K8875" s="17">
        <v>8866</v>
      </c>
      <c r="L8875" s="50">
        <v>1.7616715601540228E-3</v>
      </c>
      <c r="M8875" s="50">
        <v>1.7749038677502868E-3</v>
      </c>
      <c r="N8875" s="50">
        <v>4.8399999999999999E-2</v>
      </c>
      <c r="O8875" s="50">
        <v>4.9200000000000001E-2</v>
      </c>
      <c r="R8875" s="59"/>
    </row>
    <row r="8876" spans="11:18" x14ac:dyDescent="0.2">
      <c r="K8876" s="17">
        <v>8867</v>
      </c>
      <c r="L8876" s="50">
        <v>1.7501793317975165E-3</v>
      </c>
      <c r="M8876" s="50">
        <v>1.7643760074136268E-3</v>
      </c>
      <c r="N8876" s="50">
        <v>5.2600000000000001E-2</v>
      </c>
      <c r="O8876" s="50">
        <v>5.2999999999999999E-2</v>
      </c>
      <c r="R8876" s="59"/>
    </row>
    <row r="8877" spans="11:18" x14ac:dyDescent="0.2">
      <c r="K8877" s="17">
        <v>8868</v>
      </c>
      <c r="L8877" s="50">
        <v>1.8290354109377635E-3</v>
      </c>
      <c r="M8877" s="50">
        <v>1.8426182619473994E-3</v>
      </c>
      <c r="N8877" s="50">
        <v>0.05</v>
      </c>
      <c r="O8877" s="50">
        <v>5.04E-2</v>
      </c>
      <c r="R8877" s="59"/>
    </row>
    <row r="8878" spans="11:18" x14ac:dyDescent="0.2">
      <c r="K8878" s="17">
        <v>8869</v>
      </c>
      <c r="L8878" s="50">
        <v>1.5056438740629983E-3</v>
      </c>
      <c r="M8878" s="50">
        <v>1.5186564213998058E-3</v>
      </c>
      <c r="N8878" s="50">
        <v>4.8399999999999999E-2</v>
      </c>
      <c r="O8878" s="50">
        <v>4.8399999999999999E-2</v>
      </c>
      <c r="R8878" s="59"/>
    </row>
    <row r="8879" spans="11:18" x14ac:dyDescent="0.2">
      <c r="K8879" s="17">
        <v>8870</v>
      </c>
      <c r="L8879" s="50">
        <v>1.6895232124812933E-3</v>
      </c>
      <c r="M8879" s="50">
        <v>1.7030399587108626E-3</v>
      </c>
      <c r="N8879" s="50">
        <v>0.05</v>
      </c>
      <c r="O8879" s="50">
        <v>5.0200000000000002E-2</v>
      </c>
      <c r="R8879" s="59"/>
    </row>
    <row r="8880" spans="11:18" x14ac:dyDescent="0.2">
      <c r="K8880" s="17">
        <v>8871</v>
      </c>
      <c r="L8880" s="50">
        <v>1.7967021573359115E-3</v>
      </c>
      <c r="M8880" s="50">
        <v>1.8108652391757502E-3</v>
      </c>
      <c r="N8880" s="50">
        <v>5.2200000000000003E-2</v>
      </c>
      <c r="O8880" s="50">
        <v>5.28E-2</v>
      </c>
      <c r="R8880" s="59"/>
    </row>
    <row r="8881" spans="11:18" x14ac:dyDescent="0.2">
      <c r="K8881" s="17">
        <v>8872</v>
      </c>
      <c r="L8881" s="50">
        <v>1.7824914537424095E-3</v>
      </c>
      <c r="M8881" s="50">
        <v>1.7958541676891659E-3</v>
      </c>
      <c r="N8881" s="50">
        <v>4.9200000000000001E-2</v>
      </c>
      <c r="O8881" s="50">
        <v>4.9599999999999998E-2</v>
      </c>
      <c r="R8881" s="59"/>
    </row>
    <row r="8882" spans="11:18" x14ac:dyDescent="0.2">
      <c r="K8882" s="17">
        <v>8873</v>
      </c>
      <c r="L8882" s="50">
        <v>1.6937155157451598E-3</v>
      </c>
      <c r="M8882" s="50">
        <v>1.7061495393830093E-3</v>
      </c>
      <c r="N8882" s="50">
        <v>4.5600000000000002E-2</v>
      </c>
      <c r="O8882" s="50">
        <v>4.5999999999999999E-2</v>
      </c>
      <c r="R8882" s="59"/>
    </row>
    <row r="8883" spans="11:18" x14ac:dyDescent="0.2">
      <c r="K8883" s="17">
        <v>8874</v>
      </c>
      <c r="L8883" s="50">
        <v>1.9901813696665011E-3</v>
      </c>
      <c r="M8883" s="50">
        <v>2.0046978769122431E-3</v>
      </c>
      <c r="N8883" s="50">
        <v>5.3600000000000002E-2</v>
      </c>
      <c r="O8883" s="50">
        <v>5.3600000000000002E-2</v>
      </c>
      <c r="R8883" s="59"/>
    </row>
    <row r="8884" spans="11:18" x14ac:dyDescent="0.2">
      <c r="K8884" s="17">
        <v>8875</v>
      </c>
      <c r="L8884" s="50">
        <v>1.7160282382097808E-3</v>
      </c>
      <c r="M8884" s="50">
        <v>1.7297067415928127E-3</v>
      </c>
      <c r="N8884" s="50">
        <v>5.0599999999999999E-2</v>
      </c>
      <c r="O8884" s="50">
        <v>5.0799999999999998E-2</v>
      </c>
      <c r="R8884" s="59"/>
    </row>
    <row r="8885" spans="11:18" x14ac:dyDescent="0.2">
      <c r="K8885" s="17">
        <v>8876</v>
      </c>
      <c r="L8885" s="50">
        <v>1.7553769752187782E-3</v>
      </c>
      <c r="M8885" s="50">
        <v>1.7696612442156554E-3</v>
      </c>
      <c r="N8885" s="50">
        <v>5.2999999999999999E-2</v>
      </c>
      <c r="O8885" s="50">
        <v>5.2999999999999999E-2</v>
      </c>
      <c r="R8885" s="59"/>
    </row>
    <row r="8886" spans="11:18" x14ac:dyDescent="0.2">
      <c r="K8886" s="17">
        <v>8877</v>
      </c>
      <c r="L8886" s="50">
        <v>1.8034668034584928E-3</v>
      </c>
      <c r="M8886" s="50">
        <v>1.8178423481001523E-3</v>
      </c>
      <c r="N8886" s="50">
        <v>5.2999999999999999E-2</v>
      </c>
      <c r="O8886" s="50">
        <v>5.3400000000000003E-2</v>
      </c>
      <c r="R8886" s="59"/>
    </row>
    <row r="8887" spans="11:18" x14ac:dyDescent="0.2">
      <c r="K8887" s="17">
        <v>8878</v>
      </c>
      <c r="L8887" s="50">
        <v>1.5795615349880577E-3</v>
      </c>
      <c r="M8887" s="50">
        <v>1.5922200539568766E-3</v>
      </c>
      <c r="N8887" s="50">
        <v>4.6600000000000003E-2</v>
      </c>
      <c r="O8887" s="50">
        <v>4.7199999999999999E-2</v>
      </c>
      <c r="R8887" s="59"/>
    </row>
    <row r="8888" spans="11:18" x14ac:dyDescent="0.2">
      <c r="K8888" s="17">
        <v>8879</v>
      </c>
      <c r="L8888" s="50">
        <v>1.796526512186666E-3</v>
      </c>
      <c r="M8888" s="50">
        <v>1.8106594456258421E-3</v>
      </c>
      <c r="N8888" s="50">
        <v>5.2200000000000003E-2</v>
      </c>
      <c r="O8888" s="50">
        <v>5.28E-2</v>
      </c>
      <c r="R8888" s="59"/>
    </row>
    <row r="8889" spans="11:18" x14ac:dyDescent="0.2">
      <c r="K8889" s="17">
        <v>8880</v>
      </c>
      <c r="L8889" s="50">
        <v>1.8428437819464616E-3</v>
      </c>
      <c r="M8889" s="50">
        <v>1.857504660207028E-3</v>
      </c>
      <c r="N8889" s="50">
        <v>5.4199999999999998E-2</v>
      </c>
      <c r="O8889" s="50">
        <v>5.4399999999999997E-2</v>
      </c>
      <c r="R8889" s="59"/>
    </row>
    <row r="8890" spans="11:18" x14ac:dyDescent="0.2">
      <c r="K8890" s="17">
        <v>8881</v>
      </c>
      <c r="L8890" s="50">
        <v>1.7370579668813928E-3</v>
      </c>
      <c r="M8890" s="50">
        <v>1.7509202059181146E-3</v>
      </c>
      <c r="N8890" s="50">
        <v>5.1200000000000002E-2</v>
      </c>
      <c r="O8890" s="50">
        <v>5.1400000000000001E-2</v>
      </c>
      <c r="R8890" s="59"/>
    </row>
    <row r="8891" spans="11:18" x14ac:dyDescent="0.2">
      <c r="K8891" s="17">
        <v>8882</v>
      </c>
      <c r="L8891" s="50">
        <v>1.8117745102977842E-3</v>
      </c>
      <c r="M8891" s="50">
        <v>1.8258816821396511E-3</v>
      </c>
      <c r="N8891" s="50">
        <v>5.1999999999999998E-2</v>
      </c>
      <c r="O8891" s="50">
        <v>5.2400000000000002E-2</v>
      </c>
      <c r="R8891" s="59"/>
    </row>
    <row r="8892" spans="11:18" x14ac:dyDescent="0.2">
      <c r="K8892" s="17">
        <v>8883</v>
      </c>
      <c r="L8892" s="50">
        <v>1.4986234359291495E-3</v>
      </c>
      <c r="M8892" s="50">
        <v>1.5109843873711639E-3</v>
      </c>
      <c r="N8892" s="50">
        <v>4.5600000000000002E-2</v>
      </c>
      <c r="O8892" s="50">
        <v>4.6199999999999998E-2</v>
      </c>
      <c r="R8892" s="59"/>
    </row>
    <row r="8893" spans="11:18" x14ac:dyDescent="0.2">
      <c r="K8893" s="17">
        <v>8884</v>
      </c>
      <c r="L8893" s="50">
        <v>1.4488013935197057E-3</v>
      </c>
      <c r="M8893" s="50">
        <v>1.4617852778086196E-3</v>
      </c>
      <c r="N8893" s="50">
        <v>4.82E-2</v>
      </c>
      <c r="O8893" s="50">
        <v>4.8399999999999999E-2</v>
      </c>
      <c r="R8893" s="59"/>
    </row>
    <row r="8894" spans="11:18" x14ac:dyDescent="0.2">
      <c r="K8894" s="17">
        <v>8885</v>
      </c>
      <c r="L8894" s="50">
        <v>1.7330293124700081E-3</v>
      </c>
      <c r="M8894" s="50">
        <v>1.7468789754290319E-3</v>
      </c>
      <c r="N8894" s="50">
        <v>5.0999999999999997E-2</v>
      </c>
      <c r="O8894" s="50">
        <v>5.16E-2</v>
      </c>
      <c r="R8894" s="59"/>
    </row>
    <row r="8895" spans="11:18" x14ac:dyDescent="0.2">
      <c r="K8895" s="17">
        <v>8886</v>
      </c>
      <c r="L8895" s="50">
        <v>1.751191494492825E-3</v>
      </c>
      <c r="M8895" s="50">
        <v>1.7656734253190525E-3</v>
      </c>
      <c r="N8895" s="50">
        <v>5.3600000000000002E-2</v>
      </c>
      <c r="O8895" s="50">
        <v>5.3800000000000001E-2</v>
      </c>
      <c r="R8895" s="59"/>
    </row>
    <row r="8896" spans="11:18" x14ac:dyDescent="0.2">
      <c r="K8896" s="17">
        <v>8887</v>
      </c>
      <c r="L8896" s="50">
        <v>1.8696186651253697E-3</v>
      </c>
      <c r="M8896" s="50">
        <v>1.8845094438122384E-3</v>
      </c>
      <c r="N8896" s="50">
        <v>5.5199999999999999E-2</v>
      </c>
      <c r="O8896" s="50">
        <v>5.5199999999999999E-2</v>
      </c>
      <c r="R8896" s="59"/>
    </row>
    <row r="8897" spans="11:18" x14ac:dyDescent="0.2">
      <c r="K8897" s="17">
        <v>8888</v>
      </c>
      <c r="L8897" s="50">
        <v>1.9061698658084645E-3</v>
      </c>
      <c r="M8897" s="50">
        <v>1.9208296807213853E-3</v>
      </c>
      <c r="N8897" s="50">
        <v>5.3800000000000001E-2</v>
      </c>
      <c r="O8897" s="50">
        <v>5.4399999999999997E-2</v>
      </c>
      <c r="R8897" s="59"/>
    </row>
    <row r="8898" spans="11:18" x14ac:dyDescent="0.2">
      <c r="K8898" s="17">
        <v>8889</v>
      </c>
      <c r="L8898" s="50">
        <v>1.6823015693751327E-3</v>
      </c>
      <c r="M8898" s="50">
        <v>1.6955718704434303E-3</v>
      </c>
      <c r="N8898" s="50">
        <v>4.9000000000000002E-2</v>
      </c>
      <c r="O8898" s="50">
        <v>4.9200000000000001E-2</v>
      </c>
      <c r="R8898" s="59"/>
    </row>
    <row r="8899" spans="11:18" x14ac:dyDescent="0.2">
      <c r="K8899" s="17">
        <v>8890</v>
      </c>
      <c r="L8899" s="50">
        <v>1.731331239140318E-3</v>
      </c>
      <c r="M8899" s="50">
        <v>1.7450397127120618E-3</v>
      </c>
      <c r="N8899" s="50">
        <v>5.0599999999999999E-2</v>
      </c>
      <c r="O8899" s="50">
        <v>5.16E-2</v>
      </c>
      <c r="R8899" s="59"/>
    </row>
    <row r="8900" spans="11:18" x14ac:dyDescent="0.2">
      <c r="K8900" s="17">
        <v>8891</v>
      </c>
      <c r="L8900" s="50">
        <v>1.6752703139094041E-3</v>
      </c>
      <c r="M8900" s="50">
        <v>1.6885387349001373E-3</v>
      </c>
      <c r="N8900" s="50">
        <v>4.8800000000000003E-2</v>
      </c>
      <c r="O8900" s="50">
        <v>4.9399999999999999E-2</v>
      </c>
      <c r="R8900" s="59"/>
    </row>
    <row r="8901" spans="11:18" x14ac:dyDescent="0.2">
      <c r="K8901" s="17">
        <v>8892</v>
      </c>
      <c r="L8901" s="50">
        <v>1.7505277523837143E-3</v>
      </c>
      <c r="M8901" s="50">
        <v>1.7648104301184716E-3</v>
      </c>
      <c r="N8901" s="50">
        <v>5.2999999999999999E-2</v>
      </c>
      <c r="O8901" s="50">
        <v>5.2999999999999999E-2</v>
      </c>
      <c r="R8901" s="59"/>
    </row>
    <row r="8902" spans="11:18" x14ac:dyDescent="0.2">
      <c r="K8902" s="17">
        <v>8893</v>
      </c>
      <c r="L8902" s="50">
        <v>1.5846055027007903E-3</v>
      </c>
      <c r="M8902" s="50">
        <v>1.5984198995684111E-3</v>
      </c>
      <c r="N8902" s="50">
        <v>5.1400000000000001E-2</v>
      </c>
      <c r="O8902" s="50">
        <v>5.1400000000000001E-2</v>
      </c>
      <c r="R8902" s="59"/>
    </row>
    <row r="8903" spans="11:18" x14ac:dyDescent="0.2">
      <c r="K8903" s="17">
        <v>8894</v>
      </c>
      <c r="L8903" s="50">
        <v>1.7691992134482759E-3</v>
      </c>
      <c r="M8903" s="50">
        <v>1.7829346423459853E-3</v>
      </c>
      <c r="N8903" s="50">
        <v>5.0599999999999999E-2</v>
      </c>
      <c r="O8903" s="50">
        <v>5.1200000000000002E-2</v>
      </c>
      <c r="R8903" s="59"/>
    </row>
    <row r="8904" spans="11:18" x14ac:dyDescent="0.2">
      <c r="K8904" s="17">
        <v>8895</v>
      </c>
      <c r="L8904" s="50">
        <v>1.7154992325232705E-3</v>
      </c>
      <c r="M8904" s="50">
        <v>1.7296207994009275E-3</v>
      </c>
      <c r="N8904" s="50">
        <v>5.2200000000000003E-2</v>
      </c>
      <c r="O8904" s="50">
        <v>5.2600000000000001E-2</v>
      </c>
      <c r="R8904" s="59"/>
    </row>
    <row r="8905" spans="11:18" x14ac:dyDescent="0.2">
      <c r="K8905" s="17">
        <v>8896</v>
      </c>
      <c r="L8905" s="50">
        <v>1.5574692719735686E-3</v>
      </c>
      <c r="M8905" s="50">
        <v>1.5706838513959837E-3</v>
      </c>
      <c r="N8905" s="50">
        <v>4.9000000000000002E-2</v>
      </c>
      <c r="O8905" s="50">
        <v>4.9399999999999999E-2</v>
      </c>
      <c r="R8905" s="59"/>
    </row>
    <row r="8906" spans="11:18" x14ac:dyDescent="0.2">
      <c r="K8906" s="17">
        <v>8897</v>
      </c>
      <c r="L8906" s="50">
        <v>1.6893966894185538E-3</v>
      </c>
      <c r="M8906" s="50">
        <v>1.702866983306853E-3</v>
      </c>
      <c r="N8906" s="50">
        <v>4.9599999999999998E-2</v>
      </c>
      <c r="O8906" s="50">
        <v>5.0200000000000002E-2</v>
      </c>
      <c r="R8906" s="59"/>
    </row>
    <row r="8907" spans="11:18" x14ac:dyDescent="0.2">
      <c r="K8907" s="17">
        <v>8898</v>
      </c>
      <c r="L8907" s="50">
        <v>1.6494715932230193E-3</v>
      </c>
      <c r="M8907" s="50">
        <v>1.6628530440061535E-3</v>
      </c>
      <c r="N8907" s="50">
        <v>4.9599999999999998E-2</v>
      </c>
      <c r="O8907" s="50">
        <v>4.9799999999999997E-2</v>
      </c>
      <c r="R8907" s="59"/>
    </row>
    <row r="8908" spans="11:18" x14ac:dyDescent="0.2">
      <c r="K8908" s="17">
        <v>8899</v>
      </c>
      <c r="L8908" s="50">
        <v>1.6647216939774659E-3</v>
      </c>
      <c r="M8908" s="50">
        <v>1.6782357746933055E-3</v>
      </c>
      <c r="N8908" s="50">
        <v>4.9799999999999997E-2</v>
      </c>
      <c r="O8908" s="50">
        <v>5.0200000000000002E-2</v>
      </c>
      <c r="R8908" s="59"/>
    </row>
    <row r="8909" spans="11:18" x14ac:dyDescent="0.2">
      <c r="K8909" s="17">
        <v>8900</v>
      </c>
      <c r="L8909" s="50">
        <v>1.546402478282087E-3</v>
      </c>
      <c r="M8909" s="50">
        <v>1.5590757783049891E-3</v>
      </c>
      <c r="N8909" s="50">
        <v>4.6800000000000001E-2</v>
      </c>
      <c r="O8909" s="50">
        <v>4.7199999999999999E-2</v>
      </c>
      <c r="R8909" s="59"/>
    </row>
    <row r="8910" spans="11:18" x14ac:dyDescent="0.2">
      <c r="K8910" s="17">
        <v>8901</v>
      </c>
      <c r="L8910" s="50">
        <v>1.6316292781265976E-3</v>
      </c>
      <c r="M8910" s="50">
        <v>1.6450490122476215E-3</v>
      </c>
      <c r="N8910" s="50">
        <v>4.9799999999999997E-2</v>
      </c>
      <c r="O8910" s="50">
        <v>0.05</v>
      </c>
      <c r="R8910" s="59"/>
    </row>
    <row r="8911" spans="11:18" x14ac:dyDescent="0.2">
      <c r="K8911" s="17">
        <v>8902</v>
      </c>
      <c r="L8911" s="50">
        <v>1.5262182362363326E-3</v>
      </c>
      <c r="M8911" s="50">
        <v>1.5382647109223296E-3</v>
      </c>
      <c r="N8911" s="50">
        <v>4.4200000000000003E-2</v>
      </c>
      <c r="O8911" s="50">
        <v>4.5199999999999997E-2</v>
      </c>
      <c r="R8911" s="59"/>
    </row>
    <row r="8912" spans="11:18" x14ac:dyDescent="0.2">
      <c r="K8912" s="17">
        <v>8903</v>
      </c>
      <c r="L8912" s="50">
        <v>1.6583456055879833E-3</v>
      </c>
      <c r="M8912" s="50">
        <v>1.6722663313237407E-3</v>
      </c>
      <c r="N8912" s="50">
        <v>5.16E-2</v>
      </c>
      <c r="O8912" s="50">
        <v>5.1799999999999999E-2</v>
      </c>
      <c r="R8912" s="59"/>
    </row>
    <row r="8913" spans="11:18" x14ac:dyDescent="0.2">
      <c r="K8913" s="17">
        <v>8904</v>
      </c>
      <c r="L8913" s="50">
        <v>1.3797630557119468E-3</v>
      </c>
      <c r="M8913" s="50">
        <v>1.3916440238812887E-3</v>
      </c>
      <c r="N8913" s="50">
        <v>4.3799999999999999E-2</v>
      </c>
      <c r="O8913" s="50">
        <v>4.4400000000000002E-2</v>
      </c>
      <c r="R8913" s="59"/>
    </row>
    <row r="8914" spans="11:18" x14ac:dyDescent="0.2">
      <c r="K8914" s="17">
        <v>8905</v>
      </c>
      <c r="L8914" s="50">
        <v>1.6775555958689228E-3</v>
      </c>
      <c r="M8914" s="50">
        <v>1.6912321046177294E-3</v>
      </c>
      <c r="N8914" s="50">
        <v>5.0200000000000002E-2</v>
      </c>
      <c r="O8914" s="50">
        <v>5.0799999999999998E-2</v>
      </c>
      <c r="R8914" s="59"/>
    </row>
    <row r="8915" spans="11:18" x14ac:dyDescent="0.2">
      <c r="K8915" s="17">
        <v>8906</v>
      </c>
      <c r="L8915" s="50">
        <v>1.5947750206340488E-3</v>
      </c>
      <c r="M8915" s="50">
        <v>1.6083747697683342E-3</v>
      </c>
      <c r="N8915" s="50">
        <v>5.04E-2</v>
      </c>
      <c r="O8915" s="50">
        <v>5.0599999999999999E-2</v>
      </c>
      <c r="R8915" s="59"/>
    </row>
    <row r="8916" spans="11:18" x14ac:dyDescent="0.2">
      <c r="K8916" s="17">
        <v>8907</v>
      </c>
      <c r="L8916" s="50">
        <v>1.6742611249668509E-3</v>
      </c>
      <c r="M8916" s="50">
        <v>1.6883498242937296E-3</v>
      </c>
      <c r="N8916" s="50">
        <v>5.2200000000000003E-2</v>
      </c>
      <c r="O8916" s="50">
        <v>5.2400000000000002E-2</v>
      </c>
      <c r="R8916" s="59"/>
    </row>
    <row r="8917" spans="11:18" x14ac:dyDescent="0.2">
      <c r="K8917" s="17">
        <v>8908</v>
      </c>
      <c r="L8917" s="50">
        <v>1.688522363878677E-3</v>
      </c>
      <c r="M8917" s="50">
        <v>1.7020710926470392E-3</v>
      </c>
      <c r="N8917" s="50">
        <v>0.05</v>
      </c>
      <c r="O8917" s="50">
        <v>5.04E-2</v>
      </c>
      <c r="R8917" s="59"/>
    </row>
    <row r="8918" spans="11:18" x14ac:dyDescent="0.2">
      <c r="K8918" s="17">
        <v>8909</v>
      </c>
      <c r="L8918" s="50">
        <v>1.4497399421503291E-3</v>
      </c>
      <c r="M8918" s="50">
        <v>1.4633536471904945E-3</v>
      </c>
      <c r="N8918" s="50">
        <v>5.04E-2</v>
      </c>
      <c r="O8918" s="50">
        <v>5.0999999999999997E-2</v>
      </c>
      <c r="R8918" s="59"/>
    </row>
    <row r="8919" spans="11:18" x14ac:dyDescent="0.2">
      <c r="K8919" s="17">
        <v>8910</v>
      </c>
      <c r="L8919" s="50">
        <v>1.750090602012396E-3</v>
      </c>
      <c r="M8919" s="50">
        <v>1.7640529923933074E-3</v>
      </c>
      <c r="N8919" s="50">
        <v>5.1400000000000001E-2</v>
      </c>
      <c r="O8919" s="50">
        <v>5.1799999999999999E-2</v>
      </c>
      <c r="R8919" s="59"/>
    </row>
    <row r="8920" spans="11:18" x14ac:dyDescent="0.2">
      <c r="K8920" s="17">
        <v>8911</v>
      </c>
      <c r="L8920" s="50">
        <v>1.7247887754238786E-3</v>
      </c>
      <c r="M8920" s="50">
        <v>1.7387417249882591E-3</v>
      </c>
      <c r="N8920" s="50">
        <v>5.1400000000000001E-2</v>
      </c>
      <c r="O8920" s="50">
        <v>5.2400000000000002E-2</v>
      </c>
      <c r="R8920" s="59"/>
    </row>
    <row r="8921" spans="11:18" x14ac:dyDescent="0.2">
      <c r="K8921" s="17">
        <v>8912</v>
      </c>
      <c r="L8921" s="50">
        <v>1.6968496281451334E-3</v>
      </c>
      <c r="M8921" s="50">
        <v>1.7103626069210922E-3</v>
      </c>
      <c r="N8921" s="50">
        <v>0.05</v>
      </c>
      <c r="O8921" s="50">
        <v>5.0200000000000002E-2</v>
      </c>
      <c r="R8921" s="59"/>
    </row>
    <row r="8922" spans="11:18" x14ac:dyDescent="0.2">
      <c r="K8922" s="17">
        <v>8913</v>
      </c>
      <c r="L8922" s="50">
        <v>1.7390717070379566E-3</v>
      </c>
      <c r="M8922" s="50">
        <v>1.7534150470077691E-3</v>
      </c>
      <c r="N8922" s="50">
        <v>5.2999999999999999E-2</v>
      </c>
      <c r="O8922" s="50">
        <v>5.3400000000000003E-2</v>
      </c>
      <c r="R8922" s="59"/>
    </row>
    <row r="8923" spans="11:18" x14ac:dyDescent="0.2">
      <c r="K8923" s="17">
        <v>8914</v>
      </c>
      <c r="L8923" s="50">
        <v>1.8067777869642161E-3</v>
      </c>
      <c r="M8923" s="50">
        <v>1.821285839945309E-3</v>
      </c>
      <c r="N8923" s="50">
        <v>5.3800000000000001E-2</v>
      </c>
      <c r="O8923" s="50">
        <v>5.3800000000000001E-2</v>
      </c>
      <c r="R8923" s="59"/>
    </row>
    <row r="8924" spans="11:18" x14ac:dyDescent="0.2">
      <c r="K8924" s="17">
        <v>8915</v>
      </c>
      <c r="L8924" s="50">
        <v>1.3454693785330725E-3</v>
      </c>
      <c r="M8924" s="50">
        <v>1.3582396195421299E-3</v>
      </c>
      <c r="N8924" s="50">
        <v>4.7600000000000003E-2</v>
      </c>
      <c r="O8924" s="50">
        <v>4.7800000000000002E-2</v>
      </c>
      <c r="R8924" s="59"/>
    </row>
    <row r="8925" spans="11:18" x14ac:dyDescent="0.2">
      <c r="K8925" s="17">
        <v>8916</v>
      </c>
      <c r="L8925" s="50">
        <v>1.6767335121382846E-3</v>
      </c>
      <c r="M8925" s="50">
        <v>1.691469199184024E-3</v>
      </c>
      <c r="N8925" s="50">
        <v>5.4800000000000001E-2</v>
      </c>
      <c r="O8925" s="50">
        <v>5.5E-2</v>
      </c>
      <c r="R8925" s="59"/>
    </row>
    <row r="8926" spans="11:18" x14ac:dyDescent="0.2">
      <c r="K8926" s="17">
        <v>8917</v>
      </c>
      <c r="L8926" s="50">
        <v>1.6666935403535932E-3</v>
      </c>
      <c r="M8926" s="50">
        <v>1.6806383326942885E-3</v>
      </c>
      <c r="N8926" s="50">
        <v>5.1799999999999999E-2</v>
      </c>
      <c r="O8926" s="50">
        <v>5.1799999999999999E-2</v>
      </c>
      <c r="R8926" s="59"/>
    </row>
    <row r="8927" spans="11:18" x14ac:dyDescent="0.2">
      <c r="K8927" s="17">
        <v>8918</v>
      </c>
      <c r="L8927" s="50">
        <v>1.5642396506703737E-3</v>
      </c>
      <c r="M8927" s="50">
        <v>1.5767222627657319E-3</v>
      </c>
      <c r="N8927" s="50">
        <v>4.6199999999999998E-2</v>
      </c>
      <c r="O8927" s="50">
        <v>4.6399999999999997E-2</v>
      </c>
      <c r="R8927" s="59"/>
    </row>
    <row r="8928" spans="11:18" x14ac:dyDescent="0.2">
      <c r="K8928" s="17">
        <v>8919</v>
      </c>
      <c r="L8928" s="50">
        <v>1.7560422698223988E-3</v>
      </c>
      <c r="M8928" s="50">
        <v>1.7697027690910261E-3</v>
      </c>
      <c r="N8928" s="50">
        <v>5.0200000000000002E-2</v>
      </c>
      <c r="O8928" s="50">
        <v>5.0999999999999997E-2</v>
      </c>
      <c r="R8928" s="59"/>
    </row>
    <row r="8929" spans="11:18" x14ac:dyDescent="0.2">
      <c r="K8929" s="17">
        <v>8920</v>
      </c>
      <c r="L8929" s="50">
        <v>1.8777512484923205E-3</v>
      </c>
      <c r="M8929" s="50">
        <v>1.8922757238537791E-3</v>
      </c>
      <c r="N8929" s="50">
        <v>5.3600000000000002E-2</v>
      </c>
      <c r="O8929" s="50">
        <v>5.3999999999999999E-2</v>
      </c>
      <c r="R8929" s="59"/>
    </row>
    <row r="8930" spans="11:18" x14ac:dyDescent="0.2">
      <c r="K8930" s="17">
        <v>8921</v>
      </c>
      <c r="L8930" s="50">
        <v>1.9379233622170708E-3</v>
      </c>
      <c r="M8930" s="50">
        <v>1.9532723511337243E-3</v>
      </c>
      <c r="N8930" s="50">
        <v>5.6599999999999998E-2</v>
      </c>
      <c r="O8930" s="50">
        <v>5.7200000000000001E-2</v>
      </c>
      <c r="R8930" s="59"/>
    </row>
    <row r="8931" spans="11:18" x14ac:dyDescent="0.2">
      <c r="K8931" s="17">
        <v>8922</v>
      </c>
      <c r="L8931" s="50">
        <v>1.7510634372994642E-3</v>
      </c>
      <c r="M8931" s="50">
        <v>1.7653582675668392E-3</v>
      </c>
      <c r="N8931" s="50">
        <v>5.28E-2</v>
      </c>
      <c r="O8931" s="50">
        <v>5.3199999999999997E-2</v>
      </c>
      <c r="R8931" s="59"/>
    </row>
    <row r="8932" spans="11:18" x14ac:dyDescent="0.2">
      <c r="K8932" s="17">
        <v>8923</v>
      </c>
      <c r="L8932" s="50">
        <v>1.5702041449227441E-3</v>
      </c>
      <c r="M8932" s="50">
        <v>1.5837077304771E-3</v>
      </c>
      <c r="N8932" s="50">
        <v>4.9799999999999997E-2</v>
      </c>
      <c r="O8932" s="50">
        <v>5.0599999999999999E-2</v>
      </c>
      <c r="R8932" s="59"/>
    </row>
    <row r="8933" spans="11:18" x14ac:dyDescent="0.2">
      <c r="K8933" s="17">
        <v>8924</v>
      </c>
      <c r="L8933" s="50">
        <v>1.6668195033787768E-3</v>
      </c>
      <c r="M8933" s="50">
        <v>1.6803034838334461E-3</v>
      </c>
      <c r="N8933" s="50">
        <v>0.05</v>
      </c>
      <c r="O8933" s="50">
        <v>5.0200000000000002E-2</v>
      </c>
      <c r="R8933" s="59"/>
    </row>
    <row r="8934" spans="11:18" x14ac:dyDescent="0.2">
      <c r="K8934" s="17">
        <v>8925</v>
      </c>
      <c r="L8934" s="50">
        <v>1.7436593638144821E-3</v>
      </c>
      <c r="M8934" s="50">
        <v>1.7581004207183493E-3</v>
      </c>
      <c r="N8934" s="50">
        <v>5.3400000000000003E-2</v>
      </c>
      <c r="O8934" s="50">
        <v>5.3999999999999999E-2</v>
      </c>
      <c r="R8934" s="59"/>
    </row>
    <row r="8935" spans="11:18" x14ac:dyDescent="0.2">
      <c r="K8935" s="17">
        <v>8926</v>
      </c>
      <c r="L8935" s="50">
        <v>1.5853554171979074E-3</v>
      </c>
      <c r="M8935" s="50">
        <v>1.5987508552245896E-3</v>
      </c>
      <c r="N8935" s="50">
        <v>4.9599999999999998E-2</v>
      </c>
      <c r="O8935" s="50">
        <v>4.9799999999999997E-2</v>
      </c>
      <c r="R8935" s="59"/>
    </row>
    <row r="8936" spans="11:18" x14ac:dyDescent="0.2">
      <c r="K8936" s="17">
        <v>8927</v>
      </c>
      <c r="L8936" s="50">
        <v>1.7896792455461452E-3</v>
      </c>
      <c r="M8936" s="50">
        <v>1.8033416226838921E-3</v>
      </c>
      <c r="N8936" s="50">
        <v>5.04E-2</v>
      </c>
      <c r="O8936" s="50">
        <v>5.0599999999999999E-2</v>
      </c>
      <c r="R8936" s="59"/>
    </row>
    <row r="8937" spans="11:18" x14ac:dyDescent="0.2">
      <c r="K8937" s="17">
        <v>8928</v>
      </c>
      <c r="L8937" s="50">
        <v>1.4882360099105929E-3</v>
      </c>
      <c r="M8937" s="50">
        <v>1.5014334055723489E-3</v>
      </c>
      <c r="N8937" s="50">
        <v>4.9000000000000002E-2</v>
      </c>
      <c r="O8937" s="50">
        <v>4.9200000000000001E-2</v>
      </c>
      <c r="R8937" s="59"/>
    </row>
    <row r="8938" spans="11:18" x14ac:dyDescent="0.2">
      <c r="K8938" s="17">
        <v>8929</v>
      </c>
      <c r="L8938" s="50">
        <v>1.7069307888038807E-3</v>
      </c>
      <c r="M8938" s="50">
        <v>1.7209068918194437E-3</v>
      </c>
      <c r="N8938" s="50">
        <v>5.16E-2</v>
      </c>
      <c r="O8938" s="50">
        <v>5.1999999999999998E-2</v>
      </c>
      <c r="R8938" s="59"/>
    </row>
    <row r="8939" spans="11:18" x14ac:dyDescent="0.2">
      <c r="K8939" s="17">
        <v>8930</v>
      </c>
      <c r="L8939" s="50">
        <v>1.556745604942622E-3</v>
      </c>
      <c r="M8939" s="50">
        <v>1.5706904423408016E-3</v>
      </c>
      <c r="N8939" s="50">
        <v>5.1799999999999999E-2</v>
      </c>
      <c r="O8939" s="50">
        <v>5.2200000000000003E-2</v>
      </c>
      <c r="R8939" s="59"/>
    </row>
    <row r="8940" spans="11:18" x14ac:dyDescent="0.2">
      <c r="K8940" s="17">
        <v>8931</v>
      </c>
      <c r="L8940" s="50">
        <v>1.5158152999273375E-3</v>
      </c>
      <c r="M8940" s="50">
        <v>1.5292892738505595E-3</v>
      </c>
      <c r="N8940" s="50">
        <v>0.05</v>
      </c>
      <c r="O8940" s="50">
        <v>5.0200000000000002E-2</v>
      </c>
      <c r="R8940" s="59"/>
    </row>
    <row r="8941" spans="11:18" x14ac:dyDescent="0.2">
      <c r="K8941" s="17">
        <v>8932</v>
      </c>
      <c r="L8941" s="50">
        <v>1.8379041480323605E-3</v>
      </c>
      <c r="M8941" s="50">
        <v>1.8519568519977871E-3</v>
      </c>
      <c r="N8941" s="50">
        <v>5.1999999999999998E-2</v>
      </c>
      <c r="O8941" s="50">
        <v>5.1999999999999998E-2</v>
      </c>
      <c r="R8941" s="59"/>
    </row>
    <row r="8942" spans="11:18" x14ac:dyDescent="0.2">
      <c r="K8942" s="17">
        <v>8933</v>
      </c>
      <c r="L8942" s="50">
        <v>1.5800493770358429E-3</v>
      </c>
      <c r="M8942" s="50">
        <v>1.5926253134876083E-3</v>
      </c>
      <c r="N8942" s="50">
        <v>4.6199999999999998E-2</v>
      </c>
      <c r="O8942" s="50">
        <v>4.6800000000000001E-2</v>
      </c>
      <c r="R8942" s="59"/>
    </row>
    <row r="8943" spans="11:18" x14ac:dyDescent="0.2">
      <c r="K8943" s="17">
        <v>8934</v>
      </c>
      <c r="L8943" s="50">
        <v>1.7144764910873107E-3</v>
      </c>
      <c r="M8943" s="50">
        <v>1.7281005558422095E-3</v>
      </c>
      <c r="N8943" s="50">
        <v>5.0200000000000002E-2</v>
      </c>
      <c r="O8943" s="50">
        <v>5.1200000000000002E-2</v>
      </c>
      <c r="R8943" s="59"/>
    </row>
    <row r="8944" spans="11:18" x14ac:dyDescent="0.2">
      <c r="K8944" s="17">
        <v>8935</v>
      </c>
      <c r="L8944" s="50">
        <v>1.6006742372514189E-3</v>
      </c>
      <c r="M8944" s="50">
        <v>1.6145424127481246E-3</v>
      </c>
      <c r="N8944" s="50">
        <v>5.1400000000000001E-2</v>
      </c>
      <c r="O8944" s="50">
        <v>5.16E-2</v>
      </c>
      <c r="R8944" s="59"/>
    </row>
    <row r="8945" spans="11:18" x14ac:dyDescent="0.2">
      <c r="K8945" s="17">
        <v>8936</v>
      </c>
      <c r="L8945" s="50">
        <v>1.9774476610250132E-3</v>
      </c>
      <c r="M8945" s="50">
        <v>1.9928183400955307E-3</v>
      </c>
      <c r="N8945" s="50">
        <v>5.6800000000000003E-2</v>
      </c>
      <c r="O8945" s="50">
        <v>5.7000000000000002E-2</v>
      </c>
      <c r="R8945" s="59"/>
    </row>
    <row r="8946" spans="11:18" x14ac:dyDescent="0.2">
      <c r="K8946" s="17">
        <v>8937</v>
      </c>
      <c r="L8946" s="50">
        <v>1.5882842900886234E-3</v>
      </c>
      <c r="M8946" s="50">
        <v>1.6010135803250993E-3</v>
      </c>
      <c r="N8946" s="50">
        <v>4.7199999999999999E-2</v>
      </c>
      <c r="O8946" s="50">
        <v>4.7199999999999999E-2</v>
      </c>
      <c r="R8946" s="59"/>
    </row>
    <row r="8947" spans="11:18" x14ac:dyDescent="0.2">
      <c r="K8947" s="17">
        <v>8938</v>
      </c>
      <c r="L8947" s="50">
        <v>1.7839794685124129E-3</v>
      </c>
      <c r="M8947" s="50">
        <v>1.7986618544262565E-3</v>
      </c>
      <c r="N8947" s="50">
        <v>5.4399999999999997E-2</v>
      </c>
      <c r="O8947" s="50">
        <v>5.4600000000000003E-2</v>
      </c>
      <c r="R8947" s="59"/>
    </row>
    <row r="8948" spans="11:18" x14ac:dyDescent="0.2">
      <c r="K8948" s="17">
        <v>8939</v>
      </c>
      <c r="L8948" s="50">
        <v>1.7027466298905334E-3</v>
      </c>
      <c r="M8948" s="50">
        <v>1.7169067262058784E-3</v>
      </c>
      <c r="N8948" s="50">
        <v>5.2400000000000002E-2</v>
      </c>
      <c r="O8948" s="50">
        <v>5.2999999999999999E-2</v>
      </c>
      <c r="R8948" s="59"/>
    </row>
    <row r="8949" spans="11:18" x14ac:dyDescent="0.2">
      <c r="K8949" s="17">
        <v>8940</v>
      </c>
      <c r="L8949" s="50">
        <v>1.6502235015043614E-3</v>
      </c>
      <c r="M8949" s="50">
        <v>1.664074889391094E-3</v>
      </c>
      <c r="N8949" s="50">
        <v>5.1200000000000002E-2</v>
      </c>
      <c r="O8949" s="50">
        <v>5.16E-2</v>
      </c>
      <c r="R8949" s="59"/>
    </row>
    <row r="8950" spans="11:18" x14ac:dyDescent="0.2">
      <c r="K8950" s="17">
        <v>8941</v>
      </c>
      <c r="L8950" s="50">
        <v>1.7480942838259872E-3</v>
      </c>
      <c r="M8950" s="50">
        <v>1.762289511361454E-3</v>
      </c>
      <c r="N8950" s="50">
        <v>5.2200000000000003E-2</v>
      </c>
      <c r="O8950" s="50">
        <v>5.2999999999999999E-2</v>
      </c>
      <c r="R8950" s="59"/>
    </row>
    <row r="8951" spans="11:18" x14ac:dyDescent="0.2">
      <c r="K8951" s="17">
        <v>8942</v>
      </c>
      <c r="L8951" s="50">
        <v>1.9846441384813247E-3</v>
      </c>
      <c r="M8951" s="50">
        <v>1.9983311610261012E-3</v>
      </c>
      <c r="N8951" s="50">
        <v>5.04E-2</v>
      </c>
      <c r="O8951" s="50">
        <v>5.04E-2</v>
      </c>
      <c r="R8951" s="59"/>
    </row>
    <row r="8952" spans="11:18" x14ac:dyDescent="0.2">
      <c r="K8952" s="17">
        <v>8943</v>
      </c>
      <c r="L8952" s="50">
        <v>1.9756397285120696E-3</v>
      </c>
      <c r="M8952" s="50">
        <v>1.9905907225566651E-3</v>
      </c>
      <c r="N8952" s="50">
        <v>5.5199999999999999E-2</v>
      </c>
      <c r="O8952" s="50">
        <v>5.5399999999999998E-2</v>
      </c>
      <c r="R8952" s="59"/>
    </row>
    <row r="8953" spans="11:18" x14ac:dyDescent="0.2">
      <c r="K8953" s="17">
        <v>8944</v>
      </c>
      <c r="L8953" s="50">
        <v>1.8588430208377298E-3</v>
      </c>
      <c r="M8953" s="50">
        <v>1.8729543250789536E-3</v>
      </c>
      <c r="N8953" s="50">
        <v>5.2200000000000003E-2</v>
      </c>
      <c r="O8953" s="50">
        <v>5.2200000000000003E-2</v>
      </c>
      <c r="R8953" s="59"/>
    </row>
    <row r="8954" spans="11:18" x14ac:dyDescent="0.2">
      <c r="K8954" s="17">
        <v>8945</v>
      </c>
      <c r="L8954" s="50">
        <v>1.5750253111979234E-3</v>
      </c>
      <c r="M8954" s="50">
        <v>1.5887331058873618E-3</v>
      </c>
      <c r="N8954" s="50">
        <v>5.0999999999999997E-2</v>
      </c>
      <c r="O8954" s="50">
        <v>5.0999999999999997E-2</v>
      </c>
      <c r="R8954" s="59"/>
    </row>
    <row r="8955" spans="11:18" x14ac:dyDescent="0.2">
      <c r="K8955" s="17">
        <v>8946</v>
      </c>
      <c r="L8955" s="50">
        <v>1.5968721292967966E-3</v>
      </c>
      <c r="M8955" s="50">
        <v>1.6113437918375557E-3</v>
      </c>
      <c r="N8955" s="50">
        <v>5.3600000000000002E-2</v>
      </c>
      <c r="O8955" s="50">
        <v>5.3999999999999999E-2</v>
      </c>
      <c r="R8955" s="59"/>
    </row>
    <row r="8956" spans="11:18" x14ac:dyDescent="0.2">
      <c r="K8956" s="17">
        <v>8947</v>
      </c>
      <c r="L8956" s="50">
        <v>1.756289651934066E-3</v>
      </c>
      <c r="M8956" s="50">
        <v>1.7701754566459122E-3</v>
      </c>
      <c r="N8956" s="50">
        <v>5.1200000000000002E-2</v>
      </c>
      <c r="O8956" s="50">
        <v>5.16E-2</v>
      </c>
      <c r="R8956" s="59"/>
    </row>
    <row r="8957" spans="11:18" x14ac:dyDescent="0.2">
      <c r="K8957" s="17">
        <v>8948</v>
      </c>
      <c r="L8957" s="50">
        <v>1.6954856095095416E-3</v>
      </c>
      <c r="M8957" s="50">
        <v>1.7090777453004614E-3</v>
      </c>
      <c r="N8957" s="50">
        <v>5.04E-2</v>
      </c>
      <c r="O8957" s="50">
        <v>5.04E-2</v>
      </c>
      <c r="R8957" s="59"/>
    </row>
    <row r="8958" spans="11:18" x14ac:dyDescent="0.2">
      <c r="K8958" s="17">
        <v>8949</v>
      </c>
      <c r="L8958" s="50">
        <v>1.659299556730524E-3</v>
      </c>
      <c r="M8958" s="50">
        <v>1.6734573975752615E-3</v>
      </c>
      <c r="N8958" s="50">
        <v>5.1999999999999998E-2</v>
      </c>
      <c r="O8958" s="50">
        <v>5.28E-2</v>
      </c>
      <c r="R8958" s="59"/>
    </row>
    <row r="8959" spans="11:18" x14ac:dyDescent="0.2">
      <c r="K8959" s="17">
        <v>8950</v>
      </c>
      <c r="L8959" s="50">
        <v>1.7153798332261601E-3</v>
      </c>
      <c r="M8959" s="50">
        <v>1.7285977744212545E-3</v>
      </c>
      <c r="N8959" s="50">
        <v>4.8800000000000003E-2</v>
      </c>
      <c r="O8959" s="50">
        <v>4.9200000000000001E-2</v>
      </c>
      <c r="R8959" s="59"/>
    </row>
    <row r="8960" spans="11:18" x14ac:dyDescent="0.2">
      <c r="K8960" s="17">
        <v>8951</v>
      </c>
      <c r="L8960" s="50">
        <v>1.8452258989337129E-3</v>
      </c>
      <c r="M8960" s="50">
        <v>1.8604203503591698E-3</v>
      </c>
      <c r="N8960" s="50">
        <v>5.62E-2</v>
      </c>
      <c r="O8960" s="50">
        <v>5.6599999999999998E-2</v>
      </c>
      <c r="R8960" s="59"/>
    </row>
    <row r="8961" spans="11:18" x14ac:dyDescent="0.2">
      <c r="K8961" s="17">
        <v>8952</v>
      </c>
      <c r="L8961" s="50">
        <v>1.5773375262722398E-3</v>
      </c>
      <c r="M8961" s="50">
        <v>1.590679766142581E-3</v>
      </c>
      <c r="N8961" s="50">
        <v>4.9000000000000002E-2</v>
      </c>
      <c r="O8961" s="50">
        <v>0.05</v>
      </c>
      <c r="R8961" s="59"/>
    </row>
    <row r="8962" spans="11:18" x14ac:dyDescent="0.2">
      <c r="K8962" s="17">
        <v>8953</v>
      </c>
      <c r="L8962" s="50">
        <v>1.8401827647940327E-3</v>
      </c>
      <c r="M8962" s="50">
        <v>1.8550121549236636E-3</v>
      </c>
      <c r="N8962" s="50">
        <v>5.5E-2</v>
      </c>
      <c r="O8962" s="50">
        <v>5.5E-2</v>
      </c>
      <c r="R8962" s="59"/>
    </row>
    <row r="8963" spans="11:18" x14ac:dyDescent="0.2">
      <c r="K8963" s="17">
        <v>8954</v>
      </c>
      <c r="L8963" s="50">
        <v>1.6888932964650503E-3</v>
      </c>
      <c r="M8963" s="50">
        <v>1.7018020392663715E-3</v>
      </c>
      <c r="N8963" s="50">
        <v>4.7600000000000003E-2</v>
      </c>
      <c r="O8963" s="50">
        <v>4.8000000000000001E-2</v>
      </c>
      <c r="R8963" s="59"/>
    </row>
    <row r="8964" spans="11:18" x14ac:dyDescent="0.2">
      <c r="K8964" s="17">
        <v>8955</v>
      </c>
      <c r="L8964" s="50">
        <v>1.4963342121972164E-3</v>
      </c>
      <c r="M8964" s="50">
        <v>1.5084115432912558E-3</v>
      </c>
      <c r="N8964" s="50">
        <v>4.4200000000000003E-2</v>
      </c>
      <c r="O8964" s="50">
        <v>4.5600000000000002E-2</v>
      </c>
      <c r="R8964" s="59"/>
    </row>
    <row r="8965" spans="11:18" x14ac:dyDescent="0.2">
      <c r="K8965" s="17">
        <v>8956</v>
      </c>
      <c r="L8965" s="50">
        <v>1.6958670531691921E-3</v>
      </c>
      <c r="M8965" s="50">
        <v>1.709092014551421E-3</v>
      </c>
      <c r="N8965" s="50">
        <v>4.8800000000000003E-2</v>
      </c>
      <c r="O8965" s="50">
        <v>4.9200000000000001E-2</v>
      </c>
      <c r="R8965" s="59"/>
    </row>
    <row r="8966" spans="11:18" x14ac:dyDescent="0.2">
      <c r="K8966" s="17">
        <v>8957</v>
      </c>
      <c r="L8966" s="50">
        <v>1.7307842796984456E-3</v>
      </c>
      <c r="M8966" s="50">
        <v>1.745525856864316E-3</v>
      </c>
      <c r="N8966" s="50">
        <v>5.4600000000000003E-2</v>
      </c>
      <c r="O8966" s="50">
        <v>5.4800000000000001E-2</v>
      </c>
      <c r="R8966" s="59"/>
    </row>
    <row r="8967" spans="11:18" x14ac:dyDescent="0.2">
      <c r="K8967" s="17">
        <v>8958</v>
      </c>
      <c r="L8967" s="50">
        <v>1.8568047333722521E-3</v>
      </c>
      <c r="M8967" s="50">
        <v>1.8712854069694476E-3</v>
      </c>
      <c r="N8967" s="50">
        <v>5.28E-2</v>
      </c>
      <c r="O8967" s="50">
        <v>5.3999999999999999E-2</v>
      </c>
      <c r="R8967" s="59"/>
    </row>
    <row r="8968" spans="11:18" x14ac:dyDescent="0.2">
      <c r="K8968" s="17">
        <v>8959</v>
      </c>
      <c r="L8968" s="50">
        <v>1.8184592600314765E-3</v>
      </c>
      <c r="M8968" s="50">
        <v>1.8332525495419276E-3</v>
      </c>
      <c r="N8968" s="50">
        <v>5.4600000000000003E-2</v>
      </c>
      <c r="O8968" s="50">
        <v>5.5E-2</v>
      </c>
      <c r="R8968" s="59"/>
    </row>
    <row r="8969" spans="11:18" x14ac:dyDescent="0.2">
      <c r="K8969" s="17">
        <v>8960</v>
      </c>
      <c r="L8969" s="50">
        <v>1.4308680475033204E-3</v>
      </c>
      <c r="M8969" s="50">
        <v>1.4432275366583283E-3</v>
      </c>
      <c r="N8969" s="50">
        <v>4.58E-2</v>
      </c>
      <c r="O8969" s="50">
        <v>4.6199999999999998E-2</v>
      </c>
      <c r="R8969" s="59"/>
    </row>
    <row r="8970" spans="11:18" x14ac:dyDescent="0.2">
      <c r="K8970" s="17">
        <v>8961</v>
      </c>
      <c r="L8970" s="50">
        <v>1.5900335557696983E-3</v>
      </c>
      <c r="M8970" s="50">
        <v>1.6035226358231639E-3</v>
      </c>
      <c r="N8970" s="50">
        <v>0.05</v>
      </c>
      <c r="O8970" s="50">
        <v>5.0200000000000002E-2</v>
      </c>
      <c r="R8970" s="59"/>
    </row>
    <row r="8971" spans="11:18" x14ac:dyDescent="0.2">
      <c r="K8971" s="17">
        <v>8962</v>
      </c>
      <c r="L8971" s="50">
        <v>1.9845968801933188E-3</v>
      </c>
      <c r="M8971" s="50">
        <v>1.9995843036363322E-3</v>
      </c>
      <c r="N8971" s="50">
        <v>5.5199999999999999E-2</v>
      </c>
      <c r="O8971" s="50">
        <v>5.5599999999999997E-2</v>
      </c>
      <c r="R8971" s="59"/>
    </row>
    <row r="8972" spans="11:18" x14ac:dyDescent="0.2">
      <c r="K8972" s="17">
        <v>8963</v>
      </c>
      <c r="L8972" s="50">
        <v>1.6932280789263732E-3</v>
      </c>
      <c r="M8972" s="50">
        <v>1.7063622442532221E-3</v>
      </c>
      <c r="N8972" s="50">
        <v>4.8399999999999999E-2</v>
      </c>
      <c r="O8972" s="50">
        <v>4.9000000000000002E-2</v>
      </c>
      <c r="R8972" s="59"/>
    </row>
    <row r="8973" spans="11:18" x14ac:dyDescent="0.2">
      <c r="K8973" s="17">
        <v>8964</v>
      </c>
      <c r="L8973" s="50">
        <v>1.9091341528942396E-3</v>
      </c>
      <c r="M8973" s="50">
        <v>1.9244514374839163E-3</v>
      </c>
      <c r="N8973" s="50">
        <v>5.6599999999999998E-2</v>
      </c>
      <c r="O8973" s="50">
        <v>5.7000000000000002E-2</v>
      </c>
      <c r="R8973" s="59"/>
    </row>
    <row r="8974" spans="11:18" x14ac:dyDescent="0.2">
      <c r="K8974" s="17">
        <v>8965</v>
      </c>
      <c r="L8974" s="50">
        <v>1.9363619700216628E-3</v>
      </c>
      <c r="M8974" s="50">
        <v>1.9519110553790707E-3</v>
      </c>
      <c r="N8974" s="50">
        <v>5.7599999999999998E-2</v>
      </c>
      <c r="O8974" s="50">
        <v>5.7799999999999997E-2</v>
      </c>
      <c r="R8974" s="59"/>
    </row>
    <row r="8975" spans="11:18" x14ac:dyDescent="0.2">
      <c r="K8975" s="17">
        <v>8966</v>
      </c>
      <c r="L8975" s="50">
        <v>1.7591240377722911E-3</v>
      </c>
      <c r="M8975" s="50">
        <v>1.7742924733455496E-3</v>
      </c>
      <c r="N8975" s="50">
        <v>5.6399999999999999E-2</v>
      </c>
      <c r="O8975" s="50">
        <v>5.6800000000000003E-2</v>
      </c>
      <c r="R8975" s="59"/>
    </row>
    <row r="8976" spans="11:18" x14ac:dyDescent="0.2">
      <c r="K8976" s="17">
        <v>8967</v>
      </c>
      <c r="L8976" s="50">
        <v>1.6552732551370684E-3</v>
      </c>
      <c r="M8976" s="50">
        <v>1.6693286413481019E-3</v>
      </c>
      <c r="N8976" s="50">
        <v>5.1999999999999998E-2</v>
      </c>
      <c r="O8976" s="50">
        <v>5.2400000000000002E-2</v>
      </c>
      <c r="R8976" s="59"/>
    </row>
    <row r="8977" spans="11:18" x14ac:dyDescent="0.2">
      <c r="K8977" s="17">
        <v>8968</v>
      </c>
      <c r="L8977" s="50">
        <v>1.6410906987911727E-3</v>
      </c>
      <c r="M8977" s="50">
        <v>1.6541246268253211E-3</v>
      </c>
      <c r="N8977" s="50">
        <v>4.82E-2</v>
      </c>
      <c r="O8977" s="50">
        <v>4.8399999999999999E-2</v>
      </c>
      <c r="R8977" s="59"/>
    </row>
    <row r="8978" spans="11:18" x14ac:dyDescent="0.2">
      <c r="K8978" s="17">
        <v>8969</v>
      </c>
      <c r="L8978" s="50">
        <v>1.5180934366494699E-3</v>
      </c>
      <c r="M8978" s="50">
        <v>1.5315394397037317E-3</v>
      </c>
      <c r="N8978" s="50">
        <v>0.05</v>
      </c>
      <c r="O8978" s="50">
        <v>5.0200000000000002E-2</v>
      </c>
      <c r="R8978" s="59"/>
    </row>
    <row r="8979" spans="11:18" x14ac:dyDescent="0.2">
      <c r="K8979" s="17">
        <v>8970</v>
      </c>
      <c r="L8979" s="50">
        <v>1.7090102172839957E-3</v>
      </c>
      <c r="M8979" s="50">
        <v>1.7231240834400668E-3</v>
      </c>
      <c r="N8979" s="50">
        <v>5.2400000000000002E-2</v>
      </c>
      <c r="O8979" s="50">
        <v>5.2400000000000002E-2</v>
      </c>
      <c r="R8979" s="59"/>
    </row>
    <row r="8980" spans="11:18" x14ac:dyDescent="0.2">
      <c r="K8980" s="17">
        <v>8971</v>
      </c>
      <c r="L8980" s="50">
        <v>1.7822649964634955E-3</v>
      </c>
      <c r="M8980" s="50">
        <v>1.796463997095621E-3</v>
      </c>
      <c r="N8980" s="50">
        <v>5.2200000000000003E-2</v>
      </c>
      <c r="O8980" s="50">
        <v>5.28E-2</v>
      </c>
      <c r="R8980" s="59"/>
    </row>
    <row r="8981" spans="11:18" x14ac:dyDescent="0.2">
      <c r="K8981" s="17">
        <v>8972</v>
      </c>
      <c r="L8981" s="50">
        <v>1.5501483428043751E-3</v>
      </c>
      <c r="M8981" s="50">
        <v>1.5631037075191979E-3</v>
      </c>
      <c r="N8981" s="50">
        <v>4.8000000000000001E-2</v>
      </c>
      <c r="O8981" s="50">
        <v>4.8399999999999999E-2</v>
      </c>
      <c r="R8981" s="59"/>
    </row>
    <row r="8982" spans="11:18" x14ac:dyDescent="0.2">
      <c r="K8982" s="17">
        <v>8973</v>
      </c>
      <c r="L8982" s="50">
        <v>1.7732944596168664E-3</v>
      </c>
      <c r="M8982" s="50">
        <v>1.7863644622365803E-3</v>
      </c>
      <c r="N8982" s="50">
        <v>4.82E-2</v>
      </c>
      <c r="O8982" s="50">
        <v>4.8599999999999997E-2</v>
      </c>
      <c r="R8982" s="59"/>
    </row>
    <row r="8983" spans="11:18" x14ac:dyDescent="0.2">
      <c r="K8983" s="17">
        <v>8974</v>
      </c>
      <c r="L8983" s="50">
        <v>1.8002348629296691E-3</v>
      </c>
      <c r="M8983" s="50">
        <v>1.8150573368960489E-3</v>
      </c>
      <c r="N8983" s="50">
        <v>5.5E-2</v>
      </c>
      <c r="O8983" s="50">
        <v>5.5199999999999999E-2</v>
      </c>
      <c r="R8983" s="59"/>
    </row>
    <row r="8984" spans="11:18" x14ac:dyDescent="0.2">
      <c r="K8984" s="17">
        <v>8975</v>
      </c>
      <c r="L8984" s="50">
        <v>1.4339373433269933E-3</v>
      </c>
      <c r="M8984" s="50">
        <v>1.4467194434012582E-3</v>
      </c>
      <c r="N8984" s="50">
        <v>4.7600000000000003E-2</v>
      </c>
      <c r="O8984" s="50">
        <v>4.7600000000000003E-2</v>
      </c>
      <c r="R8984" s="59"/>
    </row>
    <row r="8985" spans="11:18" x14ac:dyDescent="0.2">
      <c r="K8985" s="17">
        <v>8976</v>
      </c>
      <c r="L8985" s="50">
        <v>1.5449882292609747E-3</v>
      </c>
      <c r="M8985" s="50">
        <v>1.5570057439826587E-3</v>
      </c>
      <c r="N8985" s="50">
        <v>4.4400000000000002E-2</v>
      </c>
      <c r="O8985" s="50">
        <v>4.4600000000000001E-2</v>
      </c>
      <c r="R8985" s="59"/>
    </row>
    <row r="8986" spans="11:18" x14ac:dyDescent="0.2">
      <c r="K8986" s="17">
        <v>8977</v>
      </c>
      <c r="L8986" s="50">
        <v>1.8914532261032377E-3</v>
      </c>
      <c r="M8986" s="50">
        <v>1.9057043722533848E-3</v>
      </c>
      <c r="N8986" s="50">
        <v>5.2600000000000001E-2</v>
      </c>
      <c r="O8986" s="50">
        <v>5.28E-2</v>
      </c>
      <c r="R8986" s="59"/>
    </row>
    <row r="8987" spans="11:18" x14ac:dyDescent="0.2">
      <c r="K8987" s="17">
        <v>8978</v>
      </c>
      <c r="L8987" s="50">
        <v>1.6741846393240796E-3</v>
      </c>
      <c r="M8987" s="50">
        <v>1.6879871658276617E-3</v>
      </c>
      <c r="N8987" s="50">
        <v>5.0999999999999997E-2</v>
      </c>
      <c r="O8987" s="50">
        <v>5.1400000000000001E-2</v>
      </c>
      <c r="R8987" s="59"/>
    </row>
    <row r="8988" spans="11:18" x14ac:dyDescent="0.2">
      <c r="K8988" s="17">
        <v>8979</v>
      </c>
      <c r="L8988" s="50">
        <v>1.5744213109199422E-3</v>
      </c>
      <c r="M8988" s="50">
        <v>1.5875081566551967E-3</v>
      </c>
      <c r="N8988" s="50">
        <v>4.8599999999999997E-2</v>
      </c>
      <c r="O8988" s="50">
        <v>4.8599999999999997E-2</v>
      </c>
      <c r="R8988" s="59"/>
    </row>
    <row r="8989" spans="11:18" x14ac:dyDescent="0.2">
      <c r="K8989" s="17">
        <v>8980</v>
      </c>
      <c r="L8989" s="50">
        <v>1.5962681846879558E-3</v>
      </c>
      <c r="M8989" s="50">
        <v>1.6102569190993663E-3</v>
      </c>
      <c r="N8989" s="50">
        <v>5.1999999999999998E-2</v>
      </c>
      <c r="O8989" s="50">
        <v>5.2200000000000003E-2</v>
      </c>
      <c r="R8989" s="59"/>
    </row>
    <row r="8990" spans="11:18" x14ac:dyDescent="0.2">
      <c r="K8990" s="17">
        <v>8981</v>
      </c>
      <c r="L8990" s="50">
        <v>1.9186665886191236E-3</v>
      </c>
      <c r="M8990" s="50">
        <v>1.9329508376309534E-3</v>
      </c>
      <c r="N8990" s="50">
        <v>5.2600000000000001E-2</v>
      </c>
      <c r="O8990" s="50">
        <v>5.28E-2</v>
      </c>
      <c r="R8990" s="59"/>
    </row>
    <row r="8991" spans="11:18" x14ac:dyDescent="0.2">
      <c r="K8991" s="17">
        <v>8982</v>
      </c>
      <c r="L8991" s="50">
        <v>1.884277867553705E-3</v>
      </c>
      <c r="M8991" s="50">
        <v>1.8987421709862357E-3</v>
      </c>
      <c r="N8991" s="50">
        <v>5.2999999999999999E-2</v>
      </c>
      <c r="O8991" s="50">
        <v>5.3800000000000001E-2</v>
      </c>
      <c r="R8991" s="59"/>
    </row>
    <row r="8992" spans="11:18" x14ac:dyDescent="0.2">
      <c r="K8992" s="17">
        <v>8983</v>
      </c>
      <c r="L8992" s="50">
        <v>1.7061350286238191E-3</v>
      </c>
      <c r="M8992" s="50">
        <v>1.7195543715727186E-3</v>
      </c>
      <c r="N8992" s="50">
        <v>4.9599999999999998E-2</v>
      </c>
      <c r="O8992" s="50">
        <v>0.05</v>
      </c>
      <c r="R8992" s="59"/>
    </row>
    <row r="8993" spans="11:18" x14ac:dyDescent="0.2">
      <c r="K8993" s="17">
        <v>8984</v>
      </c>
      <c r="L8993" s="50">
        <v>1.5551078166157718E-3</v>
      </c>
      <c r="M8993" s="50">
        <v>1.5683585299521221E-3</v>
      </c>
      <c r="N8993" s="50">
        <v>4.9200000000000001E-2</v>
      </c>
      <c r="O8993" s="50">
        <v>4.9399999999999999E-2</v>
      </c>
      <c r="R8993" s="59"/>
    </row>
    <row r="8994" spans="11:18" x14ac:dyDescent="0.2">
      <c r="K8994" s="17">
        <v>8985</v>
      </c>
      <c r="L8994" s="50">
        <v>1.7886826984891695E-3</v>
      </c>
      <c r="M8994" s="50">
        <v>1.8029061603270847E-3</v>
      </c>
      <c r="N8994" s="50">
        <v>5.2400000000000002E-2</v>
      </c>
      <c r="O8994" s="50">
        <v>5.2999999999999999E-2</v>
      </c>
      <c r="R8994" s="59"/>
    </row>
    <row r="8995" spans="11:18" x14ac:dyDescent="0.2">
      <c r="K8995" s="17">
        <v>8986</v>
      </c>
      <c r="L8995" s="50">
        <v>1.8179020294314186E-3</v>
      </c>
      <c r="M8995" s="50">
        <v>1.8326068854284941E-3</v>
      </c>
      <c r="N8995" s="50">
        <v>5.4399999999999997E-2</v>
      </c>
      <c r="O8995" s="50">
        <v>5.4600000000000003E-2</v>
      </c>
      <c r="R8995" s="59"/>
    </row>
    <row r="8996" spans="11:18" x14ac:dyDescent="0.2">
      <c r="K8996" s="17">
        <v>8987</v>
      </c>
      <c r="L8996" s="50">
        <v>1.8104843615777543E-3</v>
      </c>
      <c r="M8996" s="50">
        <v>1.8245336014441197E-3</v>
      </c>
      <c r="N8996" s="50">
        <v>5.1999999999999998E-2</v>
      </c>
      <c r="O8996" s="50">
        <v>5.2200000000000003E-2</v>
      </c>
      <c r="R8996" s="59"/>
    </row>
    <row r="8997" spans="11:18" x14ac:dyDescent="0.2">
      <c r="K8997" s="17">
        <v>8988</v>
      </c>
      <c r="L8997" s="50">
        <v>1.6029456611917014E-3</v>
      </c>
      <c r="M8997" s="50">
        <v>1.6161690081060308E-3</v>
      </c>
      <c r="N8997" s="50">
        <v>4.9000000000000002E-2</v>
      </c>
      <c r="O8997" s="50">
        <v>4.9399999999999999E-2</v>
      </c>
      <c r="R8997" s="59"/>
    </row>
    <row r="8998" spans="11:18" x14ac:dyDescent="0.2">
      <c r="K8998" s="17">
        <v>8989</v>
      </c>
      <c r="L8998" s="50">
        <v>1.9330038457614333E-3</v>
      </c>
      <c r="M8998" s="50">
        <v>1.9470040918275219E-3</v>
      </c>
      <c r="N8998" s="50">
        <v>5.1400000000000001E-2</v>
      </c>
      <c r="O8998" s="50">
        <v>5.1799999999999999E-2</v>
      </c>
      <c r="R8998" s="59"/>
    </row>
    <row r="8999" spans="11:18" x14ac:dyDescent="0.2">
      <c r="K8999" s="17">
        <v>8990</v>
      </c>
      <c r="L8999" s="50">
        <v>1.8380048615919819E-3</v>
      </c>
      <c r="M8999" s="50">
        <v>1.8519541401475486E-3</v>
      </c>
      <c r="N8999" s="50">
        <v>5.16E-2</v>
      </c>
      <c r="O8999" s="50">
        <v>5.16E-2</v>
      </c>
      <c r="R8999" s="59"/>
    </row>
    <row r="9000" spans="11:18" x14ac:dyDescent="0.2">
      <c r="K9000" s="17">
        <v>8991</v>
      </c>
      <c r="L9000" s="50">
        <v>1.4743674769839227E-3</v>
      </c>
      <c r="M9000" s="50">
        <v>1.4871315481677367E-3</v>
      </c>
      <c r="N9000" s="50">
        <v>4.7399999999999998E-2</v>
      </c>
      <c r="O9000" s="50">
        <v>4.7800000000000002E-2</v>
      </c>
      <c r="R9000" s="59"/>
    </row>
    <row r="9001" spans="11:18" x14ac:dyDescent="0.2">
      <c r="K9001" s="17">
        <v>8992</v>
      </c>
      <c r="L9001" s="50">
        <v>1.7151222343246393E-3</v>
      </c>
      <c r="M9001" s="50">
        <v>1.7286560721919005E-3</v>
      </c>
      <c r="N9001" s="50">
        <v>0.05</v>
      </c>
      <c r="O9001" s="50">
        <v>5.0200000000000002E-2</v>
      </c>
      <c r="R9001" s="59"/>
    </row>
    <row r="9002" spans="11:18" x14ac:dyDescent="0.2">
      <c r="K9002" s="17">
        <v>8993</v>
      </c>
      <c r="L9002" s="50">
        <v>1.7722202742500542E-3</v>
      </c>
      <c r="M9002" s="50">
        <v>1.7860972874873485E-3</v>
      </c>
      <c r="N9002" s="50">
        <v>5.1200000000000002E-2</v>
      </c>
      <c r="O9002" s="50">
        <v>5.16E-2</v>
      </c>
      <c r="R9002" s="59"/>
    </row>
    <row r="9003" spans="11:18" x14ac:dyDescent="0.2">
      <c r="K9003" s="17">
        <v>8994</v>
      </c>
      <c r="L9003" s="50">
        <v>1.7659306049709756E-3</v>
      </c>
      <c r="M9003" s="50">
        <v>1.7798440880220109E-3</v>
      </c>
      <c r="N9003" s="50">
        <v>5.1400000000000001E-2</v>
      </c>
      <c r="O9003" s="50">
        <v>5.1799999999999999E-2</v>
      </c>
      <c r="R9003" s="59"/>
    </row>
    <row r="9004" spans="11:18" x14ac:dyDescent="0.2">
      <c r="K9004" s="17">
        <v>8995</v>
      </c>
      <c r="L9004" s="50">
        <v>1.6221356415810398E-3</v>
      </c>
      <c r="M9004" s="50">
        <v>1.6352537051075207E-3</v>
      </c>
      <c r="N9004" s="50">
        <v>4.8399999999999999E-2</v>
      </c>
      <c r="O9004" s="50">
        <v>4.9000000000000002E-2</v>
      </c>
      <c r="R9004" s="59"/>
    </row>
    <row r="9005" spans="11:18" x14ac:dyDescent="0.2">
      <c r="K9005" s="17">
        <v>8996</v>
      </c>
      <c r="L9005" s="50">
        <v>1.6735806348434903E-3</v>
      </c>
      <c r="M9005" s="50">
        <v>1.6868416711518384E-3</v>
      </c>
      <c r="N9005" s="50">
        <v>4.8800000000000003E-2</v>
      </c>
      <c r="O9005" s="50">
        <v>4.9399999999999999E-2</v>
      </c>
      <c r="R9005" s="59"/>
    </row>
    <row r="9006" spans="11:18" x14ac:dyDescent="0.2">
      <c r="K9006" s="17">
        <v>8997</v>
      </c>
      <c r="L9006" s="50">
        <v>1.727381638574817E-3</v>
      </c>
      <c r="M9006" s="50">
        <v>1.7409248249145954E-3</v>
      </c>
      <c r="N9006" s="50">
        <v>0.05</v>
      </c>
      <c r="O9006" s="50">
        <v>5.0200000000000002E-2</v>
      </c>
      <c r="R9006" s="59"/>
    </row>
    <row r="9007" spans="11:18" x14ac:dyDescent="0.2">
      <c r="K9007" s="17">
        <v>8998</v>
      </c>
      <c r="L9007" s="50">
        <v>1.5712549147367974E-3</v>
      </c>
      <c r="M9007" s="50">
        <v>1.5848034268511728E-3</v>
      </c>
      <c r="N9007" s="50">
        <v>5.0200000000000002E-2</v>
      </c>
      <c r="O9007" s="50">
        <v>5.04E-2</v>
      </c>
      <c r="R9007" s="59"/>
    </row>
    <row r="9008" spans="11:18" x14ac:dyDescent="0.2">
      <c r="K9008" s="17">
        <v>8999</v>
      </c>
      <c r="L9008" s="50">
        <v>1.7996772792214137E-3</v>
      </c>
      <c r="M9008" s="50">
        <v>1.813980557149267E-3</v>
      </c>
      <c r="N9008" s="50">
        <v>5.28E-2</v>
      </c>
      <c r="O9008" s="50">
        <v>5.3199999999999997E-2</v>
      </c>
      <c r="R9008" s="59"/>
    </row>
    <row r="9009" spans="11:18" x14ac:dyDescent="0.2">
      <c r="K9009" s="17">
        <v>9000</v>
      </c>
      <c r="L9009" s="50">
        <v>1.9993593972540686E-3</v>
      </c>
      <c r="M9009" s="50">
        <v>2.0146191432299887E-3</v>
      </c>
      <c r="N9009" s="50">
        <v>5.6399999999999999E-2</v>
      </c>
      <c r="O9009" s="50">
        <v>5.6800000000000003E-2</v>
      </c>
      <c r="R9009" s="59"/>
    </row>
    <row r="9010" spans="11:18" x14ac:dyDescent="0.2">
      <c r="K9010" s="17">
        <v>9001</v>
      </c>
      <c r="L9010" s="50">
        <v>1.8447676636333722E-3</v>
      </c>
      <c r="M9010" s="50">
        <v>1.8588128985849157E-3</v>
      </c>
      <c r="N9010" s="50">
        <v>5.1799999999999999E-2</v>
      </c>
      <c r="O9010" s="50">
        <v>5.2200000000000003E-2</v>
      </c>
      <c r="R9010" s="59"/>
    </row>
    <row r="9011" spans="11:18" x14ac:dyDescent="0.2">
      <c r="K9011" s="17">
        <v>9002</v>
      </c>
      <c r="L9011" s="50">
        <v>1.470726522648141E-3</v>
      </c>
      <c r="M9011" s="50">
        <v>1.4838901492916156E-3</v>
      </c>
      <c r="N9011" s="50">
        <v>4.9000000000000002E-2</v>
      </c>
      <c r="O9011" s="50">
        <v>4.9200000000000001E-2</v>
      </c>
      <c r="R9011" s="59"/>
    </row>
    <row r="9012" spans="11:18" x14ac:dyDescent="0.2">
      <c r="K9012" s="17">
        <v>9003</v>
      </c>
      <c r="L9012" s="50">
        <v>1.7613385197143459E-3</v>
      </c>
      <c r="M9012" s="50">
        <v>1.7762962724880826E-3</v>
      </c>
      <c r="N9012" s="50">
        <v>5.5399999999999998E-2</v>
      </c>
      <c r="O9012" s="50">
        <v>5.5800000000000002E-2</v>
      </c>
      <c r="R9012" s="59"/>
    </row>
    <row r="9013" spans="11:18" x14ac:dyDescent="0.2">
      <c r="K9013" s="17">
        <v>9004</v>
      </c>
      <c r="L9013" s="50">
        <v>1.5779252381141959E-3</v>
      </c>
      <c r="M9013" s="50">
        <v>1.590454800273069E-3</v>
      </c>
      <c r="N9013" s="50">
        <v>4.6199999999999998E-2</v>
      </c>
      <c r="O9013" s="50">
        <v>4.6600000000000003E-2</v>
      </c>
      <c r="R9013" s="59"/>
    </row>
    <row r="9014" spans="11:18" x14ac:dyDescent="0.2">
      <c r="K9014" s="17">
        <v>9005</v>
      </c>
      <c r="L9014" s="50">
        <v>1.8650305111188295E-3</v>
      </c>
      <c r="M9014" s="50">
        <v>1.8790403873129825E-3</v>
      </c>
      <c r="N9014" s="50">
        <v>5.1799999999999999E-2</v>
      </c>
      <c r="O9014" s="50">
        <v>5.1799999999999999E-2</v>
      </c>
      <c r="R9014" s="59"/>
    </row>
    <row r="9015" spans="11:18" x14ac:dyDescent="0.2">
      <c r="K9015" s="17">
        <v>9006</v>
      </c>
      <c r="L9015" s="50">
        <v>1.6536486694413118E-3</v>
      </c>
      <c r="M9015" s="50">
        <v>1.6659338457947147E-3</v>
      </c>
      <c r="N9015" s="50">
        <v>4.5400000000000003E-2</v>
      </c>
      <c r="O9015" s="50">
        <v>4.5400000000000003E-2</v>
      </c>
      <c r="R9015" s="59"/>
    </row>
    <row r="9016" spans="11:18" x14ac:dyDescent="0.2">
      <c r="K9016" s="17">
        <v>9007</v>
      </c>
      <c r="L9016" s="50">
        <v>1.6502804181379126E-3</v>
      </c>
      <c r="M9016" s="50">
        <v>1.6642769718804452E-3</v>
      </c>
      <c r="N9016" s="50">
        <v>5.1799999999999999E-2</v>
      </c>
      <c r="O9016" s="50">
        <v>5.2200000000000003E-2</v>
      </c>
      <c r="R9016" s="59"/>
    </row>
    <row r="9017" spans="11:18" x14ac:dyDescent="0.2">
      <c r="K9017" s="17">
        <v>9008</v>
      </c>
      <c r="L9017" s="50">
        <v>1.7593822067670619E-3</v>
      </c>
      <c r="M9017" s="50">
        <v>1.7742368115955035E-3</v>
      </c>
      <c r="N9017" s="50">
        <v>5.5199999999999999E-2</v>
      </c>
      <c r="O9017" s="50">
        <v>5.5199999999999999E-2</v>
      </c>
      <c r="R9017" s="59"/>
    </row>
    <row r="9018" spans="11:18" x14ac:dyDescent="0.2">
      <c r="K9018" s="17">
        <v>9009</v>
      </c>
      <c r="L9018" s="50">
        <v>1.8268812431198849E-3</v>
      </c>
      <c r="M9018" s="50">
        <v>1.8413596067953272E-3</v>
      </c>
      <c r="N9018" s="50">
        <v>5.3600000000000002E-2</v>
      </c>
      <c r="O9018" s="50">
        <v>5.3800000000000001E-2</v>
      </c>
      <c r="R9018" s="59"/>
    </row>
    <row r="9019" spans="11:18" x14ac:dyDescent="0.2">
      <c r="K9019" s="17">
        <v>9010</v>
      </c>
      <c r="L9019" s="50">
        <v>1.6874600347621183E-3</v>
      </c>
      <c r="M9019" s="50">
        <v>1.700992963483266E-3</v>
      </c>
      <c r="N9019" s="50">
        <v>4.9799999999999997E-2</v>
      </c>
      <c r="O9019" s="50">
        <v>5.04E-2</v>
      </c>
      <c r="R9019" s="59"/>
    </row>
    <row r="9020" spans="11:18" x14ac:dyDescent="0.2">
      <c r="K9020" s="17">
        <v>9011</v>
      </c>
      <c r="L9020" s="50">
        <v>1.7454907253911906E-3</v>
      </c>
      <c r="M9020" s="50">
        <v>1.758079954532425E-3</v>
      </c>
      <c r="N9020" s="50">
        <v>4.6399999999999997E-2</v>
      </c>
      <c r="O9020" s="50">
        <v>4.6600000000000003E-2</v>
      </c>
      <c r="R9020" s="59"/>
    </row>
    <row r="9021" spans="11:18" x14ac:dyDescent="0.2">
      <c r="K9021" s="17">
        <v>9012</v>
      </c>
      <c r="L9021" s="50">
        <v>1.3674935702615754E-3</v>
      </c>
      <c r="M9021" s="50">
        <v>1.3796828248498446E-3</v>
      </c>
      <c r="N9021" s="50">
        <v>4.5199999999999997E-2</v>
      </c>
      <c r="O9021" s="50">
        <v>4.5400000000000003E-2</v>
      </c>
      <c r="R9021" s="59"/>
    </row>
    <row r="9022" spans="11:18" x14ac:dyDescent="0.2">
      <c r="K9022" s="17">
        <v>9013</v>
      </c>
      <c r="L9022" s="50">
        <v>1.7619248358432306E-3</v>
      </c>
      <c r="M9022" s="50">
        <v>1.7765733581123796E-3</v>
      </c>
      <c r="N9022" s="50">
        <v>5.4399999999999997E-2</v>
      </c>
      <c r="O9022" s="50">
        <v>5.4399999999999997E-2</v>
      </c>
      <c r="R9022" s="59"/>
    </row>
    <row r="9023" spans="11:18" x14ac:dyDescent="0.2">
      <c r="K9023" s="17">
        <v>9014</v>
      </c>
      <c r="L9023" s="50">
        <v>1.7552700131253116E-3</v>
      </c>
      <c r="M9023" s="50">
        <v>1.768639010981471E-3</v>
      </c>
      <c r="N9023" s="50">
        <v>4.9399999999999999E-2</v>
      </c>
      <c r="O9023" s="50">
        <v>4.9599999999999998E-2</v>
      </c>
      <c r="R9023" s="59"/>
    </row>
    <row r="9024" spans="11:18" x14ac:dyDescent="0.2">
      <c r="K9024" s="17">
        <v>9015</v>
      </c>
      <c r="L9024" s="50">
        <v>1.7993569583087403E-3</v>
      </c>
      <c r="M9024" s="50">
        <v>1.8137591177019548E-3</v>
      </c>
      <c r="N9024" s="50">
        <v>5.3400000000000003E-2</v>
      </c>
      <c r="O9024" s="50">
        <v>5.3400000000000003E-2</v>
      </c>
      <c r="R9024" s="59"/>
    </row>
    <row r="9025" spans="11:18" x14ac:dyDescent="0.2">
      <c r="K9025" s="17">
        <v>9016</v>
      </c>
      <c r="L9025" s="50">
        <v>1.6865136983833509E-3</v>
      </c>
      <c r="M9025" s="50">
        <v>1.7004187364937156E-3</v>
      </c>
      <c r="N9025" s="50">
        <v>5.16E-2</v>
      </c>
      <c r="O9025" s="50">
        <v>5.1799999999999999E-2</v>
      </c>
      <c r="R9025" s="59"/>
    </row>
    <row r="9026" spans="11:18" x14ac:dyDescent="0.2">
      <c r="K9026" s="17">
        <v>9017</v>
      </c>
      <c r="L9026" s="50">
        <v>1.79226750893764E-3</v>
      </c>
      <c r="M9026" s="50">
        <v>1.8060051808722428E-3</v>
      </c>
      <c r="N9026" s="50">
        <v>5.04E-2</v>
      </c>
      <c r="O9026" s="50">
        <v>5.1200000000000002E-2</v>
      </c>
      <c r="R9026" s="59"/>
    </row>
    <row r="9027" spans="11:18" x14ac:dyDescent="0.2">
      <c r="K9027" s="17">
        <v>9018</v>
      </c>
      <c r="L9027" s="50">
        <v>1.908328360234447E-3</v>
      </c>
      <c r="M9027" s="50">
        <v>1.9230792887735691E-3</v>
      </c>
      <c r="N9027" s="50">
        <v>5.4600000000000003E-2</v>
      </c>
      <c r="O9027" s="50">
        <v>5.4800000000000001E-2</v>
      </c>
      <c r="R9027" s="59"/>
    </row>
    <row r="9028" spans="11:18" x14ac:dyDescent="0.2">
      <c r="K9028" s="17">
        <v>9019</v>
      </c>
      <c r="L9028" s="50">
        <v>1.7290980205663792E-3</v>
      </c>
      <c r="M9028" s="50">
        <v>1.7421548878990632E-3</v>
      </c>
      <c r="N9028" s="50">
        <v>4.82E-2</v>
      </c>
      <c r="O9028" s="50">
        <v>4.8399999999999999E-2</v>
      </c>
      <c r="R9028" s="59"/>
    </row>
    <row r="9029" spans="11:18" x14ac:dyDescent="0.2">
      <c r="K9029" s="17">
        <v>9020</v>
      </c>
      <c r="L9029" s="50">
        <v>1.6280095885777297E-3</v>
      </c>
      <c r="M9029" s="50">
        <v>1.6424690399381196E-3</v>
      </c>
      <c r="N9029" s="50">
        <v>5.3400000000000003E-2</v>
      </c>
      <c r="O9029" s="50">
        <v>5.3999999999999999E-2</v>
      </c>
      <c r="R9029" s="59"/>
    </row>
    <row r="9030" spans="11:18" x14ac:dyDescent="0.2">
      <c r="K9030" s="17">
        <v>9021</v>
      </c>
      <c r="L9030" s="50">
        <v>1.7446304876674481E-3</v>
      </c>
      <c r="M9030" s="50">
        <v>1.7580299987316088E-3</v>
      </c>
      <c r="N9030" s="50">
        <v>4.9399999999999999E-2</v>
      </c>
      <c r="O9030" s="50">
        <v>4.9599999999999998E-2</v>
      </c>
      <c r="R9030" s="59"/>
    </row>
    <row r="9031" spans="11:18" x14ac:dyDescent="0.2">
      <c r="K9031" s="17">
        <v>9022</v>
      </c>
      <c r="L9031" s="50">
        <v>1.6996562703816061E-3</v>
      </c>
      <c r="M9031" s="50">
        <v>1.7134162576370254E-3</v>
      </c>
      <c r="N9031" s="50">
        <v>5.0599999999999999E-2</v>
      </c>
      <c r="O9031" s="50">
        <v>5.1200000000000002E-2</v>
      </c>
      <c r="R9031" s="59"/>
    </row>
    <row r="9032" spans="11:18" x14ac:dyDescent="0.2">
      <c r="K9032" s="17">
        <v>9023</v>
      </c>
      <c r="L9032" s="50">
        <v>1.6461985159051693E-3</v>
      </c>
      <c r="M9032" s="50">
        <v>1.6599812312290403E-3</v>
      </c>
      <c r="N9032" s="50">
        <v>5.0999999999999997E-2</v>
      </c>
      <c r="O9032" s="50">
        <v>5.1400000000000001E-2</v>
      </c>
      <c r="R9032" s="59"/>
    </row>
    <row r="9033" spans="11:18" x14ac:dyDescent="0.2">
      <c r="K9033" s="17">
        <v>9024</v>
      </c>
      <c r="L9033" s="50">
        <v>1.7489828324762531E-3</v>
      </c>
      <c r="M9033" s="50">
        <v>1.7625095454637065E-3</v>
      </c>
      <c r="N9033" s="50">
        <v>0.05</v>
      </c>
      <c r="O9033" s="50">
        <v>5.04E-2</v>
      </c>
      <c r="R9033" s="59"/>
    </row>
    <row r="9034" spans="11:18" x14ac:dyDescent="0.2">
      <c r="K9034" s="17">
        <v>9025</v>
      </c>
      <c r="L9034" s="50">
        <v>1.8013936190425029E-3</v>
      </c>
      <c r="M9034" s="50">
        <v>1.8152391734656667E-3</v>
      </c>
      <c r="N9034" s="50">
        <v>5.0999999999999997E-2</v>
      </c>
      <c r="O9034" s="50">
        <v>5.1400000000000001E-2</v>
      </c>
      <c r="R9034" s="59"/>
    </row>
    <row r="9035" spans="11:18" x14ac:dyDescent="0.2">
      <c r="K9035" s="17">
        <v>9026</v>
      </c>
      <c r="L9035" s="50">
        <v>1.7617874637828933E-3</v>
      </c>
      <c r="M9035" s="50">
        <v>1.7757441271659829E-3</v>
      </c>
      <c r="N9035" s="50">
        <v>5.16E-2</v>
      </c>
      <c r="O9035" s="50">
        <v>5.1799999999999999E-2</v>
      </c>
      <c r="R9035" s="59"/>
    </row>
    <row r="9036" spans="11:18" x14ac:dyDescent="0.2">
      <c r="K9036" s="17">
        <v>9027</v>
      </c>
      <c r="L9036" s="50">
        <v>1.8046461061401477E-3</v>
      </c>
      <c r="M9036" s="50">
        <v>1.8189168723706658E-3</v>
      </c>
      <c r="N9036" s="50">
        <v>5.2400000000000002E-2</v>
      </c>
      <c r="O9036" s="50">
        <v>5.2999999999999999E-2</v>
      </c>
      <c r="R9036" s="59"/>
    </row>
    <row r="9037" spans="11:18" x14ac:dyDescent="0.2">
      <c r="K9037" s="17">
        <v>9028</v>
      </c>
      <c r="L9037" s="50">
        <v>1.8589375386775053E-3</v>
      </c>
      <c r="M9037" s="50">
        <v>1.8725058738702045E-3</v>
      </c>
      <c r="N9037" s="50">
        <v>4.9799999999999997E-2</v>
      </c>
      <c r="O9037" s="50">
        <v>5.0200000000000002E-2</v>
      </c>
      <c r="R9037" s="59"/>
    </row>
    <row r="9038" spans="11:18" x14ac:dyDescent="0.2">
      <c r="K9038" s="17">
        <v>9029</v>
      </c>
      <c r="L9038" s="50">
        <v>1.6680337141588965E-3</v>
      </c>
      <c r="M9038" s="50">
        <v>1.6810996520335124E-3</v>
      </c>
      <c r="N9038" s="50">
        <v>4.82E-2</v>
      </c>
      <c r="O9038" s="50">
        <v>4.8599999999999997E-2</v>
      </c>
      <c r="R9038" s="59"/>
    </row>
    <row r="9039" spans="11:18" x14ac:dyDescent="0.2">
      <c r="K9039" s="17">
        <v>9030</v>
      </c>
      <c r="L9039" s="50">
        <v>1.6244821301887814E-3</v>
      </c>
      <c r="M9039" s="50">
        <v>1.638073289140904E-3</v>
      </c>
      <c r="N9039" s="50">
        <v>5.04E-2</v>
      </c>
      <c r="O9039" s="50">
        <v>5.0599999999999999E-2</v>
      </c>
      <c r="R9039" s="59"/>
    </row>
    <row r="9040" spans="11:18" x14ac:dyDescent="0.2">
      <c r="K9040" s="17">
        <v>9031</v>
      </c>
      <c r="L9040" s="50">
        <v>1.5652790539427621E-3</v>
      </c>
      <c r="M9040" s="50">
        <v>1.5787250042717006E-3</v>
      </c>
      <c r="N9040" s="50">
        <v>0.05</v>
      </c>
      <c r="O9040" s="50">
        <v>0.05</v>
      </c>
      <c r="R9040" s="59"/>
    </row>
    <row r="9041" spans="11:18" x14ac:dyDescent="0.2">
      <c r="K9041" s="17">
        <v>9032</v>
      </c>
      <c r="L9041" s="50">
        <v>1.8189532168640284E-3</v>
      </c>
      <c r="M9041" s="50">
        <v>1.8336034187083222E-3</v>
      </c>
      <c r="N9041" s="50">
        <v>5.4199999999999998E-2</v>
      </c>
      <c r="O9041" s="50">
        <v>5.4399999999999997E-2</v>
      </c>
      <c r="R9041" s="59"/>
    </row>
    <row r="9042" spans="11:18" x14ac:dyDescent="0.2">
      <c r="K9042" s="17">
        <v>9033</v>
      </c>
      <c r="L9042" s="50">
        <v>1.6567392539440914E-3</v>
      </c>
      <c r="M9042" s="50">
        <v>1.6712828537723524E-3</v>
      </c>
      <c r="N9042" s="50">
        <v>5.3999999999999999E-2</v>
      </c>
      <c r="O9042" s="50">
        <v>5.4199999999999998E-2</v>
      </c>
      <c r="R9042" s="59"/>
    </row>
    <row r="9043" spans="11:18" x14ac:dyDescent="0.2">
      <c r="K9043" s="17">
        <v>9034</v>
      </c>
      <c r="L9043" s="50">
        <v>1.7431375826395196E-3</v>
      </c>
      <c r="M9043" s="50">
        <v>1.7571035485233529E-3</v>
      </c>
      <c r="N9043" s="50">
        <v>5.16E-2</v>
      </c>
      <c r="O9043" s="50">
        <v>5.2400000000000002E-2</v>
      </c>
      <c r="R9043" s="59"/>
    </row>
    <row r="9044" spans="11:18" x14ac:dyDescent="0.2">
      <c r="K9044" s="17">
        <v>9035</v>
      </c>
      <c r="L9044" s="50">
        <v>1.5825227382716574E-3</v>
      </c>
      <c r="M9044" s="50">
        <v>1.5955078133722863E-3</v>
      </c>
      <c r="N9044" s="50">
        <v>4.8000000000000001E-2</v>
      </c>
      <c r="O9044" s="50">
        <v>4.82E-2</v>
      </c>
      <c r="R9044" s="59"/>
    </row>
    <row r="9045" spans="11:18" x14ac:dyDescent="0.2">
      <c r="K9045" s="17">
        <v>9036</v>
      </c>
      <c r="L9045" s="50">
        <v>1.8829061668932307E-3</v>
      </c>
      <c r="M9045" s="50">
        <v>1.8971828852597493E-3</v>
      </c>
      <c r="N9045" s="50">
        <v>5.2600000000000001E-2</v>
      </c>
      <c r="O9045" s="50">
        <v>5.2999999999999999E-2</v>
      </c>
      <c r="R9045" s="59"/>
    </row>
    <row r="9046" spans="11:18" x14ac:dyDescent="0.2">
      <c r="K9046" s="17">
        <v>9037</v>
      </c>
      <c r="L9046" s="50">
        <v>1.7748533486808128E-3</v>
      </c>
      <c r="M9046" s="50">
        <v>1.7880215262680054E-3</v>
      </c>
      <c r="N9046" s="50">
        <v>4.8399999999999999E-2</v>
      </c>
      <c r="O9046" s="50">
        <v>4.8800000000000003E-2</v>
      </c>
      <c r="R9046" s="59"/>
    </row>
    <row r="9047" spans="11:18" x14ac:dyDescent="0.2">
      <c r="K9047" s="17">
        <v>9038</v>
      </c>
      <c r="L9047" s="50">
        <v>1.6871197952334565E-3</v>
      </c>
      <c r="M9047" s="50">
        <v>1.7003357884709932E-3</v>
      </c>
      <c r="N9047" s="50">
        <v>4.8399999999999999E-2</v>
      </c>
      <c r="O9047" s="50">
        <v>4.9399999999999999E-2</v>
      </c>
      <c r="R9047" s="59"/>
    </row>
    <row r="9048" spans="11:18" x14ac:dyDescent="0.2">
      <c r="K9048" s="17">
        <v>9039</v>
      </c>
      <c r="L9048" s="50">
        <v>1.6777688183901751E-3</v>
      </c>
      <c r="M9048" s="50">
        <v>1.6920793496655012E-3</v>
      </c>
      <c r="N9048" s="50">
        <v>5.3199999999999997E-2</v>
      </c>
      <c r="O9048" s="50">
        <v>5.3199999999999997E-2</v>
      </c>
      <c r="R9048" s="59"/>
    </row>
    <row r="9049" spans="11:18" x14ac:dyDescent="0.2">
      <c r="K9049" s="17">
        <v>9040</v>
      </c>
      <c r="L9049" s="50">
        <v>1.9058174169949709E-3</v>
      </c>
      <c r="M9049" s="50">
        <v>1.9198183564987637E-3</v>
      </c>
      <c r="N9049" s="50">
        <v>5.16E-2</v>
      </c>
      <c r="O9049" s="50">
        <v>5.1799999999999999E-2</v>
      </c>
      <c r="R9049" s="59"/>
    </row>
    <row r="9050" spans="11:18" x14ac:dyDescent="0.2">
      <c r="K9050" s="17">
        <v>9041</v>
      </c>
      <c r="L9050" s="50">
        <v>1.6784232740763177E-3</v>
      </c>
      <c r="M9050" s="50">
        <v>1.6923924908483674E-3</v>
      </c>
      <c r="N9050" s="50">
        <v>5.1799999999999999E-2</v>
      </c>
      <c r="O9050" s="50">
        <v>5.1999999999999998E-2</v>
      </c>
      <c r="R9050" s="59"/>
    </row>
    <row r="9051" spans="11:18" x14ac:dyDescent="0.2">
      <c r="K9051" s="17">
        <v>9042</v>
      </c>
      <c r="L9051" s="50">
        <v>1.8218585137693458E-3</v>
      </c>
      <c r="M9051" s="50">
        <v>1.8364232446881378E-3</v>
      </c>
      <c r="N9051" s="50">
        <v>5.3999999999999999E-2</v>
      </c>
      <c r="O9051" s="50">
        <v>5.3999999999999999E-2</v>
      </c>
      <c r="R9051" s="59"/>
    </row>
    <row r="9052" spans="11:18" x14ac:dyDescent="0.2">
      <c r="K9052" s="17">
        <v>9043</v>
      </c>
      <c r="L9052" s="50">
        <v>1.6749050869253018E-3</v>
      </c>
      <c r="M9052" s="50">
        <v>1.6883432822487486E-3</v>
      </c>
      <c r="N9052" s="50">
        <v>4.9799999999999997E-2</v>
      </c>
      <c r="O9052" s="50">
        <v>0.05</v>
      </c>
      <c r="R9052" s="59"/>
    </row>
    <row r="9053" spans="11:18" x14ac:dyDescent="0.2">
      <c r="K9053" s="17">
        <v>9044</v>
      </c>
      <c r="L9053" s="50">
        <v>1.7420273210574219E-3</v>
      </c>
      <c r="M9053" s="50">
        <v>1.7558618970176341E-3</v>
      </c>
      <c r="N9053" s="50">
        <v>5.0799999999999998E-2</v>
      </c>
      <c r="O9053" s="50">
        <v>5.1400000000000001E-2</v>
      </c>
      <c r="R9053" s="59"/>
    </row>
    <row r="9054" spans="11:18" x14ac:dyDescent="0.2">
      <c r="K9054" s="17">
        <v>9045</v>
      </c>
      <c r="L9054" s="50">
        <v>1.6684372851225938E-3</v>
      </c>
      <c r="M9054" s="50">
        <v>1.6820675916559978E-3</v>
      </c>
      <c r="N9054" s="50">
        <v>5.0200000000000002E-2</v>
      </c>
      <c r="O9054" s="50">
        <v>5.0799999999999998E-2</v>
      </c>
      <c r="R9054" s="59"/>
    </row>
    <row r="9055" spans="11:18" x14ac:dyDescent="0.2">
      <c r="K9055" s="17">
        <v>9046</v>
      </c>
      <c r="L9055" s="50">
        <v>1.7554440447763869E-3</v>
      </c>
      <c r="M9055" s="50">
        <v>1.7702491660341621E-3</v>
      </c>
      <c r="N9055" s="50">
        <v>5.4800000000000001E-2</v>
      </c>
      <c r="O9055" s="50">
        <v>5.5199999999999999E-2</v>
      </c>
      <c r="R9055" s="59"/>
    </row>
    <row r="9056" spans="11:18" x14ac:dyDescent="0.2">
      <c r="K9056" s="17">
        <v>9047</v>
      </c>
      <c r="L9056" s="50">
        <v>1.8409783822355597E-3</v>
      </c>
      <c r="M9056" s="50">
        <v>1.8558703322382897E-3</v>
      </c>
      <c r="N9056" s="50">
        <v>5.5E-2</v>
      </c>
      <c r="O9056" s="50">
        <v>5.5800000000000002E-2</v>
      </c>
      <c r="R9056" s="59"/>
    </row>
    <row r="9057" spans="11:18" x14ac:dyDescent="0.2">
      <c r="K9057" s="17">
        <v>9048</v>
      </c>
      <c r="L9057" s="50">
        <v>1.6987812500757165E-3</v>
      </c>
      <c r="M9057" s="50">
        <v>1.7124779257828499E-3</v>
      </c>
      <c r="N9057" s="50">
        <v>5.0799999999999998E-2</v>
      </c>
      <c r="O9057" s="50">
        <v>5.0799999999999998E-2</v>
      </c>
      <c r="R9057" s="59"/>
    </row>
    <row r="9058" spans="11:18" x14ac:dyDescent="0.2">
      <c r="K9058" s="17">
        <v>9049</v>
      </c>
      <c r="L9058" s="50">
        <v>1.8176135894875027E-3</v>
      </c>
      <c r="M9058" s="50">
        <v>1.832203949496861E-3</v>
      </c>
      <c r="N9058" s="50">
        <v>5.3800000000000001E-2</v>
      </c>
      <c r="O9058" s="50">
        <v>5.4199999999999998E-2</v>
      </c>
      <c r="R9058" s="59"/>
    </row>
    <row r="9059" spans="11:18" x14ac:dyDescent="0.2">
      <c r="K9059" s="17">
        <v>9050</v>
      </c>
      <c r="L9059" s="50">
        <v>1.6597814222627861E-3</v>
      </c>
      <c r="M9059" s="50">
        <v>1.673757829592845E-3</v>
      </c>
      <c r="N9059" s="50">
        <v>5.1799999999999999E-2</v>
      </c>
      <c r="O9059" s="50">
        <v>5.1999999999999998E-2</v>
      </c>
      <c r="R9059" s="59"/>
    </row>
    <row r="9060" spans="11:18" x14ac:dyDescent="0.2">
      <c r="K9060" s="17">
        <v>9051</v>
      </c>
      <c r="L9060" s="50">
        <v>1.8504990612188414E-3</v>
      </c>
      <c r="M9060" s="50">
        <v>1.8638834181959546E-3</v>
      </c>
      <c r="N9060" s="50">
        <v>4.9399999999999999E-2</v>
      </c>
      <c r="O9060" s="50">
        <v>4.9399999999999999E-2</v>
      </c>
      <c r="R9060" s="59"/>
    </row>
    <row r="9061" spans="11:18" x14ac:dyDescent="0.2">
      <c r="K9061" s="17">
        <v>9052</v>
      </c>
      <c r="L9061" s="50">
        <v>1.8845510993853467E-3</v>
      </c>
      <c r="M9061" s="50">
        <v>1.8991822026693229E-3</v>
      </c>
      <c r="N9061" s="50">
        <v>5.3999999999999999E-2</v>
      </c>
      <c r="O9061" s="50">
        <v>5.4399999999999997E-2</v>
      </c>
      <c r="R9061" s="59"/>
    </row>
    <row r="9062" spans="11:18" x14ac:dyDescent="0.2">
      <c r="K9062" s="17">
        <v>9053</v>
      </c>
      <c r="L9062" s="50">
        <v>1.7161119144367934E-3</v>
      </c>
      <c r="M9062" s="50">
        <v>1.7298142771644291E-3</v>
      </c>
      <c r="N9062" s="50">
        <v>5.0799999999999998E-2</v>
      </c>
      <c r="O9062" s="50">
        <v>5.0799999999999998E-2</v>
      </c>
      <c r="R9062" s="59"/>
    </row>
    <row r="9063" spans="11:18" x14ac:dyDescent="0.2">
      <c r="K9063" s="17">
        <v>9054</v>
      </c>
      <c r="L9063" s="50">
        <v>1.8605759853664175E-3</v>
      </c>
      <c r="M9063" s="50">
        <v>1.8752444228654615E-3</v>
      </c>
      <c r="N9063" s="50">
        <v>5.3999999999999999E-2</v>
      </c>
      <c r="O9063" s="50">
        <v>5.4600000000000003E-2</v>
      </c>
      <c r="R9063" s="59"/>
    </row>
    <row r="9064" spans="11:18" x14ac:dyDescent="0.2">
      <c r="K9064" s="17">
        <v>9055</v>
      </c>
      <c r="L9064" s="50">
        <v>1.7976743547458685E-3</v>
      </c>
      <c r="M9064" s="50">
        <v>1.8117138573905296E-3</v>
      </c>
      <c r="N9064" s="50">
        <v>5.1999999999999998E-2</v>
      </c>
      <c r="O9064" s="50">
        <v>5.1999999999999998E-2</v>
      </c>
      <c r="R9064" s="59"/>
    </row>
    <row r="9065" spans="11:18" x14ac:dyDescent="0.2">
      <c r="K9065" s="17">
        <v>9056</v>
      </c>
      <c r="L9065" s="50">
        <v>1.7426684494745825E-3</v>
      </c>
      <c r="M9065" s="50">
        <v>1.7566949245962206E-3</v>
      </c>
      <c r="N9065" s="50">
        <v>5.16E-2</v>
      </c>
      <c r="O9065" s="50">
        <v>5.2400000000000002E-2</v>
      </c>
      <c r="R9065" s="59"/>
    </row>
    <row r="9066" spans="11:18" x14ac:dyDescent="0.2">
      <c r="K9066" s="17">
        <v>9057</v>
      </c>
      <c r="L9066" s="50">
        <v>1.80477373816191E-3</v>
      </c>
      <c r="M9066" s="50">
        <v>1.8182808428107902E-3</v>
      </c>
      <c r="N9066" s="50">
        <v>4.9799999999999997E-2</v>
      </c>
      <c r="O9066" s="50">
        <v>5.0200000000000002E-2</v>
      </c>
      <c r="R9066" s="59"/>
    </row>
    <row r="9067" spans="11:18" x14ac:dyDescent="0.2">
      <c r="K9067" s="17">
        <v>9058</v>
      </c>
      <c r="L9067" s="50">
        <v>1.7068989901215389E-3</v>
      </c>
      <c r="M9067" s="50">
        <v>1.7213225388593137E-3</v>
      </c>
      <c r="N9067" s="50">
        <v>5.3600000000000002E-2</v>
      </c>
      <c r="O9067" s="50">
        <v>5.3600000000000002E-2</v>
      </c>
      <c r="R9067" s="59"/>
    </row>
    <row r="9068" spans="11:18" x14ac:dyDescent="0.2">
      <c r="K9068" s="17">
        <v>9059</v>
      </c>
      <c r="L9068" s="50">
        <v>1.7225203955953496E-3</v>
      </c>
      <c r="M9068" s="50">
        <v>1.736995790379202E-3</v>
      </c>
      <c r="N9068" s="50">
        <v>5.2999999999999999E-2</v>
      </c>
      <c r="O9068" s="50">
        <v>5.4199999999999998E-2</v>
      </c>
      <c r="R9068" s="59"/>
    </row>
    <row r="9069" spans="11:18" x14ac:dyDescent="0.2">
      <c r="K9069" s="17">
        <v>9060</v>
      </c>
      <c r="L9069" s="50">
        <v>1.6047745243766328E-3</v>
      </c>
      <c r="M9069" s="50">
        <v>1.6181817058304607E-3</v>
      </c>
      <c r="N9069" s="50">
        <v>4.9799999999999997E-2</v>
      </c>
      <c r="O9069" s="50">
        <v>4.9799999999999997E-2</v>
      </c>
      <c r="R9069" s="59"/>
    </row>
    <row r="9070" spans="11:18" x14ac:dyDescent="0.2">
      <c r="K9070" s="17">
        <v>9061</v>
      </c>
      <c r="L9070" s="50">
        <v>1.5807620753641642E-3</v>
      </c>
      <c r="M9070" s="50">
        <v>1.5934829617172176E-3</v>
      </c>
      <c r="N9070" s="50">
        <v>4.7E-2</v>
      </c>
      <c r="O9070" s="50">
        <v>4.7600000000000003E-2</v>
      </c>
      <c r="R9070" s="59"/>
    </row>
    <row r="9071" spans="11:18" x14ac:dyDescent="0.2">
      <c r="K9071" s="17">
        <v>9062</v>
      </c>
      <c r="L9071" s="50">
        <v>1.8520129453134522E-3</v>
      </c>
      <c r="M9071" s="50">
        <v>1.8652732060343616E-3</v>
      </c>
      <c r="N9071" s="50">
        <v>4.8800000000000003E-2</v>
      </c>
      <c r="O9071" s="50">
        <v>4.9000000000000002E-2</v>
      </c>
      <c r="R9071" s="59"/>
    </row>
    <row r="9072" spans="11:18" x14ac:dyDescent="0.2">
      <c r="K9072" s="17">
        <v>9063</v>
      </c>
      <c r="L9072" s="50">
        <v>1.5501244636864004E-3</v>
      </c>
      <c r="M9072" s="50">
        <v>1.5622360428289518E-3</v>
      </c>
      <c r="N9072" s="50">
        <v>4.48E-2</v>
      </c>
      <c r="O9072" s="50">
        <v>4.4999999999999998E-2</v>
      </c>
      <c r="R9072" s="59"/>
    </row>
    <row r="9073" spans="11:18" x14ac:dyDescent="0.2">
      <c r="K9073" s="17">
        <v>9064</v>
      </c>
      <c r="L9073" s="50">
        <v>1.7201771114234282E-3</v>
      </c>
      <c r="M9073" s="50">
        <v>1.7332627717332465E-3</v>
      </c>
      <c r="N9073" s="50">
        <v>4.82E-2</v>
      </c>
      <c r="O9073" s="50">
        <v>4.8599999999999997E-2</v>
      </c>
      <c r="R9073" s="59"/>
    </row>
    <row r="9074" spans="11:18" x14ac:dyDescent="0.2">
      <c r="K9074" s="17">
        <v>9065</v>
      </c>
      <c r="L9074" s="50">
        <v>1.9418948661599699E-3</v>
      </c>
      <c r="M9074" s="50">
        <v>1.9565803020803151E-3</v>
      </c>
      <c r="N9074" s="50">
        <v>5.4199999999999998E-2</v>
      </c>
      <c r="O9074" s="50">
        <v>5.4399999999999997E-2</v>
      </c>
      <c r="R9074" s="59"/>
    </row>
    <row r="9075" spans="11:18" x14ac:dyDescent="0.2">
      <c r="K9075" s="17">
        <v>9066</v>
      </c>
      <c r="L9075" s="50">
        <v>1.7000005514790566E-3</v>
      </c>
      <c r="M9075" s="50">
        <v>1.71297341808576E-3</v>
      </c>
      <c r="N9075" s="50">
        <v>4.8000000000000001E-2</v>
      </c>
      <c r="O9075" s="50">
        <v>4.8000000000000001E-2</v>
      </c>
      <c r="R9075" s="59"/>
    </row>
    <row r="9076" spans="11:18" x14ac:dyDescent="0.2">
      <c r="K9076" s="17">
        <v>9067</v>
      </c>
      <c r="L9076" s="50">
        <v>1.5373823328458187E-3</v>
      </c>
      <c r="M9076" s="50">
        <v>1.5499614327638426E-3</v>
      </c>
      <c r="N9076" s="50">
        <v>4.6600000000000003E-2</v>
      </c>
      <c r="O9076" s="50">
        <v>4.6800000000000001E-2</v>
      </c>
      <c r="R9076" s="59"/>
    </row>
    <row r="9077" spans="11:18" x14ac:dyDescent="0.2">
      <c r="K9077" s="17">
        <v>9068</v>
      </c>
      <c r="L9077" s="50">
        <v>1.7343980426232425E-3</v>
      </c>
      <c r="M9077" s="50">
        <v>1.7478262607686674E-3</v>
      </c>
      <c r="N9077" s="50">
        <v>4.9599999999999998E-2</v>
      </c>
      <c r="O9077" s="50">
        <v>4.9799999999999997E-2</v>
      </c>
      <c r="R9077" s="59"/>
    </row>
    <row r="9078" spans="11:18" x14ac:dyDescent="0.2">
      <c r="K9078" s="17">
        <v>9069</v>
      </c>
      <c r="L9078" s="50">
        <v>1.643106856325312E-3</v>
      </c>
      <c r="M9078" s="50">
        <v>1.6573537451676351E-3</v>
      </c>
      <c r="N9078" s="50">
        <v>5.28E-2</v>
      </c>
      <c r="O9078" s="50">
        <v>5.3199999999999997E-2</v>
      </c>
      <c r="R9078" s="59"/>
    </row>
    <row r="9079" spans="11:18" x14ac:dyDescent="0.2">
      <c r="K9079" s="17">
        <v>9070</v>
      </c>
      <c r="L9079" s="50">
        <v>1.639737744535573E-3</v>
      </c>
      <c r="M9079" s="50">
        <v>1.6529031997475866E-3</v>
      </c>
      <c r="N9079" s="50">
        <v>4.8399999999999999E-2</v>
      </c>
      <c r="O9079" s="50">
        <v>4.9000000000000002E-2</v>
      </c>
      <c r="R9079" s="59"/>
    </row>
    <row r="9080" spans="11:18" x14ac:dyDescent="0.2">
      <c r="K9080" s="17">
        <v>9071</v>
      </c>
      <c r="L9080" s="50">
        <v>1.5641121147342268E-3</v>
      </c>
      <c r="M9080" s="50">
        <v>1.5783694303504268E-3</v>
      </c>
      <c r="N9080" s="50">
        <v>5.2999999999999999E-2</v>
      </c>
      <c r="O9080" s="50">
        <v>5.3199999999999997E-2</v>
      </c>
      <c r="R9080" s="59"/>
    </row>
    <row r="9081" spans="11:18" x14ac:dyDescent="0.2">
      <c r="K9081" s="17">
        <v>9072</v>
      </c>
      <c r="L9081" s="50">
        <v>1.4977111890834927E-3</v>
      </c>
      <c r="M9081" s="50">
        <v>1.5104107579502707E-3</v>
      </c>
      <c r="N9081" s="50">
        <v>4.7199999999999999E-2</v>
      </c>
      <c r="O9081" s="50">
        <v>4.7199999999999999E-2</v>
      </c>
      <c r="R9081" s="59"/>
    </row>
    <row r="9082" spans="11:18" x14ac:dyDescent="0.2">
      <c r="K9082" s="17">
        <v>9073</v>
      </c>
      <c r="L9082" s="50">
        <v>1.8163039418163556E-3</v>
      </c>
      <c r="M9082" s="50">
        <v>1.830096396810291E-3</v>
      </c>
      <c r="N9082" s="50">
        <v>5.0999999999999997E-2</v>
      </c>
      <c r="O9082" s="50">
        <v>5.1200000000000002E-2</v>
      </c>
      <c r="R9082" s="59"/>
    </row>
    <row r="9083" spans="11:18" x14ac:dyDescent="0.2">
      <c r="K9083" s="17">
        <v>9074</v>
      </c>
      <c r="L9083" s="50">
        <v>1.6752974786106867E-3</v>
      </c>
      <c r="M9083" s="50">
        <v>1.68919336508595E-3</v>
      </c>
      <c r="N9083" s="50">
        <v>5.16E-2</v>
      </c>
      <c r="O9083" s="50">
        <v>5.16E-2</v>
      </c>
      <c r="R9083" s="59"/>
    </row>
    <row r="9084" spans="11:18" x14ac:dyDescent="0.2">
      <c r="K9084" s="17">
        <v>9075</v>
      </c>
      <c r="L9084" s="50">
        <v>1.5215057981965005E-3</v>
      </c>
      <c r="M9084" s="50">
        <v>1.5351071861443573E-3</v>
      </c>
      <c r="N9084" s="50">
        <v>5.0599999999999999E-2</v>
      </c>
      <c r="O9084" s="50">
        <v>5.0799999999999998E-2</v>
      </c>
      <c r="R9084" s="59"/>
    </row>
    <row r="9085" spans="11:18" x14ac:dyDescent="0.2">
      <c r="K9085" s="17">
        <v>9076</v>
      </c>
      <c r="L9085" s="50">
        <v>1.7575600710181413E-3</v>
      </c>
      <c r="M9085" s="50">
        <v>1.7720002440814379E-3</v>
      </c>
      <c r="N9085" s="50">
        <v>5.3600000000000002E-2</v>
      </c>
      <c r="O9085" s="50">
        <v>5.3600000000000002E-2</v>
      </c>
      <c r="R9085" s="59"/>
    </row>
    <row r="9086" spans="11:18" x14ac:dyDescent="0.2">
      <c r="K9086" s="17">
        <v>9077</v>
      </c>
      <c r="L9086" s="50">
        <v>1.5737531877990099E-3</v>
      </c>
      <c r="M9086" s="50">
        <v>1.5863471113880699E-3</v>
      </c>
      <c r="N9086" s="50">
        <v>4.6399999999999997E-2</v>
      </c>
      <c r="O9086" s="50">
        <v>4.7E-2</v>
      </c>
      <c r="R9086" s="59"/>
    </row>
    <row r="9087" spans="11:18" x14ac:dyDescent="0.2">
      <c r="K9087" s="17">
        <v>9078</v>
      </c>
      <c r="L9087" s="50">
        <v>1.921706018553174E-3</v>
      </c>
      <c r="M9087" s="50">
        <v>1.9362441087608523E-3</v>
      </c>
      <c r="N9087" s="50">
        <v>5.3400000000000003E-2</v>
      </c>
      <c r="O9087" s="50">
        <v>5.3999999999999999E-2</v>
      </c>
      <c r="R9087" s="59"/>
    </row>
    <row r="9088" spans="11:18" x14ac:dyDescent="0.2">
      <c r="K9088" s="17">
        <v>9079</v>
      </c>
      <c r="L9088" s="50">
        <v>1.5816543017389793E-3</v>
      </c>
      <c r="M9088" s="50">
        <v>1.5953533079421779E-3</v>
      </c>
      <c r="N9088" s="50">
        <v>5.0599999999999999E-2</v>
      </c>
      <c r="O9088" s="50">
        <v>5.1200000000000002E-2</v>
      </c>
      <c r="R9088" s="59"/>
    </row>
    <row r="9089" spans="11:18" x14ac:dyDescent="0.2">
      <c r="K9089" s="17">
        <v>9080</v>
      </c>
      <c r="L9089" s="50">
        <v>1.8244224868277006E-3</v>
      </c>
      <c r="M9089" s="50">
        <v>1.8384340876903171E-3</v>
      </c>
      <c r="N9089" s="50">
        <v>5.1400000000000001E-2</v>
      </c>
      <c r="O9089" s="50">
        <v>5.1999999999999998E-2</v>
      </c>
      <c r="R9089" s="59"/>
    </row>
    <row r="9090" spans="11:18" x14ac:dyDescent="0.2">
      <c r="K9090" s="17">
        <v>9081</v>
      </c>
      <c r="L9090" s="50">
        <v>1.6697691590521146E-3</v>
      </c>
      <c r="M9090" s="50">
        <v>1.6834725301704018E-3</v>
      </c>
      <c r="N9090" s="50">
        <v>5.04E-2</v>
      </c>
      <c r="O9090" s="50">
        <v>5.1200000000000002E-2</v>
      </c>
      <c r="R9090" s="59"/>
    </row>
    <row r="9091" spans="11:18" x14ac:dyDescent="0.2">
      <c r="K9091" s="17">
        <v>9082</v>
      </c>
      <c r="L9091" s="50">
        <v>1.779357613316932E-3</v>
      </c>
      <c r="M9091" s="50">
        <v>1.7935462930501966E-3</v>
      </c>
      <c r="N9091" s="50">
        <v>5.2600000000000001E-2</v>
      </c>
      <c r="O9091" s="50">
        <v>5.2600000000000001E-2</v>
      </c>
      <c r="R9091" s="59"/>
    </row>
    <row r="9092" spans="11:18" x14ac:dyDescent="0.2">
      <c r="K9092" s="17">
        <v>9083</v>
      </c>
      <c r="L9092" s="50">
        <v>1.6788123996091531E-3</v>
      </c>
      <c r="M9092" s="50">
        <v>1.6927445999061106E-3</v>
      </c>
      <c r="N9092" s="50">
        <v>5.1400000000000001E-2</v>
      </c>
      <c r="O9092" s="50">
        <v>5.1999999999999998E-2</v>
      </c>
      <c r="R9092" s="59"/>
    </row>
    <row r="9093" spans="11:18" x14ac:dyDescent="0.2">
      <c r="K9093" s="17">
        <v>9084</v>
      </c>
      <c r="L9093" s="50">
        <v>1.7347741429397199E-3</v>
      </c>
      <c r="M9093" s="50">
        <v>1.7488483539674466E-3</v>
      </c>
      <c r="N9093" s="50">
        <v>5.2200000000000003E-2</v>
      </c>
      <c r="O9093" s="50">
        <v>5.2400000000000002E-2</v>
      </c>
      <c r="R9093" s="59"/>
    </row>
    <row r="9094" spans="11:18" x14ac:dyDescent="0.2">
      <c r="K9094" s="17">
        <v>9085</v>
      </c>
      <c r="L9094" s="50">
        <v>1.9028483879026475E-3</v>
      </c>
      <c r="M9094" s="50">
        <v>1.9178562767066109E-3</v>
      </c>
      <c r="N9094" s="50">
        <v>5.5199999999999999E-2</v>
      </c>
      <c r="O9094" s="50">
        <v>5.5800000000000002E-2</v>
      </c>
      <c r="R9094" s="59"/>
    </row>
    <row r="9095" spans="11:18" x14ac:dyDescent="0.2">
      <c r="K9095" s="17">
        <v>9086</v>
      </c>
      <c r="L9095" s="50">
        <v>1.5204950972483916E-3</v>
      </c>
      <c r="M9095" s="50">
        <v>1.5327595756801104E-3</v>
      </c>
      <c r="N9095" s="50">
        <v>4.5400000000000003E-2</v>
      </c>
      <c r="O9095" s="50">
        <v>4.5600000000000002E-2</v>
      </c>
      <c r="R9095" s="59"/>
    </row>
    <row r="9096" spans="11:18" x14ac:dyDescent="0.2">
      <c r="K9096" s="17">
        <v>9087</v>
      </c>
      <c r="L9096" s="50">
        <v>1.7969173849872861E-3</v>
      </c>
      <c r="M9096" s="50">
        <v>1.8106531582185094E-3</v>
      </c>
      <c r="N9096" s="50">
        <v>5.0599999999999999E-2</v>
      </c>
      <c r="O9096" s="50">
        <v>5.1200000000000002E-2</v>
      </c>
      <c r="R9096" s="59"/>
    </row>
    <row r="9097" spans="11:18" x14ac:dyDescent="0.2">
      <c r="K9097" s="17">
        <v>9088</v>
      </c>
      <c r="L9097" s="50">
        <v>1.5048456940565742E-3</v>
      </c>
      <c r="M9097" s="50">
        <v>1.5179662960197596E-3</v>
      </c>
      <c r="N9097" s="50">
        <v>4.8599999999999997E-2</v>
      </c>
      <c r="O9097" s="50">
        <v>4.9000000000000002E-2</v>
      </c>
      <c r="R9097" s="59"/>
    </row>
    <row r="9098" spans="11:18" x14ac:dyDescent="0.2">
      <c r="K9098" s="17">
        <v>9089</v>
      </c>
      <c r="L9098" s="50">
        <v>1.4912819931940629E-3</v>
      </c>
      <c r="M9098" s="50">
        <v>1.5037208061869439E-3</v>
      </c>
      <c r="N9098" s="50">
        <v>4.6199999999999998E-2</v>
      </c>
      <c r="O9098" s="50">
        <v>4.6199999999999998E-2</v>
      </c>
      <c r="R9098" s="59"/>
    </row>
    <row r="9099" spans="11:18" x14ac:dyDescent="0.2">
      <c r="K9099" s="17">
        <v>9090</v>
      </c>
      <c r="L9099" s="50">
        <v>1.6591498088099389E-3</v>
      </c>
      <c r="M9099" s="50">
        <v>1.6724090382479299E-3</v>
      </c>
      <c r="N9099" s="50">
        <v>4.9000000000000002E-2</v>
      </c>
      <c r="O9099" s="50">
        <v>4.9399999999999999E-2</v>
      </c>
      <c r="R9099" s="59"/>
    </row>
    <row r="9100" spans="11:18" x14ac:dyDescent="0.2">
      <c r="K9100" s="17">
        <v>9091</v>
      </c>
      <c r="L9100" s="50">
        <v>1.6671775614691448E-3</v>
      </c>
      <c r="M9100" s="50">
        <v>1.6815595322503536E-3</v>
      </c>
      <c r="N9100" s="50">
        <v>5.3199999999999997E-2</v>
      </c>
      <c r="O9100" s="50">
        <v>5.4199999999999998E-2</v>
      </c>
      <c r="R9100" s="59"/>
    </row>
    <row r="9101" spans="11:18" x14ac:dyDescent="0.2">
      <c r="K9101" s="17">
        <v>9092</v>
      </c>
      <c r="L9101" s="50">
        <v>1.946303612347339E-3</v>
      </c>
      <c r="M9101" s="50">
        <v>1.9610399633203856E-3</v>
      </c>
      <c r="N9101" s="50">
        <v>5.4399999999999997E-2</v>
      </c>
      <c r="O9101" s="50">
        <v>5.4800000000000001E-2</v>
      </c>
      <c r="R9101" s="59"/>
    </row>
    <row r="9102" spans="11:18" x14ac:dyDescent="0.2">
      <c r="K9102" s="17">
        <v>9093</v>
      </c>
      <c r="L9102" s="50">
        <v>1.8059394687518207E-3</v>
      </c>
      <c r="M9102" s="50">
        <v>1.8195380665087073E-3</v>
      </c>
      <c r="N9102" s="50">
        <v>5.0200000000000002E-2</v>
      </c>
      <c r="O9102" s="50">
        <v>5.04E-2</v>
      </c>
      <c r="R9102" s="59"/>
    </row>
    <row r="9103" spans="11:18" x14ac:dyDescent="0.2">
      <c r="K9103" s="17">
        <v>9094</v>
      </c>
      <c r="L9103" s="50">
        <v>1.6571662404560768E-3</v>
      </c>
      <c r="M9103" s="50">
        <v>1.6707624275481229E-3</v>
      </c>
      <c r="N9103" s="50">
        <v>5.04E-2</v>
      </c>
      <c r="O9103" s="50">
        <v>5.0599999999999999E-2</v>
      </c>
      <c r="R9103" s="59"/>
    </row>
    <row r="9104" spans="11:18" x14ac:dyDescent="0.2">
      <c r="K9104" s="17">
        <v>9095</v>
      </c>
      <c r="L9104" s="50">
        <v>1.8022683455303191E-3</v>
      </c>
      <c r="M9104" s="50">
        <v>1.8165824469066609E-3</v>
      </c>
      <c r="N9104" s="50">
        <v>5.28E-2</v>
      </c>
      <c r="O9104" s="50">
        <v>5.3199999999999997E-2</v>
      </c>
      <c r="R9104" s="59"/>
    </row>
    <row r="9105" spans="11:18" x14ac:dyDescent="0.2">
      <c r="K9105" s="17">
        <v>9096</v>
      </c>
      <c r="L9105" s="50">
        <v>1.7012710754461451E-3</v>
      </c>
      <c r="M9105" s="50">
        <v>1.7150400132669328E-3</v>
      </c>
      <c r="N9105" s="50">
        <v>5.0999999999999997E-2</v>
      </c>
      <c r="O9105" s="50">
        <v>5.1200000000000002E-2</v>
      </c>
      <c r="R9105" s="59"/>
    </row>
    <row r="9106" spans="11:18" x14ac:dyDescent="0.2">
      <c r="K9106" s="17">
        <v>9097</v>
      </c>
      <c r="L9106" s="50">
        <v>1.9410321645492591E-3</v>
      </c>
      <c r="M9106" s="50">
        <v>1.9551725831018323E-3</v>
      </c>
      <c r="N9106" s="50">
        <v>5.1999999999999998E-2</v>
      </c>
      <c r="O9106" s="50">
        <v>5.2400000000000002E-2</v>
      </c>
      <c r="R9106" s="59"/>
    </row>
    <row r="9107" spans="11:18" x14ac:dyDescent="0.2">
      <c r="K9107" s="17">
        <v>9098</v>
      </c>
      <c r="L9107" s="50">
        <v>1.6566166400849304E-3</v>
      </c>
      <c r="M9107" s="50">
        <v>1.6706615841711177E-3</v>
      </c>
      <c r="N9107" s="50">
        <v>5.2200000000000003E-2</v>
      </c>
      <c r="O9107" s="50">
        <v>5.2200000000000003E-2</v>
      </c>
      <c r="R9107" s="59"/>
    </row>
    <row r="9108" spans="11:18" x14ac:dyDescent="0.2">
      <c r="K9108" s="17">
        <v>9099</v>
      </c>
      <c r="L9108" s="50">
        <v>1.6628306692288049E-3</v>
      </c>
      <c r="M9108" s="50">
        <v>1.6774466739587709E-3</v>
      </c>
      <c r="N9108" s="50">
        <v>5.4399999999999997E-2</v>
      </c>
      <c r="O9108" s="50">
        <v>5.4399999999999997E-2</v>
      </c>
      <c r="R9108" s="59"/>
    </row>
    <row r="9109" spans="11:18" x14ac:dyDescent="0.2">
      <c r="K9109" s="17">
        <v>9100</v>
      </c>
      <c r="L9109" s="50">
        <v>1.8821349646857808E-3</v>
      </c>
      <c r="M9109" s="50">
        <v>1.8963762634611563E-3</v>
      </c>
      <c r="N9109" s="50">
        <v>5.2600000000000001E-2</v>
      </c>
      <c r="O9109" s="50">
        <v>5.3199999999999997E-2</v>
      </c>
      <c r="R9109" s="59"/>
    </row>
    <row r="9110" spans="11:18" x14ac:dyDescent="0.2">
      <c r="K9110" s="17">
        <v>9101</v>
      </c>
      <c r="L9110" s="50">
        <v>1.89538054038E-3</v>
      </c>
      <c r="M9110" s="50">
        <v>1.9097330443902055E-3</v>
      </c>
      <c r="N9110" s="50">
        <v>5.2999999999999999E-2</v>
      </c>
      <c r="O9110" s="50">
        <v>5.3199999999999997E-2</v>
      </c>
      <c r="R9110" s="59"/>
    </row>
    <row r="9111" spans="11:18" x14ac:dyDescent="0.2">
      <c r="K9111" s="17">
        <v>9102</v>
      </c>
      <c r="L9111" s="50">
        <v>1.7616602134070878E-3</v>
      </c>
      <c r="M9111" s="50">
        <v>1.7755138670175422E-3</v>
      </c>
      <c r="N9111" s="50">
        <v>5.0999999999999997E-2</v>
      </c>
      <c r="O9111" s="50">
        <v>5.16E-2</v>
      </c>
      <c r="R9111" s="59"/>
    </row>
    <row r="9112" spans="11:18" x14ac:dyDescent="0.2">
      <c r="K9112" s="17">
        <v>9103</v>
      </c>
      <c r="L9112" s="50">
        <v>1.7201005968538667E-3</v>
      </c>
      <c r="M9112" s="50">
        <v>1.7348388530470935E-3</v>
      </c>
      <c r="N9112" s="50">
        <v>5.4800000000000001E-2</v>
      </c>
      <c r="O9112" s="50">
        <v>5.4800000000000001E-2</v>
      </c>
      <c r="R9112" s="59"/>
    </row>
    <row r="9113" spans="11:18" x14ac:dyDescent="0.2">
      <c r="K9113" s="17">
        <v>9104</v>
      </c>
      <c r="L9113" s="50">
        <v>1.3951943927813116E-3</v>
      </c>
      <c r="M9113" s="50">
        <v>1.4072589324518707E-3</v>
      </c>
      <c r="N9113" s="50">
        <v>4.48E-2</v>
      </c>
      <c r="O9113" s="50">
        <v>4.4999999999999998E-2</v>
      </c>
      <c r="R9113" s="59"/>
    </row>
    <row r="9114" spans="11:18" x14ac:dyDescent="0.2">
      <c r="K9114" s="17">
        <v>9105</v>
      </c>
      <c r="L9114" s="50">
        <v>1.7304440609427171E-3</v>
      </c>
      <c r="M9114" s="50">
        <v>1.7445521213258906E-3</v>
      </c>
      <c r="N9114" s="50">
        <v>5.1999999999999998E-2</v>
      </c>
      <c r="O9114" s="50">
        <v>5.2400000000000002E-2</v>
      </c>
      <c r="R9114" s="59"/>
    </row>
    <row r="9115" spans="11:18" x14ac:dyDescent="0.2">
      <c r="K9115" s="17">
        <v>9106</v>
      </c>
      <c r="L9115" s="50">
        <v>1.9041365047900495E-3</v>
      </c>
      <c r="M9115" s="50">
        <v>1.9196962443376777E-3</v>
      </c>
      <c r="N9115" s="50">
        <v>5.7200000000000001E-2</v>
      </c>
      <c r="O9115" s="50">
        <v>5.8000000000000003E-2</v>
      </c>
      <c r="R9115" s="59"/>
    </row>
    <row r="9116" spans="11:18" x14ac:dyDescent="0.2">
      <c r="K9116" s="17">
        <v>9107</v>
      </c>
      <c r="L9116" s="50">
        <v>1.9382076260640961E-3</v>
      </c>
      <c r="M9116" s="50">
        <v>1.9531166369793677E-3</v>
      </c>
      <c r="N9116" s="50">
        <v>5.5E-2</v>
      </c>
      <c r="O9116" s="50">
        <v>5.5399999999999998E-2</v>
      </c>
      <c r="R9116" s="59"/>
    </row>
    <row r="9117" spans="11:18" x14ac:dyDescent="0.2">
      <c r="K9117" s="17">
        <v>9108</v>
      </c>
      <c r="L9117" s="50">
        <v>1.9948653802992606E-3</v>
      </c>
      <c r="M9117" s="50">
        <v>2.0094121819606106E-3</v>
      </c>
      <c r="N9117" s="50">
        <v>5.3600000000000002E-2</v>
      </c>
      <c r="O9117" s="50">
        <v>5.3999999999999999E-2</v>
      </c>
      <c r="R9117" s="59"/>
    </row>
    <row r="9118" spans="11:18" x14ac:dyDescent="0.2">
      <c r="K9118" s="17">
        <v>9109</v>
      </c>
      <c r="L9118" s="50">
        <v>1.7743401266492192E-3</v>
      </c>
      <c r="M9118" s="50">
        <v>1.7881335506211443E-3</v>
      </c>
      <c r="N9118" s="50">
        <v>5.0999999999999997E-2</v>
      </c>
      <c r="O9118" s="50">
        <v>5.1200000000000002E-2</v>
      </c>
      <c r="R9118" s="59"/>
    </row>
    <row r="9119" spans="11:18" x14ac:dyDescent="0.2">
      <c r="K9119" s="17">
        <v>9110</v>
      </c>
      <c r="L9119" s="50">
        <v>1.6733132352192695E-3</v>
      </c>
      <c r="M9119" s="50">
        <v>1.6866423749097971E-3</v>
      </c>
      <c r="N9119" s="50">
        <v>4.9399999999999999E-2</v>
      </c>
      <c r="O9119" s="50">
        <v>4.9599999999999998E-2</v>
      </c>
      <c r="R9119" s="59"/>
    </row>
    <row r="9120" spans="11:18" x14ac:dyDescent="0.2">
      <c r="K9120" s="17">
        <v>9111</v>
      </c>
      <c r="L9120" s="50">
        <v>1.8536797197722442E-3</v>
      </c>
      <c r="M9120" s="50">
        <v>1.8684627862535421E-3</v>
      </c>
      <c r="N9120" s="50">
        <v>5.4600000000000003E-2</v>
      </c>
      <c r="O9120" s="50">
        <v>5.5E-2</v>
      </c>
      <c r="R9120" s="59"/>
    </row>
    <row r="9121" spans="11:18" x14ac:dyDescent="0.2">
      <c r="K9121" s="17">
        <v>9112</v>
      </c>
      <c r="L9121" s="50">
        <v>1.8887924802351986E-3</v>
      </c>
      <c r="M9121" s="50">
        <v>1.9031909524421606E-3</v>
      </c>
      <c r="N9121" s="50">
        <v>5.3199999999999997E-2</v>
      </c>
      <c r="O9121" s="50">
        <v>5.3400000000000003E-2</v>
      </c>
      <c r="R9121" s="59"/>
    </row>
    <row r="9122" spans="11:18" x14ac:dyDescent="0.2">
      <c r="K9122" s="17">
        <v>9113</v>
      </c>
      <c r="L9122" s="50">
        <v>1.8945525203681222E-3</v>
      </c>
      <c r="M9122" s="50">
        <v>1.9095761742341732E-3</v>
      </c>
      <c r="N9122" s="50">
        <v>5.5399999999999998E-2</v>
      </c>
      <c r="O9122" s="50">
        <v>5.5800000000000002E-2</v>
      </c>
      <c r="R9122" s="59"/>
    </row>
    <row r="9123" spans="11:18" x14ac:dyDescent="0.2">
      <c r="K9123" s="17">
        <v>9114</v>
      </c>
      <c r="L9123" s="50">
        <v>1.5991107752149577E-3</v>
      </c>
      <c r="M9123" s="50">
        <v>1.6126343477472812E-3</v>
      </c>
      <c r="N9123" s="50">
        <v>5.0200000000000002E-2</v>
      </c>
      <c r="O9123" s="50">
        <v>5.0599999999999999E-2</v>
      </c>
      <c r="R9123" s="59"/>
    </row>
    <row r="9124" spans="11:18" x14ac:dyDescent="0.2">
      <c r="K9124" s="17">
        <v>9115</v>
      </c>
      <c r="L9124" s="50">
        <v>1.7720808417957771E-3</v>
      </c>
      <c r="M9124" s="50">
        <v>1.7862553287149112E-3</v>
      </c>
      <c r="N9124" s="50">
        <v>5.2400000000000002E-2</v>
      </c>
      <c r="O9124" s="50">
        <v>5.2600000000000001E-2</v>
      </c>
      <c r="R9124" s="59"/>
    </row>
    <row r="9125" spans="11:18" x14ac:dyDescent="0.2">
      <c r="K9125" s="17">
        <v>9116</v>
      </c>
      <c r="L9125" s="50">
        <v>1.7226418595761006E-3</v>
      </c>
      <c r="M9125" s="50">
        <v>1.7374719515756535E-3</v>
      </c>
      <c r="N9125" s="50">
        <v>5.5E-2</v>
      </c>
      <c r="O9125" s="50">
        <v>5.5199999999999999E-2</v>
      </c>
      <c r="R9125" s="59"/>
    </row>
    <row r="9126" spans="11:18" x14ac:dyDescent="0.2">
      <c r="K9126" s="17">
        <v>9117</v>
      </c>
      <c r="L9126" s="50">
        <v>1.7292647999793112E-3</v>
      </c>
      <c r="M9126" s="50">
        <v>1.7425594068084496E-3</v>
      </c>
      <c r="N9126" s="50">
        <v>4.9000000000000002E-2</v>
      </c>
      <c r="O9126" s="50">
        <v>4.9599999999999998E-2</v>
      </c>
      <c r="R9126" s="59"/>
    </row>
    <row r="9127" spans="11:18" x14ac:dyDescent="0.2">
      <c r="K9127" s="17">
        <v>9118</v>
      </c>
      <c r="L9127" s="50">
        <v>1.3712977663573648E-3</v>
      </c>
      <c r="M9127" s="50">
        <v>1.3839711578022315E-3</v>
      </c>
      <c r="N9127" s="50">
        <v>4.7199999999999999E-2</v>
      </c>
      <c r="O9127" s="50">
        <v>4.7399999999999998E-2</v>
      </c>
      <c r="R9127" s="59"/>
    </row>
    <row r="9128" spans="11:18" x14ac:dyDescent="0.2">
      <c r="K9128" s="17">
        <v>9119</v>
      </c>
      <c r="L9128" s="50">
        <v>1.5682736005141547E-3</v>
      </c>
      <c r="M9128" s="50">
        <v>1.5822115027857694E-3</v>
      </c>
      <c r="N9128" s="50">
        <v>5.1799999999999999E-2</v>
      </c>
      <c r="O9128" s="50">
        <v>5.1999999999999998E-2</v>
      </c>
      <c r="R9128" s="59"/>
    </row>
    <row r="9129" spans="11:18" x14ac:dyDescent="0.2">
      <c r="K9129" s="17">
        <v>9120</v>
      </c>
      <c r="L9129" s="50">
        <v>1.9102352198092636E-3</v>
      </c>
      <c r="M9129" s="50">
        <v>1.9242899935324829E-3</v>
      </c>
      <c r="N9129" s="50">
        <v>5.16E-2</v>
      </c>
      <c r="O9129" s="50">
        <v>5.1999999999999998E-2</v>
      </c>
      <c r="R9129" s="59"/>
    </row>
    <row r="9130" spans="11:18" x14ac:dyDescent="0.2">
      <c r="K9130" s="17">
        <v>9121</v>
      </c>
      <c r="L9130" s="50">
        <v>1.8803099540682198E-3</v>
      </c>
      <c r="M9130" s="50">
        <v>1.8951865840914682E-3</v>
      </c>
      <c r="N9130" s="50">
        <v>5.4800000000000001E-2</v>
      </c>
      <c r="O9130" s="50">
        <v>5.5599999999999997E-2</v>
      </c>
      <c r="R9130" s="59"/>
    </row>
    <row r="9131" spans="11:18" x14ac:dyDescent="0.2">
      <c r="K9131" s="17">
        <v>9122</v>
      </c>
      <c r="L9131" s="50">
        <v>1.7617566109712956E-3</v>
      </c>
      <c r="M9131" s="50">
        <v>1.7756175625431401E-3</v>
      </c>
      <c r="N9131" s="50">
        <v>5.1200000000000002E-2</v>
      </c>
      <c r="O9131" s="50">
        <v>5.1400000000000001E-2</v>
      </c>
      <c r="R9131" s="59"/>
    </row>
    <row r="9132" spans="11:18" x14ac:dyDescent="0.2">
      <c r="K9132" s="17">
        <v>9123</v>
      </c>
      <c r="L9132" s="50">
        <v>1.8531765448633582E-3</v>
      </c>
      <c r="M9132" s="50">
        <v>1.8677770096940981E-3</v>
      </c>
      <c r="N9132" s="50">
        <v>5.3800000000000001E-2</v>
      </c>
      <c r="O9132" s="50">
        <v>5.4199999999999998E-2</v>
      </c>
      <c r="R9132" s="59"/>
    </row>
    <row r="9133" spans="11:18" x14ac:dyDescent="0.2">
      <c r="K9133" s="17">
        <v>9124</v>
      </c>
      <c r="L9133" s="50">
        <v>1.796643790092801E-3</v>
      </c>
      <c r="M9133" s="50">
        <v>1.8111465480494437E-3</v>
      </c>
      <c r="N9133" s="50">
        <v>5.3600000000000002E-2</v>
      </c>
      <c r="O9133" s="50">
        <v>5.3800000000000001E-2</v>
      </c>
      <c r="R9133" s="59"/>
    </row>
    <row r="9134" spans="11:18" x14ac:dyDescent="0.2">
      <c r="K9134" s="17">
        <v>9125</v>
      </c>
      <c r="L9134" s="50">
        <v>1.6243501565631417E-3</v>
      </c>
      <c r="M9134" s="50">
        <v>1.6382254854052512E-3</v>
      </c>
      <c r="N9134" s="50">
        <v>5.1400000000000001E-2</v>
      </c>
      <c r="O9134" s="50">
        <v>5.1799999999999999E-2</v>
      </c>
      <c r="R9134" s="59"/>
    </row>
    <row r="9135" spans="11:18" x14ac:dyDescent="0.2">
      <c r="K9135" s="17">
        <v>9126</v>
      </c>
      <c r="L9135" s="50">
        <v>1.72782750911485E-3</v>
      </c>
      <c r="M9135" s="50">
        <v>1.7411247504969566E-3</v>
      </c>
      <c r="N9135" s="50">
        <v>4.9000000000000002E-2</v>
      </c>
      <c r="O9135" s="50">
        <v>4.9399999999999999E-2</v>
      </c>
      <c r="R9135" s="59"/>
    </row>
    <row r="9136" spans="11:18" x14ac:dyDescent="0.2">
      <c r="K9136" s="17">
        <v>9127</v>
      </c>
      <c r="L9136" s="50">
        <v>1.8424836134470152E-3</v>
      </c>
      <c r="M9136" s="50">
        <v>1.85643436169544E-3</v>
      </c>
      <c r="N9136" s="50">
        <v>5.16E-2</v>
      </c>
      <c r="O9136" s="50">
        <v>5.16E-2</v>
      </c>
      <c r="R9136" s="59"/>
    </row>
    <row r="9137" spans="11:18" x14ac:dyDescent="0.2">
      <c r="K9137" s="17">
        <v>9128</v>
      </c>
      <c r="L9137" s="50">
        <v>1.7640261232613132E-3</v>
      </c>
      <c r="M9137" s="50">
        <v>1.7786703081322742E-3</v>
      </c>
      <c r="N9137" s="50">
        <v>5.4199999999999998E-2</v>
      </c>
      <c r="O9137" s="50">
        <v>5.4600000000000003E-2</v>
      </c>
      <c r="R9137" s="59"/>
    </row>
    <row r="9138" spans="11:18" x14ac:dyDescent="0.2">
      <c r="K9138" s="17">
        <v>9129</v>
      </c>
      <c r="L9138" s="50">
        <v>1.9692569478759465E-3</v>
      </c>
      <c r="M9138" s="50">
        <v>1.9839486656725428E-3</v>
      </c>
      <c r="N9138" s="50">
        <v>5.4199999999999998E-2</v>
      </c>
      <c r="O9138" s="50">
        <v>5.4399999999999997E-2</v>
      </c>
      <c r="R9138" s="59"/>
    </row>
    <row r="9139" spans="11:18" x14ac:dyDescent="0.2">
      <c r="K9139" s="17">
        <v>9130</v>
      </c>
      <c r="L9139" s="50">
        <v>1.6666835426089629E-3</v>
      </c>
      <c r="M9139" s="50">
        <v>1.6807061799073097E-3</v>
      </c>
      <c r="N9139" s="50">
        <v>5.1999999999999998E-2</v>
      </c>
      <c r="O9139" s="50">
        <v>5.2400000000000002E-2</v>
      </c>
      <c r="R9139" s="59"/>
    </row>
    <row r="9140" spans="11:18" x14ac:dyDescent="0.2">
      <c r="K9140" s="17">
        <v>9131</v>
      </c>
      <c r="L9140" s="50">
        <v>1.6326000837702018E-3</v>
      </c>
      <c r="M9140" s="50">
        <v>1.646363538528187E-3</v>
      </c>
      <c r="N9140" s="50">
        <v>5.0799999999999998E-2</v>
      </c>
      <c r="O9140" s="50">
        <v>5.1200000000000002E-2</v>
      </c>
      <c r="R9140" s="59"/>
    </row>
    <row r="9141" spans="11:18" x14ac:dyDescent="0.2">
      <c r="K9141" s="17">
        <v>9132</v>
      </c>
      <c r="L9141" s="50">
        <v>1.6963201907769776E-3</v>
      </c>
      <c r="M9141" s="50">
        <v>1.7097548723183601E-3</v>
      </c>
      <c r="N9141" s="50">
        <v>4.9599999999999998E-2</v>
      </c>
      <c r="O9141" s="50">
        <v>4.9799999999999997E-2</v>
      </c>
      <c r="R9141" s="59"/>
    </row>
    <row r="9142" spans="11:18" x14ac:dyDescent="0.2">
      <c r="K9142" s="17">
        <v>9133</v>
      </c>
      <c r="L9142" s="50">
        <v>1.7370276287120351E-3</v>
      </c>
      <c r="M9142" s="50">
        <v>1.7510904651930758E-3</v>
      </c>
      <c r="N9142" s="50">
        <v>5.1999999999999998E-2</v>
      </c>
      <c r="O9142" s="50">
        <v>5.2600000000000001E-2</v>
      </c>
      <c r="R9142" s="59"/>
    </row>
    <row r="9143" spans="11:18" x14ac:dyDescent="0.2">
      <c r="K9143" s="17">
        <v>9134</v>
      </c>
      <c r="L9143" s="50">
        <v>1.5056323996768158E-3</v>
      </c>
      <c r="M9143" s="50">
        <v>1.5181599224751644E-3</v>
      </c>
      <c r="N9143" s="50">
        <v>4.6399999999999997E-2</v>
      </c>
      <c r="O9143" s="50">
        <v>4.6600000000000003E-2</v>
      </c>
      <c r="R9143" s="59"/>
    </row>
    <row r="9144" spans="11:18" x14ac:dyDescent="0.2">
      <c r="K9144" s="17">
        <v>9135</v>
      </c>
      <c r="L9144" s="50">
        <v>1.7330763405988981E-3</v>
      </c>
      <c r="M9144" s="50">
        <v>1.7459385665791131E-3</v>
      </c>
      <c r="N9144" s="50">
        <v>4.7199999999999999E-2</v>
      </c>
      <c r="O9144" s="50">
        <v>4.7600000000000003E-2</v>
      </c>
      <c r="R9144" s="59"/>
    </row>
    <row r="9145" spans="11:18" x14ac:dyDescent="0.2">
      <c r="K9145" s="17">
        <v>9136</v>
      </c>
      <c r="L9145" s="50">
        <v>1.5689294069509278E-3</v>
      </c>
      <c r="M9145" s="50">
        <v>1.5819243530806109E-3</v>
      </c>
      <c r="N9145" s="50">
        <v>4.82E-2</v>
      </c>
      <c r="O9145" s="50">
        <v>4.8599999999999997E-2</v>
      </c>
      <c r="R9145" s="59"/>
    </row>
    <row r="9146" spans="11:18" x14ac:dyDescent="0.2">
      <c r="K9146" s="17">
        <v>9137</v>
      </c>
      <c r="L9146" s="50">
        <v>1.7517328128160469E-3</v>
      </c>
      <c r="M9146" s="50">
        <v>1.7660112101029884E-3</v>
      </c>
      <c r="N9146" s="50">
        <v>5.28E-2</v>
      </c>
      <c r="O9146" s="50">
        <v>5.2999999999999999E-2</v>
      </c>
      <c r="R9146" s="59"/>
    </row>
    <row r="9147" spans="11:18" x14ac:dyDescent="0.2">
      <c r="K9147" s="17">
        <v>9138</v>
      </c>
      <c r="L9147" s="50">
        <v>1.4832108541312566E-3</v>
      </c>
      <c r="M9147" s="50">
        <v>1.4958539355146828E-3</v>
      </c>
      <c r="N9147" s="50">
        <v>4.7E-2</v>
      </c>
      <c r="O9147" s="50">
        <v>4.7E-2</v>
      </c>
      <c r="R9147" s="59"/>
    </row>
    <row r="9148" spans="11:18" x14ac:dyDescent="0.2">
      <c r="K9148" s="17">
        <v>9139</v>
      </c>
      <c r="L9148" s="50">
        <v>1.9895901333115834E-3</v>
      </c>
      <c r="M9148" s="50">
        <v>2.0047204032371175E-3</v>
      </c>
      <c r="N9148" s="50">
        <v>5.5800000000000002E-2</v>
      </c>
      <c r="O9148" s="50">
        <v>5.6000000000000001E-2</v>
      </c>
      <c r="R9148" s="59"/>
    </row>
    <row r="9149" spans="11:18" x14ac:dyDescent="0.2">
      <c r="K9149" s="17">
        <v>9140</v>
      </c>
      <c r="L9149" s="50">
        <v>1.6705063927467726E-3</v>
      </c>
      <c r="M9149" s="50">
        <v>1.6840740545033021E-3</v>
      </c>
      <c r="N9149" s="50">
        <v>5.0200000000000002E-2</v>
      </c>
      <c r="O9149" s="50">
        <v>5.0599999999999999E-2</v>
      </c>
      <c r="R9149" s="59"/>
    </row>
    <row r="9150" spans="11:18" x14ac:dyDescent="0.2">
      <c r="K9150" s="17">
        <v>9141</v>
      </c>
      <c r="L9150" s="50">
        <v>1.645895323992925E-3</v>
      </c>
      <c r="M9150" s="50">
        <v>1.6587469776259611E-3</v>
      </c>
      <c r="N9150" s="50">
        <v>4.7600000000000003E-2</v>
      </c>
      <c r="O9150" s="50">
        <v>4.7600000000000003E-2</v>
      </c>
      <c r="R9150" s="59"/>
    </row>
    <row r="9151" spans="11:18" x14ac:dyDescent="0.2">
      <c r="K9151" s="17">
        <v>9142</v>
      </c>
      <c r="L9151" s="50">
        <v>1.8110758796750822E-3</v>
      </c>
      <c r="M9151" s="50">
        <v>1.8253859825281893E-3</v>
      </c>
      <c r="N9151" s="50">
        <v>5.2999999999999999E-2</v>
      </c>
      <c r="O9151" s="50">
        <v>5.3199999999999997E-2</v>
      </c>
      <c r="R9151" s="59"/>
    </row>
    <row r="9152" spans="11:18" x14ac:dyDescent="0.2">
      <c r="K9152" s="17">
        <v>9143</v>
      </c>
      <c r="L9152" s="50">
        <v>1.661109943309183E-3</v>
      </c>
      <c r="M9152" s="50">
        <v>1.6735527557518704E-3</v>
      </c>
      <c r="N9152" s="50">
        <v>4.5999999999999999E-2</v>
      </c>
      <c r="O9152" s="50">
        <v>4.5999999999999999E-2</v>
      </c>
      <c r="R9152" s="59"/>
    </row>
    <row r="9153" spans="11:18" x14ac:dyDescent="0.2">
      <c r="K9153" s="17">
        <v>9144</v>
      </c>
      <c r="L9153" s="50">
        <v>1.548277958822434E-3</v>
      </c>
      <c r="M9153" s="50">
        <v>1.5612737506316564E-3</v>
      </c>
      <c r="N9153" s="50">
        <v>4.8000000000000001E-2</v>
      </c>
      <c r="O9153" s="50">
        <v>4.8599999999999997E-2</v>
      </c>
      <c r="R9153" s="59"/>
    </row>
    <row r="9154" spans="11:18" x14ac:dyDescent="0.2">
      <c r="K9154" s="17">
        <v>9145</v>
      </c>
      <c r="L9154" s="50">
        <v>1.5833291876539625E-3</v>
      </c>
      <c r="M9154" s="50">
        <v>1.5963605449988232E-3</v>
      </c>
      <c r="N9154" s="50">
        <v>4.8000000000000001E-2</v>
      </c>
      <c r="O9154" s="50">
        <v>4.8399999999999999E-2</v>
      </c>
      <c r="R9154" s="59"/>
    </row>
    <row r="9155" spans="11:18" x14ac:dyDescent="0.2">
      <c r="K9155" s="17">
        <v>9146</v>
      </c>
      <c r="L9155" s="50">
        <v>1.5312581047735598E-3</v>
      </c>
      <c r="M9155" s="50">
        <v>1.5439836996643582E-3</v>
      </c>
      <c r="N9155" s="50">
        <v>4.7E-2</v>
      </c>
      <c r="O9155" s="50">
        <v>4.7399999999999998E-2</v>
      </c>
      <c r="R9155" s="59"/>
    </row>
    <row r="9156" spans="11:18" x14ac:dyDescent="0.2">
      <c r="K9156" s="17">
        <v>9147</v>
      </c>
      <c r="L9156" s="50">
        <v>1.7391168621913706E-3</v>
      </c>
      <c r="M9156" s="50">
        <v>1.7531982532537121E-3</v>
      </c>
      <c r="N9156" s="50">
        <v>5.1999999999999998E-2</v>
      </c>
      <c r="O9156" s="50">
        <v>5.2400000000000002E-2</v>
      </c>
      <c r="R9156" s="59"/>
    </row>
    <row r="9157" spans="11:18" x14ac:dyDescent="0.2">
      <c r="K9157" s="17">
        <v>9148</v>
      </c>
      <c r="L9157" s="50">
        <v>1.6478023593475826E-3</v>
      </c>
      <c r="M9157" s="50">
        <v>1.6611237797265904E-3</v>
      </c>
      <c r="N9157" s="50">
        <v>4.9399999999999999E-2</v>
      </c>
      <c r="O9157" s="50">
        <v>4.9599999999999998E-2</v>
      </c>
      <c r="R9157" s="59"/>
    </row>
    <row r="9158" spans="11:18" x14ac:dyDescent="0.2">
      <c r="K9158" s="17">
        <v>9149</v>
      </c>
      <c r="L9158" s="50">
        <v>1.4792586790383273E-3</v>
      </c>
      <c r="M9158" s="50">
        <v>1.4924647393757266E-3</v>
      </c>
      <c r="N9158" s="50">
        <v>4.8800000000000003E-2</v>
      </c>
      <c r="O9158" s="50">
        <v>4.9399999999999999E-2</v>
      </c>
      <c r="R9158" s="59"/>
    </row>
    <row r="9159" spans="11:18" x14ac:dyDescent="0.2">
      <c r="K9159" s="17">
        <v>9150</v>
      </c>
      <c r="L9159" s="50">
        <v>1.7543219415880739E-3</v>
      </c>
      <c r="M9159" s="50">
        <v>1.7686652114543378E-3</v>
      </c>
      <c r="N9159" s="50">
        <v>5.2999999999999999E-2</v>
      </c>
      <c r="O9159" s="50">
        <v>5.3400000000000003E-2</v>
      </c>
      <c r="R9159" s="59"/>
    </row>
    <row r="9160" spans="11:18" x14ac:dyDescent="0.2">
      <c r="K9160" s="17">
        <v>9151</v>
      </c>
      <c r="L9160" s="50">
        <v>1.839471119206593E-3</v>
      </c>
      <c r="M9160" s="50">
        <v>1.8534358889584815E-3</v>
      </c>
      <c r="N9160" s="50">
        <v>5.16E-2</v>
      </c>
      <c r="O9160" s="50">
        <v>5.1799999999999999E-2</v>
      </c>
      <c r="R9160" s="59"/>
    </row>
    <row r="9161" spans="11:18" x14ac:dyDescent="0.2">
      <c r="K9161" s="17">
        <v>9152</v>
      </c>
      <c r="L9161" s="50">
        <v>1.4920412247882303E-3</v>
      </c>
      <c r="M9161" s="50">
        <v>1.5038595361685561E-3</v>
      </c>
      <c r="N9161" s="50">
        <v>4.3799999999999999E-2</v>
      </c>
      <c r="O9161" s="50">
        <v>4.3799999999999999E-2</v>
      </c>
      <c r="R9161" s="59"/>
    </row>
    <row r="9162" spans="11:18" x14ac:dyDescent="0.2">
      <c r="K9162" s="17">
        <v>9153</v>
      </c>
      <c r="L9162" s="50">
        <v>1.8625866736410345E-3</v>
      </c>
      <c r="M9162" s="50">
        <v>1.8765470429447735E-3</v>
      </c>
      <c r="N9162" s="50">
        <v>5.1400000000000001E-2</v>
      </c>
      <c r="O9162" s="50">
        <v>5.1799999999999999E-2</v>
      </c>
      <c r="R9162" s="59"/>
    </row>
    <row r="9163" spans="11:18" x14ac:dyDescent="0.2">
      <c r="K9163" s="17">
        <v>9154</v>
      </c>
      <c r="L9163" s="50">
        <v>1.8445987317457276E-3</v>
      </c>
      <c r="M9163" s="50">
        <v>1.8589948845899227E-3</v>
      </c>
      <c r="N9163" s="50">
        <v>5.3199999999999997E-2</v>
      </c>
      <c r="O9163" s="50">
        <v>5.3400000000000003E-2</v>
      </c>
      <c r="R9163" s="59"/>
    </row>
    <row r="9164" spans="11:18" x14ac:dyDescent="0.2">
      <c r="K9164" s="17">
        <v>9155</v>
      </c>
      <c r="L9164" s="50">
        <v>1.4014924775585763E-3</v>
      </c>
      <c r="M9164" s="50">
        <v>1.4132447275300504E-3</v>
      </c>
      <c r="N9164" s="50">
        <v>4.3400000000000001E-2</v>
      </c>
      <c r="O9164" s="50">
        <v>4.3999999999999997E-2</v>
      </c>
      <c r="R9164" s="59"/>
    </row>
    <row r="9165" spans="11:18" x14ac:dyDescent="0.2">
      <c r="K9165" s="17">
        <v>9156</v>
      </c>
      <c r="L9165" s="50">
        <v>1.7177888376754141E-3</v>
      </c>
      <c r="M9165" s="50">
        <v>1.7315952091406259E-3</v>
      </c>
      <c r="N9165" s="50">
        <v>5.1200000000000002E-2</v>
      </c>
      <c r="O9165" s="50">
        <v>5.1200000000000002E-2</v>
      </c>
      <c r="R9165" s="59"/>
    </row>
    <row r="9166" spans="11:18" x14ac:dyDescent="0.2">
      <c r="K9166" s="17">
        <v>9157</v>
      </c>
      <c r="L9166" s="50">
        <v>1.4087350811696343E-3</v>
      </c>
      <c r="M9166" s="50">
        <v>1.4201122219816209E-3</v>
      </c>
      <c r="N9166" s="50">
        <v>4.2200000000000001E-2</v>
      </c>
      <c r="O9166" s="50">
        <v>4.2200000000000001E-2</v>
      </c>
      <c r="R9166" s="59"/>
    </row>
    <row r="9167" spans="11:18" x14ac:dyDescent="0.2">
      <c r="K9167" s="17">
        <v>9158</v>
      </c>
      <c r="L9167" s="50">
        <v>1.5572337299380597E-3</v>
      </c>
      <c r="M9167" s="50">
        <v>1.570252430366427E-3</v>
      </c>
      <c r="N9167" s="50">
        <v>4.7800000000000002E-2</v>
      </c>
      <c r="O9167" s="50">
        <v>4.8800000000000003E-2</v>
      </c>
      <c r="R9167" s="59"/>
    </row>
    <row r="9168" spans="11:18" x14ac:dyDescent="0.2">
      <c r="K9168" s="17">
        <v>9159</v>
      </c>
      <c r="L9168" s="50">
        <v>1.7788197031031309E-3</v>
      </c>
      <c r="M9168" s="50">
        <v>1.7920864130175226E-3</v>
      </c>
      <c r="N9168" s="50">
        <v>4.9000000000000002E-2</v>
      </c>
      <c r="O9168" s="50">
        <v>4.9200000000000001E-2</v>
      </c>
      <c r="R9168" s="59"/>
    </row>
    <row r="9169" spans="11:18" x14ac:dyDescent="0.2">
      <c r="K9169" s="17">
        <v>9160</v>
      </c>
      <c r="L9169" s="50">
        <v>1.7092227018372015E-3</v>
      </c>
      <c r="M9169" s="50">
        <v>1.7231555728817875E-3</v>
      </c>
      <c r="N9169" s="50">
        <v>5.1400000000000001E-2</v>
      </c>
      <c r="O9169" s="50">
        <v>5.1799999999999999E-2</v>
      </c>
      <c r="R9169" s="59"/>
    </row>
    <row r="9170" spans="11:18" x14ac:dyDescent="0.2">
      <c r="K9170" s="17">
        <v>9161</v>
      </c>
      <c r="L9170" s="50">
        <v>1.5798818290391405E-3</v>
      </c>
      <c r="M9170" s="50">
        <v>1.5934028019301421E-3</v>
      </c>
      <c r="N9170" s="50">
        <v>5.0200000000000002E-2</v>
      </c>
      <c r="O9170" s="50">
        <v>5.04E-2</v>
      </c>
      <c r="R9170" s="59"/>
    </row>
    <row r="9171" spans="11:18" x14ac:dyDescent="0.2">
      <c r="K9171" s="17">
        <v>9162</v>
      </c>
      <c r="L9171" s="50">
        <v>1.4318481873754206E-3</v>
      </c>
      <c r="M9171" s="50">
        <v>1.4447191165664589E-3</v>
      </c>
      <c r="N9171" s="50">
        <v>4.7800000000000002E-2</v>
      </c>
      <c r="O9171" s="50">
        <v>4.8000000000000001E-2</v>
      </c>
      <c r="R9171" s="59"/>
    </row>
    <row r="9172" spans="11:18" x14ac:dyDescent="0.2">
      <c r="K9172" s="17">
        <v>9163</v>
      </c>
      <c r="L9172" s="50">
        <v>1.7265041752777173E-3</v>
      </c>
      <c r="M9172" s="50">
        <v>1.7402943985511499E-3</v>
      </c>
      <c r="N9172" s="50">
        <v>5.0599999999999999E-2</v>
      </c>
      <c r="O9172" s="50">
        <v>5.16E-2</v>
      </c>
      <c r="R9172" s="59"/>
    </row>
    <row r="9173" spans="11:18" x14ac:dyDescent="0.2">
      <c r="K9173" s="17">
        <v>9164</v>
      </c>
      <c r="L9173" s="50">
        <v>1.7541231389558061E-3</v>
      </c>
      <c r="M9173" s="50">
        <v>1.7688852422363894E-3</v>
      </c>
      <c r="N9173" s="50">
        <v>5.4399999999999997E-2</v>
      </c>
      <c r="O9173" s="50">
        <v>5.5399999999999998E-2</v>
      </c>
      <c r="R9173" s="59"/>
    </row>
    <row r="9174" spans="11:18" x14ac:dyDescent="0.2">
      <c r="K9174" s="17">
        <v>9165</v>
      </c>
      <c r="L9174" s="50">
        <v>1.714309606147863E-3</v>
      </c>
      <c r="M9174" s="50">
        <v>1.7271626194986284E-3</v>
      </c>
      <c r="N9174" s="50">
        <v>4.7199999999999999E-2</v>
      </c>
      <c r="O9174" s="50">
        <v>4.7800000000000002E-2</v>
      </c>
      <c r="R9174" s="59"/>
    </row>
    <row r="9175" spans="11:18" x14ac:dyDescent="0.2">
      <c r="K9175" s="17">
        <v>9166</v>
      </c>
      <c r="L9175" s="50">
        <v>1.777593679046149E-3</v>
      </c>
      <c r="M9175" s="50">
        <v>1.7913710096951086E-3</v>
      </c>
      <c r="N9175" s="50">
        <v>5.0599999999999999E-2</v>
      </c>
      <c r="O9175" s="50">
        <v>5.1200000000000002E-2</v>
      </c>
      <c r="R9175" s="59"/>
    </row>
    <row r="9176" spans="11:18" x14ac:dyDescent="0.2">
      <c r="K9176" s="17">
        <v>9167</v>
      </c>
      <c r="L9176" s="50">
        <v>1.7900942615764936E-3</v>
      </c>
      <c r="M9176" s="50">
        <v>1.8032641385366307E-3</v>
      </c>
      <c r="N9176" s="50">
        <v>4.8399999999999999E-2</v>
      </c>
      <c r="O9176" s="50">
        <v>4.9000000000000002E-2</v>
      </c>
      <c r="R9176" s="59"/>
    </row>
    <row r="9177" spans="11:18" x14ac:dyDescent="0.2">
      <c r="K9177" s="17">
        <v>9168</v>
      </c>
      <c r="L9177" s="50">
        <v>1.8346373460918948E-3</v>
      </c>
      <c r="M9177" s="50">
        <v>1.8500246220686386E-3</v>
      </c>
      <c r="N9177" s="50">
        <v>5.6599999999999998E-2</v>
      </c>
      <c r="O9177" s="50">
        <v>5.7599999999999998E-2</v>
      </c>
      <c r="R9177" s="59"/>
    </row>
    <row r="9178" spans="11:18" x14ac:dyDescent="0.2">
      <c r="K9178" s="17">
        <v>9169</v>
      </c>
      <c r="L9178" s="50">
        <v>1.8532359037262101E-3</v>
      </c>
      <c r="M9178" s="50">
        <v>1.8670830889108252E-3</v>
      </c>
      <c r="N9178" s="50">
        <v>5.0999999999999997E-2</v>
      </c>
      <c r="O9178" s="50">
        <v>5.1200000000000002E-2</v>
      </c>
      <c r="R9178" s="59"/>
    </row>
    <row r="9179" spans="11:18" x14ac:dyDescent="0.2">
      <c r="K9179" s="17">
        <v>9170</v>
      </c>
      <c r="L9179" s="50">
        <v>1.5272843808395652E-3</v>
      </c>
      <c r="M9179" s="50">
        <v>1.5404701763299612E-3</v>
      </c>
      <c r="N9179" s="50">
        <v>4.8599999999999997E-2</v>
      </c>
      <c r="O9179" s="50">
        <v>4.9399999999999999E-2</v>
      </c>
      <c r="R9179" s="59"/>
    </row>
    <row r="9180" spans="11:18" x14ac:dyDescent="0.2">
      <c r="K9180" s="17">
        <v>9171</v>
      </c>
      <c r="L9180" s="50">
        <v>1.8010812586701068E-3</v>
      </c>
      <c r="M9180" s="50">
        <v>1.8157508641380431E-3</v>
      </c>
      <c r="N9180" s="50">
        <v>5.4199999999999998E-2</v>
      </c>
      <c r="O9180" s="50">
        <v>5.4600000000000003E-2</v>
      </c>
      <c r="R9180" s="59"/>
    </row>
    <row r="9181" spans="11:18" x14ac:dyDescent="0.2">
      <c r="K9181" s="17">
        <v>9172</v>
      </c>
      <c r="L9181" s="50">
        <v>1.5789107243654515E-3</v>
      </c>
      <c r="M9181" s="50">
        <v>1.591611808439568E-3</v>
      </c>
      <c r="N9181" s="50">
        <v>4.6399999999999997E-2</v>
      </c>
      <c r="O9181" s="50">
        <v>4.7600000000000003E-2</v>
      </c>
      <c r="R9181" s="59"/>
    </row>
    <row r="9182" spans="11:18" x14ac:dyDescent="0.2">
      <c r="K9182" s="17">
        <v>9173</v>
      </c>
      <c r="L9182" s="50">
        <v>1.8441853365528096E-3</v>
      </c>
      <c r="M9182" s="50">
        <v>1.8597707197209228E-3</v>
      </c>
      <c r="N9182" s="50">
        <v>5.7799999999999997E-2</v>
      </c>
      <c r="O9182" s="50">
        <v>5.8000000000000003E-2</v>
      </c>
      <c r="R9182" s="59"/>
    </row>
    <row r="9183" spans="11:18" x14ac:dyDescent="0.2">
      <c r="K9183" s="17">
        <v>9174</v>
      </c>
      <c r="L9183" s="50">
        <v>1.7749827166469473E-3</v>
      </c>
      <c r="M9183" s="50">
        <v>1.7883987555669112E-3</v>
      </c>
      <c r="N9183" s="50">
        <v>4.9399999999999999E-2</v>
      </c>
      <c r="O9183" s="50">
        <v>4.9799999999999997E-2</v>
      </c>
      <c r="R9183" s="59"/>
    </row>
    <row r="9184" spans="11:18" x14ac:dyDescent="0.2">
      <c r="K9184" s="17">
        <v>9175</v>
      </c>
      <c r="L9184" s="50">
        <v>1.8916180822327511E-3</v>
      </c>
      <c r="M9184" s="50">
        <v>1.9059654653455717E-3</v>
      </c>
      <c r="N9184" s="50">
        <v>5.2999999999999999E-2</v>
      </c>
      <c r="O9184" s="50">
        <v>5.3199999999999997E-2</v>
      </c>
      <c r="R9184" s="59"/>
    </row>
    <row r="9185" spans="11:18" x14ac:dyDescent="0.2">
      <c r="K9185" s="17">
        <v>9176</v>
      </c>
      <c r="L9185" s="50">
        <v>1.4847215170659331E-3</v>
      </c>
      <c r="M9185" s="50">
        <v>1.498240357915613E-3</v>
      </c>
      <c r="N9185" s="50">
        <v>5.0200000000000002E-2</v>
      </c>
      <c r="O9185" s="50">
        <v>5.04E-2</v>
      </c>
      <c r="R9185" s="59"/>
    </row>
    <row r="9186" spans="11:18" x14ac:dyDescent="0.2">
      <c r="K9186" s="17">
        <v>9177</v>
      </c>
      <c r="L9186" s="50">
        <v>1.7453111942667212E-3</v>
      </c>
      <c r="M9186" s="50">
        <v>1.7590075397146236E-3</v>
      </c>
      <c r="N9186" s="50">
        <v>5.0599999999999999E-2</v>
      </c>
      <c r="O9186" s="50">
        <v>5.0799999999999998E-2</v>
      </c>
      <c r="R9186" s="59"/>
    </row>
    <row r="9187" spans="11:18" x14ac:dyDescent="0.2">
      <c r="K9187" s="17">
        <v>9178</v>
      </c>
      <c r="L9187" s="50">
        <v>1.617408303407841E-3</v>
      </c>
      <c r="M9187" s="50">
        <v>1.6302580083862026E-3</v>
      </c>
      <c r="N9187" s="50">
        <v>4.7399999999999998E-2</v>
      </c>
      <c r="O9187" s="50">
        <v>4.7800000000000002E-2</v>
      </c>
      <c r="R9187" s="59"/>
    </row>
    <row r="9188" spans="11:18" x14ac:dyDescent="0.2">
      <c r="K9188" s="17">
        <v>9179</v>
      </c>
      <c r="L9188" s="50">
        <v>1.5096555233640237E-3</v>
      </c>
      <c r="M9188" s="50">
        <v>1.522847942276812E-3</v>
      </c>
      <c r="N9188" s="50">
        <v>4.8800000000000003E-2</v>
      </c>
      <c r="O9188" s="50">
        <v>4.9599999999999998E-2</v>
      </c>
      <c r="R9188" s="59"/>
    </row>
    <row r="9189" spans="11:18" x14ac:dyDescent="0.2">
      <c r="K9189" s="17">
        <v>9180</v>
      </c>
      <c r="L9189" s="50">
        <v>1.7777298342442269E-3</v>
      </c>
      <c r="M9189" s="50">
        <v>1.7925641331450908E-3</v>
      </c>
      <c r="N9189" s="50">
        <v>5.4800000000000001E-2</v>
      </c>
      <c r="O9189" s="50">
        <v>5.5199999999999999E-2</v>
      </c>
      <c r="R9189" s="59"/>
    </row>
    <row r="9190" spans="11:18" x14ac:dyDescent="0.2">
      <c r="K9190" s="17">
        <v>9181</v>
      </c>
      <c r="L9190" s="50">
        <v>1.7864916586356632E-3</v>
      </c>
      <c r="M9190" s="50">
        <v>1.8001455866063132E-3</v>
      </c>
      <c r="N9190" s="50">
        <v>5.04E-2</v>
      </c>
      <c r="O9190" s="50">
        <v>5.0799999999999998E-2</v>
      </c>
      <c r="R9190" s="59"/>
    </row>
    <row r="9191" spans="11:18" x14ac:dyDescent="0.2">
      <c r="K9191" s="17">
        <v>9182</v>
      </c>
      <c r="L9191" s="50">
        <v>1.8638813270238843E-3</v>
      </c>
      <c r="M9191" s="50">
        <v>1.8784249457904003E-3</v>
      </c>
      <c r="N9191" s="50">
        <v>5.3800000000000001E-2</v>
      </c>
      <c r="O9191" s="50">
        <v>5.3999999999999999E-2</v>
      </c>
      <c r="R9191" s="59"/>
    </row>
    <row r="9192" spans="11:18" x14ac:dyDescent="0.2">
      <c r="K9192" s="17">
        <v>9183</v>
      </c>
      <c r="L9192" s="50">
        <v>1.6054070547086789E-3</v>
      </c>
      <c r="M9192" s="50">
        <v>1.6189646729566278E-3</v>
      </c>
      <c r="N9192" s="50">
        <v>4.9799999999999997E-2</v>
      </c>
      <c r="O9192" s="50">
        <v>5.0599999999999999E-2</v>
      </c>
      <c r="R9192" s="59"/>
    </row>
    <row r="9193" spans="11:18" x14ac:dyDescent="0.2">
      <c r="K9193" s="17">
        <v>9184</v>
      </c>
      <c r="L9193" s="50">
        <v>1.7493760058428331E-3</v>
      </c>
      <c r="M9193" s="50">
        <v>1.7621581579818624E-3</v>
      </c>
      <c r="N9193" s="50">
        <v>4.7199999999999999E-2</v>
      </c>
      <c r="O9193" s="50">
        <v>4.7199999999999999E-2</v>
      </c>
      <c r="R9193" s="59"/>
    </row>
    <row r="9194" spans="11:18" x14ac:dyDescent="0.2">
      <c r="K9194" s="17">
        <v>9185</v>
      </c>
      <c r="L9194" s="50">
        <v>1.6869084339784517E-3</v>
      </c>
      <c r="M9194" s="50">
        <v>1.6989458783055775E-3</v>
      </c>
      <c r="N9194" s="50">
        <v>4.4400000000000002E-2</v>
      </c>
      <c r="O9194" s="50">
        <v>4.4400000000000002E-2</v>
      </c>
      <c r="R9194" s="59"/>
    </row>
    <row r="9195" spans="11:18" x14ac:dyDescent="0.2">
      <c r="K9195" s="17">
        <v>9186</v>
      </c>
      <c r="L9195" s="50">
        <v>1.5668045171305432E-3</v>
      </c>
      <c r="M9195" s="50">
        <v>1.5798301149763858E-3</v>
      </c>
      <c r="N9195" s="50">
        <v>4.82E-2</v>
      </c>
      <c r="O9195" s="50">
        <v>4.8399999999999999E-2</v>
      </c>
      <c r="R9195" s="59"/>
    </row>
    <row r="9196" spans="11:18" x14ac:dyDescent="0.2">
      <c r="K9196" s="17">
        <v>9187</v>
      </c>
      <c r="L9196" s="50">
        <v>1.6200732771824221E-3</v>
      </c>
      <c r="M9196" s="50">
        <v>1.633333800590642E-3</v>
      </c>
      <c r="N9196" s="50">
        <v>4.9000000000000002E-2</v>
      </c>
      <c r="O9196" s="50">
        <v>4.9399999999999999E-2</v>
      </c>
      <c r="R9196" s="59"/>
    </row>
    <row r="9197" spans="11:18" x14ac:dyDescent="0.2">
      <c r="K9197" s="17">
        <v>9188</v>
      </c>
      <c r="L9197" s="50">
        <v>1.9678436270332213E-3</v>
      </c>
      <c r="M9197" s="50">
        <v>1.9828700964904019E-3</v>
      </c>
      <c r="N9197" s="50">
        <v>5.5599999999999997E-2</v>
      </c>
      <c r="O9197" s="50">
        <v>5.5599999999999997E-2</v>
      </c>
      <c r="R9197" s="59"/>
    </row>
    <row r="9198" spans="11:18" x14ac:dyDescent="0.2">
      <c r="K9198" s="17">
        <v>9189</v>
      </c>
      <c r="L9198" s="50">
        <v>1.6962770008951988E-3</v>
      </c>
      <c r="M9198" s="50">
        <v>1.7098879566205569E-3</v>
      </c>
      <c r="N9198" s="50">
        <v>5.0200000000000002E-2</v>
      </c>
      <c r="O9198" s="50">
        <v>5.0799999999999998E-2</v>
      </c>
      <c r="R9198" s="59"/>
    </row>
    <row r="9199" spans="11:18" x14ac:dyDescent="0.2">
      <c r="K9199" s="17">
        <v>9190</v>
      </c>
      <c r="L9199" s="50">
        <v>1.795465994848361E-3</v>
      </c>
      <c r="M9199" s="50">
        <v>1.8093495851362381E-3</v>
      </c>
      <c r="N9199" s="50">
        <v>5.1400000000000001E-2</v>
      </c>
      <c r="O9199" s="50">
        <v>5.1400000000000001E-2</v>
      </c>
      <c r="R9199" s="59"/>
    </row>
    <row r="9200" spans="11:18" x14ac:dyDescent="0.2">
      <c r="K9200" s="17">
        <v>9191</v>
      </c>
      <c r="L9200" s="50">
        <v>1.5642108171121782E-3</v>
      </c>
      <c r="M9200" s="50">
        <v>1.5771950635593208E-3</v>
      </c>
      <c r="N9200" s="50">
        <v>4.82E-2</v>
      </c>
      <c r="O9200" s="50">
        <v>4.8399999999999999E-2</v>
      </c>
      <c r="R9200" s="59"/>
    </row>
    <row r="9201" spans="11:18" x14ac:dyDescent="0.2">
      <c r="K9201" s="17">
        <v>9192</v>
      </c>
      <c r="L9201" s="50">
        <v>1.8387375025380173E-3</v>
      </c>
      <c r="M9201" s="50">
        <v>1.8528662782448411E-3</v>
      </c>
      <c r="N9201" s="50">
        <v>5.2200000000000003E-2</v>
      </c>
      <c r="O9201" s="50">
        <v>5.2400000000000002E-2</v>
      </c>
      <c r="R9201" s="59"/>
    </row>
    <row r="9202" spans="11:18" x14ac:dyDescent="0.2">
      <c r="K9202" s="17">
        <v>9193</v>
      </c>
      <c r="L9202" s="50">
        <v>1.6927032395775729E-3</v>
      </c>
      <c r="M9202" s="50">
        <v>1.7067266547351749E-3</v>
      </c>
      <c r="N9202" s="50">
        <v>5.1799999999999999E-2</v>
      </c>
      <c r="O9202" s="50">
        <v>5.2600000000000001E-2</v>
      </c>
      <c r="R9202" s="59"/>
    </row>
    <row r="9203" spans="11:18" x14ac:dyDescent="0.2">
      <c r="K9203" s="17">
        <v>9194</v>
      </c>
      <c r="L9203" s="50">
        <v>1.71364895320487E-3</v>
      </c>
      <c r="M9203" s="50">
        <v>1.7272646232205171E-3</v>
      </c>
      <c r="N9203" s="50">
        <v>5.0200000000000002E-2</v>
      </c>
      <c r="O9203" s="50">
        <v>5.0599999999999999E-2</v>
      </c>
      <c r="R9203" s="59"/>
    </row>
    <row r="9204" spans="11:18" x14ac:dyDescent="0.2">
      <c r="K9204" s="17">
        <v>9195</v>
      </c>
      <c r="L9204" s="50">
        <v>1.8720868193231766E-3</v>
      </c>
      <c r="M9204" s="50">
        <v>1.8864219868739596E-3</v>
      </c>
      <c r="N9204" s="50">
        <v>5.2600000000000001E-2</v>
      </c>
      <c r="O9204" s="50">
        <v>5.3199999999999997E-2</v>
      </c>
      <c r="R9204" s="59"/>
    </row>
    <row r="9205" spans="11:18" x14ac:dyDescent="0.2">
      <c r="K9205" s="17">
        <v>9196</v>
      </c>
      <c r="L9205" s="50">
        <v>1.9658019994378629E-3</v>
      </c>
      <c r="M9205" s="50">
        <v>1.98040763854599E-3</v>
      </c>
      <c r="N9205" s="50">
        <v>5.3800000000000001E-2</v>
      </c>
      <c r="O9205" s="50">
        <v>5.3999999999999999E-2</v>
      </c>
      <c r="R9205" s="59"/>
    </row>
    <row r="9206" spans="11:18" x14ac:dyDescent="0.2">
      <c r="K9206" s="17">
        <v>9197</v>
      </c>
      <c r="L9206" s="50">
        <v>1.6726787888157785E-3</v>
      </c>
      <c r="M9206" s="50">
        <v>1.6853539307454593E-3</v>
      </c>
      <c r="N9206" s="50">
        <v>4.6800000000000001E-2</v>
      </c>
      <c r="O9206" s="50">
        <v>4.7199999999999999E-2</v>
      </c>
      <c r="R9206" s="59"/>
    </row>
    <row r="9207" spans="11:18" x14ac:dyDescent="0.2">
      <c r="K9207" s="17">
        <v>9198</v>
      </c>
      <c r="L9207" s="50">
        <v>1.776723122334647E-3</v>
      </c>
      <c r="M9207" s="50">
        <v>1.7910783372234902E-3</v>
      </c>
      <c r="N9207" s="50">
        <v>5.2999999999999999E-2</v>
      </c>
      <c r="O9207" s="50">
        <v>5.3400000000000003E-2</v>
      </c>
      <c r="R9207" s="59"/>
    </row>
    <row r="9208" spans="11:18" x14ac:dyDescent="0.2">
      <c r="K9208" s="17">
        <v>9199</v>
      </c>
      <c r="L9208" s="50">
        <v>1.5759441955876222E-3</v>
      </c>
      <c r="M9208" s="50">
        <v>1.588652903665465E-3</v>
      </c>
      <c r="N9208" s="50">
        <v>4.6800000000000001E-2</v>
      </c>
      <c r="O9208" s="50">
        <v>4.7600000000000003E-2</v>
      </c>
      <c r="R9208" s="59"/>
    </row>
    <row r="9209" spans="11:18" x14ac:dyDescent="0.2">
      <c r="K9209" s="17">
        <v>9200</v>
      </c>
      <c r="L9209" s="50">
        <v>1.5704456881307529E-3</v>
      </c>
      <c r="M9209" s="50">
        <v>1.5833718333035098E-3</v>
      </c>
      <c r="N9209" s="50">
        <v>4.7800000000000002E-2</v>
      </c>
      <c r="O9209" s="50">
        <v>4.8000000000000001E-2</v>
      </c>
      <c r="R9209" s="59"/>
    </row>
    <row r="9210" spans="11:18" x14ac:dyDescent="0.2">
      <c r="K9210" s="17">
        <v>9201</v>
      </c>
      <c r="L9210" s="50">
        <v>1.5677398040526084E-3</v>
      </c>
      <c r="M9210" s="50">
        <v>1.5812900203302387E-3</v>
      </c>
      <c r="N9210" s="50">
        <v>5.04E-2</v>
      </c>
      <c r="O9210" s="50">
        <v>5.04E-2</v>
      </c>
      <c r="R9210" s="59"/>
    </row>
    <row r="9211" spans="11:18" x14ac:dyDescent="0.2">
      <c r="K9211" s="17">
        <v>9202</v>
      </c>
      <c r="L9211" s="50">
        <v>1.9063163561863917E-3</v>
      </c>
      <c r="M9211" s="50">
        <v>1.9219502591243114E-3</v>
      </c>
      <c r="N9211" s="50">
        <v>5.7799999999999997E-2</v>
      </c>
      <c r="O9211" s="50">
        <v>5.8200000000000002E-2</v>
      </c>
      <c r="R9211" s="59"/>
    </row>
    <row r="9212" spans="11:18" x14ac:dyDescent="0.2">
      <c r="K9212" s="17">
        <v>9203</v>
      </c>
      <c r="L9212" s="50">
        <v>1.6974254088068673E-3</v>
      </c>
      <c r="M9212" s="50">
        <v>1.7110792095762755E-3</v>
      </c>
      <c r="N9212" s="50">
        <v>5.04E-2</v>
      </c>
      <c r="O9212" s="50">
        <v>5.0999999999999997E-2</v>
      </c>
      <c r="R9212" s="59"/>
    </row>
    <row r="9213" spans="11:18" x14ac:dyDescent="0.2">
      <c r="K9213" s="17">
        <v>9204</v>
      </c>
      <c r="L9213" s="50">
        <v>1.6121333360198037E-3</v>
      </c>
      <c r="M9213" s="50">
        <v>1.6247666809092319E-3</v>
      </c>
      <c r="N9213" s="50">
        <v>4.6600000000000003E-2</v>
      </c>
      <c r="O9213" s="50">
        <v>4.6800000000000001E-2</v>
      </c>
      <c r="R9213" s="59"/>
    </row>
    <row r="9214" spans="11:18" x14ac:dyDescent="0.2">
      <c r="K9214" s="17">
        <v>9205</v>
      </c>
      <c r="L9214" s="50">
        <v>1.8905771317708493E-3</v>
      </c>
      <c r="M9214" s="50">
        <v>1.9062185828847592E-3</v>
      </c>
      <c r="N9214" s="50">
        <v>5.8000000000000003E-2</v>
      </c>
      <c r="O9214" s="50">
        <v>5.8200000000000002E-2</v>
      </c>
      <c r="R9214" s="59"/>
    </row>
    <row r="9215" spans="11:18" x14ac:dyDescent="0.2">
      <c r="K9215" s="17">
        <v>9206</v>
      </c>
      <c r="L9215" s="50">
        <v>1.8611782228714834E-3</v>
      </c>
      <c r="M9215" s="50">
        <v>1.8755489395512637E-3</v>
      </c>
      <c r="N9215" s="50">
        <v>5.3199999999999997E-2</v>
      </c>
      <c r="O9215" s="50">
        <v>5.3199999999999997E-2</v>
      </c>
      <c r="R9215" s="59"/>
    </row>
    <row r="9216" spans="11:18" x14ac:dyDescent="0.2">
      <c r="K9216" s="17">
        <v>9207</v>
      </c>
      <c r="L9216" s="50">
        <v>1.6810430780335355E-3</v>
      </c>
      <c r="M9216" s="50">
        <v>1.6941170465190616E-3</v>
      </c>
      <c r="N9216" s="50">
        <v>4.8000000000000001E-2</v>
      </c>
      <c r="O9216" s="50">
        <v>4.9000000000000002E-2</v>
      </c>
      <c r="R9216" s="59"/>
    </row>
    <row r="9217" spans="11:18" x14ac:dyDescent="0.2">
      <c r="K9217" s="17">
        <v>9208</v>
      </c>
      <c r="L9217" s="50">
        <v>1.6635068046935788E-3</v>
      </c>
      <c r="M9217" s="50">
        <v>1.6761606699579577E-3</v>
      </c>
      <c r="N9217" s="50">
        <v>4.6800000000000001E-2</v>
      </c>
      <c r="O9217" s="50">
        <v>4.7E-2</v>
      </c>
      <c r="R9217" s="59"/>
    </row>
    <row r="9218" spans="11:18" x14ac:dyDescent="0.2">
      <c r="K9218" s="17">
        <v>9209</v>
      </c>
      <c r="L9218" s="50">
        <v>1.7846682832875129E-3</v>
      </c>
      <c r="M9218" s="50">
        <v>1.7983952723841839E-3</v>
      </c>
      <c r="N9218" s="50">
        <v>5.0799999999999998E-2</v>
      </c>
      <c r="O9218" s="50">
        <v>5.0999999999999997E-2</v>
      </c>
      <c r="R9218" s="59"/>
    </row>
    <row r="9219" spans="11:18" x14ac:dyDescent="0.2">
      <c r="K9219" s="17">
        <v>9210</v>
      </c>
      <c r="L9219" s="50">
        <v>1.6271203357228657E-3</v>
      </c>
      <c r="M9219" s="50">
        <v>1.6408969545127644E-3</v>
      </c>
      <c r="N9219" s="50">
        <v>5.1200000000000002E-2</v>
      </c>
      <c r="O9219" s="50">
        <v>5.1200000000000002E-2</v>
      </c>
      <c r="R9219" s="59"/>
    </row>
    <row r="9220" spans="11:18" x14ac:dyDescent="0.2">
      <c r="K9220" s="17">
        <v>9211</v>
      </c>
      <c r="L9220" s="50">
        <v>1.8531180501565713E-3</v>
      </c>
      <c r="M9220" s="50">
        <v>1.8666846115402706E-3</v>
      </c>
      <c r="N9220" s="50">
        <v>4.9799999999999997E-2</v>
      </c>
      <c r="O9220" s="50">
        <v>5.0200000000000002E-2</v>
      </c>
      <c r="R9220" s="59"/>
    </row>
    <row r="9221" spans="11:18" x14ac:dyDescent="0.2">
      <c r="K9221" s="17">
        <v>9212</v>
      </c>
      <c r="L9221" s="50">
        <v>1.6811095621857358E-3</v>
      </c>
      <c r="M9221" s="50">
        <v>1.6939727712958429E-3</v>
      </c>
      <c r="N9221" s="50">
        <v>4.7600000000000003E-2</v>
      </c>
      <c r="O9221" s="50">
        <v>4.7600000000000003E-2</v>
      </c>
      <c r="R9221" s="59"/>
    </row>
    <row r="9222" spans="11:18" x14ac:dyDescent="0.2">
      <c r="K9222" s="17">
        <v>9213</v>
      </c>
      <c r="L9222" s="50">
        <v>1.8251936545873662E-3</v>
      </c>
      <c r="M9222" s="50">
        <v>1.8392877667281603E-3</v>
      </c>
      <c r="N9222" s="50">
        <v>5.1999999999999998E-2</v>
      </c>
      <c r="O9222" s="50">
        <v>5.2600000000000001E-2</v>
      </c>
      <c r="R9222" s="59"/>
    </row>
    <row r="9223" spans="11:18" x14ac:dyDescent="0.2">
      <c r="K9223" s="17">
        <v>9214</v>
      </c>
      <c r="L9223" s="50">
        <v>1.6326362577960914E-3</v>
      </c>
      <c r="M9223" s="50">
        <v>1.6462289702516486E-3</v>
      </c>
      <c r="N9223" s="50">
        <v>5.04E-2</v>
      </c>
      <c r="O9223" s="50">
        <v>5.0599999999999999E-2</v>
      </c>
      <c r="R9223" s="59"/>
    </row>
    <row r="9224" spans="11:18" x14ac:dyDescent="0.2">
      <c r="K9224" s="17">
        <v>9215</v>
      </c>
      <c r="L9224" s="50">
        <v>1.5971880830501291E-3</v>
      </c>
      <c r="M9224" s="50">
        <v>1.6103787219157333E-3</v>
      </c>
      <c r="N9224" s="50">
        <v>4.8800000000000003E-2</v>
      </c>
      <c r="O9224" s="50">
        <v>4.9200000000000001E-2</v>
      </c>
      <c r="R9224" s="59"/>
    </row>
    <row r="9225" spans="11:18" x14ac:dyDescent="0.2">
      <c r="K9225" s="17">
        <v>9216</v>
      </c>
      <c r="L9225" s="50">
        <v>1.833181577268736E-3</v>
      </c>
      <c r="M9225" s="50">
        <v>1.8483194367883418E-3</v>
      </c>
      <c r="N9225" s="50">
        <v>5.62E-2</v>
      </c>
      <c r="O9225" s="50">
        <v>5.6399999999999999E-2</v>
      </c>
      <c r="R9225" s="59"/>
    </row>
    <row r="9226" spans="11:18" x14ac:dyDescent="0.2">
      <c r="K9226" s="17">
        <v>9217</v>
      </c>
      <c r="L9226" s="50">
        <v>1.8966928886164454E-3</v>
      </c>
      <c r="M9226" s="50">
        <v>1.911178717816755E-3</v>
      </c>
      <c r="N9226" s="50">
        <v>5.3600000000000002E-2</v>
      </c>
      <c r="O9226" s="50">
        <v>5.3600000000000002E-2</v>
      </c>
      <c r="R9226" s="59"/>
    </row>
    <row r="9227" spans="11:18" x14ac:dyDescent="0.2">
      <c r="K9227" s="17">
        <v>9218</v>
      </c>
      <c r="L9227" s="50">
        <v>1.4145580478820432E-3</v>
      </c>
      <c r="M9227" s="50">
        <v>1.4267468462106025E-3</v>
      </c>
      <c r="N9227" s="50">
        <v>4.5199999999999997E-2</v>
      </c>
      <c r="O9227" s="50">
        <v>4.5400000000000003E-2</v>
      </c>
      <c r="R9227" s="59"/>
    </row>
    <row r="9228" spans="11:18" x14ac:dyDescent="0.2">
      <c r="K9228" s="17">
        <v>9219</v>
      </c>
      <c r="L9228" s="50">
        <v>1.7473760420119724E-3</v>
      </c>
      <c r="M9228" s="50">
        <v>1.7617635562428944E-3</v>
      </c>
      <c r="N9228" s="50">
        <v>5.2999999999999999E-2</v>
      </c>
      <c r="O9228" s="50">
        <v>5.3800000000000001E-2</v>
      </c>
      <c r="R9228" s="59"/>
    </row>
    <row r="9229" spans="11:18" x14ac:dyDescent="0.2">
      <c r="K9229" s="17">
        <v>9220</v>
      </c>
      <c r="L9229" s="50">
        <v>1.6364783931142369E-3</v>
      </c>
      <c r="M9229" s="50">
        <v>1.6502190774824036E-3</v>
      </c>
      <c r="N9229" s="50">
        <v>5.0999999999999997E-2</v>
      </c>
      <c r="O9229" s="50">
        <v>5.1200000000000002E-2</v>
      </c>
      <c r="R9229" s="59"/>
    </row>
    <row r="9230" spans="11:18" x14ac:dyDescent="0.2">
      <c r="K9230" s="17">
        <v>9221</v>
      </c>
      <c r="L9230" s="50">
        <v>1.7550523616485386E-3</v>
      </c>
      <c r="M9230" s="50">
        <v>1.768480841388697E-3</v>
      </c>
      <c r="N9230" s="50">
        <v>4.9599999999999998E-2</v>
      </c>
      <c r="O9230" s="50">
        <v>0.05</v>
      </c>
      <c r="R9230" s="59"/>
    </row>
    <row r="9231" spans="11:18" x14ac:dyDescent="0.2">
      <c r="K9231" s="17">
        <v>9222</v>
      </c>
      <c r="L9231" s="50">
        <v>1.5622074473810599E-3</v>
      </c>
      <c r="M9231" s="50">
        <v>1.57627252564895E-3</v>
      </c>
      <c r="N9231" s="50">
        <v>5.2200000000000003E-2</v>
      </c>
      <c r="O9231" s="50">
        <v>5.2600000000000001E-2</v>
      </c>
      <c r="R9231" s="59"/>
    </row>
    <row r="9232" spans="11:18" x14ac:dyDescent="0.2">
      <c r="K9232" s="17">
        <v>9223</v>
      </c>
      <c r="L9232" s="50">
        <v>1.7980126660700221E-3</v>
      </c>
      <c r="M9232" s="50">
        <v>1.8119769340146383E-3</v>
      </c>
      <c r="N9232" s="50">
        <v>5.1200000000000002E-2</v>
      </c>
      <c r="O9232" s="50">
        <v>5.1799999999999999E-2</v>
      </c>
      <c r="R9232" s="59"/>
    </row>
    <row r="9233" spans="11:18" x14ac:dyDescent="0.2">
      <c r="K9233" s="17">
        <v>9224</v>
      </c>
      <c r="L9233" s="50">
        <v>1.8627468540981101E-3</v>
      </c>
      <c r="M9233" s="50">
        <v>1.8765144726360561E-3</v>
      </c>
      <c r="N9233" s="50">
        <v>5.04E-2</v>
      </c>
      <c r="O9233" s="50">
        <v>5.0999999999999997E-2</v>
      </c>
      <c r="R9233" s="59"/>
    </row>
    <row r="9234" spans="11:18" x14ac:dyDescent="0.2">
      <c r="K9234" s="17">
        <v>9225</v>
      </c>
      <c r="L9234" s="50">
        <v>1.6186780419911865E-3</v>
      </c>
      <c r="M9234" s="50">
        <v>1.6326302000041917E-3</v>
      </c>
      <c r="N9234" s="50">
        <v>5.1799999999999999E-2</v>
      </c>
      <c r="O9234" s="50">
        <v>5.1999999999999998E-2</v>
      </c>
      <c r="R9234" s="59"/>
    </row>
    <row r="9235" spans="11:18" x14ac:dyDescent="0.2">
      <c r="K9235" s="17">
        <v>9226</v>
      </c>
      <c r="L9235" s="50">
        <v>1.710531427353832E-3</v>
      </c>
      <c r="M9235" s="50">
        <v>1.7244912920678097E-3</v>
      </c>
      <c r="N9235" s="50">
        <v>5.1799999999999999E-2</v>
      </c>
      <c r="O9235" s="50">
        <v>5.1999999999999998E-2</v>
      </c>
      <c r="R9235" s="59"/>
    </row>
    <row r="9236" spans="11:18" x14ac:dyDescent="0.2">
      <c r="K9236" s="17">
        <v>9227</v>
      </c>
      <c r="L9236" s="50">
        <v>1.7094343313049474E-3</v>
      </c>
      <c r="M9236" s="50">
        <v>1.7233787583956566E-3</v>
      </c>
      <c r="N9236" s="50">
        <v>5.1200000000000002E-2</v>
      </c>
      <c r="O9236" s="50">
        <v>5.1799999999999999E-2</v>
      </c>
      <c r="R9236" s="59"/>
    </row>
    <row r="9237" spans="11:18" x14ac:dyDescent="0.2">
      <c r="K9237" s="17">
        <v>9228</v>
      </c>
      <c r="L9237" s="50">
        <v>1.778060768597232E-3</v>
      </c>
      <c r="M9237" s="50">
        <v>1.7919349856998605E-3</v>
      </c>
      <c r="N9237" s="50">
        <v>5.0999999999999997E-2</v>
      </c>
      <c r="O9237" s="50">
        <v>5.1400000000000001E-2</v>
      </c>
      <c r="R9237" s="59"/>
    </row>
    <row r="9238" spans="11:18" x14ac:dyDescent="0.2">
      <c r="K9238" s="17">
        <v>9229</v>
      </c>
      <c r="L9238" s="50">
        <v>1.6666832043631342E-3</v>
      </c>
      <c r="M9238" s="50">
        <v>1.6810612542899046E-3</v>
      </c>
      <c r="N9238" s="50">
        <v>5.3400000000000003E-2</v>
      </c>
      <c r="O9238" s="50">
        <v>5.3600000000000002E-2</v>
      </c>
      <c r="R9238" s="59"/>
    </row>
    <row r="9239" spans="11:18" x14ac:dyDescent="0.2">
      <c r="K9239" s="17">
        <v>9230</v>
      </c>
      <c r="L9239" s="50">
        <v>1.6864480608634804E-3</v>
      </c>
      <c r="M9239" s="50">
        <v>1.6994984148241937E-3</v>
      </c>
      <c r="N9239" s="50">
        <v>4.82E-2</v>
      </c>
      <c r="O9239" s="50">
        <v>4.8399999999999999E-2</v>
      </c>
      <c r="R9239" s="59"/>
    </row>
    <row r="9240" spans="11:18" x14ac:dyDescent="0.2">
      <c r="K9240" s="17">
        <v>9231</v>
      </c>
      <c r="L9240" s="50">
        <v>1.8883620944501025E-3</v>
      </c>
      <c r="M9240" s="50">
        <v>1.90302784903078E-3</v>
      </c>
      <c r="N9240" s="50">
        <v>5.3999999999999999E-2</v>
      </c>
      <c r="O9240" s="50">
        <v>5.4399999999999997E-2</v>
      </c>
      <c r="R9240" s="59"/>
    </row>
    <row r="9241" spans="11:18" x14ac:dyDescent="0.2">
      <c r="K9241" s="17">
        <v>9232</v>
      </c>
      <c r="L9241" s="50">
        <v>1.8588430041955313E-3</v>
      </c>
      <c r="M9241" s="50">
        <v>1.8736526255835181E-3</v>
      </c>
      <c r="N9241" s="50">
        <v>5.4600000000000003E-2</v>
      </c>
      <c r="O9241" s="50">
        <v>5.5E-2</v>
      </c>
      <c r="R9241" s="59"/>
    </row>
    <row r="9242" spans="11:18" x14ac:dyDescent="0.2">
      <c r="K9242" s="17">
        <v>9233</v>
      </c>
      <c r="L9242" s="50">
        <v>1.8823058560673935E-3</v>
      </c>
      <c r="M9242" s="50">
        <v>1.8966835057348953E-3</v>
      </c>
      <c r="N9242" s="50">
        <v>5.3199999999999997E-2</v>
      </c>
      <c r="O9242" s="50">
        <v>5.3199999999999997E-2</v>
      </c>
      <c r="R9242" s="59"/>
    </row>
    <row r="9243" spans="11:18" x14ac:dyDescent="0.2">
      <c r="K9243" s="17">
        <v>9234</v>
      </c>
      <c r="L9243" s="50">
        <v>1.7292637356699384E-3</v>
      </c>
      <c r="M9243" s="50">
        <v>1.7429729605045192E-3</v>
      </c>
      <c r="N9243" s="50">
        <v>5.0799999999999998E-2</v>
      </c>
      <c r="O9243" s="50">
        <v>5.0999999999999997E-2</v>
      </c>
      <c r="R9243" s="59"/>
    </row>
    <row r="9244" spans="11:18" x14ac:dyDescent="0.2">
      <c r="K9244" s="17">
        <v>9235</v>
      </c>
      <c r="L9244" s="50">
        <v>1.7383305476046942E-3</v>
      </c>
      <c r="M9244" s="50">
        <v>1.7512212484810099E-3</v>
      </c>
      <c r="N9244" s="50">
        <v>4.7399999999999998E-2</v>
      </c>
      <c r="O9244" s="50">
        <v>4.8000000000000001E-2</v>
      </c>
      <c r="R9244" s="59"/>
    </row>
    <row r="9245" spans="11:18" x14ac:dyDescent="0.2">
      <c r="K9245" s="17">
        <v>9236</v>
      </c>
      <c r="L9245" s="50">
        <v>1.5667212552028047E-3</v>
      </c>
      <c r="M9245" s="50">
        <v>1.579772956696347E-3</v>
      </c>
      <c r="N9245" s="50">
        <v>4.8399999999999999E-2</v>
      </c>
      <c r="O9245" s="50">
        <v>4.8599999999999997E-2</v>
      </c>
      <c r="R9245" s="59"/>
    </row>
    <row r="9246" spans="11:18" x14ac:dyDescent="0.2">
      <c r="K9246" s="17">
        <v>9237</v>
      </c>
      <c r="L9246" s="50">
        <v>1.7948658494852201E-3</v>
      </c>
      <c r="M9246" s="50">
        <v>1.8087492428366793E-3</v>
      </c>
      <c r="N9246" s="50">
        <v>5.1400000000000001E-2</v>
      </c>
      <c r="O9246" s="50">
        <v>5.1400000000000001E-2</v>
      </c>
      <c r="R9246" s="59"/>
    </row>
    <row r="9247" spans="11:18" x14ac:dyDescent="0.2">
      <c r="K9247" s="17">
        <v>9238</v>
      </c>
      <c r="L9247" s="50">
        <v>1.7355385236030084E-3</v>
      </c>
      <c r="M9247" s="50">
        <v>1.7487816980663738E-3</v>
      </c>
      <c r="N9247" s="50">
        <v>4.9000000000000002E-2</v>
      </c>
      <c r="O9247" s="50">
        <v>4.9000000000000002E-2</v>
      </c>
      <c r="R9247" s="59"/>
    </row>
    <row r="9248" spans="11:18" x14ac:dyDescent="0.2">
      <c r="K9248" s="17">
        <v>9239</v>
      </c>
      <c r="L9248" s="50">
        <v>1.4724723080659474E-3</v>
      </c>
      <c r="M9248" s="50">
        <v>1.4849085363508405E-3</v>
      </c>
      <c r="N9248" s="50">
        <v>4.5999999999999999E-2</v>
      </c>
      <c r="O9248" s="50">
        <v>4.6600000000000003E-2</v>
      </c>
      <c r="R9248" s="59"/>
    </row>
    <row r="9249" spans="11:18" x14ac:dyDescent="0.2">
      <c r="K9249" s="17">
        <v>9240</v>
      </c>
      <c r="L9249" s="50">
        <v>1.8996715115927657E-3</v>
      </c>
      <c r="M9249" s="50">
        <v>1.9147588578756892E-3</v>
      </c>
      <c r="N9249" s="50">
        <v>5.5399999999999998E-2</v>
      </c>
      <c r="O9249" s="50">
        <v>5.62E-2</v>
      </c>
      <c r="R9249" s="59"/>
    </row>
    <row r="9250" spans="11:18" x14ac:dyDescent="0.2">
      <c r="K9250" s="17">
        <v>9241</v>
      </c>
      <c r="L9250" s="50">
        <v>1.7837385398050166E-3</v>
      </c>
      <c r="M9250" s="50">
        <v>1.7973885518624509E-3</v>
      </c>
      <c r="N9250" s="50">
        <v>5.0200000000000002E-2</v>
      </c>
      <c r="O9250" s="50">
        <v>5.0599999999999999E-2</v>
      </c>
      <c r="R9250" s="59"/>
    </row>
    <row r="9251" spans="11:18" x14ac:dyDescent="0.2">
      <c r="K9251" s="17">
        <v>9242</v>
      </c>
      <c r="L9251" s="50">
        <v>1.6694681383465767E-3</v>
      </c>
      <c r="M9251" s="50">
        <v>1.6821723396601121E-3</v>
      </c>
      <c r="N9251" s="50">
        <v>4.7E-2</v>
      </c>
      <c r="O9251" s="50">
        <v>4.7E-2</v>
      </c>
      <c r="R9251" s="59"/>
    </row>
    <row r="9252" spans="11:18" x14ac:dyDescent="0.2">
      <c r="K9252" s="17">
        <v>9243</v>
      </c>
      <c r="L9252" s="50">
        <v>1.8233525356764091E-3</v>
      </c>
      <c r="M9252" s="50">
        <v>1.8369764418023373E-3</v>
      </c>
      <c r="N9252" s="50">
        <v>0.05</v>
      </c>
      <c r="O9252" s="50">
        <v>5.04E-2</v>
      </c>
      <c r="R9252" s="59"/>
    </row>
    <row r="9253" spans="11:18" x14ac:dyDescent="0.2">
      <c r="K9253" s="17">
        <v>9244</v>
      </c>
      <c r="L9253" s="50">
        <v>1.8124630428286125E-3</v>
      </c>
      <c r="M9253" s="50">
        <v>1.8264039398908918E-3</v>
      </c>
      <c r="N9253" s="50">
        <v>5.16E-2</v>
      </c>
      <c r="O9253" s="50">
        <v>5.16E-2</v>
      </c>
      <c r="R9253" s="59"/>
    </row>
    <row r="9254" spans="11:18" x14ac:dyDescent="0.2">
      <c r="K9254" s="17">
        <v>9245</v>
      </c>
      <c r="L9254" s="50">
        <v>1.4339391832199528E-3</v>
      </c>
      <c r="M9254" s="50">
        <v>1.4477630871014271E-3</v>
      </c>
      <c r="N9254" s="50">
        <v>5.16E-2</v>
      </c>
      <c r="O9254" s="50">
        <v>5.1799999999999999E-2</v>
      </c>
      <c r="R9254" s="59"/>
    </row>
    <row r="9255" spans="11:18" x14ac:dyDescent="0.2">
      <c r="K9255" s="17">
        <v>9246</v>
      </c>
      <c r="L9255" s="50">
        <v>1.5421461163700357E-3</v>
      </c>
      <c r="M9255" s="50">
        <v>1.5549290459705477E-3</v>
      </c>
      <c r="N9255" s="50">
        <v>4.7199999999999999E-2</v>
      </c>
      <c r="O9255" s="50">
        <v>4.7800000000000002E-2</v>
      </c>
      <c r="R9255" s="59"/>
    </row>
    <row r="9256" spans="11:18" x14ac:dyDescent="0.2">
      <c r="K9256" s="17">
        <v>9247</v>
      </c>
      <c r="L9256" s="50">
        <v>1.7310442716284627E-3</v>
      </c>
      <c r="M9256" s="50">
        <v>1.743924618760736E-3</v>
      </c>
      <c r="N9256" s="50">
        <v>4.7199999999999999E-2</v>
      </c>
      <c r="O9256" s="50">
        <v>4.7800000000000002E-2</v>
      </c>
      <c r="R9256" s="59"/>
    </row>
    <row r="9257" spans="11:18" x14ac:dyDescent="0.2">
      <c r="K9257" s="17">
        <v>9248</v>
      </c>
      <c r="L9257" s="50">
        <v>1.4464313715817135E-3</v>
      </c>
      <c r="M9257" s="50">
        <v>1.4581972281700645E-3</v>
      </c>
      <c r="N9257" s="50">
        <v>4.36E-2</v>
      </c>
      <c r="O9257" s="50">
        <v>4.3799999999999999E-2</v>
      </c>
      <c r="R9257" s="59"/>
    </row>
    <row r="9258" spans="11:18" x14ac:dyDescent="0.2">
      <c r="K9258" s="17">
        <v>9249</v>
      </c>
      <c r="L9258" s="50">
        <v>1.732606979051317E-3</v>
      </c>
      <c r="M9258" s="50">
        <v>1.746998910975715E-3</v>
      </c>
      <c r="N9258" s="50">
        <v>5.3400000000000003E-2</v>
      </c>
      <c r="O9258" s="50">
        <v>5.3800000000000001E-2</v>
      </c>
      <c r="R9258" s="59"/>
    </row>
    <row r="9259" spans="11:18" x14ac:dyDescent="0.2">
      <c r="K9259" s="17">
        <v>9250</v>
      </c>
      <c r="L9259" s="50">
        <v>1.7086102836750094E-3</v>
      </c>
      <c r="M9259" s="50">
        <v>1.7235080604205684E-3</v>
      </c>
      <c r="N9259" s="50">
        <v>5.5E-2</v>
      </c>
      <c r="O9259" s="50">
        <v>5.5800000000000002E-2</v>
      </c>
      <c r="R9259" s="59"/>
    </row>
    <row r="9260" spans="11:18" x14ac:dyDescent="0.2">
      <c r="K9260" s="17">
        <v>9251</v>
      </c>
      <c r="L9260" s="50">
        <v>1.8257072127214112E-3</v>
      </c>
      <c r="M9260" s="50">
        <v>1.8397837607604891E-3</v>
      </c>
      <c r="N9260" s="50">
        <v>5.16E-2</v>
      </c>
      <c r="O9260" s="50">
        <v>5.2200000000000003E-2</v>
      </c>
      <c r="R9260" s="59"/>
    </row>
    <row r="9261" spans="11:18" x14ac:dyDescent="0.2">
      <c r="K9261" s="17">
        <v>9252</v>
      </c>
      <c r="L9261" s="50">
        <v>1.6986685590730439E-3</v>
      </c>
      <c r="M9261" s="50">
        <v>1.712445195492436E-3</v>
      </c>
      <c r="N9261" s="50">
        <v>5.0799999999999998E-2</v>
      </c>
      <c r="O9261" s="50">
        <v>5.1400000000000001E-2</v>
      </c>
      <c r="R9261" s="59"/>
    </row>
    <row r="9262" spans="11:18" x14ac:dyDescent="0.2">
      <c r="K9262" s="17">
        <v>9253</v>
      </c>
      <c r="L9262" s="50">
        <v>1.8759452990157531E-3</v>
      </c>
      <c r="M9262" s="50">
        <v>1.8897842340994731E-3</v>
      </c>
      <c r="N9262" s="50">
        <v>5.0999999999999997E-2</v>
      </c>
      <c r="O9262" s="50">
        <v>5.1200000000000002E-2</v>
      </c>
      <c r="R9262" s="59"/>
    </row>
    <row r="9263" spans="11:18" x14ac:dyDescent="0.2">
      <c r="K9263" s="17">
        <v>9254</v>
      </c>
      <c r="L9263" s="50">
        <v>1.7238022849265888E-3</v>
      </c>
      <c r="M9263" s="50">
        <v>1.7382013587206736E-3</v>
      </c>
      <c r="N9263" s="50">
        <v>5.3199999999999997E-2</v>
      </c>
      <c r="O9263" s="50">
        <v>5.3600000000000002E-2</v>
      </c>
      <c r="R9263" s="59"/>
    </row>
    <row r="9264" spans="11:18" x14ac:dyDescent="0.2">
      <c r="K9264" s="17">
        <v>9255</v>
      </c>
      <c r="L9264" s="50">
        <v>1.514159418958134E-3</v>
      </c>
      <c r="M9264" s="50">
        <v>1.5269310589721319E-3</v>
      </c>
      <c r="N9264" s="50">
        <v>4.7199999999999999E-2</v>
      </c>
      <c r="O9264" s="50">
        <v>4.7600000000000003E-2</v>
      </c>
      <c r="R9264" s="59"/>
    </row>
    <row r="9265" spans="11:18" x14ac:dyDescent="0.2">
      <c r="K9265" s="17">
        <v>9256</v>
      </c>
      <c r="L9265" s="50">
        <v>1.7075174361660178E-3</v>
      </c>
      <c r="M9265" s="50">
        <v>1.7206065725274377E-3</v>
      </c>
      <c r="N9265" s="50">
        <v>4.8399999999999999E-2</v>
      </c>
      <c r="O9265" s="50">
        <v>4.8599999999999997E-2</v>
      </c>
      <c r="R9265" s="59"/>
    </row>
    <row r="9266" spans="11:18" x14ac:dyDescent="0.2">
      <c r="K9266" s="17">
        <v>9257</v>
      </c>
      <c r="L9266" s="50">
        <v>1.6465546323863156E-3</v>
      </c>
      <c r="M9266" s="50">
        <v>1.6596062338126835E-3</v>
      </c>
      <c r="N9266" s="50">
        <v>4.8000000000000001E-2</v>
      </c>
      <c r="O9266" s="50">
        <v>4.8800000000000003E-2</v>
      </c>
      <c r="R9266" s="59"/>
    </row>
    <row r="9267" spans="11:18" x14ac:dyDescent="0.2">
      <c r="K9267" s="17">
        <v>9258</v>
      </c>
      <c r="L9267" s="50">
        <v>1.5969349270006732E-3</v>
      </c>
      <c r="M9267" s="50">
        <v>1.6097844995567653E-3</v>
      </c>
      <c r="N9267" s="50">
        <v>4.7600000000000003E-2</v>
      </c>
      <c r="O9267" s="50">
        <v>4.7800000000000002E-2</v>
      </c>
      <c r="R9267" s="59"/>
    </row>
    <row r="9268" spans="11:18" x14ac:dyDescent="0.2">
      <c r="K9268" s="17">
        <v>9259</v>
      </c>
      <c r="L9268" s="50">
        <v>1.8463813195668359E-3</v>
      </c>
      <c r="M9268" s="50">
        <v>1.8610959584545164E-3</v>
      </c>
      <c r="N9268" s="50">
        <v>5.4399999999999997E-2</v>
      </c>
      <c r="O9268" s="50">
        <v>5.5E-2</v>
      </c>
      <c r="R9268" s="59"/>
    </row>
    <row r="9269" spans="11:18" x14ac:dyDescent="0.2">
      <c r="K9269" s="17">
        <v>9260</v>
      </c>
      <c r="L9269" s="50">
        <v>1.8958893723658172E-3</v>
      </c>
      <c r="M9269" s="50">
        <v>1.9108427764475177E-3</v>
      </c>
      <c r="N9269" s="50">
        <v>5.5199999999999999E-2</v>
      </c>
      <c r="O9269" s="50">
        <v>5.5599999999999997E-2</v>
      </c>
      <c r="R9269" s="59"/>
    </row>
    <row r="9270" spans="11:18" x14ac:dyDescent="0.2">
      <c r="K9270" s="17">
        <v>9261</v>
      </c>
      <c r="L9270" s="50">
        <v>1.7048007296274542E-3</v>
      </c>
      <c r="M9270" s="50">
        <v>1.7181985200120735E-3</v>
      </c>
      <c r="N9270" s="50">
        <v>4.9599999999999998E-2</v>
      </c>
      <c r="O9270" s="50">
        <v>4.9799999999999997E-2</v>
      </c>
      <c r="R9270" s="59"/>
    </row>
    <row r="9271" spans="11:18" x14ac:dyDescent="0.2">
      <c r="K9271" s="17">
        <v>9262</v>
      </c>
      <c r="L9271" s="50">
        <v>1.7080338033332908E-3</v>
      </c>
      <c r="M9271" s="50">
        <v>1.720647201428649E-3</v>
      </c>
      <c r="N9271" s="50">
        <v>4.6600000000000003E-2</v>
      </c>
      <c r="O9271" s="50">
        <v>4.6600000000000003E-2</v>
      </c>
      <c r="R9271" s="59"/>
    </row>
    <row r="9272" spans="11:18" x14ac:dyDescent="0.2">
      <c r="K9272" s="17">
        <v>9263</v>
      </c>
      <c r="L9272" s="50">
        <v>1.9761585728801725E-3</v>
      </c>
      <c r="M9272" s="50">
        <v>1.9910082596614771E-3</v>
      </c>
      <c r="N9272" s="50">
        <v>5.4800000000000001E-2</v>
      </c>
      <c r="O9272" s="50">
        <v>5.5E-2</v>
      </c>
      <c r="R9272" s="59"/>
    </row>
    <row r="9273" spans="11:18" x14ac:dyDescent="0.2">
      <c r="K9273" s="17">
        <v>9264</v>
      </c>
      <c r="L9273" s="50">
        <v>1.9397610990906473E-3</v>
      </c>
      <c r="M9273" s="50">
        <v>1.9552755815042426E-3</v>
      </c>
      <c r="N9273" s="50">
        <v>5.74E-2</v>
      </c>
      <c r="O9273" s="50">
        <v>5.7599999999999998E-2</v>
      </c>
      <c r="R9273" s="59"/>
    </row>
    <row r="9274" spans="11:18" x14ac:dyDescent="0.2">
      <c r="K9274" s="17">
        <v>9265</v>
      </c>
      <c r="L9274" s="50">
        <v>1.9389356095038195E-3</v>
      </c>
      <c r="M9274" s="50">
        <v>1.9538388161102617E-3</v>
      </c>
      <c r="N9274" s="50">
        <v>5.5E-2</v>
      </c>
      <c r="O9274" s="50">
        <v>5.5399999999999998E-2</v>
      </c>
      <c r="R9274" s="59"/>
    </row>
    <row r="9275" spans="11:18" x14ac:dyDescent="0.2">
      <c r="K9275" s="17">
        <v>9266</v>
      </c>
      <c r="L9275" s="50">
        <v>1.7637306966435627E-3</v>
      </c>
      <c r="M9275" s="50">
        <v>1.7779041869066595E-3</v>
      </c>
      <c r="N9275" s="50">
        <v>5.2400000000000002E-2</v>
      </c>
      <c r="O9275" s="50">
        <v>5.2600000000000001E-2</v>
      </c>
      <c r="R9275" s="59"/>
    </row>
    <row r="9276" spans="11:18" x14ac:dyDescent="0.2">
      <c r="K9276" s="17">
        <v>9267</v>
      </c>
      <c r="L9276" s="50">
        <v>2.2306071215072304E-3</v>
      </c>
      <c r="M9276" s="50">
        <v>2.2473633238776292E-3</v>
      </c>
      <c r="N9276" s="50">
        <v>6.1800000000000001E-2</v>
      </c>
      <c r="O9276" s="50">
        <v>6.2199999999999998E-2</v>
      </c>
      <c r="R9276" s="59"/>
    </row>
    <row r="9277" spans="11:18" x14ac:dyDescent="0.2">
      <c r="K9277" s="17">
        <v>9268</v>
      </c>
      <c r="L9277" s="50">
        <v>1.8181616088806781E-3</v>
      </c>
      <c r="M9277" s="50">
        <v>1.8321762017007436E-3</v>
      </c>
      <c r="N9277" s="50">
        <v>5.16E-2</v>
      </c>
      <c r="O9277" s="50">
        <v>5.2400000000000002E-2</v>
      </c>
      <c r="R9277" s="59"/>
    </row>
    <row r="9278" spans="11:18" x14ac:dyDescent="0.2">
      <c r="K9278" s="17">
        <v>9269</v>
      </c>
      <c r="L9278" s="50">
        <v>1.8299398843121481E-3</v>
      </c>
      <c r="M9278" s="50">
        <v>1.8439597749073404E-3</v>
      </c>
      <c r="N9278" s="50">
        <v>5.1799999999999999E-2</v>
      </c>
      <c r="O9278" s="50">
        <v>5.1999999999999998E-2</v>
      </c>
      <c r="R9278" s="59"/>
    </row>
    <row r="9279" spans="11:18" x14ac:dyDescent="0.2">
      <c r="K9279" s="17">
        <v>9270</v>
      </c>
      <c r="L9279" s="50">
        <v>1.6463426259618846E-3</v>
      </c>
      <c r="M9279" s="50">
        <v>1.6609638707502828E-3</v>
      </c>
      <c r="N9279" s="50">
        <v>5.4399999999999997E-2</v>
      </c>
      <c r="O9279" s="50">
        <v>5.4600000000000003E-2</v>
      </c>
      <c r="R9279" s="59"/>
    </row>
    <row r="9280" spans="11:18" x14ac:dyDescent="0.2">
      <c r="K9280" s="17">
        <v>9271</v>
      </c>
      <c r="L9280" s="50">
        <v>1.8865419681681594E-3</v>
      </c>
      <c r="M9280" s="50">
        <v>1.901324781813778E-3</v>
      </c>
      <c r="N9280" s="50">
        <v>5.4600000000000003E-2</v>
      </c>
      <c r="O9280" s="50">
        <v>5.5E-2</v>
      </c>
      <c r="R9280" s="59"/>
    </row>
    <row r="9281" spans="11:18" x14ac:dyDescent="0.2">
      <c r="K9281" s="17">
        <v>9272</v>
      </c>
      <c r="L9281" s="50">
        <v>1.5029450297365319E-3</v>
      </c>
      <c r="M9281" s="50">
        <v>1.5163187960591262E-3</v>
      </c>
      <c r="N9281" s="50">
        <v>4.9799999999999997E-2</v>
      </c>
      <c r="O9281" s="50">
        <v>4.9799999999999997E-2</v>
      </c>
      <c r="R9281" s="59"/>
    </row>
    <row r="9282" spans="11:18" x14ac:dyDescent="0.2">
      <c r="K9282" s="17">
        <v>9273</v>
      </c>
      <c r="L9282" s="50">
        <v>1.6441867158167771E-3</v>
      </c>
      <c r="M9282" s="50">
        <v>1.6575376459566917E-3</v>
      </c>
      <c r="N9282" s="50">
        <v>4.9399999999999999E-2</v>
      </c>
      <c r="O9282" s="50">
        <v>4.9599999999999998E-2</v>
      </c>
      <c r="R9282" s="59"/>
    </row>
    <row r="9283" spans="11:18" x14ac:dyDescent="0.2">
      <c r="K9283" s="17">
        <v>9274</v>
      </c>
      <c r="L9283" s="50">
        <v>1.55817378767602E-3</v>
      </c>
      <c r="M9283" s="50">
        <v>1.571414877748597E-3</v>
      </c>
      <c r="N9283" s="50">
        <v>4.9000000000000002E-2</v>
      </c>
      <c r="O9283" s="50">
        <v>4.9399999999999999E-2</v>
      </c>
      <c r="R9283" s="59"/>
    </row>
    <row r="9284" spans="11:18" x14ac:dyDescent="0.2">
      <c r="K9284" s="17">
        <v>9275</v>
      </c>
      <c r="L9284" s="50">
        <v>1.5841247228646363E-3</v>
      </c>
      <c r="M9284" s="50">
        <v>1.5966339118006563E-3</v>
      </c>
      <c r="N9284" s="50">
        <v>4.5999999999999999E-2</v>
      </c>
      <c r="O9284" s="50">
        <v>4.6600000000000003E-2</v>
      </c>
      <c r="R9284" s="59"/>
    </row>
    <row r="9285" spans="11:18" x14ac:dyDescent="0.2">
      <c r="K9285" s="17">
        <v>9276</v>
      </c>
      <c r="L9285" s="50">
        <v>1.6230948812645573E-3</v>
      </c>
      <c r="M9285" s="50">
        <v>1.6366963231362543E-3</v>
      </c>
      <c r="N9285" s="50">
        <v>5.04E-2</v>
      </c>
      <c r="O9285" s="50">
        <v>5.0599999999999999E-2</v>
      </c>
      <c r="R9285" s="59"/>
    </row>
    <row r="9286" spans="11:18" x14ac:dyDescent="0.2">
      <c r="K9286" s="17">
        <v>9277</v>
      </c>
      <c r="L9286" s="50">
        <v>1.6770542282010855E-3</v>
      </c>
      <c r="M9286" s="50">
        <v>1.6902187547618692E-3</v>
      </c>
      <c r="N9286" s="50">
        <v>4.82E-2</v>
      </c>
      <c r="O9286" s="50">
        <v>4.9200000000000001E-2</v>
      </c>
      <c r="R9286" s="59"/>
    </row>
    <row r="9287" spans="11:18" x14ac:dyDescent="0.2">
      <c r="K9287" s="17">
        <v>9278</v>
      </c>
      <c r="L9287" s="50">
        <v>1.8589588599475498E-3</v>
      </c>
      <c r="M9287" s="50">
        <v>1.8741854579580964E-3</v>
      </c>
      <c r="N9287" s="50">
        <v>5.62E-2</v>
      </c>
      <c r="O9287" s="50">
        <v>5.6599999999999998E-2</v>
      </c>
      <c r="R9287" s="59"/>
    </row>
    <row r="9288" spans="11:18" x14ac:dyDescent="0.2">
      <c r="K9288" s="17">
        <v>9279</v>
      </c>
      <c r="L9288" s="50">
        <v>1.539253966172656E-3</v>
      </c>
      <c r="M9288" s="50">
        <v>1.5520188964424301E-3</v>
      </c>
      <c r="N9288" s="50">
        <v>4.7399999999999998E-2</v>
      </c>
      <c r="O9288" s="50">
        <v>4.7399999999999998E-2</v>
      </c>
      <c r="R9288" s="59"/>
    </row>
    <row r="9289" spans="11:18" x14ac:dyDescent="0.2">
      <c r="K9289" s="17">
        <v>9280</v>
      </c>
      <c r="L9289" s="50">
        <v>1.8418607306040897E-3</v>
      </c>
      <c r="M9289" s="50">
        <v>1.8565450059440582E-3</v>
      </c>
      <c r="N9289" s="50">
        <v>5.4199999999999998E-2</v>
      </c>
      <c r="O9289" s="50">
        <v>5.5E-2</v>
      </c>
      <c r="R9289" s="59"/>
    </row>
    <row r="9290" spans="11:18" x14ac:dyDescent="0.2">
      <c r="K9290" s="17">
        <v>9281</v>
      </c>
      <c r="L9290" s="50">
        <v>1.7142975274662283E-3</v>
      </c>
      <c r="M9290" s="50">
        <v>1.727796744212948E-3</v>
      </c>
      <c r="N9290" s="50">
        <v>0.05</v>
      </c>
      <c r="O9290" s="50">
        <v>5.04E-2</v>
      </c>
      <c r="R9290" s="59"/>
    </row>
    <row r="9291" spans="11:18" x14ac:dyDescent="0.2">
      <c r="K9291" s="17">
        <v>9282</v>
      </c>
      <c r="L9291" s="50">
        <v>1.966322411392427E-3</v>
      </c>
      <c r="M9291" s="50">
        <v>1.9811302121035732E-3</v>
      </c>
      <c r="N9291" s="50">
        <v>5.4399999999999997E-2</v>
      </c>
      <c r="O9291" s="50">
        <v>5.5E-2</v>
      </c>
      <c r="R9291" s="59"/>
    </row>
    <row r="9292" spans="11:18" x14ac:dyDescent="0.2">
      <c r="K9292" s="17">
        <v>9283</v>
      </c>
      <c r="L9292" s="50">
        <v>1.542480177149721E-3</v>
      </c>
      <c r="M9292" s="50">
        <v>1.5546771445703535E-3</v>
      </c>
      <c r="N9292" s="50">
        <v>4.5199999999999997E-2</v>
      </c>
      <c r="O9292" s="50">
        <v>4.5199999999999997E-2</v>
      </c>
      <c r="R9292" s="59"/>
    </row>
    <row r="9293" spans="11:18" x14ac:dyDescent="0.2">
      <c r="K9293" s="17">
        <v>9284</v>
      </c>
      <c r="L9293" s="50">
        <v>1.6868716779949498E-3</v>
      </c>
      <c r="M9293" s="50">
        <v>1.700698542459903E-3</v>
      </c>
      <c r="N9293" s="50">
        <v>5.1200000000000002E-2</v>
      </c>
      <c r="O9293" s="50">
        <v>5.16E-2</v>
      </c>
      <c r="R9293" s="59"/>
    </row>
    <row r="9294" spans="11:18" x14ac:dyDescent="0.2">
      <c r="K9294" s="17">
        <v>9285</v>
      </c>
      <c r="L9294" s="50">
        <v>1.6405488087991844E-3</v>
      </c>
      <c r="M9294" s="50">
        <v>1.6549632349661212E-3</v>
      </c>
      <c r="N9294" s="50">
        <v>5.3400000000000003E-2</v>
      </c>
      <c r="O9294" s="50">
        <v>5.3800000000000001E-2</v>
      </c>
      <c r="R9294" s="59"/>
    </row>
    <row r="9295" spans="11:18" x14ac:dyDescent="0.2">
      <c r="K9295" s="17">
        <v>9286</v>
      </c>
      <c r="L9295" s="50">
        <v>1.6423080529282678E-3</v>
      </c>
      <c r="M9295" s="50">
        <v>1.6573274337734738E-3</v>
      </c>
      <c r="N9295" s="50">
        <v>5.5800000000000002E-2</v>
      </c>
      <c r="O9295" s="50">
        <v>5.6000000000000001E-2</v>
      </c>
      <c r="R9295" s="59"/>
    </row>
    <row r="9296" spans="11:18" x14ac:dyDescent="0.2">
      <c r="K9296" s="17">
        <v>9287</v>
      </c>
      <c r="L9296" s="50">
        <v>1.5708929675960998E-3</v>
      </c>
      <c r="M9296" s="50">
        <v>1.5832424496188412E-3</v>
      </c>
      <c r="N9296" s="50">
        <v>4.5600000000000002E-2</v>
      </c>
      <c r="O9296" s="50">
        <v>4.58E-2</v>
      </c>
      <c r="R9296" s="59"/>
    </row>
    <row r="9297" spans="11:18" x14ac:dyDescent="0.2">
      <c r="K9297" s="17">
        <v>9288</v>
      </c>
      <c r="L9297" s="50">
        <v>1.725893806157351E-3</v>
      </c>
      <c r="M9297" s="50">
        <v>1.7399180149507746E-3</v>
      </c>
      <c r="N9297" s="50">
        <v>5.1799999999999999E-2</v>
      </c>
      <c r="O9297" s="50">
        <v>5.2200000000000003E-2</v>
      </c>
      <c r="R9297" s="59"/>
    </row>
    <row r="9298" spans="11:18" x14ac:dyDescent="0.2">
      <c r="K9298" s="17">
        <v>9289</v>
      </c>
      <c r="L9298" s="50">
        <v>1.8548607137650033E-3</v>
      </c>
      <c r="M9298" s="50">
        <v>1.8695189010627406E-3</v>
      </c>
      <c r="N9298" s="50">
        <v>5.4199999999999998E-2</v>
      </c>
      <c r="O9298" s="50">
        <v>5.4600000000000003E-2</v>
      </c>
      <c r="R9298" s="59"/>
    </row>
    <row r="9299" spans="11:18" x14ac:dyDescent="0.2">
      <c r="K9299" s="17">
        <v>9290</v>
      </c>
      <c r="L9299" s="50">
        <v>1.5568629436937249E-3</v>
      </c>
      <c r="M9299" s="50">
        <v>1.5699443341065371E-3</v>
      </c>
      <c r="N9299" s="50">
        <v>4.8399999999999999E-2</v>
      </c>
      <c r="O9299" s="50">
        <v>4.8800000000000003E-2</v>
      </c>
      <c r="R9299" s="59"/>
    </row>
    <row r="9300" spans="11:18" x14ac:dyDescent="0.2">
      <c r="K9300" s="17">
        <v>9291</v>
      </c>
      <c r="L9300" s="50">
        <v>1.5251287311551052E-3</v>
      </c>
      <c r="M9300" s="50">
        <v>1.538157590415688E-3</v>
      </c>
      <c r="N9300" s="50">
        <v>4.82E-2</v>
      </c>
      <c r="O9300" s="50">
        <v>4.8599999999999997E-2</v>
      </c>
      <c r="R9300" s="59"/>
    </row>
    <row r="9301" spans="11:18" x14ac:dyDescent="0.2">
      <c r="K9301" s="17">
        <v>9292</v>
      </c>
      <c r="L9301" s="50">
        <v>1.8124967401472289E-3</v>
      </c>
      <c r="M9301" s="50">
        <v>1.8274087914207794E-3</v>
      </c>
      <c r="N9301" s="50">
        <v>5.5199999999999999E-2</v>
      </c>
      <c r="O9301" s="50">
        <v>5.5599999999999997E-2</v>
      </c>
      <c r="R9301" s="59"/>
    </row>
    <row r="9302" spans="11:18" x14ac:dyDescent="0.2">
      <c r="K9302" s="17">
        <v>9293</v>
      </c>
      <c r="L9302" s="50">
        <v>1.6801933299606542E-3</v>
      </c>
      <c r="M9302" s="50">
        <v>1.6940174796054215E-3</v>
      </c>
      <c r="N9302" s="50">
        <v>5.1200000000000002E-2</v>
      </c>
      <c r="O9302" s="50">
        <v>5.1400000000000001E-2</v>
      </c>
      <c r="R9302" s="59"/>
    </row>
    <row r="9303" spans="11:18" x14ac:dyDescent="0.2">
      <c r="K9303" s="17">
        <v>9294</v>
      </c>
      <c r="L9303" s="50">
        <v>1.9552764970251057E-3</v>
      </c>
      <c r="M9303" s="50">
        <v>1.9697298210820248E-3</v>
      </c>
      <c r="N9303" s="50">
        <v>5.3400000000000003E-2</v>
      </c>
      <c r="O9303" s="50">
        <v>5.3400000000000003E-2</v>
      </c>
      <c r="R9303" s="59"/>
    </row>
    <row r="9304" spans="11:18" x14ac:dyDescent="0.2">
      <c r="K9304" s="17">
        <v>9295</v>
      </c>
      <c r="L9304" s="50">
        <v>1.8936706706192304E-3</v>
      </c>
      <c r="M9304" s="50">
        <v>1.9086210711497429E-3</v>
      </c>
      <c r="N9304" s="50">
        <v>5.5399999999999998E-2</v>
      </c>
      <c r="O9304" s="50">
        <v>5.5399999999999998E-2</v>
      </c>
      <c r="R9304" s="59"/>
    </row>
    <row r="9305" spans="11:18" x14ac:dyDescent="0.2">
      <c r="K9305" s="17">
        <v>9296</v>
      </c>
      <c r="L9305" s="50">
        <v>1.6933495667988624E-3</v>
      </c>
      <c r="M9305" s="50">
        <v>1.7071300459672778E-3</v>
      </c>
      <c r="N9305" s="50">
        <v>5.0999999999999997E-2</v>
      </c>
      <c r="O9305" s="50">
        <v>5.1400000000000001E-2</v>
      </c>
      <c r="R9305" s="59"/>
    </row>
    <row r="9306" spans="11:18" x14ac:dyDescent="0.2">
      <c r="K9306" s="17">
        <v>9297</v>
      </c>
      <c r="L9306" s="50">
        <v>1.8241527210188149E-3</v>
      </c>
      <c r="M9306" s="50">
        <v>1.8383504556035949E-3</v>
      </c>
      <c r="N9306" s="50">
        <v>5.2200000000000003E-2</v>
      </c>
      <c r="O9306" s="50">
        <v>5.28E-2</v>
      </c>
      <c r="R9306" s="59"/>
    </row>
    <row r="9307" spans="11:18" x14ac:dyDescent="0.2">
      <c r="K9307" s="17">
        <v>9298</v>
      </c>
      <c r="L9307" s="50">
        <v>1.8259775532261883E-3</v>
      </c>
      <c r="M9307" s="50">
        <v>1.8397997520989474E-3</v>
      </c>
      <c r="N9307" s="50">
        <v>5.0999999999999997E-2</v>
      </c>
      <c r="O9307" s="50">
        <v>5.1200000000000002E-2</v>
      </c>
      <c r="R9307" s="59"/>
    </row>
    <row r="9308" spans="11:18" x14ac:dyDescent="0.2">
      <c r="K9308" s="17">
        <v>9299</v>
      </c>
      <c r="L9308" s="50">
        <v>1.6824779427281613E-3</v>
      </c>
      <c r="M9308" s="50">
        <v>1.6965728650539702E-3</v>
      </c>
      <c r="N9308" s="50">
        <v>5.2200000000000003E-2</v>
      </c>
      <c r="O9308" s="50">
        <v>5.2600000000000001E-2</v>
      </c>
      <c r="R9308" s="59"/>
    </row>
    <row r="9309" spans="11:18" x14ac:dyDescent="0.2">
      <c r="K9309" s="17">
        <v>9300</v>
      </c>
      <c r="L9309" s="50">
        <v>1.5484278144038647E-3</v>
      </c>
      <c r="M9309" s="50">
        <v>1.5613301782154878E-3</v>
      </c>
      <c r="N9309" s="50">
        <v>4.7600000000000003E-2</v>
      </c>
      <c r="O9309" s="50">
        <v>4.82E-2</v>
      </c>
      <c r="R9309" s="59"/>
    </row>
    <row r="9310" spans="11:18" x14ac:dyDescent="0.2">
      <c r="K9310" s="17">
        <v>9301</v>
      </c>
      <c r="L9310" s="50">
        <v>1.6529478523379904E-3</v>
      </c>
      <c r="M9310" s="50">
        <v>1.6654644526699499E-3</v>
      </c>
      <c r="N9310" s="50">
        <v>4.5999999999999999E-2</v>
      </c>
      <c r="O9310" s="50">
        <v>4.6600000000000003E-2</v>
      </c>
      <c r="R9310" s="59"/>
    </row>
    <row r="9311" spans="11:18" x14ac:dyDescent="0.2">
      <c r="K9311" s="17">
        <v>9302</v>
      </c>
      <c r="L9311" s="50">
        <v>1.7790965330106616E-3</v>
      </c>
      <c r="M9311" s="50">
        <v>1.7932333978415854E-3</v>
      </c>
      <c r="N9311" s="50">
        <v>5.2400000000000002E-2</v>
      </c>
      <c r="O9311" s="50">
        <v>5.2400000000000002E-2</v>
      </c>
      <c r="R9311" s="59"/>
    </row>
    <row r="9312" spans="11:18" x14ac:dyDescent="0.2">
      <c r="K9312" s="17">
        <v>9303</v>
      </c>
      <c r="L9312" s="50">
        <v>1.6580477233712231E-3</v>
      </c>
      <c r="M9312" s="50">
        <v>1.6716793032291435E-3</v>
      </c>
      <c r="N9312" s="50">
        <v>5.0599999999999999E-2</v>
      </c>
      <c r="O9312" s="50">
        <v>5.0599999999999999E-2</v>
      </c>
      <c r="R9312" s="59"/>
    </row>
    <row r="9313" spans="11:18" x14ac:dyDescent="0.2">
      <c r="K9313" s="17">
        <v>9304</v>
      </c>
      <c r="L9313" s="50">
        <v>1.692986092308707E-3</v>
      </c>
      <c r="M9313" s="50">
        <v>1.7065616825957769E-3</v>
      </c>
      <c r="N9313" s="50">
        <v>5.0200000000000002E-2</v>
      </c>
      <c r="O9313" s="50">
        <v>5.04E-2</v>
      </c>
      <c r="R9313" s="59"/>
    </row>
    <row r="9314" spans="11:18" x14ac:dyDescent="0.2">
      <c r="K9314" s="17">
        <v>9305</v>
      </c>
      <c r="L9314" s="50">
        <v>1.7691119072117199E-3</v>
      </c>
      <c r="M9314" s="50">
        <v>1.7837770327520438E-3</v>
      </c>
      <c r="N9314" s="50">
        <v>5.4399999999999997E-2</v>
      </c>
      <c r="O9314" s="50">
        <v>5.4600000000000003E-2</v>
      </c>
      <c r="R9314" s="59"/>
    </row>
    <row r="9315" spans="11:18" x14ac:dyDescent="0.2">
      <c r="K9315" s="17">
        <v>9306</v>
      </c>
      <c r="L9315" s="50">
        <v>1.4977604475594002E-3</v>
      </c>
      <c r="M9315" s="50">
        <v>1.5107929730405964E-3</v>
      </c>
      <c r="N9315" s="50">
        <v>4.8399999999999999E-2</v>
      </c>
      <c r="O9315" s="50">
        <v>4.8599999999999997E-2</v>
      </c>
      <c r="R9315" s="59"/>
    </row>
    <row r="9316" spans="11:18" x14ac:dyDescent="0.2">
      <c r="K9316" s="17">
        <v>9307</v>
      </c>
      <c r="L9316" s="50">
        <v>2.0160748593800468E-3</v>
      </c>
      <c r="M9316" s="50">
        <v>2.0318640604852149E-3</v>
      </c>
      <c r="N9316" s="50">
        <v>5.8400000000000001E-2</v>
      </c>
      <c r="O9316" s="50">
        <v>5.8599999999999999E-2</v>
      </c>
      <c r="R9316" s="59"/>
    </row>
    <row r="9317" spans="11:18" x14ac:dyDescent="0.2">
      <c r="K9317" s="17">
        <v>9308</v>
      </c>
      <c r="L9317" s="50">
        <v>1.8503071810282994E-3</v>
      </c>
      <c r="M9317" s="50">
        <v>1.864782203175528E-3</v>
      </c>
      <c r="N9317" s="50">
        <v>5.3400000000000003E-2</v>
      </c>
      <c r="O9317" s="50">
        <v>5.3800000000000001E-2</v>
      </c>
      <c r="R9317" s="59"/>
    </row>
    <row r="9318" spans="11:18" x14ac:dyDescent="0.2">
      <c r="K9318" s="17">
        <v>9309</v>
      </c>
      <c r="L9318" s="50">
        <v>1.4440221043168918E-3</v>
      </c>
      <c r="M9318" s="50">
        <v>1.4572335995867694E-3</v>
      </c>
      <c r="N9318" s="50">
        <v>4.9000000000000002E-2</v>
      </c>
      <c r="O9318" s="50">
        <v>4.9399999999999999E-2</v>
      </c>
      <c r="R9318" s="59"/>
    </row>
    <row r="9319" spans="11:18" x14ac:dyDescent="0.2">
      <c r="K9319" s="17">
        <v>9310</v>
      </c>
      <c r="L9319" s="50">
        <v>1.7173854684326478E-3</v>
      </c>
      <c r="M9319" s="50">
        <v>1.730947673307231E-3</v>
      </c>
      <c r="N9319" s="50">
        <v>0.05</v>
      </c>
      <c r="O9319" s="50">
        <v>5.04E-2</v>
      </c>
      <c r="R9319" s="59"/>
    </row>
    <row r="9320" spans="11:18" x14ac:dyDescent="0.2">
      <c r="K9320" s="17">
        <v>9311</v>
      </c>
      <c r="L9320" s="50">
        <v>1.749273672925412E-3</v>
      </c>
      <c r="M9320" s="50">
        <v>1.7637676774597381E-3</v>
      </c>
      <c r="N9320" s="50">
        <v>5.3800000000000001E-2</v>
      </c>
      <c r="O9320" s="50">
        <v>5.3999999999999999E-2</v>
      </c>
      <c r="R9320" s="59"/>
    </row>
    <row r="9321" spans="11:18" x14ac:dyDescent="0.2">
      <c r="K9321" s="17">
        <v>9312</v>
      </c>
      <c r="L9321" s="50">
        <v>1.8038243153189171E-3</v>
      </c>
      <c r="M9321" s="50">
        <v>1.8179429324966972E-3</v>
      </c>
      <c r="N9321" s="50">
        <v>5.2200000000000003E-2</v>
      </c>
      <c r="O9321" s="50">
        <v>5.2400000000000002E-2</v>
      </c>
      <c r="R9321" s="59"/>
    </row>
    <row r="9322" spans="11:18" x14ac:dyDescent="0.2">
      <c r="K9322" s="17">
        <v>9313</v>
      </c>
      <c r="L9322" s="50">
        <v>1.6384365783581138E-3</v>
      </c>
      <c r="M9322" s="50">
        <v>1.6518548059430795E-3</v>
      </c>
      <c r="N9322" s="50">
        <v>4.9799999999999997E-2</v>
      </c>
      <c r="O9322" s="50">
        <v>4.9799999999999997E-2</v>
      </c>
      <c r="R9322" s="59"/>
    </row>
    <row r="9323" spans="11:18" x14ac:dyDescent="0.2">
      <c r="K9323" s="17">
        <v>9314</v>
      </c>
      <c r="L9323" s="50">
        <v>1.6645589596404118E-3</v>
      </c>
      <c r="M9323" s="50">
        <v>1.6795893653403749E-3</v>
      </c>
      <c r="N9323" s="50">
        <v>5.6000000000000001E-2</v>
      </c>
      <c r="O9323" s="50">
        <v>5.6000000000000001E-2</v>
      </c>
      <c r="R9323" s="59"/>
    </row>
    <row r="9324" spans="11:18" x14ac:dyDescent="0.2">
      <c r="K9324" s="17">
        <v>9315</v>
      </c>
      <c r="L9324" s="50">
        <v>1.5642564969124292E-3</v>
      </c>
      <c r="M9324" s="50">
        <v>1.5780257167898929E-3</v>
      </c>
      <c r="N9324" s="50">
        <v>5.1200000000000002E-2</v>
      </c>
      <c r="O9324" s="50">
        <v>5.16E-2</v>
      </c>
      <c r="R9324" s="59"/>
    </row>
    <row r="9325" spans="11:18" x14ac:dyDescent="0.2">
      <c r="K9325" s="17">
        <v>9316</v>
      </c>
      <c r="L9325" s="50">
        <v>1.8127630977257021E-3</v>
      </c>
      <c r="M9325" s="50">
        <v>1.8275229232793588E-3</v>
      </c>
      <c r="N9325" s="50">
        <v>5.4600000000000003E-2</v>
      </c>
      <c r="O9325" s="50">
        <v>5.4800000000000001E-2</v>
      </c>
      <c r="R9325" s="59"/>
    </row>
    <row r="9326" spans="11:18" x14ac:dyDescent="0.2">
      <c r="K9326" s="17">
        <v>9317</v>
      </c>
      <c r="L9326" s="50">
        <v>1.7337860013151619E-3</v>
      </c>
      <c r="M9326" s="50">
        <v>1.7476493514448656E-3</v>
      </c>
      <c r="N9326" s="50">
        <v>5.1400000000000001E-2</v>
      </c>
      <c r="O9326" s="50">
        <v>5.1400000000000001E-2</v>
      </c>
      <c r="R9326" s="59"/>
    </row>
    <row r="9327" spans="11:18" x14ac:dyDescent="0.2">
      <c r="K9327" s="17">
        <v>9318</v>
      </c>
      <c r="L9327" s="50">
        <v>1.4981840537514632E-3</v>
      </c>
      <c r="M9327" s="50">
        <v>1.5112096871742829E-3</v>
      </c>
      <c r="N9327" s="50">
        <v>4.82E-2</v>
      </c>
      <c r="O9327" s="50">
        <v>4.8599999999999997E-2</v>
      </c>
      <c r="R9327" s="59"/>
    </row>
    <row r="9328" spans="11:18" x14ac:dyDescent="0.2">
      <c r="K9328" s="17">
        <v>9319</v>
      </c>
      <c r="L9328" s="50">
        <v>1.6146590758390471E-3</v>
      </c>
      <c r="M9328" s="50">
        <v>1.6283088725785439E-3</v>
      </c>
      <c r="N9328" s="50">
        <v>5.0599999999999999E-2</v>
      </c>
      <c r="O9328" s="50">
        <v>5.0799999999999998E-2</v>
      </c>
      <c r="R9328" s="59"/>
    </row>
    <row r="9329" spans="11:18" x14ac:dyDescent="0.2">
      <c r="K9329" s="17">
        <v>9320</v>
      </c>
      <c r="L9329" s="50">
        <v>1.5869711432056591E-3</v>
      </c>
      <c r="M9329" s="50">
        <v>1.6000420744687117E-3</v>
      </c>
      <c r="N9329" s="50">
        <v>4.82E-2</v>
      </c>
      <c r="O9329" s="50">
        <v>4.8599999999999997E-2</v>
      </c>
      <c r="R9329" s="59"/>
    </row>
    <row r="9330" spans="11:18" x14ac:dyDescent="0.2">
      <c r="K9330" s="17">
        <v>9321</v>
      </c>
      <c r="L9330" s="50">
        <v>1.7095356234437813E-3</v>
      </c>
      <c r="M9330" s="50">
        <v>1.724051625409401E-3</v>
      </c>
      <c r="N9330" s="50">
        <v>5.3600000000000002E-2</v>
      </c>
      <c r="O9330" s="50">
        <v>5.4399999999999997E-2</v>
      </c>
      <c r="R9330" s="59"/>
    </row>
    <row r="9331" spans="11:18" x14ac:dyDescent="0.2">
      <c r="K9331" s="17">
        <v>9322</v>
      </c>
      <c r="L9331" s="50">
        <v>1.8374610068983912E-3</v>
      </c>
      <c r="M9331" s="50">
        <v>1.8525931720136135E-3</v>
      </c>
      <c r="N9331" s="50">
        <v>5.6000000000000001E-2</v>
      </c>
      <c r="O9331" s="50">
        <v>5.62E-2</v>
      </c>
      <c r="R9331" s="59"/>
    </row>
    <row r="9332" spans="11:18" x14ac:dyDescent="0.2">
      <c r="K9332" s="17">
        <v>9323</v>
      </c>
      <c r="L9332" s="50">
        <v>1.7307544503183739E-3</v>
      </c>
      <c r="M9332" s="50">
        <v>1.7442608800969164E-3</v>
      </c>
      <c r="N9332" s="50">
        <v>4.9799999999999997E-2</v>
      </c>
      <c r="O9332" s="50">
        <v>5.0200000000000002E-2</v>
      </c>
      <c r="R9332" s="59"/>
    </row>
    <row r="9333" spans="11:18" x14ac:dyDescent="0.2">
      <c r="K9333" s="17">
        <v>9324</v>
      </c>
      <c r="L9333" s="50">
        <v>1.8056549659833791E-3</v>
      </c>
      <c r="M9333" s="50">
        <v>1.8195030624889184E-3</v>
      </c>
      <c r="N9333" s="50">
        <v>5.0999999999999997E-2</v>
      </c>
      <c r="O9333" s="50">
        <v>5.1400000000000001E-2</v>
      </c>
      <c r="R9333" s="59"/>
    </row>
    <row r="9334" spans="11:18" x14ac:dyDescent="0.2">
      <c r="K9334" s="17">
        <v>9325</v>
      </c>
      <c r="L9334" s="50">
        <v>1.6617747243008821E-3</v>
      </c>
      <c r="M9334" s="50">
        <v>1.6750938634078317E-3</v>
      </c>
      <c r="N9334" s="50">
        <v>4.9200000000000001E-2</v>
      </c>
      <c r="O9334" s="50">
        <v>4.9599999999999998E-2</v>
      </c>
      <c r="R9334" s="59"/>
    </row>
    <row r="9335" spans="11:18" x14ac:dyDescent="0.2">
      <c r="K9335" s="17">
        <v>9326</v>
      </c>
      <c r="L9335" s="50">
        <v>1.7604734433972595E-3</v>
      </c>
      <c r="M9335" s="50">
        <v>1.773716925343016E-3</v>
      </c>
      <c r="N9335" s="50">
        <v>4.8800000000000003E-2</v>
      </c>
      <c r="O9335" s="50">
        <v>4.9000000000000002E-2</v>
      </c>
      <c r="R9335" s="59"/>
    </row>
    <row r="9336" spans="11:18" x14ac:dyDescent="0.2">
      <c r="K9336" s="17">
        <v>9327</v>
      </c>
      <c r="L9336" s="50">
        <v>1.8791848847220973E-3</v>
      </c>
      <c r="M9336" s="50">
        <v>1.8941755756104858E-3</v>
      </c>
      <c r="N9336" s="50">
        <v>5.5E-2</v>
      </c>
      <c r="O9336" s="50">
        <v>5.5800000000000002E-2</v>
      </c>
      <c r="R9336" s="59"/>
    </row>
    <row r="9337" spans="11:18" x14ac:dyDescent="0.2">
      <c r="K9337" s="17">
        <v>9328</v>
      </c>
      <c r="L9337" s="50">
        <v>1.4639849855770327E-3</v>
      </c>
      <c r="M9337" s="50">
        <v>1.4765959876142335E-3</v>
      </c>
      <c r="N9337" s="50">
        <v>4.6800000000000001E-2</v>
      </c>
      <c r="O9337" s="50">
        <v>4.7E-2</v>
      </c>
      <c r="R9337" s="59"/>
    </row>
    <row r="9338" spans="11:18" x14ac:dyDescent="0.2">
      <c r="K9338" s="17">
        <v>9329</v>
      </c>
      <c r="L9338" s="50">
        <v>1.6346694845293271E-3</v>
      </c>
      <c r="M9338" s="50">
        <v>1.6476991668683762E-3</v>
      </c>
      <c r="N9338" s="50">
        <v>4.82E-2</v>
      </c>
      <c r="O9338" s="50">
        <v>4.8399999999999999E-2</v>
      </c>
      <c r="R9338" s="59"/>
    </row>
    <row r="9339" spans="11:18" x14ac:dyDescent="0.2">
      <c r="K9339" s="17">
        <v>9330</v>
      </c>
      <c r="L9339" s="50">
        <v>2.0262182823004155E-3</v>
      </c>
      <c r="M9339" s="50">
        <v>2.0413382176054508E-3</v>
      </c>
      <c r="N9339" s="50">
        <v>5.5800000000000002E-2</v>
      </c>
      <c r="O9339" s="50">
        <v>5.6000000000000001E-2</v>
      </c>
      <c r="R9339" s="59"/>
    </row>
    <row r="9340" spans="11:18" x14ac:dyDescent="0.2">
      <c r="K9340" s="17">
        <v>9331</v>
      </c>
      <c r="L9340" s="50">
        <v>1.7346905816599462E-3</v>
      </c>
      <c r="M9340" s="50">
        <v>1.7486483219226244E-3</v>
      </c>
      <c r="N9340" s="50">
        <v>5.16E-2</v>
      </c>
      <c r="O9340" s="50">
        <v>5.1999999999999998E-2</v>
      </c>
      <c r="R9340" s="59"/>
    </row>
    <row r="9341" spans="11:18" x14ac:dyDescent="0.2">
      <c r="K9341" s="17">
        <v>9332</v>
      </c>
      <c r="L9341" s="50">
        <v>1.71950232192595E-3</v>
      </c>
      <c r="M9341" s="50">
        <v>1.7334199317500954E-3</v>
      </c>
      <c r="N9341" s="50">
        <v>5.1400000000000001E-2</v>
      </c>
      <c r="O9341" s="50">
        <v>5.1799999999999999E-2</v>
      </c>
      <c r="R9341" s="59"/>
    </row>
    <row r="9342" spans="11:18" x14ac:dyDescent="0.2">
      <c r="K9342" s="17">
        <v>9333</v>
      </c>
      <c r="L9342" s="50">
        <v>1.6386693826681959E-3</v>
      </c>
      <c r="M9342" s="50">
        <v>1.6520566871153406E-3</v>
      </c>
      <c r="N9342" s="50">
        <v>4.9399999999999999E-2</v>
      </c>
      <c r="O9342" s="50">
        <v>0.05</v>
      </c>
      <c r="R9342" s="59"/>
    </row>
    <row r="9343" spans="11:18" x14ac:dyDescent="0.2">
      <c r="K9343" s="17">
        <v>9334</v>
      </c>
      <c r="L9343" s="50">
        <v>1.8923042733700035E-3</v>
      </c>
      <c r="M9343" s="50">
        <v>1.9070332723237946E-3</v>
      </c>
      <c r="N9343" s="50">
        <v>5.4399999999999997E-2</v>
      </c>
      <c r="O9343" s="50">
        <v>5.4600000000000003E-2</v>
      </c>
      <c r="R9343" s="59"/>
    </row>
    <row r="9344" spans="11:18" x14ac:dyDescent="0.2">
      <c r="K9344" s="17">
        <v>9335</v>
      </c>
      <c r="L9344" s="50">
        <v>1.4069696018805071E-3</v>
      </c>
      <c r="M9344" s="50">
        <v>1.4193792167658094E-3</v>
      </c>
      <c r="N9344" s="50">
        <v>4.58E-2</v>
      </c>
      <c r="O9344" s="50">
        <v>4.6399999999999997E-2</v>
      </c>
      <c r="R9344" s="59"/>
    </row>
    <row r="9345" spans="11:18" x14ac:dyDescent="0.2">
      <c r="K9345" s="17">
        <v>9336</v>
      </c>
      <c r="L9345" s="50">
        <v>1.6363811196518435E-3</v>
      </c>
      <c r="M9345" s="50">
        <v>1.6492414017331505E-3</v>
      </c>
      <c r="N9345" s="50">
        <v>4.7600000000000003E-2</v>
      </c>
      <c r="O9345" s="50">
        <v>4.7800000000000002E-2</v>
      </c>
      <c r="R9345" s="59"/>
    </row>
    <row r="9346" spans="11:18" x14ac:dyDescent="0.2">
      <c r="K9346" s="17">
        <v>9337</v>
      </c>
      <c r="L9346" s="50">
        <v>1.8422667757123318E-3</v>
      </c>
      <c r="M9346" s="50">
        <v>1.8569933912468957E-3</v>
      </c>
      <c r="N9346" s="50">
        <v>5.4600000000000003E-2</v>
      </c>
      <c r="O9346" s="50">
        <v>5.4600000000000003E-2</v>
      </c>
      <c r="R9346" s="59"/>
    </row>
    <row r="9347" spans="11:18" x14ac:dyDescent="0.2">
      <c r="K9347" s="17">
        <v>9338</v>
      </c>
      <c r="L9347" s="50">
        <v>1.6444025225520167E-3</v>
      </c>
      <c r="M9347" s="50">
        <v>1.6578155461287065E-3</v>
      </c>
      <c r="N9347" s="50">
        <v>4.9599999999999998E-2</v>
      </c>
      <c r="O9347" s="50">
        <v>0.05</v>
      </c>
      <c r="R9347" s="59"/>
    </row>
    <row r="9348" spans="11:18" x14ac:dyDescent="0.2">
      <c r="K9348" s="17">
        <v>9339</v>
      </c>
      <c r="L9348" s="50">
        <v>1.9771979851199665E-3</v>
      </c>
      <c r="M9348" s="50">
        <v>1.9921433459212496E-3</v>
      </c>
      <c r="N9348" s="50">
        <v>5.5199999999999999E-2</v>
      </c>
      <c r="O9348" s="50">
        <v>5.5399999999999998E-2</v>
      </c>
      <c r="R9348" s="59"/>
    </row>
    <row r="9349" spans="11:18" x14ac:dyDescent="0.2">
      <c r="K9349" s="17">
        <v>9340</v>
      </c>
      <c r="L9349" s="50">
        <v>1.7146628931253333E-3</v>
      </c>
      <c r="M9349" s="50">
        <v>1.728478844861118E-3</v>
      </c>
      <c r="N9349" s="50">
        <v>5.0999999999999997E-2</v>
      </c>
      <c r="O9349" s="50">
        <v>5.16E-2</v>
      </c>
      <c r="R9349" s="59"/>
    </row>
    <row r="9350" spans="11:18" x14ac:dyDescent="0.2">
      <c r="K9350" s="17">
        <v>9341</v>
      </c>
      <c r="L9350" s="50">
        <v>1.4669681999500491E-3</v>
      </c>
      <c r="M9350" s="50">
        <v>1.4798730134408327E-3</v>
      </c>
      <c r="N9350" s="50">
        <v>4.7600000000000003E-2</v>
      </c>
      <c r="O9350" s="50">
        <v>4.82E-2</v>
      </c>
      <c r="R9350" s="59"/>
    </row>
    <row r="9351" spans="11:18" x14ac:dyDescent="0.2">
      <c r="K9351" s="17">
        <v>9342</v>
      </c>
      <c r="L9351" s="50">
        <v>1.4390393801019376E-3</v>
      </c>
      <c r="M9351" s="50">
        <v>1.4506851113519077E-3</v>
      </c>
      <c r="N9351" s="50">
        <v>4.3200000000000002E-2</v>
      </c>
      <c r="O9351" s="50">
        <v>4.3200000000000002E-2</v>
      </c>
      <c r="R9351" s="59"/>
    </row>
    <row r="9352" spans="11:18" x14ac:dyDescent="0.2">
      <c r="K9352" s="17">
        <v>9343</v>
      </c>
      <c r="L9352" s="50">
        <v>1.9305020354542237E-3</v>
      </c>
      <c r="M9352" s="50">
        <v>1.9453093344302694E-3</v>
      </c>
      <c r="N9352" s="50">
        <v>5.4800000000000001E-2</v>
      </c>
      <c r="O9352" s="50">
        <v>5.4800000000000001E-2</v>
      </c>
      <c r="R9352" s="59"/>
    </row>
    <row r="9353" spans="11:18" x14ac:dyDescent="0.2">
      <c r="K9353" s="17">
        <v>9344</v>
      </c>
      <c r="L9353" s="50">
        <v>1.6900673615511256E-3</v>
      </c>
      <c r="M9353" s="50">
        <v>1.7031867694527829E-3</v>
      </c>
      <c r="N9353" s="50">
        <v>4.8399999999999999E-2</v>
      </c>
      <c r="O9353" s="50">
        <v>4.8599999999999997E-2</v>
      </c>
      <c r="R9353" s="59"/>
    </row>
    <row r="9354" spans="11:18" x14ac:dyDescent="0.2">
      <c r="K9354" s="17">
        <v>9345</v>
      </c>
      <c r="L9354" s="50">
        <v>1.6728454419511812E-3</v>
      </c>
      <c r="M9354" s="50">
        <v>1.68720608686044E-3</v>
      </c>
      <c r="N9354" s="50">
        <v>5.3400000000000003E-2</v>
      </c>
      <c r="O9354" s="50">
        <v>5.3400000000000003E-2</v>
      </c>
      <c r="R9354" s="59"/>
    </row>
    <row r="9355" spans="11:18" x14ac:dyDescent="0.2">
      <c r="K9355" s="17">
        <v>9346</v>
      </c>
      <c r="L9355" s="50">
        <v>1.7353197755284413E-3</v>
      </c>
      <c r="M9355" s="50">
        <v>1.7489301116669839E-3</v>
      </c>
      <c r="N9355" s="50">
        <v>5.0200000000000002E-2</v>
      </c>
      <c r="O9355" s="50">
        <v>5.0999999999999997E-2</v>
      </c>
      <c r="R9355" s="59"/>
    </row>
    <row r="9356" spans="11:18" x14ac:dyDescent="0.2">
      <c r="K9356" s="17">
        <v>9347</v>
      </c>
      <c r="L9356" s="50">
        <v>1.7231956592259992E-3</v>
      </c>
      <c r="M9356" s="50">
        <v>1.7363383352510262E-3</v>
      </c>
      <c r="N9356" s="50">
        <v>4.8599999999999997E-2</v>
      </c>
      <c r="O9356" s="50">
        <v>4.8800000000000003E-2</v>
      </c>
      <c r="R9356" s="59"/>
    </row>
    <row r="9357" spans="11:18" x14ac:dyDescent="0.2">
      <c r="K9357" s="17">
        <v>9348</v>
      </c>
      <c r="L9357" s="50">
        <v>1.683584607636569E-3</v>
      </c>
      <c r="M9357" s="50">
        <v>1.697955326636762E-3</v>
      </c>
      <c r="N9357" s="50">
        <v>5.3199999999999997E-2</v>
      </c>
      <c r="O9357" s="50">
        <v>5.3800000000000001E-2</v>
      </c>
      <c r="R9357" s="59"/>
    </row>
    <row r="9358" spans="11:18" x14ac:dyDescent="0.2">
      <c r="K9358" s="17">
        <v>9349</v>
      </c>
      <c r="L9358" s="50">
        <v>1.66120463060156E-3</v>
      </c>
      <c r="M9358" s="50">
        <v>1.6748583102872651E-3</v>
      </c>
      <c r="N9358" s="50">
        <v>5.0599999999999999E-2</v>
      </c>
      <c r="O9358" s="50">
        <v>5.0799999999999998E-2</v>
      </c>
      <c r="R9358" s="59"/>
    </row>
    <row r="9359" spans="11:18" x14ac:dyDescent="0.2">
      <c r="K9359" s="17">
        <v>9350</v>
      </c>
      <c r="L9359" s="50">
        <v>1.9357607385087779E-3</v>
      </c>
      <c r="M9359" s="50">
        <v>1.9498722293236305E-3</v>
      </c>
      <c r="N9359" s="50">
        <v>5.1799999999999999E-2</v>
      </c>
      <c r="O9359" s="50">
        <v>5.2400000000000002E-2</v>
      </c>
      <c r="R9359" s="59"/>
    </row>
    <row r="9360" spans="11:18" x14ac:dyDescent="0.2">
      <c r="K9360" s="17">
        <v>9351</v>
      </c>
      <c r="L9360" s="50">
        <v>1.7685526681999971E-3</v>
      </c>
      <c r="M9360" s="50">
        <v>1.7827461554535888E-3</v>
      </c>
      <c r="N9360" s="50">
        <v>5.2400000000000002E-2</v>
      </c>
      <c r="O9360" s="50">
        <v>5.2999999999999999E-2</v>
      </c>
      <c r="R9360" s="59"/>
    </row>
    <row r="9361" spans="11:18" x14ac:dyDescent="0.2">
      <c r="K9361" s="17">
        <v>9352</v>
      </c>
      <c r="L9361" s="50">
        <v>1.7149680286932959E-3</v>
      </c>
      <c r="M9361" s="50">
        <v>1.7285948667396141E-3</v>
      </c>
      <c r="N9361" s="50">
        <v>5.04E-2</v>
      </c>
      <c r="O9361" s="50">
        <v>5.0599999999999999E-2</v>
      </c>
      <c r="R9361" s="59"/>
    </row>
    <row r="9362" spans="11:18" x14ac:dyDescent="0.2">
      <c r="K9362" s="17">
        <v>9353</v>
      </c>
      <c r="L9362" s="50">
        <v>1.553234241749076E-3</v>
      </c>
      <c r="M9362" s="50">
        <v>1.5658547985207406E-3</v>
      </c>
      <c r="N9362" s="50">
        <v>4.6800000000000001E-2</v>
      </c>
      <c r="O9362" s="50">
        <v>4.7E-2</v>
      </c>
      <c r="R9362" s="59"/>
    </row>
    <row r="9363" spans="11:18" x14ac:dyDescent="0.2">
      <c r="K9363" s="17">
        <v>9354</v>
      </c>
      <c r="L9363" s="50">
        <v>1.7812827431183851E-3</v>
      </c>
      <c r="M9363" s="50">
        <v>1.7945567295381516E-3</v>
      </c>
      <c r="N9363" s="50">
        <v>4.8800000000000003E-2</v>
      </c>
      <c r="O9363" s="50">
        <v>4.9399999999999999E-2</v>
      </c>
      <c r="R9363" s="59"/>
    </row>
    <row r="9364" spans="11:18" x14ac:dyDescent="0.2">
      <c r="K9364" s="17">
        <v>9355</v>
      </c>
      <c r="L9364" s="50">
        <v>1.7216639043420646E-3</v>
      </c>
      <c r="M9364" s="50">
        <v>1.7351465687314167E-3</v>
      </c>
      <c r="N9364" s="50">
        <v>4.9599999999999998E-2</v>
      </c>
      <c r="O9364" s="50">
        <v>0.05</v>
      </c>
      <c r="R9364" s="59"/>
    </row>
    <row r="9365" spans="11:18" x14ac:dyDescent="0.2">
      <c r="K9365" s="17">
        <v>9356</v>
      </c>
      <c r="L9365" s="50">
        <v>1.9799593681878213E-3</v>
      </c>
      <c r="M9365" s="50">
        <v>1.9949516172791605E-3</v>
      </c>
      <c r="N9365" s="50">
        <v>5.5399999999999998E-2</v>
      </c>
      <c r="O9365" s="50">
        <v>5.5800000000000002E-2</v>
      </c>
      <c r="R9365" s="59"/>
    </row>
    <row r="9366" spans="11:18" x14ac:dyDescent="0.2">
      <c r="K9366" s="17">
        <v>9357</v>
      </c>
      <c r="L9366" s="50">
        <v>1.8058871923119731E-3</v>
      </c>
      <c r="M9366" s="50">
        <v>1.820941424392726E-3</v>
      </c>
      <c r="N9366" s="50">
        <v>5.5800000000000002E-2</v>
      </c>
      <c r="O9366" s="50">
        <v>5.6000000000000001E-2</v>
      </c>
      <c r="R9366" s="59"/>
    </row>
    <row r="9367" spans="11:18" x14ac:dyDescent="0.2">
      <c r="K9367" s="17">
        <v>9358</v>
      </c>
      <c r="L9367" s="50">
        <v>1.6672740579422808E-3</v>
      </c>
      <c r="M9367" s="50">
        <v>1.6811657044961158E-3</v>
      </c>
      <c r="N9367" s="50">
        <v>5.1200000000000002E-2</v>
      </c>
      <c r="O9367" s="50">
        <v>5.2200000000000003E-2</v>
      </c>
      <c r="R9367" s="59"/>
    </row>
    <row r="9368" spans="11:18" x14ac:dyDescent="0.2">
      <c r="K9368" s="17">
        <v>9359</v>
      </c>
      <c r="L9368" s="50">
        <v>1.6578952369918785E-3</v>
      </c>
      <c r="M9368" s="50">
        <v>1.6725195598931457E-3</v>
      </c>
      <c r="N9368" s="50">
        <v>5.3800000000000001E-2</v>
      </c>
      <c r="O9368" s="50">
        <v>5.4600000000000003E-2</v>
      </c>
      <c r="R9368" s="59"/>
    </row>
    <row r="9369" spans="11:18" x14ac:dyDescent="0.2">
      <c r="K9369" s="17">
        <v>9360</v>
      </c>
      <c r="L9369" s="50">
        <v>1.9887614636270061E-3</v>
      </c>
      <c r="M9369" s="50">
        <v>2.0038057295266917E-3</v>
      </c>
      <c r="N9369" s="50">
        <v>5.5399999999999998E-2</v>
      </c>
      <c r="O9369" s="50">
        <v>5.5800000000000002E-2</v>
      </c>
      <c r="R9369" s="59"/>
    </row>
    <row r="9370" spans="11:18" x14ac:dyDescent="0.2">
      <c r="K9370" s="17">
        <v>9361</v>
      </c>
      <c r="L9370" s="50">
        <v>1.747533314964916E-3</v>
      </c>
      <c r="M9370" s="50">
        <v>1.7604700501170634E-3</v>
      </c>
      <c r="N9370" s="50">
        <v>4.7800000000000002E-2</v>
      </c>
      <c r="O9370" s="50">
        <v>4.7800000000000002E-2</v>
      </c>
      <c r="R9370" s="59"/>
    </row>
    <row r="9371" spans="11:18" x14ac:dyDescent="0.2">
      <c r="K9371" s="17">
        <v>9362</v>
      </c>
      <c r="L9371" s="50">
        <v>1.7145356916214577E-3</v>
      </c>
      <c r="M9371" s="50">
        <v>1.7293288185106412E-3</v>
      </c>
      <c r="N9371" s="50">
        <v>5.4600000000000003E-2</v>
      </c>
      <c r="O9371" s="50">
        <v>5.5199999999999999E-2</v>
      </c>
      <c r="R9371" s="59"/>
    </row>
    <row r="9372" spans="11:18" x14ac:dyDescent="0.2">
      <c r="K9372" s="17">
        <v>9363</v>
      </c>
      <c r="L9372" s="50">
        <v>1.6109695419611967E-3</v>
      </c>
      <c r="M9372" s="50">
        <v>1.6245469469950468E-3</v>
      </c>
      <c r="N9372" s="50">
        <v>5.0200000000000002E-2</v>
      </c>
      <c r="O9372" s="50">
        <v>5.0599999999999999E-2</v>
      </c>
      <c r="R9372" s="59"/>
    </row>
    <row r="9373" spans="11:18" x14ac:dyDescent="0.2">
      <c r="K9373" s="17">
        <v>9364</v>
      </c>
      <c r="L9373" s="50">
        <v>1.4454741766644411E-3</v>
      </c>
      <c r="M9373" s="50">
        <v>1.4583179047113484E-3</v>
      </c>
      <c r="N9373" s="50">
        <v>4.7600000000000003E-2</v>
      </c>
      <c r="O9373" s="50">
        <v>4.8000000000000001E-2</v>
      </c>
      <c r="R9373" s="59"/>
    </row>
    <row r="9374" spans="11:18" x14ac:dyDescent="0.2">
      <c r="K9374" s="17">
        <v>9365</v>
      </c>
      <c r="L9374" s="50">
        <v>1.5339010388225728E-3</v>
      </c>
      <c r="M9374" s="50">
        <v>1.5478012671110662E-3</v>
      </c>
      <c r="N9374" s="50">
        <v>5.16E-2</v>
      </c>
      <c r="O9374" s="50">
        <v>5.1999999999999998E-2</v>
      </c>
      <c r="R9374" s="59"/>
    </row>
    <row r="9375" spans="11:18" x14ac:dyDescent="0.2">
      <c r="K9375" s="17">
        <v>9366</v>
      </c>
      <c r="L9375" s="50">
        <v>1.7367714688406035E-3</v>
      </c>
      <c r="M9375" s="50">
        <v>1.7513082786272808E-3</v>
      </c>
      <c r="N9375" s="50">
        <v>5.3999999999999999E-2</v>
      </c>
      <c r="O9375" s="50">
        <v>5.3999999999999999E-2</v>
      </c>
      <c r="R9375" s="59"/>
    </row>
    <row r="9376" spans="11:18" x14ac:dyDescent="0.2">
      <c r="K9376" s="17">
        <v>9367</v>
      </c>
      <c r="L9376" s="50">
        <v>1.8722833945504565E-3</v>
      </c>
      <c r="M9376" s="50">
        <v>1.887492794313125E-3</v>
      </c>
      <c r="N9376" s="50">
        <v>5.62E-2</v>
      </c>
      <c r="O9376" s="50">
        <v>5.6599999999999998E-2</v>
      </c>
      <c r="R9376" s="59"/>
    </row>
    <row r="9377" spans="11:18" x14ac:dyDescent="0.2">
      <c r="K9377" s="17">
        <v>9368</v>
      </c>
      <c r="L9377" s="50">
        <v>1.7935663260262669E-3</v>
      </c>
      <c r="M9377" s="50">
        <v>1.8083286898416546E-3</v>
      </c>
      <c r="N9377" s="50">
        <v>5.4800000000000001E-2</v>
      </c>
      <c r="O9377" s="50">
        <v>5.4800000000000001E-2</v>
      </c>
      <c r="R9377" s="59"/>
    </row>
    <row r="9378" spans="11:18" x14ac:dyDescent="0.2">
      <c r="K9378" s="17">
        <v>9369</v>
      </c>
      <c r="L9378" s="50">
        <v>1.8163169355051377E-3</v>
      </c>
      <c r="M9378" s="50">
        <v>1.8303143680251592E-3</v>
      </c>
      <c r="N9378" s="50">
        <v>5.1400000000000001E-2</v>
      </c>
      <c r="O9378" s="50">
        <v>5.2200000000000003E-2</v>
      </c>
      <c r="R9378" s="59"/>
    </row>
    <row r="9379" spans="11:18" x14ac:dyDescent="0.2">
      <c r="K9379" s="17">
        <v>9370</v>
      </c>
      <c r="L9379" s="50">
        <v>1.7101883728881833E-3</v>
      </c>
      <c r="M9379" s="50">
        <v>1.7230791845442809E-3</v>
      </c>
      <c r="N9379" s="50">
        <v>4.7600000000000003E-2</v>
      </c>
      <c r="O9379" s="50">
        <v>4.7800000000000002E-2</v>
      </c>
      <c r="R9379" s="59"/>
    </row>
    <row r="9380" spans="11:18" x14ac:dyDescent="0.2">
      <c r="K9380" s="17">
        <v>9371</v>
      </c>
      <c r="L9380" s="50">
        <v>1.715238319674572E-3</v>
      </c>
      <c r="M9380" s="50">
        <v>1.7292074402171988E-3</v>
      </c>
      <c r="N9380" s="50">
        <v>5.1799999999999999E-2</v>
      </c>
      <c r="O9380" s="50">
        <v>5.1999999999999998E-2</v>
      </c>
      <c r="R9380" s="59"/>
    </row>
    <row r="9381" spans="11:18" x14ac:dyDescent="0.2">
      <c r="K9381" s="17">
        <v>9372</v>
      </c>
      <c r="L9381" s="50">
        <v>1.8834720649927522E-3</v>
      </c>
      <c r="M9381" s="50">
        <v>1.8965609529199661E-3</v>
      </c>
      <c r="N9381" s="50">
        <v>4.82E-2</v>
      </c>
      <c r="O9381" s="50">
        <v>4.8399999999999999E-2</v>
      </c>
      <c r="R9381" s="59"/>
    </row>
    <row r="9382" spans="11:18" x14ac:dyDescent="0.2">
      <c r="K9382" s="17">
        <v>9373</v>
      </c>
      <c r="L9382" s="50">
        <v>1.5868362115301193E-3</v>
      </c>
      <c r="M9382" s="50">
        <v>1.5997440310166582E-3</v>
      </c>
      <c r="N9382" s="50">
        <v>4.7600000000000003E-2</v>
      </c>
      <c r="O9382" s="50">
        <v>4.8000000000000001E-2</v>
      </c>
      <c r="R9382" s="59"/>
    </row>
    <row r="9383" spans="11:18" x14ac:dyDescent="0.2">
      <c r="K9383" s="17">
        <v>9374</v>
      </c>
      <c r="L9383" s="50">
        <v>1.9416593665849923E-3</v>
      </c>
      <c r="M9383" s="50">
        <v>1.9563325203814778E-3</v>
      </c>
      <c r="N9383" s="50">
        <v>5.4199999999999998E-2</v>
      </c>
      <c r="O9383" s="50">
        <v>5.4600000000000003E-2</v>
      </c>
      <c r="R9383" s="59"/>
    </row>
    <row r="9384" spans="11:18" x14ac:dyDescent="0.2">
      <c r="K9384" s="17">
        <v>9375</v>
      </c>
      <c r="L9384" s="50">
        <v>1.5183262863611849E-3</v>
      </c>
      <c r="M9384" s="50">
        <v>1.5312912661751095E-3</v>
      </c>
      <c r="N9384" s="50">
        <v>4.82E-2</v>
      </c>
      <c r="O9384" s="50">
        <v>4.82E-2</v>
      </c>
      <c r="R9384" s="59"/>
    </row>
    <row r="9385" spans="11:18" x14ac:dyDescent="0.2">
      <c r="K9385" s="17">
        <v>9376</v>
      </c>
      <c r="L9385" s="50">
        <v>1.6486193423697526E-3</v>
      </c>
      <c r="M9385" s="50">
        <v>1.6623582874944645E-3</v>
      </c>
      <c r="N9385" s="50">
        <v>5.0799999999999998E-2</v>
      </c>
      <c r="O9385" s="50">
        <v>5.1200000000000002E-2</v>
      </c>
      <c r="R9385" s="59"/>
    </row>
    <row r="9386" spans="11:18" x14ac:dyDescent="0.2">
      <c r="K9386" s="17">
        <v>9377</v>
      </c>
      <c r="L9386" s="50">
        <v>1.9509010336932668E-3</v>
      </c>
      <c r="M9386" s="50">
        <v>1.9656838212669656E-3</v>
      </c>
      <c r="N9386" s="50">
        <v>5.4399999999999997E-2</v>
      </c>
      <c r="O9386" s="50">
        <v>5.4800000000000001E-2</v>
      </c>
      <c r="R9386" s="59"/>
    </row>
    <row r="9387" spans="11:18" x14ac:dyDescent="0.2">
      <c r="K9387" s="17">
        <v>9378</v>
      </c>
      <c r="L9387" s="50">
        <v>1.7385436889380771E-3</v>
      </c>
      <c r="M9387" s="50">
        <v>1.7534752608129147E-3</v>
      </c>
      <c r="N9387" s="50">
        <v>5.5399999999999998E-2</v>
      </c>
      <c r="O9387" s="50">
        <v>5.5599999999999997E-2</v>
      </c>
      <c r="R9387" s="59"/>
    </row>
    <row r="9388" spans="11:18" x14ac:dyDescent="0.2">
      <c r="K9388" s="17">
        <v>9379</v>
      </c>
      <c r="L9388" s="50">
        <v>1.6975068026511928E-3</v>
      </c>
      <c r="M9388" s="50">
        <v>1.7114099770687158E-3</v>
      </c>
      <c r="N9388" s="50">
        <v>5.16E-2</v>
      </c>
      <c r="O9388" s="50">
        <v>5.16E-2</v>
      </c>
      <c r="R9388" s="59"/>
    </row>
    <row r="9389" spans="11:18" x14ac:dyDescent="0.2">
      <c r="K9389" s="17">
        <v>9380</v>
      </c>
      <c r="L9389" s="50">
        <v>1.9173985354439243E-3</v>
      </c>
      <c r="M9389" s="50">
        <v>1.9319352447539065E-3</v>
      </c>
      <c r="N9389" s="50">
        <v>5.3600000000000002E-2</v>
      </c>
      <c r="O9389" s="50">
        <v>5.4199999999999998E-2</v>
      </c>
      <c r="R9389" s="59"/>
    </row>
    <row r="9390" spans="11:18" x14ac:dyDescent="0.2">
      <c r="K9390" s="17">
        <v>9381</v>
      </c>
      <c r="L9390" s="50">
        <v>1.3174183673381225E-3</v>
      </c>
      <c r="M9390" s="50">
        <v>1.3283260872258638E-3</v>
      </c>
      <c r="N9390" s="50">
        <v>4.02E-2</v>
      </c>
      <c r="O9390" s="50">
        <v>4.0599999999999997E-2</v>
      </c>
      <c r="R9390" s="59"/>
    </row>
    <row r="9391" spans="11:18" x14ac:dyDescent="0.2">
      <c r="K9391" s="17">
        <v>9382</v>
      </c>
      <c r="L9391" s="50">
        <v>1.6010414452787454E-3</v>
      </c>
      <c r="M9391" s="50">
        <v>1.6136431788482501E-3</v>
      </c>
      <c r="N9391" s="50">
        <v>4.6600000000000003E-2</v>
      </c>
      <c r="O9391" s="50">
        <v>4.6800000000000001E-2</v>
      </c>
      <c r="R9391" s="59"/>
    </row>
    <row r="9392" spans="11:18" x14ac:dyDescent="0.2">
      <c r="K9392" s="17">
        <v>9383</v>
      </c>
      <c r="L9392" s="50">
        <v>1.6097249815293934E-3</v>
      </c>
      <c r="M9392" s="50">
        <v>1.6236183624413713E-3</v>
      </c>
      <c r="N9392" s="50">
        <v>5.1400000000000001E-2</v>
      </c>
      <c r="O9392" s="50">
        <v>5.2200000000000003E-2</v>
      </c>
      <c r="R9392" s="59"/>
    </row>
    <row r="9393" spans="11:18" x14ac:dyDescent="0.2">
      <c r="K9393" s="17">
        <v>9384</v>
      </c>
      <c r="L9393" s="50">
        <v>1.8094451802155823E-3</v>
      </c>
      <c r="M9393" s="50">
        <v>1.8234330848386519E-3</v>
      </c>
      <c r="N9393" s="50">
        <v>5.16E-2</v>
      </c>
      <c r="O9393" s="50">
        <v>5.1799999999999999E-2</v>
      </c>
      <c r="R9393" s="59"/>
    </row>
    <row r="9394" spans="11:18" x14ac:dyDescent="0.2">
      <c r="K9394" s="17">
        <v>9385</v>
      </c>
      <c r="L9394" s="50">
        <v>1.9029089412958087E-3</v>
      </c>
      <c r="M9394" s="50">
        <v>1.9173450810511313E-3</v>
      </c>
      <c r="N9394" s="50">
        <v>5.3400000000000003E-2</v>
      </c>
      <c r="O9394" s="50">
        <v>5.3400000000000003E-2</v>
      </c>
      <c r="R9394" s="59"/>
    </row>
    <row r="9395" spans="11:18" x14ac:dyDescent="0.2">
      <c r="K9395" s="17">
        <v>9386</v>
      </c>
      <c r="L9395" s="50">
        <v>1.7213835563979344E-3</v>
      </c>
      <c r="M9395" s="50">
        <v>1.7357296326264478E-3</v>
      </c>
      <c r="N9395" s="50">
        <v>5.2999999999999999E-2</v>
      </c>
      <c r="O9395" s="50">
        <v>5.3600000000000002E-2</v>
      </c>
      <c r="R9395" s="59"/>
    </row>
    <row r="9396" spans="11:18" x14ac:dyDescent="0.2">
      <c r="K9396" s="17">
        <v>9387</v>
      </c>
      <c r="L9396" s="50">
        <v>1.7761467706540095E-3</v>
      </c>
      <c r="M9396" s="50">
        <v>1.7898355968320836E-3</v>
      </c>
      <c r="N9396" s="50">
        <v>5.0599999999999999E-2</v>
      </c>
      <c r="O9396" s="50">
        <v>5.0799999999999998E-2</v>
      </c>
      <c r="R9396" s="59"/>
    </row>
    <row r="9397" spans="11:18" x14ac:dyDescent="0.2">
      <c r="K9397" s="17">
        <v>9388</v>
      </c>
      <c r="L9397" s="50">
        <v>1.6921773440742329E-3</v>
      </c>
      <c r="M9397" s="50">
        <v>1.7058556626112298E-3</v>
      </c>
      <c r="N9397" s="50">
        <v>5.04E-2</v>
      </c>
      <c r="O9397" s="50">
        <v>5.0999999999999997E-2</v>
      </c>
      <c r="R9397" s="59"/>
    </row>
    <row r="9398" spans="11:18" x14ac:dyDescent="0.2">
      <c r="K9398" s="17">
        <v>9389</v>
      </c>
      <c r="L9398" s="50">
        <v>1.6339394963264017E-3</v>
      </c>
      <c r="M9398" s="50">
        <v>1.6476148943504957E-3</v>
      </c>
      <c r="N9398" s="50">
        <v>5.0799999999999998E-2</v>
      </c>
      <c r="O9398" s="50">
        <v>5.0799999999999998E-2</v>
      </c>
      <c r="R9398" s="59"/>
    </row>
    <row r="9399" spans="11:18" x14ac:dyDescent="0.2">
      <c r="K9399" s="17">
        <v>9390</v>
      </c>
      <c r="L9399" s="50">
        <v>1.6978361825343616E-3</v>
      </c>
      <c r="M9399" s="50">
        <v>1.7113322198897907E-3</v>
      </c>
      <c r="N9399" s="50">
        <v>0.05</v>
      </c>
      <c r="O9399" s="50">
        <v>5.0200000000000002E-2</v>
      </c>
      <c r="R9399" s="59"/>
    </row>
    <row r="9400" spans="11:18" x14ac:dyDescent="0.2">
      <c r="K9400" s="17">
        <v>9391</v>
      </c>
      <c r="L9400" s="50">
        <v>1.6037789056419002E-3</v>
      </c>
      <c r="M9400" s="50">
        <v>1.6175761906379734E-3</v>
      </c>
      <c r="N9400" s="50">
        <v>5.0999999999999997E-2</v>
      </c>
      <c r="O9400" s="50">
        <v>5.1400000000000001E-2</v>
      </c>
      <c r="R9400" s="59"/>
    </row>
    <row r="9401" spans="11:18" x14ac:dyDescent="0.2">
      <c r="K9401" s="17">
        <v>9392</v>
      </c>
      <c r="L9401" s="50">
        <v>1.8606461430004829E-3</v>
      </c>
      <c r="M9401" s="50">
        <v>1.8752403417761048E-3</v>
      </c>
      <c r="N9401" s="50">
        <v>5.3999999999999999E-2</v>
      </c>
      <c r="O9401" s="50">
        <v>5.4199999999999998E-2</v>
      </c>
      <c r="R9401" s="59"/>
    </row>
    <row r="9402" spans="11:18" x14ac:dyDescent="0.2">
      <c r="K9402" s="17">
        <v>9393</v>
      </c>
      <c r="L9402" s="50">
        <v>1.8375604261190634E-3</v>
      </c>
      <c r="M9402" s="50">
        <v>1.8509490711190225E-3</v>
      </c>
      <c r="N9402" s="50">
        <v>4.9200000000000001E-2</v>
      </c>
      <c r="O9402" s="50">
        <v>4.9599999999999998E-2</v>
      </c>
      <c r="R9402" s="59"/>
    </row>
    <row r="9403" spans="11:18" x14ac:dyDescent="0.2">
      <c r="K9403" s="17">
        <v>9394</v>
      </c>
      <c r="L9403" s="50">
        <v>1.7241462801589698E-3</v>
      </c>
      <c r="M9403" s="50">
        <v>1.7369448976560147E-3</v>
      </c>
      <c r="N9403" s="50">
        <v>4.7199999999999999E-2</v>
      </c>
      <c r="O9403" s="50">
        <v>4.7399999999999998E-2</v>
      </c>
      <c r="R9403" s="59"/>
    </row>
    <row r="9404" spans="11:18" x14ac:dyDescent="0.2">
      <c r="K9404" s="17">
        <v>9395</v>
      </c>
      <c r="L9404" s="50">
        <v>2.0092571667192425E-3</v>
      </c>
      <c r="M9404" s="50">
        <v>2.0240101849479169E-3</v>
      </c>
      <c r="N9404" s="50">
        <v>5.4199999999999998E-2</v>
      </c>
      <c r="O9404" s="50">
        <v>5.5E-2</v>
      </c>
      <c r="R9404" s="59"/>
    </row>
    <row r="9405" spans="11:18" x14ac:dyDescent="0.2">
      <c r="K9405" s="17">
        <v>9396</v>
      </c>
      <c r="L9405" s="50">
        <v>1.9404978952003158E-3</v>
      </c>
      <c r="M9405" s="50">
        <v>1.9551774256958213E-3</v>
      </c>
      <c r="N9405" s="50">
        <v>5.4199999999999998E-2</v>
      </c>
      <c r="O9405" s="50">
        <v>5.4399999999999997E-2</v>
      </c>
      <c r="R9405" s="59"/>
    </row>
    <row r="9406" spans="11:18" x14ac:dyDescent="0.2">
      <c r="K9406" s="17">
        <v>9397</v>
      </c>
      <c r="L9406" s="50">
        <v>1.8720660716308409E-3</v>
      </c>
      <c r="M9406" s="50">
        <v>1.8869148138020684E-3</v>
      </c>
      <c r="N9406" s="50">
        <v>5.4800000000000001E-2</v>
      </c>
      <c r="O9406" s="50">
        <v>5.5199999999999999E-2</v>
      </c>
      <c r="R9406" s="59"/>
    </row>
    <row r="9407" spans="11:18" x14ac:dyDescent="0.2">
      <c r="K9407" s="17">
        <v>9398</v>
      </c>
      <c r="L9407" s="50">
        <v>1.6706477062520982E-3</v>
      </c>
      <c r="M9407" s="50">
        <v>1.6842758654903869E-3</v>
      </c>
      <c r="N9407" s="50">
        <v>5.04E-2</v>
      </c>
      <c r="O9407" s="50">
        <v>5.0599999999999999E-2</v>
      </c>
      <c r="R9407" s="59"/>
    </row>
    <row r="9408" spans="11:18" x14ac:dyDescent="0.2">
      <c r="K9408" s="17">
        <v>9399</v>
      </c>
      <c r="L9408" s="50">
        <v>1.9700792310434444E-3</v>
      </c>
      <c r="M9408" s="50">
        <v>1.9842873276241066E-3</v>
      </c>
      <c r="N9408" s="50">
        <v>5.2200000000000003E-2</v>
      </c>
      <c r="O9408" s="50">
        <v>5.2600000000000001E-2</v>
      </c>
      <c r="R9408" s="59"/>
    </row>
    <row r="9409" spans="11:18" x14ac:dyDescent="0.2">
      <c r="K9409" s="17">
        <v>9400</v>
      </c>
      <c r="L9409" s="50">
        <v>1.4860812572815628E-3</v>
      </c>
      <c r="M9409" s="50">
        <v>1.4985111732255256E-3</v>
      </c>
      <c r="N9409" s="50">
        <v>4.58E-2</v>
      </c>
      <c r="O9409" s="50">
        <v>4.6399999999999997E-2</v>
      </c>
      <c r="R9409" s="59"/>
    </row>
    <row r="9410" spans="11:18" x14ac:dyDescent="0.2">
      <c r="K9410" s="17">
        <v>9401</v>
      </c>
      <c r="L9410" s="50">
        <v>1.816677192247272E-3</v>
      </c>
      <c r="M9410" s="50">
        <v>1.8307500561922617E-3</v>
      </c>
      <c r="N9410" s="50">
        <v>5.1799999999999999E-2</v>
      </c>
      <c r="O9410" s="50">
        <v>5.2400000000000002E-2</v>
      </c>
      <c r="R9410" s="59"/>
    </row>
    <row r="9411" spans="11:18" x14ac:dyDescent="0.2">
      <c r="K9411" s="17">
        <v>9402</v>
      </c>
      <c r="L9411" s="50">
        <v>1.84482777359088E-3</v>
      </c>
      <c r="M9411" s="50">
        <v>1.8595604569388029E-3</v>
      </c>
      <c r="N9411" s="50">
        <v>5.4600000000000003E-2</v>
      </c>
      <c r="O9411" s="50">
        <v>5.4800000000000001E-2</v>
      </c>
      <c r="R9411" s="59"/>
    </row>
    <row r="9412" spans="11:18" x14ac:dyDescent="0.2">
      <c r="K9412" s="17">
        <v>9403</v>
      </c>
      <c r="L9412" s="50">
        <v>1.6563008494830174E-3</v>
      </c>
      <c r="M9412" s="50">
        <v>1.6690524592082262E-3</v>
      </c>
      <c r="N9412" s="50">
        <v>4.7199999999999999E-2</v>
      </c>
      <c r="O9412" s="50">
        <v>4.7199999999999999E-2</v>
      </c>
      <c r="R9412" s="59"/>
    </row>
    <row r="9413" spans="11:18" x14ac:dyDescent="0.2">
      <c r="K9413" s="17">
        <v>9404</v>
      </c>
      <c r="L9413" s="50">
        <v>1.8562894958333324E-3</v>
      </c>
      <c r="M9413" s="50">
        <v>1.8699341701401688E-3</v>
      </c>
      <c r="N9413" s="50">
        <v>5.0200000000000002E-2</v>
      </c>
      <c r="O9413" s="50">
        <v>5.0599999999999999E-2</v>
      </c>
      <c r="R9413" s="59"/>
    </row>
    <row r="9414" spans="11:18" x14ac:dyDescent="0.2">
      <c r="K9414" s="17">
        <v>9405</v>
      </c>
      <c r="L9414" s="50">
        <v>1.8215178881015462E-3</v>
      </c>
      <c r="M9414" s="50">
        <v>1.8351139507560288E-3</v>
      </c>
      <c r="N9414" s="50">
        <v>5.0200000000000002E-2</v>
      </c>
      <c r="O9414" s="50">
        <v>5.04E-2</v>
      </c>
      <c r="R9414" s="59"/>
    </row>
    <row r="9415" spans="11:18" x14ac:dyDescent="0.2">
      <c r="K9415" s="17">
        <v>9406</v>
      </c>
      <c r="L9415" s="50">
        <v>1.6170784217153184E-3</v>
      </c>
      <c r="M9415" s="50">
        <v>1.6308064073539499E-3</v>
      </c>
      <c r="N9415" s="50">
        <v>5.0599999999999999E-2</v>
      </c>
      <c r="O9415" s="50">
        <v>5.1200000000000002E-2</v>
      </c>
      <c r="R9415" s="59"/>
    </row>
    <row r="9416" spans="11:18" x14ac:dyDescent="0.2">
      <c r="K9416" s="17">
        <v>9407</v>
      </c>
      <c r="L9416" s="50">
        <v>1.6460303312468793E-3</v>
      </c>
      <c r="M9416" s="50">
        <v>1.6594729181050418E-3</v>
      </c>
      <c r="N9416" s="50">
        <v>4.9799999999999997E-2</v>
      </c>
      <c r="O9416" s="50">
        <v>0.05</v>
      </c>
      <c r="R9416" s="59"/>
    </row>
    <row r="9417" spans="11:18" x14ac:dyDescent="0.2">
      <c r="K9417" s="17">
        <v>9408</v>
      </c>
      <c r="L9417" s="50">
        <v>1.8863616789751795E-3</v>
      </c>
      <c r="M9417" s="50">
        <v>1.9009220274995916E-3</v>
      </c>
      <c r="N9417" s="50">
        <v>5.3800000000000001E-2</v>
      </c>
      <c r="O9417" s="50">
        <v>5.3999999999999999E-2</v>
      </c>
      <c r="R9417" s="59"/>
    </row>
    <row r="9418" spans="11:18" x14ac:dyDescent="0.2">
      <c r="K9418" s="17">
        <v>9409</v>
      </c>
      <c r="L9418" s="50">
        <v>1.621122718294545E-3</v>
      </c>
      <c r="M9418" s="50">
        <v>1.6353825859752316E-3</v>
      </c>
      <c r="N9418" s="50">
        <v>5.2999999999999999E-2</v>
      </c>
      <c r="O9418" s="50">
        <v>5.3199999999999997E-2</v>
      </c>
      <c r="R9418" s="59"/>
    </row>
    <row r="9419" spans="11:18" x14ac:dyDescent="0.2">
      <c r="K9419" s="17">
        <v>9410</v>
      </c>
      <c r="L9419" s="50">
        <v>1.727796520075423E-3</v>
      </c>
      <c r="M9419" s="50">
        <v>1.7416722614367944E-3</v>
      </c>
      <c r="N9419" s="50">
        <v>5.1400000000000001E-2</v>
      </c>
      <c r="O9419" s="50">
        <v>5.16E-2</v>
      </c>
      <c r="R9419" s="59"/>
    </row>
    <row r="9420" spans="11:18" x14ac:dyDescent="0.2">
      <c r="K9420" s="17">
        <v>9411</v>
      </c>
      <c r="L9420" s="50">
        <v>2.0230965108994641E-3</v>
      </c>
      <c r="M9420" s="50">
        <v>2.0378318146695631E-3</v>
      </c>
      <c r="N9420" s="50">
        <v>5.4399999999999997E-2</v>
      </c>
      <c r="O9420" s="50">
        <v>5.4600000000000003E-2</v>
      </c>
      <c r="R9420" s="59"/>
    </row>
    <row r="9421" spans="11:18" x14ac:dyDescent="0.2">
      <c r="K9421" s="17">
        <v>9412</v>
      </c>
      <c r="L9421" s="50">
        <v>1.8064572987812149E-3</v>
      </c>
      <c r="M9421" s="50">
        <v>1.8204191452275457E-3</v>
      </c>
      <c r="N9421" s="50">
        <v>5.1400000000000001E-2</v>
      </c>
      <c r="O9421" s="50">
        <v>5.1799999999999999E-2</v>
      </c>
      <c r="R9421" s="59"/>
    </row>
    <row r="9422" spans="11:18" x14ac:dyDescent="0.2">
      <c r="K9422" s="17">
        <v>9413</v>
      </c>
      <c r="L9422" s="50">
        <v>1.4406009446065425E-3</v>
      </c>
      <c r="M9422" s="50">
        <v>1.45255756365696E-3</v>
      </c>
      <c r="N9422" s="50">
        <v>4.4400000000000002E-2</v>
      </c>
      <c r="O9422" s="50">
        <v>4.4400000000000002E-2</v>
      </c>
      <c r="R9422" s="59"/>
    </row>
    <row r="9423" spans="11:18" x14ac:dyDescent="0.2">
      <c r="K9423" s="17">
        <v>9414</v>
      </c>
      <c r="L9423" s="50">
        <v>1.5386340463418998E-3</v>
      </c>
      <c r="M9423" s="50">
        <v>1.5520195239390891E-3</v>
      </c>
      <c r="N9423" s="50">
        <v>4.9799999999999997E-2</v>
      </c>
      <c r="O9423" s="50">
        <v>4.9799999999999997E-2</v>
      </c>
      <c r="R9423" s="59"/>
    </row>
    <row r="9424" spans="11:18" x14ac:dyDescent="0.2">
      <c r="K9424" s="17">
        <v>9415</v>
      </c>
      <c r="L9424" s="50">
        <v>1.9453776588594909E-3</v>
      </c>
      <c r="M9424" s="50">
        <v>1.9595963483291304E-3</v>
      </c>
      <c r="N9424" s="50">
        <v>5.2400000000000002E-2</v>
      </c>
      <c r="O9424" s="50">
        <v>5.2600000000000001E-2</v>
      </c>
      <c r="R9424" s="59"/>
    </row>
    <row r="9425" spans="11:18" x14ac:dyDescent="0.2">
      <c r="K9425" s="17">
        <v>9416</v>
      </c>
      <c r="L9425" s="50">
        <v>1.7755557630339705E-3</v>
      </c>
      <c r="M9425" s="50">
        <v>1.7901523881641559E-3</v>
      </c>
      <c r="N9425" s="50">
        <v>5.3999999999999999E-2</v>
      </c>
      <c r="O9425" s="50">
        <v>5.4600000000000003E-2</v>
      </c>
      <c r="R9425" s="59"/>
    </row>
    <row r="9426" spans="11:18" x14ac:dyDescent="0.2">
      <c r="K9426" s="17">
        <v>9417</v>
      </c>
      <c r="L9426" s="50">
        <v>1.7249008810325413E-3</v>
      </c>
      <c r="M9426" s="50">
        <v>1.7382827360042554E-3</v>
      </c>
      <c r="N9426" s="50">
        <v>4.9200000000000001E-2</v>
      </c>
      <c r="O9426" s="50">
        <v>4.9599999999999998E-2</v>
      </c>
      <c r="R9426" s="59"/>
    </row>
    <row r="9427" spans="11:18" x14ac:dyDescent="0.2">
      <c r="K9427" s="17">
        <v>9418</v>
      </c>
      <c r="L9427" s="50">
        <v>1.6917037031755071E-3</v>
      </c>
      <c r="M9427" s="50">
        <v>1.7044688075322739E-3</v>
      </c>
      <c r="N9427" s="50">
        <v>4.6800000000000001E-2</v>
      </c>
      <c r="O9427" s="50">
        <v>4.7600000000000003E-2</v>
      </c>
      <c r="R9427" s="59"/>
    </row>
    <row r="9428" spans="11:18" x14ac:dyDescent="0.2">
      <c r="K9428" s="17">
        <v>9419</v>
      </c>
      <c r="L9428" s="50">
        <v>1.5653238799270446E-3</v>
      </c>
      <c r="M9428" s="50">
        <v>1.5775800726893655E-3</v>
      </c>
      <c r="N9428" s="50">
        <v>4.5400000000000003E-2</v>
      </c>
      <c r="O9428" s="50">
        <v>4.5400000000000003E-2</v>
      </c>
      <c r="R9428" s="59"/>
    </row>
    <row r="9429" spans="11:18" x14ac:dyDescent="0.2">
      <c r="K9429" s="17">
        <v>9420</v>
      </c>
      <c r="L9429" s="50">
        <v>1.6038251417797565E-3</v>
      </c>
      <c r="M9429" s="50">
        <v>1.6174731255417004E-3</v>
      </c>
      <c r="N9429" s="50">
        <v>5.0599999999999999E-2</v>
      </c>
      <c r="O9429" s="50">
        <v>5.0799999999999998E-2</v>
      </c>
      <c r="R9429" s="59"/>
    </row>
    <row r="9430" spans="11:18" x14ac:dyDescent="0.2">
      <c r="K9430" s="17">
        <v>9421</v>
      </c>
      <c r="L9430" s="50">
        <v>1.7383525673532617E-3</v>
      </c>
      <c r="M9430" s="50">
        <v>1.7528197728904345E-3</v>
      </c>
      <c r="N9430" s="50">
        <v>5.3600000000000002E-2</v>
      </c>
      <c r="O9430" s="50">
        <v>5.3999999999999999E-2</v>
      </c>
      <c r="R9430" s="59"/>
    </row>
    <row r="9431" spans="11:18" x14ac:dyDescent="0.2">
      <c r="K9431" s="17">
        <v>9422</v>
      </c>
      <c r="L9431" s="50">
        <v>1.8968458484942183E-3</v>
      </c>
      <c r="M9431" s="50">
        <v>1.911072226915875E-3</v>
      </c>
      <c r="N9431" s="50">
        <v>5.2200000000000003E-2</v>
      </c>
      <c r="O9431" s="50">
        <v>5.2600000000000001E-2</v>
      </c>
      <c r="R9431" s="59"/>
    </row>
    <row r="9432" spans="11:18" x14ac:dyDescent="0.2">
      <c r="K9432" s="17">
        <v>9423</v>
      </c>
      <c r="L9432" s="50">
        <v>1.8901021503130134E-3</v>
      </c>
      <c r="M9432" s="50">
        <v>1.9043063507045324E-3</v>
      </c>
      <c r="N9432" s="50">
        <v>5.1999999999999998E-2</v>
      </c>
      <c r="O9432" s="50">
        <v>5.28E-2</v>
      </c>
      <c r="R9432" s="59"/>
    </row>
    <row r="9433" spans="11:18" x14ac:dyDescent="0.2">
      <c r="K9433" s="17">
        <v>9424</v>
      </c>
      <c r="L9433" s="50">
        <v>1.7702781098148724E-3</v>
      </c>
      <c r="M9433" s="50">
        <v>1.7843692018987372E-3</v>
      </c>
      <c r="N9433" s="50">
        <v>5.1999999999999998E-2</v>
      </c>
      <c r="O9433" s="50">
        <v>5.2400000000000002E-2</v>
      </c>
      <c r="R9433" s="59"/>
    </row>
    <row r="9434" spans="11:18" x14ac:dyDescent="0.2">
      <c r="K9434" s="17">
        <v>9425</v>
      </c>
      <c r="L9434" s="50">
        <v>1.819138413576495E-3</v>
      </c>
      <c r="M9434" s="50">
        <v>1.8330297719180318E-3</v>
      </c>
      <c r="N9434" s="50">
        <v>5.1400000000000001E-2</v>
      </c>
      <c r="O9434" s="50">
        <v>5.1400000000000001E-2</v>
      </c>
      <c r="R9434" s="59"/>
    </row>
    <row r="9435" spans="11:18" x14ac:dyDescent="0.2">
      <c r="K9435" s="17">
        <v>9426</v>
      </c>
      <c r="L9435" s="50">
        <v>1.5342160738914766E-3</v>
      </c>
      <c r="M9435" s="50">
        <v>1.5478793377297418E-3</v>
      </c>
      <c r="N9435" s="50">
        <v>5.0799999999999998E-2</v>
      </c>
      <c r="O9435" s="50">
        <v>5.0999999999999997E-2</v>
      </c>
      <c r="R9435" s="59"/>
    </row>
    <row r="9436" spans="11:18" x14ac:dyDescent="0.2">
      <c r="K9436" s="17">
        <v>9427</v>
      </c>
      <c r="L9436" s="50">
        <v>1.7894330154510697E-3</v>
      </c>
      <c r="M9436" s="50">
        <v>1.8035554948618452E-3</v>
      </c>
      <c r="N9436" s="50">
        <v>5.2200000000000003E-2</v>
      </c>
      <c r="O9436" s="50">
        <v>5.2400000000000002E-2</v>
      </c>
      <c r="R9436" s="59"/>
    </row>
    <row r="9437" spans="11:18" x14ac:dyDescent="0.2">
      <c r="K9437" s="17">
        <v>9428</v>
      </c>
      <c r="L9437" s="50">
        <v>1.4643760262375316E-3</v>
      </c>
      <c r="M9437" s="50">
        <v>1.4769611977830024E-3</v>
      </c>
      <c r="N9437" s="50">
        <v>4.6800000000000001E-2</v>
      </c>
      <c r="O9437" s="50">
        <v>4.6800000000000001E-2</v>
      </c>
      <c r="R9437" s="59"/>
    </row>
    <row r="9438" spans="11:18" x14ac:dyDescent="0.2">
      <c r="K9438" s="17">
        <v>9429</v>
      </c>
      <c r="L9438" s="50">
        <v>1.9521639885743934E-3</v>
      </c>
      <c r="M9438" s="50">
        <v>1.9670600319637711E-3</v>
      </c>
      <c r="N9438" s="50">
        <v>5.5E-2</v>
      </c>
      <c r="O9438" s="50">
        <v>5.5199999999999999E-2</v>
      </c>
      <c r="R9438" s="59"/>
    </row>
    <row r="9439" spans="11:18" x14ac:dyDescent="0.2">
      <c r="K9439" s="17">
        <v>9430</v>
      </c>
      <c r="L9439" s="50">
        <v>1.5542228249706116E-3</v>
      </c>
      <c r="M9439" s="50">
        <v>1.5674365743729487E-3</v>
      </c>
      <c r="N9439" s="50">
        <v>4.9000000000000002E-2</v>
      </c>
      <c r="O9439" s="50">
        <v>4.9200000000000001E-2</v>
      </c>
      <c r="R9439" s="59"/>
    </row>
    <row r="9440" spans="11:18" x14ac:dyDescent="0.2">
      <c r="K9440" s="17">
        <v>9431</v>
      </c>
      <c r="L9440" s="50">
        <v>1.5370642152373244E-3</v>
      </c>
      <c r="M9440" s="50">
        <v>1.5503584447042354E-3</v>
      </c>
      <c r="N9440" s="50">
        <v>4.9200000000000001E-2</v>
      </c>
      <c r="O9440" s="50">
        <v>4.9599999999999998E-2</v>
      </c>
      <c r="R9440" s="59"/>
    </row>
    <row r="9441" spans="11:18" x14ac:dyDescent="0.2">
      <c r="K9441" s="17">
        <v>9432</v>
      </c>
      <c r="L9441" s="50">
        <v>1.4506961643334139E-3</v>
      </c>
      <c r="M9441" s="50">
        <v>1.4629093537476422E-3</v>
      </c>
      <c r="N9441" s="50">
        <v>4.5199999999999997E-2</v>
      </c>
      <c r="O9441" s="50">
        <v>4.5600000000000002E-2</v>
      </c>
      <c r="R9441" s="59"/>
    </row>
    <row r="9442" spans="11:18" x14ac:dyDescent="0.2">
      <c r="K9442" s="17">
        <v>9433</v>
      </c>
      <c r="L9442" s="50">
        <v>1.5887631696509207E-3</v>
      </c>
      <c r="M9442" s="50">
        <v>1.6021650970128839E-3</v>
      </c>
      <c r="N9442" s="50">
        <v>4.9799999999999997E-2</v>
      </c>
      <c r="O9442" s="50">
        <v>4.9799999999999997E-2</v>
      </c>
      <c r="R9442" s="59"/>
    </row>
    <row r="9443" spans="11:18" x14ac:dyDescent="0.2">
      <c r="K9443" s="17">
        <v>9434</v>
      </c>
      <c r="L9443" s="50">
        <v>1.5595692897665085E-3</v>
      </c>
      <c r="M9443" s="50">
        <v>1.5724541593422632E-3</v>
      </c>
      <c r="N9443" s="50">
        <v>4.7600000000000003E-2</v>
      </c>
      <c r="O9443" s="50">
        <v>4.8000000000000001E-2</v>
      </c>
      <c r="R9443" s="59"/>
    </row>
    <row r="9444" spans="11:18" x14ac:dyDescent="0.2">
      <c r="K9444" s="17">
        <v>9435</v>
      </c>
      <c r="L9444" s="50">
        <v>1.7191981405703413E-3</v>
      </c>
      <c r="M9444" s="50">
        <v>1.7327620609323099E-3</v>
      </c>
      <c r="N9444" s="50">
        <v>5.0200000000000002E-2</v>
      </c>
      <c r="O9444" s="50">
        <v>5.04E-2</v>
      </c>
      <c r="R9444" s="59"/>
    </row>
    <row r="9445" spans="11:18" x14ac:dyDescent="0.2">
      <c r="K9445" s="17">
        <v>9436</v>
      </c>
      <c r="L9445" s="50">
        <v>1.8708253005748799E-3</v>
      </c>
      <c r="M9445" s="50">
        <v>1.8857524534138458E-3</v>
      </c>
      <c r="N9445" s="50">
        <v>5.5199999999999999E-2</v>
      </c>
      <c r="O9445" s="50">
        <v>5.5399999999999998E-2</v>
      </c>
      <c r="R9445" s="59"/>
    </row>
    <row r="9446" spans="11:18" x14ac:dyDescent="0.2">
      <c r="K9446" s="17">
        <v>9437</v>
      </c>
      <c r="L9446" s="50">
        <v>1.9465310736278929E-3</v>
      </c>
      <c r="M9446" s="50">
        <v>1.9609815278927994E-3</v>
      </c>
      <c r="N9446" s="50">
        <v>5.3400000000000003E-2</v>
      </c>
      <c r="O9446" s="50">
        <v>5.3400000000000003E-2</v>
      </c>
      <c r="R9446" s="59"/>
    </row>
    <row r="9447" spans="11:18" x14ac:dyDescent="0.2">
      <c r="K9447" s="17">
        <v>9438</v>
      </c>
      <c r="L9447" s="50">
        <v>1.8242363722936509E-3</v>
      </c>
      <c r="M9447" s="50">
        <v>1.838983755900485E-3</v>
      </c>
      <c r="N9447" s="50">
        <v>5.4600000000000003E-2</v>
      </c>
      <c r="O9447" s="50">
        <v>5.4800000000000001E-2</v>
      </c>
      <c r="R9447" s="59"/>
    </row>
    <row r="9448" spans="11:18" x14ac:dyDescent="0.2">
      <c r="K9448" s="17">
        <v>9439</v>
      </c>
      <c r="L9448" s="50">
        <v>1.814111696674279E-3</v>
      </c>
      <c r="M9448" s="50">
        <v>1.828567213782607E-3</v>
      </c>
      <c r="N9448" s="50">
        <v>5.3199999999999997E-2</v>
      </c>
      <c r="O9448" s="50">
        <v>5.3600000000000002E-2</v>
      </c>
      <c r="R9448" s="59"/>
    </row>
    <row r="9449" spans="11:18" x14ac:dyDescent="0.2">
      <c r="K9449" s="17">
        <v>9440</v>
      </c>
      <c r="L9449" s="50">
        <v>1.8257529229595316E-3</v>
      </c>
      <c r="M9449" s="50">
        <v>1.8394325010925741E-3</v>
      </c>
      <c r="N9449" s="50">
        <v>5.04E-2</v>
      </c>
      <c r="O9449" s="50">
        <v>5.0599999999999999E-2</v>
      </c>
      <c r="R9449" s="59"/>
    </row>
    <row r="9450" spans="11:18" x14ac:dyDescent="0.2">
      <c r="K9450" s="17">
        <v>9441</v>
      </c>
      <c r="L9450" s="50">
        <v>1.6478933074277769E-3</v>
      </c>
      <c r="M9450" s="50">
        <v>1.6620896490759012E-3</v>
      </c>
      <c r="N9450" s="50">
        <v>5.2600000000000001E-2</v>
      </c>
      <c r="O9450" s="50">
        <v>5.28E-2</v>
      </c>
      <c r="R9450" s="59"/>
    </row>
    <row r="9451" spans="11:18" x14ac:dyDescent="0.2">
      <c r="K9451" s="17">
        <v>9442</v>
      </c>
      <c r="L9451" s="50">
        <v>1.7975566516360317E-3</v>
      </c>
      <c r="M9451" s="50">
        <v>1.8112148482817855E-3</v>
      </c>
      <c r="N9451" s="50">
        <v>5.0200000000000002E-2</v>
      </c>
      <c r="O9451" s="50">
        <v>5.0999999999999997E-2</v>
      </c>
      <c r="R9451" s="59"/>
    </row>
    <row r="9452" spans="11:18" x14ac:dyDescent="0.2">
      <c r="K9452" s="17">
        <v>9443</v>
      </c>
      <c r="L9452" s="50">
        <v>1.5789238536375589E-3</v>
      </c>
      <c r="M9452" s="50">
        <v>1.5931356470949801E-3</v>
      </c>
      <c r="N9452" s="50">
        <v>5.28E-2</v>
      </c>
      <c r="O9452" s="50">
        <v>5.3400000000000003E-2</v>
      </c>
      <c r="R9452" s="59"/>
    </row>
    <row r="9453" spans="11:18" x14ac:dyDescent="0.2">
      <c r="K9453" s="17">
        <v>9444</v>
      </c>
      <c r="L9453" s="50">
        <v>2.0935262047803607E-3</v>
      </c>
      <c r="M9453" s="50">
        <v>2.108297650665556E-3</v>
      </c>
      <c r="N9453" s="50">
        <v>5.4199999999999998E-2</v>
      </c>
      <c r="O9453" s="50">
        <v>5.4600000000000003E-2</v>
      </c>
      <c r="R9453" s="59"/>
    </row>
    <row r="9454" spans="11:18" x14ac:dyDescent="0.2">
      <c r="K9454" s="17">
        <v>9445</v>
      </c>
      <c r="L9454" s="50">
        <v>1.6021109771499535E-3</v>
      </c>
      <c r="M9454" s="50">
        <v>1.6159311184016361E-3</v>
      </c>
      <c r="N9454" s="50">
        <v>5.1400000000000001E-2</v>
      </c>
      <c r="O9454" s="50">
        <v>5.1400000000000001E-2</v>
      </c>
      <c r="R9454" s="59"/>
    </row>
    <row r="9455" spans="11:18" x14ac:dyDescent="0.2">
      <c r="K9455" s="17">
        <v>9446</v>
      </c>
      <c r="L9455" s="50">
        <v>1.8943074905670009E-3</v>
      </c>
      <c r="M9455" s="50">
        <v>1.9086864349931016E-3</v>
      </c>
      <c r="N9455" s="50">
        <v>5.2999999999999999E-2</v>
      </c>
      <c r="O9455" s="50">
        <v>5.3400000000000003E-2</v>
      </c>
      <c r="R9455" s="59"/>
    </row>
    <row r="9456" spans="11:18" x14ac:dyDescent="0.2">
      <c r="K9456" s="17">
        <v>9447</v>
      </c>
      <c r="L9456" s="50">
        <v>1.8286597982576373E-3</v>
      </c>
      <c r="M9456" s="50">
        <v>1.8432267610034095E-3</v>
      </c>
      <c r="N9456" s="50">
        <v>5.3999999999999999E-2</v>
      </c>
      <c r="O9456" s="50">
        <v>5.3999999999999999E-2</v>
      </c>
      <c r="R9456" s="59"/>
    </row>
    <row r="9457" spans="11:18" x14ac:dyDescent="0.2">
      <c r="K9457" s="17">
        <v>9448</v>
      </c>
      <c r="L9457" s="50">
        <v>1.8573030643175106E-3</v>
      </c>
      <c r="M9457" s="50">
        <v>1.8720907983607261E-3</v>
      </c>
      <c r="N9457" s="50">
        <v>5.4600000000000003E-2</v>
      </c>
      <c r="O9457" s="50">
        <v>5.5E-2</v>
      </c>
      <c r="R9457" s="59"/>
    </row>
    <row r="9458" spans="11:18" x14ac:dyDescent="0.2">
      <c r="K9458" s="17">
        <v>9449</v>
      </c>
      <c r="L9458" s="50">
        <v>1.878003377934779E-3</v>
      </c>
      <c r="M9458" s="50">
        <v>1.8924838553639693E-3</v>
      </c>
      <c r="N9458" s="50">
        <v>5.3600000000000002E-2</v>
      </c>
      <c r="O9458" s="50">
        <v>5.3800000000000001E-2</v>
      </c>
      <c r="R9458" s="59"/>
    </row>
    <row r="9459" spans="11:18" x14ac:dyDescent="0.2">
      <c r="K9459" s="17">
        <v>9450</v>
      </c>
      <c r="L9459" s="50">
        <v>1.5773121020502812E-3</v>
      </c>
      <c r="M9459" s="50">
        <v>1.5905550840806665E-3</v>
      </c>
      <c r="N9459" s="50">
        <v>4.9200000000000001E-2</v>
      </c>
      <c r="O9459" s="50">
        <v>4.9200000000000001E-2</v>
      </c>
      <c r="R9459" s="59"/>
    </row>
    <row r="9460" spans="11:18" x14ac:dyDescent="0.2">
      <c r="K9460" s="17">
        <v>9451</v>
      </c>
      <c r="L9460" s="50">
        <v>1.5265637935348748E-3</v>
      </c>
      <c r="M9460" s="50">
        <v>1.5406819397802073E-3</v>
      </c>
      <c r="N9460" s="50">
        <v>5.2200000000000003E-2</v>
      </c>
      <c r="O9460" s="50">
        <v>5.28E-2</v>
      </c>
      <c r="R9460" s="59"/>
    </row>
    <row r="9461" spans="11:18" x14ac:dyDescent="0.2">
      <c r="K9461" s="17">
        <v>9452</v>
      </c>
      <c r="L9461" s="50">
        <v>1.4923066148601399E-3</v>
      </c>
      <c r="M9461" s="50">
        <v>1.5052152960367026E-3</v>
      </c>
      <c r="N9461" s="50">
        <v>4.7800000000000002E-2</v>
      </c>
      <c r="O9461" s="50">
        <v>4.82E-2</v>
      </c>
      <c r="R9461" s="59"/>
    </row>
    <row r="9462" spans="11:18" x14ac:dyDescent="0.2">
      <c r="K9462" s="17">
        <v>9453</v>
      </c>
      <c r="L9462" s="50">
        <v>1.8302451407464177E-3</v>
      </c>
      <c r="M9462" s="50">
        <v>1.8440293324928844E-3</v>
      </c>
      <c r="N9462" s="50">
        <v>5.0799999999999998E-2</v>
      </c>
      <c r="O9462" s="50">
        <v>5.1200000000000002E-2</v>
      </c>
      <c r="R9462" s="59"/>
    </row>
    <row r="9463" spans="11:18" x14ac:dyDescent="0.2">
      <c r="K9463" s="17">
        <v>9454</v>
      </c>
      <c r="L9463" s="50">
        <v>2.0826019666253521E-3</v>
      </c>
      <c r="M9463" s="50">
        <v>2.0981316568512219E-3</v>
      </c>
      <c r="N9463" s="50">
        <v>5.74E-2</v>
      </c>
      <c r="O9463" s="50">
        <v>5.74E-2</v>
      </c>
      <c r="R9463" s="59"/>
    </row>
    <row r="9464" spans="11:18" x14ac:dyDescent="0.2">
      <c r="K9464" s="17">
        <v>9455</v>
      </c>
      <c r="L9464" s="50">
        <v>1.6389872672626976E-3</v>
      </c>
      <c r="M9464" s="50">
        <v>1.6526555263207063E-3</v>
      </c>
      <c r="N9464" s="50">
        <v>5.0599999999999999E-2</v>
      </c>
      <c r="O9464" s="50">
        <v>5.0999999999999997E-2</v>
      </c>
      <c r="R9464" s="59"/>
    </row>
    <row r="9465" spans="11:18" x14ac:dyDescent="0.2">
      <c r="K9465" s="17">
        <v>9456</v>
      </c>
      <c r="L9465" s="50">
        <v>1.9027697626962067E-3</v>
      </c>
      <c r="M9465" s="50">
        <v>1.9166885644863842E-3</v>
      </c>
      <c r="N9465" s="50">
        <v>5.1400000000000001E-2</v>
      </c>
      <c r="O9465" s="50">
        <v>5.1400000000000001E-2</v>
      </c>
      <c r="R9465" s="59"/>
    </row>
    <row r="9466" spans="11:18" x14ac:dyDescent="0.2">
      <c r="K9466" s="17">
        <v>9457</v>
      </c>
      <c r="L9466" s="50">
        <v>1.8065454068409387E-3</v>
      </c>
      <c r="M9466" s="50">
        <v>1.821312029713982E-3</v>
      </c>
      <c r="N9466" s="50">
        <v>5.4800000000000001E-2</v>
      </c>
      <c r="O9466" s="50">
        <v>5.4800000000000001E-2</v>
      </c>
      <c r="R9466" s="59"/>
    </row>
    <row r="9467" spans="11:18" x14ac:dyDescent="0.2">
      <c r="K9467" s="17">
        <v>9458</v>
      </c>
      <c r="L9467" s="50">
        <v>1.5924620162925424E-3</v>
      </c>
      <c r="M9467" s="50">
        <v>1.6067552603892307E-3</v>
      </c>
      <c r="N9467" s="50">
        <v>5.28E-2</v>
      </c>
      <c r="O9467" s="50">
        <v>5.3600000000000002E-2</v>
      </c>
      <c r="R9467" s="59"/>
    </row>
    <row r="9468" spans="11:18" x14ac:dyDescent="0.2">
      <c r="K9468" s="17">
        <v>9459</v>
      </c>
      <c r="L9468" s="50">
        <v>1.5940492334855043E-3</v>
      </c>
      <c r="M9468" s="50">
        <v>1.6070943329555248E-3</v>
      </c>
      <c r="N9468" s="50">
        <v>4.8399999999999999E-2</v>
      </c>
      <c r="O9468" s="50">
        <v>4.8599999999999997E-2</v>
      </c>
      <c r="R9468" s="59"/>
    </row>
    <row r="9469" spans="11:18" x14ac:dyDescent="0.2">
      <c r="K9469" s="17">
        <v>9460</v>
      </c>
      <c r="L9469" s="50">
        <v>1.5268171143152181E-3</v>
      </c>
      <c r="M9469" s="50">
        <v>1.5402262907392606E-3</v>
      </c>
      <c r="N9469" s="50">
        <v>4.9599999999999998E-2</v>
      </c>
      <c r="O9469" s="50">
        <v>0.05</v>
      </c>
      <c r="R9469" s="59"/>
    </row>
    <row r="9470" spans="11:18" x14ac:dyDescent="0.2">
      <c r="K9470" s="17">
        <v>9461</v>
      </c>
      <c r="L9470" s="50">
        <v>1.8844563006639281E-3</v>
      </c>
      <c r="M9470" s="50">
        <v>1.899142045401382E-3</v>
      </c>
      <c r="N9470" s="50">
        <v>5.4199999999999998E-2</v>
      </c>
      <c r="O9470" s="50">
        <v>5.4600000000000003E-2</v>
      </c>
      <c r="R9470" s="59"/>
    </row>
    <row r="9471" spans="11:18" x14ac:dyDescent="0.2">
      <c r="K9471" s="17">
        <v>9462</v>
      </c>
      <c r="L9471" s="50">
        <v>1.5433840770074981E-3</v>
      </c>
      <c r="M9471" s="50">
        <v>1.5568993341255207E-3</v>
      </c>
      <c r="N9471" s="50">
        <v>0.05</v>
      </c>
      <c r="O9471" s="50">
        <v>5.0599999999999999E-2</v>
      </c>
      <c r="R9471" s="59"/>
    </row>
    <row r="9472" spans="11:18" x14ac:dyDescent="0.2">
      <c r="K9472" s="17">
        <v>9463</v>
      </c>
      <c r="L9472" s="50">
        <v>2.0347909709196891E-3</v>
      </c>
      <c r="M9472" s="50">
        <v>2.0499233484263771E-3</v>
      </c>
      <c r="N9472" s="50">
        <v>5.5599999999999997E-2</v>
      </c>
      <c r="O9472" s="50">
        <v>5.6000000000000001E-2</v>
      </c>
      <c r="R9472" s="59"/>
    </row>
    <row r="9473" spans="11:18" x14ac:dyDescent="0.2">
      <c r="K9473" s="17">
        <v>9464</v>
      </c>
      <c r="L9473" s="50">
        <v>1.7074245903612713E-3</v>
      </c>
      <c r="M9473" s="50">
        <v>1.721081674289244E-3</v>
      </c>
      <c r="N9473" s="50">
        <v>5.04E-2</v>
      </c>
      <c r="O9473" s="50">
        <v>5.0799999999999998E-2</v>
      </c>
      <c r="R9473" s="59"/>
    </row>
    <row r="9474" spans="11:18" x14ac:dyDescent="0.2">
      <c r="K9474" s="17">
        <v>9465</v>
      </c>
      <c r="L9474" s="50">
        <v>1.6140304201897656E-3</v>
      </c>
      <c r="M9474" s="50">
        <v>1.6277786635478875E-3</v>
      </c>
      <c r="N9474" s="50">
        <v>5.0999999999999997E-2</v>
      </c>
      <c r="O9474" s="50">
        <v>5.1200000000000002E-2</v>
      </c>
      <c r="R9474" s="59"/>
    </row>
    <row r="9475" spans="11:18" x14ac:dyDescent="0.2">
      <c r="K9475" s="17">
        <v>9466</v>
      </c>
      <c r="L9475" s="50">
        <v>1.9243773554196415E-3</v>
      </c>
      <c r="M9475" s="50">
        <v>1.9407596268435302E-3</v>
      </c>
      <c r="N9475" s="50">
        <v>6.0400000000000002E-2</v>
      </c>
      <c r="O9475" s="50">
        <v>6.0999999999999999E-2</v>
      </c>
      <c r="R9475" s="59"/>
    </row>
    <row r="9476" spans="11:18" x14ac:dyDescent="0.2">
      <c r="K9476" s="17">
        <v>9467</v>
      </c>
      <c r="L9476" s="50">
        <v>1.6376464699811553E-3</v>
      </c>
      <c r="M9476" s="50">
        <v>1.6517886475053271E-3</v>
      </c>
      <c r="N9476" s="50">
        <v>5.2600000000000001E-2</v>
      </c>
      <c r="O9476" s="50">
        <v>5.2600000000000001E-2</v>
      </c>
      <c r="R9476" s="59"/>
    </row>
    <row r="9477" spans="11:18" x14ac:dyDescent="0.2">
      <c r="K9477" s="17">
        <v>9468</v>
      </c>
      <c r="L9477" s="50">
        <v>1.5424231318934254E-3</v>
      </c>
      <c r="M9477" s="50">
        <v>1.5551848543238107E-3</v>
      </c>
      <c r="N9477" s="50">
        <v>4.7199999999999999E-2</v>
      </c>
      <c r="O9477" s="50">
        <v>4.7800000000000002E-2</v>
      </c>
      <c r="R9477" s="59"/>
    </row>
    <row r="9478" spans="11:18" x14ac:dyDescent="0.2">
      <c r="K9478" s="17">
        <v>9469</v>
      </c>
      <c r="L9478" s="50">
        <v>1.9722644286321923E-3</v>
      </c>
      <c r="M9478" s="50">
        <v>1.9862500954416127E-3</v>
      </c>
      <c r="N9478" s="50">
        <v>5.1400000000000001E-2</v>
      </c>
      <c r="O9478" s="50">
        <v>5.16E-2</v>
      </c>
      <c r="R9478" s="59"/>
    </row>
    <row r="9479" spans="11:18" x14ac:dyDescent="0.2">
      <c r="K9479" s="17">
        <v>9470</v>
      </c>
      <c r="L9479" s="50">
        <v>1.7735318321966979E-3</v>
      </c>
      <c r="M9479" s="50">
        <v>1.7883533665254219E-3</v>
      </c>
      <c r="N9479" s="50">
        <v>5.4600000000000003E-2</v>
      </c>
      <c r="O9479" s="50">
        <v>5.5599999999999997E-2</v>
      </c>
      <c r="R9479" s="59"/>
    </row>
    <row r="9480" spans="11:18" x14ac:dyDescent="0.2">
      <c r="K9480" s="17">
        <v>9471</v>
      </c>
      <c r="L9480" s="50">
        <v>1.5052186846596166E-3</v>
      </c>
      <c r="M9480" s="50">
        <v>1.5175466511445094E-3</v>
      </c>
      <c r="N9480" s="50">
        <v>4.5400000000000003E-2</v>
      </c>
      <c r="O9480" s="50">
        <v>4.58E-2</v>
      </c>
      <c r="R9480" s="59"/>
    </row>
    <row r="9481" spans="11:18" x14ac:dyDescent="0.2">
      <c r="K9481" s="17">
        <v>9472</v>
      </c>
      <c r="L9481" s="50">
        <v>1.9191698245352089E-3</v>
      </c>
      <c r="M9481" s="50">
        <v>1.934128592558632E-3</v>
      </c>
      <c r="N9481" s="50">
        <v>5.5399999999999998E-2</v>
      </c>
      <c r="O9481" s="50">
        <v>5.5399999999999998E-2</v>
      </c>
      <c r="R9481" s="59"/>
    </row>
    <row r="9482" spans="11:18" x14ac:dyDescent="0.2">
      <c r="K9482" s="17">
        <v>9473</v>
      </c>
      <c r="L9482" s="50">
        <v>1.8233793796720171E-3</v>
      </c>
      <c r="M9482" s="50">
        <v>1.8374527641757191E-3</v>
      </c>
      <c r="N9482" s="50">
        <v>5.1799999999999999E-2</v>
      </c>
      <c r="O9482" s="50">
        <v>5.2400000000000002E-2</v>
      </c>
      <c r="R9482" s="59"/>
    </row>
    <row r="9483" spans="11:18" x14ac:dyDescent="0.2">
      <c r="K9483" s="17">
        <v>9474</v>
      </c>
      <c r="L9483" s="50">
        <v>1.6400333883057365E-3</v>
      </c>
      <c r="M9483" s="50">
        <v>1.65287209311318E-3</v>
      </c>
      <c r="N9483" s="50">
        <v>4.7399999999999998E-2</v>
      </c>
      <c r="O9483" s="50">
        <v>4.7600000000000003E-2</v>
      </c>
      <c r="R9483" s="59"/>
    </row>
    <row r="9484" spans="11:18" x14ac:dyDescent="0.2">
      <c r="K9484" s="17">
        <v>9475</v>
      </c>
      <c r="L9484" s="50">
        <v>1.7278777753921247E-3</v>
      </c>
      <c r="M9484" s="50">
        <v>1.7421012913558982E-3</v>
      </c>
      <c r="N9484" s="50">
        <v>5.28E-2</v>
      </c>
      <c r="O9484" s="50">
        <v>5.28E-2</v>
      </c>
      <c r="R9484" s="59"/>
    </row>
    <row r="9485" spans="11:18" x14ac:dyDescent="0.2">
      <c r="K9485" s="17">
        <v>9476</v>
      </c>
      <c r="L9485" s="50">
        <v>1.9387863549317006E-3</v>
      </c>
      <c r="M9485" s="50">
        <v>1.9538293257493327E-3</v>
      </c>
      <c r="N9485" s="50">
        <v>5.5599999999999997E-2</v>
      </c>
      <c r="O9485" s="50">
        <v>5.5800000000000002E-2</v>
      </c>
      <c r="R9485" s="59"/>
    </row>
    <row r="9486" spans="11:18" x14ac:dyDescent="0.2">
      <c r="K9486" s="17">
        <v>9477</v>
      </c>
      <c r="L9486" s="50">
        <v>1.6739173891119222E-3</v>
      </c>
      <c r="M9486" s="50">
        <v>1.6873317049760504E-3</v>
      </c>
      <c r="N9486" s="50">
        <v>4.9599999999999998E-2</v>
      </c>
      <c r="O9486" s="50">
        <v>4.9799999999999997E-2</v>
      </c>
      <c r="R9486" s="59"/>
    </row>
    <row r="9487" spans="11:18" x14ac:dyDescent="0.2">
      <c r="K9487" s="17">
        <v>9478</v>
      </c>
      <c r="L9487" s="50">
        <v>1.9306212016746553E-3</v>
      </c>
      <c r="M9487" s="50">
        <v>1.9457389151312323E-3</v>
      </c>
      <c r="N9487" s="50">
        <v>5.6000000000000001E-2</v>
      </c>
      <c r="O9487" s="50">
        <v>5.6000000000000001E-2</v>
      </c>
      <c r="R9487" s="59"/>
    </row>
    <row r="9488" spans="11:18" x14ac:dyDescent="0.2">
      <c r="K9488" s="17">
        <v>9479</v>
      </c>
      <c r="L9488" s="50">
        <v>1.5856122742012259E-3</v>
      </c>
      <c r="M9488" s="50">
        <v>1.5983705248256593E-3</v>
      </c>
      <c r="N9488" s="50">
        <v>4.7E-2</v>
      </c>
      <c r="O9488" s="50">
        <v>4.7399999999999998E-2</v>
      </c>
      <c r="R9488" s="59"/>
    </row>
    <row r="9489" spans="11:18" x14ac:dyDescent="0.2">
      <c r="K9489" s="17">
        <v>9480</v>
      </c>
      <c r="L9489" s="50">
        <v>1.6500527391417482E-3</v>
      </c>
      <c r="M9489" s="50">
        <v>1.6638886123802614E-3</v>
      </c>
      <c r="N9489" s="50">
        <v>5.1400000000000001E-2</v>
      </c>
      <c r="O9489" s="50">
        <v>5.1400000000000001E-2</v>
      </c>
      <c r="R9489" s="59"/>
    </row>
    <row r="9490" spans="11:18" x14ac:dyDescent="0.2">
      <c r="K9490" s="17">
        <v>9481</v>
      </c>
      <c r="L9490" s="50">
        <v>1.7414262907747926E-3</v>
      </c>
      <c r="M9490" s="50">
        <v>1.7553223596235216E-3</v>
      </c>
      <c r="N9490" s="50">
        <v>5.0999999999999997E-2</v>
      </c>
      <c r="O9490" s="50">
        <v>5.1999999999999998E-2</v>
      </c>
      <c r="R9490" s="59"/>
    </row>
    <row r="9491" spans="11:18" x14ac:dyDescent="0.2">
      <c r="K9491" s="17">
        <v>9482</v>
      </c>
      <c r="L9491" s="50">
        <v>1.6838608552839219E-3</v>
      </c>
      <c r="M9491" s="50">
        <v>1.6972066545825441E-3</v>
      </c>
      <c r="N9491" s="50">
        <v>4.9200000000000001E-2</v>
      </c>
      <c r="O9491" s="50">
        <v>4.9599999999999998E-2</v>
      </c>
      <c r="R9491" s="59"/>
    </row>
    <row r="9492" spans="11:18" x14ac:dyDescent="0.2">
      <c r="K9492" s="17">
        <v>9483</v>
      </c>
      <c r="L9492" s="50">
        <v>1.8396902382127713E-3</v>
      </c>
      <c r="M9492" s="50">
        <v>1.8544203002860567E-3</v>
      </c>
      <c r="N9492" s="50">
        <v>5.4199999999999998E-2</v>
      </c>
      <c r="O9492" s="50">
        <v>5.4800000000000001E-2</v>
      </c>
      <c r="R9492" s="59"/>
    </row>
    <row r="9493" spans="11:18" x14ac:dyDescent="0.2">
      <c r="K9493" s="17">
        <v>9484</v>
      </c>
      <c r="L9493" s="50">
        <v>1.7008023024116987E-3</v>
      </c>
      <c r="M9493" s="50">
        <v>1.7138786908747633E-3</v>
      </c>
      <c r="N9493" s="50">
        <v>4.8000000000000001E-2</v>
      </c>
      <c r="O9493" s="50">
        <v>4.8599999999999997E-2</v>
      </c>
      <c r="R9493" s="59"/>
    </row>
    <row r="9494" spans="11:18" x14ac:dyDescent="0.2">
      <c r="K9494" s="17">
        <v>9485</v>
      </c>
      <c r="L9494" s="50">
        <v>1.7803009939229043E-3</v>
      </c>
      <c r="M9494" s="50">
        <v>1.793351940177735E-3</v>
      </c>
      <c r="N9494" s="50">
        <v>4.82E-2</v>
      </c>
      <c r="O9494" s="50">
        <v>4.82E-2</v>
      </c>
      <c r="R9494" s="59"/>
    </row>
    <row r="9495" spans="11:18" x14ac:dyDescent="0.2">
      <c r="K9495" s="17">
        <v>9486</v>
      </c>
      <c r="L9495" s="50">
        <v>1.9675258346612324E-3</v>
      </c>
      <c r="M9495" s="50">
        <v>1.9824029386822559E-3</v>
      </c>
      <c r="N9495" s="50">
        <v>5.5E-2</v>
      </c>
      <c r="O9495" s="50">
        <v>5.5199999999999999E-2</v>
      </c>
      <c r="R9495" s="59"/>
    </row>
    <row r="9496" spans="11:18" x14ac:dyDescent="0.2">
      <c r="K9496" s="17">
        <v>9487</v>
      </c>
      <c r="L9496" s="50">
        <v>1.6835800310948581E-3</v>
      </c>
      <c r="M9496" s="50">
        <v>1.6964250428295735E-3</v>
      </c>
      <c r="N9496" s="50">
        <v>4.7199999999999999E-2</v>
      </c>
      <c r="O9496" s="50">
        <v>4.7600000000000003E-2</v>
      </c>
      <c r="R9496" s="59"/>
    </row>
    <row r="9497" spans="11:18" x14ac:dyDescent="0.2">
      <c r="K9497" s="17">
        <v>9488</v>
      </c>
      <c r="L9497" s="50">
        <v>1.7467035677792161E-3</v>
      </c>
      <c r="M9497" s="50">
        <v>1.7616630310131904E-3</v>
      </c>
      <c r="N9497" s="50">
        <v>5.5599999999999997E-2</v>
      </c>
      <c r="O9497" s="50">
        <v>5.5800000000000002E-2</v>
      </c>
      <c r="R9497" s="59"/>
    </row>
    <row r="9498" spans="11:18" x14ac:dyDescent="0.2">
      <c r="K9498" s="17">
        <v>9489</v>
      </c>
      <c r="L9498" s="50">
        <v>1.6562324133849529E-3</v>
      </c>
      <c r="M9498" s="50">
        <v>1.669771317705779E-3</v>
      </c>
      <c r="N9498" s="50">
        <v>4.9599999999999998E-2</v>
      </c>
      <c r="O9498" s="50">
        <v>5.04E-2</v>
      </c>
      <c r="R9498" s="59"/>
    </row>
    <row r="9499" spans="11:18" x14ac:dyDescent="0.2">
      <c r="K9499" s="17">
        <v>9490</v>
      </c>
      <c r="L9499" s="50">
        <v>1.6184481998158056E-3</v>
      </c>
      <c r="M9499" s="50">
        <v>1.6317171929967238E-3</v>
      </c>
      <c r="N9499" s="50">
        <v>4.9000000000000002E-2</v>
      </c>
      <c r="O9499" s="50">
        <v>4.9399999999999999E-2</v>
      </c>
      <c r="R9499" s="59"/>
    </row>
    <row r="9500" spans="11:18" x14ac:dyDescent="0.2">
      <c r="K9500" s="17">
        <v>9491</v>
      </c>
      <c r="L9500" s="50">
        <v>1.7333119068781535E-3</v>
      </c>
      <c r="M9500" s="50">
        <v>1.7468111632265668E-3</v>
      </c>
      <c r="N9500" s="50">
        <v>4.9799999999999997E-2</v>
      </c>
      <c r="O9500" s="50">
        <v>0.05</v>
      </c>
      <c r="R9500" s="59"/>
    </row>
    <row r="9501" spans="11:18" x14ac:dyDescent="0.2">
      <c r="K9501" s="17">
        <v>9492</v>
      </c>
      <c r="L9501" s="50">
        <v>1.4931288096125853E-3</v>
      </c>
      <c r="M9501" s="50">
        <v>1.5056394232092827E-3</v>
      </c>
      <c r="N9501" s="50">
        <v>4.6399999999999997E-2</v>
      </c>
      <c r="O9501" s="50">
        <v>4.6600000000000003E-2</v>
      </c>
      <c r="R9501" s="59"/>
    </row>
    <row r="9502" spans="11:18" x14ac:dyDescent="0.2">
      <c r="K9502" s="17">
        <v>9493</v>
      </c>
      <c r="L9502" s="50">
        <v>1.8338546606785932E-3</v>
      </c>
      <c r="M9502" s="50">
        <v>1.8470478194548849E-3</v>
      </c>
      <c r="N9502" s="50">
        <v>4.8599999999999997E-2</v>
      </c>
      <c r="O9502" s="50">
        <v>4.9000000000000002E-2</v>
      </c>
      <c r="R9502" s="59"/>
    </row>
    <row r="9503" spans="11:18" x14ac:dyDescent="0.2">
      <c r="K9503" s="17">
        <v>9494</v>
      </c>
      <c r="L9503" s="50">
        <v>1.6891011552097762E-3</v>
      </c>
      <c r="M9503" s="50">
        <v>1.7034028947543927E-3</v>
      </c>
      <c r="N9503" s="50">
        <v>5.2999999999999999E-2</v>
      </c>
      <c r="O9503" s="50">
        <v>5.3199999999999997E-2</v>
      </c>
      <c r="R9503" s="59"/>
    </row>
    <row r="9504" spans="11:18" x14ac:dyDescent="0.2">
      <c r="K9504" s="17">
        <v>9495</v>
      </c>
      <c r="L9504" s="50">
        <v>1.935043847985142E-3</v>
      </c>
      <c r="M9504" s="50">
        <v>1.9505768465588498E-3</v>
      </c>
      <c r="N9504" s="50">
        <v>5.7599999999999998E-2</v>
      </c>
      <c r="O9504" s="50">
        <v>5.7599999999999998E-2</v>
      </c>
      <c r="R9504" s="59"/>
    </row>
    <row r="9505" spans="11:18" x14ac:dyDescent="0.2">
      <c r="K9505" s="17">
        <v>9496</v>
      </c>
      <c r="L9505" s="50">
        <v>1.6411511594113411E-3</v>
      </c>
      <c r="M9505" s="50">
        <v>1.6544668193214874E-3</v>
      </c>
      <c r="N9505" s="50">
        <v>4.9399999999999999E-2</v>
      </c>
      <c r="O9505" s="50">
        <v>4.9399999999999999E-2</v>
      </c>
      <c r="R9505" s="59"/>
    </row>
    <row r="9506" spans="11:18" x14ac:dyDescent="0.2">
      <c r="K9506" s="17">
        <v>9497</v>
      </c>
      <c r="L9506" s="50">
        <v>1.6972506252941166E-3</v>
      </c>
      <c r="M9506" s="50">
        <v>1.7116192787121772E-3</v>
      </c>
      <c r="N9506" s="50">
        <v>5.3400000000000003E-2</v>
      </c>
      <c r="O9506" s="50">
        <v>5.3400000000000003E-2</v>
      </c>
      <c r="R9506" s="59"/>
    </row>
    <row r="9507" spans="11:18" x14ac:dyDescent="0.2">
      <c r="K9507" s="17">
        <v>9498</v>
      </c>
      <c r="L9507" s="50">
        <v>1.7324177144625317E-3</v>
      </c>
      <c r="M9507" s="50">
        <v>1.7457395486755263E-3</v>
      </c>
      <c r="N9507" s="50">
        <v>4.9200000000000001E-2</v>
      </c>
      <c r="O9507" s="50">
        <v>4.9399999999999999E-2</v>
      </c>
      <c r="R9507" s="59"/>
    </row>
    <row r="9508" spans="11:18" x14ac:dyDescent="0.2">
      <c r="K9508" s="17">
        <v>9499</v>
      </c>
      <c r="L9508" s="50">
        <v>1.6218915637434997E-3</v>
      </c>
      <c r="M9508" s="50">
        <v>1.63579138049682E-3</v>
      </c>
      <c r="N9508" s="50">
        <v>5.16E-2</v>
      </c>
      <c r="O9508" s="50">
        <v>5.1799999999999999E-2</v>
      </c>
      <c r="R9508" s="59"/>
    </row>
    <row r="9509" spans="11:18" x14ac:dyDescent="0.2">
      <c r="K9509" s="17">
        <v>9500</v>
      </c>
      <c r="L9509" s="50">
        <v>1.7336295704578862E-3</v>
      </c>
      <c r="M9509" s="50">
        <v>1.7479176108946529E-3</v>
      </c>
      <c r="N9509" s="50">
        <v>5.2600000000000001E-2</v>
      </c>
      <c r="O9509" s="50">
        <v>5.3400000000000003E-2</v>
      </c>
      <c r="R9509" s="59"/>
    </row>
    <row r="9510" spans="11:18" x14ac:dyDescent="0.2">
      <c r="K9510" s="17">
        <v>9501</v>
      </c>
      <c r="L9510" s="50">
        <v>2.0527089852165037E-3</v>
      </c>
      <c r="M9510" s="50">
        <v>2.0671157893619924E-3</v>
      </c>
      <c r="N9510" s="50">
        <v>5.2600000000000001E-2</v>
      </c>
      <c r="O9510" s="50">
        <v>5.3600000000000002E-2</v>
      </c>
      <c r="R9510" s="59"/>
    </row>
    <row r="9511" spans="11:18" x14ac:dyDescent="0.2">
      <c r="K9511" s="17">
        <v>9502</v>
      </c>
      <c r="L9511" s="50">
        <v>1.634734288143608E-3</v>
      </c>
      <c r="M9511" s="50">
        <v>1.6487521516115962E-3</v>
      </c>
      <c r="N9511" s="50">
        <v>5.1999999999999998E-2</v>
      </c>
      <c r="O9511" s="50">
        <v>5.2200000000000003E-2</v>
      </c>
      <c r="R9511" s="59"/>
    </row>
    <row r="9512" spans="11:18" x14ac:dyDescent="0.2">
      <c r="K9512" s="17">
        <v>9503</v>
      </c>
      <c r="L9512" s="50">
        <v>1.8438353642929635E-3</v>
      </c>
      <c r="M9512" s="50">
        <v>1.8579099314759223E-3</v>
      </c>
      <c r="N9512" s="50">
        <v>5.1799999999999999E-2</v>
      </c>
      <c r="O9512" s="50">
        <v>5.2200000000000003E-2</v>
      </c>
      <c r="R9512" s="59"/>
    </row>
    <row r="9513" spans="11:18" x14ac:dyDescent="0.2">
      <c r="K9513" s="17">
        <v>9504</v>
      </c>
      <c r="L9513" s="50">
        <v>1.8559620146450118E-3</v>
      </c>
      <c r="M9513" s="50">
        <v>1.8703878395378013E-3</v>
      </c>
      <c r="N9513" s="50">
        <v>5.3400000000000003E-2</v>
      </c>
      <c r="O9513" s="50">
        <v>5.3600000000000002E-2</v>
      </c>
      <c r="R9513" s="59"/>
    </row>
    <row r="9514" spans="11:18" x14ac:dyDescent="0.2">
      <c r="K9514" s="17">
        <v>9505</v>
      </c>
      <c r="L9514" s="50">
        <v>1.8857180276728048E-3</v>
      </c>
      <c r="M9514" s="50">
        <v>1.9005666317302903E-3</v>
      </c>
      <c r="N9514" s="50">
        <v>5.4800000000000001E-2</v>
      </c>
      <c r="O9514" s="50">
        <v>5.5199999999999999E-2</v>
      </c>
      <c r="R9514" s="59"/>
    </row>
    <row r="9515" spans="11:18" x14ac:dyDescent="0.2">
      <c r="K9515" s="17">
        <v>9506</v>
      </c>
      <c r="L9515" s="50">
        <v>1.4342205090283188E-3</v>
      </c>
      <c r="M9515" s="50">
        <v>1.4463916220379576E-3</v>
      </c>
      <c r="N9515" s="50">
        <v>4.4999999999999998E-2</v>
      </c>
      <c r="O9515" s="50">
        <v>4.5400000000000003E-2</v>
      </c>
      <c r="R9515" s="59"/>
    </row>
    <row r="9516" spans="11:18" x14ac:dyDescent="0.2">
      <c r="K9516" s="17">
        <v>9507</v>
      </c>
      <c r="L9516" s="50">
        <v>1.8872468674143346E-3</v>
      </c>
      <c r="M9516" s="50">
        <v>1.9008641292203429E-3</v>
      </c>
      <c r="N9516" s="50">
        <v>5.0200000000000002E-2</v>
      </c>
      <c r="O9516" s="50">
        <v>5.0599999999999999E-2</v>
      </c>
      <c r="R9516" s="59"/>
    </row>
    <row r="9517" spans="11:18" x14ac:dyDescent="0.2">
      <c r="K9517" s="17">
        <v>9508</v>
      </c>
      <c r="L9517" s="50">
        <v>1.7363734112090651E-3</v>
      </c>
      <c r="M9517" s="50">
        <v>1.7501032081423805E-3</v>
      </c>
      <c r="N9517" s="50">
        <v>5.04E-2</v>
      </c>
      <c r="O9517" s="50">
        <v>5.16E-2</v>
      </c>
      <c r="R9517" s="59"/>
    </row>
    <row r="9518" spans="11:18" x14ac:dyDescent="0.2">
      <c r="K9518" s="17">
        <v>9509</v>
      </c>
      <c r="L9518" s="50">
        <v>1.6084202886832712E-3</v>
      </c>
      <c r="M9518" s="50">
        <v>1.6229869516400778E-3</v>
      </c>
      <c r="N9518" s="50">
        <v>5.3999999999999999E-2</v>
      </c>
      <c r="O9518" s="50">
        <v>5.4399999999999997E-2</v>
      </c>
      <c r="R9518" s="59"/>
    </row>
    <row r="9519" spans="11:18" x14ac:dyDescent="0.2">
      <c r="K9519" s="17">
        <v>9510</v>
      </c>
      <c r="L9519" s="50">
        <v>1.515576725948965E-3</v>
      </c>
      <c r="M9519" s="50">
        <v>1.5275730788039852E-3</v>
      </c>
      <c r="N9519" s="50">
        <v>4.4400000000000002E-2</v>
      </c>
      <c r="O9519" s="50">
        <v>4.48E-2</v>
      </c>
      <c r="R9519" s="59"/>
    </row>
    <row r="9520" spans="11:18" x14ac:dyDescent="0.2">
      <c r="K9520" s="17">
        <v>9511</v>
      </c>
      <c r="L9520" s="50">
        <v>1.5668961650438721E-3</v>
      </c>
      <c r="M9520" s="50">
        <v>1.580843899722824E-3</v>
      </c>
      <c r="N9520" s="50">
        <v>5.1799999999999999E-2</v>
      </c>
      <c r="O9520" s="50">
        <v>5.1999999999999998E-2</v>
      </c>
      <c r="R9520" s="59"/>
    </row>
    <row r="9521" spans="11:18" x14ac:dyDescent="0.2">
      <c r="K9521" s="17">
        <v>9512</v>
      </c>
      <c r="L9521" s="50">
        <v>1.7814215959875257E-3</v>
      </c>
      <c r="M9521" s="50">
        <v>1.7951768067379248E-3</v>
      </c>
      <c r="N9521" s="50">
        <v>5.0799999999999998E-2</v>
      </c>
      <c r="O9521" s="50">
        <v>5.0999999999999997E-2</v>
      </c>
      <c r="R9521" s="59"/>
    </row>
    <row r="9522" spans="11:18" x14ac:dyDescent="0.2">
      <c r="K9522" s="17">
        <v>9513</v>
      </c>
      <c r="L9522" s="50">
        <v>1.6786265783515282E-3</v>
      </c>
      <c r="M9522" s="50">
        <v>1.6932078820422081E-3</v>
      </c>
      <c r="N9522" s="50">
        <v>5.3400000000000003E-2</v>
      </c>
      <c r="O9522" s="50">
        <v>5.4600000000000003E-2</v>
      </c>
      <c r="R9522" s="59"/>
    </row>
    <row r="9523" spans="11:18" x14ac:dyDescent="0.2">
      <c r="K9523" s="17">
        <v>9514</v>
      </c>
      <c r="L9523" s="50">
        <v>1.8575759264439658E-3</v>
      </c>
      <c r="M9523" s="50">
        <v>1.8726352809753308E-3</v>
      </c>
      <c r="N9523" s="50">
        <v>5.5800000000000002E-2</v>
      </c>
      <c r="O9523" s="50">
        <v>5.6000000000000001E-2</v>
      </c>
      <c r="R9523" s="59"/>
    </row>
    <row r="9524" spans="11:18" x14ac:dyDescent="0.2">
      <c r="K9524" s="17">
        <v>9515</v>
      </c>
      <c r="L9524" s="50">
        <v>2.076840369853845E-3</v>
      </c>
      <c r="M9524" s="50">
        <v>2.0925270882748994E-3</v>
      </c>
      <c r="N9524" s="50">
        <v>5.8000000000000003E-2</v>
      </c>
      <c r="O9524" s="50">
        <v>5.8200000000000002E-2</v>
      </c>
      <c r="R9524" s="59"/>
    </row>
    <row r="9525" spans="11:18" x14ac:dyDescent="0.2">
      <c r="K9525" s="17">
        <v>9516</v>
      </c>
      <c r="L9525" s="50">
        <v>1.8642070494690533E-3</v>
      </c>
      <c r="M9525" s="50">
        <v>1.8790236158438894E-3</v>
      </c>
      <c r="N9525" s="50">
        <v>5.4600000000000003E-2</v>
      </c>
      <c r="O9525" s="50">
        <v>5.5199999999999999E-2</v>
      </c>
      <c r="R9525" s="59"/>
    </row>
    <row r="9526" spans="11:18" x14ac:dyDescent="0.2">
      <c r="K9526" s="17">
        <v>9517</v>
      </c>
      <c r="L9526" s="50">
        <v>1.7064783455943938E-3</v>
      </c>
      <c r="M9526" s="50">
        <v>1.720107082072396E-3</v>
      </c>
      <c r="N9526" s="50">
        <v>5.04E-2</v>
      </c>
      <c r="O9526" s="50">
        <v>5.0799999999999998E-2</v>
      </c>
      <c r="R9526" s="59"/>
    </row>
    <row r="9527" spans="11:18" x14ac:dyDescent="0.2">
      <c r="K9527" s="17">
        <v>9518</v>
      </c>
      <c r="L9527" s="50">
        <v>1.705812668437352E-3</v>
      </c>
      <c r="M9527" s="50">
        <v>1.7202711616995203E-3</v>
      </c>
      <c r="N9527" s="50">
        <v>5.3600000000000002E-2</v>
      </c>
      <c r="O9527" s="50">
        <v>5.3999999999999999E-2</v>
      </c>
      <c r="R9527" s="59"/>
    </row>
    <row r="9528" spans="11:18" x14ac:dyDescent="0.2">
      <c r="K9528" s="17">
        <v>9519</v>
      </c>
      <c r="L9528" s="50">
        <v>1.5999708901594009E-3</v>
      </c>
      <c r="M9528" s="50">
        <v>1.6134397220710711E-3</v>
      </c>
      <c r="N9528" s="50">
        <v>4.9399999999999999E-2</v>
      </c>
      <c r="O9528" s="50">
        <v>5.0200000000000002E-2</v>
      </c>
      <c r="R9528" s="59"/>
    </row>
    <row r="9529" spans="11:18" x14ac:dyDescent="0.2">
      <c r="K9529" s="17">
        <v>9520</v>
      </c>
      <c r="L9529" s="50">
        <v>1.9835441840948364E-3</v>
      </c>
      <c r="M9529" s="50">
        <v>1.9990594050271226E-3</v>
      </c>
      <c r="N9529" s="50">
        <v>5.7200000000000001E-2</v>
      </c>
      <c r="O9529" s="50">
        <v>5.7799999999999997E-2</v>
      </c>
      <c r="R9529" s="59"/>
    </row>
    <row r="9530" spans="11:18" x14ac:dyDescent="0.2">
      <c r="K9530" s="17">
        <v>9521</v>
      </c>
      <c r="L9530" s="50">
        <v>1.7348996866398351E-3</v>
      </c>
      <c r="M9530" s="50">
        <v>1.7481195703074491E-3</v>
      </c>
      <c r="N9530" s="50">
        <v>4.8800000000000003E-2</v>
      </c>
      <c r="O9530" s="50">
        <v>4.9000000000000002E-2</v>
      </c>
      <c r="R9530" s="59"/>
    </row>
    <row r="9531" spans="11:18" x14ac:dyDescent="0.2">
      <c r="K9531" s="17">
        <v>9522</v>
      </c>
      <c r="L9531" s="50">
        <v>1.807307335557931E-3</v>
      </c>
      <c r="M9531" s="50">
        <v>1.8210934016956667E-3</v>
      </c>
      <c r="N9531" s="50">
        <v>5.0799999999999998E-2</v>
      </c>
      <c r="O9531" s="50">
        <v>5.1200000000000002E-2</v>
      </c>
      <c r="R9531" s="59"/>
    </row>
    <row r="9532" spans="11:18" x14ac:dyDescent="0.2">
      <c r="K9532" s="17">
        <v>9523</v>
      </c>
      <c r="L9532" s="50">
        <v>1.7045945445349499E-3</v>
      </c>
      <c r="M9532" s="50">
        <v>1.7179212024944963E-3</v>
      </c>
      <c r="N9532" s="50">
        <v>4.9200000000000001E-2</v>
      </c>
      <c r="O9532" s="50">
        <v>4.9399999999999999E-2</v>
      </c>
      <c r="R9532" s="59"/>
    </row>
    <row r="9533" spans="11:18" x14ac:dyDescent="0.2">
      <c r="K9533" s="17">
        <v>9524</v>
      </c>
      <c r="L9533" s="50">
        <v>1.697102514790264E-3</v>
      </c>
      <c r="M9533" s="50">
        <v>1.7110572857709891E-3</v>
      </c>
      <c r="N9533" s="50">
        <v>5.1799999999999999E-2</v>
      </c>
      <c r="O9533" s="50">
        <v>5.1799999999999999E-2</v>
      </c>
      <c r="R9533" s="59"/>
    </row>
    <row r="9534" spans="11:18" x14ac:dyDescent="0.2">
      <c r="K9534" s="17">
        <v>9525</v>
      </c>
      <c r="L9534" s="50">
        <v>1.6098330380808633E-3</v>
      </c>
      <c r="M9534" s="50">
        <v>1.6232057339726428E-3</v>
      </c>
      <c r="N9534" s="50">
        <v>4.9599999999999998E-2</v>
      </c>
      <c r="O9534" s="50">
        <v>4.9799999999999997E-2</v>
      </c>
      <c r="R9534" s="59"/>
    </row>
    <row r="9535" spans="11:18" x14ac:dyDescent="0.2">
      <c r="K9535" s="17">
        <v>9526</v>
      </c>
      <c r="L9535" s="50">
        <v>1.9153103809183016E-3</v>
      </c>
      <c r="M9535" s="50">
        <v>1.9291840897978833E-3</v>
      </c>
      <c r="N9535" s="50">
        <v>5.0999999999999997E-2</v>
      </c>
      <c r="O9535" s="50">
        <v>5.1400000000000001E-2</v>
      </c>
      <c r="R9535" s="59"/>
    </row>
    <row r="9536" spans="11:18" x14ac:dyDescent="0.2">
      <c r="K9536" s="17">
        <v>9527</v>
      </c>
      <c r="L9536" s="50">
        <v>1.6529344121699264E-3</v>
      </c>
      <c r="M9536" s="50">
        <v>1.6662022094999045E-3</v>
      </c>
      <c r="N9536" s="50">
        <v>4.9200000000000001E-2</v>
      </c>
      <c r="O9536" s="50">
        <v>4.9200000000000001E-2</v>
      </c>
      <c r="R9536" s="59"/>
    </row>
    <row r="9537" spans="11:18" x14ac:dyDescent="0.2">
      <c r="K9537" s="17">
        <v>9528</v>
      </c>
      <c r="L9537" s="50">
        <v>1.7926593067301511E-3</v>
      </c>
      <c r="M9537" s="50">
        <v>1.8064481871927207E-3</v>
      </c>
      <c r="N9537" s="50">
        <v>5.0799999999999998E-2</v>
      </c>
      <c r="O9537" s="50">
        <v>5.1200000000000002E-2</v>
      </c>
      <c r="R9537" s="59"/>
    </row>
    <row r="9538" spans="11:18" x14ac:dyDescent="0.2">
      <c r="K9538" s="17">
        <v>9529</v>
      </c>
      <c r="L9538" s="50">
        <v>1.812043155445387E-3</v>
      </c>
      <c r="M9538" s="50">
        <v>1.8260363500852065E-3</v>
      </c>
      <c r="N9538" s="50">
        <v>5.16E-2</v>
      </c>
      <c r="O9538" s="50">
        <v>5.1999999999999998E-2</v>
      </c>
      <c r="R9538" s="59"/>
    </row>
    <row r="9539" spans="11:18" x14ac:dyDescent="0.2">
      <c r="K9539" s="17">
        <v>9530</v>
      </c>
      <c r="L9539" s="50">
        <v>1.6800522093357731E-3</v>
      </c>
      <c r="M9539" s="50">
        <v>1.6932015823706579E-3</v>
      </c>
      <c r="N9539" s="50">
        <v>4.8599999999999997E-2</v>
      </c>
      <c r="O9539" s="50">
        <v>4.8800000000000003E-2</v>
      </c>
      <c r="R9539" s="59"/>
    </row>
    <row r="9540" spans="11:18" x14ac:dyDescent="0.2">
      <c r="K9540" s="17">
        <v>9531</v>
      </c>
      <c r="L9540" s="50">
        <v>1.8836366723384806E-3</v>
      </c>
      <c r="M9540" s="50">
        <v>1.898014758710498E-3</v>
      </c>
      <c r="N9540" s="50">
        <v>5.3199999999999997E-2</v>
      </c>
      <c r="O9540" s="50">
        <v>5.3199999999999997E-2</v>
      </c>
      <c r="R9540" s="59"/>
    </row>
    <row r="9541" spans="11:18" x14ac:dyDescent="0.2">
      <c r="K9541" s="17">
        <v>9532</v>
      </c>
      <c r="L9541" s="50">
        <v>1.8032113904538761E-3</v>
      </c>
      <c r="M9541" s="50">
        <v>1.8169692969534658E-3</v>
      </c>
      <c r="N9541" s="50">
        <v>5.0599999999999999E-2</v>
      </c>
      <c r="O9541" s="50">
        <v>5.0999999999999997E-2</v>
      </c>
      <c r="R9541" s="59"/>
    </row>
    <row r="9542" spans="11:18" x14ac:dyDescent="0.2">
      <c r="K9542" s="17">
        <v>9533</v>
      </c>
      <c r="L9542" s="50">
        <v>1.5249701502747382E-3</v>
      </c>
      <c r="M9542" s="50">
        <v>1.5367020344601865E-3</v>
      </c>
      <c r="N9542" s="50">
        <v>4.3400000000000001E-2</v>
      </c>
      <c r="O9542" s="50">
        <v>4.36E-2</v>
      </c>
      <c r="R9542" s="59"/>
    </row>
    <row r="9543" spans="11:18" x14ac:dyDescent="0.2">
      <c r="K9543" s="17">
        <v>9534</v>
      </c>
      <c r="L9543" s="50">
        <v>1.6750611503853281E-3</v>
      </c>
      <c r="M9543" s="50">
        <v>1.6890086885393888E-3</v>
      </c>
      <c r="N9543" s="50">
        <v>5.1799999999999999E-2</v>
      </c>
      <c r="O9543" s="50">
        <v>5.1799999999999999E-2</v>
      </c>
      <c r="R9543" s="59"/>
    </row>
    <row r="9544" spans="11:18" x14ac:dyDescent="0.2">
      <c r="K9544" s="17">
        <v>9535</v>
      </c>
      <c r="L9544" s="50">
        <v>1.87089478190655E-3</v>
      </c>
      <c r="M9544" s="50">
        <v>1.8850617701368349E-3</v>
      </c>
      <c r="N9544" s="50">
        <v>5.2400000000000002E-2</v>
      </c>
      <c r="O9544" s="50">
        <v>5.2400000000000002E-2</v>
      </c>
      <c r="R9544" s="59"/>
    </row>
    <row r="9545" spans="11:18" x14ac:dyDescent="0.2">
      <c r="K9545" s="17">
        <v>9536</v>
      </c>
      <c r="L9545" s="50">
        <v>1.9018798178076161E-3</v>
      </c>
      <c r="M9545" s="50">
        <v>1.9168329121522507E-3</v>
      </c>
      <c r="N9545" s="50">
        <v>5.5399999999999998E-2</v>
      </c>
      <c r="O9545" s="50">
        <v>5.5399999999999998E-2</v>
      </c>
      <c r="R9545" s="59"/>
    </row>
    <row r="9546" spans="11:18" x14ac:dyDescent="0.2">
      <c r="K9546" s="17">
        <v>9537</v>
      </c>
      <c r="L9546" s="50">
        <v>1.4805188304879851E-3</v>
      </c>
      <c r="M9546" s="50">
        <v>1.4929023823426104E-3</v>
      </c>
      <c r="N9546" s="50">
        <v>4.5999999999999999E-2</v>
      </c>
      <c r="O9546" s="50">
        <v>4.5999999999999999E-2</v>
      </c>
      <c r="R9546" s="59"/>
    </row>
    <row r="9547" spans="11:18" x14ac:dyDescent="0.2">
      <c r="K9547" s="17">
        <v>9538</v>
      </c>
      <c r="L9547" s="50">
        <v>1.7319051503486118E-3</v>
      </c>
      <c r="M9547" s="50">
        <v>1.7450762771297288E-3</v>
      </c>
      <c r="N9547" s="50">
        <v>4.8599999999999997E-2</v>
      </c>
      <c r="O9547" s="50">
        <v>4.8800000000000003E-2</v>
      </c>
      <c r="R9547" s="59"/>
    </row>
    <row r="9548" spans="11:18" x14ac:dyDescent="0.2">
      <c r="K9548" s="17">
        <v>9539</v>
      </c>
      <c r="L9548" s="50">
        <v>1.6987161253054093E-3</v>
      </c>
      <c r="M9548" s="50">
        <v>1.7122058627243926E-3</v>
      </c>
      <c r="N9548" s="50">
        <v>0.05</v>
      </c>
      <c r="O9548" s="50">
        <v>0.05</v>
      </c>
      <c r="R9548" s="59"/>
    </row>
    <row r="9549" spans="11:18" x14ac:dyDescent="0.2">
      <c r="K9549" s="17">
        <v>9540</v>
      </c>
      <c r="L9549" s="50">
        <v>1.4931332353275287E-3</v>
      </c>
      <c r="M9549" s="50">
        <v>1.5045088784167663E-3</v>
      </c>
      <c r="N9549" s="50">
        <v>4.2000000000000003E-2</v>
      </c>
      <c r="O9549" s="50">
        <v>4.2200000000000001E-2</v>
      </c>
      <c r="R9549" s="59"/>
    </row>
    <row r="9550" spans="11:18" x14ac:dyDescent="0.2">
      <c r="K9550" s="17">
        <v>9541</v>
      </c>
      <c r="L9550" s="50">
        <v>1.7284785483757475E-3</v>
      </c>
      <c r="M9550" s="50">
        <v>1.7433183294595334E-3</v>
      </c>
      <c r="N9550" s="50">
        <v>5.4800000000000001E-2</v>
      </c>
      <c r="O9550" s="50">
        <v>5.5599999999999997E-2</v>
      </c>
      <c r="R9550" s="59"/>
    </row>
    <row r="9551" spans="11:18" x14ac:dyDescent="0.2">
      <c r="K9551" s="17">
        <v>9542</v>
      </c>
      <c r="L9551" s="50">
        <v>2.0822427200687605E-3</v>
      </c>
      <c r="M9551" s="50">
        <v>2.0974619170322471E-3</v>
      </c>
      <c r="N9551" s="50">
        <v>5.62E-2</v>
      </c>
      <c r="O9551" s="50">
        <v>5.62E-2</v>
      </c>
      <c r="R9551" s="59"/>
    </row>
    <row r="9552" spans="11:18" x14ac:dyDescent="0.2">
      <c r="K9552" s="17">
        <v>9543</v>
      </c>
      <c r="L9552" s="50">
        <v>1.856137233804019E-3</v>
      </c>
      <c r="M9552" s="50">
        <v>1.8702686022081018E-3</v>
      </c>
      <c r="N9552" s="50">
        <v>5.2200000000000003E-2</v>
      </c>
      <c r="O9552" s="50">
        <v>5.2600000000000001E-2</v>
      </c>
      <c r="R9552" s="59"/>
    </row>
    <row r="9553" spans="11:18" x14ac:dyDescent="0.2">
      <c r="K9553" s="17">
        <v>9544</v>
      </c>
      <c r="L9553" s="50">
        <v>1.9198471244649849E-3</v>
      </c>
      <c r="M9553" s="50">
        <v>1.932944970494713E-3</v>
      </c>
      <c r="N9553" s="50">
        <v>4.7800000000000002E-2</v>
      </c>
      <c r="O9553" s="50">
        <v>4.8399999999999999E-2</v>
      </c>
      <c r="R9553" s="59"/>
    </row>
    <row r="9554" spans="11:18" x14ac:dyDescent="0.2">
      <c r="K9554" s="17">
        <v>9545</v>
      </c>
      <c r="L9554" s="50">
        <v>1.7679983651026393E-3</v>
      </c>
      <c r="M9554" s="50">
        <v>1.7824965886770194E-3</v>
      </c>
      <c r="N9554" s="50">
        <v>5.3800000000000001E-2</v>
      </c>
      <c r="O9554" s="50">
        <v>5.3999999999999999E-2</v>
      </c>
      <c r="R9554" s="59"/>
    </row>
    <row r="9555" spans="11:18" x14ac:dyDescent="0.2">
      <c r="K9555" s="17">
        <v>9546</v>
      </c>
      <c r="L9555" s="50">
        <v>1.7597997606538691E-3</v>
      </c>
      <c r="M9555" s="50">
        <v>1.7740116173687295E-3</v>
      </c>
      <c r="N9555" s="50">
        <v>5.2400000000000002E-2</v>
      </c>
      <c r="O9555" s="50">
        <v>5.28E-2</v>
      </c>
      <c r="R9555" s="59"/>
    </row>
    <row r="9556" spans="11:18" x14ac:dyDescent="0.2">
      <c r="K9556" s="17">
        <v>9547</v>
      </c>
      <c r="L9556" s="50">
        <v>1.5037614494618527E-3</v>
      </c>
      <c r="M9556" s="50">
        <v>1.5165968895721742E-3</v>
      </c>
      <c r="N9556" s="50">
        <v>4.7600000000000003E-2</v>
      </c>
      <c r="O9556" s="50">
        <v>4.8000000000000001E-2</v>
      </c>
      <c r="R9556" s="59"/>
    </row>
    <row r="9557" spans="11:18" x14ac:dyDescent="0.2">
      <c r="K9557" s="17">
        <v>9548</v>
      </c>
      <c r="L9557" s="50">
        <v>1.8997529966219276E-3</v>
      </c>
      <c r="M9557" s="50">
        <v>1.9144687063599186E-3</v>
      </c>
      <c r="N9557" s="50">
        <v>5.4399999999999997E-2</v>
      </c>
      <c r="O9557" s="50">
        <v>5.4600000000000003E-2</v>
      </c>
      <c r="R9557" s="59"/>
    </row>
    <row r="9558" spans="11:18" x14ac:dyDescent="0.2">
      <c r="K9558" s="17">
        <v>9549</v>
      </c>
      <c r="L9558" s="50">
        <v>2.0287773917882072E-3</v>
      </c>
      <c r="M9558" s="50">
        <v>2.0441529113315645E-3</v>
      </c>
      <c r="N9558" s="50">
        <v>5.6800000000000003E-2</v>
      </c>
      <c r="O9558" s="50">
        <v>5.7000000000000002E-2</v>
      </c>
      <c r="R9558" s="59"/>
    </row>
    <row r="9559" spans="11:18" x14ac:dyDescent="0.2">
      <c r="K9559" s="17">
        <v>9550</v>
      </c>
      <c r="L9559" s="50">
        <v>1.8360881801426036E-3</v>
      </c>
      <c r="M9559" s="50">
        <v>1.850192017431442E-3</v>
      </c>
      <c r="N9559" s="50">
        <v>5.2200000000000003E-2</v>
      </c>
      <c r="O9559" s="50">
        <v>5.2200000000000003E-2</v>
      </c>
      <c r="R9559" s="59"/>
    </row>
    <row r="9560" spans="11:18" x14ac:dyDescent="0.2">
      <c r="K9560" s="17">
        <v>9551</v>
      </c>
      <c r="L9560" s="50">
        <v>1.5250546050495741E-3</v>
      </c>
      <c r="M9560" s="50">
        <v>1.5381241876037703E-3</v>
      </c>
      <c r="N9560" s="50">
        <v>4.8399999999999999E-2</v>
      </c>
      <c r="O9560" s="50">
        <v>4.8599999999999997E-2</v>
      </c>
      <c r="R9560" s="59"/>
    </row>
    <row r="9561" spans="11:18" x14ac:dyDescent="0.2">
      <c r="K9561" s="17">
        <v>9552</v>
      </c>
      <c r="L9561" s="50">
        <v>1.672039652794265E-3</v>
      </c>
      <c r="M9561" s="50">
        <v>1.685833762318597E-3</v>
      </c>
      <c r="N9561" s="50">
        <v>5.0999999999999997E-2</v>
      </c>
      <c r="O9561" s="50">
        <v>5.1400000000000001E-2</v>
      </c>
      <c r="R9561" s="59"/>
    </row>
    <row r="9562" spans="11:18" x14ac:dyDescent="0.2">
      <c r="K9562" s="17">
        <v>9553</v>
      </c>
      <c r="L9562" s="50">
        <v>1.5555741054079932E-3</v>
      </c>
      <c r="M9562" s="50">
        <v>1.5685653896492927E-3</v>
      </c>
      <c r="N9562" s="50">
        <v>4.7800000000000002E-2</v>
      </c>
      <c r="O9562" s="50">
        <v>4.8599999999999997E-2</v>
      </c>
      <c r="R9562" s="59"/>
    </row>
    <row r="9563" spans="11:18" x14ac:dyDescent="0.2">
      <c r="K9563" s="17">
        <v>9554</v>
      </c>
      <c r="L9563" s="50">
        <v>1.6449677047196498E-3</v>
      </c>
      <c r="M9563" s="50">
        <v>1.6581437666032049E-3</v>
      </c>
      <c r="N9563" s="50">
        <v>4.8599999999999997E-2</v>
      </c>
      <c r="O9563" s="50">
        <v>4.9399999999999999E-2</v>
      </c>
      <c r="R9563" s="59"/>
    </row>
    <row r="9564" spans="11:18" x14ac:dyDescent="0.2">
      <c r="K9564" s="17">
        <v>9555</v>
      </c>
      <c r="L9564" s="50">
        <v>2.065420575141347E-3</v>
      </c>
      <c r="M9564" s="50">
        <v>2.0803004623347245E-3</v>
      </c>
      <c r="N9564" s="50">
        <v>5.4800000000000001E-2</v>
      </c>
      <c r="O9564" s="50">
        <v>5.5199999999999999E-2</v>
      </c>
      <c r="R9564" s="59"/>
    </row>
    <row r="9565" spans="11:18" x14ac:dyDescent="0.2">
      <c r="K9565" s="17">
        <v>9556</v>
      </c>
      <c r="L9565" s="50">
        <v>1.4585067271437155E-3</v>
      </c>
      <c r="M9565" s="50">
        <v>1.4718167666787504E-3</v>
      </c>
      <c r="N9565" s="50">
        <v>4.9599999999999998E-2</v>
      </c>
      <c r="O9565" s="50">
        <v>4.9799999999999997E-2</v>
      </c>
      <c r="R9565" s="59"/>
    </row>
    <row r="9566" spans="11:18" x14ac:dyDescent="0.2">
      <c r="K9566" s="17">
        <v>9557</v>
      </c>
      <c r="L9566" s="50">
        <v>1.7107012634385275E-3</v>
      </c>
      <c r="M9566" s="50">
        <v>1.724052794570123E-3</v>
      </c>
      <c r="N9566" s="50">
        <v>4.9399999999999999E-2</v>
      </c>
      <c r="O9566" s="50">
        <v>4.9599999999999998E-2</v>
      </c>
      <c r="R9566" s="59"/>
    </row>
    <row r="9567" spans="11:18" x14ac:dyDescent="0.2">
      <c r="K9567" s="17">
        <v>9558</v>
      </c>
      <c r="L9567" s="50">
        <v>1.6574894362330961E-3</v>
      </c>
      <c r="M9567" s="50">
        <v>1.6716220944668798E-3</v>
      </c>
      <c r="N9567" s="50">
        <v>5.2200000000000003E-2</v>
      </c>
      <c r="O9567" s="50">
        <v>5.28E-2</v>
      </c>
      <c r="R9567" s="59"/>
    </row>
    <row r="9568" spans="11:18" x14ac:dyDescent="0.2">
      <c r="K9568" s="17">
        <v>9559</v>
      </c>
      <c r="L9568" s="50">
        <v>1.8273655198418801E-3</v>
      </c>
      <c r="M9568" s="50">
        <v>1.841673411725962E-3</v>
      </c>
      <c r="N9568" s="50">
        <v>5.2999999999999999E-2</v>
      </c>
      <c r="O9568" s="50">
        <v>5.2999999999999999E-2</v>
      </c>
      <c r="R9568" s="59"/>
    </row>
    <row r="9569" spans="11:18" x14ac:dyDescent="0.2">
      <c r="K9569" s="17">
        <v>9560</v>
      </c>
      <c r="L9569" s="50">
        <v>1.6847961778034062E-3</v>
      </c>
      <c r="M9569" s="50">
        <v>1.6988203838678771E-3</v>
      </c>
      <c r="N9569" s="50">
        <v>5.1799999999999999E-2</v>
      </c>
      <c r="O9569" s="50">
        <v>5.2400000000000002E-2</v>
      </c>
      <c r="R9569" s="59"/>
    </row>
    <row r="9570" spans="11:18" x14ac:dyDescent="0.2">
      <c r="K9570" s="17">
        <v>9561</v>
      </c>
      <c r="L9570" s="50">
        <v>1.7566469495528512E-3</v>
      </c>
      <c r="M9570" s="50">
        <v>1.7706193613757164E-3</v>
      </c>
      <c r="N9570" s="50">
        <v>5.1200000000000002E-2</v>
      </c>
      <c r="O9570" s="50">
        <v>5.1999999999999998E-2</v>
      </c>
      <c r="R9570" s="59"/>
    </row>
    <row r="9571" spans="11:18" x14ac:dyDescent="0.2">
      <c r="K9571" s="17">
        <v>9562</v>
      </c>
      <c r="L9571" s="50">
        <v>1.7457442016451897E-3</v>
      </c>
      <c r="M9571" s="50">
        <v>1.7606068550828301E-3</v>
      </c>
      <c r="N9571" s="50">
        <v>5.5199999999999999E-2</v>
      </c>
      <c r="O9571" s="50">
        <v>5.5399999999999998E-2</v>
      </c>
      <c r="R9571" s="59"/>
    </row>
    <row r="9572" spans="11:18" x14ac:dyDescent="0.2">
      <c r="K9572" s="17">
        <v>9563</v>
      </c>
      <c r="L9572" s="50">
        <v>1.6903667096398825E-3</v>
      </c>
      <c r="M9572" s="50">
        <v>1.7048365163987267E-3</v>
      </c>
      <c r="N9572" s="50">
        <v>5.3199999999999997E-2</v>
      </c>
      <c r="O9572" s="50">
        <v>5.3999999999999999E-2</v>
      </c>
      <c r="R9572" s="59"/>
    </row>
    <row r="9573" spans="11:18" x14ac:dyDescent="0.2">
      <c r="K9573" s="17">
        <v>9564</v>
      </c>
      <c r="L9573" s="50">
        <v>1.8167585918838782E-3</v>
      </c>
      <c r="M9573" s="50">
        <v>1.8309078154390025E-3</v>
      </c>
      <c r="N9573" s="50">
        <v>5.2400000000000002E-2</v>
      </c>
      <c r="O9573" s="50">
        <v>5.2400000000000002E-2</v>
      </c>
      <c r="R9573" s="59"/>
    </row>
    <row r="9574" spans="11:18" x14ac:dyDescent="0.2">
      <c r="K9574" s="17">
        <v>9565</v>
      </c>
      <c r="L9574" s="50">
        <v>1.7665187192665193E-3</v>
      </c>
      <c r="M9574" s="50">
        <v>1.7807699760806813E-3</v>
      </c>
      <c r="N9574" s="50">
        <v>5.2600000000000001E-2</v>
      </c>
      <c r="O9574" s="50">
        <v>5.3400000000000003E-2</v>
      </c>
      <c r="R9574" s="59"/>
    </row>
    <row r="9575" spans="11:18" x14ac:dyDescent="0.2">
      <c r="K9575" s="17">
        <v>9566</v>
      </c>
      <c r="L9575" s="50">
        <v>1.688542140699506E-3</v>
      </c>
      <c r="M9575" s="50">
        <v>1.7021319980059617E-3</v>
      </c>
      <c r="N9575" s="50">
        <v>5.04E-2</v>
      </c>
      <c r="O9575" s="50">
        <v>5.04E-2</v>
      </c>
      <c r="R9575" s="59"/>
    </row>
    <row r="9576" spans="11:18" x14ac:dyDescent="0.2">
      <c r="K9576" s="17">
        <v>9567</v>
      </c>
      <c r="L9576" s="50">
        <v>1.789668964042749E-3</v>
      </c>
      <c r="M9576" s="50">
        <v>1.8038953823386575E-3</v>
      </c>
      <c r="N9576" s="50">
        <v>5.2400000000000002E-2</v>
      </c>
      <c r="O9576" s="50">
        <v>5.28E-2</v>
      </c>
      <c r="R9576" s="59"/>
    </row>
    <row r="9577" spans="11:18" x14ac:dyDescent="0.2">
      <c r="K9577" s="17">
        <v>9568</v>
      </c>
      <c r="L9577" s="50">
        <v>1.6431762334145688E-3</v>
      </c>
      <c r="M9577" s="50">
        <v>1.6570208394483209E-3</v>
      </c>
      <c r="N9577" s="50">
        <v>5.0999999999999997E-2</v>
      </c>
      <c r="O9577" s="50">
        <v>5.16E-2</v>
      </c>
      <c r="R9577" s="59"/>
    </row>
    <row r="9578" spans="11:18" x14ac:dyDescent="0.2">
      <c r="K9578" s="17">
        <v>9569</v>
      </c>
      <c r="L9578" s="50">
        <v>1.653140709965198E-3</v>
      </c>
      <c r="M9578" s="50">
        <v>1.6667189503677498E-3</v>
      </c>
      <c r="N9578" s="50">
        <v>5.04E-2</v>
      </c>
      <c r="O9578" s="50">
        <v>5.04E-2</v>
      </c>
      <c r="R9578" s="59"/>
    </row>
    <row r="9579" spans="11:18" x14ac:dyDescent="0.2">
      <c r="K9579" s="17">
        <v>9570</v>
      </c>
      <c r="L9579" s="50">
        <v>1.8684478497108118E-3</v>
      </c>
      <c r="M9579" s="50">
        <v>1.8818430519896704E-3</v>
      </c>
      <c r="N9579" s="50">
        <v>4.9399999999999999E-2</v>
      </c>
      <c r="O9579" s="50">
        <v>4.9599999999999998E-2</v>
      </c>
      <c r="R9579" s="59"/>
    </row>
    <row r="9580" spans="11:18" x14ac:dyDescent="0.2">
      <c r="K9580" s="17">
        <v>9571</v>
      </c>
      <c r="L9580" s="50">
        <v>1.9498193548376551E-3</v>
      </c>
      <c r="M9580" s="50">
        <v>1.964961155380392E-3</v>
      </c>
      <c r="N9580" s="50">
        <v>5.6000000000000001E-2</v>
      </c>
      <c r="O9580" s="50">
        <v>5.62E-2</v>
      </c>
      <c r="R9580" s="59"/>
    </row>
    <row r="9581" spans="11:18" x14ac:dyDescent="0.2">
      <c r="K9581" s="17">
        <v>9572</v>
      </c>
      <c r="L9581" s="50">
        <v>1.67504271291334E-3</v>
      </c>
      <c r="M9581" s="50">
        <v>1.6898464198914433E-3</v>
      </c>
      <c r="N9581" s="50">
        <v>5.4600000000000003E-2</v>
      </c>
      <c r="O9581" s="50">
        <v>5.5399999999999998E-2</v>
      </c>
      <c r="R9581" s="59"/>
    </row>
    <row r="9582" spans="11:18" x14ac:dyDescent="0.2">
      <c r="K9582" s="17">
        <v>9573</v>
      </c>
      <c r="L9582" s="50">
        <v>1.7883293953045349E-3</v>
      </c>
      <c r="M9582" s="50">
        <v>1.8021920101240689E-3</v>
      </c>
      <c r="N9582" s="50">
        <v>5.1200000000000002E-2</v>
      </c>
      <c r="O9582" s="50">
        <v>5.16E-2</v>
      </c>
      <c r="R9582" s="59"/>
    </row>
    <row r="9583" spans="11:18" x14ac:dyDescent="0.2">
      <c r="K9583" s="17">
        <v>9574</v>
      </c>
      <c r="L9583" s="50">
        <v>1.7323836091388304E-3</v>
      </c>
      <c r="M9583" s="50">
        <v>1.7463362025012532E-3</v>
      </c>
      <c r="N9583" s="50">
        <v>5.16E-2</v>
      </c>
      <c r="O9583" s="50">
        <v>5.2200000000000003E-2</v>
      </c>
      <c r="R9583" s="59"/>
    </row>
    <row r="9584" spans="11:18" x14ac:dyDescent="0.2">
      <c r="K9584" s="17">
        <v>9575</v>
      </c>
      <c r="L9584" s="50">
        <v>1.7441885535158881E-3</v>
      </c>
      <c r="M9584" s="50">
        <v>1.758282835095402E-3</v>
      </c>
      <c r="N9584" s="50">
        <v>5.2200000000000003E-2</v>
      </c>
      <c r="O9584" s="50">
        <v>5.2400000000000002E-2</v>
      </c>
      <c r="R9584" s="59"/>
    </row>
    <row r="9585" spans="11:18" x14ac:dyDescent="0.2">
      <c r="K9585" s="17">
        <v>9576</v>
      </c>
      <c r="L9585" s="50">
        <v>1.8702475774475661E-3</v>
      </c>
      <c r="M9585" s="50">
        <v>1.884983374822476E-3</v>
      </c>
      <c r="N9585" s="50">
        <v>5.4600000000000003E-2</v>
      </c>
      <c r="O9585" s="50">
        <v>5.4600000000000003E-2</v>
      </c>
      <c r="R9585" s="59"/>
    </row>
    <row r="9586" spans="11:18" x14ac:dyDescent="0.2">
      <c r="K9586" s="17">
        <v>9577</v>
      </c>
      <c r="L9586" s="50">
        <v>1.8651398999059579E-3</v>
      </c>
      <c r="M9586" s="50">
        <v>1.8800607654702989E-3</v>
      </c>
      <c r="N9586" s="50">
        <v>5.5199999999999999E-2</v>
      </c>
      <c r="O9586" s="50">
        <v>5.5399999999999998E-2</v>
      </c>
      <c r="R9586" s="59"/>
    </row>
    <row r="9587" spans="11:18" x14ac:dyDescent="0.2">
      <c r="K9587" s="17">
        <v>9578</v>
      </c>
      <c r="L9587" s="50">
        <v>1.6155586049281894E-3</v>
      </c>
      <c r="M9587" s="50">
        <v>1.6294866174490121E-3</v>
      </c>
      <c r="N9587" s="50">
        <v>5.1799999999999999E-2</v>
      </c>
      <c r="O9587" s="50">
        <v>5.1799999999999999E-2</v>
      </c>
      <c r="R9587" s="59"/>
    </row>
    <row r="9588" spans="11:18" x14ac:dyDescent="0.2">
      <c r="K9588" s="17">
        <v>9579</v>
      </c>
      <c r="L9588" s="50">
        <v>1.7954297007902482E-3</v>
      </c>
      <c r="M9588" s="50">
        <v>1.8097794848979337E-3</v>
      </c>
      <c r="N9588" s="50">
        <v>5.28E-2</v>
      </c>
      <c r="O9588" s="50">
        <v>5.3999999999999999E-2</v>
      </c>
      <c r="R9588" s="59"/>
    </row>
    <row r="9589" spans="11:18" x14ac:dyDescent="0.2">
      <c r="K9589" s="17">
        <v>9580</v>
      </c>
      <c r="L9589" s="50">
        <v>1.6469059878370662E-3</v>
      </c>
      <c r="M9589" s="50">
        <v>1.6606341402290493E-3</v>
      </c>
      <c r="N9589" s="50">
        <v>5.0799999999999998E-2</v>
      </c>
      <c r="O9589" s="50">
        <v>5.0999999999999997E-2</v>
      </c>
      <c r="R9589" s="59"/>
    </row>
    <row r="9590" spans="11:18" x14ac:dyDescent="0.2">
      <c r="K9590" s="17">
        <v>9581</v>
      </c>
      <c r="L9590" s="50">
        <v>1.5271950710123432E-3</v>
      </c>
      <c r="M9590" s="50">
        <v>1.5406256224706739E-3</v>
      </c>
      <c r="N9590" s="50">
        <v>4.9799999999999997E-2</v>
      </c>
      <c r="O9590" s="50">
        <v>5.04E-2</v>
      </c>
      <c r="R9590" s="59"/>
    </row>
    <row r="9591" spans="11:18" x14ac:dyDescent="0.2">
      <c r="K9591" s="17">
        <v>9582</v>
      </c>
      <c r="L9591" s="50">
        <v>1.4553566145430079E-3</v>
      </c>
      <c r="M9591" s="50">
        <v>1.4674518840318931E-3</v>
      </c>
      <c r="N9591" s="50">
        <v>4.48E-2</v>
      </c>
      <c r="O9591" s="50">
        <v>4.4999999999999998E-2</v>
      </c>
      <c r="R9591" s="59"/>
    </row>
    <row r="9592" spans="11:18" x14ac:dyDescent="0.2">
      <c r="K9592" s="17">
        <v>9583</v>
      </c>
      <c r="L9592" s="50">
        <v>1.7511234414205581E-3</v>
      </c>
      <c r="M9592" s="50">
        <v>1.7657684192351893E-3</v>
      </c>
      <c r="N9592" s="50">
        <v>5.4399999999999997E-2</v>
      </c>
      <c r="O9592" s="50">
        <v>5.4399999999999997E-2</v>
      </c>
      <c r="R9592" s="59"/>
    </row>
    <row r="9593" spans="11:18" x14ac:dyDescent="0.2">
      <c r="K9593" s="17">
        <v>9584</v>
      </c>
      <c r="L9593" s="50">
        <v>1.9886860811159464E-3</v>
      </c>
      <c r="M9593" s="50">
        <v>2.0037189165629525E-3</v>
      </c>
      <c r="N9593" s="50">
        <v>5.5399999999999998E-2</v>
      </c>
      <c r="O9593" s="50">
        <v>5.5800000000000002E-2</v>
      </c>
      <c r="R9593" s="59"/>
    </row>
    <row r="9594" spans="11:18" x14ac:dyDescent="0.2">
      <c r="K9594" s="17">
        <v>9585</v>
      </c>
      <c r="L9594" s="50">
        <v>1.6686828951701792E-3</v>
      </c>
      <c r="M9594" s="50">
        <v>1.6816454849548357E-3</v>
      </c>
      <c r="N9594" s="50">
        <v>4.8000000000000001E-2</v>
      </c>
      <c r="O9594" s="50">
        <v>4.8000000000000001E-2</v>
      </c>
      <c r="R9594" s="59"/>
    </row>
    <row r="9595" spans="11:18" x14ac:dyDescent="0.2">
      <c r="K9595" s="17">
        <v>9586</v>
      </c>
      <c r="L9595" s="50">
        <v>1.6208673218684137E-3</v>
      </c>
      <c r="M9595" s="50">
        <v>1.6334658412569742E-3</v>
      </c>
      <c r="N9595" s="50">
        <v>4.6600000000000003E-2</v>
      </c>
      <c r="O9595" s="50">
        <v>4.6800000000000001E-2</v>
      </c>
      <c r="R9595" s="59"/>
    </row>
    <row r="9596" spans="11:18" x14ac:dyDescent="0.2">
      <c r="K9596" s="17">
        <v>9587</v>
      </c>
      <c r="L9596" s="50">
        <v>1.8109248405105706E-3</v>
      </c>
      <c r="M9596" s="50">
        <v>1.8247860356766076E-3</v>
      </c>
      <c r="N9596" s="50">
        <v>5.1200000000000002E-2</v>
      </c>
      <c r="O9596" s="50">
        <v>5.1400000000000001E-2</v>
      </c>
      <c r="R9596" s="59"/>
    </row>
    <row r="9597" spans="11:18" x14ac:dyDescent="0.2">
      <c r="K9597" s="17">
        <v>9588</v>
      </c>
      <c r="L9597" s="50">
        <v>1.7890809965926927E-3</v>
      </c>
      <c r="M9597" s="50">
        <v>1.8029902099297977E-3</v>
      </c>
      <c r="N9597" s="50">
        <v>5.1200000000000002E-2</v>
      </c>
      <c r="O9597" s="50">
        <v>5.1799999999999999E-2</v>
      </c>
      <c r="R9597" s="59"/>
    </row>
    <row r="9598" spans="11:18" x14ac:dyDescent="0.2">
      <c r="K9598" s="17">
        <v>9589</v>
      </c>
      <c r="L9598" s="50">
        <v>1.7183675998986576E-3</v>
      </c>
      <c r="M9598" s="50">
        <v>1.7324060956182207E-3</v>
      </c>
      <c r="N9598" s="50">
        <v>5.1999999999999998E-2</v>
      </c>
      <c r="O9598" s="50">
        <v>5.2400000000000002E-2</v>
      </c>
      <c r="R9598" s="59"/>
    </row>
    <row r="9599" spans="11:18" x14ac:dyDescent="0.2">
      <c r="K9599" s="17">
        <v>9590</v>
      </c>
      <c r="L9599" s="50">
        <v>1.5505344524578374E-3</v>
      </c>
      <c r="M9599" s="50">
        <v>1.5636279684506525E-3</v>
      </c>
      <c r="N9599" s="50">
        <v>4.8399999999999999E-2</v>
      </c>
      <c r="O9599" s="50">
        <v>4.9000000000000002E-2</v>
      </c>
      <c r="R9599" s="59"/>
    </row>
    <row r="9600" spans="11:18" x14ac:dyDescent="0.2">
      <c r="K9600" s="17">
        <v>9591</v>
      </c>
      <c r="L9600" s="50">
        <v>1.6262208334590095E-3</v>
      </c>
      <c r="M9600" s="50">
        <v>1.6388073848029932E-3</v>
      </c>
      <c r="N9600" s="50">
        <v>4.6600000000000003E-2</v>
      </c>
      <c r="O9600" s="50">
        <v>4.6600000000000003E-2</v>
      </c>
      <c r="R9600" s="59"/>
    </row>
    <row r="9601" spans="11:18" x14ac:dyDescent="0.2">
      <c r="K9601" s="17">
        <v>9592</v>
      </c>
      <c r="L9601" s="50">
        <v>1.8392001876209754E-3</v>
      </c>
      <c r="M9601" s="50">
        <v>1.8533992543028005E-3</v>
      </c>
      <c r="N9601" s="50">
        <v>5.2400000000000002E-2</v>
      </c>
      <c r="O9601" s="50">
        <v>5.28E-2</v>
      </c>
      <c r="R9601" s="59"/>
    </row>
    <row r="9602" spans="11:18" x14ac:dyDescent="0.2">
      <c r="K9602" s="17">
        <v>9593</v>
      </c>
      <c r="L9602" s="50">
        <v>1.5274241823191464E-3</v>
      </c>
      <c r="M9602" s="50">
        <v>1.5398718548237629E-3</v>
      </c>
      <c r="N9602" s="50">
        <v>4.58E-2</v>
      </c>
      <c r="O9602" s="50">
        <v>4.6600000000000003E-2</v>
      </c>
      <c r="R9602" s="59"/>
    </row>
    <row r="9603" spans="11:18" x14ac:dyDescent="0.2">
      <c r="K9603" s="17">
        <v>9594</v>
      </c>
      <c r="L9603" s="50">
        <v>1.7873261413647583E-3</v>
      </c>
      <c r="M9603" s="50">
        <v>1.8010730941663859E-3</v>
      </c>
      <c r="N9603" s="50">
        <v>5.0799999999999998E-2</v>
      </c>
      <c r="O9603" s="50">
        <v>5.0999999999999997E-2</v>
      </c>
      <c r="R9603" s="59"/>
    </row>
    <row r="9604" spans="11:18" x14ac:dyDescent="0.2">
      <c r="K9604" s="17">
        <v>9595</v>
      </c>
      <c r="L9604" s="50">
        <v>1.5871587059298048E-3</v>
      </c>
      <c r="M9604" s="50">
        <v>1.6002888446615198E-3</v>
      </c>
      <c r="N9604" s="50">
        <v>4.8399999999999999E-2</v>
      </c>
      <c r="O9604" s="50">
        <v>4.9200000000000001E-2</v>
      </c>
      <c r="R9604" s="59"/>
    </row>
    <row r="9605" spans="11:18" x14ac:dyDescent="0.2">
      <c r="K9605" s="17">
        <v>9596</v>
      </c>
      <c r="L9605" s="50">
        <v>1.5934556421475629E-3</v>
      </c>
      <c r="M9605" s="50">
        <v>1.6071100677212079E-3</v>
      </c>
      <c r="N9605" s="50">
        <v>5.04E-2</v>
      </c>
      <c r="O9605" s="50">
        <v>5.0799999999999998E-2</v>
      </c>
      <c r="R9605" s="59"/>
    </row>
    <row r="9606" spans="11:18" x14ac:dyDescent="0.2">
      <c r="K9606" s="17">
        <v>9597</v>
      </c>
      <c r="L9606" s="50">
        <v>1.5328883876206598E-3</v>
      </c>
      <c r="M9606" s="50">
        <v>1.5460508141596655E-3</v>
      </c>
      <c r="N9606" s="50">
        <v>4.8800000000000003E-2</v>
      </c>
      <c r="O9606" s="50">
        <v>4.9000000000000002E-2</v>
      </c>
      <c r="R9606" s="59"/>
    </row>
    <row r="9607" spans="11:18" x14ac:dyDescent="0.2">
      <c r="K9607" s="17">
        <v>9598</v>
      </c>
      <c r="L9607" s="50">
        <v>1.7747242392319809E-3</v>
      </c>
      <c r="M9607" s="50">
        <v>1.7892532376969212E-3</v>
      </c>
      <c r="N9607" s="50">
        <v>5.3400000000000003E-2</v>
      </c>
      <c r="O9607" s="50">
        <v>5.4199999999999998E-2</v>
      </c>
      <c r="R9607" s="59"/>
    </row>
    <row r="9608" spans="11:18" x14ac:dyDescent="0.2">
      <c r="K9608" s="17">
        <v>9599</v>
      </c>
      <c r="L9608" s="50">
        <v>2.0709450152820524E-3</v>
      </c>
      <c r="M9608" s="50">
        <v>2.0867909444703542E-3</v>
      </c>
      <c r="N9608" s="50">
        <v>5.8400000000000001E-2</v>
      </c>
      <c r="O9608" s="50">
        <v>5.8799999999999998E-2</v>
      </c>
      <c r="R9608" s="59"/>
    </row>
    <row r="9609" spans="11:18" x14ac:dyDescent="0.2">
      <c r="K9609" s="17">
        <v>9600</v>
      </c>
      <c r="L9609" s="50">
        <v>1.701676578088955E-3</v>
      </c>
      <c r="M9609" s="50">
        <v>1.714930881162821E-3</v>
      </c>
      <c r="N9609" s="50">
        <v>4.9000000000000002E-2</v>
      </c>
      <c r="O9609" s="50">
        <v>4.9200000000000001E-2</v>
      </c>
      <c r="R9609" s="59"/>
    </row>
    <row r="9610" spans="11:18" x14ac:dyDescent="0.2">
      <c r="K9610" s="17">
        <v>9601</v>
      </c>
      <c r="L9610" s="50">
        <v>1.5604074698084647E-3</v>
      </c>
      <c r="M9610" s="50">
        <v>1.5735461958176857E-3</v>
      </c>
      <c r="N9610" s="50">
        <v>4.8800000000000003E-2</v>
      </c>
      <c r="O9610" s="50">
        <v>4.9000000000000002E-2</v>
      </c>
      <c r="R9610" s="59"/>
    </row>
    <row r="9611" spans="11:18" x14ac:dyDescent="0.2">
      <c r="K9611" s="17">
        <v>9602</v>
      </c>
      <c r="L9611" s="50">
        <v>1.7186383853885175E-3</v>
      </c>
      <c r="M9611" s="50">
        <v>1.7328285481829674E-3</v>
      </c>
      <c r="N9611" s="50">
        <v>5.2400000000000002E-2</v>
      </c>
      <c r="O9611" s="50">
        <v>5.28E-2</v>
      </c>
      <c r="R9611" s="59"/>
    </row>
    <row r="9612" spans="11:18" x14ac:dyDescent="0.2">
      <c r="K9612" s="17">
        <v>9603</v>
      </c>
      <c r="L9612" s="50">
        <v>1.7339569388333178E-3</v>
      </c>
      <c r="M9612" s="50">
        <v>1.7481014433639742E-3</v>
      </c>
      <c r="N9612" s="50">
        <v>5.2400000000000002E-2</v>
      </c>
      <c r="O9612" s="50">
        <v>5.28E-2</v>
      </c>
      <c r="R9612" s="59"/>
    </row>
    <row r="9613" spans="11:18" x14ac:dyDescent="0.2">
      <c r="K9613" s="17">
        <v>9604</v>
      </c>
      <c r="L9613" s="50">
        <v>2.0063086324915687E-3</v>
      </c>
      <c r="M9613" s="50">
        <v>2.0211408072405637E-3</v>
      </c>
      <c r="N9613" s="50">
        <v>5.4800000000000001E-2</v>
      </c>
      <c r="O9613" s="50">
        <v>5.4800000000000001E-2</v>
      </c>
      <c r="R9613" s="59"/>
    </row>
    <row r="9614" spans="11:18" x14ac:dyDescent="0.2">
      <c r="K9614" s="17">
        <v>9605</v>
      </c>
      <c r="L9614" s="50">
        <v>1.8190547962742521E-3</v>
      </c>
      <c r="M9614" s="50">
        <v>1.8335799476949745E-3</v>
      </c>
      <c r="N9614" s="50">
        <v>5.3800000000000001E-2</v>
      </c>
      <c r="O9614" s="50">
        <v>5.3999999999999999E-2</v>
      </c>
      <c r="R9614" s="59"/>
    </row>
    <row r="9615" spans="11:18" x14ac:dyDescent="0.2">
      <c r="K9615" s="17">
        <v>9606</v>
      </c>
      <c r="L9615" s="50">
        <v>1.8488777376127756E-3</v>
      </c>
      <c r="M9615" s="50">
        <v>1.8640203563555612E-3</v>
      </c>
      <c r="N9615" s="50">
        <v>5.62E-2</v>
      </c>
      <c r="O9615" s="50">
        <v>5.62E-2</v>
      </c>
      <c r="R9615" s="59"/>
    </row>
    <row r="9616" spans="11:18" x14ac:dyDescent="0.2">
      <c r="K9616" s="17">
        <v>9607</v>
      </c>
      <c r="L9616" s="50">
        <v>1.5453004649934664E-3</v>
      </c>
      <c r="M9616" s="50">
        <v>1.5589467763086962E-3</v>
      </c>
      <c r="N9616" s="50">
        <v>5.0799999999999998E-2</v>
      </c>
      <c r="O9616" s="50">
        <v>5.0799999999999998E-2</v>
      </c>
      <c r="R9616" s="59"/>
    </row>
    <row r="9617" spans="11:18" x14ac:dyDescent="0.2">
      <c r="K9617" s="17">
        <v>9608</v>
      </c>
      <c r="L9617" s="50">
        <v>1.7417414258316293E-3</v>
      </c>
      <c r="M9617" s="50">
        <v>1.7557727222284527E-3</v>
      </c>
      <c r="N9617" s="50">
        <v>5.1999999999999998E-2</v>
      </c>
      <c r="O9617" s="50">
        <v>5.2200000000000003E-2</v>
      </c>
      <c r="R9617" s="59"/>
    </row>
    <row r="9618" spans="11:18" x14ac:dyDescent="0.2">
      <c r="K9618" s="17">
        <v>9609</v>
      </c>
      <c r="L9618" s="50">
        <v>1.679018205251046E-3</v>
      </c>
      <c r="M9618" s="50">
        <v>1.6934500326628683E-3</v>
      </c>
      <c r="N9618" s="50">
        <v>5.3600000000000002E-2</v>
      </c>
      <c r="O9618" s="50">
        <v>5.3999999999999999E-2</v>
      </c>
      <c r="R9618" s="59"/>
    </row>
    <row r="9619" spans="11:18" x14ac:dyDescent="0.2">
      <c r="K9619" s="17">
        <v>9610</v>
      </c>
      <c r="L9619" s="50">
        <v>1.9480655216503045E-3</v>
      </c>
      <c r="M9619" s="50">
        <v>1.9641594256337692E-3</v>
      </c>
      <c r="N9619" s="50">
        <v>5.96E-2</v>
      </c>
      <c r="O9619" s="50">
        <v>5.9799999999999999E-2</v>
      </c>
      <c r="R9619" s="59"/>
    </row>
    <row r="9620" spans="11:18" x14ac:dyDescent="0.2">
      <c r="K9620" s="17">
        <v>9611</v>
      </c>
      <c r="L9620" s="50">
        <v>1.8215531080470139E-3</v>
      </c>
      <c r="M9620" s="50">
        <v>1.8353728220077685E-3</v>
      </c>
      <c r="N9620" s="50">
        <v>5.0599999999999999E-2</v>
      </c>
      <c r="O9620" s="50">
        <v>5.1400000000000001E-2</v>
      </c>
      <c r="R9620" s="59"/>
    </row>
    <row r="9621" spans="11:18" x14ac:dyDescent="0.2">
      <c r="K9621" s="17">
        <v>9612</v>
      </c>
      <c r="L9621" s="50">
        <v>1.9676498512674737E-3</v>
      </c>
      <c r="M9621" s="50">
        <v>1.983088105950681E-3</v>
      </c>
      <c r="N9621" s="50">
        <v>5.7000000000000002E-2</v>
      </c>
      <c r="O9621" s="50">
        <v>5.7599999999999998E-2</v>
      </c>
      <c r="R9621" s="59"/>
    </row>
    <row r="9622" spans="11:18" x14ac:dyDescent="0.2">
      <c r="K9622" s="17">
        <v>9613</v>
      </c>
      <c r="L9622" s="50">
        <v>1.750048081742257E-3</v>
      </c>
      <c r="M9622" s="50">
        <v>1.7638258102429625E-3</v>
      </c>
      <c r="N9622" s="50">
        <v>5.0799999999999998E-2</v>
      </c>
      <c r="O9622" s="50">
        <v>5.1200000000000002E-2</v>
      </c>
      <c r="R9622" s="59"/>
    </row>
    <row r="9623" spans="11:18" x14ac:dyDescent="0.2">
      <c r="K9623" s="17">
        <v>9614</v>
      </c>
      <c r="L9623" s="50">
        <v>1.7705553547317236E-3</v>
      </c>
      <c r="M9623" s="50">
        <v>1.7845100497363958E-3</v>
      </c>
      <c r="N9623" s="50">
        <v>5.16E-2</v>
      </c>
      <c r="O9623" s="50">
        <v>5.1799999999999999E-2</v>
      </c>
      <c r="R9623" s="59"/>
    </row>
    <row r="9624" spans="11:18" x14ac:dyDescent="0.2">
      <c r="K9624" s="17">
        <v>9615</v>
      </c>
      <c r="L9624" s="50">
        <v>1.7323987952546005E-3</v>
      </c>
      <c r="M9624" s="50">
        <v>1.7457305310778902E-3</v>
      </c>
      <c r="N9624" s="50">
        <v>4.9200000000000001E-2</v>
      </c>
      <c r="O9624" s="50">
        <v>4.9599999999999998E-2</v>
      </c>
      <c r="R9624" s="59"/>
    </row>
    <row r="9625" spans="11:18" x14ac:dyDescent="0.2">
      <c r="K9625" s="17">
        <v>9616</v>
      </c>
      <c r="L9625" s="50">
        <v>1.7493301600528695E-3</v>
      </c>
      <c r="M9625" s="50">
        <v>1.7631339675419622E-3</v>
      </c>
      <c r="N9625" s="50">
        <v>5.0799999999999998E-2</v>
      </c>
      <c r="O9625" s="50">
        <v>5.16E-2</v>
      </c>
      <c r="R9625" s="59"/>
    </row>
    <row r="9626" spans="11:18" x14ac:dyDescent="0.2">
      <c r="K9626" s="17">
        <v>9617</v>
      </c>
      <c r="L9626" s="50">
        <v>1.9955871174840638E-3</v>
      </c>
      <c r="M9626" s="50">
        <v>2.0100327809149734E-3</v>
      </c>
      <c r="N9626" s="50">
        <v>5.3199999999999997E-2</v>
      </c>
      <c r="O9626" s="50">
        <v>5.3400000000000003E-2</v>
      </c>
      <c r="R9626" s="59"/>
    </row>
    <row r="9627" spans="11:18" x14ac:dyDescent="0.2">
      <c r="K9627" s="17">
        <v>9618</v>
      </c>
      <c r="L9627" s="50">
        <v>1.8459633129252822E-3</v>
      </c>
      <c r="M9627" s="50">
        <v>1.8601397826395328E-3</v>
      </c>
      <c r="N9627" s="50">
        <v>5.2200000000000003E-2</v>
      </c>
      <c r="O9627" s="50">
        <v>5.2600000000000001E-2</v>
      </c>
      <c r="R9627" s="59"/>
    </row>
    <row r="9628" spans="11:18" x14ac:dyDescent="0.2">
      <c r="K9628" s="17">
        <v>9619</v>
      </c>
      <c r="L9628" s="50">
        <v>1.7521990429853868E-3</v>
      </c>
      <c r="M9628" s="50">
        <v>1.765680767250912E-3</v>
      </c>
      <c r="N9628" s="50">
        <v>4.9399999999999999E-2</v>
      </c>
      <c r="O9628" s="50">
        <v>5.0200000000000002E-2</v>
      </c>
      <c r="R9628" s="59"/>
    </row>
    <row r="9629" spans="11:18" x14ac:dyDescent="0.2">
      <c r="K9629" s="17">
        <v>9620</v>
      </c>
      <c r="L9629" s="50">
        <v>1.6780892060675062E-3</v>
      </c>
      <c r="M9629" s="50">
        <v>1.6919896337538216E-3</v>
      </c>
      <c r="N9629" s="50">
        <v>5.1400000000000001E-2</v>
      </c>
      <c r="O9629" s="50">
        <v>5.1799999999999999E-2</v>
      </c>
      <c r="R9629" s="59"/>
    </row>
    <row r="9630" spans="11:18" x14ac:dyDescent="0.2">
      <c r="K9630" s="17">
        <v>9621</v>
      </c>
      <c r="L9630" s="50">
        <v>1.761419045345805E-3</v>
      </c>
      <c r="M9630" s="50">
        <v>1.7757711486480112E-3</v>
      </c>
      <c r="N9630" s="50">
        <v>5.3199999999999997E-2</v>
      </c>
      <c r="O9630" s="50">
        <v>5.3400000000000003E-2</v>
      </c>
      <c r="R9630" s="59"/>
    </row>
    <row r="9631" spans="11:18" x14ac:dyDescent="0.2">
      <c r="K9631" s="17">
        <v>9622</v>
      </c>
      <c r="L9631" s="50">
        <v>1.8725366154406836E-3</v>
      </c>
      <c r="M9631" s="50">
        <v>1.8867984650762231E-3</v>
      </c>
      <c r="N9631" s="50">
        <v>5.2200000000000003E-2</v>
      </c>
      <c r="O9631" s="50">
        <v>5.3199999999999997E-2</v>
      </c>
      <c r="R9631" s="59"/>
    </row>
    <row r="9632" spans="11:18" x14ac:dyDescent="0.2">
      <c r="K9632" s="17">
        <v>9623</v>
      </c>
      <c r="L9632" s="50">
        <v>1.5790801539972033E-3</v>
      </c>
      <c r="M9632" s="50">
        <v>1.5918732498808358E-3</v>
      </c>
      <c r="N9632" s="50">
        <v>4.7399999999999998E-2</v>
      </c>
      <c r="O9632" s="50">
        <v>4.7600000000000003E-2</v>
      </c>
      <c r="R9632" s="59"/>
    </row>
    <row r="9633" spans="11:18" x14ac:dyDescent="0.2">
      <c r="K9633" s="17">
        <v>9624</v>
      </c>
      <c r="L9633" s="50">
        <v>1.5873836534529675E-3</v>
      </c>
      <c r="M9633" s="50">
        <v>1.5997013830055143E-3</v>
      </c>
      <c r="N9633" s="50">
        <v>4.5600000000000002E-2</v>
      </c>
      <c r="O9633" s="50">
        <v>4.58E-2</v>
      </c>
      <c r="R9633" s="59"/>
    </row>
    <row r="9634" spans="11:18" x14ac:dyDescent="0.2">
      <c r="K9634" s="17">
        <v>9625</v>
      </c>
      <c r="L9634" s="50">
        <v>1.6839324218704845E-3</v>
      </c>
      <c r="M9634" s="50">
        <v>1.6981884661721998E-3</v>
      </c>
      <c r="N9634" s="50">
        <v>5.28E-2</v>
      </c>
      <c r="O9634" s="50">
        <v>5.2999999999999999E-2</v>
      </c>
      <c r="R9634" s="59"/>
    </row>
    <row r="9635" spans="11:18" x14ac:dyDescent="0.2">
      <c r="K9635" s="17">
        <v>9626</v>
      </c>
      <c r="L9635" s="50">
        <v>1.825903155837337E-3</v>
      </c>
      <c r="M9635" s="50">
        <v>1.8393833974602398E-3</v>
      </c>
      <c r="N9635" s="50">
        <v>4.9599999999999998E-2</v>
      </c>
      <c r="O9635" s="50">
        <v>0.05</v>
      </c>
      <c r="R9635" s="59"/>
    </row>
    <row r="9636" spans="11:18" x14ac:dyDescent="0.2">
      <c r="K9636" s="17">
        <v>9627</v>
      </c>
      <c r="L9636" s="50">
        <v>1.6707427497382639E-3</v>
      </c>
      <c r="M9636" s="50">
        <v>1.6862962089318192E-3</v>
      </c>
      <c r="N9636" s="50">
        <v>5.8000000000000003E-2</v>
      </c>
      <c r="O9636" s="50">
        <v>5.8200000000000002E-2</v>
      </c>
      <c r="R9636" s="59"/>
    </row>
    <row r="9637" spans="11:18" x14ac:dyDescent="0.2">
      <c r="K9637" s="17">
        <v>9628</v>
      </c>
      <c r="L9637" s="50">
        <v>1.3767492733876762E-3</v>
      </c>
      <c r="M9637" s="50">
        <v>1.3889732779519682E-3</v>
      </c>
      <c r="N9637" s="50">
        <v>4.5199999999999997E-2</v>
      </c>
      <c r="O9637" s="50">
        <v>4.5600000000000002E-2</v>
      </c>
      <c r="R9637" s="59"/>
    </row>
    <row r="9638" spans="11:18" x14ac:dyDescent="0.2">
      <c r="K9638" s="17">
        <v>9629</v>
      </c>
      <c r="L9638" s="50">
        <v>1.7401167399602152E-3</v>
      </c>
      <c r="M9638" s="50">
        <v>1.754268276945822E-3</v>
      </c>
      <c r="N9638" s="50">
        <v>5.2200000000000003E-2</v>
      </c>
      <c r="O9638" s="50">
        <v>5.2999999999999999E-2</v>
      </c>
      <c r="R9638" s="59"/>
    </row>
    <row r="9639" spans="11:18" x14ac:dyDescent="0.2">
      <c r="K9639" s="17">
        <v>9630</v>
      </c>
      <c r="L9639" s="50">
        <v>1.69934295346219E-3</v>
      </c>
      <c r="M9639" s="50">
        <v>1.7129389292016835E-3</v>
      </c>
      <c r="N9639" s="50">
        <v>5.04E-2</v>
      </c>
      <c r="O9639" s="50">
        <v>5.0599999999999999E-2</v>
      </c>
      <c r="R9639" s="59"/>
    </row>
    <row r="9640" spans="11:18" x14ac:dyDescent="0.2">
      <c r="K9640" s="17">
        <v>9631</v>
      </c>
      <c r="L9640" s="50">
        <v>1.6520822015035702E-3</v>
      </c>
      <c r="M9640" s="50">
        <v>1.6648211808428237E-3</v>
      </c>
      <c r="N9640" s="50">
        <v>4.6800000000000001E-2</v>
      </c>
      <c r="O9640" s="50">
        <v>4.7399999999999998E-2</v>
      </c>
      <c r="R9640" s="59"/>
    </row>
    <row r="9641" spans="11:18" x14ac:dyDescent="0.2">
      <c r="K9641" s="17">
        <v>9632</v>
      </c>
      <c r="L9641" s="50">
        <v>1.9245363155379112E-3</v>
      </c>
      <c r="M9641" s="50">
        <v>1.9392071564516681E-3</v>
      </c>
      <c r="N9641" s="50">
        <v>5.3999999999999999E-2</v>
      </c>
      <c r="O9641" s="50">
        <v>5.4600000000000003E-2</v>
      </c>
      <c r="R9641" s="59"/>
    </row>
    <row r="9642" spans="11:18" x14ac:dyDescent="0.2">
      <c r="K9642" s="17">
        <v>9633</v>
      </c>
      <c r="L9642" s="50">
        <v>1.7065537613980769E-3</v>
      </c>
      <c r="M9642" s="50">
        <v>1.7191705569446786E-3</v>
      </c>
      <c r="N9642" s="50">
        <v>4.6600000000000003E-2</v>
      </c>
      <c r="O9642" s="50">
        <v>4.6800000000000001E-2</v>
      </c>
      <c r="R9642" s="59"/>
    </row>
    <row r="9643" spans="11:18" x14ac:dyDescent="0.2">
      <c r="K9643" s="17">
        <v>9634</v>
      </c>
      <c r="L9643" s="50">
        <v>1.6352106018388416E-3</v>
      </c>
      <c r="M9643" s="50">
        <v>1.6491976519143073E-3</v>
      </c>
      <c r="N9643" s="50">
        <v>5.1400000000000001E-2</v>
      </c>
      <c r="O9643" s="50">
        <v>5.2400000000000002E-2</v>
      </c>
      <c r="R9643" s="59"/>
    </row>
    <row r="9644" spans="11:18" x14ac:dyDescent="0.2">
      <c r="K9644" s="17">
        <v>9635</v>
      </c>
      <c r="L9644" s="50">
        <v>1.4851901465378499E-3</v>
      </c>
      <c r="M9644" s="50">
        <v>1.4984374636514736E-3</v>
      </c>
      <c r="N9644" s="50">
        <v>4.9200000000000001E-2</v>
      </c>
      <c r="O9644" s="50">
        <v>4.9399999999999999E-2</v>
      </c>
      <c r="R9644" s="59"/>
    </row>
    <row r="9645" spans="11:18" x14ac:dyDescent="0.2">
      <c r="K9645" s="17">
        <v>9636</v>
      </c>
      <c r="L9645" s="50">
        <v>1.8629562504315043E-3</v>
      </c>
      <c r="M9645" s="50">
        <v>1.8771723628790351E-3</v>
      </c>
      <c r="N9645" s="50">
        <v>5.2600000000000001E-2</v>
      </c>
      <c r="O9645" s="50">
        <v>5.2600000000000001E-2</v>
      </c>
      <c r="R9645" s="59"/>
    </row>
    <row r="9646" spans="11:18" x14ac:dyDescent="0.2">
      <c r="K9646" s="17">
        <v>9637</v>
      </c>
      <c r="L9646" s="50">
        <v>1.5861778071129212E-3</v>
      </c>
      <c r="M9646" s="50">
        <v>1.5993202399466955E-3</v>
      </c>
      <c r="N9646" s="50">
        <v>4.8800000000000003E-2</v>
      </c>
      <c r="O9646" s="50">
        <v>4.8800000000000003E-2</v>
      </c>
      <c r="R9646" s="59"/>
    </row>
    <row r="9647" spans="11:18" x14ac:dyDescent="0.2">
      <c r="K9647" s="17">
        <v>9638</v>
      </c>
      <c r="L9647" s="50">
        <v>1.6119187849034291E-3</v>
      </c>
      <c r="M9647" s="50">
        <v>1.6249662061253048E-3</v>
      </c>
      <c r="N9647" s="50">
        <v>4.8399999999999999E-2</v>
      </c>
      <c r="O9647" s="50">
        <v>4.8399999999999999E-2</v>
      </c>
      <c r="R9647" s="59"/>
    </row>
    <row r="9648" spans="11:18" x14ac:dyDescent="0.2">
      <c r="K9648" s="17">
        <v>9639</v>
      </c>
      <c r="L9648" s="50">
        <v>1.646637077889121E-3</v>
      </c>
      <c r="M9648" s="50">
        <v>1.6600048184115096E-3</v>
      </c>
      <c r="N9648" s="50">
        <v>4.9000000000000002E-2</v>
      </c>
      <c r="O9648" s="50">
        <v>4.9799999999999997E-2</v>
      </c>
      <c r="R9648" s="59"/>
    </row>
    <row r="9649" spans="11:18" x14ac:dyDescent="0.2">
      <c r="K9649" s="17">
        <v>9640</v>
      </c>
      <c r="L9649" s="50">
        <v>1.7481808730264096E-3</v>
      </c>
      <c r="M9649" s="50">
        <v>1.7622927721899983E-3</v>
      </c>
      <c r="N9649" s="50">
        <v>5.2200000000000003E-2</v>
      </c>
      <c r="O9649" s="50">
        <v>5.2400000000000002E-2</v>
      </c>
      <c r="R9649" s="59"/>
    </row>
    <row r="9650" spans="11:18" x14ac:dyDescent="0.2">
      <c r="K9650" s="17">
        <v>9641</v>
      </c>
      <c r="L9650" s="50">
        <v>1.6066422683403382E-3</v>
      </c>
      <c r="M9650" s="50">
        <v>1.6198948750021647E-3</v>
      </c>
      <c r="N9650" s="50">
        <v>4.9200000000000001E-2</v>
      </c>
      <c r="O9650" s="50">
        <v>4.9200000000000001E-2</v>
      </c>
      <c r="R9650" s="59"/>
    </row>
    <row r="9651" spans="11:18" x14ac:dyDescent="0.2">
      <c r="K9651" s="17">
        <v>9642</v>
      </c>
      <c r="L9651" s="50">
        <v>1.7150929858726794E-3</v>
      </c>
      <c r="M9651" s="50">
        <v>1.7288312830363928E-3</v>
      </c>
      <c r="N9651" s="50">
        <v>5.0599999999999999E-2</v>
      </c>
      <c r="O9651" s="50">
        <v>5.1200000000000002E-2</v>
      </c>
      <c r="R9651" s="59"/>
    </row>
    <row r="9652" spans="11:18" x14ac:dyDescent="0.2">
      <c r="K9652" s="17">
        <v>9643</v>
      </c>
      <c r="L9652" s="50">
        <v>1.8847614555382265E-3</v>
      </c>
      <c r="M9652" s="50">
        <v>1.8998690425545603E-3</v>
      </c>
      <c r="N9652" s="50">
        <v>5.5800000000000002E-2</v>
      </c>
      <c r="O9652" s="50">
        <v>5.62E-2</v>
      </c>
      <c r="R9652" s="59"/>
    </row>
    <row r="9653" spans="11:18" x14ac:dyDescent="0.2">
      <c r="K9653" s="17">
        <v>9644</v>
      </c>
      <c r="L9653" s="50">
        <v>1.6073497553880153E-3</v>
      </c>
      <c r="M9653" s="50">
        <v>1.6209129695865989E-3</v>
      </c>
      <c r="N9653" s="50">
        <v>5.04E-2</v>
      </c>
      <c r="O9653" s="50">
        <v>5.04E-2</v>
      </c>
      <c r="R9653" s="59"/>
    </row>
    <row r="9654" spans="11:18" x14ac:dyDescent="0.2">
      <c r="K9654" s="17">
        <v>9645</v>
      </c>
      <c r="L9654" s="50">
        <v>1.7134263678603623E-3</v>
      </c>
      <c r="M9654" s="50">
        <v>1.7262198225784624E-3</v>
      </c>
      <c r="N9654" s="50">
        <v>4.7199999999999999E-2</v>
      </c>
      <c r="O9654" s="50">
        <v>4.7600000000000003E-2</v>
      </c>
      <c r="R9654" s="59"/>
    </row>
    <row r="9655" spans="11:18" x14ac:dyDescent="0.2">
      <c r="K9655" s="17">
        <v>9646</v>
      </c>
      <c r="L9655" s="50">
        <v>1.8924749188178904E-3</v>
      </c>
      <c r="M9655" s="50">
        <v>1.907504563387021E-3</v>
      </c>
      <c r="N9655" s="50">
        <v>5.5599999999999997E-2</v>
      </c>
      <c r="O9655" s="50">
        <v>5.5800000000000002E-2</v>
      </c>
      <c r="R9655" s="59"/>
    </row>
    <row r="9656" spans="11:18" x14ac:dyDescent="0.2">
      <c r="K9656" s="17">
        <v>9647</v>
      </c>
      <c r="L9656" s="50">
        <v>1.5482590435251155E-3</v>
      </c>
      <c r="M9656" s="50">
        <v>1.5622390033226713E-3</v>
      </c>
      <c r="N9656" s="50">
        <v>5.1799999999999999E-2</v>
      </c>
      <c r="O9656" s="50">
        <v>5.2400000000000002E-2</v>
      </c>
      <c r="R9656" s="59"/>
    </row>
    <row r="9657" spans="11:18" x14ac:dyDescent="0.2">
      <c r="K9657" s="17">
        <v>9648</v>
      </c>
      <c r="L9657" s="50">
        <v>1.5224332591660832E-3</v>
      </c>
      <c r="M9657" s="50">
        <v>1.5356682900820652E-3</v>
      </c>
      <c r="N9657" s="50">
        <v>4.9000000000000002E-2</v>
      </c>
      <c r="O9657" s="50">
        <v>4.9399999999999999E-2</v>
      </c>
      <c r="R9657" s="59"/>
    </row>
    <row r="9658" spans="11:18" x14ac:dyDescent="0.2">
      <c r="K9658" s="17">
        <v>9649</v>
      </c>
      <c r="L9658" s="50">
        <v>1.9495595717983036E-3</v>
      </c>
      <c r="M9658" s="50">
        <v>1.9640756731666193E-3</v>
      </c>
      <c r="N9658" s="50">
        <v>5.3600000000000002E-2</v>
      </c>
      <c r="O9658" s="50">
        <v>5.3800000000000001E-2</v>
      </c>
      <c r="R9658" s="59"/>
    </row>
    <row r="9659" spans="11:18" x14ac:dyDescent="0.2">
      <c r="K9659" s="17">
        <v>9650</v>
      </c>
      <c r="L9659" s="50">
        <v>1.6170272060270815E-3</v>
      </c>
      <c r="M9659" s="50">
        <v>1.6298640753649217E-3</v>
      </c>
      <c r="N9659" s="50">
        <v>4.7399999999999998E-2</v>
      </c>
      <c r="O9659" s="50">
        <v>4.7600000000000003E-2</v>
      </c>
      <c r="R9659" s="59"/>
    </row>
    <row r="9660" spans="11:18" x14ac:dyDescent="0.2">
      <c r="K9660" s="17">
        <v>9651</v>
      </c>
      <c r="L9660" s="50">
        <v>1.8379762293823927E-3</v>
      </c>
      <c r="M9660" s="50">
        <v>1.8520569546223416E-3</v>
      </c>
      <c r="N9660" s="50">
        <v>5.1799999999999999E-2</v>
      </c>
      <c r="O9660" s="50">
        <v>5.2200000000000003E-2</v>
      </c>
      <c r="R9660" s="59"/>
    </row>
    <row r="9661" spans="11:18" x14ac:dyDescent="0.2">
      <c r="K9661" s="17">
        <v>9652</v>
      </c>
      <c r="L9661" s="50">
        <v>1.5793469979283172E-3</v>
      </c>
      <c r="M9661" s="50">
        <v>1.5923992411303169E-3</v>
      </c>
      <c r="N9661" s="50">
        <v>4.82E-2</v>
      </c>
      <c r="O9661" s="50">
        <v>4.8800000000000003E-2</v>
      </c>
      <c r="R9661" s="59"/>
    </row>
    <row r="9662" spans="11:18" x14ac:dyDescent="0.2">
      <c r="K9662" s="17">
        <v>9653</v>
      </c>
      <c r="L9662" s="50">
        <v>1.6798501029699612E-3</v>
      </c>
      <c r="M9662" s="50">
        <v>1.6935212502247883E-3</v>
      </c>
      <c r="N9662" s="50">
        <v>5.0599999999999999E-2</v>
      </c>
      <c r="O9662" s="50">
        <v>5.0799999999999998E-2</v>
      </c>
      <c r="R9662" s="59"/>
    </row>
    <row r="9663" spans="11:18" x14ac:dyDescent="0.2">
      <c r="K9663" s="17">
        <v>9654</v>
      </c>
      <c r="L9663" s="50">
        <v>1.7067340137417904E-3</v>
      </c>
      <c r="M9663" s="50">
        <v>1.7204633020868321E-3</v>
      </c>
      <c r="N9663" s="50">
        <v>5.0599999999999999E-2</v>
      </c>
      <c r="O9663" s="50">
        <v>5.1400000000000001E-2</v>
      </c>
      <c r="R9663" s="59"/>
    </row>
    <row r="9664" spans="11:18" x14ac:dyDescent="0.2">
      <c r="K9664" s="17">
        <v>9655</v>
      </c>
      <c r="L9664" s="50">
        <v>1.7491302840126383E-3</v>
      </c>
      <c r="M9664" s="50">
        <v>1.7633058627581043E-3</v>
      </c>
      <c r="N9664" s="50">
        <v>5.2400000000000002E-2</v>
      </c>
      <c r="O9664" s="50">
        <v>5.28E-2</v>
      </c>
      <c r="R9664" s="59"/>
    </row>
    <row r="9665" spans="11:18" x14ac:dyDescent="0.2">
      <c r="K9665" s="17">
        <v>9656</v>
      </c>
      <c r="L9665" s="50">
        <v>1.8931983691028321E-3</v>
      </c>
      <c r="M9665" s="50">
        <v>1.9073726762076334E-3</v>
      </c>
      <c r="N9665" s="50">
        <v>5.2400000000000002E-2</v>
      </c>
      <c r="O9665" s="50">
        <v>5.2400000000000002E-2</v>
      </c>
      <c r="R9665" s="59"/>
    </row>
    <row r="9666" spans="11:18" x14ac:dyDescent="0.2">
      <c r="K9666" s="17">
        <v>9657</v>
      </c>
      <c r="L9666" s="50">
        <v>1.6812387059666814E-3</v>
      </c>
      <c r="M9666" s="50">
        <v>1.6947744374372256E-3</v>
      </c>
      <c r="N9666" s="50">
        <v>5.0200000000000002E-2</v>
      </c>
      <c r="O9666" s="50">
        <v>5.0200000000000002E-2</v>
      </c>
      <c r="R9666" s="59"/>
    </row>
    <row r="9667" spans="11:18" x14ac:dyDescent="0.2">
      <c r="K9667" s="17">
        <v>9658</v>
      </c>
      <c r="L9667" s="50">
        <v>1.6922348288769945E-3</v>
      </c>
      <c r="M9667" s="50">
        <v>1.7050896320379848E-3</v>
      </c>
      <c r="N9667" s="50">
        <v>4.7399999999999998E-2</v>
      </c>
      <c r="O9667" s="50">
        <v>4.7600000000000003E-2</v>
      </c>
      <c r="R9667" s="59"/>
    </row>
    <row r="9668" spans="11:18" x14ac:dyDescent="0.2">
      <c r="K9668" s="17">
        <v>9659</v>
      </c>
      <c r="L9668" s="50">
        <v>1.7271887405772191E-3</v>
      </c>
      <c r="M9668" s="50">
        <v>1.742032781188471E-3</v>
      </c>
      <c r="N9668" s="50">
        <v>5.5199999999999999E-2</v>
      </c>
      <c r="O9668" s="50">
        <v>5.5199999999999999E-2</v>
      </c>
      <c r="R9668" s="59"/>
    </row>
    <row r="9669" spans="11:18" x14ac:dyDescent="0.2">
      <c r="K9669" s="17">
        <v>9660</v>
      </c>
      <c r="L9669" s="50">
        <v>1.7912181746303152E-3</v>
      </c>
      <c r="M9669" s="50">
        <v>1.8055218112468495E-3</v>
      </c>
      <c r="N9669" s="50">
        <v>5.28E-2</v>
      </c>
      <c r="O9669" s="50">
        <v>5.3199999999999997E-2</v>
      </c>
      <c r="R9669" s="59"/>
    </row>
    <row r="9670" spans="11:18" x14ac:dyDescent="0.2">
      <c r="K9670" s="17">
        <v>9661</v>
      </c>
      <c r="L9670" s="50">
        <v>1.9480463616742664E-3</v>
      </c>
      <c r="M9670" s="50">
        <v>1.962881285771548E-3</v>
      </c>
      <c r="N9670" s="50">
        <v>5.4600000000000003E-2</v>
      </c>
      <c r="O9670" s="50">
        <v>5.5399999999999998E-2</v>
      </c>
      <c r="R9670" s="59"/>
    </row>
    <row r="9671" spans="11:18" x14ac:dyDescent="0.2">
      <c r="K9671" s="17">
        <v>9662</v>
      </c>
      <c r="L9671" s="50">
        <v>1.8283732763655748E-3</v>
      </c>
      <c r="M9671" s="50">
        <v>1.8428183958738226E-3</v>
      </c>
      <c r="N9671" s="50">
        <v>5.3400000000000003E-2</v>
      </c>
      <c r="O9671" s="50">
        <v>5.3600000000000002E-2</v>
      </c>
      <c r="R9671" s="59"/>
    </row>
    <row r="9672" spans="11:18" x14ac:dyDescent="0.2">
      <c r="K9672" s="17">
        <v>9663</v>
      </c>
      <c r="L9672" s="50">
        <v>1.8968193246540952E-3</v>
      </c>
      <c r="M9672" s="50">
        <v>1.9103948243264209E-3</v>
      </c>
      <c r="N9672" s="50">
        <v>0.05</v>
      </c>
      <c r="O9672" s="50">
        <v>5.0200000000000002E-2</v>
      </c>
      <c r="R9672" s="59"/>
    </row>
    <row r="9673" spans="11:18" x14ac:dyDescent="0.2">
      <c r="K9673" s="17">
        <v>9664</v>
      </c>
      <c r="L9673" s="50">
        <v>1.8553599300383898E-3</v>
      </c>
      <c r="M9673" s="50">
        <v>1.8697804666871988E-3</v>
      </c>
      <c r="N9673" s="50">
        <v>5.3400000000000003E-2</v>
      </c>
      <c r="O9673" s="50">
        <v>5.3400000000000003E-2</v>
      </c>
      <c r="R9673" s="59"/>
    </row>
    <row r="9674" spans="11:18" x14ac:dyDescent="0.2">
      <c r="K9674" s="17">
        <v>9665</v>
      </c>
      <c r="L9674" s="50">
        <v>1.5096421750596331E-3</v>
      </c>
      <c r="M9674" s="50">
        <v>1.5221260139774487E-3</v>
      </c>
      <c r="N9674" s="50">
        <v>4.6199999999999998E-2</v>
      </c>
      <c r="O9674" s="50">
        <v>4.6600000000000003E-2</v>
      </c>
      <c r="R9674" s="59"/>
    </row>
    <row r="9675" spans="11:18" x14ac:dyDescent="0.2">
      <c r="K9675" s="17">
        <v>9666</v>
      </c>
      <c r="L9675" s="50">
        <v>1.7300407432331185E-3</v>
      </c>
      <c r="M9675" s="50">
        <v>1.7442808408460078E-3</v>
      </c>
      <c r="N9675" s="50">
        <v>5.2400000000000002E-2</v>
      </c>
      <c r="O9675" s="50">
        <v>5.3199999999999997E-2</v>
      </c>
      <c r="R9675" s="59"/>
    </row>
    <row r="9676" spans="11:18" x14ac:dyDescent="0.2">
      <c r="K9676" s="17">
        <v>9667</v>
      </c>
      <c r="L9676" s="50">
        <v>1.780661955102622E-3</v>
      </c>
      <c r="M9676" s="50">
        <v>1.7948709521945631E-3</v>
      </c>
      <c r="N9676" s="50">
        <v>5.2400000000000002E-2</v>
      </c>
      <c r="O9676" s="50">
        <v>5.28E-2</v>
      </c>
      <c r="R9676" s="59"/>
    </row>
    <row r="9677" spans="11:18" x14ac:dyDescent="0.2">
      <c r="K9677" s="17">
        <v>9668</v>
      </c>
      <c r="L9677" s="50">
        <v>1.6004286809542531E-3</v>
      </c>
      <c r="M9677" s="50">
        <v>1.6123342886762838E-3</v>
      </c>
      <c r="N9677" s="50">
        <v>4.3999999999999997E-2</v>
      </c>
      <c r="O9677" s="50">
        <v>4.3999999999999997E-2</v>
      </c>
      <c r="R9677" s="59"/>
    </row>
    <row r="9678" spans="11:18" x14ac:dyDescent="0.2">
      <c r="K9678" s="17">
        <v>9669</v>
      </c>
      <c r="L9678" s="50">
        <v>1.6347661607039577E-3</v>
      </c>
      <c r="M9678" s="50">
        <v>1.6488024004978584E-3</v>
      </c>
      <c r="N9678" s="50">
        <v>5.1999999999999998E-2</v>
      </c>
      <c r="O9678" s="50">
        <v>5.2200000000000003E-2</v>
      </c>
      <c r="R9678" s="59"/>
    </row>
    <row r="9679" spans="11:18" x14ac:dyDescent="0.2">
      <c r="K9679" s="17">
        <v>9670</v>
      </c>
      <c r="L9679" s="50">
        <v>1.7249515378545937E-3</v>
      </c>
      <c r="M9679" s="50">
        <v>1.7387319210699307E-3</v>
      </c>
      <c r="N9679" s="50">
        <v>5.0799999999999998E-2</v>
      </c>
      <c r="O9679" s="50">
        <v>5.1200000000000002E-2</v>
      </c>
      <c r="R9679" s="59"/>
    </row>
    <row r="9680" spans="11:18" x14ac:dyDescent="0.2">
      <c r="K9680" s="17">
        <v>9671</v>
      </c>
      <c r="L9680" s="50">
        <v>1.7427348768467E-3</v>
      </c>
      <c r="M9680" s="50">
        <v>1.7556183081722273E-3</v>
      </c>
      <c r="N9680" s="50">
        <v>4.7600000000000003E-2</v>
      </c>
      <c r="O9680" s="50">
        <v>4.7600000000000003E-2</v>
      </c>
      <c r="R9680" s="59"/>
    </row>
    <row r="9681" spans="11:18" x14ac:dyDescent="0.2">
      <c r="K9681" s="17">
        <v>9672</v>
      </c>
      <c r="L9681" s="50">
        <v>1.5968822108256698E-3</v>
      </c>
      <c r="M9681" s="50">
        <v>1.6105418823886349E-3</v>
      </c>
      <c r="N9681" s="50">
        <v>5.0599999999999999E-2</v>
      </c>
      <c r="O9681" s="50">
        <v>5.0999999999999997E-2</v>
      </c>
      <c r="R9681" s="59"/>
    </row>
    <row r="9682" spans="11:18" x14ac:dyDescent="0.2">
      <c r="K9682" s="17">
        <v>9673</v>
      </c>
      <c r="L9682" s="50">
        <v>1.6001096964306243E-3</v>
      </c>
      <c r="M9682" s="50">
        <v>1.6136599609441814E-3</v>
      </c>
      <c r="N9682" s="50">
        <v>5.0200000000000002E-2</v>
      </c>
      <c r="O9682" s="50">
        <v>5.0599999999999999E-2</v>
      </c>
      <c r="R9682" s="59"/>
    </row>
    <row r="9683" spans="11:18" x14ac:dyDescent="0.2">
      <c r="K9683" s="17">
        <v>9674</v>
      </c>
      <c r="L9683" s="50">
        <v>1.6541863966633044E-3</v>
      </c>
      <c r="M9683" s="50">
        <v>1.6667821248471406E-3</v>
      </c>
      <c r="N9683" s="50">
        <v>4.6600000000000003E-2</v>
      </c>
      <c r="O9683" s="50">
        <v>4.6600000000000003E-2</v>
      </c>
      <c r="R9683" s="59"/>
    </row>
    <row r="9684" spans="11:18" x14ac:dyDescent="0.2">
      <c r="K9684" s="17">
        <v>9675</v>
      </c>
      <c r="L9684" s="50">
        <v>1.5683640082829688E-3</v>
      </c>
      <c r="M9684" s="50">
        <v>1.5812416996123946E-3</v>
      </c>
      <c r="N9684" s="50">
        <v>4.7399999999999998E-2</v>
      </c>
      <c r="O9684" s="50">
        <v>4.82E-2</v>
      </c>
      <c r="R9684" s="59"/>
    </row>
    <row r="9685" spans="11:18" x14ac:dyDescent="0.2">
      <c r="K9685" s="17">
        <v>9676</v>
      </c>
      <c r="L9685" s="50">
        <v>1.6811533669424308E-3</v>
      </c>
      <c r="M9685" s="50">
        <v>1.6946651852767849E-3</v>
      </c>
      <c r="N9685" s="50">
        <v>4.9599999999999998E-2</v>
      </c>
      <c r="O9685" s="50">
        <v>5.0599999999999999E-2</v>
      </c>
      <c r="R9685" s="59"/>
    </row>
    <row r="9686" spans="11:18" x14ac:dyDescent="0.2">
      <c r="K9686" s="17">
        <v>9677</v>
      </c>
      <c r="L9686" s="50">
        <v>1.8815100153894136E-3</v>
      </c>
      <c r="M9686" s="50">
        <v>1.8948250801460714E-3</v>
      </c>
      <c r="N9686" s="50">
        <v>4.8800000000000003E-2</v>
      </c>
      <c r="O9686" s="50">
        <v>4.9200000000000001E-2</v>
      </c>
      <c r="R9686" s="59"/>
    </row>
    <row r="9687" spans="11:18" x14ac:dyDescent="0.2">
      <c r="K9687" s="17">
        <v>9678</v>
      </c>
      <c r="L9687" s="50">
        <v>1.692426144833177E-3</v>
      </c>
      <c r="M9687" s="50">
        <v>1.7065613098979783E-3</v>
      </c>
      <c r="N9687" s="50">
        <v>5.2400000000000002E-2</v>
      </c>
      <c r="O9687" s="50">
        <v>5.28E-2</v>
      </c>
      <c r="R9687" s="59"/>
    </row>
    <row r="9688" spans="11:18" x14ac:dyDescent="0.2">
      <c r="K9688" s="17">
        <v>9679</v>
      </c>
      <c r="L9688" s="50">
        <v>1.8169176636802292E-3</v>
      </c>
      <c r="M9688" s="50">
        <v>1.8302413112036306E-3</v>
      </c>
      <c r="N9688" s="50">
        <v>4.9200000000000001E-2</v>
      </c>
      <c r="O9688" s="50">
        <v>4.9399999999999999E-2</v>
      </c>
      <c r="R9688" s="59"/>
    </row>
    <row r="9689" spans="11:18" x14ac:dyDescent="0.2">
      <c r="K9689" s="17">
        <v>9680</v>
      </c>
      <c r="L9689" s="50">
        <v>1.5300653447791752E-3</v>
      </c>
      <c r="M9689" s="50">
        <v>1.5438479149104229E-3</v>
      </c>
      <c r="N9689" s="50">
        <v>5.1200000000000002E-2</v>
      </c>
      <c r="O9689" s="50">
        <v>5.1400000000000001E-2</v>
      </c>
      <c r="R9689" s="59"/>
    </row>
    <row r="9690" spans="11:18" x14ac:dyDescent="0.2">
      <c r="K9690" s="17">
        <v>9681</v>
      </c>
      <c r="L9690" s="50">
        <v>1.8051565865484581E-3</v>
      </c>
      <c r="M9690" s="50">
        <v>1.819691466379524E-3</v>
      </c>
      <c r="N9690" s="50">
        <v>5.3800000000000001E-2</v>
      </c>
      <c r="O9690" s="50">
        <v>5.4199999999999998E-2</v>
      </c>
      <c r="R9690" s="59"/>
    </row>
    <row r="9691" spans="11:18" x14ac:dyDescent="0.2">
      <c r="K9691" s="17">
        <v>9682</v>
      </c>
      <c r="L9691" s="50">
        <v>2.103915182904269E-3</v>
      </c>
      <c r="M9691" s="50">
        <v>2.1195599942229171E-3</v>
      </c>
      <c r="N9691" s="50">
        <v>5.7799999999999997E-2</v>
      </c>
      <c r="O9691" s="50">
        <v>5.8000000000000003E-2</v>
      </c>
      <c r="R9691" s="59"/>
    </row>
    <row r="9692" spans="11:18" x14ac:dyDescent="0.2">
      <c r="K9692" s="17">
        <v>9683</v>
      </c>
      <c r="L9692" s="50">
        <v>1.5632514691696132E-3</v>
      </c>
      <c r="M9692" s="50">
        <v>1.5765384728294658E-3</v>
      </c>
      <c r="N9692" s="50">
        <v>4.9200000000000001E-2</v>
      </c>
      <c r="O9692" s="50">
        <v>4.9599999999999998E-2</v>
      </c>
      <c r="R9692" s="59"/>
    </row>
    <row r="9693" spans="11:18" x14ac:dyDescent="0.2">
      <c r="K9693" s="17">
        <v>9684</v>
      </c>
      <c r="L9693" s="50">
        <v>1.5724628564622489E-3</v>
      </c>
      <c r="M9693" s="50">
        <v>1.585592270514792E-3</v>
      </c>
      <c r="N9693" s="50">
        <v>4.8599999999999997E-2</v>
      </c>
      <c r="O9693" s="50">
        <v>4.8800000000000003E-2</v>
      </c>
      <c r="R9693" s="59"/>
    </row>
    <row r="9694" spans="11:18" x14ac:dyDescent="0.2">
      <c r="K9694" s="17">
        <v>9685</v>
      </c>
      <c r="L9694" s="50">
        <v>1.5159608640866035E-3</v>
      </c>
      <c r="M9694" s="50">
        <v>1.528807100165015E-3</v>
      </c>
      <c r="N9694" s="50">
        <v>4.7600000000000003E-2</v>
      </c>
      <c r="O9694" s="50">
        <v>4.7800000000000002E-2</v>
      </c>
      <c r="R9694" s="59"/>
    </row>
    <row r="9695" spans="11:18" x14ac:dyDescent="0.2">
      <c r="K9695" s="17">
        <v>9686</v>
      </c>
      <c r="L9695" s="50">
        <v>1.4947955608913678E-3</v>
      </c>
      <c r="M9695" s="50">
        <v>1.5086688516238714E-3</v>
      </c>
      <c r="N9695" s="50">
        <v>5.16E-2</v>
      </c>
      <c r="O9695" s="50">
        <v>5.1999999999999998E-2</v>
      </c>
      <c r="R9695" s="59"/>
    </row>
    <row r="9696" spans="11:18" x14ac:dyDescent="0.2">
      <c r="K9696" s="17">
        <v>9687</v>
      </c>
      <c r="L9696" s="50">
        <v>1.6937496862497676E-3</v>
      </c>
      <c r="M9696" s="50">
        <v>1.7069211912088605E-3</v>
      </c>
      <c r="N9696" s="50">
        <v>4.8599999999999997E-2</v>
      </c>
      <c r="O9696" s="50">
        <v>4.9000000000000002E-2</v>
      </c>
      <c r="R9696" s="59"/>
    </row>
    <row r="9697" spans="11:18" x14ac:dyDescent="0.2">
      <c r="K9697" s="17">
        <v>9688</v>
      </c>
      <c r="L9697" s="50">
        <v>1.5917793483132621E-3</v>
      </c>
      <c r="M9697" s="50">
        <v>1.6046792663559589E-3</v>
      </c>
      <c r="N9697" s="50">
        <v>4.7399999999999998E-2</v>
      </c>
      <c r="O9697" s="50">
        <v>4.8000000000000001E-2</v>
      </c>
      <c r="R9697" s="59"/>
    </row>
    <row r="9698" spans="11:18" x14ac:dyDescent="0.2">
      <c r="K9698" s="17">
        <v>9689</v>
      </c>
      <c r="L9698" s="50">
        <v>1.6576094267003463E-3</v>
      </c>
      <c r="M9698" s="50">
        <v>1.6716854011082931E-3</v>
      </c>
      <c r="N9698" s="50">
        <v>5.2200000000000003E-2</v>
      </c>
      <c r="O9698" s="50">
        <v>5.2600000000000001E-2</v>
      </c>
      <c r="R9698" s="59"/>
    </row>
    <row r="9699" spans="11:18" x14ac:dyDescent="0.2">
      <c r="K9699" s="17">
        <v>9690</v>
      </c>
      <c r="L9699" s="50">
        <v>1.8009893152487343E-3</v>
      </c>
      <c r="M9699" s="50">
        <v>1.8154951496299129E-3</v>
      </c>
      <c r="N9699" s="50">
        <v>5.3600000000000002E-2</v>
      </c>
      <c r="O9699" s="50">
        <v>5.3999999999999999E-2</v>
      </c>
      <c r="R9699" s="59"/>
    </row>
    <row r="9700" spans="11:18" x14ac:dyDescent="0.2">
      <c r="K9700" s="17">
        <v>9691</v>
      </c>
      <c r="L9700" s="50">
        <v>1.5888737889850262E-3</v>
      </c>
      <c r="M9700" s="50">
        <v>1.6018441499088076E-3</v>
      </c>
      <c r="N9700" s="50">
        <v>4.8000000000000001E-2</v>
      </c>
      <c r="O9700" s="50">
        <v>4.82E-2</v>
      </c>
      <c r="R9700" s="59"/>
    </row>
    <row r="9701" spans="11:18" x14ac:dyDescent="0.2">
      <c r="K9701" s="17">
        <v>9692</v>
      </c>
      <c r="L9701" s="50">
        <v>1.728014205085745E-3</v>
      </c>
      <c r="M9701" s="50">
        <v>1.7423412242774277E-3</v>
      </c>
      <c r="N9701" s="50">
        <v>5.3199999999999997E-2</v>
      </c>
      <c r="O9701" s="50">
        <v>5.3199999999999997E-2</v>
      </c>
      <c r="R9701" s="59"/>
    </row>
    <row r="9702" spans="11:18" x14ac:dyDescent="0.2">
      <c r="K9702" s="17">
        <v>9693</v>
      </c>
      <c r="L9702" s="50">
        <v>1.5372873638089459E-3</v>
      </c>
      <c r="M9702" s="50">
        <v>1.5507288951933588E-3</v>
      </c>
      <c r="N9702" s="50">
        <v>0.05</v>
      </c>
      <c r="O9702" s="50">
        <v>5.0200000000000002E-2</v>
      </c>
      <c r="R9702" s="59"/>
    </row>
    <row r="9703" spans="11:18" x14ac:dyDescent="0.2">
      <c r="K9703" s="17">
        <v>9694</v>
      </c>
      <c r="L9703" s="50">
        <v>1.9018281906510814E-3</v>
      </c>
      <c r="M9703" s="50">
        <v>1.9169098851058528E-3</v>
      </c>
      <c r="N9703" s="50">
        <v>5.5800000000000002E-2</v>
      </c>
      <c r="O9703" s="50">
        <v>5.62E-2</v>
      </c>
      <c r="R9703" s="59"/>
    </row>
    <row r="9704" spans="11:18" x14ac:dyDescent="0.2">
      <c r="K9704" s="17">
        <v>9695</v>
      </c>
      <c r="L9704" s="50">
        <v>1.5680613238957134E-3</v>
      </c>
      <c r="M9704" s="50">
        <v>1.5813153054985759E-3</v>
      </c>
      <c r="N9704" s="50">
        <v>4.9200000000000001E-2</v>
      </c>
      <c r="O9704" s="50">
        <v>4.9399999999999999E-2</v>
      </c>
      <c r="R9704" s="59"/>
    </row>
    <row r="9705" spans="11:18" x14ac:dyDescent="0.2">
      <c r="K9705" s="17">
        <v>9696</v>
      </c>
      <c r="L9705" s="50">
        <v>1.5077129905820116E-3</v>
      </c>
      <c r="M9705" s="50">
        <v>1.5212285493849806E-3</v>
      </c>
      <c r="N9705" s="50">
        <v>5.0200000000000002E-2</v>
      </c>
      <c r="O9705" s="50">
        <v>5.0799999999999998E-2</v>
      </c>
      <c r="R9705" s="59"/>
    </row>
    <row r="9706" spans="11:18" x14ac:dyDescent="0.2">
      <c r="K9706" s="17">
        <v>9697</v>
      </c>
      <c r="L9706" s="50">
        <v>1.6633249006571503E-3</v>
      </c>
      <c r="M9706" s="50">
        <v>1.6772947523299511E-3</v>
      </c>
      <c r="N9706" s="50">
        <v>5.1799999999999999E-2</v>
      </c>
      <c r="O9706" s="50">
        <v>5.1999999999999998E-2</v>
      </c>
      <c r="R9706" s="59"/>
    </row>
    <row r="9707" spans="11:18" x14ac:dyDescent="0.2">
      <c r="K9707" s="17">
        <v>9698</v>
      </c>
      <c r="L9707" s="50">
        <v>1.8870765578508798E-3</v>
      </c>
      <c r="M9707" s="50">
        <v>1.9008946424597475E-3</v>
      </c>
      <c r="N9707" s="50">
        <v>5.0999999999999997E-2</v>
      </c>
      <c r="O9707" s="50">
        <v>5.1200000000000002E-2</v>
      </c>
      <c r="R9707" s="59"/>
    </row>
    <row r="9708" spans="11:18" x14ac:dyDescent="0.2">
      <c r="K9708" s="17">
        <v>9699</v>
      </c>
      <c r="L9708" s="50">
        <v>1.7951313205599188E-3</v>
      </c>
      <c r="M9708" s="50">
        <v>1.8096089205987952E-3</v>
      </c>
      <c r="N9708" s="50">
        <v>5.3199999999999997E-2</v>
      </c>
      <c r="O9708" s="50">
        <v>5.3999999999999999E-2</v>
      </c>
      <c r="R9708" s="59"/>
    </row>
    <row r="9709" spans="11:18" x14ac:dyDescent="0.2">
      <c r="K9709" s="17">
        <v>9700</v>
      </c>
      <c r="L9709" s="50">
        <v>1.5858812792982487E-3</v>
      </c>
      <c r="M9709" s="50">
        <v>1.5983659168589651E-3</v>
      </c>
      <c r="N9709" s="50">
        <v>4.5999999999999999E-2</v>
      </c>
      <c r="O9709" s="50">
        <v>4.6600000000000003E-2</v>
      </c>
      <c r="R9709" s="59"/>
    </row>
    <row r="9710" spans="11:18" x14ac:dyDescent="0.2">
      <c r="K9710" s="17">
        <v>9701</v>
      </c>
      <c r="L9710" s="50">
        <v>1.8087929621787345E-3</v>
      </c>
      <c r="M9710" s="50">
        <v>1.8242435483231297E-3</v>
      </c>
      <c r="N9710" s="50">
        <v>5.7200000000000001E-2</v>
      </c>
      <c r="O9710" s="50">
        <v>5.8000000000000003E-2</v>
      </c>
      <c r="R9710" s="59"/>
    </row>
    <row r="9711" spans="11:18" x14ac:dyDescent="0.2">
      <c r="K9711" s="17">
        <v>9702</v>
      </c>
      <c r="L9711" s="50">
        <v>1.384983379507337E-3</v>
      </c>
      <c r="M9711" s="50">
        <v>1.397815984044038E-3</v>
      </c>
      <c r="N9711" s="50">
        <v>4.7399999999999998E-2</v>
      </c>
      <c r="O9711" s="50">
        <v>4.82E-2</v>
      </c>
      <c r="R9711" s="59"/>
    </row>
    <row r="9712" spans="11:18" x14ac:dyDescent="0.2">
      <c r="K9712" s="17">
        <v>9703</v>
      </c>
      <c r="L9712" s="50">
        <v>1.770123949358544E-3</v>
      </c>
      <c r="M9712" s="50">
        <v>1.784006130443576E-3</v>
      </c>
      <c r="N9712" s="50">
        <v>5.1400000000000001E-2</v>
      </c>
      <c r="O9712" s="50">
        <v>5.16E-2</v>
      </c>
      <c r="R9712" s="59"/>
    </row>
    <row r="9713" spans="11:18" x14ac:dyDescent="0.2">
      <c r="K9713" s="17">
        <v>9704</v>
      </c>
      <c r="L9713" s="50">
        <v>1.6652486731628989E-3</v>
      </c>
      <c r="M9713" s="50">
        <v>1.6787985445819499E-3</v>
      </c>
      <c r="N9713" s="50">
        <v>5.0200000000000002E-2</v>
      </c>
      <c r="O9713" s="50">
        <v>5.04E-2</v>
      </c>
      <c r="R9713" s="59"/>
    </row>
    <row r="9714" spans="11:18" x14ac:dyDescent="0.2">
      <c r="K9714" s="17">
        <v>9705</v>
      </c>
      <c r="L9714" s="50">
        <v>1.6151270550180921E-3</v>
      </c>
      <c r="M9714" s="50">
        <v>1.6282272582563543E-3</v>
      </c>
      <c r="N9714" s="50">
        <v>4.8599999999999997E-2</v>
      </c>
      <c r="O9714" s="50">
        <v>4.8599999999999997E-2</v>
      </c>
      <c r="R9714" s="59"/>
    </row>
    <row r="9715" spans="11:18" x14ac:dyDescent="0.2">
      <c r="K9715" s="17">
        <v>9706</v>
      </c>
      <c r="L9715" s="50">
        <v>1.8100764523817051E-3</v>
      </c>
      <c r="M9715" s="50">
        <v>1.8243463787917015E-3</v>
      </c>
      <c r="N9715" s="50">
        <v>5.28E-2</v>
      </c>
      <c r="O9715" s="50">
        <v>5.2999999999999999E-2</v>
      </c>
      <c r="R9715" s="59"/>
    </row>
    <row r="9716" spans="11:18" x14ac:dyDescent="0.2">
      <c r="K9716" s="17">
        <v>9707</v>
      </c>
      <c r="L9716" s="50">
        <v>1.9611679659154498E-3</v>
      </c>
      <c r="M9716" s="50">
        <v>1.9759820127142995E-3</v>
      </c>
      <c r="N9716" s="50">
        <v>5.4600000000000003E-2</v>
      </c>
      <c r="O9716" s="50">
        <v>5.5E-2</v>
      </c>
      <c r="R9716" s="59"/>
    </row>
    <row r="9717" spans="11:18" x14ac:dyDescent="0.2">
      <c r="K9717" s="17">
        <v>9708</v>
      </c>
      <c r="L9717" s="50">
        <v>1.7088045959811158E-3</v>
      </c>
      <c r="M9717" s="50">
        <v>1.7222834218667341E-3</v>
      </c>
      <c r="N9717" s="50">
        <v>4.9799999999999997E-2</v>
      </c>
      <c r="O9717" s="50">
        <v>5.04E-2</v>
      </c>
      <c r="R9717" s="59"/>
    </row>
    <row r="9718" spans="11:18" x14ac:dyDescent="0.2">
      <c r="K9718" s="17">
        <v>9709</v>
      </c>
      <c r="L9718" s="50">
        <v>1.4733896579953783E-3</v>
      </c>
      <c r="M9718" s="50">
        <v>1.4857273124965354E-3</v>
      </c>
      <c r="N9718" s="50">
        <v>4.5400000000000003E-2</v>
      </c>
      <c r="O9718" s="50">
        <v>4.6199999999999998E-2</v>
      </c>
      <c r="R9718" s="59"/>
    </row>
    <row r="9719" spans="11:18" x14ac:dyDescent="0.2">
      <c r="K9719" s="17">
        <v>9710</v>
      </c>
      <c r="L9719" s="50">
        <v>1.5514388674992333E-3</v>
      </c>
      <c r="M9719" s="50">
        <v>1.5653975684945293E-3</v>
      </c>
      <c r="N9719" s="50">
        <v>5.1999999999999998E-2</v>
      </c>
      <c r="O9719" s="50">
        <v>5.1999999999999998E-2</v>
      </c>
      <c r="R9719" s="59"/>
    </row>
    <row r="9720" spans="11:18" x14ac:dyDescent="0.2">
      <c r="K9720" s="17">
        <v>9711</v>
      </c>
      <c r="L9720" s="50">
        <v>1.6685143998176623E-3</v>
      </c>
      <c r="M9720" s="50">
        <v>1.6824091911193232E-3</v>
      </c>
      <c r="N9720" s="50">
        <v>5.16E-2</v>
      </c>
      <c r="O9720" s="50">
        <v>5.1799999999999999E-2</v>
      </c>
      <c r="R9720" s="59"/>
    </row>
    <row r="9721" spans="11:18" x14ac:dyDescent="0.2">
      <c r="K9721" s="17">
        <v>9712</v>
      </c>
      <c r="L9721" s="50">
        <v>1.8866479886616759E-3</v>
      </c>
      <c r="M9721" s="50">
        <v>1.901027063190714E-3</v>
      </c>
      <c r="N9721" s="50">
        <v>5.3199999999999997E-2</v>
      </c>
      <c r="O9721" s="50">
        <v>5.3199999999999997E-2</v>
      </c>
      <c r="R9721" s="59"/>
    </row>
    <row r="9722" spans="11:18" x14ac:dyDescent="0.2">
      <c r="K9722" s="17">
        <v>9713</v>
      </c>
      <c r="L9722" s="50">
        <v>1.7678641194131984E-3</v>
      </c>
      <c r="M9722" s="50">
        <v>1.7814767176026183E-3</v>
      </c>
      <c r="N9722" s="50">
        <v>0.05</v>
      </c>
      <c r="O9722" s="50">
        <v>5.0599999999999999E-2</v>
      </c>
      <c r="R9722" s="59"/>
    </row>
    <row r="9723" spans="11:18" x14ac:dyDescent="0.2">
      <c r="K9723" s="17">
        <v>9714</v>
      </c>
      <c r="L9723" s="50">
        <v>1.6569125692814113E-3</v>
      </c>
      <c r="M9723" s="50">
        <v>1.6704053569725303E-3</v>
      </c>
      <c r="N9723" s="50">
        <v>4.9599999999999998E-2</v>
      </c>
      <c r="O9723" s="50">
        <v>5.04E-2</v>
      </c>
      <c r="R9723" s="59"/>
    </row>
    <row r="9724" spans="11:18" x14ac:dyDescent="0.2">
      <c r="K9724" s="17">
        <v>9715</v>
      </c>
      <c r="L9724" s="50">
        <v>1.7618440599911772E-3</v>
      </c>
      <c r="M9724" s="50">
        <v>1.7754020413450302E-3</v>
      </c>
      <c r="N9724" s="50">
        <v>0.05</v>
      </c>
      <c r="O9724" s="50">
        <v>5.0200000000000002E-2</v>
      </c>
      <c r="R9724" s="59"/>
    </row>
    <row r="9725" spans="11:18" x14ac:dyDescent="0.2">
      <c r="K9725" s="17">
        <v>9716</v>
      </c>
      <c r="L9725" s="50">
        <v>1.7916646558561887E-3</v>
      </c>
      <c r="M9725" s="50">
        <v>1.8054435402839978E-3</v>
      </c>
      <c r="N9725" s="50">
        <v>5.0999999999999997E-2</v>
      </c>
      <c r="O9725" s="50">
        <v>5.0999999999999997E-2</v>
      </c>
      <c r="R9725" s="59"/>
    </row>
    <row r="9726" spans="11:18" x14ac:dyDescent="0.2">
      <c r="K9726" s="17">
        <v>9717</v>
      </c>
      <c r="L9726" s="50">
        <v>1.9059505679713648E-3</v>
      </c>
      <c r="M9726" s="50">
        <v>1.9210384627230675E-3</v>
      </c>
      <c r="N9726" s="50">
        <v>5.5800000000000002E-2</v>
      </c>
      <c r="O9726" s="50">
        <v>5.6000000000000001E-2</v>
      </c>
      <c r="R9726" s="59"/>
    </row>
    <row r="9727" spans="11:18" x14ac:dyDescent="0.2">
      <c r="K9727" s="17">
        <v>9718</v>
      </c>
      <c r="L9727" s="50">
        <v>1.7814908960525505E-3</v>
      </c>
      <c r="M9727" s="50">
        <v>1.7958010358013936E-3</v>
      </c>
      <c r="N9727" s="50">
        <v>5.2999999999999999E-2</v>
      </c>
      <c r="O9727" s="50">
        <v>5.3199999999999997E-2</v>
      </c>
      <c r="R9727" s="59"/>
    </row>
    <row r="9728" spans="11:18" x14ac:dyDescent="0.2">
      <c r="K9728" s="17">
        <v>9719</v>
      </c>
      <c r="L9728" s="50">
        <v>1.7741279927325571E-3</v>
      </c>
      <c r="M9728" s="50">
        <v>1.7879505878489895E-3</v>
      </c>
      <c r="N9728" s="50">
        <v>5.0999999999999997E-2</v>
      </c>
      <c r="O9728" s="50">
        <v>5.1200000000000002E-2</v>
      </c>
      <c r="R9728" s="59"/>
    </row>
    <row r="9729" spans="11:18" x14ac:dyDescent="0.2">
      <c r="K9729" s="17">
        <v>9720</v>
      </c>
      <c r="L9729" s="50">
        <v>1.7659152311017489E-3</v>
      </c>
      <c r="M9729" s="50">
        <v>1.7800697610443604E-3</v>
      </c>
      <c r="N9729" s="50">
        <v>5.1999999999999998E-2</v>
      </c>
      <c r="O9729" s="50">
        <v>5.28E-2</v>
      </c>
      <c r="R9729" s="59"/>
    </row>
    <row r="9730" spans="11:18" x14ac:dyDescent="0.2">
      <c r="K9730" s="17">
        <v>9721</v>
      </c>
      <c r="L9730" s="50">
        <v>1.8570161051359047E-3</v>
      </c>
      <c r="M9730" s="50">
        <v>1.8711608538198516E-3</v>
      </c>
      <c r="N9730" s="50">
        <v>5.2200000000000003E-2</v>
      </c>
      <c r="O9730" s="50">
        <v>5.2400000000000002E-2</v>
      </c>
      <c r="R9730" s="59"/>
    </row>
    <row r="9731" spans="11:18" x14ac:dyDescent="0.2">
      <c r="K9731" s="17">
        <v>9722</v>
      </c>
      <c r="L9731" s="50">
        <v>1.896123834068932E-3</v>
      </c>
      <c r="M9731" s="50">
        <v>1.9107361889873519E-3</v>
      </c>
      <c r="N9731" s="50">
        <v>5.3999999999999999E-2</v>
      </c>
      <c r="O9731" s="50">
        <v>5.4199999999999998E-2</v>
      </c>
      <c r="R9731" s="59"/>
    </row>
    <row r="9732" spans="11:18" x14ac:dyDescent="0.2">
      <c r="K9732" s="17">
        <v>9723</v>
      </c>
      <c r="L9732" s="50">
        <v>1.5784146920435524E-3</v>
      </c>
      <c r="M9732" s="50">
        <v>1.5906853289417923E-3</v>
      </c>
      <c r="N9732" s="50">
        <v>4.5400000000000003E-2</v>
      </c>
      <c r="O9732" s="50">
        <v>4.5600000000000002E-2</v>
      </c>
      <c r="R9732" s="59"/>
    </row>
    <row r="9733" spans="11:18" x14ac:dyDescent="0.2">
      <c r="K9733" s="17">
        <v>9724</v>
      </c>
      <c r="L9733" s="50">
        <v>1.701989515356652E-3</v>
      </c>
      <c r="M9733" s="50">
        <v>1.7157384445534525E-3</v>
      </c>
      <c r="N9733" s="50">
        <v>5.0799999999999998E-2</v>
      </c>
      <c r="O9733" s="50">
        <v>5.1200000000000002E-2</v>
      </c>
      <c r="R9733" s="59"/>
    </row>
    <row r="9734" spans="11:18" x14ac:dyDescent="0.2">
      <c r="K9734" s="17">
        <v>9725</v>
      </c>
      <c r="L9734" s="50">
        <v>1.7514280825635478E-3</v>
      </c>
      <c r="M9734" s="50">
        <v>1.7653193926824794E-3</v>
      </c>
      <c r="N9734" s="50">
        <v>5.1400000000000001E-2</v>
      </c>
      <c r="O9734" s="50">
        <v>5.16E-2</v>
      </c>
      <c r="R9734" s="59"/>
    </row>
    <row r="9735" spans="11:18" x14ac:dyDescent="0.2">
      <c r="K9735" s="17">
        <v>9726</v>
      </c>
      <c r="L9735" s="50">
        <v>1.6592385223702173E-3</v>
      </c>
      <c r="M9735" s="50">
        <v>1.6728187637568912E-3</v>
      </c>
      <c r="N9735" s="50">
        <v>5.04E-2</v>
      </c>
      <c r="O9735" s="50">
        <v>5.04E-2</v>
      </c>
      <c r="R9735" s="59"/>
    </row>
    <row r="9736" spans="11:18" x14ac:dyDescent="0.2">
      <c r="K9736" s="17">
        <v>9727</v>
      </c>
      <c r="L9736" s="50">
        <v>1.7204501935365189E-3</v>
      </c>
      <c r="M9736" s="50">
        <v>1.7338072153955341E-3</v>
      </c>
      <c r="N9736" s="50">
        <v>4.8800000000000003E-2</v>
      </c>
      <c r="O9736" s="50">
        <v>4.9799999999999997E-2</v>
      </c>
      <c r="R9736" s="59"/>
    </row>
    <row r="9737" spans="11:18" x14ac:dyDescent="0.2">
      <c r="K9737" s="17">
        <v>9728</v>
      </c>
      <c r="L9737" s="50">
        <v>1.755191982019511E-3</v>
      </c>
      <c r="M9737" s="50">
        <v>1.7687307440657982E-3</v>
      </c>
      <c r="N9737" s="50">
        <v>0.05</v>
      </c>
      <c r="O9737" s="50">
        <v>5.0200000000000002E-2</v>
      </c>
      <c r="R9737" s="59"/>
    </row>
    <row r="9738" spans="11:18" x14ac:dyDescent="0.2">
      <c r="K9738" s="17">
        <v>9729</v>
      </c>
      <c r="L9738" s="50">
        <v>1.6975405129325007E-3</v>
      </c>
      <c r="M9738" s="50">
        <v>1.7110815938061914E-3</v>
      </c>
      <c r="N9738" s="50">
        <v>5.0200000000000002E-2</v>
      </c>
      <c r="O9738" s="50">
        <v>5.0200000000000002E-2</v>
      </c>
      <c r="R9738" s="59"/>
    </row>
    <row r="9739" spans="11:18" x14ac:dyDescent="0.2">
      <c r="K9739" s="17">
        <v>9730</v>
      </c>
      <c r="L9739" s="50">
        <v>1.6077145623816932E-3</v>
      </c>
      <c r="M9739" s="50">
        <v>1.6213813547497097E-3</v>
      </c>
      <c r="N9739" s="50">
        <v>5.0799999999999998E-2</v>
      </c>
      <c r="O9739" s="50">
        <v>5.0799999999999998E-2</v>
      </c>
      <c r="R9739" s="59"/>
    </row>
    <row r="9740" spans="11:18" x14ac:dyDescent="0.2">
      <c r="K9740" s="17">
        <v>9731</v>
      </c>
      <c r="L9740" s="50">
        <v>1.7335397399631462E-3</v>
      </c>
      <c r="M9740" s="50">
        <v>1.7475496977824073E-3</v>
      </c>
      <c r="N9740" s="50">
        <v>5.1799999999999999E-2</v>
      </c>
      <c r="O9740" s="50">
        <v>5.1999999999999998E-2</v>
      </c>
      <c r="R9740" s="59"/>
    </row>
    <row r="9741" spans="11:18" x14ac:dyDescent="0.2">
      <c r="K9741" s="17">
        <v>9732</v>
      </c>
      <c r="L9741" s="50">
        <v>1.6354072452489962E-3</v>
      </c>
      <c r="M9741" s="50">
        <v>1.6473165374705626E-3</v>
      </c>
      <c r="N9741" s="50">
        <v>4.36E-2</v>
      </c>
      <c r="O9741" s="50">
        <v>4.4200000000000003E-2</v>
      </c>
      <c r="R9741" s="59"/>
    </row>
    <row r="9742" spans="11:18" x14ac:dyDescent="0.2">
      <c r="K9742" s="17">
        <v>9733</v>
      </c>
      <c r="L9742" s="50">
        <v>1.8408907051386152E-3</v>
      </c>
      <c r="M9742" s="50">
        <v>1.8555153730450786E-3</v>
      </c>
      <c r="N9742" s="50">
        <v>5.3800000000000001E-2</v>
      </c>
      <c r="O9742" s="50">
        <v>5.4800000000000001E-2</v>
      </c>
      <c r="R9742" s="59"/>
    </row>
    <row r="9743" spans="11:18" x14ac:dyDescent="0.2">
      <c r="K9743" s="17">
        <v>9734</v>
      </c>
      <c r="L9743" s="50">
        <v>1.7773686381885746E-3</v>
      </c>
      <c r="M9743" s="50">
        <v>1.7915021646043663E-3</v>
      </c>
      <c r="N9743" s="50">
        <v>5.2200000000000003E-2</v>
      </c>
      <c r="O9743" s="50">
        <v>5.2400000000000002E-2</v>
      </c>
      <c r="R9743" s="59"/>
    </row>
    <row r="9744" spans="11:18" x14ac:dyDescent="0.2">
      <c r="K9744" s="17">
        <v>9735</v>
      </c>
      <c r="L9744" s="50">
        <v>1.8163185101002525E-3</v>
      </c>
      <c r="M9744" s="50">
        <v>1.8296809578423631E-3</v>
      </c>
      <c r="N9744" s="50">
        <v>4.8800000000000003E-2</v>
      </c>
      <c r="O9744" s="50">
        <v>4.9599999999999998E-2</v>
      </c>
      <c r="R9744" s="59"/>
    </row>
    <row r="9745" spans="11:18" x14ac:dyDescent="0.2">
      <c r="K9745" s="17">
        <v>9736</v>
      </c>
      <c r="L9745" s="50">
        <v>1.7885540502426103E-3</v>
      </c>
      <c r="M9745" s="50">
        <v>1.8030925700294621E-3</v>
      </c>
      <c r="N9745" s="50">
        <v>5.3800000000000001E-2</v>
      </c>
      <c r="O9745" s="50">
        <v>5.3999999999999999E-2</v>
      </c>
      <c r="R9745" s="59"/>
    </row>
    <row r="9746" spans="11:18" x14ac:dyDescent="0.2">
      <c r="K9746" s="17">
        <v>9737</v>
      </c>
      <c r="L9746" s="50">
        <v>1.5856539474979202E-3</v>
      </c>
      <c r="M9746" s="50">
        <v>1.5989546295626321E-3</v>
      </c>
      <c r="N9746" s="50">
        <v>4.9200000000000001E-2</v>
      </c>
      <c r="O9746" s="50">
        <v>4.9599999999999998E-2</v>
      </c>
      <c r="R9746" s="59"/>
    </row>
    <row r="9747" spans="11:18" x14ac:dyDescent="0.2">
      <c r="K9747" s="17">
        <v>9738</v>
      </c>
      <c r="L9747" s="50">
        <v>1.6861429026110951E-3</v>
      </c>
      <c r="M9747" s="50">
        <v>1.6993578467189116E-3</v>
      </c>
      <c r="N9747" s="50">
        <v>4.8800000000000003E-2</v>
      </c>
      <c r="O9747" s="50">
        <v>4.9200000000000001E-2</v>
      </c>
      <c r="R9747" s="59"/>
    </row>
    <row r="9748" spans="11:18" x14ac:dyDescent="0.2">
      <c r="K9748" s="17">
        <v>9739</v>
      </c>
      <c r="L9748" s="50">
        <v>1.682199685831693E-3</v>
      </c>
      <c r="M9748" s="50">
        <v>1.6946494188283569E-3</v>
      </c>
      <c r="N9748" s="50">
        <v>4.5999999999999999E-2</v>
      </c>
      <c r="O9748" s="50">
        <v>4.5999999999999999E-2</v>
      </c>
      <c r="R9748" s="59"/>
    </row>
    <row r="9749" spans="11:18" x14ac:dyDescent="0.2">
      <c r="K9749" s="17">
        <v>9740</v>
      </c>
      <c r="L9749" s="50">
        <v>1.8964342829785948E-3</v>
      </c>
      <c r="M9749" s="50">
        <v>1.9112918708335794E-3</v>
      </c>
      <c r="N9749" s="50">
        <v>5.5E-2</v>
      </c>
      <c r="O9749" s="50">
        <v>5.5199999999999999E-2</v>
      </c>
      <c r="R9749" s="59"/>
    </row>
    <row r="9750" spans="11:18" x14ac:dyDescent="0.2">
      <c r="K9750" s="17">
        <v>9741</v>
      </c>
      <c r="L9750" s="50">
        <v>1.5939926578975049E-3</v>
      </c>
      <c r="M9750" s="50">
        <v>1.6066412437108454E-3</v>
      </c>
      <c r="N9750" s="50">
        <v>4.6600000000000003E-2</v>
      </c>
      <c r="O9750" s="50">
        <v>4.7199999999999999E-2</v>
      </c>
      <c r="R9750" s="59"/>
    </row>
    <row r="9751" spans="11:18" x14ac:dyDescent="0.2">
      <c r="K9751" s="17">
        <v>9742</v>
      </c>
      <c r="L9751" s="50">
        <v>1.7866512115412598E-3</v>
      </c>
      <c r="M9751" s="50">
        <v>1.8003837230846453E-3</v>
      </c>
      <c r="N9751" s="50">
        <v>5.0599999999999999E-2</v>
      </c>
      <c r="O9751" s="50">
        <v>5.0999999999999997E-2</v>
      </c>
      <c r="R9751" s="59"/>
    </row>
    <row r="9752" spans="11:18" x14ac:dyDescent="0.2">
      <c r="K9752" s="17">
        <v>9743</v>
      </c>
      <c r="L9752" s="50">
        <v>1.6200730844432279E-3</v>
      </c>
      <c r="M9752" s="50">
        <v>1.6329679937928895E-3</v>
      </c>
      <c r="N9752" s="50">
        <v>4.7800000000000002E-2</v>
      </c>
      <c r="O9752" s="50">
        <v>4.7800000000000002E-2</v>
      </c>
      <c r="R9752" s="59"/>
    </row>
    <row r="9753" spans="11:18" x14ac:dyDescent="0.2">
      <c r="K9753" s="17">
        <v>9744</v>
      </c>
      <c r="L9753" s="50">
        <v>1.7909284957248377E-3</v>
      </c>
      <c r="M9753" s="50">
        <v>1.8048623262714671E-3</v>
      </c>
      <c r="N9753" s="50">
        <v>5.16E-2</v>
      </c>
      <c r="O9753" s="50">
        <v>5.16E-2</v>
      </c>
      <c r="R9753" s="59"/>
    </row>
    <row r="9754" spans="11:18" x14ac:dyDescent="0.2">
      <c r="K9754" s="17">
        <v>9745</v>
      </c>
      <c r="L9754" s="50">
        <v>1.7502357318358276E-3</v>
      </c>
      <c r="M9754" s="50">
        <v>1.7645721916303757E-3</v>
      </c>
      <c r="N9754" s="50">
        <v>5.2999999999999999E-2</v>
      </c>
      <c r="O9754" s="50">
        <v>5.3600000000000002E-2</v>
      </c>
      <c r="R9754" s="59"/>
    </row>
    <row r="9755" spans="11:18" x14ac:dyDescent="0.2">
      <c r="K9755" s="17">
        <v>9746</v>
      </c>
      <c r="L9755" s="50">
        <v>1.6255472722175473E-3</v>
      </c>
      <c r="M9755" s="50">
        <v>1.6387543532866309E-3</v>
      </c>
      <c r="N9755" s="50">
        <v>4.9000000000000002E-2</v>
      </c>
      <c r="O9755" s="50">
        <v>4.9000000000000002E-2</v>
      </c>
      <c r="R9755" s="59"/>
    </row>
    <row r="9756" spans="11:18" x14ac:dyDescent="0.2">
      <c r="K9756" s="17">
        <v>9747</v>
      </c>
      <c r="L9756" s="50">
        <v>1.6140755119564453E-3</v>
      </c>
      <c r="M9756" s="50">
        <v>1.6268080396756549E-3</v>
      </c>
      <c r="N9756" s="50">
        <v>4.7E-2</v>
      </c>
      <c r="O9756" s="50">
        <v>4.7600000000000003E-2</v>
      </c>
      <c r="R9756" s="59"/>
    </row>
    <row r="9757" spans="11:18" x14ac:dyDescent="0.2">
      <c r="K9757" s="17">
        <v>9748</v>
      </c>
      <c r="L9757" s="50">
        <v>1.6670452013871162E-3</v>
      </c>
      <c r="M9757" s="50">
        <v>1.6801624414542516E-3</v>
      </c>
      <c r="N9757" s="50">
        <v>4.8599999999999997E-2</v>
      </c>
      <c r="O9757" s="50">
        <v>4.8599999999999997E-2</v>
      </c>
      <c r="R9757" s="59"/>
    </row>
    <row r="9758" spans="11:18" x14ac:dyDescent="0.2">
      <c r="K9758" s="17">
        <v>9749</v>
      </c>
      <c r="L9758" s="50">
        <v>1.7509951649153969E-3</v>
      </c>
      <c r="M9758" s="50">
        <v>1.7645845605417207E-3</v>
      </c>
      <c r="N9758" s="50">
        <v>5.0200000000000002E-2</v>
      </c>
      <c r="O9758" s="50">
        <v>5.04E-2</v>
      </c>
      <c r="R9758" s="59"/>
    </row>
    <row r="9759" spans="11:18" x14ac:dyDescent="0.2">
      <c r="K9759" s="17">
        <v>9750</v>
      </c>
      <c r="L9759" s="50">
        <v>1.8153211121612473E-3</v>
      </c>
      <c r="M9759" s="50">
        <v>1.8295219304198525E-3</v>
      </c>
      <c r="N9759" s="50">
        <v>5.2600000000000001E-2</v>
      </c>
      <c r="O9759" s="50">
        <v>5.28E-2</v>
      </c>
      <c r="R9759" s="59"/>
    </row>
    <row r="9760" spans="11:18" x14ac:dyDescent="0.2">
      <c r="K9760" s="17">
        <v>9751</v>
      </c>
      <c r="L9760" s="50">
        <v>1.5994237922938887E-3</v>
      </c>
      <c r="M9760" s="50">
        <v>1.6121567379342281E-3</v>
      </c>
      <c r="N9760" s="50">
        <v>4.7199999999999999E-2</v>
      </c>
      <c r="O9760" s="50">
        <v>4.7199999999999999E-2</v>
      </c>
      <c r="R9760" s="59"/>
    </row>
    <row r="9761" spans="11:18" x14ac:dyDescent="0.2">
      <c r="K9761" s="17">
        <v>9752</v>
      </c>
      <c r="L9761" s="50">
        <v>1.7783129750800746E-3</v>
      </c>
      <c r="M9761" s="50">
        <v>1.7922943950999378E-3</v>
      </c>
      <c r="N9761" s="50">
        <v>5.1799999999999999E-2</v>
      </c>
      <c r="O9761" s="50">
        <v>5.1799999999999999E-2</v>
      </c>
      <c r="R9761" s="59"/>
    </row>
    <row r="9762" spans="11:18" x14ac:dyDescent="0.2">
      <c r="K9762" s="17">
        <v>9753</v>
      </c>
      <c r="L9762" s="50">
        <v>1.7193191941280667E-3</v>
      </c>
      <c r="M9762" s="50">
        <v>1.7330226093176862E-3</v>
      </c>
      <c r="N9762" s="50">
        <v>5.0799999999999998E-2</v>
      </c>
      <c r="O9762" s="50">
        <v>5.0799999999999998E-2</v>
      </c>
      <c r="R9762" s="59"/>
    </row>
    <row r="9763" spans="11:18" x14ac:dyDescent="0.2">
      <c r="K9763" s="17">
        <v>9754</v>
      </c>
      <c r="L9763" s="50">
        <v>1.6713215799881653E-3</v>
      </c>
      <c r="M9763" s="50">
        <v>1.6848657249323867E-3</v>
      </c>
      <c r="N9763" s="50">
        <v>0.05</v>
      </c>
      <c r="O9763" s="50">
        <v>5.04E-2</v>
      </c>
      <c r="R9763" s="59"/>
    </row>
    <row r="9764" spans="11:18" x14ac:dyDescent="0.2">
      <c r="K9764" s="17">
        <v>9755</v>
      </c>
      <c r="L9764" s="50">
        <v>1.8878750620797654E-3</v>
      </c>
      <c r="M9764" s="50">
        <v>1.9019441638939373E-3</v>
      </c>
      <c r="N9764" s="50">
        <v>5.1999999999999998E-2</v>
      </c>
      <c r="O9764" s="50">
        <v>5.1999999999999998E-2</v>
      </c>
      <c r="R9764" s="59"/>
    </row>
    <row r="9765" spans="11:18" x14ac:dyDescent="0.2">
      <c r="K9765" s="17">
        <v>9756</v>
      </c>
      <c r="L9765" s="50">
        <v>1.7901300906586989E-3</v>
      </c>
      <c r="M9765" s="50">
        <v>1.8044117221126673E-3</v>
      </c>
      <c r="N9765" s="50">
        <v>5.28E-2</v>
      </c>
      <c r="O9765" s="50">
        <v>5.3199999999999997E-2</v>
      </c>
      <c r="R9765" s="59"/>
    </row>
    <row r="9766" spans="11:18" x14ac:dyDescent="0.2">
      <c r="K9766" s="17">
        <v>9757</v>
      </c>
      <c r="L9766" s="50">
        <v>1.5671357513755062E-3</v>
      </c>
      <c r="M9766" s="50">
        <v>1.5800537037191304E-3</v>
      </c>
      <c r="N9766" s="50">
        <v>4.7600000000000003E-2</v>
      </c>
      <c r="O9766" s="50">
        <v>4.8000000000000001E-2</v>
      </c>
      <c r="R9766" s="59"/>
    </row>
    <row r="9767" spans="11:18" x14ac:dyDescent="0.2">
      <c r="K9767" s="17">
        <v>9758</v>
      </c>
      <c r="L9767" s="50">
        <v>1.7226138218683325E-3</v>
      </c>
      <c r="M9767" s="50">
        <v>1.7370845723415247E-3</v>
      </c>
      <c r="N9767" s="50">
        <v>5.3600000000000002E-2</v>
      </c>
      <c r="O9767" s="50">
        <v>5.3800000000000001E-2</v>
      </c>
      <c r="R9767" s="59"/>
    </row>
    <row r="9768" spans="11:18" x14ac:dyDescent="0.2">
      <c r="K9768" s="17">
        <v>9759</v>
      </c>
      <c r="L9768" s="50">
        <v>1.7315680503076276E-3</v>
      </c>
      <c r="M9768" s="50">
        <v>1.7462162853637277E-3</v>
      </c>
      <c r="N9768" s="50">
        <v>5.3999999999999999E-2</v>
      </c>
      <c r="O9768" s="50">
        <v>5.5199999999999999E-2</v>
      </c>
      <c r="R9768" s="59"/>
    </row>
    <row r="9769" spans="11:18" x14ac:dyDescent="0.2">
      <c r="K9769" s="17">
        <v>9760</v>
      </c>
      <c r="L9769" s="50">
        <v>1.7971096936995829E-3</v>
      </c>
      <c r="M9769" s="50">
        <v>1.8115844783687311E-3</v>
      </c>
      <c r="N9769" s="50">
        <v>5.3600000000000002E-2</v>
      </c>
      <c r="O9769" s="50">
        <v>5.3800000000000001E-2</v>
      </c>
      <c r="R9769" s="59"/>
    </row>
    <row r="9770" spans="11:18" x14ac:dyDescent="0.2">
      <c r="K9770" s="17">
        <v>9761</v>
      </c>
      <c r="L9770" s="50">
        <v>1.9422455612947661E-3</v>
      </c>
      <c r="M9770" s="50">
        <v>1.9571084431131386E-3</v>
      </c>
      <c r="N9770" s="50">
        <v>5.5E-2</v>
      </c>
      <c r="O9770" s="50">
        <v>5.5E-2</v>
      </c>
      <c r="R9770" s="59"/>
    </row>
    <row r="9771" spans="11:18" x14ac:dyDescent="0.2">
      <c r="K9771" s="17">
        <v>9762</v>
      </c>
      <c r="L9771" s="50">
        <v>1.9665781791417159E-3</v>
      </c>
      <c r="M9771" s="50">
        <v>1.9813152283999136E-3</v>
      </c>
      <c r="N9771" s="50">
        <v>5.4399999999999997E-2</v>
      </c>
      <c r="O9771" s="50">
        <v>5.4800000000000001E-2</v>
      </c>
      <c r="R9771" s="59"/>
    </row>
    <row r="9772" spans="11:18" x14ac:dyDescent="0.2">
      <c r="K9772" s="17">
        <v>9763</v>
      </c>
      <c r="L9772" s="50">
        <v>1.760583071498352E-3</v>
      </c>
      <c r="M9772" s="50">
        <v>1.7749794879492026E-3</v>
      </c>
      <c r="N9772" s="50">
        <v>5.3400000000000003E-2</v>
      </c>
      <c r="O9772" s="50">
        <v>5.3600000000000002E-2</v>
      </c>
      <c r="R9772" s="59"/>
    </row>
    <row r="9773" spans="11:18" x14ac:dyDescent="0.2">
      <c r="K9773" s="17">
        <v>9764</v>
      </c>
      <c r="L9773" s="50">
        <v>1.7460038748052745E-3</v>
      </c>
      <c r="M9773" s="50">
        <v>1.7593651532140605E-3</v>
      </c>
      <c r="N9773" s="50">
        <v>4.9399999999999999E-2</v>
      </c>
      <c r="O9773" s="50">
        <v>4.9799999999999997E-2</v>
      </c>
      <c r="R9773" s="59"/>
    </row>
    <row r="9774" spans="11:18" x14ac:dyDescent="0.2">
      <c r="K9774" s="17">
        <v>9765</v>
      </c>
      <c r="L9774" s="50">
        <v>1.8489565149940302E-3</v>
      </c>
      <c r="M9774" s="50">
        <v>1.8624722026189052E-3</v>
      </c>
      <c r="N9774" s="50">
        <v>4.9599999999999998E-2</v>
      </c>
      <c r="O9774" s="50">
        <v>5.04E-2</v>
      </c>
      <c r="R9774" s="59"/>
    </row>
    <row r="9775" spans="11:18" x14ac:dyDescent="0.2">
      <c r="K9775" s="17">
        <v>9766</v>
      </c>
      <c r="L9775" s="50">
        <v>1.680217720752607E-3</v>
      </c>
      <c r="M9775" s="50">
        <v>1.6945795180341018E-3</v>
      </c>
      <c r="N9775" s="50">
        <v>5.3199999999999997E-2</v>
      </c>
      <c r="O9775" s="50">
        <v>5.3800000000000001E-2</v>
      </c>
      <c r="R9775" s="59"/>
    </row>
    <row r="9776" spans="11:18" x14ac:dyDescent="0.2">
      <c r="K9776" s="17">
        <v>9767</v>
      </c>
      <c r="L9776" s="50">
        <v>1.7607152527633946E-3</v>
      </c>
      <c r="M9776" s="50">
        <v>1.7750587883706296E-3</v>
      </c>
      <c r="N9776" s="50">
        <v>5.3199999999999997E-2</v>
      </c>
      <c r="O9776" s="50">
        <v>5.3400000000000003E-2</v>
      </c>
      <c r="R9776" s="59"/>
    </row>
    <row r="9777" spans="11:18" x14ac:dyDescent="0.2">
      <c r="K9777" s="17">
        <v>9768</v>
      </c>
      <c r="L9777" s="50">
        <v>1.7920830968438189E-3</v>
      </c>
      <c r="M9777" s="50">
        <v>1.8062464798112145E-3</v>
      </c>
      <c r="N9777" s="50">
        <v>5.1999999999999998E-2</v>
      </c>
      <c r="O9777" s="50">
        <v>5.2600000000000001E-2</v>
      </c>
      <c r="R9777" s="59"/>
    </row>
    <row r="9778" spans="11:18" x14ac:dyDescent="0.2">
      <c r="K9778" s="17">
        <v>9769</v>
      </c>
      <c r="L9778" s="50">
        <v>1.7208115623059299E-3</v>
      </c>
      <c r="M9778" s="50">
        <v>1.7339880810680526E-3</v>
      </c>
      <c r="N9778" s="50">
        <v>4.8599999999999997E-2</v>
      </c>
      <c r="O9778" s="50">
        <v>4.8800000000000003E-2</v>
      </c>
      <c r="R9778" s="59"/>
    </row>
    <row r="9779" spans="11:18" x14ac:dyDescent="0.2">
      <c r="K9779" s="17">
        <v>9770</v>
      </c>
      <c r="L9779" s="50">
        <v>1.8713985811408622E-3</v>
      </c>
      <c r="M9779" s="50">
        <v>1.8859457924812325E-3</v>
      </c>
      <c r="N9779" s="50">
        <v>5.3600000000000002E-2</v>
      </c>
      <c r="O9779" s="50">
        <v>5.4199999999999998E-2</v>
      </c>
      <c r="R9779" s="59"/>
    </row>
    <row r="9780" spans="11:18" x14ac:dyDescent="0.2">
      <c r="K9780" s="17">
        <v>9771</v>
      </c>
      <c r="L9780" s="50">
        <v>1.6090522672102523E-3</v>
      </c>
      <c r="M9780" s="50">
        <v>1.6226911513189416E-3</v>
      </c>
      <c r="N9780" s="50">
        <v>5.04E-2</v>
      </c>
      <c r="O9780" s="50">
        <v>5.0999999999999997E-2</v>
      </c>
      <c r="R9780" s="59"/>
    </row>
    <row r="9781" spans="11:18" x14ac:dyDescent="0.2">
      <c r="K9781" s="17">
        <v>9772</v>
      </c>
      <c r="L9781" s="50">
        <v>1.6304758993737779E-3</v>
      </c>
      <c r="M9781" s="50">
        <v>1.6448226408081077E-3</v>
      </c>
      <c r="N9781" s="50">
        <v>5.3400000000000003E-2</v>
      </c>
      <c r="O9781" s="50">
        <v>5.3400000000000003E-2</v>
      </c>
      <c r="R9781" s="59"/>
    </row>
    <row r="9782" spans="11:18" x14ac:dyDescent="0.2">
      <c r="K9782" s="17">
        <v>9773</v>
      </c>
      <c r="L9782" s="50">
        <v>1.5605831174621285E-3</v>
      </c>
      <c r="M9782" s="50">
        <v>1.5738939666626508E-3</v>
      </c>
      <c r="N9782" s="50">
        <v>4.9399999999999999E-2</v>
      </c>
      <c r="O9782" s="50">
        <v>4.9599999999999998E-2</v>
      </c>
      <c r="R9782" s="59"/>
    </row>
    <row r="9783" spans="11:18" x14ac:dyDescent="0.2">
      <c r="K9783" s="17">
        <v>9774</v>
      </c>
      <c r="L9783" s="50">
        <v>1.7204282241346206E-3</v>
      </c>
      <c r="M9783" s="50">
        <v>1.7334711990779027E-3</v>
      </c>
      <c r="N9783" s="50">
        <v>4.8000000000000001E-2</v>
      </c>
      <c r="O9783" s="50">
        <v>4.8399999999999999E-2</v>
      </c>
      <c r="R9783" s="59"/>
    </row>
    <row r="9784" spans="11:18" x14ac:dyDescent="0.2">
      <c r="K9784" s="17">
        <v>9775</v>
      </c>
      <c r="L9784" s="50">
        <v>1.8294359465717723E-3</v>
      </c>
      <c r="M9784" s="50">
        <v>1.8429407310566236E-3</v>
      </c>
      <c r="N9784" s="50">
        <v>4.9599999999999998E-2</v>
      </c>
      <c r="O9784" s="50">
        <v>0.05</v>
      </c>
      <c r="R9784" s="59"/>
    </row>
    <row r="9785" spans="11:18" x14ac:dyDescent="0.2">
      <c r="K9785" s="17">
        <v>9776</v>
      </c>
      <c r="L9785" s="50">
        <v>1.7360763778540107E-3</v>
      </c>
      <c r="M9785" s="50">
        <v>1.750664688777464E-3</v>
      </c>
      <c r="N9785" s="50">
        <v>5.4199999999999998E-2</v>
      </c>
      <c r="O9785" s="50">
        <v>5.4199999999999998E-2</v>
      </c>
      <c r="R9785" s="59"/>
    </row>
    <row r="9786" spans="11:18" x14ac:dyDescent="0.2">
      <c r="K9786" s="17">
        <v>9777</v>
      </c>
      <c r="L9786" s="50">
        <v>1.6225488572732551E-3</v>
      </c>
      <c r="M9786" s="50">
        <v>1.6361528997166045E-3</v>
      </c>
      <c r="N9786" s="50">
        <v>5.04E-2</v>
      </c>
      <c r="O9786" s="50">
        <v>5.0599999999999999E-2</v>
      </c>
      <c r="R9786" s="59"/>
    </row>
    <row r="9787" spans="11:18" x14ac:dyDescent="0.2">
      <c r="K9787" s="17">
        <v>9778</v>
      </c>
      <c r="L9787" s="50">
        <v>1.6715052517015298E-3</v>
      </c>
      <c r="M9787" s="50">
        <v>1.6861758322066112E-3</v>
      </c>
      <c r="N9787" s="50">
        <v>5.4600000000000003E-2</v>
      </c>
      <c r="O9787" s="50">
        <v>5.4600000000000003E-2</v>
      </c>
      <c r="R9787" s="59"/>
    </row>
    <row r="9788" spans="11:18" x14ac:dyDescent="0.2">
      <c r="K9788" s="17">
        <v>9779</v>
      </c>
      <c r="L9788" s="50">
        <v>1.6295966798536682E-3</v>
      </c>
      <c r="M9788" s="50">
        <v>1.6428986446447328E-3</v>
      </c>
      <c r="N9788" s="50">
        <v>4.9200000000000001E-2</v>
      </c>
      <c r="O9788" s="50">
        <v>4.9399999999999999E-2</v>
      </c>
      <c r="R9788" s="59"/>
    </row>
    <row r="9789" spans="11:18" x14ac:dyDescent="0.2">
      <c r="K9789" s="17">
        <v>9780</v>
      </c>
      <c r="L9789" s="50">
        <v>1.7260117890239301E-3</v>
      </c>
      <c r="M9789" s="50">
        <v>1.7402346926682604E-3</v>
      </c>
      <c r="N9789" s="50">
        <v>5.28E-2</v>
      </c>
      <c r="O9789" s="50">
        <v>5.28E-2</v>
      </c>
      <c r="R9789" s="59"/>
    </row>
    <row r="9790" spans="11:18" x14ac:dyDescent="0.2">
      <c r="K9790" s="17">
        <v>9781</v>
      </c>
      <c r="L9790" s="50">
        <v>1.9441978761456258E-3</v>
      </c>
      <c r="M9790" s="50">
        <v>1.9591529671749972E-3</v>
      </c>
      <c r="N9790" s="50">
        <v>5.5199999999999999E-2</v>
      </c>
      <c r="O9790" s="50">
        <v>5.5599999999999997E-2</v>
      </c>
      <c r="R9790" s="59"/>
    </row>
    <row r="9791" spans="11:18" x14ac:dyDescent="0.2">
      <c r="K9791" s="17">
        <v>9782</v>
      </c>
      <c r="L9791" s="50">
        <v>1.8539598054869938E-3</v>
      </c>
      <c r="M9791" s="50">
        <v>1.868112310193275E-3</v>
      </c>
      <c r="N9791" s="50">
        <v>5.2200000000000003E-2</v>
      </c>
      <c r="O9791" s="50">
        <v>5.2600000000000001E-2</v>
      </c>
      <c r="R9791" s="59"/>
    </row>
    <row r="9792" spans="11:18" x14ac:dyDescent="0.2">
      <c r="K9792" s="17">
        <v>9783</v>
      </c>
      <c r="L9792" s="50">
        <v>1.4757742734215343E-3</v>
      </c>
      <c r="M9792" s="50">
        <v>1.4885701021950756E-3</v>
      </c>
      <c r="N9792" s="50">
        <v>4.7600000000000003E-2</v>
      </c>
      <c r="O9792" s="50">
        <v>4.7600000000000003E-2</v>
      </c>
      <c r="R9792" s="59"/>
    </row>
    <row r="9793" spans="11:18" x14ac:dyDescent="0.2">
      <c r="K9793" s="17">
        <v>9784</v>
      </c>
      <c r="L9793" s="50">
        <v>1.6806249121453327E-3</v>
      </c>
      <c r="M9793" s="50">
        <v>1.6939424842676942E-3</v>
      </c>
      <c r="N9793" s="50">
        <v>4.9200000000000001E-2</v>
      </c>
      <c r="O9793" s="50">
        <v>4.9399999999999999E-2</v>
      </c>
      <c r="R9793" s="59"/>
    </row>
    <row r="9794" spans="11:18" x14ac:dyDescent="0.2">
      <c r="K9794" s="17">
        <v>9785</v>
      </c>
      <c r="L9794" s="50">
        <v>1.7031389274174465E-3</v>
      </c>
      <c r="M9794" s="50">
        <v>1.7164933166034949E-3</v>
      </c>
      <c r="N9794" s="50">
        <v>4.9399999999999999E-2</v>
      </c>
      <c r="O9794" s="50">
        <v>4.9599999999999998E-2</v>
      </c>
      <c r="R9794" s="59"/>
    </row>
    <row r="9795" spans="11:18" x14ac:dyDescent="0.2">
      <c r="K9795" s="17">
        <v>9786</v>
      </c>
      <c r="L9795" s="50">
        <v>1.9041080180830473E-3</v>
      </c>
      <c r="M9795" s="50">
        <v>1.9198094708474578E-3</v>
      </c>
      <c r="N9795" s="50">
        <v>5.8000000000000003E-2</v>
      </c>
      <c r="O9795" s="50">
        <v>5.8599999999999999E-2</v>
      </c>
      <c r="R9795" s="59"/>
    </row>
    <row r="9796" spans="11:18" x14ac:dyDescent="0.2">
      <c r="K9796" s="17">
        <v>9787</v>
      </c>
      <c r="L9796" s="50">
        <v>1.9688537627127298E-3</v>
      </c>
      <c r="M9796" s="50">
        <v>1.98382883441438E-3</v>
      </c>
      <c r="N9796" s="50">
        <v>5.5399999999999998E-2</v>
      </c>
      <c r="O9796" s="50">
        <v>5.5399999999999998E-2</v>
      </c>
      <c r="R9796" s="59"/>
    </row>
    <row r="9797" spans="11:18" x14ac:dyDescent="0.2">
      <c r="K9797" s="17">
        <v>9788</v>
      </c>
      <c r="L9797" s="50">
        <v>2.0065963158084296E-3</v>
      </c>
      <c r="M9797" s="50">
        <v>2.0215573068754493E-3</v>
      </c>
      <c r="N9797" s="50">
        <v>5.5199999999999999E-2</v>
      </c>
      <c r="O9797" s="50">
        <v>5.5399999999999998E-2</v>
      </c>
      <c r="R9797" s="59"/>
    </row>
    <row r="9798" spans="11:18" x14ac:dyDescent="0.2">
      <c r="K9798" s="17">
        <v>9789</v>
      </c>
      <c r="L9798" s="50">
        <v>1.7469520051824102E-3</v>
      </c>
      <c r="M9798" s="50">
        <v>1.76081967570817E-3</v>
      </c>
      <c r="N9798" s="50">
        <v>5.1400000000000001E-2</v>
      </c>
      <c r="O9798" s="50">
        <v>5.1400000000000001E-2</v>
      </c>
      <c r="R9798" s="59"/>
    </row>
    <row r="9799" spans="11:18" x14ac:dyDescent="0.2">
      <c r="K9799" s="17">
        <v>9790</v>
      </c>
      <c r="L9799" s="50">
        <v>1.7197140294840524E-3</v>
      </c>
      <c r="M9799" s="50">
        <v>1.7337387469321896E-3</v>
      </c>
      <c r="N9799" s="50">
        <v>5.1999999999999998E-2</v>
      </c>
      <c r="O9799" s="50">
        <v>5.2200000000000003E-2</v>
      </c>
      <c r="R9799" s="59"/>
    </row>
    <row r="9800" spans="11:18" x14ac:dyDescent="0.2">
      <c r="K9800" s="17">
        <v>9791</v>
      </c>
      <c r="L9800" s="50">
        <v>1.6915560135222648E-3</v>
      </c>
      <c r="M9800" s="50">
        <v>1.7052688408202914E-3</v>
      </c>
      <c r="N9800" s="50">
        <v>5.0599999999999999E-2</v>
      </c>
      <c r="O9800" s="50">
        <v>5.0999999999999997E-2</v>
      </c>
      <c r="R9800" s="59"/>
    </row>
    <row r="9801" spans="11:18" x14ac:dyDescent="0.2">
      <c r="K9801" s="17">
        <v>9792</v>
      </c>
      <c r="L9801" s="50">
        <v>1.714644582940373E-3</v>
      </c>
      <c r="M9801" s="50">
        <v>1.7288921675367287E-3</v>
      </c>
      <c r="N9801" s="50">
        <v>5.2600000000000001E-2</v>
      </c>
      <c r="O9801" s="50">
        <v>5.2999999999999999E-2</v>
      </c>
      <c r="R9801" s="59"/>
    </row>
    <row r="9802" spans="11:18" x14ac:dyDescent="0.2">
      <c r="K9802" s="17">
        <v>9793</v>
      </c>
      <c r="L9802" s="50">
        <v>1.6437004787820768E-3</v>
      </c>
      <c r="M9802" s="50">
        <v>1.6572636210268493E-3</v>
      </c>
      <c r="N9802" s="50">
        <v>5.0200000000000002E-2</v>
      </c>
      <c r="O9802" s="50">
        <v>5.0799999999999998E-2</v>
      </c>
      <c r="R9802" s="59"/>
    </row>
    <row r="9803" spans="11:18" x14ac:dyDescent="0.2">
      <c r="K9803" s="17">
        <v>9794</v>
      </c>
      <c r="L9803" s="50">
        <v>1.574314929895541E-3</v>
      </c>
      <c r="M9803" s="50">
        <v>1.58771211609848E-3</v>
      </c>
      <c r="N9803" s="50">
        <v>4.9799999999999997E-2</v>
      </c>
      <c r="O9803" s="50">
        <v>4.9799999999999997E-2</v>
      </c>
      <c r="R9803" s="59"/>
    </row>
    <row r="9804" spans="11:18" x14ac:dyDescent="0.2">
      <c r="K9804" s="17">
        <v>9795</v>
      </c>
      <c r="L9804" s="50">
        <v>1.7386708632874117E-3</v>
      </c>
      <c r="M9804" s="50">
        <v>1.7527583819133788E-3</v>
      </c>
      <c r="N9804" s="50">
        <v>5.1999999999999998E-2</v>
      </c>
      <c r="O9804" s="50">
        <v>5.28E-2</v>
      </c>
      <c r="R9804" s="59"/>
    </row>
    <row r="9805" spans="11:18" x14ac:dyDescent="0.2">
      <c r="K9805" s="17">
        <v>9796</v>
      </c>
      <c r="L9805" s="50">
        <v>1.7985981308001734E-3</v>
      </c>
      <c r="M9805" s="50">
        <v>1.8137139603329789E-3</v>
      </c>
      <c r="N9805" s="50">
        <v>5.5800000000000002E-2</v>
      </c>
      <c r="O9805" s="50">
        <v>5.6399999999999999E-2</v>
      </c>
      <c r="R9805" s="59"/>
    </row>
    <row r="9806" spans="11:18" x14ac:dyDescent="0.2">
      <c r="K9806" s="17">
        <v>9797</v>
      </c>
      <c r="L9806" s="50">
        <v>1.6787468679298635E-3</v>
      </c>
      <c r="M9806" s="50">
        <v>1.6929684680030402E-3</v>
      </c>
      <c r="N9806" s="50">
        <v>5.28E-2</v>
      </c>
      <c r="O9806" s="50">
        <v>5.3199999999999997E-2</v>
      </c>
      <c r="R9806" s="59"/>
    </row>
    <row r="9807" spans="11:18" x14ac:dyDescent="0.2">
      <c r="K9807" s="17">
        <v>9798</v>
      </c>
      <c r="L9807" s="50">
        <v>1.7936348779671589E-3</v>
      </c>
      <c r="M9807" s="50">
        <v>1.8081242587344359E-3</v>
      </c>
      <c r="N9807" s="50">
        <v>5.3600000000000002E-2</v>
      </c>
      <c r="O9807" s="50">
        <v>5.3999999999999999E-2</v>
      </c>
      <c r="R9807" s="59"/>
    </row>
    <row r="9808" spans="11:18" x14ac:dyDescent="0.2">
      <c r="K9808" s="17">
        <v>9799</v>
      </c>
      <c r="L9808" s="50">
        <v>1.8885164485300733E-3</v>
      </c>
      <c r="M9808" s="50">
        <v>1.9030351918391266E-3</v>
      </c>
      <c r="N9808" s="50">
        <v>5.3600000000000002E-2</v>
      </c>
      <c r="O9808" s="50">
        <v>5.3800000000000001E-2</v>
      </c>
      <c r="R9808" s="59"/>
    </row>
    <row r="9809" spans="11:18" x14ac:dyDescent="0.2">
      <c r="K9809" s="17">
        <v>9800</v>
      </c>
      <c r="L9809" s="50">
        <v>1.5706684514585703E-3</v>
      </c>
      <c r="M9809" s="50">
        <v>1.5838611611915282E-3</v>
      </c>
      <c r="N9809" s="50">
        <v>4.8800000000000003E-2</v>
      </c>
      <c r="O9809" s="50">
        <v>4.9399999999999999E-2</v>
      </c>
      <c r="R9809" s="59"/>
    </row>
    <row r="9810" spans="11:18" x14ac:dyDescent="0.2">
      <c r="K9810" s="17">
        <v>9801</v>
      </c>
      <c r="L9810" s="50">
        <v>2.052559125345479E-3</v>
      </c>
      <c r="M9810" s="50">
        <v>2.0684590977429322E-3</v>
      </c>
      <c r="N9810" s="50">
        <v>5.8599999999999999E-2</v>
      </c>
      <c r="O9810" s="50">
        <v>5.9200000000000003E-2</v>
      </c>
      <c r="R9810" s="59"/>
    </row>
    <row r="9811" spans="11:18" x14ac:dyDescent="0.2">
      <c r="K9811" s="17">
        <v>9802</v>
      </c>
      <c r="L9811" s="50">
        <v>1.7819103432557722E-3</v>
      </c>
      <c r="M9811" s="50">
        <v>1.7956342975973304E-3</v>
      </c>
      <c r="N9811" s="50">
        <v>5.0799999999999998E-2</v>
      </c>
      <c r="O9811" s="50">
        <v>5.0799999999999998E-2</v>
      </c>
      <c r="R9811" s="59"/>
    </row>
    <row r="9812" spans="11:18" x14ac:dyDescent="0.2">
      <c r="K9812" s="17">
        <v>9803</v>
      </c>
      <c r="L9812" s="50">
        <v>1.5807766505073454E-3</v>
      </c>
      <c r="M9812" s="50">
        <v>1.593402576827058E-3</v>
      </c>
      <c r="N9812" s="50">
        <v>4.6800000000000001E-2</v>
      </c>
      <c r="O9812" s="50">
        <v>4.7E-2</v>
      </c>
      <c r="R9812" s="59"/>
    </row>
    <row r="9813" spans="11:18" x14ac:dyDescent="0.2">
      <c r="K9813" s="17">
        <v>9804</v>
      </c>
      <c r="L9813" s="50">
        <v>1.560731503470833E-3</v>
      </c>
      <c r="M9813" s="50">
        <v>1.5744172288678689E-3</v>
      </c>
      <c r="N9813" s="50">
        <v>5.0799999999999998E-2</v>
      </c>
      <c r="O9813" s="50">
        <v>5.0999999999999997E-2</v>
      </c>
      <c r="R9813" s="59"/>
    </row>
    <row r="9814" spans="11:18" x14ac:dyDescent="0.2">
      <c r="K9814" s="17">
        <v>9805</v>
      </c>
      <c r="L9814" s="50">
        <v>1.8123058984332828E-3</v>
      </c>
      <c r="M9814" s="50">
        <v>1.826733209576037E-3</v>
      </c>
      <c r="N9814" s="50">
        <v>5.3400000000000003E-2</v>
      </c>
      <c r="O9814" s="50">
        <v>5.3800000000000001E-2</v>
      </c>
      <c r="R9814" s="59"/>
    </row>
    <row r="9815" spans="11:18" x14ac:dyDescent="0.2">
      <c r="K9815" s="17">
        <v>9806</v>
      </c>
      <c r="L9815" s="50">
        <v>1.6453155368648395E-3</v>
      </c>
      <c r="M9815" s="50">
        <v>1.6593039721381573E-3</v>
      </c>
      <c r="N9815" s="50">
        <v>5.1799999999999999E-2</v>
      </c>
      <c r="O9815" s="50">
        <v>5.2600000000000001E-2</v>
      </c>
      <c r="R9815" s="59"/>
    </row>
    <row r="9816" spans="11:18" x14ac:dyDescent="0.2">
      <c r="K9816" s="17">
        <v>9807</v>
      </c>
      <c r="L9816" s="50">
        <v>1.7787744274959816E-3</v>
      </c>
      <c r="M9816" s="50">
        <v>1.7927845198252327E-3</v>
      </c>
      <c r="N9816" s="50">
        <v>5.16E-2</v>
      </c>
      <c r="O9816" s="50">
        <v>5.2200000000000003E-2</v>
      </c>
      <c r="R9816" s="59"/>
    </row>
    <row r="9817" spans="11:18" x14ac:dyDescent="0.2">
      <c r="K9817" s="17">
        <v>9808</v>
      </c>
      <c r="L9817" s="50">
        <v>1.613169077598581E-3</v>
      </c>
      <c r="M9817" s="50">
        <v>1.6271480352305098E-3</v>
      </c>
      <c r="N9817" s="50">
        <v>5.1999999999999998E-2</v>
      </c>
      <c r="O9817" s="50">
        <v>5.1999999999999998E-2</v>
      </c>
      <c r="R9817" s="59"/>
    </row>
    <row r="9818" spans="11:18" x14ac:dyDescent="0.2">
      <c r="K9818" s="17">
        <v>9809</v>
      </c>
      <c r="L9818" s="50">
        <v>1.6761704295134533E-3</v>
      </c>
      <c r="M9818" s="50">
        <v>1.6898312551368211E-3</v>
      </c>
      <c r="N9818" s="50">
        <v>5.0599999999999999E-2</v>
      </c>
      <c r="O9818" s="50">
        <v>5.0799999999999998E-2</v>
      </c>
      <c r="R9818" s="59"/>
    </row>
    <row r="9819" spans="11:18" x14ac:dyDescent="0.2">
      <c r="K9819" s="17">
        <v>9810</v>
      </c>
      <c r="L9819" s="50">
        <v>1.501811486293581E-3</v>
      </c>
      <c r="M9819" s="50">
        <v>1.515133151416918E-3</v>
      </c>
      <c r="N9819" s="50">
        <v>4.9599999999999998E-2</v>
      </c>
      <c r="O9819" s="50">
        <v>4.9599999999999998E-2</v>
      </c>
      <c r="R9819" s="59"/>
    </row>
    <row r="9820" spans="11:18" x14ac:dyDescent="0.2">
      <c r="K9820" s="17">
        <v>9811</v>
      </c>
      <c r="L9820" s="50">
        <v>2.0393531057971174E-3</v>
      </c>
      <c r="M9820" s="50">
        <v>2.052943815732029E-3</v>
      </c>
      <c r="N9820" s="50">
        <v>4.9599999999999998E-2</v>
      </c>
      <c r="O9820" s="50">
        <v>5.0200000000000002E-2</v>
      </c>
      <c r="R9820" s="59"/>
    </row>
    <row r="9821" spans="11:18" x14ac:dyDescent="0.2">
      <c r="K9821" s="17">
        <v>9812</v>
      </c>
      <c r="L9821" s="50">
        <v>2.0484042396892083E-3</v>
      </c>
      <c r="M9821" s="50">
        <v>2.0645459499446009E-3</v>
      </c>
      <c r="N9821" s="50">
        <v>5.9799999999999999E-2</v>
      </c>
      <c r="O9821" s="50">
        <v>0.06</v>
      </c>
      <c r="R9821" s="59"/>
    </row>
    <row r="9822" spans="11:18" x14ac:dyDescent="0.2">
      <c r="K9822" s="17">
        <v>9813</v>
      </c>
      <c r="L9822" s="50">
        <v>1.6215286046430198E-3</v>
      </c>
      <c r="M9822" s="50">
        <v>1.636736683741464E-3</v>
      </c>
      <c r="N9822" s="50">
        <v>5.62E-2</v>
      </c>
      <c r="O9822" s="50">
        <v>5.7200000000000001E-2</v>
      </c>
      <c r="R9822" s="59"/>
    </row>
    <row r="9823" spans="11:18" x14ac:dyDescent="0.2">
      <c r="K9823" s="17">
        <v>9814</v>
      </c>
      <c r="L9823" s="50">
        <v>1.7403257050793539E-3</v>
      </c>
      <c r="M9823" s="50">
        <v>1.7538774436523332E-3</v>
      </c>
      <c r="N9823" s="50">
        <v>4.9799999999999997E-2</v>
      </c>
      <c r="O9823" s="50">
        <v>5.04E-2</v>
      </c>
      <c r="R9823" s="59"/>
    </row>
    <row r="9824" spans="11:18" x14ac:dyDescent="0.2">
      <c r="K9824" s="17">
        <v>9815</v>
      </c>
      <c r="L9824" s="50">
        <v>1.87841462542E-3</v>
      </c>
      <c r="M9824" s="50">
        <v>1.8928568969770617E-3</v>
      </c>
      <c r="N9824" s="50">
        <v>5.3400000000000003E-2</v>
      </c>
      <c r="O9824" s="50">
        <v>5.3800000000000001E-2</v>
      </c>
      <c r="R9824" s="59"/>
    </row>
    <row r="9825" spans="11:18" x14ac:dyDescent="0.2">
      <c r="K9825" s="17">
        <v>9816</v>
      </c>
      <c r="L9825" s="50">
        <v>1.682317179224868E-3</v>
      </c>
      <c r="M9825" s="50">
        <v>1.6957732419899917E-3</v>
      </c>
      <c r="N9825" s="50">
        <v>4.9799999999999997E-2</v>
      </c>
      <c r="O9825" s="50">
        <v>0.05</v>
      </c>
      <c r="R9825" s="59"/>
    </row>
    <row r="9826" spans="11:18" x14ac:dyDescent="0.2">
      <c r="K9826" s="17">
        <v>9817</v>
      </c>
      <c r="L9826" s="50">
        <v>1.7302628528727581E-3</v>
      </c>
      <c r="M9826" s="50">
        <v>1.7444250480940014E-3</v>
      </c>
      <c r="N9826" s="50">
        <v>5.2400000000000002E-2</v>
      </c>
      <c r="O9826" s="50">
        <v>5.2600000000000001E-2</v>
      </c>
      <c r="R9826" s="59"/>
    </row>
    <row r="9827" spans="11:18" x14ac:dyDescent="0.2">
      <c r="K9827" s="17">
        <v>9818</v>
      </c>
      <c r="L9827" s="50">
        <v>1.8583897863736489E-3</v>
      </c>
      <c r="M9827" s="50">
        <v>1.8722138057900145E-3</v>
      </c>
      <c r="N9827" s="50">
        <v>5.0999999999999997E-2</v>
      </c>
      <c r="O9827" s="50">
        <v>5.1400000000000001E-2</v>
      </c>
      <c r="R9827" s="59"/>
    </row>
    <row r="9828" spans="11:18" x14ac:dyDescent="0.2">
      <c r="K9828" s="17">
        <v>9819</v>
      </c>
      <c r="L9828" s="50">
        <v>1.6810008413321142E-3</v>
      </c>
      <c r="M9828" s="50">
        <v>1.6943673959680431E-3</v>
      </c>
      <c r="N9828" s="50">
        <v>4.9200000000000001E-2</v>
      </c>
      <c r="O9828" s="50">
        <v>4.9799999999999997E-2</v>
      </c>
      <c r="R9828" s="59"/>
    </row>
    <row r="9829" spans="11:18" x14ac:dyDescent="0.2">
      <c r="K9829" s="17">
        <v>9820</v>
      </c>
      <c r="L9829" s="50">
        <v>1.7016819233395364E-3</v>
      </c>
      <c r="M9829" s="50">
        <v>1.716568057508827E-3</v>
      </c>
      <c r="N9829" s="50">
        <v>5.5199999999999999E-2</v>
      </c>
      <c r="O9829" s="50">
        <v>5.5599999999999997E-2</v>
      </c>
      <c r="R9829" s="59"/>
    </row>
    <row r="9830" spans="11:18" x14ac:dyDescent="0.2">
      <c r="K9830" s="17">
        <v>9821</v>
      </c>
      <c r="L9830" s="50">
        <v>1.5139499492349735E-3</v>
      </c>
      <c r="M9830" s="50">
        <v>1.5266548468162219E-3</v>
      </c>
      <c r="N9830" s="50">
        <v>4.7199999999999999E-2</v>
      </c>
      <c r="O9830" s="50">
        <v>4.7199999999999999E-2</v>
      </c>
      <c r="R9830" s="59"/>
    </row>
    <row r="9831" spans="11:18" x14ac:dyDescent="0.2">
      <c r="K9831" s="17">
        <v>9822</v>
      </c>
      <c r="L9831" s="50">
        <v>1.7260198655106474E-3</v>
      </c>
      <c r="M9831" s="50">
        <v>1.7402352203243574E-3</v>
      </c>
      <c r="N9831" s="50">
        <v>5.2400000000000002E-2</v>
      </c>
      <c r="O9831" s="50">
        <v>5.2999999999999999E-2</v>
      </c>
      <c r="R9831" s="59"/>
    </row>
    <row r="9832" spans="11:18" x14ac:dyDescent="0.2">
      <c r="K9832" s="17">
        <v>9823</v>
      </c>
      <c r="L9832" s="50">
        <v>1.8095345925431133E-3</v>
      </c>
      <c r="M9832" s="50">
        <v>1.8237575098663027E-3</v>
      </c>
      <c r="N9832" s="50">
        <v>5.2400000000000002E-2</v>
      </c>
      <c r="O9832" s="50">
        <v>5.28E-2</v>
      </c>
      <c r="R9832" s="59"/>
    </row>
    <row r="9833" spans="11:18" x14ac:dyDescent="0.2">
      <c r="K9833" s="17">
        <v>9824</v>
      </c>
      <c r="L9833" s="50">
        <v>1.5694886130136654E-3</v>
      </c>
      <c r="M9833" s="50">
        <v>1.58156036413131E-3</v>
      </c>
      <c r="N9833" s="50">
        <v>4.4600000000000001E-2</v>
      </c>
      <c r="O9833" s="50">
        <v>4.4999999999999998E-2</v>
      </c>
      <c r="R9833" s="59"/>
    </row>
    <row r="9834" spans="11:18" x14ac:dyDescent="0.2">
      <c r="K9834" s="17">
        <v>9825</v>
      </c>
      <c r="L9834" s="50">
        <v>1.4884137835443245E-3</v>
      </c>
      <c r="M9834" s="50">
        <v>1.5013932553457337E-3</v>
      </c>
      <c r="N9834" s="50">
        <v>4.82E-2</v>
      </c>
      <c r="O9834" s="50">
        <v>4.8599999999999997E-2</v>
      </c>
      <c r="R9834" s="59"/>
    </row>
    <row r="9835" spans="11:18" x14ac:dyDescent="0.2">
      <c r="K9835" s="17">
        <v>9826</v>
      </c>
      <c r="L9835" s="50">
        <v>1.606937148604998E-3</v>
      </c>
      <c r="M9835" s="50">
        <v>1.6202733660175778E-3</v>
      </c>
      <c r="N9835" s="50">
        <v>4.9399999999999999E-2</v>
      </c>
      <c r="O9835" s="50">
        <v>4.9599999999999998E-2</v>
      </c>
      <c r="R9835" s="59"/>
    </row>
    <row r="9836" spans="11:18" x14ac:dyDescent="0.2">
      <c r="K9836" s="17">
        <v>9827</v>
      </c>
      <c r="L9836" s="50">
        <v>1.5957621849931201E-3</v>
      </c>
      <c r="M9836" s="50">
        <v>1.6088087411274348E-3</v>
      </c>
      <c r="N9836" s="50">
        <v>4.8399999999999999E-2</v>
      </c>
      <c r="O9836" s="50">
        <v>4.8599999999999997E-2</v>
      </c>
      <c r="R9836" s="59"/>
    </row>
    <row r="9837" spans="11:18" x14ac:dyDescent="0.2">
      <c r="K9837" s="17">
        <v>9828</v>
      </c>
      <c r="L9837" s="50">
        <v>1.7341816982521295E-3</v>
      </c>
      <c r="M9837" s="50">
        <v>1.7486009277432565E-3</v>
      </c>
      <c r="N9837" s="50">
        <v>5.3400000000000003E-2</v>
      </c>
      <c r="O9837" s="50">
        <v>5.3800000000000001E-2</v>
      </c>
      <c r="R9837" s="59"/>
    </row>
    <row r="9838" spans="11:18" x14ac:dyDescent="0.2">
      <c r="K9838" s="17">
        <v>9829</v>
      </c>
      <c r="L9838" s="50">
        <v>1.5757460199167382E-3</v>
      </c>
      <c r="M9838" s="50">
        <v>1.5884998369678953E-3</v>
      </c>
      <c r="N9838" s="50">
        <v>4.7199999999999999E-2</v>
      </c>
      <c r="O9838" s="50">
        <v>4.7600000000000003E-2</v>
      </c>
      <c r="R9838" s="59"/>
    </row>
    <row r="9839" spans="11:18" x14ac:dyDescent="0.2">
      <c r="K9839" s="17">
        <v>9830</v>
      </c>
      <c r="L9839" s="50">
        <v>1.6707429488577957E-3</v>
      </c>
      <c r="M9839" s="50">
        <v>1.684087701177823E-3</v>
      </c>
      <c r="N9839" s="50">
        <v>4.9399999999999999E-2</v>
      </c>
      <c r="O9839" s="50">
        <v>4.9599999999999998E-2</v>
      </c>
      <c r="R9839" s="59"/>
    </row>
    <row r="9840" spans="11:18" x14ac:dyDescent="0.2">
      <c r="K9840" s="17">
        <v>9831</v>
      </c>
      <c r="L9840" s="50">
        <v>1.7385907347289131E-3</v>
      </c>
      <c r="M9840" s="50">
        <v>1.7520639682473459E-3</v>
      </c>
      <c r="N9840" s="50">
        <v>4.9599999999999998E-2</v>
      </c>
      <c r="O9840" s="50">
        <v>5.0200000000000002E-2</v>
      </c>
      <c r="R9840" s="59"/>
    </row>
    <row r="9841" spans="11:18" x14ac:dyDescent="0.2">
      <c r="K9841" s="17">
        <v>9832</v>
      </c>
      <c r="L9841" s="50">
        <v>1.8626206233628491E-3</v>
      </c>
      <c r="M9841" s="50">
        <v>1.8771466679992162E-3</v>
      </c>
      <c r="N9841" s="50">
        <v>5.3600000000000002E-2</v>
      </c>
      <c r="O9841" s="50">
        <v>5.3800000000000001E-2</v>
      </c>
      <c r="R9841" s="59"/>
    </row>
    <row r="9842" spans="11:18" x14ac:dyDescent="0.2">
      <c r="K9842" s="17">
        <v>9833</v>
      </c>
      <c r="L9842" s="50">
        <v>1.5488157356721697E-3</v>
      </c>
      <c r="M9842" s="50">
        <v>1.5614962710283251E-3</v>
      </c>
      <c r="N9842" s="50">
        <v>4.6800000000000001E-2</v>
      </c>
      <c r="O9842" s="50">
        <v>4.7399999999999998E-2</v>
      </c>
      <c r="R9842" s="59"/>
    </row>
    <row r="9843" spans="11:18" x14ac:dyDescent="0.2">
      <c r="K9843" s="17">
        <v>9834</v>
      </c>
      <c r="L9843" s="50">
        <v>1.850983064767734E-3</v>
      </c>
      <c r="M9843" s="50">
        <v>1.8656470000048635E-3</v>
      </c>
      <c r="N9843" s="50">
        <v>5.3999999999999999E-2</v>
      </c>
      <c r="O9843" s="50">
        <v>5.4600000000000003E-2</v>
      </c>
      <c r="R9843" s="59"/>
    </row>
    <row r="9844" spans="11:18" x14ac:dyDescent="0.2">
      <c r="K9844" s="17">
        <v>9835</v>
      </c>
      <c r="L9844" s="50">
        <v>1.5151530638583257E-3</v>
      </c>
      <c r="M9844" s="50">
        <v>1.5274986725001269E-3</v>
      </c>
      <c r="N9844" s="50">
        <v>4.58E-2</v>
      </c>
      <c r="O9844" s="50">
        <v>4.5999999999999999E-2</v>
      </c>
      <c r="R9844" s="59"/>
    </row>
    <row r="9845" spans="11:18" x14ac:dyDescent="0.2">
      <c r="K9845" s="17">
        <v>9836</v>
      </c>
      <c r="L9845" s="50">
        <v>1.7530715860829349E-3</v>
      </c>
      <c r="M9845" s="50">
        <v>1.7672829768937486E-3</v>
      </c>
      <c r="N9845" s="50">
        <v>5.1999999999999998E-2</v>
      </c>
      <c r="O9845" s="50">
        <v>5.3199999999999997E-2</v>
      </c>
      <c r="R9845" s="59"/>
    </row>
    <row r="9846" spans="11:18" x14ac:dyDescent="0.2">
      <c r="K9846" s="17">
        <v>9837</v>
      </c>
      <c r="L9846" s="50">
        <v>1.4532823773915015E-3</v>
      </c>
      <c r="M9846" s="50">
        <v>1.4667433054795682E-3</v>
      </c>
      <c r="N9846" s="50">
        <v>5.0200000000000002E-2</v>
      </c>
      <c r="O9846" s="50">
        <v>5.0200000000000002E-2</v>
      </c>
      <c r="R9846" s="59"/>
    </row>
    <row r="9847" spans="11:18" x14ac:dyDescent="0.2">
      <c r="K9847" s="17">
        <v>9838</v>
      </c>
      <c r="L9847" s="50">
        <v>1.6073426715460708E-3</v>
      </c>
      <c r="M9847" s="50">
        <v>1.6198932354801623E-3</v>
      </c>
      <c r="N9847" s="50">
        <v>4.6399999999999997E-2</v>
      </c>
      <c r="O9847" s="50">
        <v>4.6800000000000001E-2</v>
      </c>
      <c r="R9847" s="59"/>
    </row>
    <row r="9848" spans="11:18" x14ac:dyDescent="0.2">
      <c r="K9848" s="17">
        <v>9839</v>
      </c>
      <c r="L9848" s="50">
        <v>1.7049373639340213E-3</v>
      </c>
      <c r="M9848" s="50">
        <v>1.7186754063097532E-3</v>
      </c>
      <c r="N9848" s="50">
        <v>5.0799999999999998E-2</v>
      </c>
      <c r="O9848" s="50">
        <v>5.0999999999999997E-2</v>
      </c>
      <c r="R9848" s="59"/>
    </row>
    <row r="9849" spans="11:18" x14ac:dyDescent="0.2">
      <c r="K9849" s="17">
        <v>9840</v>
      </c>
      <c r="L9849" s="50">
        <v>1.7638314939452098E-3</v>
      </c>
      <c r="M9849" s="50">
        <v>1.7788427464859361E-3</v>
      </c>
      <c r="N9849" s="50">
        <v>5.5800000000000002E-2</v>
      </c>
      <c r="O9849" s="50">
        <v>5.5800000000000002E-2</v>
      </c>
      <c r="R9849" s="59"/>
    </row>
    <row r="9850" spans="11:18" x14ac:dyDescent="0.2">
      <c r="K9850" s="17">
        <v>9841</v>
      </c>
      <c r="L9850" s="50">
        <v>1.6972701717556196E-3</v>
      </c>
      <c r="M9850" s="50">
        <v>1.7117940192760063E-3</v>
      </c>
      <c r="N9850" s="50">
        <v>5.3999999999999999E-2</v>
      </c>
      <c r="O9850" s="50">
        <v>5.3999999999999999E-2</v>
      </c>
      <c r="R9850" s="59"/>
    </row>
    <row r="9851" spans="11:18" x14ac:dyDescent="0.2">
      <c r="K9851" s="17">
        <v>9842</v>
      </c>
      <c r="L9851" s="50">
        <v>1.7993399006991687E-3</v>
      </c>
      <c r="M9851" s="50">
        <v>1.8141769663542803E-3</v>
      </c>
      <c r="N9851" s="50">
        <v>5.4800000000000001E-2</v>
      </c>
      <c r="O9851" s="50">
        <v>5.5199999999999999E-2</v>
      </c>
      <c r="R9851" s="59"/>
    </row>
    <row r="9852" spans="11:18" x14ac:dyDescent="0.2">
      <c r="K9852" s="17">
        <v>9843</v>
      </c>
      <c r="L9852" s="50">
        <v>1.7033231704372579E-3</v>
      </c>
      <c r="M9852" s="50">
        <v>1.7163571747045938E-3</v>
      </c>
      <c r="N9852" s="50">
        <v>4.82E-2</v>
      </c>
      <c r="O9852" s="50">
        <v>4.8399999999999999E-2</v>
      </c>
      <c r="R9852" s="59"/>
    </row>
    <row r="9853" spans="11:18" x14ac:dyDescent="0.2">
      <c r="K9853" s="17">
        <v>9844</v>
      </c>
      <c r="L9853" s="50">
        <v>2.0273049073581809E-3</v>
      </c>
      <c r="M9853" s="50">
        <v>2.0423861916200317E-3</v>
      </c>
      <c r="N9853" s="50">
        <v>5.5399999999999998E-2</v>
      </c>
      <c r="O9853" s="50">
        <v>5.6000000000000001E-2</v>
      </c>
      <c r="R9853" s="59"/>
    </row>
    <row r="9854" spans="11:18" x14ac:dyDescent="0.2">
      <c r="K9854" s="17">
        <v>9845</v>
      </c>
      <c r="L9854" s="50">
        <v>1.666808200304924E-3</v>
      </c>
      <c r="M9854" s="50">
        <v>1.6805021313892172E-3</v>
      </c>
      <c r="N9854" s="50">
        <v>5.0799999999999998E-2</v>
      </c>
      <c r="O9854" s="50">
        <v>5.1200000000000002E-2</v>
      </c>
      <c r="R9854" s="59"/>
    </row>
    <row r="9855" spans="11:18" x14ac:dyDescent="0.2">
      <c r="K9855" s="17">
        <v>9846</v>
      </c>
      <c r="L9855" s="50">
        <v>1.8920100630988692E-3</v>
      </c>
      <c r="M9855" s="50">
        <v>1.9061421665018904E-3</v>
      </c>
      <c r="N9855" s="50">
        <v>5.1999999999999998E-2</v>
      </c>
      <c r="O9855" s="50">
        <v>5.2600000000000001E-2</v>
      </c>
      <c r="R9855" s="59"/>
    </row>
    <row r="9856" spans="11:18" x14ac:dyDescent="0.2">
      <c r="K9856" s="17">
        <v>9847</v>
      </c>
      <c r="L9856" s="50">
        <v>1.6661541945384056E-3</v>
      </c>
      <c r="M9856" s="50">
        <v>1.6806161021879085E-3</v>
      </c>
      <c r="N9856" s="50">
        <v>5.3800000000000001E-2</v>
      </c>
      <c r="O9856" s="50">
        <v>5.3800000000000001E-2</v>
      </c>
      <c r="R9856" s="59"/>
    </row>
    <row r="9857" spans="11:18" x14ac:dyDescent="0.2">
      <c r="K9857" s="17">
        <v>9848</v>
      </c>
      <c r="L9857" s="50">
        <v>1.757125494737329E-3</v>
      </c>
      <c r="M9857" s="50">
        <v>1.7704575136650298E-3</v>
      </c>
      <c r="N9857" s="50">
        <v>4.9200000000000001E-2</v>
      </c>
      <c r="O9857" s="50">
        <v>4.9399999999999999E-2</v>
      </c>
      <c r="R9857" s="59"/>
    </row>
    <row r="9858" spans="11:18" x14ac:dyDescent="0.2">
      <c r="K9858" s="17">
        <v>9849</v>
      </c>
      <c r="L9858" s="50">
        <v>1.8882727681332923E-3</v>
      </c>
      <c r="M9858" s="50">
        <v>1.9018991202607977E-3</v>
      </c>
      <c r="N9858" s="50">
        <v>5.0200000000000002E-2</v>
      </c>
      <c r="O9858" s="50">
        <v>5.04E-2</v>
      </c>
      <c r="R9858" s="59"/>
    </row>
    <row r="9859" spans="11:18" x14ac:dyDescent="0.2">
      <c r="K9859" s="17">
        <v>9850</v>
      </c>
      <c r="L9859" s="50">
        <v>1.7785178648265206E-3</v>
      </c>
      <c r="M9859" s="50">
        <v>1.7928683143484691E-3</v>
      </c>
      <c r="N9859" s="50">
        <v>5.2999999999999999E-2</v>
      </c>
      <c r="O9859" s="50">
        <v>5.3400000000000003E-2</v>
      </c>
      <c r="R9859" s="59"/>
    </row>
    <row r="9860" spans="11:18" x14ac:dyDescent="0.2">
      <c r="K9860" s="17">
        <v>9851</v>
      </c>
      <c r="L9860" s="50">
        <v>1.7069669418400166E-3</v>
      </c>
      <c r="M9860" s="50">
        <v>1.7209383886634796E-3</v>
      </c>
      <c r="N9860" s="50">
        <v>5.1799999999999999E-2</v>
      </c>
      <c r="O9860" s="50">
        <v>5.1999999999999998E-2</v>
      </c>
      <c r="R9860" s="59"/>
    </row>
    <row r="9861" spans="11:18" x14ac:dyDescent="0.2">
      <c r="K9861" s="17">
        <v>9852</v>
      </c>
      <c r="L9861" s="50">
        <v>1.9171609232679146E-3</v>
      </c>
      <c r="M9861" s="50">
        <v>1.931652501841262E-3</v>
      </c>
      <c r="N9861" s="50">
        <v>5.3199999999999997E-2</v>
      </c>
      <c r="O9861" s="50">
        <v>5.3800000000000001E-2</v>
      </c>
      <c r="R9861" s="59"/>
    </row>
    <row r="9862" spans="11:18" x14ac:dyDescent="0.2">
      <c r="K9862" s="17">
        <v>9853</v>
      </c>
      <c r="L9862" s="50">
        <v>1.8078118929160166E-3</v>
      </c>
      <c r="M9862" s="50">
        <v>1.8216992807421073E-3</v>
      </c>
      <c r="N9862" s="50">
        <v>5.1200000000000002E-2</v>
      </c>
      <c r="O9862" s="50">
        <v>5.16E-2</v>
      </c>
      <c r="R9862" s="59"/>
    </row>
    <row r="9863" spans="11:18" x14ac:dyDescent="0.2">
      <c r="K9863" s="17">
        <v>9854</v>
      </c>
      <c r="L9863" s="50">
        <v>1.6965816422659301E-3</v>
      </c>
      <c r="M9863" s="50">
        <v>1.7108261956003152E-3</v>
      </c>
      <c r="N9863" s="50">
        <v>5.2600000000000001E-2</v>
      </c>
      <c r="O9863" s="50">
        <v>5.3199999999999997E-2</v>
      </c>
      <c r="R9863" s="59"/>
    </row>
    <row r="9864" spans="11:18" x14ac:dyDescent="0.2">
      <c r="K9864" s="17">
        <v>9855</v>
      </c>
      <c r="L9864" s="50">
        <v>2.0380893283103445E-3</v>
      </c>
      <c r="M9864" s="50">
        <v>2.052505584608311E-3</v>
      </c>
      <c r="N9864" s="50">
        <v>5.2999999999999999E-2</v>
      </c>
      <c r="O9864" s="50">
        <v>5.3199999999999997E-2</v>
      </c>
      <c r="R9864" s="59"/>
    </row>
    <row r="9865" spans="11:18" x14ac:dyDescent="0.2">
      <c r="K9865" s="17">
        <v>9856</v>
      </c>
      <c r="L9865" s="50">
        <v>1.7777700252951199E-3</v>
      </c>
      <c r="M9865" s="50">
        <v>1.7911984685483749E-3</v>
      </c>
      <c r="N9865" s="50">
        <v>4.9599999999999998E-2</v>
      </c>
      <c r="O9865" s="50">
        <v>4.9799999999999997E-2</v>
      </c>
      <c r="R9865" s="59"/>
    </row>
    <row r="9866" spans="11:18" x14ac:dyDescent="0.2">
      <c r="K9866" s="17">
        <v>9857</v>
      </c>
      <c r="L9866" s="50">
        <v>1.5462933920273806E-3</v>
      </c>
      <c r="M9866" s="50">
        <v>1.5589384707301742E-3</v>
      </c>
      <c r="N9866" s="50">
        <v>4.6800000000000001E-2</v>
      </c>
      <c r="O9866" s="50">
        <v>4.7199999999999999E-2</v>
      </c>
      <c r="R9866" s="59"/>
    </row>
    <row r="9867" spans="11:18" x14ac:dyDescent="0.2">
      <c r="K9867" s="17">
        <v>9858</v>
      </c>
      <c r="L9867" s="50">
        <v>1.7233642229684634E-3</v>
      </c>
      <c r="M9867" s="50">
        <v>1.7368103193786681E-3</v>
      </c>
      <c r="N9867" s="50">
        <v>4.9799999999999997E-2</v>
      </c>
      <c r="O9867" s="50">
        <v>4.9799999999999997E-2</v>
      </c>
      <c r="R9867" s="59"/>
    </row>
    <row r="9868" spans="11:18" x14ac:dyDescent="0.2">
      <c r="K9868" s="17">
        <v>9859</v>
      </c>
      <c r="L9868" s="50">
        <v>1.7238336128897159E-3</v>
      </c>
      <c r="M9868" s="50">
        <v>1.7379482796644201E-3</v>
      </c>
      <c r="N9868" s="50">
        <v>5.2200000000000003E-2</v>
      </c>
      <c r="O9868" s="50">
        <v>5.2600000000000001E-2</v>
      </c>
      <c r="R9868" s="59"/>
    </row>
    <row r="9869" spans="11:18" x14ac:dyDescent="0.2">
      <c r="K9869" s="17">
        <v>9860</v>
      </c>
      <c r="L9869" s="50">
        <v>1.5641704394726305E-3</v>
      </c>
      <c r="M9869" s="50">
        <v>1.576528677307842E-3</v>
      </c>
      <c r="N9869" s="50">
        <v>4.5600000000000002E-2</v>
      </c>
      <c r="O9869" s="50">
        <v>4.5999999999999999E-2</v>
      </c>
      <c r="R9869" s="59"/>
    </row>
    <row r="9870" spans="11:18" x14ac:dyDescent="0.2">
      <c r="K9870" s="17">
        <v>9861</v>
      </c>
      <c r="L9870" s="50">
        <v>1.7792350625040235E-3</v>
      </c>
      <c r="M9870" s="50">
        <v>1.7938892650870915E-3</v>
      </c>
      <c r="N9870" s="50">
        <v>5.4399999999999997E-2</v>
      </c>
      <c r="O9870" s="50">
        <v>5.4399999999999997E-2</v>
      </c>
      <c r="R9870" s="59"/>
    </row>
    <row r="9871" spans="11:18" x14ac:dyDescent="0.2">
      <c r="K9871" s="17">
        <v>9862</v>
      </c>
      <c r="L9871" s="50">
        <v>1.6706424044553565E-3</v>
      </c>
      <c r="M9871" s="50">
        <v>1.6848176172325712E-3</v>
      </c>
      <c r="N9871" s="50">
        <v>5.2200000000000003E-2</v>
      </c>
      <c r="O9871" s="50">
        <v>5.2999999999999999E-2</v>
      </c>
      <c r="R9871" s="59"/>
    </row>
    <row r="9872" spans="11:18" x14ac:dyDescent="0.2">
      <c r="K9872" s="17">
        <v>9863</v>
      </c>
      <c r="L9872" s="50">
        <v>1.7746920405118502E-3</v>
      </c>
      <c r="M9872" s="50">
        <v>1.7887830300428141E-3</v>
      </c>
      <c r="N9872" s="50">
        <v>5.2200000000000003E-2</v>
      </c>
      <c r="O9872" s="50">
        <v>5.2400000000000002E-2</v>
      </c>
      <c r="R9872" s="59"/>
    </row>
    <row r="9873" spans="11:18" x14ac:dyDescent="0.2">
      <c r="K9873" s="17">
        <v>9864</v>
      </c>
      <c r="L9873" s="50">
        <v>2.0299794944874275E-3</v>
      </c>
      <c r="M9873" s="50">
        <v>2.0447912986007789E-3</v>
      </c>
      <c r="N9873" s="50">
        <v>5.4600000000000003E-2</v>
      </c>
      <c r="O9873" s="50">
        <v>5.4800000000000001E-2</v>
      </c>
      <c r="R9873" s="59"/>
    </row>
    <row r="9874" spans="11:18" x14ac:dyDescent="0.2">
      <c r="K9874" s="17">
        <v>9865</v>
      </c>
      <c r="L9874" s="50">
        <v>1.6493958679855772E-3</v>
      </c>
      <c r="M9874" s="50">
        <v>1.6617690269549578E-3</v>
      </c>
      <c r="N9874" s="50">
        <v>4.5400000000000003E-2</v>
      </c>
      <c r="O9874" s="50">
        <v>4.58E-2</v>
      </c>
      <c r="R9874" s="59"/>
    </row>
    <row r="9875" spans="11:18" x14ac:dyDescent="0.2">
      <c r="K9875" s="17">
        <v>9866</v>
      </c>
      <c r="L9875" s="50">
        <v>1.8463567278543445E-3</v>
      </c>
      <c r="M9875" s="50">
        <v>1.8602352949397378E-3</v>
      </c>
      <c r="N9875" s="50">
        <v>5.0799999999999998E-2</v>
      </c>
      <c r="O9875" s="50">
        <v>5.16E-2</v>
      </c>
      <c r="R9875" s="59"/>
    </row>
    <row r="9876" spans="11:18" x14ac:dyDescent="0.2">
      <c r="K9876" s="17">
        <v>9867</v>
      </c>
      <c r="L9876" s="50">
        <v>1.9824343352619258E-3</v>
      </c>
      <c r="M9876" s="50">
        <v>1.9972627614269528E-3</v>
      </c>
      <c r="N9876" s="50">
        <v>5.4800000000000001E-2</v>
      </c>
      <c r="O9876" s="50">
        <v>5.5E-2</v>
      </c>
      <c r="R9876" s="59"/>
    </row>
    <row r="9877" spans="11:18" x14ac:dyDescent="0.2">
      <c r="K9877" s="17">
        <v>9868</v>
      </c>
      <c r="L9877" s="50">
        <v>1.677531648675243E-3</v>
      </c>
      <c r="M9877" s="50">
        <v>1.6910751011932625E-3</v>
      </c>
      <c r="N9877" s="50">
        <v>4.9799999999999997E-2</v>
      </c>
      <c r="O9877" s="50">
        <v>5.0599999999999999E-2</v>
      </c>
      <c r="R9877" s="59"/>
    </row>
    <row r="9878" spans="11:18" x14ac:dyDescent="0.2">
      <c r="K9878" s="17">
        <v>9869</v>
      </c>
      <c r="L9878" s="50">
        <v>1.8014255866652669E-3</v>
      </c>
      <c r="M9878" s="50">
        <v>1.8155983390159712E-3</v>
      </c>
      <c r="N9878" s="50">
        <v>5.2400000000000002E-2</v>
      </c>
      <c r="O9878" s="50">
        <v>5.2600000000000001E-2</v>
      </c>
      <c r="R9878" s="59"/>
    </row>
    <row r="9879" spans="11:18" x14ac:dyDescent="0.2">
      <c r="K9879" s="17">
        <v>9870</v>
      </c>
      <c r="L9879" s="50">
        <v>1.7819821898806389E-3</v>
      </c>
      <c r="M9879" s="50">
        <v>1.7957455260041067E-3</v>
      </c>
      <c r="N9879" s="50">
        <v>5.0799999999999998E-2</v>
      </c>
      <c r="O9879" s="50">
        <v>5.1200000000000002E-2</v>
      </c>
      <c r="R9879" s="59"/>
    </row>
    <row r="9880" spans="11:18" x14ac:dyDescent="0.2">
      <c r="K9880" s="17">
        <v>9871</v>
      </c>
      <c r="L9880" s="50">
        <v>1.7016952151014965E-3</v>
      </c>
      <c r="M9880" s="50">
        <v>1.714935569534171E-3</v>
      </c>
      <c r="N9880" s="50">
        <v>4.8800000000000003E-2</v>
      </c>
      <c r="O9880" s="50">
        <v>4.9200000000000001E-2</v>
      </c>
      <c r="R9880" s="59"/>
    </row>
    <row r="9881" spans="11:18" x14ac:dyDescent="0.2">
      <c r="K9881" s="17">
        <v>9872</v>
      </c>
      <c r="L9881" s="50">
        <v>1.7791828768259936E-3</v>
      </c>
      <c r="M9881" s="50">
        <v>1.7933025441814177E-3</v>
      </c>
      <c r="N9881" s="50">
        <v>5.2200000000000003E-2</v>
      </c>
      <c r="O9881" s="50">
        <v>5.2600000000000001E-2</v>
      </c>
      <c r="R9881" s="59"/>
    </row>
    <row r="9882" spans="11:18" x14ac:dyDescent="0.2">
      <c r="K9882" s="17">
        <v>9873</v>
      </c>
      <c r="L9882" s="50">
        <v>1.6179827262817249E-3</v>
      </c>
      <c r="M9882" s="50">
        <v>1.6315932062198662E-3</v>
      </c>
      <c r="N9882" s="50">
        <v>5.0200000000000002E-2</v>
      </c>
      <c r="O9882" s="50">
        <v>5.0799999999999998E-2</v>
      </c>
      <c r="R9882" s="59"/>
    </row>
    <row r="9883" spans="11:18" x14ac:dyDescent="0.2">
      <c r="K9883" s="17">
        <v>9874</v>
      </c>
      <c r="L9883" s="50">
        <v>1.9068874958218043E-3</v>
      </c>
      <c r="M9883" s="50">
        <v>1.9214801288194978E-3</v>
      </c>
      <c r="N9883" s="50">
        <v>5.3999999999999999E-2</v>
      </c>
      <c r="O9883" s="50">
        <v>5.3999999999999999E-2</v>
      </c>
      <c r="R9883" s="59"/>
    </row>
    <row r="9884" spans="11:18" x14ac:dyDescent="0.2">
      <c r="K9884" s="17">
        <v>9875</v>
      </c>
      <c r="L9884" s="50">
        <v>1.6846434220428581E-3</v>
      </c>
      <c r="M9884" s="50">
        <v>1.6980276716269287E-3</v>
      </c>
      <c r="N9884" s="50">
        <v>4.9399999999999999E-2</v>
      </c>
      <c r="O9884" s="50">
        <v>0.05</v>
      </c>
      <c r="R9884" s="59"/>
    </row>
    <row r="9885" spans="11:18" x14ac:dyDescent="0.2">
      <c r="K9885" s="17">
        <v>9876</v>
      </c>
      <c r="L9885" s="50">
        <v>1.7079161889279274E-3</v>
      </c>
      <c r="M9885" s="50">
        <v>1.7220296960809272E-3</v>
      </c>
      <c r="N9885" s="50">
        <v>5.2400000000000002E-2</v>
      </c>
      <c r="O9885" s="50">
        <v>5.2400000000000002E-2</v>
      </c>
      <c r="R9885" s="59"/>
    </row>
    <row r="9886" spans="11:18" x14ac:dyDescent="0.2">
      <c r="K9886" s="17">
        <v>9877</v>
      </c>
      <c r="L9886" s="50">
        <v>1.7699527533521827E-3</v>
      </c>
      <c r="M9886" s="50">
        <v>1.7839058416318696E-3</v>
      </c>
      <c r="N9886" s="50">
        <v>5.16E-2</v>
      </c>
      <c r="O9886" s="50">
        <v>5.1799999999999999E-2</v>
      </c>
      <c r="R9886" s="59"/>
    </row>
    <row r="9887" spans="11:18" x14ac:dyDescent="0.2">
      <c r="K9887" s="17">
        <v>9878</v>
      </c>
      <c r="L9887" s="50">
        <v>1.7686607418788689E-3</v>
      </c>
      <c r="M9887" s="50">
        <v>1.7837077063509311E-3</v>
      </c>
      <c r="N9887" s="50">
        <v>5.5599999999999997E-2</v>
      </c>
      <c r="O9887" s="50">
        <v>5.6399999999999999E-2</v>
      </c>
      <c r="R9887" s="59"/>
    </row>
    <row r="9888" spans="11:18" x14ac:dyDescent="0.2">
      <c r="K9888" s="17">
        <v>9879</v>
      </c>
      <c r="L9888" s="50">
        <v>1.7473492500177641E-3</v>
      </c>
      <c r="M9888" s="50">
        <v>1.7611630638627901E-3</v>
      </c>
      <c r="N9888" s="50">
        <v>5.0999999999999997E-2</v>
      </c>
      <c r="O9888" s="50">
        <v>5.16E-2</v>
      </c>
      <c r="R9888" s="59"/>
    </row>
    <row r="9889" spans="11:18" x14ac:dyDescent="0.2">
      <c r="K9889" s="17">
        <v>9880</v>
      </c>
      <c r="L9889" s="50">
        <v>1.5217116726443435E-3</v>
      </c>
      <c r="M9889" s="50">
        <v>1.5346022329065512E-3</v>
      </c>
      <c r="N9889" s="50">
        <v>4.7600000000000003E-2</v>
      </c>
      <c r="O9889" s="50">
        <v>4.82E-2</v>
      </c>
      <c r="R9889" s="59"/>
    </row>
    <row r="9890" spans="11:18" x14ac:dyDescent="0.2">
      <c r="K9890" s="17">
        <v>9881</v>
      </c>
      <c r="L9890" s="50">
        <v>1.7589873930710376E-3</v>
      </c>
      <c r="M9890" s="50">
        <v>1.7732129637870707E-3</v>
      </c>
      <c r="N9890" s="50">
        <v>5.2600000000000001E-2</v>
      </c>
      <c r="O9890" s="50">
        <v>5.2999999999999999E-2</v>
      </c>
      <c r="R9890" s="59"/>
    </row>
    <row r="9891" spans="11:18" x14ac:dyDescent="0.2">
      <c r="K9891" s="17">
        <v>9882</v>
      </c>
      <c r="L9891" s="50">
        <v>1.9784618050469587E-3</v>
      </c>
      <c r="M9891" s="50">
        <v>1.9930766288813948E-3</v>
      </c>
      <c r="N9891" s="50">
        <v>5.3800000000000001E-2</v>
      </c>
      <c r="O9891" s="50">
        <v>5.4199999999999998E-2</v>
      </c>
      <c r="R9891" s="59"/>
    </row>
    <row r="9892" spans="11:18" x14ac:dyDescent="0.2">
      <c r="K9892" s="17">
        <v>9883</v>
      </c>
      <c r="L9892" s="50">
        <v>1.6397382582367336E-3</v>
      </c>
      <c r="M9892" s="50">
        <v>1.6528324443154823E-3</v>
      </c>
      <c r="N9892" s="50">
        <v>4.8399999999999999E-2</v>
      </c>
      <c r="O9892" s="50">
        <v>4.8599999999999997E-2</v>
      </c>
      <c r="R9892" s="59"/>
    </row>
    <row r="9893" spans="11:18" x14ac:dyDescent="0.2">
      <c r="K9893" s="17">
        <v>9884</v>
      </c>
      <c r="L9893" s="50">
        <v>1.7244611682769267E-3</v>
      </c>
      <c r="M9893" s="50">
        <v>1.7385322580124811E-3</v>
      </c>
      <c r="N9893" s="50">
        <v>5.1999999999999998E-2</v>
      </c>
      <c r="O9893" s="50">
        <v>5.2600000000000001E-2</v>
      </c>
      <c r="R9893" s="59"/>
    </row>
    <row r="9894" spans="11:18" x14ac:dyDescent="0.2">
      <c r="K9894" s="17">
        <v>9885</v>
      </c>
      <c r="L9894" s="50">
        <v>1.547078594479927E-3</v>
      </c>
      <c r="M9894" s="50">
        <v>1.5595468297898082E-3</v>
      </c>
      <c r="N9894" s="50">
        <v>4.6199999999999998E-2</v>
      </c>
      <c r="O9894" s="50">
        <v>4.6399999999999997E-2</v>
      </c>
      <c r="R9894" s="59"/>
    </row>
    <row r="9895" spans="11:18" x14ac:dyDescent="0.2">
      <c r="K9895" s="17">
        <v>9886</v>
      </c>
      <c r="L9895" s="50">
        <v>1.6445318371653339E-3</v>
      </c>
      <c r="M9895" s="50">
        <v>1.6569729127934559E-3</v>
      </c>
      <c r="N9895" s="50">
        <v>4.5999999999999999E-2</v>
      </c>
      <c r="O9895" s="50">
        <v>4.6199999999999998E-2</v>
      </c>
      <c r="R9895" s="59"/>
    </row>
    <row r="9896" spans="11:18" x14ac:dyDescent="0.2">
      <c r="K9896" s="17">
        <v>9887</v>
      </c>
      <c r="L9896" s="50">
        <v>1.9234253410336862E-3</v>
      </c>
      <c r="M9896" s="50">
        <v>1.9375061085959865E-3</v>
      </c>
      <c r="N9896" s="50">
        <v>5.1999999999999998E-2</v>
      </c>
      <c r="O9896" s="50">
        <v>5.1999999999999998E-2</v>
      </c>
      <c r="R9896" s="59"/>
    </row>
    <row r="9897" spans="11:18" x14ac:dyDescent="0.2">
      <c r="K9897" s="17">
        <v>9888</v>
      </c>
      <c r="L9897" s="50">
        <v>1.7343649919952927E-3</v>
      </c>
      <c r="M9897" s="50">
        <v>1.7482976249181559E-3</v>
      </c>
      <c r="N9897" s="50">
        <v>5.1400000000000001E-2</v>
      </c>
      <c r="O9897" s="50">
        <v>5.1799999999999999E-2</v>
      </c>
      <c r="R9897" s="59"/>
    </row>
    <row r="9898" spans="11:18" x14ac:dyDescent="0.2">
      <c r="K9898" s="17">
        <v>9889</v>
      </c>
      <c r="L9898" s="50">
        <v>1.7562703254628545E-3</v>
      </c>
      <c r="M9898" s="50">
        <v>1.7707368499576767E-3</v>
      </c>
      <c r="N9898" s="50">
        <v>5.3600000000000002E-2</v>
      </c>
      <c r="O9898" s="50">
        <v>5.3800000000000001E-2</v>
      </c>
      <c r="R9898" s="59"/>
    </row>
    <row r="9899" spans="11:18" x14ac:dyDescent="0.2">
      <c r="K9899" s="17">
        <v>9890</v>
      </c>
      <c r="L9899" s="50">
        <v>1.7097639321181054E-3</v>
      </c>
      <c r="M9899" s="50">
        <v>1.7229747761936635E-3</v>
      </c>
      <c r="N9899" s="50">
        <v>4.8599999999999997E-2</v>
      </c>
      <c r="O9899" s="50">
        <v>4.9200000000000001E-2</v>
      </c>
      <c r="R9899" s="59"/>
    </row>
    <row r="9900" spans="11:18" x14ac:dyDescent="0.2">
      <c r="K9900" s="17">
        <v>9891</v>
      </c>
      <c r="L9900" s="50">
        <v>1.7938169194418926E-3</v>
      </c>
      <c r="M9900" s="50">
        <v>1.8062100872109921E-3</v>
      </c>
      <c r="N9900" s="50">
        <v>4.5600000000000002E-2</v>
      </c>
      <c r="O9900" s="50">
        <v>4.58E-2</v>
      </c>
      <c r="R9900" s="59"/>
    </row>
    <row r="9901" spans="11:18" x14ac:dyDescent="0.2">
      <c r="K9901" s="17">
        <v>9892</v>
      </c>
      <c r="L9901" s="50">
        <v>1.7003654377488822E-3</v>
      </c>
      <c r="M9901" s="50">
        <v>1.7137522579274268E-3</v>
      </c>
      <c r="N9901" s="50">
        <v>4.9599999999999998E-2</v>
      </c>
      <c r="O9901" s="50">
        <v>4.9599999999999998E-2</v>
      </c>
      <c r="R9901" s="59"/>
    </row>
    <row r="9902" spans="11:18" x14ac:dyDescent="0.2">
      <c r="K9902" s="17">
        <v>9893</v>
      </c>
      <c r="L9902" s="50">
        <v>1.818954328140358E-3</v>
      </c>
      <c r="M9902" s="50">
        <v>1.8331211558348002E-3</v>
      </c>
      <c r="N9902" s="50">
        <v>5.2400000000000002E-2</v>
      </c>
      <c r="O9902" s="50">
        <v>5.28E-2</v>
      </c>
      <c r="R9902" s="59"/>
    </row>
    <row r="9903" spans="11:18" x14ac:dyDescent="0.2">
      <c r="K9903" s="17">
        <v>9894</v>
      </c>
      <c r="L9903" s="50">
        <v>1.7644996651950723E-3</v>
      </c>
      <c r="M9903" s="50">
        <v>1.7776684128220296E-3</v>
      </c>
      <c r="N9903" s="50">
        <v>4.8599999999999997E-2</v>
      </c>
      <c r="O9903" s="50">
        <v>4.8800000000000003E-2</v>
      </c>
      <c r="R9903" s="59"/>
    </row>
    <row r="9904" spans="11:18" x14ac:dyDescent="0.2">
      <c r="K9904" s="17">
        <v>9895</v>
      </c>
      <c r="L9904" s="50">
        <v>1.6591815728030416E-3</v>
      </c>
      <c r="M9904" s="50">
        <v>1.6731239001076268E-3</v>
      </c>
      <c r="N9904" s="50">
        <v>5.1799999999999999E-2</v>
      </c>
      <c r="O9904" s="50">
        <v>5.1799999999999999E-2</v>
      </c>
      <c r="R9904" s="59"/>
    </row>
    <row r="9905" spans="11:18" x14ac:dyDescent="0.2">
      <c r="K9905" s="17">
        <v>9896</v>
      </c>
      <c r="L9905" s="50">
        <v>1.9811180384933795E-3</v>
      </c>
      <c r="M9905" s="50">
        <v>1.995567019410708E-3</v>
      </c>
      <c r="N9905" s="50">
        <v>5.3199999999999997E-2</v>
      </c>
      <c r="O9905" s="50">
        <v>5.3600000000000002E-2</v>
      </c>
      <c r="R9905" s="59"/>
    </row>
    <row r="9906" spans="11:18" x14ac:dyDescent="0.2">
      <c r="K9906" s="17">
        <v>9897</v>
      </c>
      <c r="L9906" s="50">
        <v>1.7650246349143923E-3</v>
      </c>
      <c r="M9906" s="50">
        <v>1.7776442874259477E-3</v>
      </c>
      <c r="N9906" s="50">
        <v>4.6199999999999998E-2</v>
      </c>
      <c r="O9906" s="50">
        <v>4.6800000000000001E-2</v>
      </c>
      <c r="R9906" s="59"/>
    </row>
    <row r="9907" spans="11:18" x14ac:dyDescent="0.2">
      <c r="K9907" s="17">
        <v>9898</v>
      </c>
      <c r="L9907" s="50">
        <v>1.710940875043362E-3</v>
      </c>
      <c r="M9907" s="50">
        <v>1.7241016505669972E-3</v>
      </c>
      <c r="N9907" s="50">
        <v>4.82E-2</v>
      </c>
      <c r="O9907" s="50">
        <v>4.9000000000000002E-2</v>
      </c>
      <c r="R9907" s="59"/>
    </row>
    <row r="9908" spans="11:18" x14ac:dyDescent="0.2">
      <c r="K9908" s="17">
        <v>9899</v>
      </c>
      <c r="L9908" s="50">
        <v>1.5394611907628469E-3</v>
      </c>
      <c r="M9908" s="50">
        <v>1.5526376034453668E-3</v>
      </c>
      <c r="N9908" s="50">
        <v>4.8800000000000003E-2</v>
      </c>
      <c r="O9908" s="50">
        <v>4.9000000000000002E-2</v>
      </c>
      <c r="R9908" s="59"/>
    </row>
    <row r="9909" spans="11:18" x14ac:dyDescent="0.2">
      <c r="K9909" s="17">
        <v>9900</v>
      </c>
      <c r="L9909" s="50">
        <v>1.705299125960574E-3</v>
      </c>
      <c r="M9909" s="50">
        <v>1.7199332709856782E-3</v>
      </c>
      <c r="N9909" s="50">
        <v>5.3999999999999999E-2</v>
      </c>
      <c r="O9909" s="50">
        <v>5.4600000000000003E-2</v>
      </c>
      <c r="R9909" s="59"/>
    </row>
    <row r="9910" spans="11:18" x14ac:dyDescent="0.2">
      <c r="K9910" s="17">
        <v>9901</v>
      </c>
      <c r="L9910" s="50">
        <v>1.8466744579242658E-3</v>
      </c>
      <c r="M9910" s="50">
        <v>1.8614630716720364E-3</v>
      </c>
      <c r="N9910" s="50">
        <v>5.4800000000000001E-2</v>
      </c>
      <c r="O9910" s="50">
        <v>5.5E-2</v>
      </c>
      <c r="R9910" s="59"/>
    </row>
    <row r="9911" spans="11:18" x14ac:dyDescent="0.2">
      <c r="K9911" s="17">
        <v>9902</v>
      </c>
      <c r="L9911" s="50">
        <v>1.7881441789384315E-3</v>
      </c>
      <c r="M9911" s="50">
        <v>1.803060659204642E-3</v>
      </c>
      <c r="N9911" s="50">
        <v>5.5199999999999999E-2</v>
      </c>
      <c r="O9911" s="50">
        <v>5.5599999999999997E-2</v>
      </c>
      <c r="R9911" s="59"/>
    </row>
    <row r="9912" spans="11:18" x14ac:dyDescent="0.2">
      <c r="K9912" s="17">
        <v>9903</v>
      </c>
      <c r="L9912" s="50">
        <v>1.4580285942736363E-3</v>
      </c>
      <c r="M9912" s="50">
        <v>1.4706039693108972E-3</v>
      </c>
      <c r="N9912" s="50">
        <v>4.6600000000000003E-2</v>
      </c>
      <c r="O9912" s="50">
        <v>4.6800000000000001E-2</v>
      </c>
      <c r="R9912" s="59"/>
    </row>
    <row r="9913" spans="11:18" x14ac:dyDescent="0.2">
      <c r="K9913" s="17">
        <v>9904</v>
      </c>
      <c r="L9913" s="50">
        <v>1.587296953473722E-3</v>
      </c>
      <c r="M9913" s="50">
        <v>1.6004404922103127E-3</v>
      </c>
      <c r="N9913" s="50">
        <v>4.8599999999999997E-2</v>
      </c>
      <c r="O9913" s="50">
        <v>4.9000000000000002E-2</v>
      </c>
      <c r="R9913" s="59"/>
    </row>
    <row r="9914" spans="11:18" x14ac:dyDescent="0.2">
      <c r="K9914" s="17">
        <v>9905</v>
      </c>
      <c r="L9914" s="50">
        <v>1.8650976914567213E-3</v>
      </c>
      <c r="M9914" s="50">
        <v>1.8784868389431751E-3</v>
      </c>
      <c r="N9914" s="50">
        <v>4.9399999999999999E-2</v>
      </c>
      <c r="O9914" s="50">
        <v>4.9399999999999999E-2</v>
      </c>
      <c r="R9914" s="59"/>
    </row>
    <row r="9915" spans="11:18" x14ac:dyDescent="0.2">
      <c r="K9915" s="17">
        <v>9906</v>
      </c>
      <c r="L9915" s="50">
        <v>1.5969489733588206E-3</v>
      </c>
      <c r="M9915" s="50">
        <v>1.6108191499393805E-3</v>
      </c>
      <c r="N9915" s="50">
        <v>5.16E-2</v>
      </c>
      <c r="O9915" s="50">
        <v>5.16E-2</v>
      </c>
      <c r="R9915" s="59"/>
    </row>
    <row r="9916" spans="11:18" x14ac:dyDescent="0.2">
      <c r="K9916" s="17">
        <v>9907</v>
      </c>
      <c r="L9916" s="50">
        <v>1.7293751895763655E-3</v>
      </c>
      <c r="M9916" s="50">
        <v>1.7432024151611909E-3</v>
      </c>
      <c r="N9916" s="50">
        <v>5.1200000000000002E-2</v>
      </c>
      <c r="O9916" s="50">
        <v>5.1400000000000001E-2</v>
      </c>
      <c r="R9916" s="59"/>
    </row>
    <row r="9917" spans="11:18" x14ac:dyDescent="0.2">
      <c r="K9917" s="17">
        <v>9908</v>
      </c>
      <c r="L9917" s="50">
        <v>1.6964792842235365E-3</v>
      </c>
      <c r="M9917" s="50">
        <v>1.7102338670296809E-3</v>
      </c>
      <c r="N9917" s="50">
        <v>5.0599999999999999E-2</v>
      </c>
      <c r="O9917" s="50">
        <v>5.1400000000000001E-2</v>
      </c>
      <c r="R9917" s="59"/>
    </row>
    <row r="9918" spans="11:18" x14ac:dyDescent="0.2">
      <c r="K9918" s="17">
        <v>9909</v>
      </c>
      <c r="L9918" s="50">
        <v>1.5121086487477424E-3</v>
      </c>
      <c r="M9918" s="50">
        <v>1.5251802800539686E-3</v>
      </c>
      <c r="N9918" s="50">
        <v>4.8399999999999999E-2</v>
      </c>
      <c r="O9918" s="50">
        <v>4.9000000000000002E-2</v>
      </c>
      <c r="R9918" s="59"/>
    </row>
    <row r="9919" spans="11:18" x14ac:dyDescent="0.2">
      <c r="K9919" s="17">
        <v>9910</v>
      </c>
      <c r="L9919" s="50">
        <v>1.5006153926256139E-3</v>
      </c>
      <c r="M9919" s="50">
        <v>1.5131563270836914E-3</v>
      </c>
      <c r="N9919" s="50">
        <v>4.6399999999999997E-2</v>
      </c>
      <c r="O9919" s="50">
        <v>4.6800000000000001E-2</v>
      </c>
      <c r="R9919" s="59"/>
    </row>
    <row r="9920" spans="11:18" x14ac:dyDescent="0.2">
      <c r="K9920" s="17">
        <v>9911</v>
      </c>
      <c r="L9920" s="50">
        <v>1.4997331982912604E-3</v>
      </c>
      <c r="M9920" s="50">
        <v>1.5118168658976453E-3</v>
      </c>
      <c r="N9920" s="50">
        <v>4.4600000000000001E-2</v>
      </c>
      <c r="O9920" s="50">
        <v>4.4999999999999998E-2</v>
      </c>
      <c r="R9920" s="59"/>
    </row>
    <row r="9921" spans="11:18" x14ac:dyDescent="0.2">
      <c r="K9921" s="17">
        <v>9912</v>
      </c>
      <c r="L9921" s="50">
        <v>1.7023606799296516E-3</v>
      </c>
      <c r="M9921" s="50">
        <v>1.7170855020112081E-3</v>
      </c>
      <c r="N9921" s="50">
        <v>5.4399999999999997E-2</v>
      </c>
      <c r="O9921" s="50">
        <v>5.5E-2</v>
      </c>
      <c r="R9921" s="59"/>
    </row>
    <row r="9922" spans="11:18" x14ac:dyDescent="0.2">
      <c r="K9922" s="17">
        <v>9913</v>
      </c>
      <c r="L9922" s="50">
        <v>2.0384213077724932E-3</v>
      </c>
      <c r="M9922" s="50">
        <v>2.0533089225813323E-3</v>
      </c>
      <c r="N9922" s="50">
        <v>5.4800000000000001E-2</v>
      </c>
      <c r="O9922" s="50">
        <v>5.5199999999999999E-2</v>
      </c>
      <c r="R9922" s="59"/>
    </row>
    <row r="9923" spans="11:18" x14ac:dyDescent="0.2">
      <c r="K9923" s="17">
        <v>9914</v>
      </c>
      <c r="L9923" s="50">
        <v>1.7872593624079303E-3</v>
      </c>
      <c r="M9923" s="50">
        <v>1.8007267160828665E-3</v>
      </c>
      <c r="N9923" s="50">
        <v>4.9799999999999997E-2</v>
      </c>
      <c r="O9923" s="50">
        <v>0.05</v>
      </c>
      <c r="R9923" s="59"/>
    </row>
    <row r="9924" spans="11:18" x14ac:dyDescent="0.2">
      <c r="K9924" s="17">
        <v>9915</v>
      </c>
      <c r="L9924" s="50">
        <v>1.5747495819222318E-3</v>
      </c>
      <c r="M9924" s="50">
        <v>1.587667064638916E-3</v>
      </c>
      <c r="N9924" s="50">
        <v>4.7600000000000003E-2</v>
      </c>
      <c r="O9924" s="50">
        <v>4.8000000000000001E-2</v>
      </c>
      <c r="R9924" s="59"/>
    </row>
    <row r="9925" spans="11:18" x14ac:dyDescent="0.2">
      <c r="K9925" s="17">
        <v>9916</v>
      </c>
      <c r="L9925" s="50">
        <v>1.6782038474782819E-3</v>
      </c>
      <c r="M9925" s="50">
        <v>1.69266970919567E-3</v>
      </c>
      <c r="N9925" s="50">
        <v>5.3800000000000001E-2</v>
      </c>
      <c r="O9925" s="50">
        <v>5.3800000000000001E-2</v>
      </c>
      <c r="R9925" s="59"/>
    </row>
    <row r="9926" spans="11:18" x14ac:dyDescent="0.2">
      <c r="K9926" s="17">
        <v>9917</v>
      </c>
      <c r="L9926" s="50">
        <v>1.6888888830011433E-3</v>
      </c>
      <c r="M9926" s="50">
        <v>1.7027892294667368E-3</v>
      </c>
      <c r="N9926" s="50">
        <v>5.16E-2</v>
      </c>
      <c r="O9926" s="50">
        <v>5.16E-2</v>
      </c>
      <c r="R9926" s="59"/>
    </row>
    <row r="9927" spans="11:18" x14ac:dyDescent="0.2">
      <c r="K9927" s="17">
        <v>9918</v>
      </c>
      <c r="L9927" s="50">
        <v>1.740306233097128E-3</v>
      </c>
      <c r="M9927" s="50">
        <v>1.7536027013035835E-3</v>
      </c>
      <c r="N9927" s="50">
        <v>4.9200000000000001E-2</v>
      </c>
      <c r="O9927" s="50">
        <v>4.9200000000000001E-2</v>
      </c>
      <c r="R9927" s="59"/>
    </row>
    <row r="9928" spans="11:18" x14ac:dyDescent="0.2">
      <c r="K9928" s="17">
        <v>9919</v>
      </c>
      <c r="L9928" s="50">
        <v>1.8661971335754402E-3</v>
      </c>
      <c r="M9928" s="50">
        <v>1.8801255623593569E-3</v>
      </c>
      <c r="N9928" s="50">
        <v>5.1400000000000001E-2</v>
      </c>
      <c r="O9928" s="50">
        <v>5.16E-2</v>
      </c>
      <c r="R9928" s="59"/>
    </row>
    <row r="9929" spans="11:18" x14ac:dyDescent="0.2">
      <c r="K9929" s="17">
        <v>9920</v>
      </c>
      <c r="L9929" s="50">
        <v>1.6941130968903823E-3</v>
      </c>
      <c r="M9929" s="50">
        <v>1.7077162845503221E-3</v>
      </c>
      <c r="N9929" s="50">
        <v>5.04E-2</v>
      </c>
      <c r="O9929" s="50">
        <v>5.0599999999999999E-2</v>
      </c>
      <c r="R9929" s="59"/>
    </row>
    <row r="9930" spans="11:18" x14ac:dyDescent="0.2">
      <c r="K9930" s="17">
        <v>9921</v>
      </c>
      <c r="L9930" s="50">
        <v>1.7042748712646106E-3</v>
      </c>
      <c r="M9930" s="50">
        <v>1.7177147035448137E-3</v>
      </c>
      <c r="N9930" s="50">
        <v>4.9799999999999997E-2</v>
      </c>
      <c r="O9930" s="50">
        <v>4.9799999999999997E-2</v>
      </c>
      <c r="R9930" s="59"/>
    </row>
    <row r="9931" spans="11:18" x14ac:dyDescent="0.2">
      <c r="K9931" s="17">
        <v>9922</v>
      </c>
      <c r="L9931" s="50">
        <v>1.7381990655185482E-3</v>
      </c>
      <c r="M9931" s="50">
        <v>1.7520039065295481E-3</v>
      </c>
      <c r="N9931" s="50">
        <v>5.0799999999999998E-2</v>
      </c>
      <c r="O9931" s="50">
        <v>5.1400000000000001E-2</v>
      </c>
      <c r="R9931" s="59"/>
    </row>
    <row r="9932" spans="11:18" x14ac:dyDescent="0.2">
      <c r="K9932" s="17">
        <v>9923</v>
      </c>
      <c r="L9932" s="50">
        <v>1.699860468167816E-3</v>
      </c>
      <c r="M9932" s="50">
        <v>1.7135057687886618E-3</v>
      </c>
      <c r="N9932" s="50">
        <v>5.0599999999999999E-2</v>
      </c>
      <c r="O9932" s="50">
        <v>5.0599999999999999E-2</v>
      </c>
      <c r="R9932" s="59"/>
    </row>
    <row r="9933" spans="11:18" x14ac:dyDescent="0.2">
      <c r="K9933" s="17">
        <v>9924</v>
      </c>
      <c r="L9933" s="50">
        <v>1.7971041313167241E-3</v>
      </c>
      <c r="M9933" s="50">
        <v>1.8108997907842663E-3</v>
      </c>
      <c r="N9933" s="50">
        <v>5.0999999999999997E-2</v>
      </c>
      <c r="O9933" s="50">
        <v>5.1200000000000002E-2</v>
      </c>
      <c r="R9933" s="59"/>
    </row>
    <row r="9934" spans="11:18" x14ac:dyDescent="0.2">
      <c r="K9934" s="17">
        <v>9925</v>
      </c>
      <c r="L9934" s="50">
        <v>1.7589677813384945E-3</v>
      </c>
      <c r="M9934" s="50">
        <v>1.7731913318445613E-3</v>
      </c>
      <c r="N9934" s="50">
        <v>5.2600000000000001E-2</v>
      </c>
      <c r="O9934" s="50">
        <v>5.2999999999999999E-2</v>
      </c>
      <c r="R9934" s="59"/>
    </row>
    <row r="9935" spans="11:18" x14ac:dyDescent="0.2">
      <c r="K9935" s="17">
        <v>9926</v>
      </c>
      <c r="L9935" s="50">
        <v>1.9772697310967311E-3</v>
      </c>
      <c r="M9935" s="50">
        <v>1.9922992937098341E-3</v>
      </c>
      <c r="N9935" s="50">
        <v>5.5599999999999997E-2</v>
      </c>
      <c r="O9935" s="50">
        <v>5.5599999999999997E-2</v>
      </c>
      <c r="R9935" s="59"/>
    </row>
    <row r="9936" spans="11:18" x14ac:dyDescent="0.2">
      <c r="K9936" s="17">
        <v>9927</v>
      </c>
      <c r="L9936" s="50">
        <v>1.4932415873611853E-3</v>
      </c>
      <c r="M9936" s="50">
        <v>1.5058512066979332E-3</v>
      </c>
      <c r="N9936" s="50">
        <v>4.6600000000000003E-2</v>
      </c>
      <c r="O9936" s="50">
        <v>4.7E-2</v>
      </c>
      <c r="R9936" s="59"/>
    </row>
    <row r="9937" spans="11:18" x14ac:dyDescent="0.2">
      <c r="K9937" s="17">
        <v>9928</v>
      </c>
      <c r="L9937" s="50">
        <v>1.7855383343270297E-3</v>
      </c>
      <c r="M9937" s="50">
        <v>1.7994379759391397E-3</v>
      </c>
      <c r="N9937" s="50">
        <v>5.1400000000000001E-2</v>
      </c>
      <c r="O9937" s="50">
        <v>5.16E-2</v>
      </c>
      <c r="R9937" s="59"/>
    </row>
    <row r="9938" spans="11:18" x14ac:dyDescent="0.2">
      <c r="K9938" s="17">
        <v>9929</v>
      </c>
      <c r="L9938" s="50">
        <v>1.658766077854514E-3</v>
      </c>
      <c r="M9938" s="50">
        <v>1.6708460165569658E-3</v>
      </c>
      <c r="N9938" s="50">
        <v>4.4600000000000001E-2</v>
      </c>
      <c r="O9938" s="50">
        <v>4.4600000000000001E-2</v>
      </c>
      <c r="R9938" s="59"/>
    </row>
    <row r="9939" spans="11:18" x14ac:dyDescent="0.2">
      <c r="K9939" s="17">
        <v>9930</v>
      </c>
      <c r="L9939" s="50">
        <v>1.5997624140871448E-3</v>
      </c>
      <c r="M9939" s="50">
        <v>1.6127217956216661E-3</v>
      </c>
      <c r="N9939" s="50">
        <v>4.8000000000000001E-2</v>
      </c>
      <c r="O9939" s="50">
        <v>4.8399999999999999E-2</v>
      </c>
      <c r="R9939" s="59"/>
    </row>
    <row r="9940" spans="11:18" x14ac:dyDescent="0.2">
      <c r="K9940" s="17">
        <v>9931</v>
      </c>
      <c r="L9940" s="50">
        <v>1.6545887749972784E-3</v>
      </c>
      <c r="M9940" s="50">
        <v>1.6680640321204826E-3</v>
      </c>
      <c r="N9940" s="50">
        <v>0.05</v>
      </c>
      <c r="O9940" s="50">
        <v>0.05</v>
      </c>
      <c r="R9940" s="59"/>
    </row>
    <row r="9941" spans="11:18" x14ac:dyDescent="0.2">
      <c r="K9941" s="17">
        <v>9932</v>
      </c>
      <c r="L9941" s="50">
        <v>1.3990573196974423E-3</v>
      </c>
      <c r="M9941" s="50">
        <v>1.4110114764622859E-3</v>
      </c>
      <c r="N9941" s="50">
        <v>4.4400000000000002E-2</v>
      </c>
      <c r="O9941" s="50">
        <v>4.4600000000000001E-2</v>
      </c>
      <c r="R9941" s="59"/>
    </row>
    <row r="9942" spans="11:18" x14ac:dyDescent="0.2">
      <c r="K9942" s="17">
        <v>9933</v>
      </c>
      <c r="L9942" s="50">
        <v>1.8604521854239796E-3</v>
      </c>
      <c r="M9942" s="50">
        <v>1.8752015004974587E-3</v>
      </c>
      <c r="N9942" s="50">
        <v>5.4399999999999997E-2</v>
      </c>
      <c r="O9942" s="50">
        <v>5.5199999999999999E-2</v>
      </c>
      <c r="R9942" s="59"/>
    </row>
    <row r="9943" spans="11:18" x14ac:dyDescent="0.2">
      <c r="K9943" s="17">
        <v>9934</v>
      </c>
      <c r="L9943" s="50">
        <v>1.955682000983104E-3</v>
      </c>
      <c r="M9943" s="50">
        <v>1.9701162657190675E-3</v>
      </c>
      <c r="N9943" s="50">
        <v>5.3199999999999997E-2</v>
      </c>
      <c r="O9943" s="50">
        <v>5.3400000000000003E-2</v>
      </c>
      <c r="R9943" s="59"/>
    </row>
    <row r="9944" spans="11:18" x14ac:dyDescent="0.2">
      <c r="K9944" s="17">
        <v>9935</v>
      </c>
      <c r="L9944" s="50">
        <v>1.6999003060808409E-3</v>
      </c>
      <c r="M9944" s="50">
        <v>1.7134938905450138E-3</v>
      </c>
      <c r="N9944" s="50">
        <v>5.04E-2</v>
      </c>
      <c r="O9944" s="50">
        <v>5.04E-2</v>
      </c>
      <c r="R9944" s="59"/>
    </row>
    <row r="9945" spans="11:18" x14ac:dyDescent="0.2">
      <c r="K9945" s="17">
        <v>9936</v>
      </c>
      <c r="L9945" s="50">
        <v>1.6707498112072128E-3</v>
      </c>
      <c r="M9945" s="50">
        <v>1.6845407469163319E-3</v>
      </c>
      <c r="N9945" s="50">
        <v>5.1200000000000002E-2</v>
      </c>
      <c r="O9945" s="50">
        <v>5.1200000000000002E-2</v>
      </c>
      <c r="R9945" s="59"/>
    </row>
    <row r="9946" spans="11:18" x14ac:dyDescent="0.2">
      <c r="K9946" s="17">
        <v>9937</v>
      </c>
      <c r="L9946" s="50">
        <v>1.7597873323897065E-3</v>
      </c>
      <c r="M9946" s="50">
        <v>1.7734005686536893E-3</v>
      </c>
      <c r="N9946" s="50">
        <v>5.04E-2</v>
      </c>
      <c r="O9946" s="50">
        <v>5.04E-2</v>
      </c>
      <c r="R9946" s="59"/>
    </row>
    <row r="9947" spans="11:18" x14ac:dyDescent="0.2">
      <c r="K9947" s="17">
        <v>9938</v>
      </c>
      <c r="L9947" s="50">
        <v>1.7887809852925915E-3</v>
      </c>
      <c r="M9947" s="50">
        <v>1.8022485480736691E-3</v>
      </c>
      <c r="N9947" s="50">
        <v>4.9799999999999997E-2</v>
      </c>
      <c r="O9947" s="50">
        <v>4.9799999999999997E-2</v>
      </c>
      <c r="R9947" s="59"/>
    </row>
    <row r="9948" spans="11:18" x14ac:dyDescent="0.2">
      <c r="K9948" s="17">
        <v>9939</v>
      </c>
      <c r="L9948" s="50">
        <v>1.7185485151119631E-3</v>
      </c>
      <c r="M9948" s="50">
        <v>1.7324605094062762E-3</v>
      </c>
      <c r="N9948" s="50">
        <v>5.16E-2</v>
      </c>
      <c r="O9948" s="50">
        <v>5.1799999999999999E-2</v>
      </c>
      <c r="R9948" s="59"/>
    </row>
    <row r="9949" spans="11:18" x14ac:dyDescent="0.2">
      <c r="K9949" s="17">
        <v>9940</v>
      </c>
      <c r="L9949" s="50">
        <v>1.9874281774774419E-3</v>
      </c>
      <c r="M9949" s="50">
        <v>2.0019927884753958E-3</v>
      </c>
      <c r="N9949" s="50">
        <v>5.3600000000000002E-2</v>
      </c>
      <c r="O9949" s="50">
        <v>5.4199999999999998E-2</v>
      </c>
      <c r="R9949" s="59"/>
    </row>
    <row r="9950" spans="11:18" x14ac:dyDescent="0.2">
      <c r="K9950" s="17">
        <v>9941</v>
      </c>
      <c r="L9950" s="50">
        <v>1.8168946195828281E-3</v>
      </c>
      <c r="M9950" s="50">
        <v>1.8308434911978018E-3</v>
      </c>
      <c r="N9950" s="50">
        <v>5.1200000000000002E-2</v>
      </c>
      <c r="O9950" s="50">
        <v>5.1799999999999999E-2</v>
      </c>
      <c r="R9950" s="59"/>
    </row>
    <row r="9951" spans="11:18" x14ac:dyDescent="0.2">
      <c r="K9951" s="17">
        <v>9942</v>
      </c>
      <c r="L9951" s="50">
        <v>1.6298201423997107E-3</v>
      </c>
      <c r="M9951" s="50">
        <v>1.6430767192426572E-3</v>
      </c>
      <c r="N9951" s="50">
        <v>4.9000000000000002E-2</v>
      </c>
      <c r="O9951" s="50">
        <v>4.9200000000000001E-2</v>
      </c>
      <c r="R9951" s="59"/>
    </row>
    <row r="9952" spans="11:18" x14ac:dyDescent="0.2">
      <c r="K9952" s="17">
        <v>9943</v>
      </c>
      <c r="L9952" s="50">
        <v>1.612119325735297E-3</v>
      </c>
      <c r="M9952" s="50">
        <v>1.6261077607606649E-3</v>
      </c>
      <c r="N9952" s="50">
        <v>5.1999999999999998E-2</v>
      </c>
      <c r="O9952" s="50">
        <v>5.2200000000000003E-2</v>
      </c>
      <c r="R9952" s="59"/>
    </row>
    <row r="9953" spans="11:18" x14ac:dyDescent="0.2">
      <c r="K9953" s="17">
        <v>9944</v>
      </c>
      <c r="L9953" s="50">
        <v>1.8586923833433537E-3</v>
      </c>
      <c r="M9953" s="50">
        <v>1.8731115890617787E-3</v>
      </c>
      <c r="N9953" s="50">
        <v>5.3199999999999997E-2</v>
      </c>
      <c r="O9953" s="50">
        <v>5.3600000000000002E-2</v>
      </c>
      <c r="R9953" s="59"/>
    </row>
    <row r="9954" spans="11:18" x14ac:dyDescent="0.2">
      <c r="K9954" s="17">
        <v>9945</v>
      </c>
      <c r="L9954" s="50">
        <v>1.7973587768671834E-3</v>
      </c>
      <c r="M9954" s="50">
        <v>1.8119776491500711E-3</v>
      </c>
      <c r="N9954" s="50">
        <v>5.3999999999999999E-2</v>
      </c>
      <c r="O9954" s="50">
        <v>5.4399999999999997E-2</v>
      </c>
      <c r="R9954" s="59"/>
    </row>
    <row r="9955" spans="11:18" x14ac:dyDescent="0.2">
      <c r="K9955" s="17">
        <v>9946</v>
      </c>
      <c r="L9955" s="50">
        <v>1.7974511595634749E-3</v>
      </c>
      <c r="M9955" s="50">
        <v>1.8116361434973218E-3</v>
      </c>
      <c r="N9955" s="50">
        <v>5.2400000000000002E-2</v>
      </c>
      <c r="O9955" s="50">
        <v>5.2600000000000001E-2</v>
      </c>
      <c r="R9955" s="59"/>
    </row>
    <row r="9956" spans="11:18" x14ac:dyDescent="0.2">
      <c r="K9956" s="17">
        <v>9947</v>
      </c>
      <c r="L9956" s="50">
        <v>2.0318223323826361E-3</v>
      </c>
      <c r="M9956" s="50">
        <v>2.0465076917095776E-3</v>
      </c>
      <c r="N9956" s="50">
        <v>5.4199999999999998E-2</v>
      </c>
      <c r="O9956" s="50">
        <v>5.4199999999999998E-2</v>
      </c>
      <c r="R9956" s="59"/>
    </row>
    <row r="9957" spans="11:18" x14ac:dyDescent="0.2">
      <c r="K9957" s="17">
        <v>9948</v>
      </c>
      <c r="L9957" s="50">
        <v>1.9187308493275963E-3</v>
      </c>
      <c r="M9957" s="50">
        <v>1.9330687225494593E-3</v>
      </c>
      <c r="N9957" s="50">
        <v>5.2999999999999999E-2</v>
      </c>
      <c r="O9957" s="50">
        <v>5.2999999999999999E-2</v>
      </c>
      <c r="R9957" s="59"/>
    </row>
    <row r="9958" spans="11:18" x14ac:dyDescent="0.2">
      <c r="K9958" s="17">
        <v>9949</v>
      </c>
      <c r="L9958" s="50">
        <v>1.9718027748623218E-3</v>
      </c>
      <c r="M9958" s="50">
        <v>1.9874706487704556E-3</v>
      </c>
      <c r="N9958" s="50">
        <v>5.7799999999999997E-2</v>
      </c>
      <c r="O9958" s="50">
        <v>5.8200000000000002E-2</v>
      </c>
      <c r="R9958" s="59"/>
    </row>
    <row r="9959" spans="11:18" x14ac:dyDescent="0.2">
      <c r="K9959" s="17">
        <v>9950</v>
      </c>
      <c r="L9959" s="50">
        <v>1.9143819746744554E-3</v>
      </c>
      <c r="M9959" s="50">
        <v>1.9294144622689561E-3</v>
      </c>
      <c r="N9959" s="50">
        <v>5.5599999999999997E-2</v>
      </c>
      <c r="O9959" s="50">
        <v>5.5800000000000002E-2</v>
      </c>
      <c r="R9959" s="59"/>
    </row>
    <row r="9960" spans="11:18" x14ac:dyDescent="0.2">
      <c r="K9960" s="17">
        <v>9951</v>
      </c>
      <c r="L9960" s="50">
        <v>1.7765409519678258E-3</v>
      </c>
      <c r="M9960" s="50">
        <v>1.7896065071665501E-3</v>
      </c>
      <c r="N9960" s="50">
        <v>4.82E-2</v>
      </c>
      <c r="O9960" s="50">
        <v>4.8399999999999999E-2</v>
      </c>
      <c r="R9960" s="59"/>
    </row>
    <row r="9961" spans="11:18" x14ac:dyDescent="0.2">
      <c r="K9961" s="17">
        <v>9952</v>
      </c>
      <c r="L9961" s="50">
        <v>1.7140779605342403E-3</v>
      </c>
      <c r="M9961" s="50">
        <v>1.7272106343008617E-3</v>
      </c>
      <c r="N9961" s="50">
        <v>4.8599999999999997E-2</v>
      </c>
      <c r="O9961" s="50">
        <v>4.8599999999999997E-2</v>
      </c>
      <c r="R9961" s="59"/>
    </row>
    <row r="9962" spans="11:18" x14ac:dyDescent="0.2">
      <c r="K9962" s="17">
        <v>9953</v>
      </c>
      <c r="L9962" s="50">
        <v>1.923298472930706E-3</v>
      </c>
      <c r="M9962" s="50">
        <v>1.937224011173312E-3</v>
      </c>
      <c r="N9962" s="50">
        <v>5.1400000000000001E-2</v>
      </c>
      <c r="O9962" s="50">
        <v>5.1400000000000001E-2</v>
      </c>
      <c r="R9962" s="59"/>
    </row>
    <row r="9963" spans="11:18" x14ac:dyDescent="0.2">
      <c r="K9963" s="17">
        <v>9954</v>
      </c>
      <c r="L9963" s="50">
        <v>1.6541817416721027E-3</v>
      </c>
      <c r="M9963" s="50">
        <v>1.6681517840024867E-3</v>
      </c>
      <c r="N9963" s="50">
        <v>5.1799999999999999E-2</v>
      </c>
      <c r="O9963" s="50">
        <v>5.1999999999999998E-2</v>
      </c>
      <c r="R9963" s="59"/>
    </row>
    <row r="9964" spans="11:18" x14ac:dyDescent="0.2">
      <c r="K9964" s="17">
        <v>9955</v>
      </c>
      <c r="L9964" s="50">
        <v>1.7427534845860734E-3</v>
      </c>
      <c r="M9964" s="50">
        <v>1.7569641382274011E-3</v>
      </c>
      <c r="N9964" s="50">
        <v>5.2600000000000001E-2</v>
      </c>
      <c r="O9964" s="50">
        <v>5.28E-2</v>
      </c>
      <c r="R9964" s="59"/>
    </row>
    <row r="9965" spans="11:18" x14ac:dyDescent="0.2">
      <c r="K9965" s="17">
        <v>9956</v>
      </c>
      <c r="L9965" s="50">
        <v>1.5554083101387492E-3</v>
      </c>
      <c r="M9965" s="50">
        <v>1.5683211015182525E-3</v>
      </c>
      <c r="N9965" s="50">
        <v>4.7800000000000002E-2</v>
      </c>
      <c r="O9965" s="50">
        <v>4.82E-2</v>
      </c>
      <c r="R9965" s="59"/>
    </row>
    <row r="9966" spans="11:18" x14ac:dyDescent="0.2">
      <c r="K9966" s="17">
        <v>9957</v>
      </c>
      <c r="L9966" s="50">
        <v>1.6570123621451908E-3</v>
      </c>
      <c r="M9966" s="50">
        <v>1.6709305322697159E-3</v>
      </c>
      <c r="N9966" s="50">
        <v>5.16E-2</v>
      </c>
      <c r="O9966" s="50">
        <v>5.1799999999999999E-2</v>
      </c>
      <c r="R9966" s="59"/>
    </row>
    <row r="9967" spans="11:18" x14ac:dyDescent="0.2">
      <c r="K9967" s="17">
        <v>9958</v>
      </c>
      <c r="L9967" s="50">
        <v>1.9257847594288289E-3</v>
      </c>
      <c r="M9967" s="50">
        <v>1.9404495117696919E-3</v>
      </c>
      <c r="N9967" s="50">
        <v>5.4199999999999998E-2</v>
      </c>
      <c r="O9967" s="50">
        <v>5.4399999999999997E-2</v>
      </c>
      <c r="R9967" s="59"/>
    </row>
    <row r="9968" spans="11:18" x14ac:dyDescent="0.2">
      <c r="K9968" s="17">
        <v>9959</v>
      </c>
      <c r="L9968" s="50">
        <v>1.6952134165258254E-3</v>
      </c>
      <c r="M9968" s="50">
        <v>1.7089756322432403E-3</v>
      </c>
      <c r="N9968" s="50">
        <v>5.0799999999999998E-2</v>
      </c>
      <c r="O9968" s="50">
        <v>5.1400000000000001E-2</v>
      </c>
      <c r="R9968" s="59"/>
    </row>
    <row r="9969" spans="11:18" x14ac:dyDescent="0.2">
      <c r="K9969" s="17">
        <v>9960</v>
      </c>
      <c r="L9969" s="50">
        <v>1.6716738497183747E-3</v>
      </c>
      <c r="M9969" s="50">
        <v>1.6858316504841178E-3</v>
      </c>
      <c r="N9969" s="50">
        <v>5.2600000000000001E-2</v>
      </c>
      <c r="O9969" s="50">
        <v>5.28E-2</v>
      </c>
      <c r="R9969" s="59"/>
    </row>
    <row r="9970" spans="11:18" x14ac:dyDescent="0.2">
      <c r="K9970" s="17">
        <v>9961</v>
      </c>
      <c r="L9970" s="50">
        <v>1.9397224862757025E-3</v>
      </c>
      <c r="M9970" s="50">
        <v>1.9539071300448234E-3</v>
      </c>
      <c r="N9970" s="50">
        <v>5.2200000000000003E-2</v>
      </c>
      <c r="O9970" s="50">
        <v>5.28E-2</v>
      </c>
      <c r="R9970" s="59"/>
    </row>
    <row r="9971" spans="11:18" x14ac:dyDescent="0.2">
      <c r="K9971" s="17">
        <v>9962</v>
      </c>
      <c r="L9971" s="50">
        <v>1.6044037042518724E-3</v>
      </c>
      <c r="M9971" s="50">
        <v>1.6166513707433943E-3</v>
      </c>
      <c r="N9971" s="50">
        <v>4.4999999999999998E-2</v>
      </c>
      <c r="O9971" s="50">
        <v>4.5400000000000003E-2</v>
      </c>
      <c r="R9971" s="59"/>
    </row>
    <row r="9972" spans="11:18" x14ac:dyDescent="0.2">
      <c r="K9972" s="17">
        <v>9963</v>
      </c>
      <c r="L9972" s="50">
        <v>1.7543071276791057E-3</v>
      </c>
      <c r="M9972" s="50">
        <v>1.7682116103356358E-3</v>
      </c>
      <c r="N9972" s="50">
        <v>5.1400000000000001E-2</v>
      </c>
      <c r="O9972" s="50">
        <v>5.1799999999999999E-2</v>
      </c>
      <c r="R9972" s="59"/>
    </row>
    <row r="9973" spans="11:18" x14ac:dyDescent="0.2">
      <c r="K9973" s="17">
        <v>9964</v>
      </c>
      <c r="L9973" s="50">
        <v>1.8386162614409209E-3</v>
      </c>
      <c r="M9973" s="50">
        <v>1.8534356636365245E-3</v>
      </c>
      <c r="N9973" s="50">
        <v>5.4800000000000001E-2</v>
      </c>
      <c r="O9973" s="50">
        <v>5.5E-2</v>
      </c>
      <c r="R9973" s="59"/>
    </row>
    <row r="9974" spans="11:18" x14ac:dyDescent="0.2">
      <c r="K9974" s="17">
        <v>9965</v>
      </c>
      <c r="L9974" s="50">
        <v>1.7578776921857622E-3</v>
      </c>
      <c r="M9974" s="50">
        <v>1.7718966040286312E-3</v>
      </c>
      <c r="N9974" s="50">
        <v>5.16E-2</v>
      </c>
      <c r="O9974" s="50">
        <v>5.2400000000000002E-2</v>
      </c>
      <c r="R9974" s="59"/>
    </row>
    <row r="9975" spans="11:18" x14ac:dyDescent="0.2">
      <c r="K9975" s="17">
        <v>9966</v>
      </c>
      <c r="L9975" s="50">
        <v>1.5576662611223235E-3</v>
      </c>
      <c r="M9975" s="50">
        <v>1.5704439963396539E-3</v>
      </c>
      <c r="N9975" s="50">
        <v>4.7399999999999998E-2</v>
      </c>
      <c r="O9975" s="50">
        <v>4.7800000000000002E-2</v>
      </c>
      <c r="R9975" s="59"/>
    </row>
    <row r="9976" spans="11:18" x14ac:dyDescent="0.2">
      <c r="K9976" s="17">
        <v>9967</v>
      </c>
      <c r="L9976" s="50">
        <v>1.8126322518775624E-3</v>
      </c>
      <c r="M9976" s="50">
        <v>1.8273709893126349E-3</v>
      </c>
      <c r="N9976" s="50">
        <v>5.4600000000000003E-2</v>
      </c>
      <c r="O9976" s="50">
        <v>5.4800000000000001E-2</v>
      </c>
      <c r="R9976" s="59"/>
    </row>
    <row r="9977" spans="11:18" x14ac:dyDescent="0.2">
      <c r="K9977" s="17">
        <v>9968</v>
      </c>
      <c r="L9977" s="50">
        <v>1.4884204716303587E-3</v>
      </c>
      <c r="M9977" s="50">
        <v>1.5012097389945683E-3</v>
      </c>
      <c r="N9977" s="50">
        <v>4.7399999999999998E-2</v>
      </c>
      <c r="O9977" s="50">
        <v>4.7600000000000003E-2</v>
      </c>
      <c r="R9977" s="59"/>
    </row>
    <row r="9978" spans="11:18" x14ac:dyDescent="0.2">
      <c r="K9978" s="17">
        <v>9969</v>
      </c>
      <c r="L9978" s="50">
        <v>1.9724836953036993E-3</v>
      </c>
      <c r="M9978" s="50">
        <v>1.9877615589119126E-3</v>
      </c>
      <c r="N9978" s="50">
        <v>5.6399999999999999E-2</v>
      </c>
      <c r="O9978" s="50">
        <v>5.6800000000000003E-2</v>
      </c>
      <c r="R9978" s="59"/>
    </row>
    <row r="9979" spans="11:18" x14ac:dyDescent="0.2">
      <c r="K9979" s="17">
        <v>9970</v>
      </c>
      <c r="L9979" s="50">
        <v>1.8420655783445796E-3</v>
      </c>
      <c r="M9979" s="50">
        <v>1.8561762308555835E-3</v>
      </c>
      <c r="N9979" s="50">
        <v>5.2200000000000003E-2</v>
      </c>
      <c r="O9979" s="50">
        <v>5.2400000000000002E-2</v>
      </c>
      <c r="R9979" s="59"/>
    </row>
    <row r="9980" spans="11:18" x14ac:dyDescent="0.2">
      <c r="K9980" s="17">
        <v>9971</v>
      </c>
      <c r="L9980" s="50">
        <v>1.9798266795538516E-3</v>
      </c>
      <c r="M9980" s="50">
        <v>1.9952593230811565E-3</v>
      </c>
      <c r="N9980" s="50">
        <v>5.7000000000000002E-2</v>
      </c>
      <c r="O9980" s="50">
        <v>5.7200000000000001E-2</v>
      </c>
      <c r="R9980" s="59"/>
    </row>
    <row r="9981" spans="11:18" x14ac:dyDescent="0.2">
      <c r="K9981" s="17">
        <v>9972</v>
      </c>
      <c r="L9981" s="50">
        <v>1.964611904471828E-3</v>
      </c>
      <c r="M9981" s="50">
        <v>1.9789487135288605E-3</v>
      </c>
      <c r="N9981" s="50">
        <v>5.28E-2</v>
      </c>
      <c r="O9981" s="50">
        <v>5.2999999999999999E-2</v>
      </c>
      <c r="R9981" s="59"/>
    </row>
    <row r="9982" spans="11:18" x14ac:dyDescent="0.2">
      <c r="K9982" s="17">
        <v>9973</v>
      </c>
      <c r="L9982" s="50">
        <v>1.721999923634284E-3</v>
      </c>
      <c r="M9982" s="50">
        <v>1.7366016163449438E-3</v>
      </c>
      <c r="N9982" s="50">
        <v>5.4199999999999998E-2</v>
      </c>
      <c r="O9982" s="50">
        <v>5.4399999999999997E-2</v>
      </c>
      <c r="R9982" s="59"/>
    </row>
    <row r="9983" spans="11:18" x14ac:dyDescent="0.2">
      <c r="K9983" s="17">
        <v>9974</v>
      </c>
      <c r="L9983" s="50">
        <v>1.7526277939639491E-3</v>
      </c>
      <c r="M9983" s="50">
        <v>1.766312056767759E-3</v>
      </c>
      <c r="N9983" s="50">
        <v>5.0599999999999999E-2</v>
      </c>
      <c r="O9983" s="50">
        <v>5.0999999999999997E-2</v>
      </c>
      <c r="R9983" s="59"/>
    </row>
    <row r="9984" spans="11:18" x14ac:dyDescent="0.2">
      <c r="K9984" s="17">
        <v>9975</v>
      </c>
      <c r="L9984" s="50">
        <v>1.8715179229315279E-3</v>
      </c>
      <c r="M9984" s="50">
        <v>1.8857366941663126E-3</v>
      </c>
      <c r="N9984" s="50">
        <v>5.2400000000000002E-2</v>
      </c>
      <c r="O9984" s="50">
        <v>5.28E-2</v>
      </c>
      <c r="R9984" s="59"/>
    </row>
    <row r="9985" spans="11:18" x14ac:dyDescent="0.2">
      <c r="K9985" s="17">
        <v>9976</v>
      </c>
      <c r="L9985" s="50">
        <v>1.6844431548982833E-3</v>
      </c>
      <c r="M9985" s="50">
        <v>1.698652417884086E-3</v>
      </c>
      <c r="N9985" s="50">
        <v>5.28E-2</v>
      </c>
      <c r="O9985" s="50">
        <v>5.28E-2</v>
      </c>
      <c r="R9985" s="59"/>
    </row>
    <row r="9986" spans="11:18" x14ac:dyDescent="0.2">
      <c r="K9986" s="17">
        <v>9977</v>
      </c>
      <c r="L9986" s="50">
        <v>1.7364995705120344E-3</v>
      </c>
      <c r="M9986" s="50">
        <v>1.7502689127625851E-3</v>
      </c>
      <c r="N9986" s="50">
        <v>5.0799999999999998E-2</v>
      </c>
      <c r="O9986" s="50">
        <v>5.16E-2</v>
      </c>
      <c r="R9986" s="59"/>
    </row>
    <row r="9987" spans="11:18" x14ac:dyDescent="0.2">
      <c r="K9987" s="17">
        <v>9978</v>
      </c>
      <c r="L9987" s="50">
        <v>1.8368231001167101E-3</v>
      </c>
      <c r="M9987" s="50">
        <v>1.8504705501768484E-3</v>
      </c>
      <c r="N9987" s="50">
        <v>5.0200000000000002E-2</v>
      </c>
      <c r="O9987" s="50">
        <v>5.0599999999999999E-2</v>
      </c>
      <c r="R9987" s="59"/>
    </row>
    <row r="9988" spans="11:18" x14ac:dyDescent="0.2">
      <c r="K9988" s="17">
        <v>9979</v>
      </c>
      <c r="L9988" s="50">
        <v>1.8502710828742373E-3</v>
      </c>
      <c r="M9988" s="50">
        <v>1.8650003250051065E-3</v>
      </c>
      <c r="N9988" s="50">
        <v>5.4600000000000003E-2</v>
      </c>
      <c r="O9988" s="50">
        <v>5.4600000000000003E-2</v>
      </c>
      <c r="R9988" s="59"/>
    </row>
    <row r="9989" spans="11:18" x14ac:dyDescent="0.2">
      <c r="K9989" s="17">
        <v>9980</v>
      </c>
      <c r="L9989" s="50">
        <v>1.6898788947030969E-3</v>
      </c>
      <c r="M9989" s="50">
        <v>1.7036864087262948E-3</v>
      </c>
      <c r="N9989" s="50">
        <v>5.0999999999999997E-2</v>
      </c>
      <c r="O9989" s="50">
        <v>5.1400000000000001E-2</v>
      </c>
      <c r="R9989" s="59"/>
    </row>
    <row r="9990" spans="11:18" x14ac:dyDescent="0.2">
      <c r="K9990" s="17">
        <v>9981</v>
      </c>
      <c r="L9990" s="50">
        <v>2.0411596912086991E-3</v>
      </c>
      <c r="M9990" s="50">
        <v>2.055683368062851E-3</v>
      </c>
      <c r="N9990" s="50">
        <v>5.3199999999999997E-2</v>
      </c>
      <c r="O9990" s="50">
        <v>5.3999999999999999E-2</v>
      </c>
      <c r="R9990" s="59"/>
    </row>
    <row r="9991" spans="11:18" x14ac:dyDescent="0.2">
      <c r="K9991" s="17">
        <v>9982</v>
      </c>
      <c r="L9991" s="50">
        <v>1.8117130930725039E-3</v>
      </c>
      <c r="M9991" s="50">
        <v>1.8261378807643699E-3</v>
      </c>
      <c r="N9991" s="50">
        <v>5.3400000000000003E-2</v>
      </c>
      <c r="O9991" s="50">
        <v>5.3800000000000001E-2</v>
      </c>
      <c r="R9991" s="59"/>
    </row>
    <row r="9992" spans="11:18" x14ac:dyDescent="0.2">
      <c r="K9992" s="17">
        <v>9983</v>
      </c>
      <c r="L9992" s="50">
        <v>1.6958528070442455E-3</v>
      </c>
      <c r="M9992" s="50">
        <v>1.7092210814539978E-3</v>
      </c>
      <c r="N9992" s="50">
        <v>4.9200000000000001E-2</v>
      </c>
      <c r="O9992" s="50">
        <v>4.9799999999999997E-2</v>
      </c>
      <c r="R9992" s="59"/>
    </row>
    <row r="9993" spans="11:18" x14ac:dyDescent="0.2">
      <c r="K9993" s="17">
        <v>9984</v>
      </c>
      <c r="L9993" s="50">
        <v>1.6305458189895183E-3</v>
      </c>
      <c r="M9993" s="50">
        <v>1.6435326145217784E-3</v>
      </c>
      <c r="N9993" s="50">
        <v>4.8000000000000001E-2</v>
      </c>
      <c r="O9993" s="50">
        <v>4.82E-2</v>
      </c>
      <c r="R9993" s="59"/>
    </row>
    <row r="9994" spans="11:18" x14ac:dyDescent="0.2">
      <c r="K9994" s="17">
        <v>9985</v>
      </c>
      <c r="L9994" s="50">
        <v>1.9920933689909024E-3</v>
      </c>
      <c r="M9994" s="50">
        <v>2.0067178815258041E-3</v>
      </c>
      <c r="N9994" s="50">
        <v>5.3800000000000001E-2</v>
      </c>
      <c r="O9994" s="50">
        <v>5.4399999999999997E-2</v>
      </c>
      <c r="R9994" s="59"/>
    </row>
    <row r="9995" spans="11:18" x14ac:dyDescent="0.2">
      <c r="K9995" s="17">
        <v>9986</v>
      </c>
      <c r="L9995" s="50">
        <v>1.5618204752595362E-3</v>
      </c>
      <c r="M9995" s="50">
        <v>1.5753937769093489E-3</v>
      </c>
      <c r="N9995" s="50">
        <v>5.04E-2</v>
      </c>
      <c r="O9995" s="50">
        <v>5.0599999999999999E-2</v>
      </c>
      <c r="R9995" s="59"/>
    </row>
    <row r="9996" spans="11:18" x14ac:dyDescent="0.2">
      <c r="K9996" s="17">
        <v>9987</v>
      </c>
      <c r="L9996" s="50">
        <v>1.5292990346838125E-3</v>
      </c>
      <c r="M9996" s="50">
        <v>1.5429405452137492E-3</v>
      </c>
      <c r="N9996" s="50">
        <v>5.0799999999999998E-2</v>
      </c>
      <c r="O9996" s="50">
        <v>5.0999999999999997E-2</v>
      </c>
      <c r="R9996" s="59"/>
    </row>
    <row r="9997" spans="11:18" x14ac:dyDescent="0.2">
      <c r="K9997" s="17">
        <v>9988</v>
      </c>
      <c r="L9997" s="50">
        <v>1.8953873556790623E-3</v>
      </c>
      <c r="M9997" s="50">
        <v>1.9100168750761401E-3</v>
      </c>
      <c r="N9997" s="50">
        <v>5.3800000000000001E-2</v>
      </c>
      <c r="O9997" s="50">
        <v>5.4399999999999997E-2</v>
      </c>
      <c r="R9997" s="59"/>
    </row>
    <row r="9998" spans="11:18" x14ac:dyDescent="0.2">
      <c r="K9998" s="17">
        <v>9989</v>
      </c>
      <c r="L9998" s="50">
        <v>1.8531275293743479E-3</v>
      </c>
      <c r="M9998" s="50">
        <v>1.8682198134478288E-3</v>
      </c>
      <c r="N9998" s="50">
        <v>5.6000000000000001E-2</v>
      </c>
      <c r="O9998" s="50">
        <v>5.6000000000000001E-2</v>
      </c>
      <c r="R9998" s="59"/>
    </row>
    <row r="9999" spans="11:18" x14ac:dyDescent="0.2">
      <c r="K9999" s="17">
        <v>9990</v>
      </c>
      <c r="L9999" s="50">
        <v>1.9970789556648409E-3</v>
      </c>
      <c r="M9999" s="50">
        <v>2.0122455273153725E-3</v>
      </c>
      <c r="N9999" s="50">
        <v>5.6000000000000001E-2</v>
      </c>
      <c r="O9999" s="50">
        <v>5.6399999999999999E-2</v>
      </c>
      <c r="R9999" s="59"/>
    </row>
    <row r="10000" spans="11:18" x14ac:dyDescent="0.2">
      <c r="K10000" s="17">
        <v>9991</v>
      </c>
      <c r="L10000" s="50">
        <v>1.7125509585203741E-3</v>
      </c>
      <c r="M10000" s="50">
        <v>1.7265129376653689E-3</v>
      </c>
      <c r="N10000" s="50">
        <v>5.16E-2</v>
      </c>
      <c r="O10000" s="50">
        <v>5.2200000000000003E-2</v>
      </c>
      <c r="R10000" s="59"/>
    </row>
    <row r="10001" spans="11:18" x14ac:dyDescent="0.2">
      <c r="K10001" s="17">
        <v>9992</v>
      </c>
      <c r="L10001" s="50">
        <v>1.6666839888428142E-3</v>
      </c>
      <c r="M10001" s="50">
        <v>1.6806690393208281E-3</v>
      </c>
      <c r="N10001" s="50">
        <v>5.1799999999999999E-2</v>
      </c>
      <c r="O10001" s="50">
        <v>5.2200000000000003E-2</v>
      </c>
      <c r="R10001" s="59"/>
    </row>
    <row r="10002" spans="11:18" x14ac:dyDescent="0.2">
      <c r="K10002" s="17">
        <v>9993</v>
      </c>
      <c r="L10002" s="50">
        <v>1.8583030996558165E-3</v>
      </c>
      <c r="M10002" s="50">
        <v>1.8725214558823217E-3</v>
      </c>
      <c r="N10002" s="50">
        <v>5.2400000000000002E-2</v>
      </c>
      <c r="O10002" s="50">
        <v>5.2999999999999999E-2</v>
      </c>
      <c r="R10002" s="59"/>
    </row>
    <row r="10003" spans="11:18" x14ac:dyDescent="0.2">
      <c r="K10003" s="17">
        <v>9994</v>
      </c>
      <c r="L10003" s="50">
        <v>1.6792460424061542E-3</v>
      </c>
      <c r="M10003" s="50">
        <v>1.6939687598318655E-3</v>
      </c>
      <c r="N10003" s="50">
        <v>5.4600000000000003E-2</v>
      </c>
      <c r="O10003" s="50">
        <v>5.5399999999999998E-2</v>
      </c>
      <c r="R10003" s="59"/>
    </row>
    <row r="10004" spans="11:18" x14ac:dyDescent="0.2">
      <c r="K10004" s="17">
        <v>9995</v>
      </c>
      <c r="L10004" s="50">
        <v>1.7570438721842745E-3</v>
      </c>
      <c r="M10004" s="50">
        <v>1.7708803781171728E-3</v>
      </c>
      <c r="N10004" s="50">
        <v>5.0999999999999997E-2</v>
      </c>
      <c r="O10004" s="50">
        <v>5.16E-2</v>
      </c>
      <c r="R10004" s="59"/>
    </row>
    <row r="10005" spans="11:18" x14ac:dyDescent="0.2">
      <c r="K10005" s="17">
        <v>9996</v>
      </c>
      <c r="L10005" s="50">
        <v>1.8837778409782149E-3</v>
      </c>
      <c r="M10005" s="50">
        <v>1.8981884468645984E-3</v>
      </c>
      <c r="N10005" s="50">
        <v>5.3199999999999997E-2</v>
      </c>
      <c r="O10005" s="50">
        <v>5.3400000000000003E-2</v>
      </c>
      <c r="R10005" s="59"/>
    </row>
    <row r="10006" spans="11:18" x14ac:dyDescent="0.2">
      <c r="K10006" s="17">
        <v>9997</v>
      </c>
      <c r="L10006" s="50">
        <v>1.5833163880392661E-3</v>
      </c>
      <c r="M10006" s="50">
        <v>1.5962984559677409E-3</v>
      </c>
      <c r="N10006" s="50">
        <v>4.8000000000000001E-2</v>
      </c>
      <c r="O10006" s="50">
        <v>4.8399999999999999E-2</v>
      </c>
      <c r="R10006" s="59"/>
    </row>
    <row r="10007" spans="11:18" x14ac:dyDescent="0.2">
      <c r="K10007" s="17">
        <v>9998</v>
      </c>
      <c r="L10007" s="50">
        <v>1.5550330466660538E-3</v>
      </c>
      <c r="M10007" s="50">
        <v>1.5681331391660797E-3</v>
      </c>
      <c r="N10007" s="50">
        <v>4.8599999999999997E-2</v>
      </c>
      <c r="O10007" s="50">
        <v>4.8800000000000003E-2</v>
      </c>
      <c r="R10007" s="59"/>
    </row>
    <row r="10008" spans="11:18" x14ac:dyDescent="0.2">
      <c r="K10008" s="17">
        <v>9999</v>
      </c>
      <c r="L10008" s="50">
        <v>1.7985802874077184E-3</v>
      </c>
      <c r="M10008" s="50">
        <v>1.8132925673144278E-3</v>
      </c>
      <c r="N10008" s="50">
        <v>5.4600000000000003E-2</v>
      </c>
      <c r="O10008" s="50">
        <v>5.4600000000000003E-2</v>
      </c>
      <c r="R10008" s="59"/>
    </row>
    <row r="10009" spans="11:18" x14ac:dyDescent="0.2">
      <c r="K10009" s="17">
        <v>10000</v>
      </c>
      <c r="L10009" s="50">
        <v>1.6696728413301194E-3</v>
      </c>
      <c r="M10009" s="50">
        <v>1.6827909436516926E-3</v>
      </c>
      <c r="N10009" s="50">
        <v>4.8599999999999997E-2</v>
      </c>
      <c r="O10009" s="50">
        <v>4.8599999999999997E-2</v>
      </c>
      <c r="R10009" s="59"/>
    </row>
    <row r="10010" spans="11:18" x14ac:dyDescent="0.2">
      <c r="K10010" s="17">
        <v>10001</v>
      </c>
      <c r="L10010" s="50">
        <v>1.7345026825376423E-3</v>
      </c>
      <c r="M10010" s="50">
        <v>1.7481416452282915E-3</v>
      </c>
      <c r="N10010" s="50">
        <v>0.05</v>
      </c>
      <c r="O10010" s="50">
        <v>5.0999999999999997E-2</v>
      </c>
      <c r="R10010" s="59"/>
    </row>
    <row r="10011" spans="11:18" x14ac:dyDescent="0.2">
      <c r="K10011" s="17">
        <v>10002</v>
      </c>
      <c r="L10011" s="50">
        <v>1.6734770580126178E-3</v>
      </c>
      <c r="M10011" s="50">
        <v>1.6872333362897448E-3</v>
      </c>
      <c r="N10011" s="50">
        <v>5.0999999999999997E-2</v>
      </c>
      <c r="O10011" s="50">
        <v>5.1200000000000002E-2</v>
      </c>
      <c r="R10011" s="59"/>
    </row>
    <row r="10012" spans="11:18" x14ac:dyDescent="0.2">
      <c r="K10012" s="17">
        <v>10003</v>
      </c>
      <c r="L10012" s="50">
        <v>1.6297760803583128E-3</v>
      </c>
      <c r="M10012" s="50">
        <v>1.6435803000556788E-3</v>
      </c>
      <c r="N10012" s="50">
        <v>5.0999999999999997E-2</v>
      </c>
      <c r="O10012" s="50">
        <v>5.1400000000000001E-2</v>
      </c>
      <c r="R10012" s="59"/>
    </row>
    <row r="10013" spans="11:18" x14ac:dyDescent="0.2">
      <c r="K10013" s="17">
        <v>10004</v>
      </c>
      <c r="L10013" s="50">
        <v>1.7746062550112224E-3</v>
      </c>
      <c r="M10013" s="50">
        <v>1.7881726248436237E-3</v>
      </c>
      <c r="N10013" s="50">
        <v>5.0200000000000002E-2</v>
      </c>
      <c r="O10013" s="50">
        <v>5.0200000000000002E-2</v>
      </c>
      <c r="R10013" s="59"/>
    </row>
    <row r="10014" spans="11:18" x14ac:dyDescent="0.2">
      <c r="K10014" s="17">
        <v>10005</v>
      </c>
      <c r="L10014" s="50">
        <v>2.0486817823411746E-3</v>
      </c>
      <c r="M10014" s="50">
        <v>2.0633242544447939E-3</v>
      </c>
      <c r="N10014" s="50">
        <v>5.3999999999999999E-2</v>
      </c>
      <c r="O10014" s="50">
        <v>5.4199999999999998E-2</v>
      </c>
      <c r="R10014" s="59"/>
    </row>
    <row r="10015" spans="11:18" x14ac:dyDescent="0.2">
      <c r="K10015" s="17">
        <v>10006</v>
      </c>
      <c r="L10015" s="50">
        <v>1.6584894193596167E-3</v>
      </c>
      <c r="M10015" s="50">
        <v>1.6735665124145982E-3</v>
      </c>
      <c r="N10015" s="50">
        <v>5.5399999999999998E-2</v>
      </c>
      <c r="O10015" s="50">
        <v>5.6800000000000003E-2</v>
      </c>
      <c r="R10015" s="59"/>
    </row>
    <row r="10016" spans="11:18" x14ac:dyDescent="0.2">
      <c r="K10016" s="17">
        <v>10007</v>
      </c>
      <c r="L10016" s="50">
        <v>1.810012034492673E-3</v>
      </c>
      <c r="M10016" s="50">
        <v>1.824457310975642E-3</v>
      </c>
      <c r="N10016" s="50">
        <v>5.2999999999999999E-2</v>
      </c>
      <c r="O10016" s="50">
        <v>5.3800000000000001E-2</v>
      </c>
      <c r="R10016" s="59"/>
    </row>
    <row r="10017" spans="11:18" x14ac:dyDescent="0.2">
      <c r="K10017" s="17">
        <v>10008</v>
      </c>
      <c r="L10017" s="50">
        <v>1.8504854729786012E-3</v>
      </c>
      <c r="M10017" s="50">
        <v>1.8639323554664213E-3</v>
      </c>
      <c r="N10017" s="50">
        <v>4.9399999999999999E-2</v>
      </c>
      <c r="O10017" s="50">
        <v>4.9799999999999997E-2</v>
      </c>
      <c r="R10017" s="59"/>
    </row>
    <row r="10018" spans="11:18" x14ac:dyDescent="0.2">
      <c r="K10018" s="17">
        <v>10009</v>
      </c>
      <c r="L10018" s="50">
        <v>1.3669173246389577E-3</v>
      </c>
      <c r="M10018" s="50">
        <v>1.377998215779767E-3</v>
      </c>
      <c r="N10018" s="50">
        <v>4.1000000000000002E-2</v>
      </c>
      <c r="O10018" s="50">
        <v>4.1200000000000001E-2</v>
      </c>
      <c r="R10018" s="59"/>
    </row>
    <row r="10019" spans="11:18" x14ac:dyDescent="0.2">
      <c r="K10019" s="17">
        <v>10010</v>
      </c>
      <c r="L10019" s="50">
        <v>1.7640671854496596E-3</v>
      </c>
      <c r="M10019" s="50">
        <v>1.7782614867482215E-3</v>
      </c>
      <c r="N10019" s="50">
        <v>5.2400000000000002E-2</v>
      </c>
      <c r="O10019" s="50">
        <v>5.28E-2</v>
      </c>
      <c r="R10019" s="59"/>
    </row>
    <row r="10020" spans="11:18" x14ac:dyDescent="0.2">
      <c r="K10020" s="17">
        <v>10011</v>
      </c>
      <c r="L10020" s="50">
        <v>1.8554057445838172E-3</v>
      </c>
      <c r="M10020" s="50">
        <v>1.8707819651781732E-3</v>
      </c>
      <c r="N10020" s="50">
        <v>5.6800000000000003E-2</v>
      </c>
      <c r="O10020" s="50">
        <v>5.7599999999999998E-2</v>
      </c>
      <c r="R10020" s="59"/>
    </row>
    <row r="10021" spans="11:18" x14ac:dyDescent="0.2">
      <c r="K10021" s="17">
        <v>10012</v>
      </c>
      <c r="L10021" s="50">
        <v>1.715136261998731E-3</v>
      </c>
      <c r="M10021" s="50">
        <v>1.7291710648647651E-3</v>
      </c>
      <c r="N10021" s="50">
        <v>5.1999999999999998E-2</v>
      </c>
      <c r="O10021" s="50">
        <v>5.2200000000000003E-2</v>
      </c>
      <c r="R10021" s="59"/>
    </row>
    <row r="10022" spans="11:18" x14ac:dyDescent="0.2">
      <c r="K10022" s="17">
        <v>10013</v>
      </c>
      <c r="L10022" s="50">
        <v>1.8049361653696416E-3</v>
      </c>
      <c r="M10022" s="50">
        <v>1.8186676755855612E-3</v>
      </c>
      <c r="N10022" s="50">
        <v>5.0799999999999998E-2</v>
      </c>
      <c r="O10022" s="50">
        <v>5.0799999999999998E-2</v>
      </c>
      <c r="R10022" s="59"/>
    </row>
    <row r="10023" spans="11:18" x14ac:dyDescent="0.2">
      <c r="K10023" s="17">
        <v>10014</v>
      </c>
      <c r="L10023" s="50">
        <v>1.5883732139467762E-3</v>
      </c>
      <c r="M10023" s="50">
        <v>1.6013191182003045E-3</v>
      </c>
      <c r="N10023" s="50">
        <v>4.7800000000000002E-2</v>
      </c>
      <c r="O10023" s="50">
        <v>4.82E-2</v>
      </c>
      <c r="R10023" s="59"/>
    </row>
    <row r="10024" spans="11:18" x14ac:dyDescent="0.2">
      <c r="K10024" s="17">
        <v>10015</v>
      </c>
      <c r="L10024" s="50">
        <v>1.714343657181221E-3</v>
      </c>
      <c r="M10024" s="50">
        <v>1.7268514471500591E-3</v>
      </c>
      <c r="N10024" s="50">
        <v>4.5999999999999999E-2</v>
      </c>
      <c r="O10024" s="50">
        <v>4.6399999999999997E-2</v>
      </c>
      <c r="R10024" s="59"/>
    </row>
    <row r="10025" spans="11:18" x14ac:dyDescent="0.2">
      <c r="K10025" s="17">
        <v>10016</v>
      </c>
      <c r="L10025" s="50">
        <v>1.6866741018977016E-3</v>
      </c>
      <c r="M10025" s="50">
        <v>1.7011325640838581E-3</v>
      </c>
      <c r="N10025" s="50">
        <v>5.3600000000000002E-2</v>
      </c>
      <c r="O10025" s="50">
        <v>5.3999999999999999E-2</v>
      </c>
      <c r="R10025" s="59"/>
    </row>
    <row r="10026" spans="11:18" x14ac:dyDescent="0.2">
      <c r="K10026" s="17">
        <v>10017</v>
      </c>
      <c r="L10026" s="50">
        <v>1.9146360253788721E-3</v>
      </c>
      <c r="M10026" s="50">
        <v>1.9298341007226107E-3</v>
      </c>
      <c r="N10026" s="50">
        <v>5.6000000000000001E-2</v>
      </c>
      <c r="O10026" s="50">
        <v>5.6599999999999998E-2</v>
      </c>
      <c r="R10026" s="59"/>
    </row>
    <row r="10027" spans="11:18" x14ac:dyDescent="0.2">
      <c r="K10027" s="17">
        <v>10018</v>
      </c>
      <c r="L10027" s="50">
        <v>1.5604812596324406E-3</v>
      </c>
      <c r="M10027" s="50">
        <v>1.5738221771166225E-3</v>
      </c>
      <c r="N10027" s="50">
        <v>4.9599999999999998E-2</v>
      </c>
      <c r="O10027" s="50">
        <v>4.9599999999999998E-2</v>
      </c>
      <c r="R10027" s="59"/>
    </row>
    <row r="10028" spans="11:18" x14ac:dyDescent="0.2">
      <c r="K10028" s="17">
        <v>10019</v>
      </c>
      <c r="L10028" s="50">
        <v>1.6599303415176091E-3</v>
      </c>
      <c r="M10028" s="50">
        <v>1.6725111325524569E-3</v>
      </c>
      <c r="N10028" s="50">
        <v>4.6399999999999997E-2</v>
      </c>
      <c r="O10028" s="50">
        <v>4.6600000000000003E-2</v>
      </c>
      <c r="R10028" s="59"/>
    </row>
    <row r="10029" spans="11:18" x14ac:dyDescent="0.2">
      <c r="K10029" s="17">
        <v>10020</v>
      </c>
      <c r="L10029" s="50">
        <v>1.7863091744127835E-3</v>
      </c>
      <c r="M10029" s="50">
        <v>1.8009856733054693E-3</v>
      </c>
      <c r="N10029" s="50">
        <v>5.4199999999999998E-2</v>
      </c>
      <c r="O10029" s="50">
        <v>5.4600000000000003E-2</v>
      </c>
      <c r="R10029" s="59"/>
    </row>
    <row r="10030" spans="11:18" x14ac:dyDescent="0.2">
      <c r="K10030" s="17">
        <v>10021</v>
      </c>
      <c r="L10030" s="50">
        <v>1.777545102763006E-3</v>
      </c>
      <c r="M10030" s="50">
        <v>1.7911641662014179E-3</v>
      </c>
      <c r="N10030" s="50">
        <v>5.04E-2</v>
      </c>
      <c r="O10030" s="50">
        <v>5.04E-2</v>
      </c>
      <c r="R10030" s="59"/>
    </row>
    <row r="10031" spans="11:18" x14ac:dyDescent="0.2">
      <c r="K10031" s="17">
        <v>10022</v>
      </c>
      <c r="L10031" s="50">
        <v>1.6269818330727516E-3</v>
      </c>
      <c r="M10031" s="50">
        <v>1.6403752557132883E-3</v>
      </c>
      <c r="N10031" s="50">
        <v>4.9399999999999999E-2</v>
      </c>
      <c r="O10031" s="50">
        <v>4.9799999999999997E-2</v>
      </c>
      <c r="R10031" s="59"/>
    </row>
    <row r="10032" spans="11:18" x14ac:dyDescent="0.2">
      <c r="K10032" s="17">
        <v>10023</v>
      </c>
      <c r="L10032" s="50">
        <v>1.8451270103232653E-3</v>
      </c>
      <c r="M10032" s="50">
        <v>1.8588717090791355E-3</v>
      </c>
      <c r="N10032" s="50">
        <v>5.0799999999999998E-2</v>
      </c>
      <c r="O10032" s="50">
        <v>5.0799999999999998E-2</v>
      </c>
      <c r="R10032" s="59"/>
    </row>
    <row r="10033" spans="11:18" x14ac:dyDescent="0.2">
      <c r="K10033" s="17">
        <v>10024</v>
      </c>
      <c r="L10033" s="50">
        <v>1.6886524042250947E-3</v>
      </c>
      <c r="M10033" s="50">
        <v>1.7020466971803369E-3</v>
      </c>
      <c r="N10033" s="50">
        <v>4.9599999999999998E-2</v>
      </c>
      <c r="O10033" s="50">
        <v>4.9799999999999997E-2</v>
      </c>
      <c r="R10033" s="59"/>
    </row>
    <row r="10034" spans="11:18" x14ac:dyDescent="0.2">
      <c r="K10034" s="17">
        <v>10025</v>
      </c>
      <c r="L10034" s="50">
        <v>1.3719515322053752E-3</v>
      </c>
      <c r="M10034" s="50">
        <v>1.3844568468272199E-3</v>
      </c>
      <c r="N10034" s="50">
        <v>4.6600000000000003E-2</v>
      </c>
      <c r="O10034" s="50">
        <v>4.6800000000000001E-2</v>
      </c>
      <c r="R10034" s="59"/>
    </row>
    <row r="10035" spans="11:18" x14ac:dyDescent="0.2">
      <c r="K10035" s="17">
        <v>10026</v>
      </c>
      <c r="L10035" s="50">
        <v>1.7872706839568676E-3</v>
      </c>
      <c r="M10035" s="50">
        <v>1.8020364819988487E-3</v>
      </c>
      <c r="N10035" s="50">
        <v>5.4600000000000003E-2</v>
      </c>
      <c r="O10035" s="50">
        <v>5.5E-2</v>
      </c>
      <c r="R10035" s="59"/>
    </row>
    <row r="10036" spans="11:18" x14ac:dyDescent="0.2">
      <c r="K10036" s="17">
        <v>10027</v>
      </c>
      <c r="L10036" s="50">
        <v>1.7787012426658752E-3</v>
      </c>
      <c r="M10036" s="50">
        <v>1.7929797502807051E-3</v>
      </c>
      <c r="N10036" s="50">
        <v>5.28E-2</v>
      </c>
      <c r="O10036" s="50">
        <v>5.3199999999999997E-2</v>
      </c>
      <c r="R10036" s="59"/>
    </row>
    <row r="10037" spans="11:18" x14ac:dyDescent="0.2">
      <c r="K10037" s="17">
        <v>10028</v>
      </c>
      <c r="L10037" s="50">
        <v>1.852190720187145E-3</v>
      </c>
      <c r="M10037" s="50">
        <v>1.8659316959630783E-3</v>
      </c>
      <c r="N10037" s="50">
        <v>5.0599999999999999E-2</v>
      </c>
      <c r="O10037" s="50">
        <v>5.0999999999999997E-2</v>
      </c>
      <c r="R10037" s="59"/>
    </row>
    <row r="10038" spans="11:18" x14ac:dyDescent="0.2">
      <c r="K10038" s="17">
        <v>10029</v>
      </c>
      <c r="L10038" s="50">
        <v>1.8491679464758672E-3</v>
      </c>
      <c r="M10038" s="50">
        <v>1.8634443650316179E-3</v>
      </c>
      <c r="N10038" s="50">
        <v>5.2600000000000001E-2</v>
      </c>
      <c r="O10038" s="50">
        <v>5.3199999999999997E-2</v>
      </c>
      <c r="R10038" s="59"/>
    </row>
    <row r="10039" spans="11:18" x14ac:dyDescent="0.2">
      <c r="K10039" s="17">
        <v>10030</v>
      </c>
      <c r="L10039" s="50">
        <v>1.6972030696930623E-3</v>
      </c>
      <c r="M10039" s="50">
        <v>1.71114260888571E-3</v>
      </c>
      <c r="N10039" s="50">
        <v>5.16E-2</v>
      </c>
      <c r="O10039" s="50">
        <v>5.1799999999999999E-2</v>
      </c>
      <c r="R10039" s="59"/>
    </row>
    <row r="10040" spans="11:18" x14ac:dyDescent="0.2">
      <c r="K10040" s="17">
        <v>10031</v>
      </c>
      <c r="L10040" s="50">
        <v>1.7176438677951964E-3</v>
      </c>
      <c r="M10040" s="50">
        <v>1.7311270659426242E-3</v>
      </c>
      <c r="N10040" s="50">
        <v>4.9599999999999998E-2</v>
      </c>
      <c r="O10040" s="50">
        <v>5.0200000000000002E-2</v>
      </c>
      <c r="R10040" s="59"/>
    </row>
    <row r="10041" spans="11:18" x14ac:dyDescent="0.2">
      <c r="K10041" s="17">
        <v>10032</v>
      </c>
      <c r="L10041" s="50">
        <v>1.4758932493152883E-3</v>
      </c>
      <c r="M10041" s="50">
        <v>1.4889391566030117E-3</v>
      </c>
      <c r="N10041" s="50">
        <v>4.8399999999999999E-2</v>
      </c>
      <c r="O10041" s="50">
        <v>4.8800000000000003E-2</v>
      </c>
      <c r="R10041" s="59"/>
    </row>
    <row r="10042" spans="11:18" x14ac:dyDescent="0.2">
      <c r="K10042" s="17">
        <v>10033</v>
      </c>
      <c r="L10042" s="50">
        <v>2.0003243235420715E-3</v>
      </c>
      <c r="M10042" s="50">
        <v>2.0166313169751831E-3</v>
      </c>
      <c r="N10042" s="50">
        <v>6.0400000000000002E-2</v>
      </c>
      <c r="O10042" s="50">
        <v>6.0600000000000001E-2</v>
      </c>
      <c r="R10042" s="59"/>
    </row>
    <row r="10043" spans="11:18" x14ac:dyDescent="0.2">
      <c r="K10043" s="17">
        <v>10034</v>
      </c>
      <c r="L10043" s="50">
        <v>1.8482609368157114E-3</v>
      </c>
      <c r="M10043" s="50">
        <v>1.8631121242139979E-3</v>
      </c>
      <c r="N10043" s="50">
        <v>5.4800000000000001E-2</v>
      </c>
      <c r="O10043" s="50">
        <v>5.5199999999999999E-2</v>
      </c>
      <c r="R10043" s="59"/>
    </row>
    <row r="10044" spans="11:18" x14ac:dyDescent="0.2">
      <c r="K10044" s="17">
        <v>10035</v>
      </c>
      <c r="L10044" s="50">
        <v>1.7679697466749526E-3</v>
      </c>
      <c r="M10044" s="50">
        <v>1.781899476519486E-3</v>
      </c>
      <c r="N10044" s="50">
        <v>5.1400000000000001E-2</v>
      </c>
      <c r="O10044" s="50">
        <v>5.1799999999999999E-2</v>
      </c>
      <c r="R10044" s="59"/>
    </row>
    <row r="10045" spans="11:18" x14ac:dyDescent="0.2">
      <c r="K10045" s="17">
        <v>10036</v>
      </c>
      <c r="L10045" s="50">
        <v>1.5547163338221327E-3</v>
      </c>
      <c r="M10045" s="50">
        <v>1.5682108229973955E-3</v>
      </c>
      <c r="N10045" s="50">
        <v>0.05</v>
      </c>
      <c r="O10045" s="50">
        <v>5.04E-2</v>
      </c>
      <c r="R10045" s="59"/>
    </row>
    <row r="10046" spans="11:18" x14ac:dyDescent="0.2">
      <c r="K10046" s="17">
        <v>10037</v>
      </c>
      <c r="L10046" s="50">
        <v>1.5735275781411659E-3</v>
      </c>
      <c r="M10046" s="50">
        <v>1.5863661566114225E-3</v>
      </c>
      <c r="N10046" s="50">
        <v>4.7600000000000003E-2</v>
      </c>
      <c r="O10046" s="50">
        <v>4.7800000000000002E-2</v>
      </c>
      <c r="R10046" s="59"/>
    </row>
    <row r="10047" spans="11:18" x14ac:dyDescent="0.2">
      <c r="K10047" s="17">
        <v>10038</v>
      </c>
      <c r="L10047" s="50">
        <v>1.8138412454039522E-3</v>
      </c>
      <c r="M10047" s="50">
        <v>1.8290152916050203E-3</v>
      </c>
      <c r="N10047" s="50">
        <v>5.62E-2</v>
      </c>
      <c r="O10047" s="50">
        <v>5.6399999999999999E-2</v>
      </c>
      <c r="R10047" s="59"/>
    </row>
    <row r="10048" spans="11:18" x14ac:dyDescent="0.2">
      <c r="K10048" s="17">
        <v>10039</v>
      </c>
      <c r="L10048" s="50">
        <v>1.8341807848380018E-3</v>
      </c>
      <c r="M10048" s="50">
        <v>1.8485965356080567E-3</v>
      </c>
      <c r="N10048" s="50">
        <v>5.3199999999999997E-2</v>
      </c>
      <c r="O10048" s="50">
        <v>5.3600000000000002E-2</v>
      </c>
      <c r="R10048" s="59"/>
    </row>
    <row r="10049" spans="11:18" x14ac:dyDescent="0.2">
      <c r="K10049" s="17">
        <v>10040</v>
      </c>
      <c r="L10049" s="50">
        <v>1.7327660072730562E-3</v>
      </c>
      <c r="M10049" s="50">
        <v>1.7463392535387013E-3</v>
      </c>
      <c r="N10049" s="50">
        <v>4.9799999999999997E-2</v>
      </c>
      <c r="O10049" s="50">
        <v>5.0599999999999999E-2</v>
      </c>
      <c r="R10049" s="59"/>
    </row>
    <row r="10050" spans="11:18" x14ac:dyDescent="0.2">
      <c r="K10050" s="17">
        <v>10041</v>
      </c>
      <c r="L10050" s="50">
        <v>1.6049335869552099E-3</v>
      </c>
      <c r="M10050" s="50">
        <v>1.6175648821641052E-3</v>
      </c>
      <c r="N10050" s="50">
        <v>4.6800000000000001E-2</v>
      </c>
      <c r="O10050" s="50">
        <v>4.6800000000000001E-2</v>
      </c>
      <c r="R10050" s="59"/>
    </row>
    <row r="10051" spans="11:18" x14ac:dyDescent="0.2">
      <c r="K10051" s="17">
        <v>10042</v>
      </c>
      <c r="L10051" s="50">
        <v>1.5180783300116226E-3</v>
      </c>
      <c r="M10051" s="50">
        <v>1.5308279065078634E-3</v>
      </c>
      <c r="N10051" s="50">
        <v>4.7199999999999999E-2</v>
      </c>
      <c r="O10051" s="50">
        <v>4.7800000000000002E-2</v>
      </c>
      <c r="R10051" s="59"/>
    </row>
    <row r="10052" spans="11:18" x14ac:dyDescent="0.2">
      <c r="K10052" s="17">
        <v>10043</v>
      </c>
      <c r="L10052" s="50">
        <v>1.6977844897175221E-3</v>
      </c>
      <c r="M10052" s="50">
        <v>1.7111143566904254E-3</v>
      </c>
      <c r="N10052" s="50">
        <v>4.9200000000000001E-2</v>
      </c>
      <c r="O10052" s="50">
        <v>4.9399999999999999E-2</v>
      </c>
      <c r="R10052" s="59"/>
    </row>
    <row r="10053" spans="11:18" x14ac:dyDescent="0.2">
      <c r="K10053" s="17">
        <v>10044</v>
      </c>
      <c r="L10053" s="50">
        <v>1.622648279027342E-3</v>
      </c>
      <c r="M10053" s="50">
        <v>1.6365709585702177E-3</v>
      </c>
      <c r="N10053" s="50">
        <v>5.16E-2</v>
      </c>
      <c r="O10053" s="50">
        <v>5.2200000000000003E-2</v>
      </c>
      <c r="R10053" s="59"/>
    </row>
    <row r="10054" spans="11:18" x14ac:dyDescent="0.2">
      <c r="K10054" s="17">
        <v>10045</v>
      </c>
      <c r="L10054" s="50">
        <v>1.75149410514735E-3</v>
      </c>
      <c r="M10054" s="50">
        <v>1.7651543652422884E-3</v>
      </c>
      <c r="N10054" s="50">
        <v>5.04E-2</v>
      </c>
      <c r="O10054" s="50">
        <v>5.0599999999999999E-2</v>
      </c>
      <c r="R10054" s="59"/>
    </row>
    <row r="10055" spans="11:18" x14ac:dyDescent="0.2">
      <c r="K10055" s="17">
        <v>10046</v>
      </c>
      <c r="L10055" s="50">
        <v>1.8276616177988058E-3</v>
      </c>
      <c r="M10055" s="50">
        <v>1.841807862028405E-3</v>
      </c>
      <c r="N10055" s="50">
        <v>5.2200000000000003E-2</v>
      </c>
      <c r="O10055" s="50">
        <v>5.2600000000000001E-2</v>
      </c>
      <c r="R10055" s="59"/>
    </row>
    <row r="10056" spans="11:18" x14ac:dyDescent="0.2">
      <c r="K10056" s="17">
        <v>10047</v>
      </c>
      <c r="L10056" s="50">
        <v>1.586526064985365E-3</v>
      </c>
      <c r="M10056" s="50">
        <v>1.6004445505401947E-3</v>
      </c>
      <c r="N10056" s="50">
        <v>5.1799999999999999E-2</v>
      </c>
      <c r="O10056" s="50">
        <v>5.1799999999999999E-2</v>
      </c>
      <c r="R10056" s="59"/>
    </row>
    <row r="10057" spans="11:18" x14ac:dyDescent="0.2">
      <c r="K10057" s="17">
        <v>10048</v>
      </c>
      <c r="L10057" s="50">
        <v>1.4473431516981309E-3</v>
      </c>
      <c r="M10057" s="50">
        <v>1.4594571708776048E-3</v>
      </c>
      <c r="N10057" s="50">
        <v>4.4999999999999998E-2</v>
      </c>
      <c r="O10057" s="50">
        <v>4.4999999999999998E-2</v>
      </c>
      <c r="R10057" s="59"/>
    </row>
    <row r="10058" spans="11:18" x14ac:dyDescent="0.2">
      <c r="K10058" s="17">
        <v>10049</v>
      </c>
      <c r="L10058" s="50">
        <v>1.8879016078642862E-3</v>
      </c>
      <c r="M10058" s="50">
        <v>1.9024362814539855E-3</v>
      </c>
      <c r="N10058" s="50">
        <v>5.3800000000000001E-2</v>
      </c>
      <c r="O10058" s="50">
        <v>5.3800000000000001E-2</v>
      </c>
      <c r="R10058" s="59"/>
    </row>
    <row r="10059" spans="11:18" x14ac:dyDescent="0.2">
      <c r="K10059" s="17">
        <v>10050</v>
      </c>
      <c r="L10059" s="50">
        <v>1.8670064705696948E-3</v>
      </c>
      <c r="M10059" s="50">
        <v>1.8808384956418408E-3</v>
      </c>
      <c r="N10059" s="50">
        <v>5.0999999999999997E-2</v>
      </c>
      <c r="O10059" s="50">
        <v>5.1200000000000002E-2</v>
      </c>
      <c r="R10059" s="59"/>
    </row>
    <row r="10060" spans="11:18" x14ac:dyDescent="0.2">
      <c r="K10060" s="17">
        <v>10051</v>
      </c>
      <c r="L10060" s="50">
        <v>1.5424385708318077E-3</v>
      </c>
      <c r="M10060" s="50">
        <v>1.5550981571644988E-3</v>
      </c>
      <c r="N10060" s="50">
        <v>4.6399999999999997E-2</v>
      </c>
      <c r="O10060" s="50">
        <v>4.7399999999999998E-2</v>
      </c>
      <c r="R10060" s="59"/>
    </row>
    <row r="10061" spans="11:18" x14ac:dyDescent="0.2">
      <c r="K10061" s="17">
        <v>10052</v>
      </c>
      <c r="L10061" s="50">
        <v>1.7224724165338543E-3</v>
      </c>
      <c r="M10061" s="50">
        <v>1.7368441669192978E-3</v>
      </c>
      <c r="N10061" s="50">
        <v>5.2999999999999999E-2</v>
      </c>
      <c r="O10061" s="50">
        <v>5.3600000000000002E-2</v>
      </c>
      <c r="R10061" s="59"/>
    </row>
    <row r="10062" spans="11:18" x14ac:dyDescent="0.2">
      <c r="K10062" s="17">
        <v>10053</v>
      </c>
      <c r="L10062" s="50">
        <v>1.5916229511441253E-3</v>
      </c>
      <c r="M10062" s="50">
        <v>1.6048414208207639E-3</v>
      </c>
      <c r="N10062" s="50">
        <v>4.8800000000000003E-2</v>
      </c>
      <c r="O10062" s="50">
        <v>4.9399999999999999E-2</v>
      </c>
      <c r="R10062" s="59"/>
    </row>
    <row r="10063" spans="11:18" x14ac:dyDescent="0.2">
      <c r="K10063" s="17">
        <v>10054</v>
      </c>
      <c r="L10063" s="50">
        <v>1.7820391626446597E-3</v>
      </c>
      <c r="M10063" s="50">
        <v>1.795781974631561E-3</v>
      </c>
      <c r="N10063" s="50">
        <v>5.0599999999999999E-2</v>
      </c>
      <c r="O10063" s="50">
        <v>5.1200000000000002E-2</v>
      </c>
      <c r="R10063" s="59"/>
    </row>
    <row r="10064" spans="11:18" x14ac:dyDescent="0.2">
      <c r="K10064" s="17">
        <v>10055</v>
      </c>
      <c r="L10064" s="50">
        <v>1.6109051679067757E-3</v>
      </c>
      <c r="M10064" s="50">
        <v>1.6239083012738941E-3</v>
      </c>
      <c r="N10064" s="50">
        <v>4.8000000000000001E-2</v>
      </c>
      <c r="O10064" s="50">
        <v>4.8399999999999999E-2</v>
      </c>
      <c r="R10064" s="59"/>
    </row>
    <row r="10065" spans="11:18" x14ac:dyDescent="0.2">
      <c r="K10065" s="17">
        <v>10056</v>
      </c>
      <c r="L10065" s="50">
        <v>1.6154605006367642E-3</v>
      </c>
      <c r="M10065" s="50">
        <v>1.6296583730669738E-3</v>
      </c>
      <c r="N10065" s="50">
        <v>5.28E-2</v>
      </c>
      <c r="O10065" s="50">
        <v>5.3199999999999997E-2</v>
      </c>
      <c r="R10065" s="59"/>
    </row>
    <row r="10066" spans="11:18" x14ac:dyDescent="0.2">
      <c r="K10066" s="17">
        <v>10057</v>
      </c>
      <c r="L10066" s="50">
        <v>1.6259317808700953E-3</v>
      </c>
      <c r="M10066" s="50">
        <v>1.6389127312587445E-3</v>
      </c>
      <c r="N10066" s="50">
        <v>4.8000000000000001E-2</v>
      </c>
      <c r="O10066" s="50">
        <v>4.8399999999999999E-2</v>
      </c>
      <c r="R10066" s="59"/>
    </row>
    <row r="10067" spans="11:18" x14ac:dyDescent="0.2">
      <c r="K10067" s="17">
        <v>10058</v>
      </c>
      <c r="L10067" s="50">
        <v>1.5222817251670138E-3</v>
      </c>
      <c r="M10067" s="50">
        <v>1.5352846945482527E-3</v>
      </c>
      <c r="N10067" s="50">
        <v>4.8000000000000001E-2</v>
      </c>
      <c r="O10067" s="50">
        <v>4.8800000000000003E-2</v>
      </c>
      <c r="R10067" s="59"/>
    </row>
    <row r="10068" spans="11:18" x14ac:dyDescent="0.2">
      <c r="K10068" s="17">
        <v>10059</v>
      </c>
      <c r="L10068" s="50">
        <v>1.6459143965334207E-3</v>
      </c>
      <c r="M10068" s="50">
        <v>1.6592202160103178E-3</v>
      </c>
      <c r="N10068" s="50">
        <v>4.9200000000000001E-2</v>
      </c>
      <c r="O10068" s="50">
        <v>4.9399999999999999E-2</v>
      </c>
      <c r="R10068" s="59"/>
    </row>
    <row r="10069" spans="11:18" x14ac:dyDescent="0.2">
      <c r="K10069" s="17">
        <v>10060</v>
      </c>
      <c r="L10069" s="50">
        <v>1.7104750928929001E-3</v>
      </c>
      <c r="M10069" s="50">
        <v>1.7235548551568008E-3</v>
      </c>
      <c r="N10069" s="50">
        <v>4.8399999999999999E-2</v>
      </c>
      <c r="O10069" s="50">
        <v>4.8399999999999999E-2</v>
      </c>
      <c r="R10069" s="59"/>
    </row>
    <row r="10070" spans="11:18" x14ac:dyDescent="0.2">
      <c r="K10070" s="17">
        <v>10061</v>
      </c>
      <c r="L10070" s="50">
        <v>1.4826103843114389E-3</v>
      </c>
      <c r="M10070" s="50">
        <v>1.4957980160063427E-3</v>
      </c>
      <c r="N10070" s="50">
        <v>4.9000000000000002E-2</v>
      </c>
      <c r="O10070" s="50">
        <v>4.9200000000000001E-2</v>
      </c>
      <c r="R10070" s="59"/>
    </row>
    <row r="10071" spans="11:18" x14ac:dyDescent="0.2">
      <c r="K10071" s="17">
        <v>10062</v>
      </c>
      <c r="L10071" s="50">
        <v>1.7434910672357181E-3</v>
      </c>
      <c r="M10071" s="50">
        <v>1.7569644390739529E-3</v>
      </c>
      <c r="N10071" s="50">
        <v>4.9399999999999999E-2</v>
      </c>
      <c r="O10071" s="50">
        <v>5.0200000000000002E-2</v>
      </c>
      <c r="R10071" s="59"/>
    </row>
    <row r="10072" spans="11:18" x14ac:dyDescent="0.2">
      <c r="K10072" s="17">
        <v>10063</v>
      </c>
      <c r="L10072" s="50">
        <v>1.8696675798460947E-3</v>
      </c>
      <c r="M10072" s="50">
        <v>1.8847958881884818E-3</v>
      </c>
      <c r="N10072" s="50">
        <v>5.5800000000000002E-2</v>
      </c>
      <c r="O10072" s="50">
        <v>5.62E-2</v>
      </c>
      <c r="R10072" s="59"/>
    </row>
    <row r="10073" spans="11:18" x14ac:dyDescent="0.2">
      <c r="K10073" s="17">
        <v>10064</v>
      </c>
      <c r="L10073" s="50">
        <v>1.9732522865755974E-3</v>
      </c>
      <c r="M10073" s="50">
        <v>1.9883377966668529E-3</v>
      </c>
      <c r="N10073" s="50">
        <v>5.5800000000000002E-2</v>
      </c>
      <c r="O10073" s="50">
        <v>5.6000000000000001E-2</v>
      </c>
      <c r="R10073" s="59"/>
    </row>
    <row r="10074" spans="11:18" x14ac:dyDescent="0.2">
      <c r="K10074" s="17">
        <v>10065</v>
      </c>
      <c r="L10074" s="50">
        <v>1.666128581587629E-3</v>
      </c>
      <c r="M10074" s="50">
        <v>1.6804352931441017E-3</v>
      </c>
      <c r="N10074" s="50">
        <v>5.3199999999999997E-2</v>
      </c>
      <c r="O10074" s="50">
        <v>5.3199999999999997E-2</v>
      </c>
      <c r="R10074" s="59"/>
    </row>
    <row r="10075" spans="11:18" x14ac:dyDescent="0.2">
      <c r="K10075" s="17">
        <v>10066</v>
      </c>
      <c r="L10075" s="50">
        <v>1.8367019576891171E-3</v>
      </c>
      <c r="M10075" s="50">
        <v>1.8511271420992828E-3</v>
      </c>
      <c r="N10075" s="50">
        <v>5.3400000000000003E-2</v>
      </c>
      <c r="O10075" s="50">
        <v>5.3600000000000002E-2</v>
      </c>
      <c r="R10075" s="59"/>
    </row>
    <row r="10076" spans="11:18" x14ac:dyDescent="0.2">
      <c r="K10076" s="17">
        <v>10067</v>
      </c>
      <c r="L10076" s="50">
        <v>1.5293206119431047E-3</v>
      </c>
      <c r="M10076" s="50">
        <v>1.5417274422956707E-3</v>
      </c>
      <c r="N10076" s="50">
        <v>4.5999999999999999E-2</v>
      </c>
      <c r="O10076" s="50">
        <v>4.6399999999999997E-2</v>
      </c>
      <c r="R10076" s="59"/>
    </row>
    <row r="10077" spans="11:18" x14ac:dyDescent="0.2">
      <c r="K10077" s="17">
        <v>10068</v>
      </c>
      <c r="L10077" s="50">
        <v>1.7124476434635899E-3</v>
      </c>
      <c r="M10077" s="50">
        <v>1.7251125323189211E-3</v>
      </c>
      <c r="N10077" s="50">
        <v>4.6399999999999997E-2</v>
      </c>
      <c r="O10077" s="50">
        <v>4.6800000000000001E-2</v>
      </c>
      <c r="R10077" s="59"/>
    </row>
    <row r="10078" spans="11:18" x14ac:dyDescent="0.2">
      <c r="K10078" s="17">
        <v>10069</v>
      </c>
      <c r="L10078" s="50">
        <v>1.7201493950586291E-3</v>
      </c>
      <c r="M10078" s="50">
        <v>1.734157734106919E-3</v>
      </c>
      <c r="N10078" s="50">
        <v>5.1799999999999999E-2</v>
      </c>
      <c r="O10078" s="50">
        <v>5.1999999999999998E-2</v>
      </c>
      <c r="R10078" s="59"/>
    </row>
    <row r="10079" spans="11:18" x14ac:dyDescent="0.2">
      <c r="K10079" s="17">
        <v>10070</v>
      </c>
      <c r="L10079" s="50">
        <v>1.6733910333836042E-3</v>
      </c>
      <c r="M10079" s="50">
        <v>1.6870406860585226E-3</v>
      </c>
      <c r="N10079" s="50">
        <v>5.0599999999999999E-2</v>
      </c>
      <c r="O10079" s="50">
        <v>5.0799999999999998E-2</v>
      </c>
      <c r="R10079" s="59"/>
    </row>
    <row r="10080" spans="11:18" x14ac:dyDescent="0.2">
      <c r="K10080" s="17">
        <v>10071</v>
      </c>
      <c r="L10080" s="50">
        <v>1.7227366075575265E-3</v>
      </c>
      <c r="M10080" s="50">
        <v>1.7358421926552475E-3</v>
      </c>
      <c r="N10080" s="50">
        <v>4.8399999999999999E-2</v>
      </c>
      <c r="O10080" s="50">
        <v>4.8599999999999997E-2</v>
      </c>
      <c r="R10080" s="59"/>
    </row>
    <row r="10081" spans="11:18" x14ac:dyDescent="0.2">
      <c r="K10081" s="17">
        <v>10072</v>
      </c>
      <c r="L10081" s="50">
        <v>1.8295012243409853E-3</v>
      </c>
      <c r="M10081" s="50">
        <v>1.8450952370515942E-3</v>
      </c>
      <c r="N10081" s="50">
        <v>5.7599999999999998E-2</v>
      </c>
      <c r="O10081" s="50">
        <v>5.8200000000000002E-2</v>
      </c>
      <c r="R10081" s="59"/>
    </row>
    <row r="10082" spans="11:18" x14ac:dyDescent="0.2">
      <c r="K10082" s="17">
        <v>10073</v>
      </c>
      <c r="L10082" s="50">
        <v>1.7241636522995262E-3</v>
      </c>
      <c r="M10082" s="50">
        <v>1.737819431380838E-3</v>
      </c>
      <c r="N10082" s="50">
        <v>5.0200000000000002E-2</v>
      </c>
      <c r="O10082" s="50">
        <v>5.0999999999999997E-2</v>
      </c>
      <c r="R10082" s="59"/>
    </row>
    <row r="10083" spans="11:18" x14ac:dyDescent="0.2">
      <c r="K10083" s="17">
        <v>10074</v>
      </c>
      <c r="L10083" s="50">
        <v>1.5982230466742499E-3</v>
      </c>
      <c r="M10083" s="50">
        <v>1.6108988006864379E-3</v>
      </c>
      <c r="N10083" s="50">
        <v>4.6800000000000001E-2</v>
      </c>
      <c r="O10083" s="50">
        <v>4.7E-2</v>
      </c>
      <c r="R10083" s="59"/>
    </row>
    <row r="10084" spans="11:18" x14ac:dyDescent="0.2">
      <c r="K10084" s="17">
        <v>10075</v>
      </c>
      <c r="L10084" s="50">
        <v>1.3662181657596183E-3</v>
      </c>
      <c r="M10084" s="50">
        <v>1.3786073474193002E-3</v>
      </c>
      <c r="N10084" s="50">
        <v>4.58E-2</v>
      </c>
      <c r="O10084" s="50">
        <v>4.6399999999999997E-2</v>
      </c>
      <c r="R10084" s="59"/>
    </row>
    <row r="10085" spans="11:18" x14ac:dyDescent="0.2">
      <c r="K10085" s="17">
        <v>10076</v>
      </c>
      <c r="L10085" s="50">
        <v>1.6700605852959915E-3</v>
      </c>
      <c r="M10085" s="50">
        <v>1.6845239981373276E-3</v>
      </c>
      <c r="N10085" s="50">
        <v>5.3800000000000001E-2</v>
      </c>
      <c r="O10085" s="50">
        <v>5.3999999999999999E-2</v>
      </c>
      <c r="R10085" s="59"/>
    </row>
    <row r="10086" spans="11:18" x14ac:dyDescent="0.2">
      <c r="K10086" s="17">
        <v>10077</v>
      </c>
      <c r="L10086" s="50">
        <v>1.8368664463262725E-3</v>
      </c>
      <c r="M10086" s="50">
        <v>1.8515533852900379E-3</v>
      </c>
      <c r="N10086" s="50">
        <v>5.4399999999999997E-2</v>
      </c>
      <c r="O10086" s="50">
        <v>5.4600000000000003E-2</v>
      </c>
      <c r="R10086" s="59"/>
    </row>
    <row r="10087" spans="11:18" x14ac:dyDescent="0.2">
      <c r="K10087" s="17">
        <v>10078</v>
      </c>
      <c r="L10087" s="50">
        <v>1.6913608620583343E-3</v>
      </c>
      <c r="M10087" s="50">
        <v>1.7054172073867747E-3</v>
      </c>
      <c r="N10087" s="50">
        <v>5.2200000000000003E-2</v>
      </c>
      <c r="O10087" s="50">
        <v>5.2200000000000003E-2</v>
      </c>
      <c r="R10087" s="59"/>
    </row>
    <row r="10088" spans="11:18" x14ac:dyDescent="0.2">
      <c r="K10088" s="17">
        <v>10079</v>
      </c>
      <c r="L10088" s="50">
        <v>1.6353574791033907E-3</v>
      </c>
      <c r="M10088" s="50">
        <v>1.649858838101057E-3</v>
      </c>
      <c r="N10088" s="50">
        <v>5.3800000000000001E-2</v>
      </c>
      <c r="O10088" s="50">
        <v>5.4199999999999998E-2</v>
      </c>
      <c r="R10088" s="59"/>
    </row>
    <row r="10089" spans="11:18" x14ac:dyDescent="0.2">
      <c r="K10089" s="17">
        <v>10080</v>
      </c>
      <c r="L10089" s="50">
        <v>2.0791990489326326E-3</v>
      </c>
      <c r="M10089" s="50">
        <v>2.0951025957932877E-3</v>
      </c>
      <c r="N10089" s="50">
        <v>5.8400000000000001E-2</v>
      </c>
      <c r="O10089" s="50">
        <v>5.9400000000000001E-2</v>
      </c>
      <c r="R10089" s="59"/>
    </row>
    <row r="10090" spans="11:18" x14ac:dyDescent="0.2">
      <c r="K10090" s="17">
        <v>10081</v>
      </c>
      <c r="L10090" s="50">
        <v>1.5393622481401808E-3</v>
      </c>
      <c r="M10090" s="50">
        <v>1.5529215120342662E-3</v>
      </c>
      <c r="N10090" s="50">
        <v>5.04E-2</v>
      </c>
      <c r="O10090" s="50">
        <v>5.0599999999999999E-2</v>
      </c>
      <c r="R10090" s="59"/>
    </row>
    <row r="10091" spans="11:18" x14ac:dyDescent="0.2">
      <c r="K10091" s="17">
        <v>10082</v>
      </c>
      <c r="L10091" s="50">
        <v>1.5466569441769454E-3</v>
      </c>
      <c r="M10091" s="50">
        <v>1.5594626205090105E-3</v>
      </c>
      <c r="N10091" s="50">
        <v>4.7399999999999998E-2</v>
      </c>
      <c r="O10091" s="50">
        <v>4.7600000000000003E-2</v>
      </c>
      <c r="R10091" s="59"/>
    </row>
    <row r="10092" spans="11:18" x14ac:dyDescent="0.2">
      <c r="K10092" s="17">
        <v>10083</v>
      </c>
      <c r="L10092" s="50">
        <v>1.7314273962023962E-3</v>
      </c>
      <c r="M10092" s="50">
        <v>1.7456003477372591E-3</v>
      </c>
      <c r="N10092" s="50">
        <v>5.2600000000000001E-2</v>
      </c>
      <c r="O10092" s="50">
        <v>5.2600000000000001E-2</v>
      </c>
      <c r="R10092" s="59"/>
    </row>
    <row r="10093" spans="11:18" x14ac:dyDescent="0.2">
      <c r="K10093" s="17">
        <v>10084</v>
      </c>
      <c r="L10093" s="50">
        <v>1.6194361639729692E-3</v>
      </c>
      <c r="M10093" s="50">
        <v>1.6329473965901091E-3</v>
      </c>
      <c r="N10093" s="50">
        <v>0.05</v>
      </c>
      <c r="O10093" s="50">
        <v>5.0599999999999999E-2</v>
      </c>
      <c r="R10093" s="59"/>
    </row>
    <row r="10094" spans="11:18" x14ac:dyDescent="0.2">
      <c r="K10094" s="17">
        <v>10085</v>
      </c>
      <c r="L10094" s="50">
        <v>1.7642982590363419E-3</v>
      </c>
      <c r="M10094" s="50">
        <v>1.7776037415409398E-3</v>
      </c>
      <c r="N10094" s="50">
        <v>4.9000000000000002E-2</v>
      </c>
      <c r="O10094" s="50">
        <v>4.9399999999999999E-2</v>
      </c>
      <c r="R10094" s="59"/>
    </row>
    <row r="10095" spans="11:18" x14ac:dyDescent="0.2">
      <c r="K10095" s="17">
        <v>10086</v>
      </c>
      <c r="L10095" s="50">
        <v>1.8308992181695725E-3</v>
      </c>
      <c r="M10095" s="50">
        <v>1.843799703093902E-3</v>
      </c>
      <c r="N10095" s="50">
        <v>4.7399999999999998E-2</v>
      </c>
      <c r="O10095" s="50">
        <v>4.7600000000000003E-2</v>
      </c>
      <c r="R10095" s="59"/>
    </row>
    <row r="10096" spans="11:18" x14ac:dyDescent="0.2">
      <c r="K10096" s="17">
        <v>10087</v>
      </c>
      <c r="L10096" s="50">
        <v>2.0353571606351204E-3</v>
      </c>
      <c r="M10096" s="50">
        <v>2.0505826832963926E-3</v>
      </c>
      <c r="N10096" s="50">
        <v>5.6000000000000001E-2</v>
      </c>
      <c r="O10096" s="50">
        <v>5.6599999999999998E-2</v>
      </c>
      <c r="R10096" s="59"/>
    </row>
    <row r="10097" spans="11:18" x14ac:dyDescent="0.2">
      <c r="K10097" s="17">
        <v>10088</v>
      </c>
      <c r="L10097" s="50">
        <v>1.5937332532881517E-3</v>
      </c>
      <c r="M10097" s="50">
        <v>1.6065211034168392E-3</v>
      </c>
      <c r="N10097" s="50">
        <v>4.7199999999999999E-2</v>
      </c>
      <c r="O10097" s="50">
        <v>4.7600000000000003E-2</v>
      </c>
      <c r="R10097" s="59"/>
    </row>
    <row r="10098" spans="11:18" x14ac:dyDescent="0.2">
      <c r="K10098" s="17">
        <v>10089</v>
      </c>
      <c r="L10098" s="50">
        <v>1.8430756605256888E-3</v>
      </c>
      <c r="M10098" s="50">
        <v>1.8572929766233952E-3</v>
      </c>
      <c r="N10098" s="50">
        <v>5.2400000000000002E-2</v>
      </c>
      <c r="O10098" s="50">
        <v>5.2999999999999999E-2</v>
      </c>
      <c r="R10098" s="59"/>
    </row>
    <row r="10099" spans="11:18" x14ac:dyDescent="0.2">
      <c r="K10099" s="17">
        <v>10090</v>
      </c>
      <c r="L10099" s="50">
        <v>1.656976806293364E-3</v>
      </c>
      <c r="M10099" s="50">
        <v>1.6697900232495308E-3</v>
      </c>
      <c r="N10099" s="50">
        <v>4.7399999999999998E-2</v>
      </c>
      <c r="O10099" s="50">
        <v>4.7600000000000003E-2</v>
      </c>
      <c r="R10099" s="59"/>
    </row>
    <row r="10100" spans="11:18" x14ac:dyDescent="0.2">
      <c r="K10100" s="17">
        <v>10091</v>
      </c>
      <c r="L10100" s="50">
        <v>1.6069839501255533E-3</v>
      </c>
      <c r="M10100" s="50">
        <v>1.620250829482523E-3</v>
      </c>
      <c r="N10100" s="50">
        <v>4.9000000000000002E-2</v>
      </c>
      <c r="O10100" s="50">
        <v>4.9599999999999998E-2</v>
      </c>
      <c r="R10100" s="59"/>
    </row>
    <row r="10101" spans="11:18" x14ac:dyDescent="0.2">
      <c r="K10101" s="17">
        <v>10092</v>
      </c>
      <c r="L10101" s="50">
        <v>1.9050598163571895E-3</v>
      </c>
      <c r="M10101" s="50">
        <v>1.9191499409271287E-3</v>
      </c>
      <c r="N10101" s="50">
        <v>5.1799999999999999E-2</v>
      </c>
      <c r="O10101" s="50">
        <v>5.2200000000000003E-2</v>
      </c>
      <c r="R10101" s="59"/>
    </row>
    <row r="10102" spans="11:18" x14ac:dyDescent="0.2">
      <c r="K10102" s="17">
        <v>10093</v>
      </c>
      <c r="L10102" s="50">
        <v>1.5935710868385041E-3</v>
      </c>
      <c r="M10102" s="50">
        <v>1.6068074529262883E-3</v>
      </c>
      <c r="N10102" s="50">
        <v>4.8599999999999997E-2</v>
      </c>
      <c r="O10102" s="50">
        <v>4.9399999999999999E-2</v>
      </c>
      <c r="R10102" s="59"/>
    </row>
    <row r="10103" spans="11:18" x14ac:dyDescent="0.2">
      <c r="K10103" s="17">
        <v>10094</v>
      </c>
      <c r="L10103" s="50">
        <v>1.5230144422109008E-3</v>
      </c>
      <c r="M10103" s="50">
        <v>1.5355827800619312E-3</v>
      </c>
      <c r="N10103" s="50">
        <v>4.6399999999999997E-2</v>
      </c>
      <c r="O10103" s="50">
        <v>4.7E-2</v>
      </c>
      <c r="R10103" s="59"/>
    </row>
    <row r="10104" spans="11:18" x14ac:dyDescent="0.2">
      <c r="K10104" s="17">
        <v>10095</v>
      </c>
      <c r="L10104" s="50">
        <v>1.4430576405952038E-3</v>
      </c>
      <c r="M10104" s="50">
        <v>1.4545495027405765E-3</v>
      </c>
      <c r="N10104" s="50">
        <v>4.2599999999999999E-2</v>
      </c>
      <c r="O10104" s="50">
        <v>4.2599999999999999E-2</v>
      </c>
      <c r="R10104" s="59"/>
    </row>
    <row r="10105" spans="11:18" x14ac:dyDescent="0.2">
      <c r="K10105" s="17">
        <v>10096</v>
      </c>
      <c r="L10105" s="50">
        <v>1.7873016382824528E-3</v>
      </c>
      <c r="M10105" s="50">
        <v>1.8017181101851066E-3</v>
      </c>
      <c r="N10105" s="50">
        <v>5.3400000000000003E-2</v>
      </c>
      <c r="O10105" s="50">
        <v>5.3600000000000002E-2</v>
      </c>
      <c r="R10105" s="59"/>
    </row>
    <row r="10106" spans="11:18" x14ac:dyDescent="0.2">
      <c r="K10106" s="17">
        <v>10097</v>
      </c>
      <c r="L10106" s="50">
        <v>1.8304515723955306E-3</v>
      </c>
      <c r="M10106" s="50">
        <v>1.8452599017910953E-3</v>
      </c>
      <c r="N10106" s="50">
        <v>5.4800000000000001E-2</v>
      </c>
      <c r="O10106" s="50">
        <v>5.5E-2</v>
      </c>
      <c r="R10106" s="59"/>
    </row>
    <row r="10107" spans="11:18" x14ac:dyDescent="0.2">
      <c r="K10107" s="17">
        <v>10098</v>
      </c>
      <c r="L10107" s="50">
        <v>1.752850882989107E-3</v>
      </c>
      <c r="M10107" s="50">
        <v>1.7671777537410379E-3</v>
      </c>
      <c r="N10107" s="50">
        <v>5.2999999999999999E-2</v>
      </c>
      <c r="O10107" s="50">
        <v>5.3400000000000003E-2</v>
      </c>
      <c r="R10107" s="59"/>
    </row>
    <row r="10108" spans="11:18" x14ac:dyDescent="0.2">
      <c r="K10108" s="17">
        <v>10099</v>
      </c>
      <c r="L10108" s="50">
        <v>1.7439767009259962E-3</v>
      </c>
      <c r="M10108" s="50">
        <v>1.7581034766215975E-3</v>
      </c>
      <c r="N10108" s="50">
        <v>5.1999999999999998E-2</v>
      </c>
      <c r="O10108" s="50">
        <v>5.2600000000000001E-2</v>
      </c>
      <c r="R10108" s="59"/>
    </row>
    <row r="10109" spans="11:18" x14ac:dyDescent="0.2">
      <c r="K10109" s="17">
        <v>10100</v>
      </c>
      <c r="L10109" s="50">
        <v>1.6505145511083764E-3</v>
      </c>
      <c r="M10109" s="50">
        <v>1.6638549858137349E-3</v>
      </c>
      <c r="N10109" s="50">
        <v>4.9200000000000001E-2</v>
      </c>
      <c r="O10109" s="50">
        <v>4.9599999999999998E-2</v>
      </c>
      <c r="R10109" s="59"/>
    </row>
    <row r="10110" spans="11:18" x14ac:dyDescent="0.2">
      <c r="K10110" s="17">
        <v>10101</v>
      </c>
      <c r="L10110" s="50">
        <v>1.776728467789281E-3</v>
      </c>
      <c r="M10110" s="50">
        <v>1.7897323369641268E-3</v>
      </c>
      <c r="N10110" s="50">
        <v>4.8000000000000001E-2</v>
      </c>
      <c r="O10110" s="50">
        <v>4.82E-2</v>
      </c>
      <c r="R10110" s="59"/>
    </row>
    <row r="10111" spans="11:18" x14ac:dyDescent="0.2">
      <c r="K10111" s="17">
        <v>10102</v>
      </c>
      <c r="L10111" s="50">
        <v>1.6108515527526051E-3</v>
      </c>
      <c r="M10111" s="50">
        <v>1.6246009481984756E-3</v>
      </c>
      <c r="N10111" s="50">
        <v>5.0999999999999997E-2</v>
      </c>
      <c r="O10111" s="50">
        <v>5.1200000000000002E-2</v>
      </c>
      <c r="R10111" s="59"/>
    </row>
    <row r="10112" spans="11:18" x14ac:dyDescent="0.2">
      <c r="K10112" s="17">
        <v>10103</v>
      </c>
      <c r="L10112" s="50">
        <v>1.705500116095758E-3</v>
      </c>
      <c r="M10112" s="50">
        <v>1.7191989965844269E-3</v>
      </c>
      <c r="N10112" s="50">
        <v>5.0799999999999998E-2</v>
      </c>
      <c r="O10112" s="50">
        <v>5.0799999999999998E-2</v>
      </c>
      <c r="R10112" s="59"/>
    </row>
    <row r="10113" spans="11:18" x14ac:dyDescent="0.2">
      <c r="K10113" s="17">
        <v>10104</v>
      </c>
      <c r="L10113" s="50">
        <v>1.8298628315826342E-3</v>
      </c>
      <c r="M10113" s="50">
        <v>1.8441198137248329E-3</v>
      </c>
      <c r="N10113" s="50">
        <v>5.28E-2</v>
      </c>
      <c r="O10113" s="50">
        <v>5.28E-2</v>
      </c>
      <c r="R10113" s="59"/>
    </row>
    <row r="10114" spans="11:18" x14ac:dyDescent="0.2">
      <c r="K10114" s="17">
        <v>10105</v>
      </c>
      <c r="L10114" s="50">
        <v>1.644602071742117E-3</v>
      </c>
      <c r="M10114" s="50">
        <v>1.6582292394381646E-3</v>
      </c>
      <c r="N10114" s="50">
        <v>5.0599999999999999E-2</v>
      </c>
      <c r="O10114" s="50">
        <v>5.0599999999999999E-2</v>
      </c>
      <c r="R10114" s="59"/>
    </row>
    <row r="10115" spans="11:18" x14ac:dyDescent="0.2">
      <c r="K10115" s="17">
        <v>10106</v>
      </c>
      <c r="L10115" s="50">
        <v>1.6716360865082337E-3</v>
      </c>
      <c r="M10115" s="50">
        <v>1.6849146401338394E-3</v>
      </c>
      <c r="N10115" s="50">
        <v>4.9200000000000001E-2</v>
      </c>
      <c r="O10115" s="50">
        <v>4.9399999999999999E-2</v>
      </c>
      <c r="R10115" s="59"/>
    </row>
    <row r="10116" spans="11:18" x14ac:dyDescent="0.2">
      <c r="K10116" s="17">
        <v>10107</v>
      </c>
      <c r="L10116" s="50">
        <v>1.6805390262168082E-3</v>
      </c>
      <c r="M10116" s="50">
        <v>1.6945938500490716E-3</v>
      </c>
      <c r="N10116" s="50">
        <v>5.1799999999999999E-2</v>
      </c>
      <c r="O10116" s="50">
        <v>5.2400000000000002E-2</v>
      </c>
      <c r="R10116" s="59"/>
    </row>
    <row r="10117" spans="11:18" x14ac:dyDescent="0.2">
      <c r="K10117" s="17">
        <v>10108</v>
      </c>
      <c r="L10117" s="50">
        <v>1.4712882259750738E-3</v>
      </c>
      <c r="M10117" s="50">
        <v>1.4830479980737518E-3</v>
      </c>
      <c r="N10117" s="50">
        <v>4.36E-2</v>
      </c>
      <c r="O10117" s="50">
        <v>4.36E-2</v>
      </c>
      <c r="R10117" s="59"/>
    </row>
    <row r="10118" spans="11:18" x14ac:dyDescent="0.2">
      <c r="K10118" s="17">
        <v>10109</v>
      </c>
      <c r="L10118" s="50">
        <v>1.7200095856163284E-3</v>
      </c>
      <c r="M10118" s="50">
        <v>1.7340888569002373E-3</v>
      </c>
      <c r="N10118" s="50">
        <v>5.2200000000000003E-2</v>
      </c>
      <c r="O10118" s="50">
        <v>5.2400000000000002E-2</v>
      </c>
      <c r="R10118" s="59"/>
    </row>
    <row r="10119" spans="11:18" x14ac:dyDescent="0.2">
      <c r="K10119" s="17">
        <v>10110</v>
      </c>
      <c r="L10119" s="50">
        <v>1.7536074342360695E-3</v>
      </c>
      <c r="M10119" s="50">
        <v>1.7672661735558481E-3</v>
      </c>
      <c r="N10119" s="50">
        <v>5.04E-2</v>
      </c>
      <c r="O10119" s="50">
        <v>5.0599999999999999E-2</v>
      </c>
      <c r="R10119" s="59"/>
    </row>
    <row r="10120" spans="11:18" x14ac:dyDescent="0.2">
      <c r="K10120" s="17">
        <v>10111</v>
      </c>
      <c r="L10120" s="50">
        <v>1.8710200477343559E-3</v>
      </c>
      <c r="M10120" s="50">
        <v>1.885518543156027E-3</v>
      </c>
      <c r="N10120" s="50">
        <v>5.3600000000000002E-2</v>
      </c>
      <c r="O10120" s="50">
        <v>5.3800000000000001E-2</v>
      </c>
      <c r="R10120" s="59"/>
    </row>
    <row r="10121" spans="11:18" x14ac:dyDescent="0.2">
      <c r="K10121" s="17">
        <v>10112</v>
      </c>
      <c r="L10121" s="50">
        <v>1.5928480614808395E-3</v>
      </c>
      <c r="M10121" s="50">
        <v>1.6056955075663779E-3</v>
      </c>
      <c r="N10121" s="50">
        <v>4.7600000000000003E-2</v>
      </c>
      <c r="O10121" s="50">
        <v>4.7800000000000002E-2</v>
      </c>
      <c r="R10121" s="59"/>
    </row>
    <row r="10122" spans="11:18" x14ac:dyDescent="0.2">
      <c r="K10122" s="17">
        <v>10113</v>
      </c>
      <c r="L10122" s="50">
        <v>1.8758394904043558E-3</v>
      </c>
      <c r="M10122" s="50">
        <v>1.890355452693694E-3</v>
      </c>
      <c r="N10122" s="50">
        <v>5.3600000000000002E-2</v>
      </c>
      <c r="O10122" s="50">
        <v>5.3999999999999999E-2</v>
      </c>
      <c r="R10122" s="59"/>
    </row>
    <row r="10123" spans="11:18" x14ac:dyDescent="0.2">
      <c r="K10123" s="17">
        <v>10114</v>
      </c>
      <c r="L10123" s="50">
        <v>1.2944080483366309E-3</v>
      </c>
      <c r="M10123" s="50">
        <v>1.3061489237617622E-3</v>
      </c>
      <c r="N10123" s="50">
        <v>4.36E-2</v>
      </c>
      <c r="O10123" s="50">
        <v>4.3799999999999999E-2</v>
      </c>
      <c r="R10123" s="59"/>
    </row>
    <row r="10124" spans="11:18" x14ac:dyDescent="0.2">
      <c r="K10124" s="17">
        <v>10115</v>
      </c>
      <c r="L10124" s="50">
        <v>1.8683147385903777E-3</v>
      </c>
      <c r="M10124" s="50">
        <v>1.8834032514266244E-3</v>
      </c>
      <c r="N10124" s="50">
        <v>5.5800000000000002E-2</v>
      </c>
      <c r="O10124" s="50">
        <v>5.62E-2</v>
      </c>
      <c r="R10124" s="59"/>
    </row>
    <row r="10125" spans="11:18" x14ac:dyDescent="0.2">
      <c r="K10125" s="17">
        <v>10116</v>
      </c>
      <c r="L10125" s="50">
        <v>1.6627515143107716E-3</v>
      </c>
      <c r="M10125" s="50">
        <v>1.6762657386971899E-3</v>
      </c>
      <c r="N10125" s="50">
        <v>4.9799999999999997E-2</v>
      </c>
      <c r="O10125" s="50">
        <v>5.04E-2</v>
      </c>
      <c r="R10125" s="59"/>
    </row>
    <row r="10126" spans="11:18" x14ac:dyDescent="0.2">
      <c r="K10126" s="17">
        <v>10117</v>
      </c>
      <c r="L10126" s="50">
        <v>1.5853795805206583E-3</v>
      </c>
      <c r="M10126" s="50">
        <v>1.5990531238822205E-3</v>
      </c>
      <c r="N10126" s="50">
        <v>5.0599999999999999E-2</v>
      </c>
      <c r="O10126" s="50">
        <v>5.1200000000000002E-2</v>
      </c>
      <c r="R10126" s="59"/>
    </row>
    <row r="10127" spans="11:18" x14ac:dyDescent="0.2">
      <c r="K10127" s="17">
        <v>10118</v>
      </c>
      <c r="L10127" s="50">
        <v>1.8461021357381135E-3</v>
      </c>
      <c r="M10127" s="50">
        <v>1.8602385391300669E-3</v>
      </c>
      <c r="N10127" s="50">
        <v>5.2200000000000003E-2</v>
      </c>
      <c r="O10127" s="50">
        <v>5.2400000000000002E-2</v>
      </c>
      <c r="R10127" s="59"/>
    </row>
    <row r="10128" spans="11:18" x14ac:dyDescent="0.2">
      <c r="K10128" s="17">
        <v>10119</v>
      </c>
      <c r="L10128" s="50">
        <v>1.7345580546701239E-3</v>
      </c>
      <c r="M10128" s="50">
        <v>1.7480228965957726E-3</v>
      </c>
      <c r="N10128" s="50">
        <v>4.9799999999999997E-2</v>
      </c>
      <c r="O10128" s="50">
        <v>5.0200000000000002E-2</v>
      </c>
      <c r="R10128" s="59"/>
    </row>
    <row r="10129" spans="11:18" x14ac:dyDescent="0.2">
      <c r="K10129" s="17">
        <v>10120</v>
      </c>
      <c r="L10129" s="50">
        <v>1.7956143998169275E-3</v>
      </c>
      <c r="M10129" s="50">
        <v>1.8104392558356899E-3</v>
      </c>
      <c r="N10129" s="50">
        <v>5.4800000000000001E-2</v>
      </c>
      <c r="O10129" s="50">
        <v>5.5399999999999998E-2</v>
      </c>
      <c r="R10129" s="59"/>
    </row>
    <row r="10130" spans="11:18" x14ac:dyDescent="0.2">
      <c r="K10130" s="17">
        <v>10121</v>
      </c>
      <c r="L10130" s="50">
        <v>1.6318322046261933E-3</v>
      </c>
      <c r="M10130" s="50">
        <v>1.6466548043032245E-3</v>
      </c>
      <c r="N10130" s="50">
        <v>5.5E-2</v>
      </c>
      <c r="O10130" s="50">
        <v>5.5599999999999997E-2</v>
      </c>
      <c r="R10130" s="59"/>
    </row>
    <row r="10131" spans="11:18" x14ac:dyDescent="0.2">
      <c r="K10131" s="17">
        <v>10122</v>
      </c>
      <c r="L10131" s="50">
        <v>1.856419267102092E-3</v>
      </c>
      <c r="M10131" s="50">
        <v>1.8714609021228817E-3</v>
      </c>
      <c r="N10131" s="50">
        <v>5.5800000000000002E-2</v>
      </c>
      <c r="O10131" s="50">
        <v>5.5800000000000002E-2</v>
      </c>
      <c r="R10131" s="59"/>
    </row>
    <row r="10132" spans="11:18" x14ac:dyDescent="0.2">
      <c r="K10132" s="17">
        <v>10123</v>
      </c>
      <c r="L10132" s="50">
        <v>1.7032885714988084E-3</v>
      </c>
      <c r="M10132" s="50">
        <v>1.7177400005328192E-3</v>
      </c>
      <c r="N10132" s="50">
        <v>5.3600000000000002E-2</v>
      </c>
      <c r="O10132" s="50">
        <v>5.3800000000000001E-2</v>
      </c>
      <c r="R10132" s="59"/>
    </row>
    <row r="10133" spans="11:18" x14ac:dyDescent="0.2">
      <c r="K10133" s="17">
        <v>10124</v>
      </c>
      <c r="L10133" s="50">
        <v>1.6980275024375303E-3</v>
      </c>
      <c r="M10133" s="50">
        <v>1.7114146593139566E-3</v>
      </c>
      <c r="N10133" s="50">
        <v>4.8800000000000003E-2</v>
      </c>
      <c r="O10133" s="50">
        <v>0.05</v>
      </c>
      <c r="R10133" s="59"/>
    </row>
    <row r="10134" spans="11:18" x14ac:dyDescent="0.2">
      <c r="K10134" s="17">
        <v>10125</v>
      </c>
      <c r="L10134" s="50">
        <v>1.6733101874605665E-3</v>
      </c>
      <c r="M10134" s="50">
        <v>1.6872834957259374E-3</v>
      </c>
      <c r="N10134" s="50">
        <v>5.1400000000000001E-2</v>
      </c>
      <c r="O10134" s="50">
        <v>5.2200000000000003E-2</v>
      </c>
      <c r="R10134" s="59"/>
    </row>
    <row r="10135" spans="11:18" x14ac:dyDescent="0.2">
      <c r="K10135" s="17">
        <v>10126</v>
      </c>
      <c r="L10135" s="50">
        <v>1.7145631666830002E-3</v>
      </c>
      <c r="M10135" s="50">
        <v>1.7271065918297505E-3</v>
      </c>
      <c r="N10135" s="50">
        <v>4.5999999999999999E-2</v>
      </c>
      <c r="O10135" s="50">
        <v>4.6399999999999997E-2</v>
      </c>
      <c r="R10135" s="59"/>
    </row>
    <row r="10136" spans="11:18" x14ac:dyDescent="0.2">
      <c r="K10136" s="17">
        <v>10127</v>
      </c>
      <c r="L10136" s="50">
        <v>1.4907527330663543E-3</v>
      </c>
      <c r="M10136" s="50">
        <v>1.5025874066314532E-3</v>
      </c>
      <c r="N10136" s="50">
        <v>4.3799999999999999E-2</v>
      </c>
      <c r="O10136" s="50">
        <v>4.3999999999999997E-2</v>
      </c>
      <c r="R10136" s="59"/>
    </row>
    <row r="10137" spans="11:18" x14ac:dyDescent="0.2">
      <c r="K10137" s="17">
        <v>10128</v>
      </c>
      <c r="L10137" s="50">
        <v>1.911871211378259E-3</v>
      </c>
      <c r="M10137" s="50">
        <v>1.9256224052215316E-3</v>
      </c>
      <c r="N10137" s="50">
        <v>5.04E-2</v>
      </c>
      <c r="O10137" s="50">
        <v>5.0799999999999998E-2</v>
      </c>
      <c r="R10137" s="59"/>
    </row>
    <row r="10138" spans="11:18" x14ac:dyDescent="0.2">
      <c r="K10138" s="17">
        <v>10129</v>
      </c>
      <c r="L10138" s="50">
        <v>1.8502315147741805E-3</v>
      </c>
      <c r="M10138" s="50">
        <v>1.8660064277726516E-3</v>
      </c>
      <c r="N10138" s="50">
        <v>5.8599999999999999E-2</v>
      </c>
      <c r="O10138" s="50">
        <v>5.8799999999999998E-2</v>
      </c>
      <c r="R10138" s="59"/>
    </row>
    <row r="10139" spans="11:18" x14ac:dyDescent="0.2">
      <c r="K10139" s="17">
        <v>10130</v>
      </c>
      <c r="L10139" s="50">
        <v>1.8935634014389453E-3</v>
      </c>
      <c r="M10139" s="50">
        <v>1.9084247748357712E-3</v>
      </c>
      <c r="N10139" s="50">
        <v>5.5E-2</v>
      </c>
      <c r="O10139" s="50">
        <v>5.5399999999999998E-2</v>
      </c>
      <c r="R10139" s="59"/>
    </row>
    <row r="10140" spans="11:18" x14ac:dyDescent="0.2">
      <c r="K10140" s="17">
        <v>10131</v>
      </c>
      <c r="L10140" s="50">
        <v>1.6166235290267124E-3</v>
      </c>
      <c r="M10140" s="50">
        <v>1.629029927928098E-3</v>
      </c>
      <c r="N10140" s="50">
        <v>4.58E-2</v>
      </c>
      <c r="O10140" s="50">
        <v>4.5999999999999999E-2</v>
      </c>
      <c r="R10140" s="59"/>
    </row>
    <row r="10141" spans="11:18" x14ac:dyDescent="0.2">
      <c r="K10141" s="17">
        <v>10132</v>
      </c>
      <c r="L10141" s="50">
        <v>1.8564760142220785E-3</v>
      </c>
      <c r="M10141" s="50">
        <v>1.871393224931807E-3</v>
      </c>
      <c r="N10141" s="50">
        <v>5.5199999999999999E-2</v>
      </c>
      <c r="O10141" s="50">
        <v>5.5599999999999997E-2</v>
      </c>
      <c r="R10141" s="59"/>
    </row>
    <row r="10142" spans="11:18" x14ac:dyDescent="0.2">
      <c r="K10142" s="17">
        <v>10133</v>
      </c>
      <c r="L10142" s="50">
        <v>2.0672164437459816E-3</v>
      </c>
      <c r="M10142" s="50">
        <v>2.0805500144335533E-3</v>
      </c>
      <c r="N10142" s="50">
        <v>4.8800000000000003E-2</v>
      </c>
      <c r="O10142" s="50">
        <v>4.9000000000000002E-2</v>
      </c>
      <c r="R10142" s="59"/>
    </row>
    <row r="10143" spans="11:18" x14ac:dyDescent="0.2">
      <c r="K10143" s="17">
        <v>10134</v>
      </c>
      <c r="L10143" s="50">
        <v>1.8799895110191952E-3</v>
      </c>
      <c r="M10143" s="50">
        <v>1.8943146713536155E-3</v>
      </c>
      <c r="N10143" s="50">
        <v>5.2999999999999999E-2</v>
      </c>
      <c r="O10143" s="50">
        <v>5.2999999999999999E-2</v>
      </c>
      <c r="R10143" s="59"/>
    </row>
    <row r="10144" spans="11:18" x14ac:dyDescent="0.2">
      <c r="K10144" s="17">
        <v>10135</v>
      </c>
      <c r="L10144" s="50">
        <v>1.8701216104117049E-3</v>
      </c>
      <c r="M10144" s="50">
        <v>1.8854986794322685E-3</v>
      </c>
      <c r="N10144" s="50">
        <v>5.6800000000000003E-2</v>
      </c>
      <c r="O10144" s="50">
        <v>5.7200000000000001E-2</v>
      </c>
      <c r="R10144" s="59"/>
    </row>
    <row r="10145" spans="11:18" x14ac:dyDescent="0.2">
      <c r="K10145" s="17">
        <v>10136</v>
      </c>
      <c r="L10145" s="50">
        <v>1.8218452894703085E-3</v>
      </c>
      <c r="M10145" s="50">
        <v>1.835985405689453E-3</v>
      </c>
      <c r="N10145" s="50">
        <v>5.2200000000000003E-2</v>
      </c>
      <c r="O10145" s="50">
        <v>5.2600000000000001E-2</v>
      </c>
      <c r="R10145" s="59"/>
    </row>
    <row r="10146" spans="11:18" x14ac:dyDescent="0.2">
      <c r="K10146" s="17">
        <v>10137</v>
      </c>
      <c r="L10146" s="50">
        <v>2.0899705861461273E-3</v>
      </c>
      <c r="M10146" s="50">
        <v>2.1052440482217617E-3</v>
      </c>
      <c r="N10146" s="50">
        <v>5.6399999999999999E-2</v>
      </c>
      <c r="O10146" s="50">
        <v>5.6399999999999999E-2</v>
      </c>
      <c r="R10146" s="59"/>
    </row>
    <row r="10147" spans="11:18" x14ac:dyDescent="0.2">
      <c r="K10147" s="17">
        <v>10138</v>
      </c>
      <c r="L10147" s="50">
        <v>1.685863764831442E-3</v>
      </c>
      <c r="M10147" s="50">
        <v>1.6989793389207001E-3</v>
      </c>
      <c r="N10147" s="50">
        <v>4.8399999999999999E-2</v>
      </c>
      <c r="O10147" s="50">
        <v>4.8800000000000003E-2</v>
      </c>
      <c r="R10147" s="59"/>
    </row>
    <row r="10148" spans="11:18" x14ac:dyDescent="0.2">
      <c r="K10148" s="17">
        <v>10139</v>
      </c>
      <c r="L10148" s="50">
        <v>1.7821677728867983E-3</v>
      </c>
      <c r="M10148" s="50">
        <v>1.7964091039973258E-3</v>
      </c>
      <c r="N10148" s="50">
        <v>5.28E-2</v>
      </c>
      <c r="O10148" s="50">
        <v>5.28E-2</v>
      </c>
      <c r="R10148" s="59"/>
    </row>
    <row r="10149" spans="11:18" x14ac:dyDescent="0.2">
      <c r="K10149" s="17">
        <v>10140</v>
      </c>
      <c r="L10149" s="50">
        <v>1.5072292219924955E-3</v>
      </c>
      <c r="M10149" s="50">
        <v>1.5206150945664958E-3</v>
      </c>
      <c r="N10149" s="50">
        <v>4.9399999999999999E-2</v>
      </c>
      <c r="O10149" s="50">
        <v>0.05</v>
      </c>
      <c r="R10149" s="59"/>
    </row>
    <row r="10150" spans="11:18" x14ac:dyDescent="0.2">
      <c r="K10150" s="17">
        <v>10141</v>
      </c>
      <c r="L10150" s="50">
        <v>1.7690060955445012E-3</v>
      </c>
      <c r="M10150" s="50">
        <v>1.7829057686369514E-3</v>
      </c>
      <c r="N10150" s="50">
        <v>5.1400000000000001E-2</v>
      </c>
      <c r="O10150" s="50">
        <v>5.1799999999999999E-2</v>
      </c>
      <c r="R10150" s="59"/>
    </row>
    <row r="10151" spans="11:18" x14ac:dyDescent="0.2">
      <c r="K10151" s="17">
        <v>10142</v>
      </c>
      <c r="L10151" s="50">
        <v>1.791499144372922E-3</v>
      </c>
      <c r="M10151" s="50">
        <v>1.8050193283414987E-3</v>
      </c>
      <c r="N10151" s="50">
        <v>0.05</v>
      </c>
      <c r="O10151" s="50">
        <v>0.05</v>
      </c>
      <c r="R10151" s="59"/>
    </row>
    <row r="10152" spans="11:18" x14ac:dyDescent="0.2">
      <c r="K10152" s="17">
        <v>10143</v>
      </c>
      <c r="L10152" s="50">
        <v>1.8066203488177912E-3</v>
      </c>
      <c r="M10152" s="50">
        <v>1.8218458019690796E-3</v>
      </c>
      <c r="N10152" s="50">
        <v>5.6399999999999999E-2</v>
      </c>
      <c r="O10152" s="50">
        <v>5.6599999999999998E-2</v>
      </c>
      <c r="R10152" s="59"/>
    </row>
    <row r="10153" spans="11:18" x14ac:dyDescent="0.2">
      <c r="K10153" s="17">
        <v>10144</v>
      </c>
      <c r="L10153" s="50">
        <v>1.77791266902315E-3</v>
      </c>
      <c r="M10153" s="50">
        <v>1.791655308216934E-3</v>
      </c>
      <c r="N10153" s="50">
        <v>5.0799999999999998E-2</v>
      </c>
      <c r="O10153" s="50">
        <v>5.0999999999999997E-2</v>
      </c>
      <c r="R10153" s="59"/>
    </row>
    <row r="10154" spans="11:18" x14ac:dyDescent="0.2">
      <c r="K10154" s="17">
        <v>10145</v>
      </c>
      <c r="L10154" s="50">
        <v>1.4661049987834745E-3</v>
      </c>
      <c r="M10154" s="50">
        <v>1.4793950314557513E-3</v>
      </c>
      <c r="N10154" s="50">
        <v>4.9399999999999999E-2</v>
      </c>
      <c r="O10154" s="50">
        <v>4.9599999999999998E-2</v>
      </c>
      <c r="R10154" s="59"/>
    </row>
    <row r="10155" spans="11:18" x14ac:dyDescent="0.2">
      <c r="K10155" s="17">
        <v>10146</v>
      </c>
      <c r="L10155" s="50">
        <v>1.55578054375075E-3</v>
      </c>
      <c r="M10155" s="50">
        <v>1.5695140642133217E-3</v>
      </c>
      <c r="N10155" s="50">
        <v>5.0999999999999997E-2</v>
      </c>
      <c r="O10155" s="50">
        <v>5.1200000000000002E-2</v>
      </c>
      <c r="R10155" s="59"/>
    </row>
    <row r="10156" spans="11:18" x14ac:dyDescent="0.2">
      <c r="K10156" s="17">
        <v>10147</v>
      </c>
      <c r="L10156" s="50">
        <v>1.6978756740435614E-3</v>
      </c>
      <c r="M10156" s="50">
        <v>1.7123765016634053E-3</v>
      </c>
      <c r="N10156" s="50">
        <v>5.3600000000000002E-2</v>
      </c>
      <c r="O10156" s="50">
        <v>5.3999999999999999E-2</v>
      </c>
      <c r="R10156" s="59"/>
    </row>
    <row r="10157" spans="11:18" x14ac:dyDescent="0.2">
      <c r="K10157" s="17">
        <v>10148</v>
      </c>
      <c r="L10157" s="50">
        <v>1.6280210045531702E-3</v>
      </c>
      <c r="M10157" s="50">
        <v>1.6407764076692274E-3</v>
      </c>
      <c r="N10157" s="50">
        <v>4.7199999999999999E-2</v>
      </c>
      <c r="O10157" s="50">
        <v>4.7600000000000003E-2</v>
      </c>
      <c r="R10157" s="59"/>
    </row>
    <row r="10158" spans="11:18" x14ac:dyDescent="0.2">
      <c r="K10158" s="17">
        <v>10149</v>
      </c>
      <c r="L10158" s="50">
        <v>1.6958955409719042E-3</v>
      </c>
      <c r="M10158" s="50">
        <v>1.7086695421409783E-3</v>
      </c>
      <c r="N10158" s="50">
        <v>4.7199999999999999E-2</v>
      </c>
      <c r="O10158" s="50">
        <v>4.7399999999999998E-2</v>
      </c>
      <c r="R10158" s="59"/>
    </row>
    <row r="10159" spans="11:18" x14ac:dyDescent="0.2">
      <c r="K10159" s="17">
        <v>10150</v>
      </c>
      <c r="L10159" s="50">
        <v>1.7879217766848378E-3</v>
      </c>
      <c r="M10159" s="50">
        <v>1.8020045321813895E-3</v>
      </c>
      <c r="N10159" s="50">
        <v>5.1799999999999999E-2</v>
      </c>
      <c r="O10159" s="50">
        <v>5.2400000000000002E-2</v>
      </c>
      <c r="R10159" s="59"/>
    </row>
    <row r="10160" spans="11:18" x14ac:dyDescent="0.2">
      <c r="K10160" s="17">
        <v>10151</v>
      </c>
      <c r="L10160" s="50">
        <v>1.7265916991573971E-3</v>
      </c>
      <c r="M10160" s="50">
        <v>1.7403605024461314E-3</v>
      </c>
      <c r="N10160" s="50">
        <v>5.0999999999999997E-2</v>
      </c>
      <c r="O10160" s="50">
        <v>5.1200000000000002E-2</v>
      </c>
      <c r="R10160" s="59"/>
    </row>
    <row r="10161" spans="11:18" x14ac:dyDescent="0.2">
      <c r="K10161" s="17">
        <v>10152</v>
      </c>
      <c r="L10161" s="50">
        <v>1.5367036326366045E-3</v>
      </c>
      <c r="M10161" s="50">
        <v>1.5497014338062855E-3</v>
      </c>
      <c r="N10161" s="50">
        <v>4.8000000000000001E-2</v>
      </c>
      <c r="O10161" s="50">
        <v>4.8800000000000003E-2</v>
      </c>
      <c r="R10161" s="59"/>
    </row>
    <row r="10162" spans="11:18" x14ac:dyDescent="0.2">
      <c r="K10162" s="17">
        <v>10153</v>
      </c>
      <c r="L10162" s="50">
        <v>1.573756944622889E-3</v>
      </c>
      <c r="M10162" s="50">
        <v>1.5860546827726699E-3</v>
      </c>
      <c r="N10162" s="50">
        <v>4.5199999999999997E-2</v>
      </c>
      <c r="O10162" s="50">
        <v>4.5600000000000002E-2</v>
      </c>
      <c r="R10162" s="59"/>
    </row>
    <row r="10163" spans="11:18" x14ac:dyDescent="0.2">
      <c r="K10163" s="17">
        <v>10154</v>
      </c>
      <c r="L10163" s="50">
        <v>1.9986533855780087E-3</v>
      </c>
      <c r="M10163" s="50">
        <v>2.0141221206453723E-3</v>
      </c>
      <c r="N10163" s="50">
        <v>5.7200000000000001E-2</v>
      </c>
      <c r="O10163" s="50">
        <v>5.74E-2</v>
      </c>
      <c r="R10163" s="59"/>
    </row>
    <row r="10164" spans="11:18" x14ac:dyDescent="0.2">
      <c r="K10164" s="17">
        <v>10155</v>
      </c>
      <c r="L10164" s="50">
        <v>1.8480793130727132E-3</v>
      </c>
      <c r="M10164" s="50">
        <v>1.8624143159879114E-3</v>
      </c>
      <c r="N10164" s="50">
        <v>5.2999999999999999E-2</v>
      </c>
      <c r="O10164" s="50">
        <v>5.3400000000000003E-2</v>
      </c>
      <c r="R10164" s="59"/>
    </row>
    <row r="10165" spans="11:18" x14ac:dyDescent="0.2">
      <c r="K10165" s="17">
        <v>10156</v>
      </c>
      <c r="L10165" s="50">
        <v>1.6836883877680237E-3</v>
      </c>
      <c r="M10165" s="50">
        <v>1.6970178417186504E-3</v>
      </c>
      <c r="N10165" s="50">
        <v>4.9200000000000001E-2</v>
      </c>
      <c r="O10165" s="50">
        <v>4.9599999999999998E-2</v>
      </c>
      <c r="R10165" s="59"/>
    </row>
    <row r="10166" spans="11:18" x14ac:dyDescent="0.2">
      <c r="K10166" s="17">
        <v>10157</v>
      </c>
      <c r="L10166" s="50">
        <v>1.518055611148013E-3</v>
      </c>
      <c r="M10166" s="50">
        <v>1.5305834875269087E-3</v>
      </c>
      <c r="N10166" s="50">
        <v>4.6199999999999998E-2</v>
      </c>
      <c r="O10166" s="50">
        <v>4.6800000000000001E-2</v>
      </c>
      <c r="R10166" s="59"/>
    </row>
    <row r="10167" spans="11:18" x14ac:dyDescent="0.2">
      <c r="K10167" s="17">
        <v>10158</v>
      </c>
      <c r="L10167" s="50">
        <v>1.7731160835411639E-3</v>
      </c>
      <c r="M10167" s="50">
        <v>1.7877177192991273E-3</v>
      </c>
      <c r="N10167" s="50">
        <v>5.3800000000000001E-2</v>
      </c>
      <c r="O10167" s="50">
        <v>5.4600000000000003E-2</v>
      </c>
      <c r="R10167" s="59"/>
    </row>
    <row r="10168" spans="11:18" x14ac:dyDescent="0.2">
      <c r="K10168" s="17">
        <v>10159</v>
      </c>
      <c r="L10168" s="50">
        <v>1.5958507691048913E-3</v>
      </c>
      <c r="M10168" s="50">
        <v>1.6093358562352573E-3</v>
      </c>
      <c r="N10168" s="50">
        <v>4.9599999999999998E-2</v>
      </c>
      <c r="O10168" s="50">
        <v>5.04E-2</v>
      </c>
      <c r="R10168" s="59"/>
    </row>
    <row r="10169" spans="11:18" x14ac:dyDescent="0.2">
      <c r="K10169" s="17">
        <v>10160</v>
      </c>
      <c r="L10169" s="50">
        <v>1.969427061341227E-3</v>
      </c>
      <c r="M10169" s="50">
        <v>1.9849041460931745E-3</v>
      </c>
      <c r="N10169" s="50">
        <v>5.7200000000000001E-2</v>
      </c>
      <c r="O10169" s="50">
        <v>5.7599999999999998E-2</v>
      </c>
      <c r="R10169" s="59"/>
    </row>
    <row r="10170" spans="11:18" x14ac:dyDescent="0.2">
      <c r="K10170" s="17">
        <v>10161</v>
      </c>
      <c r="L10170" s="50">
        <v>1.6104593598920242E-3</v>
      </c>
      <c r="M10170" s="50">
        <v>1.6234349845307733E-3</v>
      </c>
      <c r="N10170" s="50">
        <v>4.8000000000000001E-2</v>
      </c>
      <c r="O10170" s="50">
        <v>4.82E-2</v>
      </c>
      <c r="R10170" s="59"/>
    </row>
    <row r="10171" spans="11:18" x14ac:dyDescent="0.2">
      <c r="K10171" s="17">
        <v>10162</v>
      </c>
      <c r="L10171" s="50">
        <v>1.7318889824584455E-3</v>
      </c>
      <c r="M10171" s="50">
        <v>1.7447841063986725E-3</v>
      </c>
      <c r="N10171" s="50">
        <v>4.7399999999999998E-2</v>
      </c>
      <c r="O10171" s="50">
        <v>4.8000000000000001E-2</v>
      </c>
      <c r="R10171" s="59"/>
    </row>
    <row r="10172" spans="11:18" x14ac:dyDescent="0.2">
      <c r="K10172" s="17">
        <v>10163</v>
      </c>
      <c r="L10172" s="50">
        <v>1.8057590683488527E-3</v>
      </c>
      <c r="M10172" s="50">
        <v>1.8211733756246361E-3</v>
      </c>
      <c r="N10172" s="50">
        <v>5.7200000000000001E-2</v>
      </c>
      <c r="O10172" s="50">
        <v>5.7599999999999998E-2</v>
      </c>
      <c r="R10172" s="59"/>
    </row>
    <row r="10173" spans="11:18" x14ac:dyDescent="0.2">
      <c r="K10173" s="17">
        <v>10164</v>
      </c>
      <c r="L10173" s="50">
        <v>1.8378262327091535E-3</v>
      </c>
      <c r="M10173" s="50">
        <v>1.8522199259294388E-3</v>
      </c>
      <c r="N10173" s="50">
        <v>5.3199999999999997E-2</v>
      </c>
      <c r="O10173" s="50">
        <v>5.3600000000000002E-2</v>
      </c>
      <c r="R10173" s="59"/>
    </row>
    <row r="10174" spans="11:18" x14ac:dyDescent="0.2">
      <c r="K10174" s="17">
        <v>10165</v>
      </c>
      <c r="L10174" s="50">
        <v>1.7731684507543981E-3</v>
      </c>
      <c r="M10174" s="50">
        <v>1.7865274318568077E-3</v>
      </c>
      <c r="N10174" s="50">
        <v>4.9399999999999999E-2</v>
      </c>
      <c r="O10174" s="50">
        <v>4.9399999999999999E-2</v>
      </c>
      <c r="R10174" s="59"/>
    </row>
    <row r="10175" spans="11:18" x14ac:dyDescent="0.2">
      <c r="K10175" s="17">
        <v>10166</v>
      </c>
      <c r="L10175" s="50">
        <v>1.7710148026552968E-3</v>
      </c>
      <c r="M10175" s="50">
        <v>1.7852007447130586E-3</v>
      </c>
      <c r="N10175" s="50">
        <v>5.2600000000000001E-2</v>
      </c>
      <c r="O10175" s="50">
        <v>5.2600000000000001E-2</v>
      </c>
      <c r="R10175" s="59"/>
    </row>
    <row r="10176" spans="11:18" x14ac:dyDescent="0.2">
      <c r="K10176" s="17">
        <v>10167</v>
      </c>
      <c r="L10176" s="50">
        <v>1.7843413990147913E-3</v>
      </c>
      <c r="M10176" s="50">
        <v>1.7991396675450814E-3</v>
      </c>
      <c r="N10176" s="50">
        <v>5.4800000000000001E-2</v>
      </c>
      <c r="O10176" s="50">
        <v>5.5199999999999999E-2</v>
      </c>
      <c r="R10176" s="59"/>
    </row>
    <row r="10177" spans="11:18" x14ac:dyDescent="0.2">
      <c r="K10177" s="17">
        <v>10168</v>
      </c>
      <c r="L10177" s="50">
        <v>1.7890781426009653E-3</v>
      </c>
      <c r="M10177" s="50">
        <v>1.8023993400378881E-3</v>
      </c>
      <c r="N10177" s="50">
        <v>4.9000000000000002E-2</v>
      </c>
      <c r="O10177" s="50">
        <v>4.9599999999999998E-2</v>
      </c>
      <c r="R10177" s="59"/>
    </row>
    <row r="10178" spans="11:18" x14ac:dyDescent="0.2">
      <c r="K10178" s="17">
        <v>10169</v>
      </c>
      <c r="L10178" s="50">
        <v>1.7832995714784435E-3</v>
      </c>
      <c r="M10178" s="50">
        <v>1.7964454892638966E-3</v>
      </c>
      <c r="N10178" s="50">
        <v>4.8399999999999999E-2</v>
      </c>
      <c r="O10178" s="50">
        <v>4.8800000000000003E-2</v>
      </c>
      <c r="R10178" s="59"/>
    </row>
    <row r="10179" spans="11:18" x14ac:dyDescent="0.2">
      <c r="K10179" s="17">
        <v>10170</v>
      </c>
      <c r="L10179" s="50">
        <v>1.6085680731530176E-3</v>
      </c>
      <c r="M10179" s="50">
        <v>1.6214912632104078E-3</v>
      </c>
      <c r="N10179" s="50">
        <v>4.7600000000000003E-2</v>
      </c>
      <c r="O10179" s="50">
        <v>4.82E-2</v>
      </c>
      <c r="R10179" s="59"/>
    </row>
    <row r="10180" spans="11:18" x14ac:dyDescent="0.2">
      <c r="K10180" s="17">
        <v>10171</v>
      </c>
      <c r="L10180" s="50">
        <v>1.9102728959484597E-3</v>
      </c>
      <c r="M10180" s="50">
        <v>1.925937366033493E-3</v>
      </c>
      <c r="N10180" s="50">
        <v>5.8000000000000003E-2</v>
      </c>
      <c r="O10180" s="50">
        <v>5.8400000000000001E-2</v>
      </c>
      <c r="R10180" s="59"/>
    </row>
    <row r="10181" spans="11:18" x14ac:dyDescent="0.2">
      <c r="K10181" s="17">
        <v>10172</v>
      </c>
      <c r="L10181" s="50">
        <v>1.692953248369943E-3</v>
      </c>
      <c r="M10181" s="50">
        <v>1.7073712444265034E-3</v>
      </c>
      <c r="N10181" s="50">
        <v>5.2999999999999999E-2</v>
      </c>
      <c r="O10181" s="50">
        <v>5.3999999999999999E-2</v>
      </c>
      <c r="R10181" s="59"/>
    </row>
    <row r="10182" spans="11:18" x14ac:dyDescent="0.2">
      <c r="K10182" s="17">
        <v>10173</v>
      </c>
      <c r="L10182" s="50">
        <v>1.7920832748774651E-3</v>
      </c>
      <c r="M10182" s="50">
        <v>1.8058356994100854E-3</v>
      </c>
      <c r="N10182" s="50">
        <v>5.0599999999999999E-2</v>
      </c>
      <c r="O10182" s="50">
        <v>5.0999999999999997E-2</v>
      </c>
      <c r="R10182" s="59"/>
    </row>
    <row r="10183" spans="11:18" x14ac:dyDescent="0.2">
      <c r="K10183" s="17">
        <v>10174</v>
      </c>
      <c r="L10183" s="50">
        <v>1.8584057619421795E-3</v>
      </c>
      <c r="M10183" s="50">
        <v>1.8728454083648185E-3</v>
      </c>
      <c r="N10183" s="50">
        <v>5.2999999999999999E-2</v>
      </c>
      <c r="O10183" s="50">
        <v>5.3800000000000001E-2</v>
      </c>
      <c r="R10183" s="59"/>
    </row>
    <row r="10184" spans="11:18" x14ac:dyDescent="0.2">
      <c r="K10184" s="17">
        <v>10175</v>
      </c>
      <c r="L10184" s="50">
        <v>1.8461435289545843E-3</v>
      </c>
      <c r="M10184" s="50">
        <v>1.8605879548983385E-3</v>
      </c>
      <c r="N10184" s="50">
        <v>5.3400000000000003E-2</v>
      </c>
      <c r="O10184" s="50">
        <v>5.3800000000000001E-2</v>
      </c>
      <c r="R10184" s="59"/>
    </row>
    <row r="10185" spans="11:18" x14ac:dyDescent="0.2">
      <c r="K10185" s="17">
        <v>10176</v>
      </c>
      <c r="L10185" s="50">
        <v>1.7846475146349647E-3</v>
      </c>
      <c r="M10185" s="50">
        <v>1.7988119276327935E-3</v>
      </c>
      <c r="N10185" s="50">
        <v>5.2400000000000002E-2</v>
      </c>
      <c r="O10185" s="50">
        <v>5.2600000000000001E-2</v>
      </c>
      <c r="R10185" s="59"/>
    </row>
    <row r="10186" spans="11:18" x14ac:dyDescent="0.2">
      <c r="K10186" s="17">
        <v>10177</v>
      </c>
      <c r="L10186" s="50">
        <v>2.0708372178178179E-3</v>
      </c>
      <c r="M10186" s="50">
        <v>2.0856056867281543E-3</v>
      </c>
      <c r="N10186" s="50">
        <v>5.4399999999999997E-2</v>
      </c>
      <c r="O10186" s="50">
        <v>5.4600000000000003E-2</v>
      </c>
      <c r="R10186" s="59"/>
    </row>
    <row r="10187" spans="11:18" x14ac:dyDescent="0.2">
      <c r="K10187" s="17">
        <v>10178</v>
      </c>
      <c r="L10187" s="50">
        <v>1.8150606030018295E-3</v>
      </c>
      <c r="M10187" s="50">
        <v>1.8280183917809469E-3</v>
      </c>
      <c r="N10187" s="50">
        <v>4.7600000000000003E-2</v>
      </c>
      <c r="O10187" s="50">
        <v>4.8000000000000001E-2</v>
      </c>
      <c r="R10187" s="59"/>
    </row>
    <row r="10188" spans="11:18" x14ac:dyDescent="0.2">
      <c r="K10188" s="17">
        <v>10179</v>
      </c>
      <c r="L10188" s="50">
        <v>1.5331877088251881E-3</v>
      </c>
      <c r="M10188" s="50">
        <v>1.5463667996881249E-3</v>
      </c>
      <c r="N10188" s="50">
        <v>4.8800000000000003E-2</v>
      </c>
      <c r="O10188" s="50">
        <v>4.9200000000000001E-2</v>
      </c>
      <c r="R10188" s="59"/>
    </row>
    <row r="10189" spans="11:18" x14ac:dyDescent="0.2">
      <c r="K10189" s="17">
        <v>10180</v>
      </c>
      <c r="L10189" s="50">
        <v>1.9052478071758131E-3</v>
      </c>
      <c r="M10189" s="50">
        <v>1.9210514124421592E-3</v>
      </c>
      <c r="N10189" s="50">
        <v>5.8599999999999999E-2</v>
      </c>
      <c r="O10189" s="50">
        <v>5.8799999999999998E-2</v>
      </c>
      <c r="R10189" s="59"/>
    </row>
    <row r="10190" spans="11:18" x14ac:dyDescent="0.2">
      <c r="K10190" s="17">
        <v>10181</v>
      </c>
      <c r="L10190" s="50">
        <v>1.5757816984811085E-3</v>
      </c>
      <c r="M10190" s="50">
        <v>1.589177890457008E-3</v>
      </c>
      <c r="N10190" s="50">
        <v>4.9399999999999999E-2</v>
      </c>
      <c r="O10190" s="50">
        <v>0.05</v>
      </c>
      <c r="R10190" s="59"/>
    </row>
    <row r="10191" spans="11:18" x14ac:dyDescent="0.2">
      <c r="K10191" s="17">
        <v>10182</v>
      </c>
      <c r="L10191" s="50">
        <v>1.6468470361388988E-3</v>
      </c>
      <c r="M10191" s="50">
        <v>1.6603493706679189E-3</v>
      </c>
      <c r="N10191" s="50">
        <v>0.05</v>
      </c>
      <c r="O10191" s="50">
        <v>5.0200000000000002E-2</v>
      </c>
      <c r="R10191" s="59"/>
    </row>
    <row r="10192" spans="11:18" x14ac:dyDescent="0.2">
      <c r="K10192" s="17">
        <v>10183</v>
      </c>
      <c r="L10192" s="50">
        <v>1.694463568097973E-3</v>
      </c>
      <c r="M10192" s="50">
        <v>1.7084952573856705E-3</v>
      </c>
      <c r="N10192" s="50">
        <v>5.16E-2</v>
      </c>
      <c r="O10192" s="50">
        <v>5.2200000000000003E-2</v>
      </c>
      <c r="R10192" s="59"/>
    </row>
    <row r="10193" spans="11:18" x14ac:dyDescent="0.2">
      <c r="K10193" s="17">
        <v>10184</v>
      </c>
      <c r="L10193" s="50">
        <v>1.6331805580124684E-3</v>
      </c>
      <c r="M10193" s="50">
        <v>1.6467178191141752E-3</v>
      </c>
      <c r="N10193" s="50">
        <v>0.05</v>
      </c>
      <c r="O10193" s="50">
        <v>5.04E-2</v>
      </c>
      <c r="R10193" s="59"/>
    </row>
    <row r="10194" spans="11:18" x14ac:dyDescent="0.2">
      <c r="K10194" s="17">
        <v>10185</v>
      </c>
      <c r="L10194" s="50">
        <v>1.7142678389327503E-3</v>
      </c>
      <c r="M10194" s="50">
        <v>1.7282282426779429E-3</v>
      </c>
      <c r="N10194" s="50">
        <v>5.1799999999999999E-2</v>
      </c>
      <c r="O10194" s="50">
        <v>5.1799999999999999E-2</v>
      </c>
      <c r="R10194" s="59"/>
    </row>
    <row r="10195" spans="11:18" x14ac:dyDescent="0.2">
      <c r="K10195" s="17">
        <v>10186</v>
      </c>
      <c r="L10195" s="50">
        <v>1.7025041509014073E-3</v>
      </c>
      <c r="M10195" s="50">
        <v>1.7170297159408727E-3</v>
      </c>
      <c r="N10195" s="50">
        <v>5.3999999999999999E-2</v>
      </c>
      <c r="O10195" s="50">
        <v>5.3999999999999999E-2</v>
      </c>
      <c r="R10195" s="59"/>
    </row>
    <row r="10196" spans="11:18" x14ac:dyDescent="0.2">
      <c r="K10196" s="17">
        <v>10187</v>
      </c>
      <c r="L10196" s="50">
        <v>1.7871672232715036E-3</v>
      </c>
      <c r="M10196" s="50">
        <v>1.8015886868934029E-3</v>
      </c>
      <c r="N10196" s="50">
        <v>5.3400000000000003E-2</v>
      </c>
      <c r="O10196" s="50">
        <v>5.3600000000000002E-2</v>
      </c>
      <c r="R10196" s="59"/>
    </row>
    <row r="10197" spans="11:18" x14ac:dyDescent="0.2">
      <c r="K10197" s="17">
        <v>10188</v>
      </c>
      <c r="L10197" s="50">
        <v>1.9893258621973046E-3</v>
      </c>
      <c r="M10197" s="50">
        <v>2.0044945731883383E-3</v>
      </c>
      <c r="N10197" s="50">
        <v>5.5800000000000002E-2</v>
      </c>
      <c r="O10197" s="50">
        <v>5.62E-2</v>
      </c>
      <c r="R10197" s="59"/>
    </row>
    <row r="10198" spans="11:18" x14ac:dyDescent="0.2">
      <c r="K10198" s="17">
        <v>10189</v>
      </c>
      <c r="L10198" s="50">
        <v>1.7342999259679346E-3</v>
      </c>
      <c r="M10198" s="50">
        <v>1.7478282013650454E-3</v>
      </c>
      <c r="N10198" s="50">
        <v>0.05</v>
      </c>
      <c r="O10198" s="50">
        <v>5.04E-2</v>
      </c>
      <c r="R10198" s="59"/>
    </row>
    <row r="10199" spans="11:18" x14ac:dyDescent="0.2">
      <c r="K10199" s="17">
        <v>10190</v>
      </c>
      <c r="L10199" s="50">
        <v>1.6140826152986388E-3</v>
      </c>
      <c r="M10199" s="50">
        <v>1.6271705106707291E-3</v>
      </c>
      <c r="N10199" s="50">
        <v>4.8399999999999999E-2</v>
      </c>
      <c r="O10199" s="50">
        <v>4.8800000000000003E-2</v>
      </c>
      <c r="R10199" s="59"/>
    </row>
    <row r="10200" spans="11:18" x14ac:dyDescent="0.2">
      <c r="K10200" s="17">
        <v>10191</v>
      </c>
      <c r="L10200" s="50">
        <v>2.0625854466219348E-3</v>
      </c>
      <c r="M10200" s="50">
        <v>2.07846045051711E-3</v>
      </c>
      <c r="N10200" s="50">
        <v>5.8000000000000003E-2</v>
      </c>
      <c r="O10200" s="50">
        <v>5.9200000000000003E-2</v>
      </c>
      <c r="R10200" s="59"/>
    </row>
    <row r="10201" spans="11:18" x14ac:dyDescent="0.2">
      <c r="K10201" s="17">
        <v>10192</v>
      </c>
      <c r="L10201" s="50">
        <v>1.517807623430108E-3</v>
      </c>
      <c r="M10201" s="50">
        <v>1.5317135498064947E-3</v>
      </c>
      <c r="N10201" s="50">
        <v>5.1799999999999999E-2</v>
      </c>
      <c r="O10201" s="50">
        <v>5.2200000000000003E-2</v>
      </c>
      <c r="R10201" s="59"/>
    </row>
    <row r="10202" spans="11:18" x14ac:dyDescent="0.2">
      <c r="K10202" s="17">
        <v>10193</v>
      </c>
      <c r="L10202" s="50">
        <v>1.7868096960992807E-3</v>
      </c>
      <c r="M10202" s="50">
        <v>1.8004317996942166E-3</v>
      </c>
      <c r="N10202" s="50">
        <v>5.04E-2</v>
      </c>
      <c r="O10202" s="50">
        <v>5.04E-2</v>
      </c>
      <c r="R10202" s="59"/>
    </row>
    <row r="10203" spans="11:18" x14ac:dyDescent="0.2">
      <c r="K10203" s="17">
        <v>10194</v>
      </c>
      <c r="L10203" s="50">
        <v>1.6521587584610903E-3</v>
      </c>
      <c r="M10203" s="50">
        <v>1.6661782849204541E-3</v>
      </c>
      <c r="N10203" s="50">
        <v>5.1799999999999999E-2</v>
      </c>
      <c r="O10203" s="50">
        <v>5.28E-2</v>
      </c>
      <c r="R10203" s="59"/>
    </row>
    <row r="10204" spans="11:18" x14ac:dyDescent="0.2">
      <c r="K10204" s="17">
        <v>10195</v>
      </c>
      <c r="L10204" s="50">
        <v>1.7029975837387122E-3</v>
      </c>
      <c r="M10204" s="50">
        <v>1.7158700576492673E-3</v>
      </c>
      <c r="N10204" s="50">
        <v>4.7600000000000003E-2</v>
      </c>
      <c r="O10204" s="50">
        <v>4.7800000000000002E-2</v>
      </c>
      <c r="R10204" s="59"/>
    </row>
    <row r="10205" spans="11:18" x14ac:dyDescent="0.2">
      <c r="K10205" s="17">
        <v>10196</v>
      </c>
      <c r="L10205" s="50">
        <v>1.7865174426558931E-3</v>
      </c>
      <c r="M10205" s="50">
        <v>1.8007657423932154E-3</v>
      </c>
      <c r="N10205" s="50">
        <v>5.28E-2</v>
      </c>
      <c r="O10205" s="50">
        <v>5.2999999999999999E-2</v>
      </c>
      <c r="R10205" s="59"/>
    </row>
    <row r="10206" spans="11:18" x14ac:dyDescent="0.2">
      <c r="K10206" s="17">
        <v>10197</v>
      </c>
      <c r="L10206" s="50">
        <v>1.6614738426190857E-3</v>
      </c>
      <c r="M10206" s="50">
        <v>1.6737848141580838E-3</v>
      </c>
      <c r="N10206" s="50">
        <v>4.5199999999999997E-2</v>
      </c>
      <c r="O10206" s="50">
        <v>4.58E-2</v>
      </c>
      <c r="R10206" s="59"/>
    </row>
    <row r="10207" spans="11:18" x14ac:dyDescent="0.2">
      <c r="K10207" s="17">
        <v>10198</v>
      </c>
      <c r="L10207" s="50">
        <v>1.7464775190908796E-3</v>
      </c>
      <c r="M10207" s="50">
        <v>1.7599622851303077E-3</v>
      </c>
      <c r="N10207" s="50">
        <v>4.9599999999999998E-2</v>
      </c>
      <c r="O10207" s="50">
        <v>5.04E-2</v>
      </c>
      <c r="R10207" s="59"/>
    </row>
    <row r="10208" spans="11:18" x14ac:dyDescent="0.2">
      <c r="K10208" s="17">
        <v>10199</v>
      </c>
      <c r="L10208" s="50">
        <v>2.2012616934106166E-3</v>
      </c>
      <c r="M10208" s="50">
        <v>2.21646821696667E-3</v>
      </c>
      <c r="N10208" s="50">
        <v>5.6000000000000001E-2</v>
      </c>
      <c r="O10208" s="50">
        <v>5.6000000000000001E-2</v>
      </c>
      <c r="R10208" s="59"/>
    </row>
    <row r="10209" spans="11:18" x14ac:dyDescent="0.2">
      <c r="K10209" s="17">
        <v>10200</v>
      </c>
      <c r="L10209" s="50">
        <v>1.873945053295025E-3</v>
      </c>
      <c r="M10209" s="50">
        <v>1.8880095840065564E-3</v>
      </c>
      <c r="N10209" s="50">
        <v>5.1999999999999998E-2</v>
      </c>
      <c r="O10209" s="50">
        <v>5.1999999999999998E-2</v>
      </c>
      <c r="R10209" s="59"/>
    </row>
    <row r="10210" spans="11:18" x14ac:dyDescent="0.2">
      <c r="K10210" s="17">
        <v>10201</v>
      </c>
      <c r="L10210" s="50">
        <v>1.7489913546451081E-3</v>
      </c>
      <c r="M10210" s="50">
        <v>1.7635342531564444E-3</v>
      </c>
      <c r="N10210" s="50">
        <v>5.3400000000000003E-2</v>
      </c>
      <c r="O10210" s="50">
        <v>5.4199999999999998E-2</v>
      </c>
      <c r="R10210" s="59"/>
    </row>
    <row r="10211" spans="11:18" x14ac:dyDescent="0.2">
      <c r="K10211" s="17">
        <v>10202</v>
      </c>
      <c r="L10211" s="50">
        <v>1.5247707154186902E-3</v>
      </c>
      <c r="M10211" s="50">
        <v>1.5376350459768387E-3</v>
      </c>
      <c r="N10211" s="50">
        <v>4.7600000000000003E-2</v>
      </c>
      <c r="O10211" s="50">
        <v>4.82E-2</v>
      </c>
      <c r="R10211" s="59"/>
    </row>
    <row r="10212" spans="11:18" x14ac:dyDescent="0.2">
      <c r="K10212" s="17">
        <v>10203</v>
      </c>
      <c r="L10212" s="50">
        <v>1.7453638140025617E-3</v>
      </c>
      <c r="M10212" s="50">
        <v>1.7590437230193185E-3</v>
      </c>
      <c r="N10212" s="50">
        <v>5.0599999999999999E-2</v>
      </c>
      <c r="O10212" s="50">
        <v>5.0999999999999997E-2</v>
      </c>
      <c r="R10212" s="59"/>
    </row>
    <row r="10213" spans="11:18" x14ac:dyDescent="0.2">
      <c r="K10213" s="17">
        <v>10204</v>
      </c>
      <c r="L10213" s="50">
        <v>1.5992279455157242E-3</v>
      </c>
      <c r="M10213" s="50">
        <v>1.6122194730363549E-3</v>
      </c>
      <c r="N10213" s="50">
        <v>4.82E-2</v>
      </c>
      <c r="O10213" s="50">
        <v>4.82E-2</v>
      </c>
      <c r="R10213" s="59"/>
    </row>
    <row r="10214" spans="11:18" x14ac:dyDescent="0.2">
      <c r="K10214" s="17">
        <v>10205</v>
      </c>
      <c r="L10214" s="50">
        <v>1.7495588417652992E-3</v>
      </c>
      <c r="M10214" s="50">
        <v>1.7641961251410342E-3</v>
      </c>
      <c r="N10214" s="50">
        <v>5.4199999999999998E-2</v>
      </c>
      <c r="O10214" s="50">
        <v>5.4399999999999997E-2</v>
      </c>
      <c r="R10214" s="59"/>
    </row>
    <row r="10215" spans="11:18" x14ac:dyDescent="0.2">
      <c r="K10215" s="17">
        <v>10206</v>
      </c>
      <c r="L10215" s="50">
        <v>1.5535165154218942E-3</v>
      </c>
      <c r="M10215" s="50">
        <v>1.5666826244532315E-3</v>
      </c>
      <c r="N10215" s="50">
        <v>4.8800000000000003E-2</v>
      </c>
      <c r="O10215" s="50">
        <v>4.9000000000000002E-2</v>
      </c>
      <c r="R10215" s="59"/>
    </row>
    <row r="10216" spans="11:18" x14ac:dyDescent="0.2">
      <c r="K10216" s="17">
        <v>10207</v>
      </c>
      <c r="L10216" s="50">
        <v>2.0455603584114009E-3</v>
      </c>
      <c r="M10216" s="50">
        <v>2.0609434503322289E-3</v>
      </c>
      <c r="N10216" s="50">
        <v>5.6399999999999999E-2</v>
      </c>
      <c r="O10216" s="50">
        <v>5.7200000000000001E-2</v>
      </c>
      <c r="R10216" s="59"/>
    </row>
    <row r="10217" spans="11:18" x14ac:dyDescent="0.2">
      <c r="K10217" s="17">
        <v>10208</v>
      </c>
      <c r="L10217" s="50">
        <v>1.7568194676722397E-3</v>
      </c>
      <c r="M10217" s="50">
        <v>1.7714081751697944E-3</v>
      </c>
      <c r="N10217" s="50">
        <v>5.3999999999999999E-2</v>
      </c>
      <c r="O10217" s="50">
        <v>5.4600000000000003E-2</v>
      </c>
      <c r="R10217" s="59"/>
    </row>
    <row r="10218" spans="11:18" x14ac:dyDescent="0.2">
      <c r="K10218" s="17">
        <v>10209</v>
      </c>
      <c r="L10218" s="50">
        <v>1.4725045876221572E-3</v>
      </c>
      <c r="M10218" s="50">
        <v>1.4839334401445282E-3</v>
      </c>
      <c r="N10218" s="50">
        <v>4.2200000000000001E-2</v>
      </c>
      <c r="O10218" s="50">
        <v>4.24E-2</v>
      </c>
      <c r="R10218" s="59"/>
    </row>
    <row r="10219" spans="11:18" x14ac:dyDescent="0.2">
      <c r="K10219" s="17">
        <v>10210</v>
      </c>
      <c r="L10219" s="50">
        <v>1.5420055874666612E-3</v>
      </c>
      <c r="M10219" s="50">
        <v>1.5537885653165153E-3</v>
      </c>
      <c r="N10219" s="50">
        <v>4.36E-2</v>
      </c>
      <c r="O10219" s="50">
        <v>4.36E-2</v>
      </c>
      <c r="R10219" s="59"/>
    </row>
    <row r="10220" spans="11:18" x14ac:dyDescent="0.2">
      <c r="K10220" s="17">
        <v>10211</v>
      </c>
      <c r="L10220" s="50">
        <v>1.7712999512629164E-3</v>
      </c>
      <c r="M10220" s="50">
        <v>1.7854965868307666E-3</v>
      </c>
      <c r="N10220" s="50">
        <v>5.2400000000000002E-2</v>
      </c>
      <c r="O10220" s="50">
        <v>5.2999999999999999E-2</v>
      </c>
      <c r="R10220" s="59"/>
    </row>
    <row r="10221" spans="11:18" x14ac:dyDescent="0.2">
      <c r="K10221" s="17">
        <v>10212</v>
      </c>
      <c r="L10221" s="50">
        <v>1.7863625836766464E-3</v>
      </c>
      <c r="M10221" s="50">
        <v>1.8008935957885307E-3</v>
      </c>
      <c r="N10221" s="50">
        <v>5.3800000000000001E-2</v>
      </c>
      <c r="O10221" s="50">
        <v>5.3999999999999999E-2</v>
      </c>
      <c r="R10221" s="59"/>
    </row>
    <row r="10222" spans="11:18" x14ac:dyDescent="0.2">
      <c r="K10222" s="17">
        <v>10213</v>
      </c>
      <c r="L10222" s="50">
        <v>1.8063585910058609E-3</v>
      </c>
      <c r="M10222" s="50">
        <v>1.8213630958760305E-3</v>
      </c>
      <c r="N10222" s="50">
        <v>5.5599999999999997E-2</v>
      </c>
      <c r="O10222" s="50">
        <v>5.5800000000000002E-2</v>
      </c>
      <c r="R10222" s="59"/>
    </row>
    <row r="10223" spans="11:18" x14ac:dyDescent="0.2">
      <c r="K10223" s="17">
        <v>10214</v>
      </c>
      <c r="L10223" s="50">
        <v>1.8020037825578041E-3</v>
      </c>
      <c r="M10223" s="50">
        <v>1.8161415462841009E-3</v>
      </c>
      <c r="N10223" s="50">
        <v>5.2200000000000003E-2</v>
      </c>
      <c r="O10223" s="50">
        <v>5.28E-2</v>
      </c>
      <c r="R10223" s="59"/>
    </row>
    <row r="10224" spans="11:18" x14ac:dyDescent="0.2">
      <c r="K10224" s="17">
        <v>10215</v>
      </c>
      <c r="L10224" s="50">
        <v>1.6695208932094442E-3</v>
      </c>
      <c r="M10224" s="50">
        <v>1.6833384520124988E-3</v>
      </c>
      <c r="N10224" s="50">
        <v>5.0999999999999997E-2</v>
      </c>
      <c r="O10224" s="50">
        <v>5.1400000000000001E-2</v>
      </c>
      <c r="R10224" s="59"/>
    </row>
    <row r="10225" spans="11:18" x14ac:dyDescent="0.2">
      <c r="K10225" s="17">
        <v>10216</v>
      </c>
      <c r="L10225" s="50">
        <v>1.8834631089423028E-3</v>
      </c>
      <c r="M10225" s="50">
        <v>1.897719323292138E-3</v>
      </c>
      <c r="N10225" s="50">
        <v>5.2600000000000001E-2</v>
      </c>
      <c r="O10225" s="50">
        <v>5.28E-2</v>
      </c>
      <c r="R10225" s="59"/>
    </row>
    <row r="10226" spans="11:18" x14ac:dyDescent="0.2">
      <c r="K10226" s="17">
        <v>10217</v>
      </c>
      <c r="L10226" s="50">
        <v>1.8840297609200416E-3</v>
      </c>
      <c r="M10226" s="50">
        <v>1.8985427722718522E-3</v>
      </c>
      <c r="N10226" s="50">
        <v>5.3600000000000002E-2</v>
      </c>
      <c r="O10226" s="50">
        <v>5.3800000000000001E-2</v>
      </c>
      <c r="R10226" s="59"/>
    </row>
    <row r="10227" spans="11:18" x14ac:dyDescent="0.2">
      <c r="K10227" s="17">
        <v>10218</v>
      </c>
      <c r="L10227" s="50">
        <v>1.7060882553038778E-3</v>
      </c>
      <c r="M10227" s="50">
        <v>1.7196309779049155E-3</v>
      </c>
      <c r="N10227" s="50">
        <v>0.05</v>
      </c>
      <c r="O10227" s="50">
        <v>5.0200000000000002E-2</v>
      </c>
      <c r="R10227" s="59"/>
    </row>
    <row r="10228" spans="11:18" x14ac:dyDescent="0.2">
      <c r="K10228" s="17">
        <v>10219</v>
      </c>
      <c r="L10228" s="50">
        <v>1.8918323368071399E-3</v>
      </c>
      <c r="M10228" s="50">
        <v>1.9073809289398636E-3</v>
      </c>
      <c r="N10228" s="50">
        <v>5.74E-2</v>
      </c>
      <c r="O10228" s="50">
        <v>5.7799999999999997E-2</v>
      </c>
      <c r="R10228" s="59"/>
    </row>
    <row r="10229" spans="11:18" x14ac:dyDescent="0.2">
      <c r="K10229" s="17">
        <v>10220</v>
      </c>
      <c r="L10229" s="50">
        <v>1.7558719351104231E-3</v>
      </c>
      <c r="M10229" s="50">
        <v>1.7698977932947325E-3</v>
      </c>
      <c r="N10229" s="50">
        <v>5.1999999999999998E-2</v>
      </c>
      <c r="O10229" s="50">
        <v>5.2200000000000003E-2</v>
      </c>
      <c r="R10229" s="59"/>
    </row>
    <row r="10230" spans="11:18" x14ac:dyDescent="0.2">
      <c r="K10230" s="17">
        <v>10221</v>
      </c>
      <c r="L10230" s="50">
        <v>1.9459708187456542E-3</v>
      </c>
      <c r="M10230" s="50">
        <v>1.9607436536179567E-3</v>
      </c>
      <c r="N10230" s="50">
        <v>5.4600000000000003E-2</v>
      </c>
      <c r="O10230" s="50">
        <v>5.4800000000000001E-2</v>
      </c>
      <c r="R10230" s="59"/>
    </row>
    <row r="10231" spans="11:18" x14ac:dyDescent="0.2">
      <c r="K10231" s="17">
        <v>10222</v>
      </c>
      <c r="L10231" s="50">
        <v>1.6174715537752981E-3</v>
      </c>
      <c r="M10231" s="50">
        <v>1.6309537980775839E-3</v>
      </c>
      <c r="N10231" s="50">
        <v>4.9799999999999997E-2</v>
      </c>
      <c r="O10231" s="50">
        <v>5.04E-2</v>
      </c>
      <c r="R10231" s="59"/>
    </row>
    <row r="10232" spans="11:18" x14ac:dyDescent="0.2">
      <c r="K10232" s="17">
        <v>10223</v>
      </c>
      <c r="L10232" s="50">
        <v>1.634759262329538E-3</v>
      </c>
      <c r="M10232" s="50">
        <v>1.6486920908979101E-3</v>
      </c>
      <c r="N10232" s="50">
        <v>5.16E-2</v>
      </c>
      <c r="O10232" s="50">
        <v>5.1999999999999998E-2</v>
      </c>
      <c r="R10232" s="59"/>
    </row>
    <row r="10233" spans="11:18" x14ac:dyDescent="0.2">
      <c r="K10233" s="17">
        <v>10224</v>
      </c>
      <c r="L10233" s="50">
        <v>1.5776653294583152E-3</v>
      </c>
      <c r="M10233" s="50">
        <v>1.5915413466332602E-3</v>
      </c>
      <c r="N10233" s="50">
        <v>5.1400000000000001E-2</v>
      </c>
      <c r="O10233" s="50">
        <v>5.1799999999999999E-2</v>
      </c>
      <c r="R10233" s="59"/>
    </row>
    <row r="10234" spans="11:18" x14ac:dyDescent="0.2">
      <c r="K10234" s="17">
        <v>10225</v>
      </c>
      <c r="L10234" s="50">
        <v>1.8412532549048311E-3</v>
      </c>
      <c r="M10234" s="50">
        <v>1.8551204800690958E-3</v>
      </c>
      <c r="N10234" s="50">
        <v>5.1200000000000002E-2</v>
      </c>
      <c r="O10234" s="50">
        <v>5.1400000000000001E-2</v>
      </c>
      <c r="R10234" s="59"/>
    </row>
    <row r="10235" spans="11:18" x14ac:dyDescent="0.2">
      <c r="K10235" s="17">
        <v>10226</v>
      </c>
      <c r="L10235" s="50">
        <v>1.856389013161193E-3</v>
      </c>
      <c r="M10235" s="50">
        <v>1.8706149446576646E-3</v>
      </c>
      <c r="N10235" s="50">
        <v>5.2200000000000003E-2</v>
      </c>
      <c r="O10235" s="50">
        <v>5.2999999999999999E-2</v>
      </c>
      <c r="R10235" s="59"/>
    </row>
    <row r="10236" spans="11:18" x14ac:dyDescent="0.2">
      <c r="K10236" s="17">
        <v>10227</v>
      </c>
      <c r="L10236" s="50">
        <v>1.9027748553613589E-3</v>
      </c>
      <c r="M10236" s="50">
        <v>1.9167931391448573E-3</v>
      </c>
      <c r="N10236" s="50">
        <v>5.16E-2</v>
      </c>
      <c r="O10236" s="50">
        <v>5.2200000000000003E-2</v>
      </c>
      <c r="R10236" s="59"/>
    </row>
    <row r="10237" spans="11:18" x14ac:dyDescent="0.2">
      <c r="K10237" s="17">
        <v>10228</v>
      </c>
      <c r="L10237" s="50">
        <v>1.8702016617333766E-3</v>
      </c>
      <c r="M10237" s="50">
        <v>1.8846528538413918E-3</v>
      </c>
      <c r="N10237" s="50">
        <v>5.3400000000000003E-2</v>
      </c>
      <c r="O10237" s="50">
        <v>5.3600000000000002E-2</v>
      </c>
      <c r="R10237" s="59"/>
    </row>
    <row r="10238" spans="11:18" x14ac:dyDescent="0.2">
      <c r="K10238" s="17">
        <v>10229</v>
      </c>
      <c r="L10238" s="50">
        <v>1.742514307823728E-3</v>
      </c>
      <c r="M10238" s="50">
        <v>1.7565032241122034E-3</v>
      </c>
      <c r="N10238" s="50">
        <v>5.1799999999999999E-2</v>
      </c>
      <c r="O10238" s="50">
        <v>5.2200000000000003E-2</v>
      </c>
      <c r="R10238" s="59"/>
    </row>
    <row r="10239" spans="11:18" x14ac:dyDescent="0.2">
      <c r="K10239" s="17">
        <v>10230</v>
      </c>
      <c r="L10239" s="50">
        <v>1.9894170255299747E-3</v>
      </c>
      <c r="M10239" s="50">
        <v>2.0032156029460447E-3</v>
      </c>
      <c r="N10239" s="50">
        <v>5.0599999999999999E-2</v>
      </c>
      <c r="O10239" s="50">
        <v>5.0999999999999997E-2</v>
      </c>
      <c r="R10239" s="59"/>
    </row>
    <row r="10240" spans="11:18" x14ac:dyDescent="0.2">
      <c r="K10240" s="17">
        <v>10231</v>
      </c>
      <c r="L10240" s="50">
        <v>1.68449801073223E-3</v>
      </c>
      <c r="M10240" s="50">
        <v>1.6976970266518484E-3</v>
      </c>
      <c r="N10240" s="50">
        <v>4.8800000000000003E-2</v>
      </c>
      <c r="O10240" s="50">
        <v>4.9000000000000002E-2</v>
      </c>
      <c r="R10240" s="59"/>
    </row>
    <row r="10241" spans="11:18" x14ac:dyDescent="0.2">
      <c r="K10241" s="17">
        <v>10232</v>
      </c>
      <c r="L10241" s="50">
        <v>1.6722474342739148E-3</v>
      </c>
      <c r="M10241" s="50">
        <v>1.6852813364682394E-3</v>
      </c>
      <c r="N10241" s="50">
        <v>4.82E-2</v>
      </c>
      <c r="O10241" s="50">
        <v>4.8399999999999999E-2</v>
      </c>
      <c r="R10241" s="59"/>
    </row>
    <row r="10242" spans="11:18" x14ac:dyDescent="0.2">
      <c r="K10242" s="17">
        <v>10233</v>
      </c>
      <c r="L10242" s="50">
        <v>1.6149342811194792E-3</v>
      </c>
      <c r="M10242" s="50">
        <v>1.6275376685729586E-3</v>
      </c>
      <c r="N10242" s="50">
        <v>4.6399999999999997E-2</v>
      </c>
      <c r="O10242" s="50">
        <v>4.6800000000000001E-2</v>
      </c>
      <c r="R10242" s="59"/>
    </row>
    <row r="10243" spans="11:18" x14ac:dyDescent="0.2">
      <c r="K10243" s="17">
        <v>10234</v>
      </c>
      <c r="L10243" s="50">
        <v>1.5844177193377771E-3</v>
      </c>
      <c r="M10243" s="50">
        <v>1.5974928767030622E-3</v>
      </c>
      <c r="N10243" s="50">
        <v>4.8399999999999999E-2</v>
      </c>
      <c r="O10243" s="50">
        <v>4.8800000000000003E-2</v>
      </c>
      <c r="R10243" s="59"/>
    </row>
    <row r="10244" spans="11:18" x14ac:dyDescent="0.2">
      <c r="K10244" s="17">
        <v>10235</v>
      </c>
      <c r="L10244" s="50">
        <v>1.8681358714409074E-3</v>
      </c>
      <c r="M10244" s="50">
        <v>1.8820013260414221E-3</v>
      </c>
      <c r="N10244" s="50">
        <v>5.1200000000000002E-2</v>
      </c>
      <c r="O10244" s="50">
        <v>5.1400000000000001E-2</v>
      </c>
      <c r="R10244" s="59"/>
    </row>
    <row r="10245" spans="11:18" x14ac:dyDescent="0.2">
      <c r="K10245" s="17">
        <v>10236</v>
      </c>
      <c r="L10245" s="50">
        <v>1.6454399644469896E-3</v>
      </c>
      <c r="M10245" s="50">
        <v>1.6583431978841599E-3</v>
      </c>
      <c r="N10245" s="50">
        <v>4.7800000000000002E-2</v>
      </c>
      <c r="O10245" s="50">
        <v>4.7800000000000002E-2</v>
      </c>
      <c r="R10245" s="59"/>
    </row>
    <row r="10246" spans="11:18" x14ac:dyDescent="0.2">
      <c r="K10246" s="17">
        <v>10237</v>
      </c>
      <c r="L10246" s="50">
        <v>1.9962020533515735E-3</v>
      </c>
      <c r="M10246" s="50">
        <v>2.0119584284266972E-3</v>
      </c>
      <c r="N10246" s="50">
        <v>5.8200000000000002E-2</v>
      </c>
      <c r="O10246" s="50">
        <v>5.8799999999999998E-2</v>
      </c>
      <c r="R10246" s="59"/>
    </row>
    <row r="10247" spans="11:18" x14ac:dyDescent="0.2">
      <c r="K10247" s="17">
        <v>10238</v>
      </c>
      <c r="L10247" s="50">
        <v>2.023766096384258E-3</v>
      </c>
      <c r="M10247" s="50">
        <v>2.039287900121188E-3</v>
      </c>
      <c r="N10247" s="50">
        <v>5.74E-2</v>
      </c>
      <c r="O10247" s="50">
        <v>5.7599999999999998E-2</v>
      </c>
      <c r="R10247" s="59"/>
    </row>
    <row r="10248" spans="11:18" x14ac:dyDescent="0.2">
      <c r="K10248" s="17">
        <v>10239</v>
      </c>
      <c r="L10248" s="50">
        <v>2.0885258168031225E-3</v>
      </c>
      <c r="M10248" s="50">
        <v>2.1025863547750648E-3</v>
      </c>
      <c r="N10248" s="50">
        <v>5.16E-2</v>
      </c>
      <c r="O10248" s="50">
        <v>5.1799999999999999E-2</v>
      </c>
      <c r="R10248" s="59"/>
    </row>
    <row r="10249" spans="11:18" x14ac:dyDescent="0.2">
      <c r="K10249" s="17">
        <v>10240</v>
      </c>
      <c r="L10249" s="50">
        <v>1.4958726707750747E-3</v>
      </c>
      <c r="M10249" s="50">
        <v>1.5082612609596041E-3</v>
      </c>
      <c r="N10249" s="50">
        <v>4.5999999999999999E-2</v>
      </c>
      <c r="O10249" s="50">
        <v>4.5999999999999999E-2</v>
      </c>
      <c r="R10249" s="59"/>
    </row>
    <row r="10250" spans="11:18" x14ac:dyDescent="0.2">
      <c r="K10250" s="17">
        <v>10241</v>
      </c>
      <c r="L10250" s="50">
        <v>1.9511443014726178E-3</v>
      </c>
      <c r="M10250" s="50">
        <v>1.9668895002933539E-3</v>
      </c>
      <c r="N10250" s="50">
        <v>5.8400000000000001E-2</v>
      </c>
      <c r="O10250" s="50">
        <v>5.8400000000000001E-2</v>
      </c>
      <c r="R10250" s="59"/>
    </row>
    <row r="10251" spans="11:18" x14ac:dyDescent="0.2">
      <c r="K10251" s="17">
        <v>10242</v>
      </c>
      <c r="L10251" s="50">
        <v>1.8068530385403579E-3</v>
      </c>
      <c r="M10251" s="50">
        <v>1.8215830064181556E-3</v>
      </c>
      <c r="N10251" s="50">
        <v>5.4399999999999997E-2</v>
      </c>
      <c r="O10251" s="50">
        <v>5.4800000000000001E-2</v>
      </c>
      <c r="R10251" s="59"/>
    </row>
    <row r="10252" spans="11:18" x14ac:dyDescent="0.2">
      <c r="K10252" s="17">
        <v>10243</v>
      </c>
      <c r="L10252" s="50">
        <v>1.613697386088139E-3</v>
      </c>
      <c r="M10252" s="50">
        <v>1.6273206139795456E-3</v>
      </c>
      <c r="N10252" s="50">
        <v>5.04E-2</v>
      </c>
      <c r="O10252" s="50">
        <v>5.0799999999999998E-2</v>
      </c>
      <c r="R10252" s="59"/>
    </row>
    <row r="10253" spans="11:18" x14ac:dyDescent="0.2">
      <c r="K10253" s="17">
        <v>10244</v>
      </c>
      <c r="L10253" s="50">
        <v>1.66637012637253E-3</v>
      </c>
      <c r="M10253" s="50">
        <v>1.6799643145183193E-3</v>
      </c>
      <c r="N10253" s="50">
        <v>5.0200000000000002E-2</v>
      </c>
      <c r="O10253" s="50">
        <v>5.0599999999999999E-2</v>
      </c>
      <c r="R10253" s="59"/>
    </row>
    <row r="10254" spans="11:18" x14ac:dyDescent="0.2">
      <c r="K10254" s="17">
        <v>10245</v>
      </c>
      <c r="L10254" s="50">
        <v>1.6089190654039428E-3</v>
      </c>
      <c r="M10254" s="50">
        <v>1.6219197095747049E-3</v>
      </c>
      <c r="N10254" s="50">
        <v>4.7800000000000002E-2</v>
      </c>
      <c r="O10254" s="50">
        <v>4.8599999999999997E-2</v>
      </c>
      <c r="R10254" s="59"/>
    </row>
    <row r="10255" spans="11:18" x14ac:dyDescent="0.2">
      <c r="K10255" s="17">
        <v>10246</v>
      </c>
      <c r="L10255" s="50">
        <v>1.6486831422176482E-3</v>
      </c>
      <c r="M10255" s="50">
        <v>1.6615645176349819E-3</v>
      </c>
      <c r="N10255" s="50">
        <v>4.7600000000000003E-2</v>
      </c>
      <c r="O10255" s="50">
        <v>4.8000000000000001E-2</v>
      </c>
      <c r="R10255" s="59"/>
    </row>
    <row r="10256" spans="11:18" x14ac:dyDescent="0.2">
      <c r="K10256" s="17">
        <v>10247</v>
      </c>
      <c r="L10256" s="50">
        <v>1.9325491264996725E-3</v>
      </c>
      <c r="M10256" s="50">
        <v>1.9469143041227958E-3</v>
      </c>
      <c r="N10256" s="50">
        <v>5.28E-2</v>
      </c>
      <c r="O10256" s="50">
        <v>5.3400000000000003E-2</v>
      </c>
      <c r="R10256" s="59"/>
    </row>
    <row r="10257" spans="11:18" x14ac:dyDescent="0.2">
      <c r="K10257" s="17">
        <v>10248</v>
      </c>
      <c r="L10257" s="50">
        <v>1.8492956149535082E-3</v>
      </c>
      <c r="M10257" s="50">
        <v>1.863006894342827E-3</v>
      </c>
      <c r="N10257" s="50">
        <v>5.04E-2</v>
      </c>
      <c r="O10257" s="50">
        <v>5.0799999999999998E-2</v>
      </c>
      <c r="R10257" s="59"/>
    </row>
    <row r="10258" spans="11:18" x14ac:dyDescent="0.2">
      <c r="K10258" s="17">
        <v>10249</v>
      </c>
      <c r="L10258" s="50">
        <v>1.6189795517880473E-3</v>
      </c>
      <c r="M10258" s="50">
        <v>1.6322643405145716E-3</v>
      </c>
      <c r="N10258" s="50">
        <v>4.9000000000000002E-2</v>
      </c>
      <c r="O10258" s="50">
        <v>4.9399999999999999E-2</v>
      </c>
      <c r="R10258" s="59"/>
    </row>
    <row r="10259" spans="11:18" x14ac:dyDescent="0.2">
      <c r="K10259" s="17">
        <v>10250</v>
      </c>
      <c r="L10259" s="50">
        <v>1.6770768511537063E-3</v>
      </c>
      <c r="M10259" s="50">
        <v>1.6913337947544814E-3</v>
      </c>
      <c r="N10259" s="50">
        <v>5.28E-2</v>
      </c>
      <c r="O10259" s="50">
        <v>5.2999999999999999E-2</v>
      </c>
      <c r="R10259" s="59"/>
    </row>
    <row r="10260" spans="11:18" x14ac:dyDescent="0.2">
      <c r="K10260" s="17">
        <v>10251</v>
      </c>
      <c r="L10260" s="50">
        <v>1.9690709397905261E-3</v>
      </c>
      <c r="M10260" s="50">
        <v>1.9831749026527189E-3</v>
      </c>
      <c r="N10260" s="50">
        <v>5.1999999999999998E-2</v>
      </c>
      <c r="O10260" s="50">
        <v>5.2200000000000003E-2</v>
      </c>
      <c r="R10260" s="59"/>
    </row>
    <row r="10261" spans="11:18" x14ac:dyDescent="0.2">
      <c r="K10261" s="17">
        <v>10252</v>
      </c>
      <c r="L10261" s="50">
        <v>1.7602170324420665E-3</v>
      </c>
      <c r="M10261" s="50">
        <v>1.7752278121582175E-3</v>
      </c>
      <c r="N10261" s="50">
        <v>5.5599999999999997E-2</v>
      </c>
      <c r="O10261" s="50">
        <v>5.62E-2</v>
      </c>
      <c r="R10261" s="59"/>
    </row>
    <row r="10262" spans="11:18" x14ac:dyDescent="0.2">
      <c r="K10262" s="17">
        <v>10253</v>
      </c>
      <c r="L10262" s="50">
        <v>1.787230669764391E-3</v>
      </c>
      <c r="M10262" s="50">
        <v>1.8019311796836097E-3</v>
      </c>
      <c r="N10262" s="50">
        <v>5.4399999999999997E-2</v>
      </c>
      <c r="O10262" s="50">
        <v>5.4600000000000003E-2</v>
      </c>
      <c r="R10262" s="59"/>
    </row>
    <row r="10263" spans="11:18" x14ac:dyDescent="0.2">
      <c r="K10263" s="17">
        <v>10254</v>
      </c>
      <c r="L10263" s="50">
        <v>1.5436322008353222E-3</v>
      </c>
      <c r="M10263" s="50">
        <v>1.556400104388666E-3</v>
      </c>
      <c r="N10263" s="50">
        <v>4.7199999999999999E-2</v>
      </c>
      <c r="O10263" s="50">
        <v>4.7600000000000003E-2</v>
      </c>
      <c r="R10263" s="59"/>
    </row>
    <row r="10264" spans="11:18" x14ac:dyDescent="0.2">
      <c r="K10264" s="17">
        <v>10255</v>
      </c>
      <c r="L10264" s="50">
        <v>1.7834600889206139E-3</v>
      </c>
      <c r="M10264" s="50">
        <v>1.7967457601418887E-3</v>
      </c>
      <c r="N10264" s="50">
        <v>4.9000000000000002E-2</v>
      </c>
      <c r="O10264" s="50">
        <v>4.9200000000000001E-2</v>
      </c>
      <c r="R10264" s="59"/>
    </row>
    <row r="10265" spans="11:18" x14ac:dyDescent="0.2">
      <c r="K10265" s="17">
        <v>10256</v>
      </c>
      <c r="L10265" s="50">
        <v>1.458991379359714E-3</v>
      </c>
      <c r="M10265" s="50">
        <v>1.471136718315703E-3</v>
      </c>
      <c r="N10265" s="50">
        <v>4.48E-2</v>
      </c>
      <c r="O10265" s="50">
        <v>4.5199999999999997E-2</v>
      </c>
      <c r="R10265" s="59"/>
    </row>
    <row r="10266" spans="11:18" x14ac:dyDescent="0.2">
      <c r="K10266" s="17">
        <v>10257</v>
      </c>
      <c r="L10266" s="50">
        <v>1.6555441825960753E-3</v>
      </c>
      <c r="M10266" s="50">
        <v>1.670188168996761E-3</v>
      </c>
      <c r="N10266" s="50">
        <v>5.4399999999999997E-2</v>
      </c>
      <c r="O10266" s="50">
        <v>5.4600000000000003E-2</v>
      </c>
      <c r="R10266" s="59"/>
    </row>
    <row r="10267" spans="11:18" x14ac:dyDescent="0.2">
      <c r="K10267" s="17">
        <v>10258</v>
      </c>
      <c r="L10267" s="50">
        <v>2.0230047666937598E-3</v>
      </c>
      <c r="M10267" s="50">
        <v>2.0376073394577192E-3</v>
      </c>
      <c r="N10267" s="50">
        <v>5.3600000000000002E-2</v>
      </c>
      <c r="O10267" s="50">
        <v>5.4600000000000003E-2</v>
      </c>
      <c r="R10267" s="59"/>
    </row>
    <row r="10268" spans="11:18" x14ac:dyDescent="0.2">
      <c r="K10268" s="17">
        <v>10259</v>
      </c>
      <c r="L10268" s="50">
        <v>1.9354832633230589E-3</v>
      </c>
      <c r="M10268" s="50">
        <v>1.9506462667494488E-3</v>
      </c>
      <c r="N10268" s="50">
        <v>5.6000000000000001E-2</v>
      </c>
      <c r="O10268" s="50">
        <v>5.6399999999999999E-2</v>
      </c>
      <c r="R10268" s="59"/>
    </row>
    <row r="10269" spans="11:18" x14ac:dyDescent="0.2">
      <c r="K10269" s="17">
        <v>10260</v>
      </c>
      <c r="L10269" s="50">
        <v>1.7003903688196918E-3</v>
      </c>
      <c r="M10269" s="50">
        <v>1.7150138021370474E-3</v>
      </c>
      <c r="N10269" s="50">
        <v>5.3999999999999999E-2</v>
      </c>
      <c r="O10269" s="50">
        <v>5.4800000000000001E-2</v>
      </c>
      <c r="R10269" s="59"/>
    </row>
    <row r="10270" spans="11:18" x14ac:dyDescent="0.2">
      <c r="K10270" s="17">
        <v>10261</v>
      </c>
      <c r="L10270" s="50">
        <v>1.6638147954502465E-3</v>
      </c>
      <c r="M10270" s="50">
        <v>1.6778407203165003E-3</v>
      </c>
      <c r="N10270" s="50">
        <v>5.1999999999999998E-2</v>
      </c>
      <c r="O10270" s="50">
        <v>5.2200000000000003E-2</v>
      </c>
      <c r="R10270" s="59"/>
    </row>
    <row r="10271" spans="11:18" x14ac:dyDescent="0.2">
      <c r="K10271" s="17">
        <v>10262</v>
      </c>
      <c r="L10271" s="50">
        <v>1.8134612574468554E-3</v>
      </c>
      <c r="M10271" s="50">
        <v>1.8267836236933153E-3</v>
      </c>
      <c r="N10271" s="50">
        <v>4.9200000000000001E-2</v>
      </c>
      <c r="O10271" s="50">
        <v>4.9399999999999999E-2</v>
      </c>
      <c r="R10271" s="59"/>
    </row>
    <row r="10272" spans="11:18" x14ac:dyDescent="0.2">
      <c r="K10272" s="17">
        <v>10263</v>
      </c>
      <c r="L10272" s="50">
        <v>1.7240010480114715E-3</v>
      </c>
      <c r="M10272" s="50">
        <v>1.7365162272652795E-3</v>
      </c>
      <c r="N10272" s="50">
        <v>4.6199999999999998E-2</v>
      </c>
      <c r="O10272" s="50">
        <v>4.6199999999999998E-2</v>
      </c>
      <c r="R10272" s="59"/>
    </row>
    <row r="10273" spans="11:18" x14ac:dyDescent="0.2">
      <c r="K10273" s="17">
        <v>10264</v>
      </c>
      <c r="L10273" s="50">
        <v>1.7422832377574689E-3</v>
      </c>
      <c r="M10273" s="50">
        <v>1.7561977768949077E-3</v>
      </c>
      <c r="N10273" s="50">
        <v>5.1400000000000001E-2</v>
      </c>
      <c r="O10273" s="50">
        <v>5.1799999999999999E-2</v>
      </c>
      <c r="R10273" s="59"/>
    </row>
    <row r="10274" spans="11:18" x14ac:dyDescent="0.2">
      <c r="K10274" s="17">
        <v>10265</v>
      </c>
      <c r="L10274" s="50">
        <v>1.7031280878074388E-3</v>
      </c>
      <c r="M10274" s="50">
        <v>1.7172463856108767E-3</v>
      </c>
      <c r="N10274" s="50">
        <v>5.2200000000000003E-2</v>
      </c>
      <c r="O10274" s="50">
        <v>5.2600000000000001E-2</v>
      </c>
      <c r="R10274" s="59"/>
    </row>
    <row r="10275" spans="11:18" x14ac:dyDescent="0.2">
      <c r="K10275" s="17">
        <v>10266</v>
      </c>
      <c r="L10275" s="50">
        <v>1.4841807227468195E-3</v>
      </c>
      <c r="M10275" s="50">
        <v>1.4968662810496973E-3</v>
      </c>
      <c r="N10275" s="50">
        <v>4.7E-2</v>
      </c>
      <c r="O10275" s="50">
        <v>4.7399999999999998E-2</v>
      </c>
      <c r="R10275" s="59"/>
    </row>
    <row r="10276" spans="11:18" x14ac:dyDescent="0.2">
      <c r="K10276" s="17">
        <v>10267</v>
      </c>
      <c r="L10276" s="50">
        <v>2.0334236644712449E-3</v>
      </c>
      <c r="M10276" s="50">
        <v>2.0477385237812925E-3</v>
      </c>
      <c r="N10276" s="50">
        <v>5.2400000000000002E-2</v>
      </c>
      <c r="O10276" s="50">
        <v>5.2999999999999999E-2</v>
      </c>
      <c r="R10276" s="59"/>
    </row>
    <row r="10277" spans="11:18" x14ac:dyDescent="0.2">
      <c r="K10277" s="17">
        <v>10268</v>
      </c>
      <c r="L10277" s="50">
        <v>1.7481608758854095E-3</v>
      </c>
      <c r="M10277" s="50">
        <v>1.7628566107698866E-3</v>
      </c>
      <c r="N10277" s="50">
        <v>5.4600000000000003E-2</v>
      </c>
      <c r="O10277" s="50">
        <v>5.4600000000000003E-2</v>
      </c>
      <c r="R10277" s="59"/>
    </row>
    <row r="10278" spans="11:18" x14ac:dyDescent="0.2">
      <c r="K10278" s="17">
        <v>10269</v>
      </c>
      <c r="L10278" s="50">
        <v>1.7592895618662003E-3</v>
      </c>
      <c r="M10278" s="50">
        <v>1.772880219368054E-3</v>
      </c>
      <c r="N10278" s="50">
        <v>5.0200000000000002E-2</v>
      </c>
      <c r="O10278" s="50">
        <v>5.04E-2</v>
      </c>
      <c r="R10278" s="59"/>
    </row>
    <row r="10279" spans="11:18" x14ac:dyDescent="0.2">
      <c r="K10279" s="17">
        <v>10270</v>
      </c>
      <c r="L10279" s="50">
        <v>1.3846696814297703E-3</v>
      </c>
      <c r="M10279" s="50">
        <v>1.3960033039377071E-3</v>
      </c>
      <c r="N10279" s="50">
        <v>4.1599999999999998E-2</v>
      </c>
      <c r="O10279" s="50">
        <v>4.2200000000000001E-2</v>
      </c>
      <c r="R10279" s="59"/>
    </row>
    <row r="10280" spans="11:18" x14ac:dyDescent="0.2">
      <c r="K10280" s="17">
        <v>10271</v>
      </c>
      <c r="L10280" s="50">
        <v>1.7719530200951325E-3</v>
      </c>
      <c r="M10280" s="50">
        <v>1.7862427284857411E-3</v>
      </c>
      <c r="N10280" s="50">
        <v>5.2999999999999999E-2</v>
      </c>
      <c r="O10280" s="50">
        <v>5.2999999999999999E-2</v>
      </c>
      <c r="R10280" s="59"/>
    </row>
    <row r="10281" spans="11:18" x14ac:dyDescent="0.2">
      <c r="K10281" s="17">
        <v>10272</v>
      </c>
      <c r="L10281" s="50">
        <v>1.851587161535327E-3</v>
      </c>
      <c r="M10281" s="50">
        <v>1.8659639978281235E-3</v>
      </c>
      <c r="N10281" s="50">
        <v>5.28E-2</v>
      </c>
      <c r="O10281" s="50">
        <v>5.3600000000000002E-2</v>
      </c>
      <c r="R10281" s="59"/>
    </row>
    <row r="10282" spans="11:18" x14ac:dyDescent="0.2">
      <c r="K10282" s="17">
        <v>10273</v>
      </c>
      <c r="L10282" s="50">
        <v>1.6745296545165537E-3</v>
      </c>
      <c r="M10282" s="50">
        <v>1.6879760564442097E-3</v>
      </c>
      <c r="N10282" s="50">
        <v>4.9799999999999997E-2</v>
      </c>
      <c r="O10282" s="50">
        <v>0.05</v>
      </c>
      <c r="R10282" s="59"/>
    </row>
    <row r="10283" spans="11:18" x14ac:dyDescent="0.2">
      <c r="K10283" s="17">
        <v>10274</v>
      </c>
      <c r="L10283" s="50">
        <v>1.733996874902239E-3</v>
      </c>
      <c r="M10283" s="50">
        <v>1.7477564127642039E-3</v>
      </c>
      <c r="N10283" s="50">
        <v>5.0799999999999998E-2</v>
      </c>
      <c r="O10283" s="50">
        <v>5.0999999999999997E-2</v>
      </c>
      <c r="R10283" s="59"/>
    </row>
    <row r="10284" spans="11:18" x14ac:dyDescent="0.2">
      <c r="K10284" s="17">
        <v>10275</v>
      </c>
      <c r="L10284" s="50">
        <v>1.73529548262733E-3</v>
      </c>
      <c r="M10284" s="50">
        <v>1.7498787908366623E-3</v>
      </c>
      <c r="N10284" s="50">
        <v>5.3999999999999999E-2</v>
      </c>
      <c r="O10284" s="50">
        <v>5.4600000000000003E-2</v>
      </c>
      <c r="R10284" s="59"/>
    </row>
    <row r="10285" spans="11:18" x14ac:dyDescent="0.2">
      <c r="K10285" s="17">
        <v>10276</v>
      </c>
      <c r="L10285" s="50">
        <v>1.7901163506309694E-3</v>
      </c>
      <c r="M10285" s="50">
        <v>1.8046466345713636E-3</v>
      </c>
      <c r="N10285" s="50">
        <v>5.3800000000000001E-2</v>
      </c>
      <c r="O10285" s="50">
        <v>5.3999999999999999E-2</v>
      </c>
      <c r="R10285" s="59"/>
    </row>
    <row r="10286" spans="11:18" x14ac:dyDescent="0.2">
      <c r="K10286" s="17">
        <v>10277</v>
      </c>
      <c r="L10286" s="50">
        <v>1.6419716803517644E-3</v>
      </c>
      <c r="M10286" s="50">
        <v>1.6552162024005377E-3</v>
      </c>
      <c r="N10286" s="50">
        <v>4.8800000000000003E-2</v>
      </c>
      <c r="O10286" s="50">
        <v>4.9599999999999998E-2</v>
      </c>
      <c r="R10286" s="59"/>
    </row>
    <row r="10287" spans="11:18" x14ac:dyDescent="0.2">
      <c r="K10287" s="17">
        <v>10278</v>
      </c>
      <c r="L10287" s="50">
        <v>1.9875900364352767E-3</v>
      </c>
      <c r="M10287" s="50">
        <v>2.002502358336843E-3</v>
      </c>
      <c r="N10287" s="50">
        <v>5.5E-2</v>
      </c>
      <c r="O10287" s="50">
        <v>5.5199999999999999E-2</v>
      </c>
      <c r="R10287" s="59"/>
    </row>
    <row r="10288" spans="11:18" x14ac:dyDescent="0.2">
      <c r="K10288" s="17">
        <v>10279</v>
      </c>
      <c r="L10288" s="50">
        <v>1.9883865047979109E-3</v>
      </c>
      <c r="M10288" s="50">
        <v>2.0033087326853834E-3</v>
      </c>
      <c r="N10288" s="50">
        <v>5.5E-2</v>
      </c>
      <c r="O10288" s="50">
        <v>5.5199999999999999E-2</v>
      </c>
      <c r="R10288" s="59"/>
    </row>
    <row r="10289" spans="11:18" x14ac:dyDescent="0.2">
      <c r="K10289" s="17">
        <v>10280</v>
      </c>
      <c r="L10289" s="50">
        <v>1.7208943425902775E-3</v>
      </c>
      <c r="M10289" s="50">
        <v>1.7353864310350709E-3</v>
      </c>
      <c r="N10289" s="50">
        <v>5.3800000000000001E-2</v>
      </c>
      <c r="O10289" s="50">
        <v>5.3999999999999999E-2</v>
      </c>
      <c r="R10289" s="59"/>
    </row>
    <row r="10290" spans="11:18" x14ac:dyDescent="0.2">
      <c r="K10290" s="17">
        <v>10281</v>
      </c>
      <c r="L10290" s="50">
        <v>1.9074069968479988E-3</v>
      </c>
      <c r="M10290" s="50">
        <v>1.9218446126306491E-3</v>
      </c>
      <c r="N10290" s="50">
        <v>5.3400000000000003E-2</v>
      </c>
      <c r="O10290" s="50">
        <v>5.3400000000000003E-2</v>
      </c>
      <c r="R10290" s="59"/>
    </row>
    <row r="10291" spans="11:18" x14ac:dyDescent="0.2">
      <c r="K10291" s="17">
        <v>10282</v>
      </c>
      <c r="L10291" s="50">
        <v>1.6647081100363244E-3</v>
      </c>
      <c r="M10291" s="50">
        <v>1.6779097074063006E-3</v>
      </c>
      <c r="N10291" s="50">
        <v>4.8800000000000003E-2</v>
      </c>
      <c r="O10291" s="50">
        <v>4.9200000000000001E-2</v>
      </c>
      <c r="R10291" s="59"/>
    </row>
    <row r="10292" spans="11:18" x14ac:dyDescent="0.2">
      <c r="K10292" s="17">
        <v>10283</v>
      </c>
      <c r="L10292" s="50">
        <v>1.6498662300581013E-3</v>
      </c>
      <c r="M10292" s="50">
        <v>1.6638800424396414E-3</v>
      </c>
      <c r="N10292" s="50">
        <v>5.1999999999999998E-2</v>
      </c>
      <c r="O10292" s="50">
        <v>5.2400000000000002E-2</v>
      </c>
      <c r="R10292" s="59"/>
    </row>
    <row r="10293" spans="11:18" x14ac:dyDescent="0.2">
      <c r="K10293" s="17">
        <v>10284</v>
      </c>
      <c r="L10293" s="50">
        <v>1.7646023964844357E-3</v>
      </c>
      <c r="M10293" s="50">
        <v>1.7780157560479423E-3</v>
      </c>
      <c r="N10293" s="50">
        <v>4.9399999999999999E-2</v>
      </c>
      <c r="O10293" s="50">
        <v>4.9799999999999997E-2</v>
      </c>
      <c r="R10293" s="59"/>
    </row>
    <row r="10294" spans="11:18" x14ac:dyDescent="0.2">
      <c r="K10294" s="17">
        <v>10285</v>
      </c>
      <c r="L10294" s="50">
        <v>1.7753741709902559E-3</v>
      </c>
      <c r="M10294" s="50">
        <v>1.7894855183475762E-3</v>
      </c>
      <c r="N10294" s="50">
        <v>5.1799999999999999E-2</v>
      </c>
      <c r="O10294" s="50">
        <v>5.28E-2</v>
      </c>
      <c r="R10294" s="59"/>
    </row>
    <row r="10295" spans="11:18" x14ac:dyDescent="0.2">
      <c r="K10295" s="17">
        <v>10286</v>
      </c>
      <c r="L10295" s="50">
        <v>1.7705644818439069E-3</v>
      </c>
      <c r="M10295" s="50">
        <v>1.7848904660243362E-3</v>
      </c>
      <c r="N10295" s="50">
        <v>5.2999999999999999E-2</v>
      </c>
      <c r="O10295" s="50">
        <v>5.3199999999999997E-2</v>
      </c>
      <c r="R10295" s="59"/>
    </row>
    <row r="10296" spans="11:18" x14ac:dyDescent="0.2">
      <c r="K10296" s="17">
        <v>10287</v>
      </c>
      <c r="L10296" s="50">
        <v>1.8315715823501546E-3</v>
      </c>
      <c r="M10296" s="50">
        <v>1.8468119805738422E-3</v>
      </c>
      <c r="N10296" s="50">
        <v>5.6599999999999998E-2</v>
      </c>
      <c r="O10296" s="50">
        <v>5.6599999999999998E-2</v>
      </c>
      <c r="R10296" s="59"/>
    </row>
    <row r="10297" spans="11:18" x14ac:dyDescent="0.2">
      <c r="K10297" s="17">
        <v>10288</v>
      </c>
      <c r="L10297" s="50">
        <v>1.7997400346796879E-3</v>
      </c>
      <c r="M10297" s="50">
        <v>1.8136775262187371E-3</v>
      </c>
      <c r="N10297" s="50">
        <v>5.1400000000000001E-2</v>
      </c>
      <c r="O10297" s="50">
        <v>5.1799999999999999E-2</v>
      </c>
      <c r="R10297" s="59"/>
    </row>
    <row r="10298" spans="11:18" x14ac:dyDescent="0.2">
      <c r="K10298" s="17">
        <v>10289</v>
      </c>
      <c r="L10298" s="50">
        <v>1.872191726811813E-3</v>
      </c>
      <c r="M10298" s="50">
        <v>1.8864390716972707E-3</v>
      </c>
      <c r="N10298" s="50">
        <v>5.2400000000000002E-2</v>
      </c>
      <c r="O10298" s="50">
        <v>5.28E-2</v>
      </c>
      <c r="R10298" s="59"/>
    </row>
    <row r="10299" spans="11:18" x14ac:dyDescent="0.2">
      <c r="K10299" s="17">
        <v>10290</v>
      </c>
      <c r="L10299" s="50">
        <v>1.7323996179629635E-3</v>
      </c>
      <c r="M10299" s="50">
        <v>1.7457859174410313E-3</v>
      </c>
      <c r="N10299" s="50">
        <v>4.9200000000000001E-2</v>
      </c>
      <c r="O10299" s="50">
        <v>4.9799999999999997E-2</v>
      </c>
      <c r="R10299" s="59"/>
    </row>
    <row r="10300" spans="11:18" x14ac:dyDescent="0.2">
      <c r="K10300" s="17">
        <v>10291</v>
      </c>
      <c r="L10300" s="50">
        <v>1.7882923274709804E-3</v>
      </c>
      <c r="M10300" s="50">
        <v>1.8022364170492754E-3</v>
      </c>
      <c r="N10300" s="50">
        <v>5.1400000000000001E-2</v>
      </c>
      <c r="O10300" s="50">
        <v>5.1799999999999999E-2</v>
      </c>
      <c r="R10300" s="59"/>
    </row>
    <row r="10301" spans="11:18" x14ac:dyDescent="0.2">
      <c r="K10301" s="17">
        <v>10292</v>
      </c>
      <c r="L10301" s="50">
        <v>1.7020899125052928E-3</v>
      </c>
      <c r="M10301" s="50">
        <v>1.7149052448472493E-3</v>
      </c>
      <c r="N10301" s="50">
        <v>4.7199999999999999E-2</v>
      </c>
      <c r="O10301" s="50">
        <v>4.7399999999999998E-2</v>
      </c>
      <c r="R10301" s="59"/>
    </row>
    <row r="10302" spans="11:18" x14ac:dyDescent="0.2">
      <c r="K10302" s="17">
        <v>10293</v>
      </c>
      <c r="L10302" s="50">
        <v>1.7453156161624757E-3</v>
      </c>
      <c r="M10302" s="50">
        <v>1.7592687145610668E-3</v>
      </c>
      <c r="N10302" s="50">
        <v>5.16E-2</v>
      </c>
      <c r="O10302" s="50">
        <v>5.1799999999999999E-2</v>
      </c>
      <c r="R10302" s="59"/>
    </row>
    <row r="10303" spans="11:18" x14ac:dyDescent="0.2">
      <c r="K10303" s="17">
        <v>10294</v>
      </c>
      <c r="L10303" s="50">
        <v>1.7192536119975362E-3</v>
      </c>
      <c r="M10303" s="50">
        <v>1.7332666049162107E-3</v>
      </c>
      <c r="N10303" s="50">
        <v>5.1799999999999999E-2</v>
      </c>
      <c r="O10303" s="50">
        <v>5.2200000000000003E-2</v>
      </c>
      <c r="R10303" s="59"/>
    </row>
    <row r="10304" spans="11:18" x14ac:dyDescent="0.2">
      <c r="K10304" s="17">
        <v>10295</v>
      </c>
      <c r="L10304" s="50">
        <v>1.5934722252345984E-3</v>
      </c>
      <c r="M10304" s="50">
        <v>1.6060197388067412E-3</v>
      </c>
      <c r="N10304" s="50">
        <v>4.5999999999999999E-2</v>
      </c>
      <c r="O10304" s="50">
        <v>4.7E-2</v>
      </c>
      <c r="R10304" s="59"/>
    </row>
    <row r="10305" spans="11:18" x14ac:dyDescent="0.2">
      <c r="K10305" s="17">
        <v>10296</v>
      </c>
      <c r="L10305" s="50">
        <v>1.5359704933222776E-3</v>
      </c>
      <c r="M10305" s="50">
        <v>1.5486668054546168E-3</v>
      </c>
      <c r="N10305" s="50">
        <v>4.7E-2</v>
      </c>
      <c r="O10305" s="50">
        <v>4.7399999999999998E-2</v>
      </c>
      <c r="R10305" s="59"/>
    </row>
    <row r="10306" spans="11:18" x14ac:dyDescent="0.2">
      <c r="K10306" s="17">
        <v>10297</v>
      </c>
      <c r="L10306" s="50">
        <v>1.9453992463769002E-3</v>
      </c>
      <c r="M10306" s="50">
        <v>1.9604993583770872E-3</v>
      </c>
      <c r="N10306" s="50">
        <v>5.5800000000000002E-2</v>
      </c>
      <c r="O10306" s="50">
        <v>5.6000000000000001E-2</v>
      </c>
      <c r="R10306" s="59"/>
    </row>
    <row r="10307" spans="11:18" x14ac:dyDescent="0.2">
      <c r="K10307" s="17">
        <v>10298</v>
      </c>
      <c r="L10307" s="50">
        <v>1.9630142999156391E-3</v>
      </c>
      <c r="M10307" s="50">
        <v>1.9781747008535372E-3</v>
      </c>
      <c r="N10307" s="50">
        <v>5.6000000000000001E-2</v>
      </c>
      <c r="O10307" s="50">
        <v>5.62E-2</v>
      </c>
      <c r="R10307" s="59"/>
    </row>
    <row r="10308" spans="11:18" x14ac:dyDescent="0.2">
      <c r="K10308" s="17">
        <v>10299</v>
      </c>
      <c r="L10308" s="50">
        <v>1.6582522210866475E-3</v>
      </c>
      <c r="M10308" s="50">
        <v>1.6720316569488773E-3</v>
      </c>
      <c r="N10308" s="50">
        <v>5.0999999999999997E-2</v>
      </c>
      <c r="O10308" s="50">
        <v>5.1200000000000002E-2</v>
      </c>
      <c r="R10308" s="59"/>
    </row>
    <row r="10309" spans="11:18" x14ac:dyDescent="0.2">
      <c r="K10309" s="17">
        <v>10300</v>
      </c>
      <c r="L10309" s="50">
        <v>1.7868490883297546E-3</v>
      </c>
      <c r="M10309" s="50">
        <v>1.8005358712921361E-3</v>
      </c>
      <c r="N10309" s="50">
        <v>5.0599999999999999E-2</v>
      </c>
      <c r="O10309" s="50">
        <v>5.0799999999999998E-2</v>
      </c>
      <c r="R10309" s="59"/>
    </row>
    <row r="10310" spans="11:18" x14ac:dyDescent="0.2">
      <c r="K10310" s="17">
        <v>10301</v>
      </c>
      <c r="L10310" s="50">
        <v>1.8150529571943224E-3</v>
      </c>
      <c r="M10310" s="50">
        <v>1.8294085379666615E-3</v>
      </c>
      <c r="N10310" s="50">
        <v>5.3199999999999997E-2</v>
      </c>
      <c r="O10310" s="50">
        <v>5.3199999999999997E-2</v>
      </c>
      <c r="R10310" s="59"/>
    </row>
    <row r="10311" spans="11:18" x14ac:dyDescent="0.2">
      <c r="K10311" s="17">
        <v>10302</v>
      </c>
      <c r="L10311" s="50">
        <v>1.799572667645868E-3</v>
      </c>
      <c r="M10311" s="50">
        <v>1.8136399191084429E-3</v>
      </c>
      <c r="N10311" s="50">
        <v>5.1999999999999998E-2</v>
      </c>
      <c r="O10311" s="50">
        <v>5.2400000000000002E-2</v>
      </c>
      <c r="R10311" s="59"/>
    </row>
    <row r="10312" spans="11:18" x14ac:dyDescent="0.2">
      <c r="K10312" s="17">
        <v>10303</v>
      </c>
      <c r="L10312" s="50">
        <v>1.6292405001148626E-3</v>
      </c>
      <c r="M10312" s="50">
        <v>1.6429143561733828E-3</v>
      </c>
      <c r="N10312" s="50">
        <v>5.0799999999999998E-2</v>
      </c>
      <c r="O10312" s="50">
        <v>5.0799999999999998E-2</v>
      </c>
      <c r="R10312" s="59"/>
    </row>
    <row r="10313" spans="11:18" x14ac:dyDescent="0.2">
      <c r="K10313" s="17">
        <v>10304</v>
      </c>
      <c r="L10313" s="50">
        <v>1.6905303315661016E-3</v>
      </c>
      <c r="M10313" s="50">
        <v>1.7031591029651257E-3</v>
      </c>
      <c r="N10313" s="50">
        <v>4.6600000000000003E-2</v>
      </c>
      <c r="O10313" s="50">
        <v>4.6800000000000001E-2</v>
      </c>
      <c r="R10313" s="59"/>
    </row>
    <row r="10314" spans="11:18" x14ac:dyDescent="0.2">
      <c r="K10314" s="17">
        <v>10305</v>
      </c>
      <c r="L10314" s="50">
        <v>1.8304125549566134E-3</v>
      </c>
      <c r="M10314" s="50">
        <v>1.8447214467187624E-3</v>
      </c>
      <c r="N10314" s="50">
        <v>5.2999999999999999E-2</v>
      </c>
      <c r="O10314" s="50">
        <v>5.2999999999999999E-2</v>
      </c>
      <c r="R10314" s="59"/>
    </row>
    <row r="10315" spans="11:18" x14ac:dyDescent="0.2">
      <c r="K10315" s="17">
        <v>10306</v>
      </c>
      <c r="L10315" s="50">
        <v>1.6865776815952916E-3</v>
      </c>
      <c r="M10315" s="50">
        <v>1.7013460030197536E-3</v>
      </c>
      <c r="N10315" s="50">
        <v>5.4800000000000001E-2</v>
      </c>
      <c r="O10315" s="50">
        <v>5.5E-2</v>
      </c>
      <c r="R10315" s="59"/>
    </row>
    <row r="10316" spans="11:18" x14ac:dyDescent="0.2">
      <c r="K10316" s="17">
        <v>10307</v>
      </c>
      <c r="L10316" s="50">
        <v>1.9125151652715417E-3</v>
      </c>
      <c r="M10316" s="50">
        <v>1.9269649809163329E-3</v>
      </c>
      <c r="N10316" s="50">
        <v>5.3400000000000003E-2</v>
      </c>
      <c r="O10316" s="50">
        <v>5.3800000000000001E-2</v>
      </c>
      <c r="R10316" s="59"/>
    </row>
    <row r="10317" spans="11:18" x14ac:dyDescent="0.2">
      <c r="K10317" s="17">
        <v>10308</v>
      </c>
      <c r="L10317" s="50">
        <v>1.8908999677805746E-3</v>
      </c>
      <c r="M10317" s="50">
        <v>1.9040531096158233E-3</v>
      </c>
      <c r="N10317" s="50">
        <v>4.82E-2</v>
      </c>
      <c r="O10317" s="50">
        <v>4.8800000000000003E-2</v>
      </c>
      <c r="R10317" s="59"/>
    </row>
    <row r="10318" spans="11:18" x14ac:dyDescent="0.2">
      <c r="K10318" s="17">
        <v>10309</v>
      </c>
      <c r="L10318" s="50">
        <v>1.7933564513729942E-3</v>
      </c>
      <c r="M10318" s="50">
        <v>1.8074898382907864E-3</v>
      </c>
      <c r="N10318" s="50">
        <v>5.2200000000000003E-2</v>
      </c>
      <c r="O10318" s="50">
        <v>5.2400000000000002E-2</v>
      </c>
      <c r="R10318" s="59"/>
    </row>
    <row r="10319" spans="11:18" x14ac:dyDescent="0.2">
      <c r="K10319" s="17">
        <v>10310</v>
      </c>
      <c r="L10319" s="50">
        <v>1.7984453504210521E-3</v>
      </c>
      <c r="M10319" s="50">
        <v>1.8130023983602818E-3</v>
      </c>
      <c r="N10319" s="50">
        <v>5.3999999999999999E-2</v>
      </c>
      <c r="O10319" s="50">
        <v>5.3999999999999999E-2</v>
      </c>
      <c r="R10319" s="59"/>
    </row>
    <row r="10320" spans="11:18" x14ac:dyDescent="0.2">
      <c r="K10320" s="17">
        <v>10311</v>
      </c>
      <c r="L10320" s="50">
        <v>1.9010402255976058E-3</v>
      </c>
      <c r="M10320" s="50">
        <v>1.9155245252179291E-3</v>
      </c>
      <c r="N10320" s="50">
        <v>5.3400000000000003E-2</v>
      </c>
      <c r="O10320" s="50">
        <v>5.3800000000000001E-2</v>
      </c>
      <c r="R10320" s="59"/>
    </row>
    <row r="10321" spans="11:18" x14ac:dyDescent="0.2">
      <c r="K10321" s="17">
        <v>10312</v>
      </c>
      <c r="L10321" s="50">
        <v>1.8605527338034673E-3</v>
      </c>
      <c r="M10321" s="50">
        <v>1.8736367808359986E-3</v>
      </c>
      <c r="N10321" s="50">
        <v>4.82E-2</v>
      </c>
      <c r="O10321" s="50">
        <v>4.8399999999999999E-2</v>
      </c>
      <c r="R10321" s="59"/>
    </row>
    <row r="10322" spans="11:18" x14ac:dyDescent="0.2">
      <c r="K10322" s="17">
        <v>10313</v>
      </c>
      <c r="L10322" s="50">
        <v>1.774953878567383E-3</v>
      </c>
      <c r="M10322" s="50">
        <v>1.7897703423901984E-3</v>
      </c>
      <c r="N10322" s="50">
        <v>5.5E-2</v>
      </c>
      <c r="O10322" s="50">
        <v>5.5199999999999999E-2</v>
      </c>
      <c r="R10322" s="59"/>
    </row>
    <row r="10323" spans="11:18" x14ac:dyDescent="0.2">
      <c r="K10323" s="17">
        <v>10314</v>
      </c>
      <c r="L10323" s="50">
        <v>1.7236933631358464E-3</v>
      </c>
      <c r="M10323" s="50">
        <v>1.738403739216039E-3</v>
      </c>
      <c r="N10323" s="50">
        <v>5.4600000000000003E-2</v>
      </c>
      <c r="O10323" s="50">
        <v>5.4800000000000001E-2</v>
      </c>
      <c r="R10323" s="59"/>
    </row>
    <row r="10324" spans="11:18" x14ac:dyDescent="0.2">
      <c r="K10324" s="17">
        <v>10315</v>
      </c>
      <c r="L10324" s="50">
        <v>1.5350955509819515E-3</v>
      </c>
      <c r="M10324" s="50">
        <v>1.5485229342186045E-3</v>
      </c>
      <c r="N10324" s="50">
        <v>4.9399999999999999E-2</v>
      </c>
      <c r="O10324" s="50">
        <v>5.04E-2</v>
      </c>
      <c r="R10324" s="59"/>
    </row>
    <row r="10325" spans="11:18" x14ac:dyDescent="0.2">
      <c r="K10325" s="17">
        <v>10316</v>
      </c>
      <c r="L10325" s="50">
        <v>1.923486882457377E-3</v>
      </c>
      <c r="M10325" s="50">
        <v>1.9383436086553418E-3</v>
      </c>
      <c r="N10325" s="50">
        <v>5.5E-2</v>
      </c>
      <c r="O10325" s="50">
        <v>5.5E-2</v>
      </c>
      <c r="R10325" s="59"/>
    </row>
    <row r="10326" spans="11:18" x14ac:dyDescent="0.2">
      <c r="K10326" s="17">
        <v>10317</v>
      </c>
      <c r="L10326" s="50">
        <v>1.7637255591640933E-3</v>
      </c>
      <c r="M10326" s="50">
        <v>1.7774521646980914E-3</v>
      </c>
      <c r="N10326" s="50">
        <v>5.0599999999999999E-2</v>
      </c>
      <c r="O10326" s="50">
        <v>5.1400000000000001E-2</v>
      </c>
      <c r="R10326" s="59"/>
    </row>
    <row r="10327" spans="11:18" x14ac:dyDescent="0.2">
      <c r="K10327" s="17">
        <v>10318</v>
      </c>
      <c r="L10327" s="50">
        <v>1.9093941673598599E-3</v>
      </c>
      <c r="M10327" s="50">
        <v>1.9241683955979979E-3</v>
      </c>
      <c r="N10327" s="50">
        <v>5.4600000000000003E-2</v>
      </c>
      <c r="O10327" s="50">
        <v>5.4800000000000001E-2</v>
      </c>
      <c r="R10327" s="59"/>
    </row>
    <row r="10328" spans="11:18" x14ac:dyDescent="0.2">
      <c r="K10328" s="17">
        <v>10319</v>
      </c>
      <c r="L10328" s="50">
        <v>1.8277883912867256E-3</v>
      </c>
      <c r="M10328" s="50">
        <v>1.841417165858288E-3</v>
      </c>
      <c r="N10328" s="50">
        <v>0.05</v>
      </c>
      <c r="O10328" s="50">
        <v>5.0799999999999998E-2</v>
      </c>
      <c r="R10328" s="59"/>
    </row>
    <row r="10329" spans="11:18" x14ac:dyDescent="0.2">
      <c r="K10329" s="17">
        <v>10320</v>
      </c>
      <c r="L10329" s="50">
        <v>1.7339764910305625E-3</v>
      </c>
      <c r="M10329" s="50">
        <v>1.748368159082218E-3</v>
      </c>
      <c r="N10329" s="50">
        <v>5.3199999999999997E-2</v>
      </c>
      <c r="O10329" s="50">
        <v>5.3600000000000002E-2</v>
      </c>
      <c r="R10329" s="59"/>
    </row>
    <row r="10330" spans="11:18" x14ac:dyDescent="0.2">
      <c r="K10330" s="17">
        <v>10321</v>
      </c>
      <c r="L10330" s="50">
        <v>1.5812897199738408E-3</v>
      </c>
      <c r="M10330" s="50">
        <v>1.5942753611040603E-3</v>
      </c>
      <c r="N10330" s="50">
        <v>4.82E-2</v>
      </c>
      <c r="O10330" s="50">
        <v>4.82E-2</v>
      </c>
      <c r="R10330" s="59"/>
    </row>
    <row r="10331" spans="11:18" x14ac:dyDescent="0.2">
      <c r="K10331" s="17">
        <v>10322</v>
      </c>
      <c r="L10331" s="50">
        <v>1.708620160881286E-3</v>
      </c>
      <c r="M10331" s="50">
        <v>1.722533615215929E-3</v>
      </c>
      <c r="N10331" s="50">
        <v>5.1200000000000002E-2</v>
      </c>
      <c r="O10331" s="50">
        <v>5.1999999999999998E-2</v>
      </c>
      <c r="R10331" s="59"/>
    </row>
    <row r="10332" spans="11:18" x14ac:dyDescent="0.2">
      <c r="K10332" s="17">
        <v>10323</v>
      </c>
      <c r="L10332" s="50">
        <v>1.6054221727029145E-3</v>
      </c>
      <c r="M10332" s="50">
        <v>1.6183302614180186E-3</v>
      </c>
      <c r="N10332" s="50">
        <v>4.7800000000000002E-2</v>
      </c>
      <c r="O10332" s="50">
        <v>4.8000000000000001E-2</v>
      </c>
      <c r="R10332" s="59"/>
    </row>
    <row r="10333" spans="11:18" x14ac:dyDescent="0.2">
      <c r="K10333" s="17">
        <v>10324</v>
      </c>
      <c r="L10333" s="50">
        <v>1.8314839747401528E-3</v>
      </c>
      <c r="M10333" s="50">
        <v>1.8460837869811125E-3</v>
      </c>
      <c r="N10333" s="50">
        <v>5.3999999999999999E-2</v>
      </c>
      <c r="O10333" s="50">
        <v>5.4600000000000003E-2</v>
      </c>
      <c r="R10333" s="59"/>
    </row>
    <row r="10334" spans="11:18" x14ac:dyDescent="0.2">
      <c r="K10334" s="17">
        <v>10325</v>
      </c>
      <c r="L10334" s="50">
        <v>1.7159405356510185E-3</v>
      </c>
      <c r="M10334" s="50">
        <v>1.7303467877267525E-3</v>
      </c>
      <c r="N10334" s="50">
        <v>5.3199999999999997E-2</v>
      </c>
      <c r="O10334" s="50">
        <v>5.3800000000000001E-2</v>
      </c>
      <c r="R10334" s="59"/>
    </row>
    <row r="10335" spans="11:18" x14ac:dyDescent="0.2">
      <c r="K10335" s="17">
        <v>10326</v>
      </c>
      <c r="L10335" s="50">
        <v>1.7948715799503963E-3</v>
      </c>
      <c r="M10335" s="50">
        <v>1.8089781515069514E-3</v>
      </c>
      <c r="N10335" s="50">
        <v>5.2200000000000003E-2</v>
      </c>
      <c r="O10335" s="50">
        <v>5.2600000000000001E-2</v>
      </c>
      <c r="R10335" s="59"/>
    </row>
    <row r="10336" spans="11:18" x14ac:dyDescent="0.2">
      <c r="K10336" s="17">
        <v>10327</v>
      </c>
      <c r="L10336" s="50">
        <v>1.6540141891583249E-3</v>
      </c>
      <c r="M10336" s="50">
        <v>1.667965880660348E-3</v>
      </c>
      <c r="N10336" s="50">
        <v>5.1799999999999999E-2</v>
      </c>
      <c r="O10336" s="50">
        <v>5.1999999999999998E-2</v>
      </c>
      <c r="R10336" s="59"/>
    </row>
    <row r="10337" spans="11:18" x14ac:dyDescent="0.2">
      <c r="K10337" s="17">
        <v>10328</v>
      </c>
      <c r="L10337" s="50">
        <v>1.6740196261296901E-3</v>
      </c>
      <c r="M10337" s="50">
        <v>1.6877073412437436E-3</v>
      </c>
      <c r="N10337" s="50">
        <v>5.0599999999999999E-2</v>
      </c>
      <c r="O10337" s="50">
        <v>5.0999999999999997E-2</v>
      </c>
      <c r="R10337" s="59"/>
    </row>
    <row r="10338" spans="11:18" x14ac:dyDescent="0.2">
      <c r="K10338" s="17">
        <v>10329</v>
      </c>
      <c r="L10338" s="50">
        <v>1.7121337012382571E-3</v>
      </c>
      <c r="M10338" s="50">
        <v>1.7265072385059086E-3</v>
      </c>
      <c r="N10338" s="50">
        <v>5.3400000000000003E-2</v>
      </c>
      <c r="O10338" s="50">
        <v>5.3400000000000003E-2</v>
      </c>
      <c r="R10338" s="59"/>
    </row>
    <row r="10339" spans="11:18" x14ac:dyDescent="0.2">
      <c r="K10339" s="17">
        <v>10330</v>
      </c>
      <c r="L10339" s="50">
        <v>1.7972325200483446E-3</v>
      </c>
      <c r="M10339" s="50">
        <v>1.8117272274910422E-3</v>
      </c>
      <c r="N10339" s="50">
        <v>5.3400000000000003E-2</v>
      </c>
      <c r="O10339" s="50">
        <v>5.4399999999999997E-2</v>
      </c>
      <c r="R10339" s="59"/>
    </row>
    <row r="10340" spans="11:18" x14ac:dyDescent="0.2">
      <c r="K10340" s="17">
        <v>10331</v>
      </c>
      <c r="L10340" s="50">
        <v>1.8023866947576906E-3</v>
      </c>
      <c r="M10340" s="50">
        <v>1.8164233510264928E-3</v>
      </c>
      <c r="N10340" s="50">
        <v>5.1799999999999999E-2</v>
      </c>
      <c r="O10340" s="50">
        <v>5.2400000000000002E-2</v>
      </c>
      <c r="R10340" s="59"/>
    </row>
    <row r="10341" spans="11:18" x14ac:dyDescent="0.2">
      <c r="K10341" s="17">
        <v>10332</v>
      </c>
      <c r="L10341" s="50">
        <v>1.7572512142137882E-3</v>
      </c>
      <c r="M10341" s="50">
        <v>1.7712912395389648E-3</v>
      </c>
      <c r="N10341" s="50">
        <v>5.16E-2</v>
      </c>
      <c r="O10341" s="50">
        <v>5.2200000000000003E-2</v>
      </c>
      <c r="R10341" s="59"/>
    </row>
    <row r="10342" spans="11:18" x14ac:dyDescent="0.2">
      <c r="K10342" s="17">
        <v>10333</v>
      </c>
      <c r="L10342" s="50">
        <v>1.8367653370903454E-3</v>
      </c>
      <c r="M10342" s="50">
        <v>1.8499730040123616E-3</v>
      </c>
      <c r="N10342" s="50">
        <v>4.8599999999999997E-2</v>
      </c>
      <c r="O10342" s="50">
        <v>4.8800000000000003E-2</v>
      </c>
      <c r="R10342" s="59"/>
    </row>
    <row r="10343" spans="11:18" x14ac:dyDescent="0.2">
      <c r="K10343" s="17">
        <v>10334</v>
      </c>
      <c r="L10343" s="50">
        <v>1.6547679083809008E-3</v>
      </c>
      <c r="M10343" s="50">
        <v>1.6692053985526041E-3</v>
      </c>
      <c r="N10343" s="50">
        <v>5.3400000000000003E-2</v>
      </c>
      <c r="O10343" s="50">
        <v>5.3999999999999999E-2</v>
      </c>
      <c r="R10343" s="59"/>
    </row>
    <row r="10344" spans="11:18" x14ac:dyDescent="0.2">
      <c r="K10344" s="17">
        <v>10335</v>
      </c>
      <c r="L10344" s="50">
        <v>1.8129457612409698E-3</v>
      </c>
      <c r="M10344" s="50">
        <v>1.8265801239149664E-3</v>
      </c>
      <c r="N10344" s="50">
        <v>5.0200000000000002E-2</v>
      </c>
      <c r="O10344" s="50">
        <v>5.0799999999999998E-2</v>
      </c>
      <c r="R10344" s="59"/>
    </row>
    <row r="10345" spans="11:18" x14ac:dyDescent="0.2">
      <c r="K10345" s="17">
        <v>10336</v>
      </c>
      <c r="L10345" s="50">
        <v>1.6796281234101617E-3</v>
      </c>
      <c r="M10345" s="50">
        <v>1.6930314321407368E-3</v>
      </c>
      <c r="N10345" s="50">
        <v>4.9599999999999998E-2</v>
      </c>
      <c r="O10345" s="50">
        <v>5.0200000000000002E-2</v>
      </c>
      <c r="R10345" s="59"/>
    </row>
    <row r="10346" spans="11:18" x14ac:dyDescent="0.2">
      <c r="K10346" s="17">
        <v>10337</v>
      </c>
      <c r="L10346" s="50">
        <v>1.8342279461066979E-3</v>
      </c>
      <c r="M10346" s="50">
        <v>1.8490132702194302E-3</v>
      </c>
      <c r="N10346" s="50">
        <v>5.4600000000000003E-2</v>
      </c>
      <c r="O10346" s="50">
        <v>5.5E-2</v>
      </c>
      <c r="R10346" s="59"/>
    </row>
    <row r="10347" spans="11:18" x14ac:dyDescent="0.2">
      <c r="K10347" s="17">
        <v>10338</v>
      </c>
      <c r="L10347" s="50">
        <v>1.9069562268305769E-3</v>
      </c>
      <c r="M10347" s="50">
        <v>1.9215409982265977E-3</v>
      </c>
      <c r="N10347" s="50">
        <v>5.3600000000000002E-2</v>
      </c>
      <c r="O10347" s="50">
        <v>5.4199999999999998E-2</v>
      </c>
      <c r="R10347" s="59"/>
    </row>
    <row r="10348" spans="11:18" x14ac:dyDescent="0.2">
      <c r="K10348" s="17">
        <v>10339</v>
      </c>
      <c r="L10348" s="50">
        <v>1.751574356435588E-3</v>
      </c>
      <c r="M10348" s="50">
        <v>1.7647272240099543E-3</v>
      </c>
      <c r="N10348" s="50">
        <v>4.8399999999999999E-2</v>
      </c>
      <c r="O10348" s="50">
        <v>4.8800000000000003E-2</v>
      </c>
      <c r="R10348" s="59"/>
    </row>
    <row r="10349" spans="11:18" x14ac:dyDescent="0.2">
      <c r="K10349" s="17">
        <v>10340</v>
      </c>
      <c r="L10349" s="50">
        <v>1.7148407357760486E-3</v>
      </c>
      <c r="M10349" s="50">
        <v>1.7286011084802809E-3</v>
      </c>
      <c r="N10349" s="50">
        <v>5.0999999999999997E-2</v>
      </c>
      <c r="O10349" s="50">
        <v>5.1400000000000001E-2</v>
      </c>
      <c r="R10349" s="59"/>
    </row>
    <row r="10350" spans="11:18" x14ac:dyDescent="0.2">
      <c r="K10350" s="17">
        <v>10341</v>
      </c>
      <c r="L10350" s="50">
        <v>1.7395769778473134E-3</v>
      </c>
      <c r="M10350" s="50">
        <v>1.7533136605570635E-3</v>
      </c>
      <c r="N10350" s="50">
        <v>5.0799999999999998E-2</v>
      </c>
      <c r="O10350" s="50">
        <v>5.0999999999999997E-2</v>
      </c>
      <c r="R10350" s="59"/>
    </row>
    <row r="10351" spans="11:18" x14ac:dyDescent="0.2">
      <c r="K10351" s="17">
        <v>10342</v>
      </c>
      <c r="L10351" s="50">
        <v>1.9120271647688717E-3</v>
      </c>
      <c r="M10351" s="50">
        <v>1.9264063530505201E-3</v>
      </c>
      <c r="N10351" s="50">
        <v>5.2999999999999999E-2</v>
      </c>
      <c r="O10351" s="50">
        <v>5.3199999999999997E-2</v>
      </c>
      <c r="R10351" s="59"/>
    </row>
    <row r="10352" spans="11:18" x14ac:dyDescent="0.2">
      <c r="K10352" s="17">
        <v>10343</v>
      </c>
      <c r="L10352" s="50">
        <v>1.626552205617973E-3</v>
      </c>
      <c r="M10352" s="50">
        <v>1.6393975118480157E-3</v>
      </c>
      <c r="N10352" s="50">
        <v>4.7600000000000003E-2</v>
      </c>
      <c r="O10352" s="50">
        <v>4.7600000000000003E-2</v>
      </c>
      <c r="R10352" s="59"/>
    </row>
    <row r="10353" spans="11:18" x14ac:dyDescent="0.2">
      <c r="K10353" s="17">
        <v>10344</v>
      </c>
      <c r="L10353" s="50">
        <v>1.6165066474853951E-3</v>
      </c>
      <c r="M10353" s="50">
        <v>1.6297906357705572E-3</v>
      </c>
      <c r="N10353" s="50">
        <v>4.9000000000000002E-2</v>
      </c>
      <c r="O10353" s="50">
        <v>4.9399999999999999E-2</v>
      </c>
      <c r="R10353" s="59"/>
    </row>
    <row r="10354" spans="11:18" x14ac:dyDescent="0.2">
      <c r="K10354" s="17">
        <v>10345</v>
      </c>
      <c r="L10354" s="50">
        <v>1.7136281194244142E-3</v>
      </c>
      <c r="M10354" s="50">
        <v>1.7271715029421664E-3</v>
      </c>
      <c r="N10354" s="50">
        <v>0.05</v>
      </c>
      <c r="O10354" s="50">
        <v>5.04E-2</v>
      </c>
      <c r="R10354" s="59"/>
    </row>
    <row r="10355" spans="11:18" x14ac:dyDescent="0.2">
      <c r="K10355" s="17">
        <v>10346</v>
      </c>
      <c r="L10355" s="50">
        <v>1.9286484600419286E-3</v>
      </c>
      <c r="M10355" s="50">
        <v>1.9427463693188849E-3</v>
      </c>
      <c r="N10355" s="50">
        <v>5.1799999999999999E-2</v>
      </c>
      <c r="O10355" s="50">
        <v>5.2400000000000002E-2</v>
      </c>
      <c r="R10355" s="59"/>
    </row>
    <row r="10356" spans="11:18" x14ac:dyDescent="0.2">
      <c r="K10356" s="17">
        <v>10347</v>
      </c>
      <c r="L10356" s="50">
        <v>1.696457500175764E-3</v>
      </c>
      <c r="M10356" s="50">
        <v>1.7103086010375257E-3</v>
      </c>
      <c r="N10356" s="50">
        <v>5.1400000000000001E-2</v>
      </c>
      <c r="O10356" s="50">
        <v>5.1400000000000001E-2</v>
      </c>
      <c r="R10356" s="59"/>
    </row>
    <row r="10357" spans="11:18" x14ac:dyDescent="0.2">
      <c r="K10357" s="17">
        <v>10348</v>
      </c>
      <c r="L10357" s="50">
        <v>1.8215606022294597E-3</v>
      </c>
      <c r="M10357" s="50">
        <v>1.8359676133679222E-3</v>
      </c>
      <c r="N10357" s="50">
        <v>5.2999999999999999E-2</v>
      </c>
      <c r="O10357" s="50">
        <v>5.3600000000000002E-2</v>
      </c>
      <c r="R10357" s="59"/>
    </row>
    <row r="10358" spans="11:18" x14ac:dyDescent="0.2">
      <c r="K10358" s="17">
        <v>10349</v>
      </c>
      <c r="L10358" s="50">
        <v>1.9529833317574723E-3</v>
      </c>
      <c r="M10358" s="50">
        <v>1.9679805469463825E-3</v>
      </c>
      <c r="N10358" s="50">
        <v>5.5E-2</v>
      </c>
      <c r="O10358" s="50">
        <v>5.5800000000000002E-2</v>
      </c>
      <c r="R10358" s="59"/>
    </row>
    <row r="10359" spans="11:18" x14ac:dyDescent="0.2">
      <c r="K10359" s="17">
        <v>10350</v>
      </c>
      <c r="L10359" s="50">
        <v>1.7118798329842531E-3</v>
      </c>
      <c r="M10359" s="50">
        <v>1.7252148443598775E-3</v>
      </c>
      <c r="N10359" s="50">
        <v>4.9200000000000001E-2</v>
      </c>
      <c r="O10359" s="50">
        <v>4.9599999999999998E-2</v>
      </c>
      <c r="R10359" s="59"/>
    </row>
    <row r="10360" spans="11:18" x14ac:dyDescent="0.2">
      <c r="K10360" s="17">
        <v>10351</v>
      </c>
      <c r="L10360" s="50">
        <v>1.5458016181501598E-3</v>
      </c>
      <c r="M10360" s="50">
        <v>1.5578037124958644E-3</v>
      </c>
      <c r="N10360" s="50">
        <v>4.4200000000000003E-2</v>
      </c>
      <c r="O10360" s="50">
        <v>4.4600000000000001E-2</v>
      </c>
      <c r="R10360" s="59"/>
    </row>
    <row r="10361" spans="11:18" x14ac:dyDescent="0.2">
      <c r="K10361" s="17">
        <v>10352</v>
      </c>
      <c r="L10361" s="50">
        <v>1.6261789229556876E-3</v>
      </c>
      <c r="M10361" s="50">
        <v>1.6398000451348018E-3</v>
      </c>
      <c r="N10361" s="50">
        <v>5.0599999999999999E-2</v>
      </c>
      <c r="O10361" s="50">
        <v>5.0599999999999999E-2</v>
      </c>
      <c r="R10361" s="59"/>
    </row>
    <row r="10362" spans="11:18" x14ac:dyDescent="0.2">
      <c r="K10362" s="17">
        <v>10353</v>
      </c>
      <c r="L10362" s="50">
        <v>1.8779153205720405E-3</v>
      </c>
      <c r="M10362" s="50">
        <v>1.8923304863052684E-3</v>
      </c>
      <c r="N10362" s="50">
        <v>5.3199999999999997E-2</v>
      </c>
      <c r="O10362" s="50">
        <v>5.3600000000000002E-2</v>
      </c>
      <c r="R10362" s="59"/>
    </row>
    <row r="10363" spans="11:18" x14ac:dyDescent="0.2">
      <c r="K10363" s="17">
        <v>10354</v>
      </c>
      <c r="L10363" s="50">
        <v>1.6383359407263296E-3</v>
      </c>
      <c r="M10363" s="50">
        <v>1.651958451490928E-3</v>
      </c>
      <c r="N10363" s="50">
        <v>5.04E-2</v>
      </c>
      <c r="O10363" s="50">
        <v>5.0799999999999998E-2</v>
      </c>
      <c r="R10363" s="59"/>
    </row>
    <row r="10364" spans="11:18" x14ac:dyDescent="0.2">
      <c r="K10364" s="17">
        <v>10355</v>
      </c>
      <c r="L10364" s="50">
        <v>1.724188566757051E-3</v>
      </c>
      <c r="M10364" s="50">
        <v>1.7390825224097896E-3</v>
      </c>
      <c r="N10364" s="50">
        <v>5.4800000000000001E-2</v>
      </c>
      <c r="O10364" s="50">
        <v>5.5800000000000002E-2</v>
      </c>
      <c r="R10364" s="59"/>
    </row>
    <row r="10365" spans="11:18" x14ac:dyDescent="0.2">
      <c r="K10365" s="17">
        <v>10356</v>
      </c>
      <c r="L10365" s="50">
        <v>1.927650498928005E-3</v>
      </c>
      <c r="M10365" s="50">
        <v>1.941849371903023E-3</v>
      </c>
      <c r="N10365" s="50">
        <v>5.2200000000000003E-2</v>
      </c>
      <c r="O10365" s="50">
        <v>5.28E-2</v>
      </c>
      <c r="R10365" s="59"/>
    </row>
    <row r="10366" spans="11:18" x14ac:dyDescent="0.2">
      <c r="K10366" s="17">
        <v>10357</v>
      </c>
      <c r="L10366" s="50">
        <v>2.0236107833306476E-3</v>
      </c>
      <c r="M10366" s="50">
        <v>2.0382917988963551E-3</v>
      </c>
      <c r="N10366" s="50">
        <v>5.3999999999999999E-2</v>
      </c>
      <c r="O10366" s="50">
        <v>5.4199999999999998E-2</v>
      </c>
      <c r="R10366" s="59"/>
    </row>
    <row r="10367" spans="11:18" x14ac:dyDescent="0.2">
      <c r="K10367" s="17">
        <v>10358</v>
      </c>
      <c r="L10367" s="50">
        <v>1.6653736604088499E-3</v>
      </c>
      <c r="M10367" s="50">
        <v>1.6799235828559901E-3</v>
      </c>
      <c r="N10367" s="50">
        <v>5.3800000000000001E-2</v>
      </c>
      <c r="O10367" s="50">
        <v>5.4199999999999998E-2</v>
      </c>
      <c r="R10367" s="59"/>
    </row>
    <row r="10368" spans="11:18" x14ac:dyDescent="0.2">
      <c r="K10368" s="17">
        <v>10359</v>
      </c>
      <c r="L10368" s="50">
        <v>1.7529169864514565E-3</v>
      </c>
      <c r="M10368" s="50">
        <v>1.7664762389966913E-3</v>
      </c>
      <c r="N10368" s="50">
        <v>5.0200000000000002E-2</v>
      </c>
      <c r="O10368" s="50">
        <v>5.0200000000000002E-2</v>
      </c>
      <c r="R10368" s="59"/>
    </row>
    <row r="10369" spans="11:18" x14ac:dyDescent="0.2">
      <c r="K10369" s="17">
        <v>10360</v>
      </c>
      <c r="L10369" s="50">
        <v>1.787491031960894E-3</v>
      </c>
      <c r="M10369" s="50">
        <v>1.8016142561577643E-3</v>
      </c>
      <c r="N10369" s="50">
        <v>5.2200000000000003E-2</v>
      </c>
      <c r="O10369" s="50">
        <v>5.2400000000000002E-2</v>
      </c>
      <c r="R10369" s="59"/>
    </row>
    <row r="10370" spans="11:18" x14ac:dyDescent="0.2">
      <c r="K10370" s="17">
        <v>10361</v>
      </c>
      <c r="L10370" s="50">
        <v>1.7016930982320293E-3</v>
      </c>
      <c r="M10370" s="50">
        <v>1.7163071050688029E-3</v>
      </c>
      <c r="N10370" s="50">
        <v>5.4199999999999998E-2</v>
      </c>
      <c r="O10370" s="50">
        <v>5.4399999999999997E-2</v>
      </c>
      <c r="R10370" s="59"/>
    </row>
    <row r="10371" spans="11:18" x14ac:dyDescent="0.2">
      <c r="K10371" s="17">
        <v>10362</v>
      </c>
      <c r="L10371" s="50">
        <v>1.6281840283307574E-3</v>
      </c>
      <c r="M10371" s="50">
        <v>1.6415299371234924E-3</v>
      </c>
      <c r="N10371" s="50">
        <v>4.9200000000000001E-2</v>
      </c>
      <c r="O10371" s="50">
        <v>4.9599999999999998E-2</v>
      </c>
      <c r="R10371" s="59"/>
    </row>
    <row r="10372" spans="11:18" x14ac:dyDescent="0.2">
      <c r="K10372" s="17">
        <v>10363</v>
      </c>
      <c r="L10372" s="50">
        <v>1.9089229198684904E-3</v>
      </c>
      <c r="M10372" s="50">
        <v>1.9236196792450325E-3</v>
      </c>
      <c r="N10372" s="50">
        <v>5.4399999999999997E-2</v>
      </c>
      <c r="O10372" s="50">
        <v>5.4399999999999997E-2</v>
      </c>
      <c r="R10372" s="59"/>
    </row>
    <row r="10373" spans="11:18" x14ac:dyDescent="0.2">
      <c r="K10373" s="17">
        <v>10364</v>
      </c>
      <c r="L10373" s="50">
        <v>1.6969754398879914E-3</v>
      </c>
      <c r="M10373" s="50">
        <v>1.7098763792484292E-3</v>
      </c>
      <c r="N10373" s="50">
        <v>4.7600000000000003E-2</v>
      </c>
      <c r="O10373" s="50">
        <v>4.7800000000000002E-2</v>
      </c>
      <c r="R10373" s="59"/>
    </row>
    <row r="10374" spans="11:18" x14ac:dyDescent="0.2">
      <c r="K10374" s="17">
        <v>10365</v>
      </c>
      <c r="L10374" s="50">
        <v>1.8243965830082442E-3</v>
      </c>
      <c r="M10374" s="50">
        <v>1.8381344791186568E-3</v>
      </c>
      <c r="N10374" s="50">
        <v>5.0799999999999998E-2</v>
      </c>
      <c r="O10374" s="50">
        <v>5.0799999999999998E-2</v>
      </c>
      <c r="R10374" s="59"/>
    </row>
    <row r="10375" spans="11:18" x14ac:dyDescent="0.2">
      <c r="K10375" s="17">
        <v>10366</v>
      </c>
      <c r="L10375" s="50">
        <v>1.790069193414138E-3</v>
      </c>
      <c r="M10375" s="50">
        <v>1.8048637612018698E-3</v>
      </c>
      <c r="N10375" s="50">
        <v>5.4800000000000001E-2</v>
      </c>
      <c r="O10375" s="50">
        <v>5.5E-2</v>
      </c>
      <c r="R10375" s="59"/>
    </row>
    <row r="10376" spans="11:18" x14ac:dyDescent="0.2">
      <c r="K10376" s="17">
        <v>10367</v>
      </c>
      <c r="L10376" s="50">
        <v>1.669943795372786E-3</v>
      </c>
      <c r="M10376" s="50">
        <v>1.6824412358545635E-3</v>
      </c>
      <c r="N10376" s="50">
        <v>4.6199999999999998E-2</v>
      </c>
      <c r="O10376" s="50">
        <v>4.6199999999999998E-2</v>
      </c>
      <c r="R10376" s="59"/>
    </row>
    <row r="10377" spans="11:18" x14ac:dyDescent="0.2">
      <c r="K10377" s="17">
        <v>10368</v>
      </c>
      <c r="L10377" s="50">
        <v>1.8038645959443009E-3</v>
      </c>
      <c r="M10377" s="50">
        <v>1.818417426885022E-3</v>
      </c>
      <c r="N10377" s="50">
        <v>5.3800000000000001E-2</v>
      </c>
      <c r="O10377" s="50">
        <v>5.3999999999999999E-2</v>
      </c>
      <c r="R10377" s="59"/>
    </row>
    <row r="10378" spans="11:18" x14ac:dyDescent="0.2">
      <c r="K10378" s="17">
        <v>10369</v>
      </c>
      <c r="L10378" s="50">
        <v>1.8166927580111096E-3</v>
      </c>
      <c r="M10378" s="50">
        <v>1.8313734891383454E-3</v>
      </c>
      <c r="N10378" s="50">
        <v>5.4399999999999997E-2</v>
      </c>
      <c r="O10378" s="50">
        <v>5.4600000000000003E-2</v>
      </c>
      <c r="R10378" s="59"/>
    </row>
    <row r="10379" spans="11:18" x14ac:dyDescent="0.2">
      <c r="K10379" s="17">
        <v>10370</v>
      </c>
      <c r="L10379" s="50">
        <v>1.6478640039472377E-3</v>
      </c>
      <c r="M10379" s="50">
        <v>1.6604576574514042E-3</v>
      </c>
      <c r="N10379" s="50">
        <v>4.6600000000000003E-2</v>
      </c>
      <c r="O10379" s="50">
        <v>4.6600000000000003E-2</v>
      </c>
      <c r="R10379" s="59"/>
    </row>
    <row r="10380" spans="11:18" x14ac:dyDescent="0.2">
      <c r="K10380" s="17">
        <v>10371</v>
      </c>
      <c r="L10380" s="50">
        <v>1.5273122966337862E-3</v>
      </c>
      <c r="M10380" s="50">
        <v>1.5401526789079589E-3</v>
      </c>
      <c r="N10380" s="50">
        <v>4.7600000000000003E-2</v>
      </c>
      <c r="O10380" s="50">
        <v>4.82E-2</v>
      </c>
      <c r="R10380" s="59"/>
    </row>
    <row r="10381" spans="11:18" x14ac:dyDescent="0.2">
      <c r="K10381" s="17">
        <v>10372</v>
      </c>
      <c r="L10381" s="50">
        <v>1.5905076538823438E-3</v>
      </c>
      <c r="M10381" s="50">
        <v>1.6041157784640041E-3</v>
      </c>
      <c r="N10381" s="50">
        <v>5.0200000000000002E-2</v>
      </c>
      <c r="O10381" s="50">
        <v>5.0799999999999998E-2</v>
      </c>
      <c r="R10381" s="59"/>
    </row>
    <row r="10382" spans="11:18" x14ac:dyDescent="0.2">
      <c r="K10382" s="17">
        <v>10373</v>
      </c>
      <c r="L10382" s="50">
        <v>1.6270615449796714E-3</v>
      </c>
      <c r="M10382" s="50">
        <v>1.6405510293850988E-3</v>
      </c>
      <c r="N10382" s="50">
        <v>0.05</v>
      </c>
      <c r="O10382" s="50">
        <v>5.0200000000000002E-2</v>
      </c>
      <c r="R10382" s="59"/>
    </row>
    <row r="10383" spans="11:18" x14ac:dyDescent="0.2">
      <c r="K10383" s="17">
        <v>10374</v>
      </c>
      <c r="L10383" s="50">
        <v>1.6178451611267466E-3</v>
      </c>
      <c r="M10383" s="50">
        <v>1.6311723363759275E-3</v>
      </c>
      <c r="N10383" s="50">
        <v>4.9000000000000002E-2</v>
      </c>
      <c r="O10383" s="50">
        <v>4.9799999999999997E-2</v>
      </c>
      <c r="R10383" s="59"/>
    </row>
    <row r="10384" spans="11:18" x14ac:dyDescent="0.2">
      <c r="K10384" s="17">
        <v>10375</v>
      </c>
      <c r="L10384" s="50">
        <v>1.8263584495111303E-3</v>
      </c>
      <c r="M10384" s="50">
        <v>1.8409730222757193E-3</v>
      </c>
      <c r="N10384" s="50">
        <v>5.3999999999999999E-2</v>
      </c>
      <c r="O10384" s="50">
        <v>5.4199999999999998E-2</v>
      </c>
      <c r="R10384" s="59"/>
    </row>
    <row r="10385" spans="11:18" x14ac:dyDescent="0.2">
      <c r="K10385" s="17">
        <v>10376</v>
      </c>
      <c r="L10385" s="50">
        <v>1.5548596469979333E-3</v>
      </c>
      <c r="M10385" s="50">
        <v>1.5682230955751939E-3</v>
      </c>
      <c r="N10385" s="50">
        <v>4.9599999999999998E-2</v>
      </c>
      <c r="O10385" s="50">
        <v>4.9799999999999997E-2</v>
      </c>
      <c r="R10385" s="59"/>
    </row>
    <row r="10386" spans="11:18" x14ac:dyDescent="0.2">
      <c r="K10386" s="17">
        <v>10377</v>
      </c>
      <c r="L10386" s="50">
        <v>1.7716490355575972E-3</v>
      </c>
      <c r="M10386" s="50">
        <v>1.7859755307033645E-3</v>
      </c>
      <c r="N10386" s="50">
        <v>5.2999999999999999E-2</v>
      </c>
      <c r="O10386" s="50">
        <v>5.3600000000000002E-2</v>
      </c>
      <c r="R10386" s="59"/>
    </row>
    <row r="10387" spans="11:18" x14ac:dyDescent="0.2">
      <c r="K10387" s="17">
        <v>10378</v>
      </c>
      <c r="L10387" s="50">
        <v>1.4479408131755829E-3</v>
      </c>
      <c r="M10387" s="50">
        <v>1.4600528015268886E-3</v>
      </c>
      <c r="N10387" s="50">
        <v>4.48E-2</v>
      </c>
      <c r="O10387" s="50">
        <v>4.4999999999999998E-2</v>
      </c>
      <c r="R10387" s="59"/>
    </row>
    <row r="10388" spans="11:18" x14ac:dyDescent="0.2">
      <c r="K10388" s="17">
        <v>10379</v>
      </c>
      <c r="L10388" s="50">
        <v>2.0176475083703675E-3</v>
      </c>
      <c r="M10388" s="50">
        <v>2.0330130306727354E-3</v>
      </c>
      <c r="N10388" s="50">
        <v>5.6599999999999998E-2</v>
      </c>
      <c r="O10388" s="50">
        <v>5.7200000000000001E-2</v>
      </c>
      <c r="R10388" s="59"/>
    </row>
    <row r="10389" spans="11:18" x14ac:dyDescent="0.2">
      <c r="K10389" s="17">
        <v>10380</v>
      </c>
      <c r="L10389" s="50">
        <v>1.5053203046672731E-3</v>
      </c>
      <c r="M10389" s="50">
        <v>1.5184115487958058E-3</v>
      </c>
      <c r="N10389" s="50">
        <v>4.8599999999999997E-2</v>
      </c>
      <c r="O10389" s="50">
        <v>4.8800000000000003E-2</v>
      </c>
      <c r="R10389" s="59"/>
    </row>
    <row r="10390" spans="11:18" x14ac:dyDescent="0.2">
      <c r="K10390" s="17">
        <v>10381</v>
      </c>
      <c r="L10390" s="50">
        <v>1.8498351089597197E-3</v>
      </c>
      <c r="M10390" s="50">
        <v>1.8645029742915991E-3</v>
      </c>
      <c r="N10390" s="50">
        <v>5.3999999999999999E-2</v>
      </c>
      <c r="O10390" s="50">
        <v>5.4600000000000003E-2</v>
      </c>
      <c r="R10390" s="59"/>
    </row>
    <row r="10391" spans="11:18" x14ac:dyDescent="0.2">
      <c r="K10391" s="17">
        <v>10382</v>
      </c>
      <c r="L10391" s="50">
        <v>1.937781578163596E-3</v>
      </c>
      <c r="M10391" s="50">
        <v>1.9520739736120501E-3</v>
      </c>
      <c r="N10391" s="50">
        <v>5.28E-2</v>
      </c>
      <c r="O10391" s="50">
        <v>5.28E-2</v>
      </c>
      <c r="R10391" s="59"/>
    </row>
    <row r="10392" spans="11:18" x14ac:dyDescent="0.2">
      <c r="K10392" s="17">
        <v>10383</v>
      </c>
      <c r="L10392" s="50">
        <v>1.7482539641780215E-3</v>
      </c>
      <c r="M10392" s="50">
        <v>1.7622810934480239E-3</v>
      </c>
      <c r="N10392" s="50">
        <v>5.1999999999999998E-2</v>
      </c>
      <c r="O10392" s="50">
        <v>5.2200000000000003E-2</v>
      </c>
      <c r="R10392" s="59"/>
    </row>
    <row r="10393" spans="11:18" x14ac:dyDescent="0.2">
      <c r="K10393" s="17">
        <v>10384</v>
      </c>
      <c r="L10393" s="50">
        <v>1.7324907505735588E-3</v>
      </c>
      <c r="M10393" s="50">
        <v>1.7464571341282945E-3</v>
      </c>
      <c r="N10393" s="50">
        <v>5.1799999999999999E-2</v>
      </c>
      <c r="O10393" s="50">
        <v>5.1799999999999999E-2</v>
      </c>
      <c r="R10393" s="59"/>
    </row>
    <row r="10394" spans="11:18" x14ac:dyDescent="0.2">
      <c r="K10394" s="17">
        <v>10385</v>
      </c>
      <c r="L10394" s="50">
        <v>1.8059276959946154E-3</v>
      </c>
      <c r="M10394" s="50">
        <v>1.8204390900976699E-3</v>
      </c>
      <c r="N10394" s="50">
        <v>5.3800000000000001E-2</v>
      </c>
      <c r="O10394" s="50">
        <v>5.3999999999999999E-2</v>
      </c>
      <c r="R10394" s="59"/>
    </row>
    <row r="10395" spans="11:18" x14ac:dyDescent="0.2">
      <c r="K10395" s="17">
        <v>10386</v>
      </c>
      <c r="L10395" s="50">
        <v>1.6898431778971908E-3</v>
      </c>
      <c r="M10395" s="50">
        <v>1.7040024836596107E-3</v>
      </c>
      <c r="N10395" s="50">
        <v>5.2600000000000001E-2</v>
      </c>
      <c r="O10395" s="50">
        <v>5.2600000000000001E-2</v>
      </c>
      <c r="R10395" s="59"/>
    </row>
    <row r="10396" spans="11:18" x14ac:dyDescent="0.2">
      <c r="K10396" s="17">
        <v>10387</v>
      </c>
      <c r="L10396" s="50">
        <v>1.9310357142441593E-3</v>
      </c>
      <c r="M10396" s="50">
        <v>1.9458274282081131E-3</v>
      </c>
      <c r="N10396" s="50">
        <v>5.4600000000000003E-2</v>
      </c>
      <c r="O10396" s="50">
        <v>5.4800000000000001E-2</v>
      </c>
      <c r="R10396" s="59"/>
    </row>
    <row r="10397" spans="11:18" x14ac:dyDescent="0.2">
      <c r="K10397" s="17">
        <v>10388</v>
      </c>
      <c r="L10397" s="50">
        <v>1.8955887956105069E-3</v>
      </c>
      <c r="M10397" s="50">
        <v>1.9104852299704884E-3</v>
      </c>
      <c r="N10397" s="50">
        <v>5.5E-2</v>
      </c>
      <c r="O10397" s="50">
        <v>5.5399999999999998E-2</v>
      </c>
      <c r="R10397" s="59"/>
    </row>
    <row r="10398" spans="11:18" x14ac:dyDescent="0.2">
      <c r="K10398" s="17">
        <v>10389</v>
      </c>
      <c r="L10398" s="50">
        <v>1.4954056172841303E-3</v>
      </c>
      <c r="M10398" s="50">
        <v>1.5078273584505531E-3</v>
      </c>
      <c r="N10398" s="50">
        <v>4.5999999999999999E-2</v>
      </c>
      <c r="O10398" s="50">
        <v>4.6199999999999998E-2</v>
      </c>
      <c r="R10398" s="59"/>
    </row>
    <row r="10399" spans="11:18" x14ac:dyDescent="0.2">
      <c r="K10399" s="17">
        <v>10390</v>
      </c>
      <c r="L10399" s="50">
        <v>1.5967766018564707E-3</v>
      </c>
      <c r="M10399" s="50">
        <v>1.6105709924616064E-3</v>
      </c>
      <c r="N10399" s="50">
        <v>5.0999999999999997E-2</v>
      </c>
      <c r="O10399" s="50">
        <v>5.1400000000000001E-2</v>
      </c>
      <c r="R10399" s="59"/>
    </row>
    <row r="10400" spans="11:18" x14ac:dyDescent="0.2">
      <c r="K10400" s="17">
        <v>10391</v>
      </c>
      <c r="L10400" s="50">
        <v>1.79514546744686E-3</v>
      </c>
      <c r="M10400" s="50">
        <v>1.808736731722707E-3</v>
      </c>
      <c r="N10400" s="50">
        <v>5.0200000000000002E-2</v>
      </c>
      <c r="O10400" s="50">
        <v>5.0599999999999999E-2</v>
      </c>
      <c r="R10400" s="59"/>
    </row>
    <row r="10401" spans="11:18" x14ac:dyDescent="0.2">
      <c r="K10401" s="17">
        <v>10392</v>
      </c>
      <c r="L10401" s="50">
        <v>1.6330028178318419E-3</v>
      </c>
      <c r="M10401" s="50">
        <v>1.6456246156074136E-3</v>
      </c>
      <c r="N10401" s="50">
        <v>4.6600000000000003E-2</v>
      </c>
      <c r="O10401" s="50">
        <v>4.7E-2</v>
      </c>
      <c r="R10401" s="59"/>
    </row>
    <row r="10402" spans="11:18" x14ac:dyDescent="0.2">
      <c r="K10402" s="17">
        <v>10393</v>
      </c>
      <c r="L10402" s="50">
        <v>1.742543439194466E-3</v>
      </c>
      <c r="M10402" s="50">
        <v>1.7566165799763045E-3</v>
      </c>
      <c r="N10402" s="50">
        <v>5.2200000000000003E-2</v>
      </c>
      <c r="O10402" s="50">
        <v>5.2200000000000003E-2</v>
      </c>
      <c r="R10402" s="59"/>
    </row>
    <row r="10403" spans="11:18" x14ac:dyDescent="0.2">
      <c r="K10403" s="17">
        <v>10394</v>
      </c>
      <c r="L10403" s="50">
        <v>1.9832193613681767E-3</v>
      </c>
      <c r="M10403" s="50">
        <v>1.9982803591319181E-3</v>
      </c>
      <c r="N10403" s="50">
        <v>5.5399999999999998E-2</v>
      </c>
      <c r="O10403" s="50">
        <v>5.5800000000000002E-2</v>
      </c>
      <c r="R10403" s="59"/>
    </row>
    <row r="10404" spans="11:18" x14ac:dyDescent="0.2">
      <c r="K10404" s="17">
        <v>10395</v>
      </c>
      <c r="L10404" s="50">
        <v>1.8162414684936774E-3</v>
      </c>
      <c r="M10404" s="50">
        <v>1.8298665854772161E-3</v>
      </c>
      <c r="N10404" s="50">
        <v>5.0200000000000002E-2</v>
      </c>
      <c r="O10404" s="50">
        <v>5.04E-2</v>
      </c>
      <c r="R10404" s="59"/>
    </row>
    <row r="10405" spans="11:18" x14ac:dyDescent="0.2">
      <c r="K10405" s="17">
        <v>10396</v>
      </c>
      <c r="L10405" s="50">
        <v>1.9490135912911132E-3</v>
      </c>
      <c r="M10405" s="50">
        <v>1.9634648601888896E-3</v>
      </c>
      <c r="N10405" s="50">
        <v>5.3400000000000003E-2</v>
      </c>
      <c r="O10405" s="50">
        <v>5.3400000000000003E-2</v>
      </c>
      <c r="R10405" s="59"/>
    </row>
    <row r="10406" spans="11:18" x14ac:dyDescent="0.2">
      <c r="K10406" s="17">
        <v>10397</v>
      </c>
      <c r="L10406" s="50">
        <v>1.9734538168792604E-3</v>
      </c>
      <c r="M10406" s="50">
        <v>1.989345209538793E-3</v>
      </c>
      <c r="N10406" s="50">
        <v>5.8799999999999998E-2</v>
      </c>
      <c r="O10406" s="50">
        <v>5.8999999999999997E-2</v>
      </c>
      <c r="R10406" s="59"/>
    </row>
    <row r="10407" spans="11:18" x14ac:dyDescent="0.2">
      <c r="K10407" s="17">
        <v>10398</v>
      </c>
      <c r="L10407" s="50">
        <v>1.7495470363435451E-3</v>
      </c>
      <c r="M10407" s="50">
        <v>1.7629015694794283E-3</v>
      </c>
      <c r="N10407" s="50">
        <v>4.9399999999999999E-2</v>
      </c>
      <c r="O10407" s="50">
        <v>4.9599999999999998E-2</v>
      </c>
      <c r="R10407" s="59"/>
    </row>
    <row r="10408" spans="11:18" x14ac:dyDescent="0.2">
      <c r="K10408" s="17">
        <v>10399</v>
      </c>
      <c r="L10408" s="50">
        <v>1.7014993072850539E-3</v>
      </c>
      <c r="M10408" s="50">
        <v>1.7155728912444553E-3</v>
      </c>
      <c r="N10408" s="50">
        <v>5.2200000000000003E-2</v>
      </c>
      <c r="O10408" s="50">
        <v>5.2400000000000002E-2</v>
      </c>
      <c r="R10408" s="59"/>
    </row>
    <row r="10409" spans="11:18" x14ac:dyDescent="0.2">
      <c r="K10409" s="17">
        <v>10400</v>
      </c>
      <c r="L10409" s="50">
        <v>1.705237662588116E-3</v>
      </c>
      <c r="M10409" s="50">
        <v>1.7183051425615876E-3</v>
      </c>
      <c r="N10409" s="50">
        <v>4.82E-2</v>
      </c>
      <c r="O10409" s="50">
        <v>4.8399999999999999E-2</v>
      </c>
      <c r="R10409" s="59"/>
    </row>
    <row r="10410" spans="11:18" x14ac:dyDescent="0.2">
      <c r="K10410" s="17">
        <v>10401</v>
      </c>
      <c r="L10410" s="50">
        <v>1.8134232239479754E-3</v>
      </c>
      <c r="M10410" s="50">
        <v>1.827585194724513E-3</v>
      </c>
      <c r="N10410" s="50">
        <v>5.2400000000000002E-2</v>
      </c>
      <c r="O10410" s="50">
        <v>5.28E-2</v>
      </c>
      <c r="R10410" s="59"/>
    </row>
    <row r="10411" spans="11:18" x14ac:dyDescent="0.2">
      <c r="K10411" s="17">
        <v>10402</v>
      </c>
      <c r="L10411" s="50">
        <v>1.9774963222830271E-3</v>
      </c>
      <c r="M10411" s="50">
        <v>1.9910435465700419E-3</v>
      </c>
      <c r="N10411" s="50">
        <v>4.9599999999999998E-2</v>
      </c>
      <c r="O10411" s="50">
        <v>0.05</v>
      </c>
      <c r="R10411" s="59"/>
    </row>
    <row r="10412" spans="11:18" x14ac:dyDescent="0.2">
      <c r="K10412" s="17">
        <v>10403</v>
      </c>
      <c r="L10412" s="50">
        <v>1.8073088185734485E-3</v>
      </c>
      <c r="M10412" s="50">
        <v>1.8216875402460814E-3</v>
      </c>
      <c r="N10412" s="50">
        <v>5.28E-2</v>
      </c>
      <c r="O10412" s="50">
        <v>5.3800000000000001E-2</v>
      </c>
      <c r="R10412" s="59"/>
    </row>
    <row r="10413" spans="11:18" x14ac:dyDescent="0.2">
      <c r="K10413" s="17">
        <v>10404</v>
      </c>
      <c r="L10413" s="50">
        <v>1.6206820475990337E-3</v>
      </c>
      <c r="M10413" s="50">
        <v>1.6345223514451156E-3</v>
      </c>
      <c r="N10413" s="50">
        <v>5.0999999999999997E-2</v>
      </c>
      <c r="O10413" s="50">
        <v>5.16E-2</v>
      </c>
      <c r="R10413" s="59"/>
    </row>
    <row r="10414" spans="11:18" x14ac:dyDescent="0.2">
      <c r="K10414" s="17">
        <v>10405</v>
      </c>
      <c r="L10414" s="50">
        <v>2.1523843200979124E-3</v>
      </c>
      <c r="M10414" s="50">
        <v>2.1680147664851178E-3</v>
      </c>
      <c r="N10414" s="50">
        <v>5.74E-2</v>
      </c>
      <c r="O10414" s="50">
        <v>5.7799999999999997E-2</v>
      </c>
      <c r="R10414" s="59"/>
    </row>
    <row r="10415" spans="11:18" x14ac:dyDescent="0.2">
      <c r="K10415" s="17">
        <v>10406</v>
      </c>
      <c r="L10415" s="50">
        <v>1.83403588619564E-3</v>
      </c>
      <c r="M10415" s="50">
        <v>1.8493676816584942E-3</v>
      </c>
      <c r="N10415" s="50">
        <v>5.6800000000000003E-2</v>
      </c>
      <c r="O10415" s="50">
        <v>5.74E-2</v>
      </c>
      <c r="R10415" s="59"/>
    </row>
    <row r="10416" spans="11:18" x14ac:dyDescent="0.2">
      <c r="K10416" s="17">
        <v>10407</v>
      </c>
      <c r="L10416" s="50">
        <v>1.4923835158008488E-3</v>
      </c>
      <c r="M10416" s="50">
        <v>1.5049443150578774E-3</v>
      </c>
      <c r="N10416" s="50">
        <v>4.6600000000000003E-2</v>
      </c>
      <c r="O10416" s="50">
        <v>4.6800000000000001E-2</v>
      </c>
      <c r="R10416" s="59"/>
    </row>
    <row r="10417" spans="11:18" x14ac:dyDescent="0.2">
      <c r="K10417" s="17">
        <v>10408</v>
      </c>
      <c r="L10417" s="50">
        <v>1.5572455301699052E-3</v>
      </c>
      <c r="M10417" s="50">
        <v>1.570105304219314E-3</v>
      </c>
      <c r="N10417" s="50">
        <v>4.7600000000000003E-2</v>
      </c>
      <c r="O10417" s="50">
        <v>4.7800000000000002E-2</v>
      </c>
      <c r="R10417" s="59"/>
    </row>
    <row r="10418" spans="11:18" x14ac:dyDescent="0.2">
      <c r="K10418" s="17">
        <v>10409</v>
      </c>
      <c r="L10418" s="50">
        <v>1.621747576842217E-3</v>
      </c>
      <c r="M10418" s="50">
        <v>1.6350691582846671E-3</v>
      </c>
      <c r="N10418" s="50">
        <v>4.9000000000000002E-2</v>
      </c>
      <c r="O10418" s="50">
        <v>5.0200000000000002E-2</v>
      </c>
      <c r="R10418" s="59"/>
    </row>
    <row r="10419" spans="11:18" x14ac:dyDescent="0.2">
      <c r="K10419" s="17">
        <v>10410</v>
      </c>
      <c r="L10419" s="50">
        <v>1.7087034120238326E-3</v>
      </c>
      <c r="M10419" s="50">
        <v>1.7224188929507384E-3</v>
      </c>
      <c r="N10419" s="50">
        <v>5.0799999999999998E-2</v>
      </c>
      <c r="O10419" s="50">
        <v>5.0999999999999997E-2</v>
      </c>
      <c r="R10419" s="59"/>
    </row>
    <row r="10420" spans="11:18" x14ac:dyDescent="0.2">
      <c r="K10420" s="17">
        <v>10411</v>
      </c>
      <c r="L10420" s="50">
        <v>2.0758653131085322E-3</v>
      </c>
      <c r="M10420" s="50">
        <v>2.0895305404575832E-3</v>
      </c>
      <c r="N10420" s="50">
        <v>5.0200000000000002E-2</v>
      </c>
      <c r="O10420" s="50">
        <v>5.0200000000000002E-2</v>
      </c>
      <c r="R10420" s="59"/>
    </row>
    <row r="10421" spans="11:18" x14ac:dyDescent="0.2">
      <c r="K10421" s="17">
        <v>10412</v>
      </c>
      <c r="L10421" s="50">
        <v>1.7891295979425668E-3</v>
      </c>
      <c r="M10421" s="50">
        <v>1.8038624108137843E-3</v>
      </c>
      <c r="N10421" s="50">
        <v>5.4399999999999997E-2</v>
      </c>
      <c r="O10421" s="50">
        <v>5.5199999999999999E-2</v>
      </c>
      <c r="R10421" s="59"/>
    </row>
    <row r="10422" spans="11:18" x14ac:dyDescent="0.2">
      <c r="K10422" s="17">
        <v>10413</v>
      </c>
      <c r="L10422" s="50">
        <v>1.6851052680726881E-3</v>
      </c>
      <c r="M10422" s="50">
        <v>1.6990994238312216E-3</v>
      </c>
      <c r="N10422" s="50">
        <v>5.1799999999999999E-2</v>
      </c>
      <c r="O10422" s="50">
        <v>5.1999999999999998E-2</v>
      </c>
      <c r="R10422" s="59"/>
    </row>
    <row r="10423" spans="11:18" x14ac:dyDescent="0.2">
      <c r="K10423" s="17">
        <v>10414</v>
      </c>
      <c r="L10423" s="50">
        <v>1.7312782876436994E-3</v>
      </c>
      <c r="M10423" s="50">
        <v>1.7454504389937473E-3</v>
      </c>
      <c r="N10423" s="50">
        <v>5.2400000000000002E-2</v>
      </c>
      <c r="O10423" s="50">
        <v>5.28E-2</v>
      </c>
      <c r="R10423" s="59"/>
    </row>
    <row r="10424" spans="11:18" x14ac:dyDescent="0.2">
      <c r="K10424" s="17">
        <v>10415</v>
      </c>
      <c r="L10424" s="50">
        <v>1.5491573760427781E-3</v>
      </c>
      <c r="M10424" s="50">
        <v>1.5615634514895649E-3</v>
      </c>
      <c r="N10424" s="50">
        <v>4.5999999999999999E-2</v>
      </c>
      <c r="O10424" s="50">
        <v>4.5999999999999999E-2</v>
      </c>
      <c r="R10424" s="59"/>
    </row>
    <row r="10425" spans="11:18" x14ac:dyDescent="0.2">
      <c r="K10425" s="17">
        <v>10416</v>
      </c>
      <c r="L10425" s="50">
        <v>1.9624217428083389E-3</v>
      </c>
      <c r="M10425" s="50">
        <v>1.9776769623378338E-3</v>
      </c>
      <c r="N10425" s="50">
        <v>5.6000000000000001E-2</v>
      </c>
      <c r="O10425" s="50">
        <v>5.6599999999999998E-2</v>
      </c>
      <c r="R10425" s="59"/>
    </row>
    <row r="10426" spans="11:18" x14ac:dyDescent="0.2">
      <c r="K10426" s="17">
        <v>10417</v>
      </c>
      <c r="L10426" s="50">
        <v>2.0707174184538863E-3</v>
      </c>
      <c r="M10426" s="50">
        <v>2.0866190269921803E-3</v>
      </c>
      <c r="N10426" s="50">
        <v>5.8799999999999998E-2</v>
      </c>
      <c r="O10426" s="50">
        <v>5.8999999999999997E-2</v>
      </c>
      <c r="R10426" s="59"/>
    </row>
    <row r="10427" spans="11:18" x14ac:dyDescent="0.2">
      <c r="K10427" s="17">
        <v>10418</v>
      </c>
      <c r="L10427" s="50">
        <v>1.6809728337156074E-3</v>
      </c>
      <c r="M10427" s="50">
        <v>1.6947584389824589E-3</v>
      </c>
      <c r="N10427" s="50">
        <v>5.0999999999999997E-2</v>
      </c>
      <c r="O10427" s="50">
        <v>5.1400000000000001E-2</v>
      </c>
      <c r="R10427" s="59"/>
    </row>
    <row r="10428" spans="11:18" x14ac:dyDescent="0.2">
      <c r="K10428" s="17">
        <v>10419</v>
      </c>
      <c r="L10428" s="50">
        <v>1.8617431901962729E-3</v>
      </c>
      <c r="M10428" s="50">
        <v>1.875715247147712E-3</v>
      </c>
      <c r="N10428" s="50">
        <v>5.16E-2</v>
      </c>
      <c r="O10428" s="50">
        <v>5.1999999999999998E-2</v>
      </c>
      <c r="R10428" s="59"/>
    </row>
    <row r="10429" spans="11:18" x14ac:dyDescent="0.2">
      <c r="K10429" s="17">
        <v>10420</v>
      </c>
      <c r="L10429" s="50">
        <v>1.8088271855141774E-3</v>
      </c>
      <c r="M10429" s="50">
        <v>1.8224165870624367E-3</v>
      </c>
      <c r="N10429" s="50">
        <v>5.0200000000000002E-2</v>
      </c>
      <c r="O10429" s="50">
        <v>5.04E-2</v>
      </c>
      <c r="R10429" s="59"/>
    </row>
    <row r="10430" spans="11:18" x14ac:dyDescent="0.2">
      <c r="K10430" s="17">
        <v>10421</v>
      </c>
      <c r="L10430" s="50">
        <v>1.6954707953309818E-3</v>
      </c>
      <c r="M10430" s="50">
        <v>1.7086127433455448E-3</v>
      </c>
      <c r="N10430" s="50">
        <v>4.8399999999999999E-2</v>
      </c>
      <c r="O10430" s="50">
        <v>4.8800000000000003E-2</v>
      </c>
      <c r="R10430" s="59"/>
    </row>
    <row r="10431" spans="11:18" x14ac:dyDescent="0.2">
      <c r="K10431" s="17">
        <v>10422</v>
      </c>
      <c r="L10431" s="50">
        <v>1.6994403916010541E-3</v>
      </c>
      <c r="M10431" s="50">
        <v>1.7142241866153825E-3</v>
      </c>
      <c r="N10431" s="50">
        <v>5.5E-2</v>
      </c>
      <c r="O10431" s="50">
        <v>5.5199999999999999E-2</v>
      </c>
      <c r="R10431" s="59"/>
    </row>
    <row r="10432" spans="11:18" x14ac:dyDescent="0.2">
      <c r="K10432" s="17">
        <v>10423</v>
      </c>
      <c r="L10432" s="50">
        <v>1.8761694479090586E-3</v>
      </c>
      <c r="M10432" s="50">
        <v>1.890557643881393E-3</v>
      </c>
      <c r="N10432" s="50">
        <v>5.3199999999999997E-2</v>
      </c>
      <c r="O10432" s="50">
        <v>5.3400000000000003E-2</v>
      </c>
      <c r="R10432" s="59"/>
    </row>
    <row r="10433" spans="11:18" x14ac:dyDescent="0.2">
      <c r="K10433" s="17">
        <v>10424</v>
      </c>
      <c r="L10433" s="50">
        <v>1.7851179996977848E-3</v>
      </c>
      <c r="M10433" s="50">
        <v>1.7993268243397921E-3</v>
      </c>
      <c r="N10433" s="50">
        <v>5.2600000000000001E-2</v>
      </c>
      <c r="O10433" s="50">
        <v>5.2999999999999999E-2</v>
      </c>
      <c r="R10433" s="59"/>
    </row>
    <row r="10434" spans="11:18" x14ac:dyDescent="0.2">
      <c r="K10434" s="17">
        <v>10425</v>
      </c>
      <c r="L10434" s="50">
        <v>1.8097721365083253E-3</v>
      </c>
      <c r="M10434" s="50">
        <v>1.8240804790937996E-3</v>
      </c>
      <c r="N10434" s="50">
        <v>5.28E-2</v>
      </c>
      <c r="O10434" s="50">
        <v>5.3199999999999997E-2</v>
      </c>
      <c r="R10434" s="59"/>
    </row>
    <row r="10435" spans="11:18" x14ac:dyDescent="0.2">
      <c r="K10435" s="17">
        <v>10426</v>
      </c>
      <c r="L10435" s="50">
        <v>1.7116417799316662E-3</v>
      </c>
      <c r="M10435" s="50">
        <v>1.7255050723475193E-3</v>
      </c>
      <c r="N10435" s="50">
        <v>5.1200000000000002E-2</v>
      </c>
      <c r="O10435" s="50">
        <v>5.16E-2</v>
      </c>
      <c r="R10435" s="59"/>
    </row>
    <row r="10436" spans="11:18" x14ac:dyDescent="0.2">
      <c r="K10436" s="17">
        <v>10427</v>
      </c>
      <c r="L10436" s="50">
        <v>1.7505456384264359E-3</v>
      </c>
      <c r="M10436" s="50">
        <v>1.7647248635716609E-3</v>
      </c>
      <c r="N10436" s="50">
        <v>5.2600000000000001E-2</v>
      </c>
      <c r="O10436" s="50">
        <v>5.2600000000000001E-2</v>
      </c>
      <c r="R10436" s="59"/>
    </row>
    <row r="10437" spans="11:18" x14ac:dyDescent="0.2">
      <c r="K10437" s="17">
        <v>10428</v>
      </c>
      <c r="L10437" s="50">
        <v>1.8993528120104617E-3</v>
      </c>
      <c r="M10437" s="50">
        <v>1.9137804410596523E-3</v>
      </c>
      <c r="N10437" s="50">
        <v>5.3199999999999997E-2</v>
      </c>
      <c r="O10437" s="50">
        <v>5.3400000000000003E-2</v>
      </c>
      <c r="R10437" s="59"/>
    </row>
    <row r="10438" spans="11:18" x14ac:dyDescent="0.2">
      <c r="K10438" s="17">
        <v>10429</v>
      </c>
      <c r="L10438" s="50">
        <v>1.6924432435026829E-3</v>
      </c>
      <c r="M10438" s="50">
        <v>1.7060938479622945E-3</v>
      </c>
      <c r="N10438" s="50">
        <v>5.04E-2</v>
      </c>
      <c r="O10438" s="50">
        <v>5.0799999999999998E-2</v>
      </c>
      <c r="R10438" s="59"/>
    </row>
    <row r="10439" spans="11:18" x14ac:dyDescent="0.2">
      <c r="K10439" s="17">
        <v>10430</v>
      </c>
      <c r="L10439" s="50">
        <v>1.7891965247279014E-3</v>
      </c>
      <c r="M10439" s="50">
        <v>1.8038356142688465E-3</v>
      </c>
      <c r="N10439" s="50">
        <v>5.3999999999999999E-2</v>
      </c>
      <c r="O10439" s="50">
        <v>5.4800000000000001E-2</v>
      </c>
      <c r="R10439" s="59"/>
    </row>
    <row r="10440" spans="11:18" x14ac:dyDescent="0.2">
      <c r="K10440" s="17">
        <v>10431</v>
      </c>
      <c r="L10440" s="50">
        <v>1.7899841078733432E-3</v>
      </c>
      <c r="M10440" s="50">
        <v>1.803710711603522E-3</v>
      </c>
      <c r="N10440" s="50">
        <v>5.0799999999999998E-2</v>
      </c>
      <c r="O10440" s="50">
        <v>5.0799999999999998E-2</v>
      </c>
      <c r="R10440" s="59"/>
    </row>
    <row r="10441" spans="11:18" x14ac:dyDescent="0.2">
      <c r="K10441" s="17">
        <v>10432</v>
      </c>
      <c r="L10441" s="50">
        <v>1.474088687822124E-3</v>
      </c>
      <c r="M10441" s="50">
        <v>1.4864613365951891E-3</v>
      </c>
      <c r="N10441" s="50">
        <v>4.58E-2</v>
      </c>
      <c r="O10441" s="50">
        <v>4.5999999999999999E-2</v>
      </c>
      <c r="R10441" s="59"/>
    </row>
    <row r="10442" spans="11:18" x14ac:dyDescent="0.2">
      <c r="K10442" s="17">
        <v>10433</v>
      </c>
      <c r="L10442" s="50">
        <v>1.7132766221659161E-3</v>
      </c>
      <c r="M10442" s="50">
        <v>1.728017404453121E-3</v>
      </c>
      <c r="N10442" s="50">
        <v>5.4600000000000003E-2</v>
      </c>
      <c r="O10442" s="50">
        <v>5.5E-2</v>
      </c>
      <c r="R10442" s="59"/>
    </row>
    <row r="10443" spans="11:18" x14ac:dyDescent="0.2">
      <c r="K10443" s="17">
        <v>10434</v>
      </c>
      <c r="L10443" s="50">
        <v>1.7639179185400544E-3</v>
      </c>
      <c r="M10443" s="50">
        <v>1.7779476845305644E-3</v>
      </c>
      <c r="N10443" s="50">
        <v>5.1799999999999999E-2</v>
      </c>
      <c r="O10443" s="50">
        <v>5.2200000000000003E-2</v>
      </c>
      <c r="R10443" s="59"/>
    </row>
    <row r="10444" spans="11:18" x14ac:dyDescent="0.2">
      <c r="K10444" s="17">
        <v>10435</v>
      </c>
      <c r="L10444" s="50">
        <v>2.0356047426810927E-3</v>
      </c>
      <c r="M10444" s="50">
        <v>2.050728455576334E-3</v>
      </c>
      <c r="N10444" s="50">
        <v>5.5599999999999997E-2</v>
      </c>
      <c r="O10444" s="50">
        <v>5.62E-2</v>
      </c>
      <c r="R10444" s="59"/>
    </row>
    <row r="10445" spans="11:18" x14ac:dyDescent="0.2">
      <c r="K10445" s="17">
        <v>10436</v>
      </c>
      <c r="L10445" s="50">
        <v>1.6135750462605866E-3</v>
      </c>
      <c r="M10445" s="50">
        <v>1.6266268949102507E-3</v>
      </c>
      <c r="N10445" s="50">
        <v>4.8399999999999999E-2</v>
      </c>
      <c r="O10445" s="50">
        <v>4.8599999999999997E-2</v>
      </c>
      <c r="R10445" s="59"/>
    </row>
    <row r="10446" spans="11:18" x14ac:dyDescent="0.2">
      <c r="K10446" s="17">
        <v>10437</v>
      </c>
      <c r="L10446" s="50">
        <v>1.8880929329459647E-3</v>
      </c>
      <c r="M10446" s="50">
        <v>1.9023259385161603E-3</v>
      </c>
      <c r="N10446" s="50">
        <v>5.2600000000000001E-2</v>
      </c>
      <c r="O10446" s="50">
        <v>5.28E-2</v>
      </c>
      <c r="R10446" s="59"/>
    </row>
    <row r="10447" spans="11:18" x14ac:dyDescent="0.2">
      <c r="K10447" s="17">
        <v>10438</v>
      </c>
      <c r="L10447" s="50">
        <v>1.847829561165076E-3</v>
      </c>
      <c r="M10447" s="50">
        <v>1.8618223978641574E-3</v>
      </c>
      <c r="N10447" s="50">
        <v>5.1400000000000001E-2</v>
      </c>
      <c r="O10447" s="50">
        <v>5.2400000000000002E-2</v>
      </c>
      <c r="R10447" s="59"/>
    </row>
    <row r="10448" spans="11:18" x14ac:dyDescent="0.2">
      <c r="K10448" s="17">
        <v>10439</v>
      </c>
      <c r="L10448" s="50">
        <v>1.5539075002639776E-3</v>
      </c>
      <c r="M10448" s="50">
        <v>1.5675230078214086E-3</v>
      </c>
      <c r="N10448" s="50">
        <v>5.04E-2</v>
      </c>
      <c r="O10448" s="50">
        <v>5.0999999999999997E-2</v>
      </c>
      <c r="R10448" s="59"/>
    </row>
    <row r="10449" spans="11:18" x14ac:dyDescent="0.2">
      <c r="K10449" s="17">
        <v>10440</v>
      </c>
      <c r="L10449" s="50">
        <v>1.7680225314833816E-3</v>
      </c>
      <c r="M10449" s="50">
        <v>1.7824961723677984E-3</v>
      </c>
      <c r="N10449" s="50">
        <v>5.3400000000000003E-2</v>
      </c>
      <c r="O10449" s="50">
        <v>5.3999999999999999E-2</v>
      </c>
      <c r="R10449" s="59"/>
    </row>
    <row r="10450" spans="11:18" x14ac:dyDescent="0.2">
      <c r="K10450" s="17">
        <v>10441</v>
      </c>
      <c r="L10450" s="50">
        <v>1.6917054204106329E-3</v>
      </c>
      <c r="M10450" s="50">
        <v>1.7053310638063517E-3</v>
      </c>
      <c r="N10450" s="50">
        <v>5.04E-2</v>
      </c>
      <c r="O10450" s="50">
        <v>5.0799999999999998E-2</v>
      </c>
      <c r="R10450" s="59"/>
    </row>
    <row r="10451" spans="11:18" x14ac:dyDescent="0.2">
      <c r="K10451" s="17">
        <v>10442</v>
      </c>
      <c r="L10451" s="50">
        <v>1.7531833895000947E-3</v>
      </c>
      <c r="M10451" s="50">
        <v>1.7683463355762771E-3</v>
      </c>
      <c r="N10451" s="50">
        <v>5.6399999999999999E-2</v>
      </c>
      <c r="O10451" s="50">
        <v>5.6399999999999999E-2</v>
      </c>
      <c r="R10451" s="59"/>
    </row>
    <row r="10452" spans="11:18" x14ac:dyDescent="0.2">
      <c r="K10452" s="17">
        <v>10443</v>
      </c>
      <c r="L10452" s="50">
        <v>1.9472474505378113E-3</v>
      </c>
      <c r="M10452" s="50">
        <v>1.9629442074806974E-3</v>
      </c>
      <c r="N10452" s="50">
        <v>5.8200000000000002E-2</v>
      </c>
      <c r="O10452" s="50">
        <v>5.8400000000000001E-2</v>
      </c>
      <c r="R10452" s="59"/>
    </row>
    <row r="10453" spans="11:18" x14ac:dyDescent="0.2">
      <c r="K10453" s="17">
        <v>10444</v>
      </c>
      <c r="L10453" s="50">
        <v>1.5789962396782786E-3</v>
      </c>
      <c r="M10453" s="50">
        <v>1.5923260479361447E-3</v>
      </c>
      <c r="N10453" s="50">
        <v>4.9399999999999999E-2</v>
      </c>
      <c r="O10453" s="50">
        <v>4.9599999999999998E-2</v>
      </c>
      <c r="R10453" s="59"/>
    </row>
    <row r="10454" spans="11:18" x14ac:dyDescent="0.2">
      <c r="K10454" s="17">
        <v>10445</v>
      </c>
      <c r="L10454" s="50">
        <v>1.8513037807328309E-3</v>
      </c>
      <c r="M10454" s="50">
        <v>1.8646456092131143E-3</v>
      </c>
      <c r="N10454" s="50">
        <v>4.9200000000000001E-2</v>
      </c>
      <c r="O10454" s="50">
        <v>4.9399999999999999E-2</v>
      </c>
      <c r="R10454" s="59"/>
    </row>
    <row r="10455" spans="11:18" x14ac:dyDescent="0.2">
      <c r="K10455" s="17">
        <v>10446</v>
      </c>
      <c r="L10455" s="50">
        <v>1.8944719687950203E-3</v>
      </c>
      <c r="M10455" s="50">
        <v>1.9080146645470495E-3</v>
      </c>
      <c r="N10455" s="50">
        <v>4.9799999999999997E-2</v>
      </c>
      <c r="O10455" s="50">
        <v>0.05</v>
      </c>
      <c r="R10455" s="59"/>
    </row>
    <row r="10456" spans="11:18" x14ac:dyDescent="0.2">
      <c r="K10456" s="17">
        <v>10447</v>
      </c>
      <c r="L10456" s="50">
        <v>1.5031523212602172E-3</v>
      </c>
      <c r="M10456" s="50">
        <v>1.5156362184328251E-3</v>
      </c>
      <c r="N10456" s="50">
        <v>4.6199999999999998E-2</v>
      </c>
      <c r="O10456" s="50">
        <v>4.6399999999999997E-2</v>
      </c>
      <c r="R10456" s="59"/>
    </row>
    <row r="10457" spans="11:18" x14ac:dyDescent="0.2">
      <c r="K10457" s="17">
        <v>10448</v>
      </c>
      <c r="L10457" s="50">
        <v>1.4591964271456635E-3</v>
      </c>
      <c r="M10457" s="50">
        <v>1.4717697329685053E-3</v>
      </c>
      <c r="N10457" s="50">
        <v>4.6399999999999997E-2</v>
      </c>
      <c r="O10457" s="50">
        <v>4.7E-2</v>
      </c>
      <c r="R10457" s="59"/>
    </row>
    <row r="10458" spans="11:18" x14ac:dyDescent="0.2">
      <c r="K10458" s="17">
        <v>10449</v>
      </c>
      <c r="L10458" s="50">
        <v>1.6011841617202098E-3</v>
      </c>
      <c r="M10458" s="50">
        <v>1.6139176850220166E-3</v>
      </c>
      <c r="N10458" s="50">
        <v>4.7199999999999999E-2</v>
      </c>
      <c r="O10458" s="50">
        <v>4.7199999999999999E-2</v>
      </c>
      <c r="R10458" s="59"/>
    </row>
    <row r="10459" spans="11:18" x14ac:dyDescent="0.2">
      <c r="K10459" s="17">
        <v>10450</v>
      </c>
      <c r="L10459" s="50">
        <v>1.5323910385764755E-3</v>
      </c>
      <c r="M10459" s="50">
        <v>1.5449078066517106E-3</v>
      </c>
      <c r="N10459" s="50">
        <v>4.6199999999999998E-2</v>
      </c>
      <c r="O10459" s="50">
        <v>4.6800000000000001E-2</v>
      </c>
      <c r="R10459" s="59"/>
    </row>
    <row r="10460" spans="11:18" x14ac:dyDescent="0.2">
      <c r="K10460" s="17">
        <v>10451</v>
      </c>
      <c r="L10460" s="50">
        <v>1.9015420201517817E-3</v>
      </c>
      <c r="M10460" s="50">
        <v>1.91769448389216E-3</v>
      </c>
      <c r="N10460" s="50">
        <v>5.9400000000000001E-2</v>
      </c>
      <c r="O10460" s="50">
        <v>6.0600000000000001E-2</v>
      </c>
      <c r="R10460" s="59"/>
    </row>
    <row r="10461" spans="11:18" x14ac:dyDescent="0.2">
      <c r="K10461" s="17">
        <v>10452</v>
      </c>
      <c r="L10461" s="50">
        <v>1.7962067710402536E-3</v>
      </c>
      <c r="M10461" s="50">
        <v>1.8095215828888723E-3</v>
      </c>
      <c r="N10461" s="50">
        <v>4.9200000000000001E-2</v>
      </c>
      <c r="O10461" s="50">
        <v>4.9200000000000001E-2</v>
      </c>
      <c r="R10461" s="59"/>
    </row>
    <row r="10462" spans="11:18" x14ac:dyDescent="0.2">
      <c r="K10462" s="17">
        <v>10453</v>
      </c>
      <c r="L10462" s="50">
        <v>1.8275422878146141E-3</v>
      </c>
      <c r="M10462" s="50">
        <v>1.8405570069697607E-3</v>
      </c>
      <c r="N10462" s="50">
        <v>4.8000000000000001E-2</v>
      </c>
      <c r="O10462" s="50">
        <v>4.8000000000000001E-2</v>
      </c>
      <c r="R10462" s="59"/>
    </row>
    <row r="10463" spans="11:18" x14ac:dyDescent="0.2">
      <c r="K10463" s="17">
        <v>10454</v>
      </c>
      <c r="L10463" s="50">
        <v>1.8510782941254234E-3</v>
      </c>
      <c r="M10463" s="50">
        <v>1.8663903595056632E-3</v>
      </c>
      <c r="N10463" s="50">
        <v>5.6800000000000003E-2</v>
      </c>
      <c r="O10463" s="50">
        <v>5.7000000000000002E-2</v>
      </c>
      <c r="R10463" s="59"/>
    </row>
    <row r="10464" spans="11:18" x14ac:dyDescent="0.2">
      <c r="K10464" s="17">
        <v>10455</v>
      </c>
      <c r="L10464" s="50">
        <v>1.4873269711293301E-3</v>
      </c>
      <c r="M10464" s="50">
        <v>1.4999202601359211E-3</v>
      </c>
      <c r="N10464" s="50">
        <v>4.6600000000000003E-2</v>
      </c>
      <c r="O10464" s="50">
        <v>4.7E-2</v>
      </c>
      <c r="R10464" s="59"/>
    </row>
    <row r="10465" spans="11:18" x14ac:dyDescent="0.2">
      <c r="K10465" s="17">
        <v>10456</v>
      </c>
      <c r="L10465" s="50">
        <v>1.6194208819856613E-3</v>
      </c>
      <c r="M10465" s="50">
        <v>1.6323155773164803E-3</v>
      </c>
      <c r="N10465" s="50">
        <v>4.7800000000000002E-2</v>
      </c>
      <c r="O10465" s="50">
        <v>4.7800000000000002E-2</v>
      </c>
      <c r="R10465" s="59"/>
    </row>
    <row r="10466" spans="11:18" x14ac:dyDescent="0.2">
      <c r="K10466" s="17">
        <v>10457</v>
      </c>
      <c r="L10466" s="50">
        <v>1.5829663624047062E-3</v>
      </c>
      <c r="M10466" s="50">
        <v>1.5959728580998008E-3</v>
      </c>
      <c r="N10466" s="50">
        <v>4.7800000000000002E-2</v>
      </c>
      <c r="O10466" s="50">
        <v>4.8599999999999997E-2</v>
      </c>
      <c r="R10466" s="59"/>
    </row>
    <row r="10467" spans="11:18" x14ac:dyDescent="0.2">
      <c r="K10467" s="17">
        <v>10458</v>
      </c>
      <c r="L10467" s="50">
        <v>1.7987175555678274E-3</v>
      </c>
      <c r="M10467" s="50">
        <v>1.8137737092122222E-3</v>
      </c>
      <c r="N10467" s="50">
        <v>5.5800000000000002E-2</v>
      </c>
      <c r="O10467" s="50">
        <v>5.62E-2</v>
      </c>
      <c r="R10467" s="59"/>
    </row>
    <row r="10468" spans="11:18" x14ac:dyDescent="0.2">
      <c r="K10468" s="17">
        <v>10459</v>
      </c>
      <c r="L10468" s="50">
        <v>1.6087574767429203E-3</v>
      </c>
      <c r="M10468" s="50">
        <v>1.622579799029253E-3</v>
      </c>
      <c r="N10468" s="50">
        <v>5.1400000000000001E-2</v>
      </c>
      <c r="O10468" s="50">
        <v>5.1400000000000001E-2</v>
      </c>
      <c r="R10468" s="59"/>
    </row>
    <row r="10469" spans="11:18" x14ac:dyDescent="0.2">
      <c r="K10469" s="17">
        <v>10460</v>
      </c>
      <c r="L10469" s="50">
        <v>1.8007137928881534E-3</v>
      </c>
      <c r="M10469" s="50">
        <v>1.8142529777741658E-3</v>
      </c>
      <c r="N10469" s="50">
        <v>0.05</v>
      </c>
      <c r="O10469" s="50">
        <v>5.0200000000000002E-2</v>
      </c>
      <c r="R10469" s="59"/>
    </row>
    <row r="10470" spans="11:18" x14ac:dyDescent="0.2">
      <c r="K10470" s="17">
        <v>10461</v>
      </c>
      <c r="L10470" s="50">
        <v>1.6617152036697809E-3</v>
      </c>
      <c r="M10470" s="50">
        <v>1.6749823386796089E-3</v>
      </c>
      <c r="N10470" s="50">
        <v>4.9000000000000002E-2</v>
      </c>
      <c r="O10470" s="50">
        <v>4.9399999999999999E-2</v>
      </c>
      <c r="R10470" s="59"/>
    </row>
    <row r="10471" spans="11:18" x14ac:dyDescent="0.2">
      <c r="K10471" s="17">
        <v>10462</v>
      </c>
      <c r="L10471" s="50">
        <v>1.6304284550826011E-3</v>
      </c>
      <c r="M10471" s="50">
        <v>1.6431715748368332E-3</v>
      </c>
      <c r="N10471" s="50">
        <v>4.7199999999999999E-2</v>
      </c>
      <c r="O10471" s="50">
        <v>4.7199999999999999E-2</v>
      </c>
      <c r="R10471" s="59"/>
    </row>
    <row r="10472" spans="11:18" x14ac:dyDescent="0.2">
      <c r="K10472" s="17">
        <v>10463</v>
      </c>
      <c r="L10472" s="50">
        <v>1.8503451669060311E-3</v>
      </c>
      <c r="M10472" s="50">
        <v>1.8642567029781138E-3</v>
      </c>
      <c r="N10472" s="50">
        <v>5.1200000000000002E-2</v>
      </c>
      <c r="O10472" s="50">
        <v>5.1799999999999999E-2</v>
      </c>
      <c r="R10472" s="59"/>
    </row>
    <row r="10473" spans="11:18" x14ac:dyDescent="0.2">
      <c r="K10473" s="17">
        <v>10464</v>
      </c>
      <c r="L10473" s="50">
        <v>1.9249399128050725E-3</v>
      </c>
      <c r="M10473" s="50">
        <v>1.9383676826502905E-3</v>
      </c>
      <c r="N10473" s="50">
        <v>4.9399999999999999E-2</v>
      </c>
      <c r="O10473" s="50">
        <v>4.9799999999999997E-2</v>
      </c>
      <c r="R10473" s="59"/>
    </row>
    <row r="10474" spans="11:18" x14ac:dyDescent="0.2">
      <c r="K10474" s="17">
        <v>10465</v>
      </c>
      <c r="L10474" s="50">
        <v>1.96559728861633E-3</v>
      </c>
      <c r="M10474" s="50">
        <v>1.9802579832483677E-3</v>
      </c>
      <c r="N10474" s="50">
        <v>5.3999999999999999E-2</v>
      </c>
      <c r="O10474" s="50">
        <v>5.4399999999999997E-2</v>
      </c>
      <c r="R10474" s="59"/>
    </row>
    <row r="10475" spans="11:18" x14ac:dyDescent="0.2">
      <c r="K10475" s="17">
        <v>10466</v>
      </c>
      <c r="L10475" s="50">
        <v>1.9190564825437636E-3</v>
      </c>
      <c r="M10475" s="50">
        <v>1.932959358548646E-3</v>
      </c>
      <c r="N10475" s="50">
        <v>5.0999999999999997E-2</v>
      </c>
      <c r="O10475" s="50">
        <v>5.16E-2</v>
      </c>
      <c r="R10475" s="59"/>
    </row>
    <row r="10476" spans="11:18" x14ac:dyDescent="0.2">
      <c r="K10476" s="17">
        <v>10467</v>
      </c>
      <c r="L10476" s="50">
        <v>1.833619692794948E-3</v>
      </c>
      <c r="M10476" s="50">
        <v>1.8473081658692304E-3</v>
      </c>
      <c r="N10476" s="50">
        <v>5.04E-2</v>
      </c>
      <c r="O10476" s="50">
        <v>5.0799999999999998E-2</v>
      </c>
      <c r="R10476" s="59"/>
    </row>
    <row r="10477" spans="11:18" x14ac:dyDescent="0.2">
      <c r="K10477" s="17">
        <v>10468</v>
      </c>
      <c r="L10477" s="50">
        <v>1.6316580620462594E-3</v>
      </c>
      <c r="M10477" s="50">
        <v>1.6440912099169975E-3</v>
      </c>
      <c r="N10477" s="50">
        <v>4.5999999999999999E-2</v>
      </c>
      <c r="O10477" s="50">
        <v>4.5999999999999999E-2</v>
      </c>
      <c r="R10477" s="59"/>
    </row>
    <row r="10478" spans="11:18" x14ac:dyDescent="0.2">
      <c r="K10478" s="17">
        <v>10469</v>
      </c>
      <c r="L10478" s="50">
        <v>1.7939390382943944E-3</v>
      </c>
      <c r="M10478" s="50">
        <v>1.808889299551473E-3</v>
      </c>
      <c r="N10478" s="50">
        <v>5.5399999999999998E-2</v>
      </c>
      <c r="O10478" s="50">
        <v>5.6000000000000001E-2</v>
      </c>
      <c r="R10478" s="59"/>
    </row>
    <row r="10479" spans="11:18" x14ac:dyDescent="0.2">
      <c r="K10479" s="17">
        <v>10470</v>
      </c>
      <c r="L10479" s="50">
        <v>1.8257231553631364E-3</v>
      </c>
      <c r="M10479" s="50">
        <v>1.8405438305408399E-3</v>
      </c>
      <c r="N10479" s="50">
        <v>5.4399999999999997E-2</v>
      </c>
      <c r="O10479" s="50">
        <v>5.5199999999999999E-2</v>
      </c>
      <c r="R10479" s="59"/>
    </row>
    <row r="10480" spans="11:18" x14ac:dyDescent="0.2">
      <c r="K10480" s="17">
        <v>10471</v>
      </c>
      <c r="L10480" s="50">
        <v>1.878391106629925E-3</v>
      </c>
      <c r="M10480" s="50">
        <v>1.8935785229933948E-3</v>
      </c>
      <c r="N10480" s="50">
        <v>5.62E-2</v>
      </c>
      <c r="O10480" s="50">
        <v>5.6399999999999999E-2</v>
      </c>
      <c r="R10480" s="59"/>
    </row>
    <row r="10481" spans="11:18" x14ac:dyDescent="0.2">
      <c r="K10481" s="17">
        <v>10472</v>
      </c>
      <c r="L10481" s="50">
        <v>1.8733438126401307E-3</v>
      </c>
      <c r="M10481" s="50">
        <v>1.8871377821234323E-3</v>
      </c>
      <c r="N10481" s="50">
        <v>5.0599999999999999E-2</v>
      </c>
      <c r="O10481" s="50">
        <v>5.1200000000000002E-2</v>
      </c>
      <c r="R10481" s="59"/>
    </row>
    <row r="10482" spans="11:18" x14ac:dyDescent="0.2">
      <c r="K10482" s="17">
        <v>10473</v>
      </c>
      <c r="L10482" s="50">
        <v>1.8424045041361197E-3</v>
      </c>
      <c r="M10482" s="50">
        <v>1.8564339054286489E-3</v>
      </c>
      <c r="N10482" s="50">
        <v>5.16E-2</v>
      </c>
      <c r="O10482" s="50">
        <v>5.2400000000000002E-2</v>
      </c>
      <c r="R10482" s="59"/>
    </row>
    <row r="10483" spans="11:18" x14ac:dyDescent="0.2">
      <c r="K10483" s="17">
        <v>10474</v>
      </c>
      <c r="L10483" s="50">
        <v>2.0378128956922803E-3</v>
      </c>
      <c r="M10483" s="50">
        <v>2.0532104849292493E-3</v>
      </c>
      <c r="N10483" s="50">
        <v>5.6599999999999998E-2</v>
      </c>
      <c r="O10483" s="50">
        <v>5.74E-2</v>
      </c>
      <c r="R10483" s="59"/>
    </row>
    <row r="10484" spans="11:18" x14ac:dyDescent="0.2">
      <c r="K10484" s="17">
        <v>10475</v>
      </c>
      <c r="L10484" s="50">
        <v>1.5277161350274249E-3</v>
      </c>
      <c r="M10484" s="50">
        <v>1.5414157231539224E-3</v>
      </c>
      <c r="N10484" s="50">
        <v>5.0999999999999997E-2</v>
      </c>
      <c r="O10484" s="50">
        <v>5.1200000000000002E-2</v>
      </c>
      <c r="R10484" s="59"/>
    </row>
    <row r="10485" spans="11:18" x14ac:dyDescent="0.2">
      <c r="K10485" s="17">
        <v>10476</v>
      </c>
      <c r="L10485" s="50">
        <v>1.5327023269702241E-3</v>
      </c>
      <c r="M10485" s="50">
        <v>1.5451547319571897E-3</v>
      </c>
      <c r="N10485" s="50">
        <v>4.6199999999999998E-2</v>
      </c>
      <c r="O10485" s="50">
        <v>4.6199999999999998E-2</v>
      </c>
      <c r="R10485" s="59"/>
    </row>
    <row r="10486" spans="11:18" x14ac:dyDescent="0.2">
      <c r="K10486" s="17">
        <v>10477</v>
      </c>
      <c r="L10486" s="50">
        <v>1.6412324735077186E-3</v>
      </c>
      <c r="M10486" s="50">
        <v>1.6552723693124913E-3</v>
      </c>
      <c r="N10486" s="50">
        <v>5.2200000000000003E-2</v>
      </c>
      <c r="O10486" s="50">
        <v>5.2200000000000003E-2</v>
      </c>
      <c r="R10486" s="59"/>
    </row>
    <row r="10487" spans="11:18" x14ac:dyDescent="0.2">
      <c r="K10487" s="17">
        <v>10478</v>
      </c>
      <c r="L10487" s="50">
        <v>2.0056729876474773E-3</v>
      </c>
      <c r="M10487" s="50">
        <v>2.0203934302992057E-3</v>
      </c>
      <c r="N10487" s="50">
        <v>5.3999999999999999E-2</v>
      </c>
      <c r="O10487" s="50">
        <v>5.4600000000000003E-2</v>
      </c>
      <c r="R10487" s="59"/>
    </row>
    <row r="10488" spans="11:18" x14ac:dyDescent="0.2">
      <c r="K10488" s="17">
        <v>10479</v>
      </c>
      <c r="L10488" s="50">
        <v>2.0206037906891497E-3</v>
      </c>
      <c r="M10488" s="50">
        <v>2.0348160639743944E-3</v>
      </c>
      <c r="N10488" s="50">
        <v>5.1999999999999998E-2</v>
      </c>
      <c r="O10488" s="50">
        <v>5.2600000000000001E-2</v>
      </c>
      <c r="R10488" s="59"/>
    </row>
    <row r="10489" spans="11:18" x14ac:dyDescent="0.2">
      <c r="K10489" s="17">
        <v>10480</v>
      </c>
      <c r="L10489" s="50">
        <v>1.6359195656899847E-3</v>
      </c>
      <c r="M10489" s="50">
        <v>1.6492852380932178E-3</v>
      </c>
      <c r="N10489" s="50">
        <v>4.9599999999999998E-2</v>
      </c>
      <c r="O10489" s="50">
        <v>4.9599999999999998E-2</v>
      </c>
      <c r="R10489" s="59"/>
    </row>
    <row r="10490" spans="11:18" x14ac:dyDescent="0.2">
      <c r="K10490" s="17">
        <v>10481</v>
      </c>
      <c r="L10490" s="50">
        <v>2.0438518489636179E-3</v>
      </c>
      <c r="M10490" s="50">
        <v>2.0589549895859284E-3</v>
      </c>
      <c r="N10490" s="50">
        <v>5.5800000000000002E-2</v>
      </c>
      <c r="O10490" s="50">
        <v>5.5800000000000002E-2</v>
      </c>
      <c r="R10490" s="59"/>
    </row>
    <row r="10491" spans="11:18" x14ac:dyDescent="0.2">
      <c r="K10491" s="17">
        <v>10482</v>
      </c>
      <c r="L10491" s="50">
        <v>1.6991719222742051E-3</v>
      </c>
      <c r="M10491" s="50">
        <v>1.7126224804678916E-3</v>
      </c>
      <c r="N10491" s="50">
        <v>4.9599999999999998E-2</v>
      </c>
      <c r="O10491" s="50">
        <v>0.05</v>
      </c>
      <c r="R10491" s="59"/>
    </row>
    <row r="10492" spans="11:18" x14ac:dyDescent="0.2">
      <c r="K10492" s="17">
        <v>10483</v>
      </c>
      <c r="L10492" s="50">
        <v>1.8462392403466943E-3</v>
      </c>
      <c r="M10492" s="50">
        <v>1.8617796137564927E-3</v>
      </c>
      <c r="N10492" s="50">
        <v>5.7599999999999998E-2</v>
      </c>
      <c r="O10492" s="50">
        <v>5.8000000000000003E-2</v>
      </c>
      <c r="R10492" s="59"/>
    </row>
    <row r="10493" spans="11:18" x14ac:dyDescent="0.2">
      <c r="K10493" s="17">
        <v>10484</v>
      </c>
      <c r="L10493" s="50">
        <v>1.8671420356809363E-3</v>
      </c>
      <c r="M10493" s="50">
        <v>1.8813595216849602E-3</v>
      </c>
      <c r="N10493" s="50">
        <v>5.2600000000000001E-2</v>
      </c>
      <c r="O10493" s="50">
        <v>5.2600000000000001E-2</v>
      </c>
      <c r="R10493" s="59"/>
    </row>
    <row r="10494" spans="11:18" x14ac:dyDescent="0.2">
      <c r="K10494" s="17">
        <v>10485</v>
      </c>
      <c r="L10494" s="50">
        <v>1.7595137325507899E-3</v>
      </c>
      <c r="M10494" s="50">
        <v>1.7728647825100449E-3</v>
      </c>
      <c r="N10494" s="50">
        <v>4.9200000000000001E-2</v>
      </c>
      <c r="O10494" s="50">
        <v>4.9399999999999999E-2</v>
      </c>
      <c r="R10494" s="59"/>
    </row>
    <row r="10495" spans="11:18" x14ac:dyDescent="0.2">
      <c r="K10495" s="17">
        <v>10486</v>
      </c>
      <c r="L10495" s="50">
        <v>1.5872345509335944E-3</v>
      </c>
      <c r="M10495" s="50">
        <v>1.6005119349632344E-3</v>
      </c>
      <c r="N10495" s="50">
        <v>4.9200000000000001E-2</v>
      </c>
      <c r="O10495" s="50">
        <v>4.9399999999999999E-2</v>
      </c>
      <c r="R10495" s="59"/>
    </row>
    <row r="10496" spans="11:18" x14ac:dyDescent="0.2">
      <c r="K10496" s="17">
        <v>10487</v>
      </c>
      <c r="L10496" s="50">
        <v>1.48482070277364E-3</v>
      </c>
      <c r="M10496" s="50">
        <v>1.4973788610809181E-3</v>
      </c>
      <c r="N10496" s="50">
        <v>4.6399999999999997E-2</v>
      </c>
      <c r="O10496" s="50">
        <v>4.7E-2</v>
      </c>
      <c r="R10496" s="59"/>
    </row>
    <row r="10497" spans="11:18" x14ac:dyDescent="0.2">
      <c r="K10497" s="17">
        <v>10488</v>
      </c>
      <c r="L10497" s="50">
        <v>1.7075646029810767E-3</v>
      </c>
      <c r="M10497" s="50">
        <v>1.7211510081421558E-3</v>
      </c>
      <c r="N10497" s="50">
        <v>0.05</v>
      </c>
      <c r="O10497" s="50">
        <v>5.0799999999999998E-2</v>
      </c>
      <c r="R10497" s="59"/>
    </row>
    <row r="10498" spans="11:18" x14ac:dyDescent="0.2">
      <c r="K10498" s="17">
        <v>10489</v>
      </c>
      <c r="L10498" s="50">
        <v>1.7013902673402644E-3</v>
      </c>
      <c r="M10498" s="50">
        <v>1.715780989152147E-3</v>
      </c>
      <c r="N10498" s="50">
        <v>5.3199999999999997E-2</v>
      </c>
      <c r="O10498" s="50">
        <v>5.3600000000000002E-2</v>
      </c>
      <c r="R10498" s="59"/>
    </row>
    <row r="10499" spans="11:18" x14ac:dyDescent="0.2">
      <c r="K10499" s="17">
        <v>10490</v>
      </c>
      <c r="L10499" s="50">
        <v>1.8332357131209142E-3</v>
      </c>
      <c r="M10499" s="50">
        <v>1.8485039653499105E-3</v>
      </c>
      <c r="N10499" s="50">
        <v>5.6399999999999999E-2</v>
      </c>
      <c r="O10499" s="50">
        <v>5.6800000000000003E-2</v>
      </c>
      <c r="R10499" s="59"/>
    </row>
    <row r="10500" spans="11:18" x14ac:dyDescent="0.2">
      <c r="K10500" s="17">
        <v>10491</v>
      </c>
      <c r="L10500" s="50">
        <v>1.7501345647976767E-3</v>
      </c>
      <c r="M10500" s="50">
        <v>1.7651413227203485E-3</v>
      </c>
      <c r="N10500" s="50">
        <v>5.5800000000000002E-2</v>
      </c>
      <c r="O10500" s="50">
        <v>5.5800000000000002E-2</v>
      </c>
      <c r="R10500" s="59"/>
    </row>
    <row r="10501" spans="11:18" x14ac:dyDescent="0.2">
      <c r="K10501" s="17">
        <v>10492</v>
      </c>
      <c r="L10501" s="50">
        <v>1.8375368356908755E-3</v>
      </c>
      <c r="M10501" s="50">
        <v>1.8511074063361597E-3</v>
      </c>
      <c r="N10501" s="50">
        <v>0.05</v>
      </c>
      <c r="O10501" s="50">
        <v>5.04E-2</v>
      </c>
      <c r="R10501" s="59"/>
    </row>
    <row r="10502" spans="11:18" x14ac:dyDescent="0.2">
      <c r="K10502" s="17">
        <v>10493</v>
      </c>
      <c r="L10502" s="50">
        <v>1.6949649399912439E-3</v>
      </c>
      <c r="M10502" s="50">
        <v>1.7093851558219767E-3</v>
      </c>
      <c r="N10502" s="50">
        <v>5.3400000000000003E-2</v>
      </c>
      <c r="O10502" s="50">
        <v>5.4199999999999998E-2</v>
      </c>
      <c r="R10502" s="59"/>
    </row>
    <row r="10503" spans="11:18" x14ac:dyDescent="0.2">
      <c r="K10503" s="17">
        <v>10494</v>
      </c>
      <c r="L10503" s="50">
        <v>1.6742302638291736E-3</v>
      </c>
      <c r="M10503" s="50">
        <v>1.6880773502718932E-3</v>
      </c>
      <c r="N10503" s="50">
        <v>5.1200000000000002E-2</v>
      </c>
      <c r="O10503" s="50">
        <v>5.1999999999999998E-2</v>
      </c>
      <c r="R10503" s="59"/>
    </row>
    <row r="10504" spans="11:18" x14ac:dyDescent="0.2">
      <c r="K10504" s="17">
        <v>10495</v>
      </c>
      <c r="L10504" s="50">
        <v>1.7135361313504324E-3</v>
      </c>
      <c r="M10504" s="50">
        <v>1.7287661568709956E-3</v>
      </c>
      <c r="N10504" s="50">
        <v>5.6599999999999998E-2</v>
      </c>
      <c r="O10504" s="50">
        <v>5.6800000000000003E-2</v>
      </c>
      <c r="R10504" s="59"/>
    </row>
    <row r="10505" spans="11:18" x14ac:dyDescent="0.2">
      <c r="K10505" s="17">
        <v>10496</v>
      </c>
      <c r="L10505" s="50">
        <v>1.75198863409394E-3</v>
      </c>
      <c r="M10505" s="50">
        <v>1.7662166173557168E-3</v>
      </c>
      <c r="N10505" s="50">
        <v>5.2400000000000002E-2</v>
      </c>
      <c r="O10505" s="50">
        <v>5.28E-2</v>
      </c>
      <c r="R10505" s="59"/>
    </row>
    <row r="10506" spans="11:18" x14ac:dyDescent="0.2">
      <c r="K10506" s="17">
        <v>10497</v>
      </c>
      <c r="L10506" s="50">
        <v>1.6090544105875598E-3</v>
      </c>
      <c r="M10506" s="50">
        <v>1.6228321738169143E-3</v>
      </c>
      <c r="N10506" s="50">
        <v>5.0999999999999997E-2</v>
      </c>
      <c r="O10506" s="50">
        <v>5.1400000000000001E-2</v>
      </c>
      <c r="R10506" s="59"/>
    </row>
    <row r="10507" spans="11:18" x14ac:dyDescent="0.2">
      <c r="K10507" s="17">
        <v>10498</v>
      </c>
      <c r="L10507" s="50">
        <v>1.9352436969858938E-3</v>
      </c>
      <c r="M10507" s="50">
        <v>1.9500958757957656E-3</v>
      </c>
      <c r="N10507" s="50">
        <v>5.4800000000000001E-2</v>
      </c>
      <c r="O10507" s="50">
        <v>5.5E-2</v>
      </c>
      <c r="R10507" s="59"/>
    </row>
    <row r="10508" spans="11:18" x14ac:dyDescent="0.2">
      <c r="K10508" s="17">
        <v>10499</v>
      </c>
      <c r="L10508" s="50">
        <v>1.9779708664330363E-3</v>
      </c>
      <c r="M10508" s="50">
        <v>1.9929237310378641E-3</v>
      </c>
      <c r="N10508" s="50">
        <v>5.5199999999999999E-2</v>
      </c>
      <c r="O10508" s="50">
        <v>5.5399999999999998E-2</v>
      </c>
      <c r="R10508" s="59"/>
    </row>
    <row r="10509" spans="11:18" x14ac:dyDescent="0.2">
      <c r="K10509" s="17">
        <v>10500</v>
      </c>
      <c r="L10509" s="50">
        <v>1.6666356336845196E-3</v>
      </c>
      <c r="M10509" s="50">
        <v>1.6795970452853381E-3</v>
      </c>
      <c r="N10509" s="50">
        <v>4.7800000000000002E-2</v>
      </c>
      <c r="O10509" s="50">
        <v>4.82E-2</v>
      </c>
      <c r="R10509" s="59"/>
    </row>
    <row r="10510" spans="11:18" x14ac:dyDescent="0.2">
      <c r="K10510" s="17">
        <v>10501</v>
      </c>
      <c r="L10510" s="50">
        <v>1.7729356601771133E-3</v>
      </c>
      <c r="M10510" s="50">
        <v>1.7868730488898254E-3</v>
      </c>
      <c r="N10510" s="50">
        <v>5.0999999999999997E-2</v>
      </c>
      <c r="O10510" s="50">
        <v>5.1799999999999999E-2</v>
      </c>
      <c r="R10510" s="59"/>
    </row>
    <row r="10511" spans="11:18" x14ac:dyDescent="0.2">
      <c r="K10511" s="17">
        <v>10502</v>
      </c>
      <c r="L10511" s="50">
        <v>1.8492642052117311E-3</v>
      </c>
      <c r="M10511" s="50">
        <v>1.8636310123320565E-3</v>
      </c>
      <c r="N10511" s="50">
        <v>5.3199999999999997E-2</v>
      </c>
      <c r="O10511" s="50">
        <v>5.3199999999999997E-2</v>
      </c>
      <c r="R10511" s="59"/>
    </row>
    <row r="10512" spans="11:18" x14ac:dyDescent="0.2">
      <c r="K10512" s="17">
        <v>10503</v>
      </c>
      <c r="L10512" s="50">
        <v>1.8577505188856428E-3</v>
      </c>
      <c r="M10512" s="50">
        <v>1.8722126324212545E-3</v>
      </c>
      <c r="N10512" s="50">
        <v>5.3400000000000003E-2</v>
      </c>
      <c r="O10512" s="50">
        <v>5.3600000000000002E-2</v>
      </c>
      <c r="R10512" s="59"/>
    </row>
    <row r="10513" spans="11:18" x14ac:dyDescent="0.2">
      <c r="K10513" s="17">
        <v>10504</v>
      </c>
      <c r="L10513" s="50">
        <v>1.7765200260961025E-3</v>
      </c>
      <c r="M10513" s="50">
        <v>1.7905408572413183E-3</v>
      </c>
      <c r="N10513" s="50">
        <v>5.16E-2</v>
      </c>
      <c r="O10513" s="50">
        <v>5.2400000000000002E-2</v>
      </c>
      <c r="R10513" s="59"/>
    </row>
    <row r="10514" spans="11:18" x14ac:dyDescent="0.2">
      <c r="K10514" s="17">
        <v>10505</v>
      </c>
      <c r="L10514" s="50">
        <v>1.8637832520716029E-3</v>
      </c>
      <c r="M10514" s="50">
        <v>1.8783036957446377E-3</v>
      </c>
      <c r="N10514" s="50">
        <v>5.3400000000000003E-2</v>
      </c>
      <c r="O10514" s="50">
        <v>5.3999999999999999E-2</v>
      </c>
      <c r="R10514" s="59"/>
    </row>
    <row r="10515" spans="11:18" x14ac:dyDescent="0.2">
      <c r="K10515" s="17">
        <v>10506</v>
      </c>
      <c r="L10515" s="50">
        <v>1.7422480857255539E-3</v>
      </c>
      <c r="M10515" s="50">
        <v>1.7560084368035717E-3</v>
      </c>
      <c r="N10515" s="50">
        <v>5.0799999999999998E-2</v>
      </c>
      <c r="O10515" s="50">
        <v>5.0999999999999997E-2</v>
      </c>
      <c r="R10515" s="59"/>
    </row>
    <row r="10516" spans="11:18" x14ac:dyDescent="0.2">
      <c r="K10516" s="17">
        <v>10507</v>
      </c>
      <c r="L10516" s="50">
        <v>1.6666458050112766E-3</v>
      </c>
      <c r="M10516" s="50">
        <v>1.6802860061486179E-3</v>
      </c>
      <c r="N10516" s="50">
        <v>5.0599999999999999E-2</v>
      </c>
      <c r="O10516" s="50">
        <v>5.0999999999999997E-2</v>
      </c>
      <c r="R10516" s="59"/>
    </row>
    <row r="10517" spans="11:18" x14ac:dyDescent="0.2">
      <c r="K10517" s="17">
        <v>10508</v>
      </c>
      <c r="L10517" s="50">
        <v>1.6769775314817857E-3</v>
      </c>
      <c r="M10517" s="50">
        <v>1.6911817701374819E-3</v>
      </c>
      <c r="N10517" s="50">
        <v>5.2600000000000001E-2</v>
      </c>
      <c r="O10517" s="50">
        <v>5.28E-2</v>
      </c>
      <c r="R10517" s="59"/>
    </row>
    <row r="10518" spans="11:18" x14ac:dyDescent="0.2">
      <c r="K10518" s="17">
        <v>10509</v>
      </c>
      <c r="L10518" s="50">
        <v>1.9031818880195458E-3</v>
      </c>
      <c r="M10518" s="50">
        <v>1.9174446080328798E-3</v>
      </c>
      <c r="N10518" s="50">
        <v>5.2600000000000001E-2</v>
      </c>
      <c r="O10518" s="50">
        <v>5.28E-2</v>
      </c>
      <c r="R10518" s="59"/>
    </row>
    <row r="10519" spans="11:18" x14ac:dyDescent="0.2">
      <c r="K10519" s="17">
        <v>10510</v>
      </c>
      <c r="L10519" s="50">
        <v>1.7929948303024499E-3</v>
      </c>
      <c r="M10519" s="50">
        <v>1.8073510506017804E-3</v>
      </c>
      <c r="N10519" s="50">
        <v>5.2999999999999999E-2</v>
      </c>
      <c r="O10519" s="50">
        <v>5.3800000000000001E-2</v>
      </c>
      <c r="R10519" s="59"/>
    </row>
    <row r="10520" spans="11:18" x14ac:dyDescent="0.2">
      <c r="K10520" s="17">
        <v>10511</v>
      </c>
      <c r="L10520" s="50">
        <v>2.0399493865981824E-3</v>
      </c>
      <c r="M10520" s="50">
        <v>2.0548915133379859E-3</v>
      </c>
      <c r="N10520" s="50">
        <v>5.5E-2</v>
      </c>
      <c r="O10520" s="50">
        <v>5.5399999999999998E-2</v>
      </c>
      <c r="R10520" s="59"/>
    </row>
    <row r="10521" spans="11:18" x14ac:dyDescent="0.2">
      <c r="K10521" s="17">
        <v>10512</v>
      </c>
      <c r="L10521" s="50">
        <v>1.4741474776054581E-3</v>
      </c>
      <c r="M10521" s="50">
        <v>1.4863616972222396E-3</v>
      </c>
      <c r="N10521" s="50">
        <v>4.5199999999999997E-2</v>
      </c>
      <c r="O10521" s="50">
        <v>4.58E-2</v>
      </c>
      <c r="R10521" s="59"/>
    </row>
    <row r="10522" spans="11:18" x14ac:dyDescent="0.2">
      <c r="K10522" s="17">
        <v>10513</v>
      </c>
      <c r="L10522" s="50">
        <v>1.6918531241815445E-3</v>
      </c>
      <c r="M10522" s="50">
        <v>1.7054893789760915E-3</v>
      </c>
      <c r="N10522" s="50">
        <v>5.04E-2</v>
      </c>
      <c r="O10522" s="50">
        <v>5.0599999999999999E-2</v>
      </c>
      <c r="R10522" s="59"/>
    </row>
    <row r="10523" spans="11:18" x14ac:dyDescent="0.2">
      <c r="K10523" s="17">
        <v>10514</v>
      </c>
      <c r="L10523" s="50">
        <v>1.7319756292935103E-3</v>
      </c>
      <c r="M10523" s="50">
        <v>1.7457866561241019E-3</v>
      </c>
      <c r="N10523" s="50">
        <v>5.1200000000000002E-2</v>
      </c>
      <c r="O10523" s="50">
        <v>5.1200000000000002E-2</v>
      </c>
      <c r="R10523" s="59"/>
    </row>
    <row r="10524" spans="11:18" x14ac:dyDescent="0.2">
      <c r="K10524" s="17">
        <v>10515</v>
      </c>
      <c r="L10524" s="50">
        <v>1.6169943442575138E-3</v>
      </c>
      <c r="M10524" s="50">
        <v>1.630457264848544E-3</v>
      </c>
      <c r="N10524" s="50">
        <v>0.05</v>
      </c>
      <c r="O10524" s="50">
        <v>0.05</v>
      </c>
      <c r="R10524" s="59"/>
    </row>
    <row r="10525" spans="11:18" x14ac:dyDescent="0.2">
      <c r="K10525" s="17">
        <v>10516</v>
      </c>
      <c r="L10525" s="50">
        <v>1.6694074673540538E-3</v>
      </c>
      <c r="M10525" s="50">
        <v>1.6830279170241286E-3</v>
      </c>
      <c r="N10525" s="50">
        <v>5.04E-2</v>
      </c>
      <c r="O10525" s="50">
        <v>5.0599999999999999E-2</v>
      </c>
      <c r="R10525" s="59"/>
    </row>
    <row r="10526" spans="11:18" x14ac:dyDescent="0.2">
      <c r="K10526" s="17">
        <v>10517</v>
      </c>
      <c r="L10526" s="50">
        <v>1.6115383694258743E-3</v>
      </c>
      <c r="M10526" s="50">
        <v>1.6233814408972429E-3</v>
      </c>
      <c r="N10526" s="50">
        <v>4.36E-2</v>
      </c>
      <c r="O10526" s="50">
        <v>4.3999999999999997E-2</v>
      </c>
      <c r="R10526" s="59"/>
    </row>
    <row r="10527" spans="11:18" x14ac:dyDescent="0.2">
      <c r="K10527" s="17">
        <v>10518</v>
      </c>
      <c r="L10527" s="50">
        <v>2.0629708759211012E-3</v>
      </c>
      <c r="M10527" s="50">
        <v>2.0779381408179585E-3</v>
      </c>
      <c r="N10527" s="50">
        <v>5.5199999999999999E-2</v>
      </c>
      <c r="O10527" s="50">
        <v>5.5399999999999998E-2</v>
      </c>
      <c r="R10527" s="59"/>
    </row>
    <row r="10528" spans="11:18" x14ac:dyDescent="0.2">
      <c r="K10528" s="17">
        <v>10519</v>
      </c>
      <c r="L10528" s="50">
        <v>1.758880822257339E-3</v>
      </c>
      <c r="M10528" s="50">
        <v>1.7728311012946431E-3</v>
      </c>
      <c r="N10528" s="50">
        <v>5.1400000000000001E-2</v>
      </c>
      <c r="O10528" s="50">
        <v>5.1799999999999999E-2</v>
      </c>
      <c r="R10528" s="59"/>
    </row>
    <row r="10529" spans="11:18" x14ac:dyDescent="0.2">
      <c r="K10529" s="17">
        <v>10520</v>
      </c>
      <c r="L10529" s="50">
        <v>1.5782314898754037E-3</v>
      </c>
      <c r="M10529" s="50">
        <v>1.5902436329086045E-3</v>
      </c>
      <c r="N10529" s="50">
        <v>4.3999999999999997E-2</v>
      </c>
      <c r="O10529" s="50">
        <v>4.48E-2</v>
      </c>
      <c r="R10529" s="59"/>
    </row>
    <row r="10530" spans="11:18" x14ac:dyDescent="0.2">
      <c r="K10530" s="17">
        <v>10521</v>
      </c>
      <c r="L10530" s="50">
        <v>1.6931742721263117E-3</v>
      </c>
      <c r="M10530" s="50">
        <v>1.7071888963497408E-3</v>
      </c>
      <c r="N10530" s="50">
        <v>5.1999999999999998E-2</v>
      </c>
      <c r="O10530" s="50">
        <v>5.2200000000000003E-2</v>
      </c>
      <c r="R10530" s="59"/>
    </row>
    <row r="10531" spans="11:18" x14ac:dyDescent="0.2">
      <c r="K10531" s="17">
        <v>10522</v>
      </c>
      <c r="L10531" s="50">
        <v>1.7343382538091753E-3</v>
      </c>
      <c r="M10531" s="50">
        <v>1.7481175968457594E-3</v>
      </c>
      <c r="N10531" s="50">
        <v>5.0999999999999997E-2</v>
      </c>
      <c r="O10531" s="50">
        <v>5.1200000000000002E-2</v>
      </c>
      <c r="R10531" s="59"/>
    </row>
    <row r="10532" spans="11:18" x14ac:dyDescent="0.2">
      <c r="K10532" s="17">
        <v>10523</v>
      </c>
      <c r="L10532" s="50">
        <v>1.6281737628358372E-3</v>
      </c>
      <c r="M10532" s="50">
        <v>1.6410891176995793E-3</v>
      </c>
      <c r="N10532" s="50">
        <v>4.7800000000000002E-2</v>
      </c>
      <c r="O10532" s="50">
        <v>4.82E-2</v>
      </c>
      <c r="R10532" s="59"/>
    </row>
    <row r="10533" spans="11:18" x14ac:dyDescent="0.2">
      <c r="K10533" s="17">
        <v>10524</v>
      </c>
      <c r="L10533" s="50">
        <v>1.6702637788044295E-3</v>
      </c>
      <c r="M10533" s="50">
        <v>1.6834685415497304E-3</v>
      </c>
      <c r="N10533" s="50">
        <v>4.8800000000000003E-2</v>
      </c>
      <c r="O10533" s="50">
        <v>4.9000000000000002E-2</v>
      </c>
      <c r="R10533" s="59"/>
    </row>
    <row r="10534" spans="11:18" x14ac:dyDescent="0.2">
      <c r="K10534" s="17">
        <v>10525</v>
      </c>
      <c r="L10534" s="50">
        <v>1.6152031452778927E-3</v>
      </c>
      <c r="M10534" s="50">
        <v>1.6288370040459306E-3</v>
      </c>
      <c r="N10534" s="50">
        <v>5.04E-2</v>
      </c>
      <c r="O10534" s="50">
        <v>5.0799999999999998E-2</v>
      </c>
      <c r="R10534" s="59"/>
    </row>
    <row r="10535" spans="11:18" x14ac:dyDescent="0.2">
      <c r="K10535" s="17">
        <v>10526</v>
      </c>
      <c r="L10535" s="50">
        <v>1.8206740038053798E-3</v>
      </c>
      <c r="M10535" s="50">
        <v>1.8353088567875325E-3</v>
      </c>
      <c r="N10535" s="50">
        <v>5.4199999999999998E-2</v>
      </c>
      <c r="O10535" s="50">
        <v>5.4399999999999997E-2</v>
      </c>
      <c r="R10535" s="59"/>
    </row>
    <row r="10536" spans="11:18" x14ac:dyDescent="0.2">
      <c r="K10536" s="17">
        <v>10527</v>
      </c>
      <c r="L10536" s="50">
        <v>1.7901234076662231E-3</v>
      </c>
      <c r="M10536" s="50">
        <v>1.8038582178772991E-3</v>
      </c>
      <c r="N10536" s="50">
        <v>5.0599999999999999E-2</v>
      </c>
      <c r="O10536" s="50">
        <v>5.1400000000000001E-2</v>
      </c>
      <c r="R10536" s="59"/>
    </row>
    <row r="10537" spans="11:18" x14ac:dyDescent="0.2">
      <c r="K10537" s="17">
        <v>10528</v>
      </c>
      <c r="L10537" s="50">
        <v>1.7942054150872036E-3</v>
      </c>
      <c r="M10537" s="50">
        <v>1.8083584680638185E-3</v>
      </c>
      <c r="N10537" s="50">
        <v>5.2400000000000002E-2</v>
      </c>
      <c r="O10537" s="50">
        <v>5.2600000000000001E-2</v>
      </c>
      <c r="R10537" s="59"/>
    </row>
    <row r="10538" spans="11:18" x14ac:dyDescent="0.2">
      <c r="K10538" s="17">
        <v>10529</v>
      </c>
      <c r="L10538" s="50">
        <v>1.9092467618014237E-3</v>
      </c>
      <c r="M10538" s="50">
        <v>1.9242885105943731E-3</v>
      </c>
      <c r="N10538" s="50">
        <v>5.5599999999999997E-2</v>
      </c>
      <c r="O10538" s="50">
        <v>5.6000000000000001E-2</v>
      </c>
      <c r="R10538" s="59"/>
    </row>
    <row r="10539" spans="11:18" x14ac:dyDescent="0.2">
      <c r="K10539" s="17">
        <v>10530</v>
      </c>
      <c r="L10539" s="50">
        <v>1.6966563483740349E-3</v>
      </c>
      <c r="M10539" s="50">
        <v>1.7108205958992705E-3</v>
      </c>
      <c r="N10539" s="50">
        <v>5.2400000000000002E-2</v>
      </c>
      <c r="O10539" s="50">
        <v>5.28E-2</v>
      </c>
      <c r="R10539" s="59"/>
    </row>
    <row r="10540" spans="11:18" x14ac:dyDescent="0.2">
      <c r="K10540" s="17">
        <v>10531</v>
      </c>
      <c r="L10540" s="50">
        <v>1.6532791072182522E-3</v>
      </c>
      <c r="M10540" s="50">
        <v>1.6664914701576574E-3</v>
      </c>
      <c r="N10540" s="50">
        <v>4.8800000000000003E-2</v>
      </c>
      <c r="O10540" s="50">
        <v>4.9200000000000001E-2</v>
      </c>
      <c r="R10540" s="59"/>
    </row>
    <row r="10541" spans="11:18" x14ac:dyDescent="0.2">
      <c r="K10541" s="17">
        <v>10532</v>
      </c>
      <c r="L10541" s="50">
        <v>1.7002317143247137E-3</v>
      </c>
      <c r="M10541" s="50">
        <v>1.7139217366210246E-3</v>
      </c>
      <c r="N10541" s="50">
        <v>5.0599999999999999E-2</v>
      </c>
      <c r="O10541" s="50">
        <v>5.0799999999999998E-2</v>
      </c>
      <c r="R10541" s="59"/>
    </row>
    <row r="10542" spans="11:18" x14ac:dyDescent="0.2">
      <c r="K10542" s="17">
        <v>10533</v>
      </c>
      <c r="L10542" s="50">
        <v>1.8668900827447739E-3</v>
      </c>
      <c r="M10542" s="50">
        <v>1.8815213199061698E-3</v>
      </c>
      <c r="N10542" s="50">
        <v>5.4199999999999998E-2</v>
      </c>
      <c r="O10542" s="50">
        <v>5.4199999999999998E-2</v>
      </c>
      <c r="R10542" s="59"/>
    </row>
    <row r="10543" spans="11:18" x14ac:dyDescent="0.2">
      <c r="K10543" s="17">
        <v>10534</v>
      </c>
      <c r="L10543" s="50">
        <v>1.5500568304258459E-3</v>
      </c>
      <c r="M10543" s="50">
        <v>1.5620965909761864E-3</v>
      </c>
      <c r="N10543" s="50">
        <v>4.4400000000000002E-2</v>
      </c>
      <c r="O10543" s="50">
        <v>4.48E-2</v>
      </c>
      <c r="R10543" s="59"/>
    </row>
    <row r="10544" spans="11:18" x14ac:dyDescent="0.2">
      <c r="K10544" s="17">
        <v>10535</v>
      </c>
      <c r="L10544" s="50">
        <v>1.8615441595637233E-3</v>
      </c>
      <c r="M10544" s="50">
        <v>1.8750193770322181E-3</v>
      </c>
      <c r="N10544" s="50">
        <v>4.9599999999999998E-2</v>
      </c>
      <c r="O10544" s="50">
        <v>4.9799999999999997E-2</v>
      </c>
      <c r="R10544" s="59"/>
    </row>
    <row r="10545" spans="11:18" x14ac:dyDescent="0.2">
      <c r="K10545" s="17">
        <v>10536</v>
      </c>
      <c r="L10545" s="50">
        <v>1.7752425458806471E-3</v>
      </c>
      <c r="M10545" s="50">
        <v>1.7897698455770559E-3</v>
      </c>
      <c r="N10545" s="50">
        <v>5.3800000000000001E-2</v>
      </c>
      <c r="O10545" s="50">
        <v>5.4199999999999998E-2</v>
      </c>
      <c r="R10545" s="59"/>
    </row>
    <row r="10546" spans="11:18" x14ac:dyDescent="0.2">
      <c r="K10546" s="17">
        <v>10537</v>
      </c>
      <c r="L10546" s="50">
        <v>1.6677839210551824E-3</v>
      </c>
      <c r="M10546" s="50">
        <v>1.6824008714590732E-3</v>
      </c>
      <c r="N10546" s="50">
        <v>5.3999999999999999E-2</v>
      </c>
      <c r="O10546" s="50">
        <v>5.4399999999999997E-2</v>
      </c>
      <c r="R10546" s="59"/>
    </row>
    <row r="10547" spans="11:18" x14ac:dyDescent="0.2">
      <c r="K10547" s="17">
        <v>10538</v>
      </c>
      <c r="L10547" s="50">
        <v>1.8629850740852411E-3</v>
      </c>
      <c r="M10547" s="50">
        <v>1.8777328833460192E-3</v>
      </c>
      <c r="N10547" s="50">
        <v>5.4600000000000003E-2</v>
      </c>
      <c r="O10547" s="50">
        <v>5.4800000000000001E-2</v>
      </c>
      <c r="R10547" s="59"/>
    </row>
    <row r="10548" spans="11:18" x14ac:dyDescent="0.2">
      <c r="K10548" s="17">
        <v>10539</v>
      </c>
      <c r="L10548" s="50">
        <v>1.9099137956701351E-3</v>
      </c>
      <c r="M10548" s="50">
        <v>1.9237314833006813E-3</v>
      </c>
      <c r="N10548" s="50">
        <v>5.0999999999999997E-2</v>
      </c>
      <c r="O10548" s="50">
        <v>5.0999999999999997E-2</v>
      </c>
      <c r="R10548" s="59"/>
    </row>
    <row r="10549" spans="11:18" x14ac:dyDescent="0.2">
      <c r="K10549" s="17">
        <v>10540</v>
      </c>
      <c r="L10549" s="50">
        <v>1.7270664249983533E-3</v>
      </c>
      <c r="M10549" s="50">
        <v>1.7412767264225536E-3</v>
      </c>
      <c r="N10549" s="50">
        <v>5.2200000000000003E-2</v>
      </c>
      <c r="O10549" s="50">
        <v>5.3199999999999997E-2</v>
      </c>
      <c r="R10549" s="59"/>
    </row>
    <row r="10550" spans="11:18" x14ac:dyDescent="0.2">
      <c r="K10550" s="17">
        <v>10541</v>
      </c>
      <c r="L10550" s="50">
        <v>1.6997638362607462E-3</v>
      </c>
      <c r="M10550" s="50">
        <v>1.713691031007497E-3</v>
      </c>
      <c r="N10550" s="50">
        <v>5.16E-2</v>
      </c>
      <c r="O10550" s="50">
        <v>5.1799999999999999E-2</v>
      </c>
      <c r="R10550" s="59"/>
    </row>
    <row r="10551" spans="11:18" x14ac:dyDescent="0.2">
      <c r="K10551" s="17">
        <v>10542</v>
      </c>
      <c r="L10551" s="50">
        <v>1.8151524589546473E-3</v>
      </c>
      <c r="M10551" s="50">
        <v>1.8294046139194777E-3</v>
      </c>
      <c r="N10551" s="50">
        <v>5.28E-2</v>
      </c>
      <c r="O10551" s="50">
        <v>5.28E-2</v>
      </c>
      <c r="R10551" s="59"/>
    </row>
    <row r="10552" spans="11:18" x14ac:dyDescent="0.2">
      <c r="K10552" s="17">
        <v>10543</v>
      </c>
      <c r="L10552" s="50">
        <v>1.6951607773238657E-3</v>
      </c>
      <c r="M10552" s="50">
        <v>1.7096590192657174E-3</v>
      </c>
      <c r="N10552" s="50">
        <v>5.3800000000000001E-2</v>
      </c>
      <c r="O10552" s="50">
        <v>5.3999999999999999E-2</v>
      </c>
      <c r="R10552" s="59"/>
    </row>
    <row r="10553" spans="11:18" x14ac:dyDescent="0.2">
      <c r="K10553" s="17">
        <v>10544</v>
      </c>
      <c r="L10553" s="50">
        <v>1.9122661257222789E-3</v>
      </c>
      <c r="M10553" s="50">
        <v>1.9262397729531042E-3</v>
      </c>
      <c r="N10553" s="50">
        <v>5.16E-2</v>
      </c>
      <c r="O10553" s="50">
        <v>5.16E-2</v>
      </c>
      <c r="R10553" s="59"/>
    </row>
    <row r="10554" spans="11:18" x14ac:dyDescent="0.2">
      <c r="K10554" s="17">
        <v>10545</v>
      </c>
      <c r="L10554" s="50">
        <v>1.7881653724499094E-3</v>
      </c>
      <c r="M10554" s="50">
        <v>1.8027047001948969E-3</v>
      </c>
      <c r="N10554" s="50">
        <v>5.3800000000000001E-2</v>
      </c>
      <c r="O10554" s="50">
        <v>5.3999999999999999E-2</v>
      </c>
      <c r="R10554" s="59"/>
    </row>
    <row r="10555" spans="11:18" x14ac:dyDescent="0.2">
      <c r="K10555" s="17">
        <v>10546</v>
      </c>
      <c r="L10555" s="50">
        <v>1.5635054016130323E-3</v>
      </c>
      <c r="M10555" s="50">
        <v>1.57669900124483E-3</v>
      </c>
      <c r="N10555" s="50">
        <v>4.8599999999999997E-2</v>
      </c>
      <c r="O10555" s="50">
        <v>4.9599999999999998E-2</v>
      </c>
      <c r="R10555" s="59"/>
    </row>
    <row r="10556" spans="11:18" x14ac:dyDescent="0.2">
      <c r="K10556" s="17">
        <v>10547</v>
      </c>
      <c r="L10556" s="50">
        <v>1.8347474203996015E-3</v>
      </c>
      <c r="M10556" s="50">
        <v>1.8493240436187322E-3</v>
      </c>
      <c r="N10556" s="50">
        <v>5.3800000000000001E-2</v>
      </c>
      <c r="O10556" s="50">
        <v>5.4199999999999998E-2</v>
      </c>
      <c r="R10556" s="59"/>
    </row>
    <row r="10557" spans="11:18" x14ac:dyDescent="0.2">
      <c r="K10557" s="17">
        <v>10548</v>
      </c>
      <c r="L10557" s="50">
        <v>1.5790341661715938E-3</v>
      </c>
      <c r="M10557" s="50">
        <v>1.5921296317875843E-3</v>
      </c>
      <c r="N10557" s="50">
        <v>4.8399999999999999E-2</v>
      </c>
      <c r="O10557" s="50">
        <v>4.9000000000000002E-2</v>
      </c>
      <c r="R10557" s="59"/>
    </row>
    <row r="10558" spans="11:18" x14ac:dyDescent="0.2">
      <c r="K10558" s="17">
        <v>10549</v>
      </c>
      <c r="L10558" s="50">
        <v>1.5919732060857069E-3</v>
      </c>
      <c r="M10558" s="50">
        <v>1.6053529099130735E-3</v>
      </c>
      <c r="N10558" s="50">
        <v>4.9599999999999998E-2</v>
      </c>
      <c r="O10558" s="50">
        <v>4.9799999999999997E-2</v>
      </c>
      <c r="R10558" s="59"/>
    </row>
    <row r="10559" spans="11:18" x14ac:dyDescent="0.2">
      <c r="K10559" s="17">
        <v>10550</v>
      </c>
      <c r="L10559" s="50">
        <v>1.6391260497299576E-3</v>
      </c>
      <c r="M10559" s="50">
        <v>1.6525526427921967E-3</v>
      </c>
      <c r="N10559" s="50">
        <v>4.9799999999999997E-2</v>
      </c>
      <c r="O10559" s="50">
        <v>0.05</v>
      </c>
      <c r="R10559" s="59"/>
    </row>
    <row r="10560" spans="11:18" x14ac:dyDescent="0.2">
      <c r="K10560" s="17">
        <v>10551</v>
      </c>
      <c r="L10560" s="50">
        <v>1.8945415248303608E-3</v>
      </c>
      <c r="M10560" s="50">
        <v>1.9098025865062144E-3</v>
      </c>
      <c r="N10560" s="50">
        <v>5.6599999999999998E-2</v>
      </c>
      <c r="O10560" s="50">
        <v>5.6599999999999998E-2</v>
      </c>
      <c r="R10560" s="59"/>
    </row>
    <row r="10561" spans="11:18" x14ac:dyDescent="0.2">
      <c r="K10561" s="17">
        <v>10552</v>
      </c>
      <c r="L10561" s="50">
        <v>1.6649327797277455E-3</v>
      </c>
      <c r="M10561" s="50">
        <v>1.6784767164339058E-3</v>
      </c>
      <c r="N10561" s="50">
        <v>5.0200000000000002E-2</v>
      </c>
      <c r="O10561" s="50">
        <v>5.04E-2</v>
      </c>
      <c r="R10561" s="59"/>
    </row>
    <row r="10562" spans="11:18" x14ac:dyDescent="0.2">
      <c r="K10562" s="17">
        <v>10553</v>
      </c>
      <c r="L10562" s="50">
        <v>1.7765806564640208E-3</v>
      </c>
      <c r="M10562" s="50">
        <v>1.791647821844601E-3</v>
      </c>
      <c r="N10562" s="50">
        <v>5.6000000000000001E-2</v>
      </c>
      <c r="O10562" s="50">
        <v>5.6000000000000001E-2</v>
      </c>
      <c r="R10562" s="59"/>
    </row>
    <row r="10563" spans="11:18" x14ac:dyDescent="0.2">
      <c r="K10563" s="17">
        <v>10554</v>
      </c>
      <c r="L10563" s="50">
        <v>1.5929100208434349E-3</v>
      </c>
      <c r="M10563" s="50">
        <v>1.6070429154502114E-3</v>
      </c>
      <c r="N10563" s="50">
        <v>5.2200000000000003E-2</v>
      </c>
      <c r="O10563" s="50">
        <v>5.28E-2</v>
      </c>
      <c r="R10563" s="59"/>
    </row>
    <row r="10564" spans="11:18" x14ac:dyDescent="0.2">
      <c r="K10564" s="17">
        <v>10555</v>
      </c>
      <c r="L10564" s="50">
        <v>1.4390692745582735E-3</v>
      </c>
      <c r="M10564" s="50">
        <v>1.4518530586648121E-3</v>
      </c>
      <c r="N10564" s="50">
        <v>4.7600000000000003E-2</v>
      </c>
      <c r="O10564" s="50">
        <v>4.7600000000000003E-2</v>
      </c>
      <c r="R10564" s="59"/>
    </row>
    <row r="10565" spans="11:18" x14ac:dyDescent="0.2">
      <c r="K10565" s="17">
        <v>10556</v>
      </c>
      <c r="L10565" s="50">
        <v>1.6070626624791456E-3</v>
      </c>
      <c r="M10565" s="50">
        <v>1.6200998711521728E-3</v>
      </c>
      <c r="N10565" s="50">
        <v>4.82E-2</v>
      </c>
      <c r="O10565" s="50">
        <v>4.8399999999999999E-2</v>
      </c>
      <c r="R10565" s="59"/>
    </row>
    <row r="10566" spans="11:18" x14ac:dyDescent="0.2">
      <c r="K10566" s="17">
        <v>10557</v>
      </c>
      <c r="L10566" s="50">
        <v>1.6312228118452292E-3</v>
      </c>
      <c r="M10566" s="50">
        <v>1.6449900350161777E-3</v>
      </c>
      <c r="N10566" s="50">
        <v>5.0799999999999998E-2</v>
      </c>
      <c r="O10566" s="50">
        <v>5.1400000000000001E-2</v>
      </c>
      <c r="R10566" s="59"/>
    </row>
    <row r="10567" spans="11:18" x14ac:dyDescent="0.2">
      <c r="K10567" s="17">
        <v>10558</v>
      </c>
      <c r="L10567" s="50">
        <v>1.6052061498049715E-3</v>
      </c>
      <c r="M10567" s="50">
        <v>1.6185891763105811E-3</v>
      </c>
      <c r="N10567" s="50">
        <v>4.9599999999999998E-2</v>
      </c>
      <c r="O10567" s="50">
        <v>5.0200000000000002E-2</v>
      </c>
      <c r="R10567" s="59"/>
    </row>
    <row r="10568" spans="11:18" x14ac:dyDescent="0.2">
      <c r="K10568" s="17">
        <v>10559</v>
      </c>
      <c r="L10568" s="50">
        <v>1.875369627472055E-3</v>
      </c>
      <c r="M10568" s="50">
        <v>1.8901550320386466E-3</v>
      </c>
      <c r="N10568" s="50">
        <v>5.4199999999999998E-2</v>
      </c>
      <c r="O10568" s="50">
        <v>5.5199999999999999E-2</v>
      </c>
      <c r="R10568" s="59"/>
    </row>
    <row r="10569" spans="11:18" x14ac:dyDescent="0.2">
      <c r="K10569" s="17">
        <v>10560</v>
      </c>
      <c r="L10569" s="50">
        <v>1.6977714240755724E-3</v>
      </c>
      <c r="M10569" s="50">
        <v>1.7104239587101698E-3</v>
      </c>
      <c r="N10569" s="50">
        <v>4.6199999999999998E-2</v>
      </c>
      <c r="O10569" s="50">
        <v>4.7E-2</v>
      </c>
      <c r="R10569" s="59"/>
    </row>
    <row r="10570" spans="11:18" x14ac:dyDescent="0.2">
      <c r="K10570" s="17">
        <v>10561</v>
      </c>
      <c r="L10570" s="50">
        <v>1.7976009723487891E-3</v>
      </c>
      <c r="M10570" s="50">
        <v>1.8109916351937258E-3</v>
      </c>
      <c r="N10570" s="50">
        <v>4.9200000000000001E-2</v>
      </c>
      <c r="O10570" s="50">
        <v>4.9599999999999998E-2</v>
      </c>
      <c r="R10570" s="59"/>
    </row>
    <row r="10571" spans="11:18" x14ac:dyDescent="0.2">
      <c r="K10571" s="17">
        <v>10562</v>
      </c>
      <c r="L10571" s="50">
        <v>1.7668618763380273E-3</v>
      </c>
      <c r="M10571" s="50">
        <v>1.7811621951183603E-3</v>
      </c>
      <c r="N10571" s="50">
        <v>5.2999999999999999E-2</v>
      </c>
      <c r="O10571" s="50">
        <v>5.3199999999999997E-2</v>
      </c>
      <c r="R10571" s="59"/>
    </row>
    <row r="10572" spans="11:18" x14ac:dyDescent="0.2">
      <c r="K10572" s="17">
        <v>10563</v>
      </c>
      <c r="L10572" s="50">
        <v>1.8415788469604948E-3</v>
      </c>
      <c r="M10572" s="50">
        <v>1.8560140431921504E-3</v>
      </c>
      <c r="N10572" s="50">
        <v>5.3199999999999997E-2</v>
      </c>
      <c r="O10572" s="50">
        <v>5.3600000000000002E-2</v>
      </c>
      <c r="R10572" s="59"/>
    </row>
    <row r="10573" spans="11:18" x14ac:dyDescent="0.2">
      <c r="K10573" s="17">
        <v>10564</v>
      </c>
      <c r="L10573" s="50">
        <v>1.7112921663333409E-3</v>
      </c>
      <c r="M10573" s="50">
        <v>1.7249929474709312E-3</v>
      </c>
      <c r="N10573" s="50">
        <v>5.0799999999999998E-2</v>
      </c>
      <c r="O10573" s="50">
        <v>5.0799999999999998E-2</v>
      </c>
      <c r="R10573" s="59"/>
    </row>
    <row r="10574" spans="11:18" x14ac:dyDescent="0.2">
      <c r="K10574" s="17">
        <v>10565</v>
      </c>
      <c r="L10574" s="50">
        <v>1.7066984445901602E-3</v>
      </c>
      <c r="M10574" s="50">
        <v>1.7203059146230391E-3</v>
      </c>
      <c r="N10574" s="50">
        <v>5.04E-2</v>
      </c>
      <c r="O10574" s="50">
        <v>5.0599999999999999E-2</v>
      </c>
      <c r="R10574" s="59"/>
    </row>
    <row r="10575" spans="11:18" x14ac:dyDescent="0.2">
      <c r="K10575" s="17">
        <v>10566</v>
      </c>
      <c r="L10575" s="50">
        <v>1.5199216762249929E-3</v>
      </c>
      <c r="M10575" s="50">
        <v>1.5325351591242188E-3</v>
      </c>
      <c r="N10575" s="50">
        <v>4.6600000000000003E-2</v>
      </c>
      <c r="O10575" s="50">
        <v>4.7E-2</v>
      </c>
      <c r="R10575" s="59"/>
    </row>
    <row r="10576" spans="11:18" x14ac:dyDescent="0.2">
      <c r="K10576" s="17">
        <v>10567</v>
      </c>
      <c r="L10576" s="50">
        <v>1.7141275816105186E-3</v>
      </c>
      <c r="M10576" s="50">
        <v>1.7275189178071844E-3</v>
      </c>
      <c r="N10576" s="50">
        <v>4.9599999999999998E-2</v>
      </c>
      <c r="O10576" s="50">
        <v>4.9599999999999998E-2</v>
      </c>
      <c r="R10576" s="59"/>
    </row>
    <row r="10577" spans="11:18" x14ac:dyDescent="0.2">
      <c r="K10577" s="17">
        <v>10568</v>
      </c>
      <c r="L10577" s="50">
        <v>1.4378722925118665E-3</v>
      </c>
      <c r="M10577" s="50">
        <v>1.4502644398197611E-3</v>
      </c>
      <c r="N10577" s="50">
        <v>4.58E-2</v>
      </c>
      <c r="O10577" s="50">
        <v>4.6199999999999998E-2</v>
      </c>
      <c r="R10577" s="59"/>
    </row>
    <row r="10578" spans="11:18" x14ac:dyDescent="0.2">
      <c r="K10578" s="17">
        <v>10569</v>
      </c>
      <c r="L10578" s="50">
        <v>1.7374109912158371E-3</v>
      </c>
      <c r="M10578" s="50">
        <v>1.7512605348401686E-3</v>
      </c>
      <c r="N10578" s="50">
        <v>5.0999999999999997E-2</v>
      </c>
      <c r="O10578" s="50">
        <v>5.1400000000000001E-2</v>
      </c>
      <c r="R10578" s="59"/>
    </row>
    <row r="10579" spans="11:18" x14ac:dyDescent="0.2">
      <c r="K10579" s="17">
        <v>10570</v>
      </c>
      <c r="L10579" s="50">
        <v>1.7227164075150228E-3</v>
      </c>
      <c r="M10579" s="50">
        <v>1.7363928354916524E-3</v>
      </c>
      <c r="N10579" s="50">
        <v>5.0200000000000002E-2</v>
      </c>
      <c r="O10579" s="50">
        <v>5.0799999999999998E-2</v>
      </c>
      <c r="R10579" s="59"/>
    </row>
    <row r="10580" spans="11:18" x14ac:dyDescent="0.2">
      <c r="K10580" s="17">
        <v>10571</v>
      </c>
      <c r="L10580" s="50">
        <v>1.8215428225530901E-3</v>
      </c>
      <c r="M10580" s="50">
        <v>1.8354787218747813E-3</v>
      </c>
      <c r="N10580" s="50">
        <v>5.1400000000000001E-2</v>
      </c>
      <c r="O10580" s="50">
        <v>5.16E-2</v>
      </c>
      <c r="R10580" s="59"/>
    </row>
    <row r="10581" spans="11:18" x14ac:dyDescent="0.2">
      <c r="K10581" s="17">
        <v>10572</v>
      </c>
      <c r="L10581" s="50">
        <v>1.6745610756307219E-3</v>
      </c>
      <c r="M10581" s="50">
        <v>1.688013575083417E-3</v>
      </c>
      <c r="N10581" s="50">
        <v>4.9599999999999998E-2</v>
      </c>
      <c r="O10581" s="50">
        <v>5.0200000000000002E-2</v>
      </c>
      <c r="R10581" s="59"/>
    </row>
    <row r="10582" spans="11:18" x14ac:dyDescent="0.2">
      <c r="K10582" s="17">
        <v>10573</v>
      </c>
      <c r="L10582" s="50">
        <v>1.6485776087504405E-3</v>
      </c>
      <c r="M10582" s="50">
        <v>1.6615785935329508E-3</v>
      </c>
      <c r="N10582" s="50">
        <v>4.7800000000000002E-2</v>
      </c>
      <c r="O10582" s="50">
        <v>4.8599999999999997E-2</v>
      </c>
      <c r="R10582" s="59"/>
    </row>
    <row r="10583" spans="11:18" x14ac:dyDescent="0.2">
      <c r="K10583" s="17">
        <v>10574</v>
      </c>
      <c r="L10583" s="50">
        <v>1.8409823736189584E-3</v>
      </c>
      <c r="M10583" s="50">
        <v>1.8544709661249027E-3</v>
      </c>
      <c r="N10583" s="50">
        <v>4.9399999999999999E-2</v>
      </c>
      <c r="O10583" s="50">
        <v>5.0200000000000002E-2</v>
      </c>
      <c r="R10583" s="59"/>
    </row>
    <row r="10584" spans="11:18" x14ac:dyDescent="0.2">
      <c r="K10584" s="17">
        <v>10575</v>
      </c>
      <c r="L10584" s="50">
        <v>1.8465671305223988E-3</v>
      </c>
      <c r="M10584" s="50">
        <v>1.860639082670842E-3</v>
      </c>
      <c r="N10584" s="50">
        <v>5.1799999999999999E-2</v>
      </c>
      <c r="O10584" s="50">
        <v>5.2400000000000002E-2</v>
      </c>
      <c r="R10584" s="59"/>
    </row>
    <row r="10585" spans="11:18" x14ac:dyDescent="0.2">
      <c r="K10585" s="17">
        <v>10576</v>
      </c>
      <c r="L10585" s="50">
        <v>1.51977000589754E-3</v>
      </c>
      <c r="M10585" s="50">
        <v>1.5322856789711388E-3</v>
      </c>
      <c r="N10585" s="50">
        <v>4.6399999999999997E-2</v>
      </c>
      <c r="O10585" s="50">
        <v>4.6600000000000003E-2</v>
      </c>
      <c r="R10585" s="59"/>
    </row>
    <row r="10586" spans="11:18" x14ac:dyDescent="0.2">
      <c r="K10586" s="17">
        <v>10577</v>
      </c>
      <c r="L10586" s="50">
        <v>1.9769473430277804E-3</v>
      </c>
      <c r="M10586" s="50">
        <v>1.9919281321454795E-3</v>
      </c>
      <c r="N10586" s="50">
        <v>5.5399999999999998E-2</v>
      </c>
      <c r="O10586" s="50">
        <v>5.5599999999999997E-2</v>
      </c>
      <c r="R10586" s="59"/>
    </row>
    <row r="10587" spans="11:18" x14ac:dyDescent="0.2">
      <c r="K10587" s="17">
        <v>10578</v>
      </c>
      <c r="L10587" s="50">
        <v>1.598698650230675E-3</v>
      </c>
      <c r="M10587" s="50">
        <v>1.6114598380439489E-3</v>
      </c>
      <c r="N10587" s="50">
        <v>4.7199999999999999E-2</v>
      </c>
      <c r="O10587" s="50">
        <v>4.7399999999999998E-2</v>
      </c>
      <c r="R10587" s="59"/>
    </row>
    <row r="10588" spans="11:18" x14ac:dyDescent="0.2">
      <c r="K10588" s="17">
        <v>10579</v>
      </c>
      <c r="L10588" s="50">
        <v>1.831009472305216E-3</v>
      </c>
      <c r="M10588" s="50">
        <v>1.8465244041097335E-3</v>
      </c>
      <c r="N10588" s="50">
        <v>5.74E-2</v>
      </c>
      <c r="O10588" s="50">
        <v>5.7799999999999997E-2</v>
      </c>
      <c r="R10588" s="59"/>
    </row>
    <row r="10589" spans="11:18" x14ac:dyDescent="0.2">
      <c r="K10589" s="17">
        <v>10580</v>
      </c>
      <c r="L10589" s="50">
        <v>1.7615956702283697E-3</v>
      </c>
      <c r="M10589" s="50">
        <v>1.7756609288365019E-3</v>
      </c>
      <c r="N10589" s="50">
        <v>5.1799999999999999E-2</v>
      </c>
      <c r="O10589" s="50">
        <v>5.2200000000000003E-2</v>
      </c>
      <c r="R10589" s="59"/>
    </row>
    <row r="10590" spans="11:18" x14ac:dyDescent="0.2">
      <c r="K10590" s="17">
        <v>10581</v>
      </c>
      <c r="L10590" s="50">
        <v>2.0868937897306457E-3</v>
      </c>
      <c r="M10590" s="50">
        <v>2.1021105142539302E-3</v>
      </c>
      <c r="N10590" s="50">
        <v>5.6000000000000001E-2</v>
      </c>
      <c r="O10590" s="50">
        <v>5.62E-2</v>
      </c>
      <c r="R10590" s="59"/>
    </row>
    <row r="10591" spans="11:18" x14ac:dyDescent="0.2">
      <c r="K10591" s="17">
        <v>10582</v>
      </c>
      <c r="L10591" s="50">
        <v>1.6728792143913267E-3</v>
      </c>
      <c r="M10591" s="50">
        <v>1.6864911167829724E-3</v>
      </c>
      <c r="N10591" s="50">
        <v>5.04E-2</v>
      </c>
      <c r="O10591" s="50">
        <v>5.0799999999999998E-2</v>
      </c>
      <c r="R10591" s="59"/>
    </row>
    <row r="10592" spans="11:18" x14ac:dyDescent="0.2">
      <c r="K10592" s="17">
        <v>10583</v>
      </c>
      <c r="L10592" s="50">
        <v>1.8492848106609323E-3</v>
      </c>
      <c r="M10592" s="50">
        <v>1.8636379963671316E-3</v>
      </c>
      <c r="N10592" s="50">
        <v>5.2999999999999999E-2</v>
      </c>
      <c r="O10592" s="50">
        <v>5.3400000000000003E-2</v>
      </c>
      <c r="R10592" s="59"/>
    </row>
    <row r="10593" spans="11:18" x14ac:dyDescent="0.2">
      <c r="K10593" s="17">
        <v>10584</v>
      </c>
      <c r="L10593" s="50">
        <v>1.6677305464148251E-3</v>
      </c>
      <c r="M10593" s="50">
        <v>1.6819225898675151E-3</v>
      </c>
      <c r="N10593" s="50">
        <v>5.2400000000000002E-2</v>
      </c>
      <c r="O10593" s="50">
        <v>5.28E-2</v>
      </c>
      <c r="R10593" s="59"/>
    </row>
    <row r="10594" spans="11:18" x14ac:dyDescent="0.2">
      <c r="K10594" s="17">
        <v>10585</v>
      </c>
      <c r="L10594" s="50">
        <v>1.9597344314940309E-3</v>
      </c>
      <c r="M10594" s="50">
        <v>1.973949925957679E-3</v>
      </c>
      <c r="N10594" s="50">
        <v>5.2200000000000003E-2</v>
      </c>
      <c r="O10594" s="50">
        <v>5.2999999999999999E-2</v>
      </c>
      <c r="R10594" s="59"/>
    </row>
    <row r="10595" spans="11:18" x14ac:dyDescent="0.2">
      <c r="K10595" s="17">
        <v>10586</v>
      </c>
      <c r="L10595" s="50">
        <v>1.7544664368051525E-3</v>
      </c>
      <c r="M10595" s="50">
        <v>1.7679603198488883E-3</v>
      </c>
      <c r="N10595" s="50">
        <v>4.9799999999999997E-2</v>
      </c>
      <c r="O10595" s="50">
        <v>0.05</v>
      </c>
      <c r="R10595" s="59"/>
    </row>
    <row r="10596" spans="11:18" x14ac:dyDescent="0.2">
      <c r="K10596" s="17">
        <v>10587</v>
      </c>
      <c r="L10596" s="50">
        <v>1.8103807691258822E-3</v>
      </c>
      <c r="M10596" s="50">
        <v>1.8240019042365468E-3</v>
      </c>
      <c r="N10596" s="50">
        <v>5.0200000000000002E-2</v>
      </c>
      <c r="O10596" s="50">
        <v>5.0599999999999999E-2</v>
      </c>
      <c r="R10596" s="59"/>
    </row>
    <row r="10597" spans="11:18" x14ac:dyDescent="0.2">
      <c r="K10597" s="17">
        <v>10588</v>
      </c>
      <c r="L10597" s="50">
        <v>1.812777927165055E-3</v>
      </c>
      <c r="M10597" s="50">
        <v>1.8268595760167513E-3</v>
      </c>
      <c r="N10597" s="50">
        <v>5.1999999999999998E-2</v>
      </c>
      <c r="O10597" s="50">
        <v>5.2400000000000002E-2</v>
      </c>
      <c r="R10597" s="59"/>
    </row>
    <row r="10598" spans="11:18" x14ac:dyDescent="0.2">
      <c r="K10598" s="17">
        <v>10589</v>
      </c>
      <c r="L10598" s="50">
        <v>1.3663511687264274E-3</v>
      </c>
      <c r="M10598" s="50">
        <v>1.3780247767244387E-3</v>
      </c>
      <c r="N10598" s="50">
        <v>4.3400000000000001E-2</v>
      </c>
      <c r="O10598" s="50">
        <v>4.3400000000000001E-2</v>
      </c>
      <c r="R10598" s="59"/>
    </row>
    <row r="10599" spans="11:18" x14ac:dyDescent="0.2">
      <c r="K10599" s="17">
        <v>10590</v>
      </c>
      <c r="L10599" s="50">
        <v>1.5284113690618294E-3</v>
      </c>
      <c r="M10599" s="50">
        <v>1.5413929323983742E-3</v>
      </c>
      <c r="N10599" s="50">
        <v>4.82E-2</v>
      </c>
      <c r="O10599" s="50">
        <v>4.8399999999999999E-2</v>
      </c>
      <c r="R10599" s="59"/>
    </row>
    <row r="10600" spans="11:18" x14ac:dyDescent="0.2">
      <c r="K10600" s="17">
        <v>10591</v>
      </c>
      <c r="L10600" s="50">
        <v>1.6201651383354946E-3</v>
      </c>
      <c r="M10600" s="50">
        <v>1.634323358483934E-3</v>
      </c>
      <c r="N10600" s="50">
        <v>5.1999999999999998E-2</v>
      </c>
      <c r="O10600" s="50">
        <v>5.2999999999999999E-2</v>
      </c>
      <c r="R10600" s="59"/>
    </row>
    <row r="10601" spans="11:18" x14ac:dyDescent="0.2">
      <c r="K10601" s="17">
        <v>10592</v>
      </c>
      <c r="L10601" s="50">
        <v>1.7703576446902072E-3</v>
      </c>
      <c r="M10601" s="50">
        <v>1.78433771601795E-3</v>
      </c>
      <c r="N10601" s="50">
        <v>5.1799999999999999E-2</v>
      </c>
      <c r="O10601" s="50">
        <v>5.1999999999999998E-2</v>
      </c>
      <c r="R10601" s="59"/>
    </row>
    <row r="10602" spans="11:18" x14ac:dyDescent="0.2">
      <c r="K10602" s="17">
        <v>10593</v>
      </c>
      <c r="L10602" s="50">
        <v>1.8323178205614931E-3</v>
      </c>
      <c r="M10602" s="50">
        <v>1.8464372893259877E-3</v>
      </c>
      <c r="N10602" s="50">
        <v>5.1799999999999999E-2</v>
      </c>
      <c r="O10602" s="50">
        <v>5.2400000000000002E-2</v>
      </c>
      <c r="R10602" s="59"/>
    </row>
    <row r="10603" spans="11:18" x14ac:dyDescent="0.2">
      <c r="K10603" s="17">
        <v>10594</v>
      </c>
      <c r="L10603" s="50">
        <v>1.824382799462882E-3</v>
      </c>
      <c r="M10603" s="50">
        <v>1.8380377202689554E-3</v>
      </c>
      <c r="N10603" s="50">
        <v>5.04E-2</v>
      </c>
      <c r="O10603" s="50">
        <v>5.0799999999999998E-2</v>
      </c>
      <c r="R10603" s="59"/>
    </row>
    <row r="10604" spans="11:18" x14ac:dyDescent="0.2">
      <c r="K10604" s="17">
        <v>10595</v>
      </c>
      <c r="L10604" s="50">
        <v>1.5182611453631257E-3</v>
      </c>
      <c r="M10604" s="50">
        <v>1.5306090687682709E-3</v>
      </c>
      <c r="N10604" s="50">
        <v>4.58E-2</v>
      </c>
      <c r="O10604" s="50">
        <v>4.5999999999999999E-2</v>
      </c>
      <c r="R10604" s="59"/>
    </row>
    <row r="10605" spans="11:18" x14ac:dyDescent="0.2">
      <c r="K10605" s="17">
        <v>10596</v>
      </c>
      <c r="L10605" s="50">
        <v>1.5120763556641427E-3</v>
      </c>
      <c r="M10605" s="50">
        <v>1.5253878432185334E-3</v>
      </c>
      <c r="N10605" s="50">
        <v>4.9399999999999999E-2</v>
      </c>
      <c r="O10605" s="50">
        <v>4.9599999999999998E-2</v>
      </c>
      <c r="R10605" s="59"/>
    </row>
    <row r="10606" spans="11:18" x14ac:dyDescent="0.2">
      <c r="K10606" s="17">
        <v>10597</v>
      </c>
      <c r="L10606" s="50">
        <v>1.6646142419974438E-3</v>
      </c>
      <c r="M10606" s="50">
        <v>1.6786554149448903E-3</v>
      </c>
      <c r="N10606" s="50">
        <v>5.1799999999999999E-2</v>
      </c>
      <c r="O10606" s="50">
        <v>5.2600000000000001E-2</v>
      </c>
      <c r="R10606" s="59"/>
    </row>
    <row r="10607" spans="11:18" x14ac:dyDescent="0.2">
      <c r="K10607" s="17">
        <v>10598</v>
      </c>
      <c r="L10607" s="50">
        <v>1.5578143338692131E-3</v>
      </c>
      <c r="M10607" s="50">
        <v>1.5718058631275305E-3</v>
      </c>
      <c r="N10607" s="50">
        <v>5.1999999999999998E-2</v>
      </c>
      <c r="O10607" s="50">
        <v>5.2400000000000002E-2</v>
      </c>
      <c r="R10607" s="59"/>
    </row>
    <row r="10608" spans="11:18" x14ac:dyDescent="0.2">
      <c r="K10608" s="17">
        <v>10599</v>
      </c>
      <c r="L10608" s="50">
        <v>1.8373992290422042E-3</v>
      </c>
      <c r="M10608" s="50">
        <v>1.8504366895682114E-3</v>
      </c>
      <c r="N10608" s="50">
        <v>4.7800000000000002E-2</v>
      </c>
      <c r="O10608" s="50">
        <v>4.82E-2</v>
      </c>
      <c r="R10608" s="59"/>
    </row>
    <row r="10609" spans="11:18" x14ac:dyDescent="0.2">
      <c r="K10609" s="17">
        <v>10600</v>
      </c>
      <c r="L10609" s="50">
        <v>1.7633772371747681E-3</v>
      </c>
      <c r="M10609" s="50">
        <v>1.7771468391465379E-3</v>
      </c>
      <c r="N10609" s="50">
        <v>5.0999999999999997E-2</v>
      </c>
      <c r="O10609" s="50">
        <v>5.0999999999999997E-2</v>
      </c>
      <c r="R10609" s="59"/>
    </row>
    <row r="10610" spans="11:18" x14ac:dyDescent="0.2">
      <c r="K10610" s="17">
        <v>10601</v>
      </c>
      <c r="L10610" s="50">
        <v>1.6375417686933286E-3</v>
      </c>
      <c r="M10610" s="50">
        <v>1.65088304135427E-3</v>
      </c>
      <c r="N10610" s="50">
        <v>4.9399999999999999E-2</v>
      </c>
      <c r="O10610" s="50">
        <v>4.9799999999999997E-2</v>
      </c>
      <c r="R10610" s="59"/>
    </row>
    <row r="10611" spans="11:18" x14ac:dyDescent="0.2">
      <c r="K10611" s="17">
        <v>10602</v>
      </c>
      <c r="L10611" s="50">
        <v>1.9507652541167471E-3</v>
      </c>
      <c r="M10611" s="50">
        <v>1.9664823558047991E-3</v>
      </c>
      <c r="N10611" s="50">
        <v>5.8200000000000002E-2</v>
      </c>
      <c r="O10611" s="50">
        <v>5.8400000000000001E-2</v>
      </c>
      <c r="R10611" s="59"/>
    </row>
    <row r="10612" spans="11:18" x14ac:dyDescent="0.2">
      <c r="K10612" s="17">
        <v>10603</v>
      </c>
      <c r="L10612" s="50">
        <v>1.9274062576748335E-3</v>
      </c>
      <c r="M10612" s="50">
        <v>1.9413848731076335E-3</v>
      </c>
      <c r="N10612" s="50">
        <v>5.16E-2</v>
      </c>
      <c r="O10612" s="50">
        <v>5.16E-2</v>
      </c>
      <c r="R10612" s="59"/>
    </row>
    <row r="10613" spans="11:18" x14ac:dyDescent="0.2">
      <c r="K10613" s="17">
        <v>10604</v>
      </c>
      <c r="L10613" s="50">
        <v>1.6217713521099527E-3</v>
      </c>
      <c r="M10613" s="50">
        <v>1.6347702772013218E-3</v>
      </c>
      <c r="N10613" s="50">
        <v>4.82E-2</v>
      </c>
      <c r="O10613" s="50">
        <v>4.82E-2</v>
      </c>
      <c r="R10613" s="59"/>
    </row>
    <row r="10614" spans="11:18" x14ac:dyDescent="0.2">
      <c r="K10614" s="17">
        <v>10605</v>
      </c>
      <c r="L10614" s="50">
        <v>1.6654825376786774E-3</v>
      </c>
      <c r="M10614" s="50">
        <v>1.6790648280256405E-3</v>
      </c>
      <c r="N10614" s="50">
        <v>5.04E-2</v>
      </c>
      <c r="O10614" s="50">
        <v>5.04E-2</v>
      </c>
      <c r="R10614" s="59"/>
    </row>
    <row r="10615" spans="11:18" x14ac:dyDescent="0.2">
      <c r="K10615" s="17">
        <v>10606</v>
      </c>
      <c r="L10615" s="50">
        <v>1.8070384928227704E-3</v>
      </c>
      <c r="M10615" s="50">
        <v>1.8203687342388084E-3</v>
      </c>
      <c r="N10615" s="50">
        <v>4.8800000000000003E-2</v>
      </c>
      <c r="O10615" s="50">
        <v>4.9599999999999998E-2</v>
      </c>
      <c r="R10615" s="59"/>
    </row>
    <row r="10616" spans="11:18" x14ac:dyDescent="0.2">
      <c r="K10616" s="17">
        <v>10607</v>
      </c>
      <c r="L10616" s="50">
        <v>1.672450090774382E-3</v>
      </c>
      <c r="M10616" s="50">
        <v>1.6873608460392078E-3</v>
      </c>
      <c r="N10616" s="50">
        <v>5.5399999999999998E-2</v>
      </c>
      <c r="O10616" s="50">
        <v>5.5800000000000002E-2</v>
      </c>
      <c r="R10616" s="59"/>
    </row>
    <row r="10617" spans="11:18" x14ac:dyDescent="0.2">
      <c r="K10617" s="17">
        <v>10608</v>
      </c>
      <c r="L10617" s="50">
        <v>1.633684411592001E-3</v>
      </c>
      <c r="M10617" s="50">
        <v>1.6469686314063686E-3</v>
      </c>
      <c r="N10617" s="50">
        <v>4.9200000000000001E-2</v>
      </c>
      <c r="O10617" s="50">
        <v>4.9799999999999997E-2</v>
      </c>
      <c r="R10617" s="59"/>
    </row>
    <row r="10618" spans="11:18" x14ac:dyDescent="0.2">
      <c r="K10618" s="17">
        <v>10609</v>
      </c>
      <c r="L10618" s="50">
        <v>1.5167380107077265E-3</v>
      </c>
      <c r="M10618" s="50">
        <v>1.5302312568148927E-3</v>
      </c>
      <c r="N10618" s="50">
        <v>5.0200000000000002E-2</v>
      </c>
      <c r="O10618" s="50">
        <v>5.04E-2</v>
      </c>
      <c r="R10618" s="59"/>
    </row>
    <row r="10619" spans="11:18" x14ac:dyDescent="0.2">
      <c r="K10619" s="17">
        <v>10610</v>
      </c>
      <c r="L10619" s="50">
        <v>2.0525209700148041E-3</v>
      </c>
      <c r="M10619" s="50">
        <v>2.0670151549444724E-3</v>
      </c>
      <c r="N10619" s="50">
        <v>5.3400000000000003E-2</v>
      </c>
      <c r="O10619" s="50">
        <v>5.3600000000000002E-2</v>
      </c>
      <c r="R10619" s="59"/>
    </row>
    <row r="10620" spans="11:18" x14ac:dyDescent="0.2">
      <c r="K10620" s="17">
        <v>10611</v>
      </c>
      <c r="L10620" s="50">
        <v>1.9507422831807077E-3</v>
      </c>
      <c r="M10620" s="50">
        <v>1.9655322603985923E-3</v>
      </c>
      <c r="N10620" s="50">
        <v>5.4600000000000003E-2</v>
      </c>
      <c r="O10620" s="50">
        <v>5.4800000000000001E-2</v>
      </c>
      <c r="R10620" s="59"/>
    </row>
    <row r="10621" spans="11:18" x14ac:dyDescent="0.2">
      <c r="K10621" s="17">
        <v>10612</v>
      </c>
      <c r="L10621" s="50">
        <v>1.6623767628052343E-3</v>
      </c>
      <c r="M10621" s="50">
        <v>1.6756167130889111E-3</v>
      </c>
      <c r="N10621" s="50">
        <v>4.8599999999999997E-2</v>
      </c>
      <c r="O10621" s="50">
        <v>4.9399999999999999E-2</v>
      </c>
      <c r="R10621" s="59"/>
    </row>
    <row r="10622" spans="11:18" x14ac:dyDescent="0.2">
      <c r="K10622" s="17">
        <v>10613</v>
      </c>
      <c r="L10622" s="50">
        <v>1.8267995764095176E-3</v>
      </c>
      <c r="M10622" s="50">
        <v>1.8408509843616631E-3</v>
      </c>
      <c r="N10622" s="50">
        <v>5.16E-2</v>
      </c>
      <c r="O10622" s="50">
        <v>5.2200000000000003E-2</v>
      </c>
      <c r="R10622" s="59"/>
    </row>
    <row r="10623" spans="11:18" x14ac:dyDescent="0.2">
      <c r="K10623" s="17">
        <v>10614</v>
      </c>
      <c r="L10623" s="50">
        <v>1.5745863484534924E-3</v>
      </c>
      <c r="M10623" s="50">
        <v>1.5871042268220759E-3</v>
      </c>
      <c r="N10623" s="50">
        <v>4.6399999999999997E-2</v>
      </c>
      <c r="O10623" s="50">
        <v>4.6399999999999997E-2</v>
      </c>
      <c r="R10623" s="59"/>
    </row>
    <row r="10624" spans="11:18" x14ac:dyDescent="0.2">
      <c r="K10624" s="17">
        <v>10615</v>
      </c>
      <c r="L10624" s="50">
        <v>1.6106584406042788E-3</v>
      </c>
      <c r="M10624" s="50">
        <v>1.6236817640473283E-3</v>
      </c>
      <c r="N10624" s="50">
        <v>4.8000000000000001E-2</v>
      </c>
      <c r="O10624" s="50">
        <v>4.8399999999999999E-2</v>
      </c>
      <c r="R10624" s="59"/>
    </row>
    <row r="10625" spans="11:18" x14ac:dyDescent="0.2">
      <c r="K10625" s="17">
        <v>10616</v>
      </c>
      <c r="L10625" s="50">
        <v>1.7506823773960037E-3</v>
      </c>
      <c r="M10625" s="50">
        <v>1.764310915269943E-3</v>
      </c>
      <c r="N10625" s="50">
        <v>5.0200000000000002E-2</v>
      </c>
      <c r="O10625" s="50">
        <v>5.0599999999999999E-2</v>
      </c>
      <c r="R10625" s="59"/>
    </row>
    <row r="10626" spans="11:18" x14ac:dyDescent="0.2">
      <c r="K10626" s="17">
        <v>10617</v>
      </c>
      <c r="L10626" s="50">
        <v>1.8209508311490047E-3</v>
      </c>
      <c r="M10626" s="50">
        <v>1.8362661113586235E-3</v>
      </c>
      <c r="N10626" s="50">
        <v>5.6599999999999998E-2</v>
      </c>
      <c r="O10626" s="50">
        <v>5.7000000000000002E-2</v>
      </c>
      <c r="R10626" s="59"/>
    </row>
    <row r="10627" spans="11:18" x14ac:dyDescent="0.2">
      <c r="K10627" s="17">
        <v>10618</v>
      </c>
      <c r="L10627" s="50">
        <v>1.672805541194851E-3</v>
      </c>
      <c r="M10627" s="50">
        <v>1.6855108376700059E-3</v>
      </c>
      <c r="N10627" s="50">
        <v>4.7E-2</v>
      </c>
      <c r="O10627" s="50">
        <v>4.7E-2</v>
      </c>
      <c r="R10627" s="59"/>
    </row>
    <row r="10628" spans="11:18" x14ac:dyDescent="0.2">
      <c r="K10628" s="17">
        <v>10619</v>
      </c>
      <c r="L10628" s="50">
        <v>1.8298209537444532E-3</v>
      </c>
      <c r="M10628" s="50">
        <v>1.8441685105961109E-3</v>
      </c>
      <c r="N10628" s="50">
        <v>5.28E-2</v>
      </c>
      <c r="O10628" s="50">
        <v>5.3600000000000002E-2</v>
      </c>
      <c r="R10628" s="59"/>
    </row>
    <row r="10629" spans="11:18" x14ac:dyDescent="0.2">
      <c r="K10629" s="17">
        <v>10620</v>
      </c>
      <c r="L10629" s="50">
        <v>1.780615441099997E-3</v>
      </c>
      <c r="M10629" s="50">
        <v>1.7948588251559946E-3</v>
      </c>
      <c r="N10629" s="50">
        <v>5.28E-2</v>
      </c>
      <c r="O10629" s="50">
        <v>5.2999999999999999E-2</v>
      </c>
      <c r="R10629" s="59"/>
    </row>
    <row r="10630" spans="11:18" x14ac:dyDescent="0.2">
      <c r="K10630" s="17">
        <v>10621</v>
      </c>
      <c r="L10630" s="50">
        <v>1.7734764197137739E-3</v>
      </c>
      <c r="M10630" s="50">
        <v>1.7877970445974408E-3</v>
      </c>
      <c r="N10630" s="50">
        <v>5.2999999999999999E-2</v>
      </c>
      <c r="O10630" s="50">
        <v>5.3400000000000003E-2</v>
      </c>
      <c r="R10630" s="59"/>
    </row>
    <row r="10631" spans="11:18" x14ac:dyDescent="0.2">
      <c r="K10631" s="17">
        <v>10622</v>
      </c>
      <c r="L10631" s="50">
        <v>1.6938954959002037E-3</v>
      </c>
      <c r="M10631" s="50">
        <v>1.7080813944796575E-3</v>
      </c>
      <c r="N10631" s="50">
        <v>5.2600000000000001E-2</v>
      </c>
      <c r="O10631" s="50">
        <v>5.2999999999999999E-2</v>
      </c>
      <c r="R10631" s="59"/>
    </row>
    <row r="10632" spans="11:18" x14ac:dyDescent="0.2">
      <c r="K10632" s="17">
        <v>10623</v>
      </c>
      <c r="L10632" s="50">
        <v>1.6904684404936781E-3</v>
      </c>
      <c r="M10632" s="50">
        <v>1.7040798342148034E-3</v>
      </c>
      <c r="N10632" s="50">
        <v>5.04E-2</v>
      </c>
      <c r="O10632" s="50">
        <v>5.0599999999999999E-2</v>
      </c>
      <c r="R10632" s="59"/>
    </row>
    <row r="10633" spans="11:18" x14ac:dyDescent="0.2">
      <c r="K10633" s="17">
        <v>10624</v>
      </c>
      <c r="L10633" s="50">
        <v>1.5244613584477458E-3</v>
      </c>
      <c r="M10633" s="50">
        <v>1.5376962163494089E-3</v>
      </c>
      <c r="N10633" s="50">
        <v>4.8800000000000003E-2</v>
      </c>
      <c r="O10633" s="50">
        <v>4.9599999999999998E-2</v>
      </c>
      <c r="R10633" s="59"/>
    </row>
    <row r="10634" spans="11:18" x14ac:dyDescent="0.2">
      <c r="K10634" s="17">
        <v>10625</v>
      </c>
      <c r="L10634" s="50">
        <v>1.9080521925803208E-3</v>
      </c>
      <c r="M10634" s="50">
        <v>1.9228601313650987E-3</v>
      </c>
      <c r="N10634" s="50">
        <v>5.4800000000000001E-2</v>
      </c>
      <c r="O10634" s="50">
        <v>5.5E-2</v>
      </c>
      <c r="R10634" s="59"/>
    </row>
    <row r="10635" spans="11:18" x14ac:dyDescent="0.2">
      <c r="K10635" s="17">
        <v>10626</v>
      </c>
      <c r="L10635" s="50">
        <v>1.7004002101185887E-3</v>
      </c>
      <c r="M10635" s="50">
        <v>1.7138689163883577E-3</v>
      </c>
      <c r="N10635" s="50">
        <v>4.9799999999999997E-2</v>
      </c>
      <c r="O10635" s="50">
        <v>0.05</v>
      </c>
      <c r="R10635" s="59"/>
    </row>
    <row r="10636" spans="11:18" x14ac:dyDescent="0.2">
      <c r="K10636" s="17">
        <v>10627</v>
      </c>
      <c r="L10636" s="50">
        <v>1.5529557321643534E-3</v>
      </c>
      <c r="M10636" s="50">
        <v>1.5658502915947734E-3</v>
      </c>
      <c r="N10636" s="50">
        <v>4.7800000000000002E-2</v>
      </c>
      <c r="O10636" s="50">
        <v>4.82E-2</v>
      </c>
      <c r="R10636" s="59"/>
    </row>
    <row r="10637" spans="11:18" x14ac:dyDescent="0.2">
      <c r="K10637" s="17">
        <v>10628</v>
      </c>
      <c r="L10637" s="50">
        <v>1.8732597770116093E-3</v>
      </c>
      <c r="M10637" s="50">
        <v>1.887492490606209E-3</v>
      </c>
      <c r="N10637" s="50">
        <v>5.2600000000000001E-2</v>
      </c>
      <c r="O10637" s="50">
        <v>5.28E-2</v>
      </c>
      <c r="R10637" s="59"/>
    </row>
    <row r="10638" spans="11:18" x14ac:dyDescent="0.2">
      <c r="K10638" s="17">
        <v>10629</v>
      </c>
      <c r="L10638" s="50">
        <v>1.7273981705963606E-3</v>
      </c>
      <c r="M10638" s="50">
        <v>1.7403282984438768E-3</v>
      </c>
      <c r="N10638" s="50">
        <v>4.7800000000000002E-2</v>
      </c>
      <c r="O10638" s="50">
        <v>4.7800000000000002E-2</v>
      </c>
      <c r="R10638" s="59"/>
    </row>
    <row r="10639" spans="11:18" x14ac:dyDescent="0.2">
      <c r="K10639" s="17">
        <v>10630</v>
      </c>
      <c r="L10639" s="50">
        <v>1.473691952350349E-3</v>
      </c>
      <c r="M10639" s="50">
        <v>1.4862392091625667E-3</v>
      </c>
      <c r="N10639" s="50">
        <v>4.6399999999999997E-2</v>
      </c>
      <c r="O10639" s="50">
        <v>4.6800000000000001E-2</v>
      </c>
      <c r="R10639" s="59"/>
    </row>
    <row r="10640" spans="11:18" x14ac:dyDescent="0.2">
      <c r="K10640" s="17">
        <v>10631</v>
      </c>
      <c r="L10640" s="50">
        <v>1.8693028353703543E-3</v>
      </c>
      <c r="M10640" s="50">
        <v>1.8840142375859896E-3</v>
      </c>
      <c r="N10640" s="50">
        <v>5.4199999999999998E-2</v>
      </c>
      <c r="O10640" s="50">
        <v>5.4600000000000003E-2</v>
      </c>
      <c r="R10640" s="59"/>
    </row>
    <row r="10641" spans="11:18" x14ac:dyDescent="0.2">
      <c r="K10641" s="17">
        <v>10632</v>
      </c>
      <c r="L10641" s="50">
        <v>2.0442473233974992E-3</v>
      </c>
      <c r="M10641" s="50">
        <v>2.058783804360028E-3</v>
      </c>
      <c r="N10641" s="50">
        <v>5.3400000000000003E-2</v>
      </c>
      <c r="O10641" s="50">
        <v>5.3800000000000001E-2</v>
      </c>
      <c r="R10641" s="59"/>
    </row>
    <row r="10642" spans="11:18" x14ac:dyDescent="0.2">
      <c r="K10642" s="17">
        <v>10633</v>
      </c>
      <c r="L10642" s="50">
        <v>1.6211541982703835E-3</v>
      </c>
      <c r="M10642" s="50">
        <v>1.6344688501885671E-3</v>
      </c>
      <c r="N10642" s="50">
        <v>4.9399999999999999E-2</v>
      </c>
      <c r="O10642" s="50">
        <v>4.9599999999999998E-2</v>
      </c>
      <c r="R10642" s="59"/>
    </row>
    <row r="10643" spans="11:18" x14ac:dyDescent="0.2">
      <c r="K10643" s="17">
        <v>10634</v>
      </c>
      <c r="L10643" s="50">
        <v>1.8594346782146716E-3</v>
      </c>
      <c r="M10643" s="50">
        <v>1.8745641653016647E-3</v>
      </c>
      <c r="N10643" s="50">
        <v>5.6000000000000001E-2</v>
      </c>
      <c r="O10643" s="50">
        <v>5.6399999999999999E-2</v>
      </c>
      <c r="R10643" s="59"/>
    </row>
    <row r="10644" spans="11:18" x14ac:dyDescent="0.2">
      <c r="K10644" s="17">
        <v>10635</v>
      </c>
      <c r="L10644" s="50">
        <v>1.7880426115707E-3</v>
      </c>
      <c r="M10644" s="50">
        <v>1.8021575647756769E-3</v>
      </c>
      <c r="N10644" s="50">
        <v>5.1799999999999999E-2</v>
      </c>
      <c r="O10644" s="50">
        <v>5.2400000000000002E-2</v>
      </c>
      <c r="R10644" s="59"/>
    </row>
    <row r="10645" spans="11:18" x14ac:dyDescent="0.2">
      <c r="K10645" s="17">
        <v>10636</v>
      </c>
      <c r="L10645" s="50">
        <v>1.5401433592191584E-3</v>
      </c>
      <c r="M10645" s="50">
        <v>1.5524797787716705E-3</v>
      </c>
      <c r="N10645" s="50">
        <v>4.5400000000000003E-2</v>
      </c>
      <c r="O10645" s="50">
        <v>4.5999999999999999E-2</v>
      </c>
      <c r="R10645" s="59"/>
    </row>
    <row r="10646" spans="11:18" x14ac:dyDescent="0.2">
      <c r="K10646" s="17">
        <v>10637</v>
      </c>
      <c r="L10646" s="50">
        <v>1.6369346085858372E-3</v>
      </c>
      <c r="M10646" s="50">
        <v>1.6496948165107372E-3</v>
      </c>
      <c r="N10646" s="50">
        <v>4.7E-2</v>
      </c>
      <c r="O10646" s="50">
        <v>4.7399999999999998E-2</v>
      </c>
      <c r="R10646" s="59"/>
    </row>
    <row r="10647" spans="11:18" x14ac:dyDescent="0.2">
      <c r="K10647" s="17">
        <v>10638</v>
      </c>
      <c r="L10647" s="50">
        <v>1.8939424486597478E-3</v>
      </c>
      <c r="M10647" s="50">
        <v>1.9083393910179598E-3</v>
      </c>
      <c r="N10647" s="50">
        <v>5.3199999999999997E-2</v>
      </c>
      <c r="O10647" s="50">
        <v>5.3400000000000003E-2</v>
      </c>
      <c r="R10647" s="59"/>
    </row>
    <row r="10648" spans="11:18" x14ac:dyDescent="0.2">
      <c r="K10648" s="17">
        <v>10639</v>
      </c>
      <c r="L10648" s="50">
        <v>1.638248293528942E-3</v>
      </c>
      <c r="M10648" s="50">
        <v>1.6513193417036472E-3</v>
      </c>
      <c r="N10648" s="50">
        <v>4.82E-2</v>
      </c>
      <c r="O10648" s="50">
        <v>4.9000000000000002E-2</v>
      </c>
      <c r="R10648" s="59"/>
    </row>
    <row r="10649" spans="11:18" x14ac:dyDescent="0.2">
      <c r="K10649" s="17">
        <v>10640</v>
      </c>
      <c r="L10649" s="50">
        <v>1.613936907065564E-3</v>
      </c>
      <c r="M10649" s="50">
        <v>1.628401019406283E-3</v>
      </c>
      <c r="N10649" s="50">
        <v>5.3800000000000001E-2</v>
      </c>
      <c r="O10649" s="50">
        <v>5.3999999999999999E-2</v>
      </c>
      <c r="R10649" s="59"/>
    </row>
    <row r="10650" spans="11:18" x14ac:dyDescent="0.2">
      <c r="K10650" s="17">
        <v>10641</v>
      </c>
      <c r="L10650" s="50">
        <v>1.8005018671459262E-3</v>
      </c>
      <c r="M10650" s="50">
        <v>1.8160947248376804E-3</v>
      </c>
      <c r="N10650" s="50">
        <v>5.7799999999999997E-2</v>
      </c>
      <c r="O10650" s="50">
        <v>5.8200000000000002E-2</v>
      </c>
      <c r="R10650" s="59"/>
    </row>
    <row r="10651" spans="11:18" x14ac:dyDescent="0.2">
      <c r="K10651" s="17">
        <v>10642</v>
      </c>
      <c r="L10651" s="50">
        <v>1.8393097011161284E-3</v>
      </c>
      <c r="M10651" s="50">
        <v>1.8529490324756086E-3</v>
      </c>
      <c r="N10651" s="50">
        <v>5.04E-2</v>
      </c>
      <c r="O10651" s="50">
        <v>5.04E-2</v>
      </c>
      <c r="R10651" s="59"/>
    </row>
    <row r="10652" spans="11:18" x14ac:dyDescent="0.2">
      <c r="K10652" s="17">
        <v>10643</v>
      </c>
      <c r="L10652" s="50">
        <v>1.5825838098680516E-3</v>
      </c>
      <c r="M10652" s="50">
        <v>1.5956257440378732E-3</v>
      </c>
      <c r="N10652" s="50">
        <v>4.8000000000000001E-2</v>
      </c>
      <c r="O10652" s="50">
        <v>4.8599999999999997E-2</v>
      </c>
      <c r="R10652" s="59"/>
    </row>
    <row r="10653" spans="11:18" x14ac:dyDescent="0.2">
      <c r="K10653" s="17">
        <v>10644</v>
      </c>
      <c r="L10653" s="50">
        <v>1.7476905326401493E-3</v>
      </c>
      <c r="M10653" s="50">
        <v>1.761558445512118E-3</v>
      </c>
      <c r="N10653" s="50">
        <v>5.1400000000000001E-2</v>
      </c>
      <c r="O10653" s="50">
        <v>5.1400000000000001E-2</v>
      </c>
      <c r="R10653" s="59"/>
    </row>
    <row r="10654" spans="11:18" x14ac:dyDescent="0.2">
      <c r="K10654" s="17">
        <v>10645</v>
      </c>
      <c r="L10654" s="50">
        <v>1.8376950811906567E-3</v>
      </c>
      <c r="M10654" s="50">
        <v>1.8515250123739208E-3</v>
      </c>
      <c r="N10654" s="50">
        <v>5.0799999999999998E-2</v>
      </c>
      <c r="O10654" s="50">
        <v>5.1400000000000001E-2</v>
      </c>
      <c r="R10654" s="59"/>
    </row>
    <row r="10655" spans="11:18" x14ac:dyDescent="0.2">
      <c r="K10655" s="17">
        <v>10646</v>
      </c>
      <c r="L10655" s="50">
        <v>1.3022019475128997E-3</v>
      </c>
      <c r="M10655" s="50">
        <v>1.3145788135863574E-3</v>
      </c>
      <c r="N10655" s="50">
        <v>4.5999999999999999E-2</v>
      </c>
      <c r="O10655" s="50">
        <v>4.6600000000000003E-2</v>
      </c>
      <c r="R10655" s="59"/>
    </row>
    <row r="10656" spans="11:18" x14ac:dyDescent="0.2">
      <c r="K10656" s="17">
        <v>10647</v>
      </c>
      <c r="L10656" s="50">
        <v>1.9075360245077008E-3</v>
      </c>
      <c r="M10656" s="50">
        <v>1.9218065132606916E-3</v>
      </c>
      <c r="N10656" s="50">
        <v>5.2600000000000001E-2</v>
      </c>
      <c r="O10656" s="50">
        <v>5.28E-2</v>
      </c>
      <c r="R10656" s="59"/>
    </row>
    <row r="10657" spans="11:18" x14ac:dyDescent="0.2">
      <c r="K10657" s="17">
        <v>10648</v>
      </c>
      <c r="L10657" s="50">
        <v>1.7864061967360428E-3</v>
      </c>
      <c r="M10657" s="50">
        <v>1.8009075648232991E-3</v>
      </c>
      <c r="N10657" s="50">
        <v>5.3800000000000001E-2</v>
      </c>
      <c r="O10657" s="50">
        <v>5.3800000000000001E-2</v>
      </c>
      <c r="R10657" s="59"/>
    </row>
    <row r="10658" spans="11:18" x14ac:dyDescent="0.2">
      <c r="K10658" s="17">
        <v>10649</v>
      </c>
      <c r="L10658" s="50">
        <v>1.4415876348705084E-3</v>
      </c>
      <c r="M10658" s="50">
        <v>1.4546190041134798E-3</v>
      </c>
      <c r="N10658" s="50">
        <v>4.82E-2</v>
      </c>
      <c r="O10658" s="50">
        <v>4.8599999999999997E-2</v>
      </c>
      <c r="R10658" s="59"/>
    </row>
    <row r="10659" spans="11:18" x14ac:dyDescent="0.2">
      <c r="K10659" s="17">
        <v>10650</v>
      </c>
      <c r="L10659" s="50">
        <v>1.8692627798396636E-3</v>
      </c>
      <c r="M10659" s="50">
        <v>1.8825585513944248E-3</v>
      </c>
      <c r="N10659" s="50">
        <v>4.8800000000000003E-2</v>
      </c>
      <c r="O10659" s="50">
        <v>4.9599999999999998E-2</v>
      </c>
      <c r="R10659" s="59"/>
    </row>
    <row r="10660" spans="11:18" x14ac:dyDescent="0.2">
      <c r="K10660" s="17">
        <v>10651</v>
      </c>
      <c r="L10660" s="50">
        <v>1.7968698729095148E-3</v>
      </c>
      <c r="M10660" s="50">
        <v>1.8119344501378262E-3</v>
      </c>
      <c r="N10660" s="50">
        <v>5.5399999999999998E-2</v>
      </c>
      <c r="O10660" s="50">
        <v>5.62E-2</v>
      </c>
      <c r="R10660" s="59"/>
    </row>
    <row r="10661" spans="11:18" x14ac:dyDescent="0.2">
      <c r="K10661" s="17">
        <v>10652</v>
      </c>
      <c r="L10661" s="50">
        <v>1.6630945922008827E-3</v>
      </c>
      <c r="M10661" s="50">
        <v>1.6767015052526265E-3</v>
      </c>
      <c r="N10661" s="50">
        <v>5.04E-2</v>
      </c>
      <c r="O10661" s="50">
        <v>5.0599999999999999E-2</v>
      </c>
      <c r="R10661" s="59"/>
    </row>
    <row r="10662" spans="11:18" x14ac:dyDescent="0.2">
      <c r="K10662" s="17">
        <v>10653</v>
      </c>
      <c r="L10662" s="50">
        <v>1.8232548737588527E-3</v>
      </c>
      <c r="M10662" s="50">
        <v>1.8378844605883152E-3</v>
      </c>
      <c r="N10662" s="50">
        <v>5.3600000000000002E-2</v>
      </c>
      <c r="O10662" s="50">
        <v>5.4600000000000003E-2</v>
      </c>
      <c r="R10662" s="59"/>
    </row>
    <row r="10663" spans="11:18" x14ac:dyDescent="0.2">
      <c r="K10663" s="17">
        <v>10654</v>
      </c>
      <c r="L10663" s="50">
        <v>1.6659221521719701E-3</v>
      </c>
      <c r="M10663" s="50">
        <v>1.6794244440117936E-3</v>
      </c>
      <c r="N10663" s="50">
        <v>0.05</v>
      </c>
      <c r="O10663" s="50">
        <v>5.04E-2</v>
      </c>
      <c r="R10663" s="59"/>
    </row>
    <row r="10664" spans="11:18" x14ac:dyDescent="0.2">
      <c r="K10664" s="17">
        <v>10655</v>
      </c>
      <c r="L10664" s="50">
        <v>1.5288835059704602E-3</v>
      </c>
      <c r="M10664" s="50">
        <v>1.5427280100846015E-3</v>
      </c>
      <c r="N10664" s="50">
        <v>5.1400000000000001E-2</v>
      </c>
      <c r="O10664" s="50">
        <v>5.16E-2</v>
      </c>
      <c r="R10664" s="59"/>
    </row>
    <row r="10665" spans="11:18" x14ac:dyDescent="0.2">
      <c r="K10665" s="17">
        <v>10656</v>
      </c>
      <c r="L10665" s="50">
        <v>1.8015458600600795E-3</v>
      </c>
      <c r="M10665" s="50">
        <v>1.8149581468492339E-3</v>
      </c>
      <c r="N10665" s="50">
        <v>4.9200000000000001E-2</v>
      </c>
      <c r="O10665" s="50">
        <v>0.05</v>
      </c>
      <c r="R10665" s="59"/>
    </row>
    <row r="10666" spans="11:18" x14ac:dyDescent="0.2">
      <c r="K10666" s="17">
        <v>10657</v>
      </c>
      <c r="L10666" s="50">
        <v>1.6528821759954936E-3</v>
      </c>
      <c r="M10666" s="50">
        <v>1.6671517638248037E-3</v>
      </c>
      <c r="N10666" s="50">
        <v>5.2600000000000001E-2</v>
      </c>
      <c r="O10666" s="50">
        <v>5.3400000000000003E-2</v>
      </c>
      <c r="R10666" s="59"/>
    </row>
    <row r="10667" spans="11:18" x14ac:dyDescent="0.2">
      <c r="K10667" s="17">
        <v>10658</v>
      </c>
      <c r="L10667" s="50">
        <v>1.8356480919381306E-3</v>
      </c>
      <c r="M10667" s="50">
        <v>1.849713021826355E-3</v>
      </c>
      <c r="N10667" s="50">
        <v>5.1799999999999999E-2</v>
      </c>
      <c r="O10667" s="50">
        <v>5.2200000000000003E-2</v>
      </c>
      <c r="R10667" s="59"/>
    </row>
    <row r="10668" spans="11:18" x14ac:dyDescent="0.2">
      <c r="K10668" s="17">
        <v>10659</v>
      </c>
      <c r="L10668" s="50">
        <v>2.190075540352123E-3</v>
      </c>
      <c r="M10668" s="50">
        <v>2.2050328480915063E-3</v>
      </c>
      <c r="N10668" s="50">
        <v>5.4600000000000003E-2</v>
      </c>
      <c r="O10668" s="50">
        <v>5.5199999999999999E-2</v>
      </c>
      <c r="R10668" s="59"/>
    </row>
    <row r="10669" spans="11:18" x14ac:dyDescent="0.2">
      <c r="K10669" s="17">
        <v>10660</v>
      </c>
      <c r="L10669" s="50">
        <v>1.7388670954738309E-3</v>
      </c>
      <c r="M10669" s="50">
        <v>1.7521303656079588E-3</v>
      </c>
      <c r="N10669" s="50">
        <v>4.8599999999999997E-2</v>
      </c>
      <c r="O10669" s="50">
        <v>4.9599999999999998E-2</v>
      </c>
      <c r="R10669" s="59"/>
    </row>
    <row r="10670" spans="11:18" x14ac:dyDescent="0.2">
      <c r="K10670" s="17">
        <v>10661</v>
      </c>
      <c r="L10670" s="50">
        <v>1.8024733709089396E-3</v>
      </c>
      <c r="M10670" s="50">
        <v>1.8162875094210904E-3</v>
      </c>
      <c r="N10670" s="50">
        <v>5.0999999999999997E-2</v>
      </c>
      <c r="O10670" s="50">
        <v>5.16E-2</v>
      </c>
      <c r="R10670" s="59"/>
    </row>
    <row r="10671" spans="11:18" x14ac:dyDescent="0.2">
      <c r="K10671" s="17">
        <v>10662</v>
      </c>
      <c r="L10671" s="50">
        <v>1.6379656021360944E-3</v>
      </c>
      <c r="M10671" s="50">
        <v>1.6515905920888134E-3</v>
      </c>
      <c r="N10671" s="50">
        <v>5.0599999999999999E-2</v>
      </c>
      <c r="O10671" s="50">
        <v>5.0599999999999999E-2</v>
      </c>
      <c r="R10671" s="59"/>
    </row>
    <row r="10672" spans="11:18" x14ac:dyDescent="0.2">
      <c r="K10672" s="17">
        <v>10663</v>
      </c>
      <c r="L10672" s="50">
        <v>1.8465068318075893E-3</v>
      </c>
      <c r="M10672" s="50">
        <v>1.8604125392033852E-3</v>
      </c>
      <c r="N10672" s="50">
        <v>5.0999999999999997E-2</v>
      </c>
      <c r="O10672" s="50">
        <v>5.1799999999999999E-2</v>
      </c>
      <c r="R10672" s="59"/>
    </row>
    <row r="10673" spans="11:18" x14ac:dyDescent="0.2">
      <c r="K10673" s="17">
        <v>10664</v>
      </c>
      <c r="L10673" s="50">
        <v>1.7986952634281262E-3</v>
      </c>
      <c r="M10673" s="50">
        <v>1.8132581442992404E-3</v>
      </c>
      <c r="N10673" s="50">
        <v>5.3600000000000002E-2</v>
      </c>
      <c r="O10673" s="50">
        <v>5.4600000000000003E-2</v>
      </c>
      <c r="R10673" s="59"/>
    </row>
    <row r="10674" spans="11:18" x14ac:dyDescent="0.2">
      <c r="K10674" s="17">
        <v>10665</v>
      </c>
      <c r="L10674" s="50">
        <v>1.7848648583445748E-3</v>
      </c>
      <c r="M10674" s="50">
        <v>1.7992416452946695E-3</v>
      </c>
      <c r="N10674" s="50">
        <v>5.28E-2</v>
      </c>
      <c r="O10674" s="50">
        <v>5.3600000000000002E-2</v>
      </c>
      <c r="R10674" s="59"/>
    </row>
    <row r="10675" spans="11:18" x14ac:dyDescent="0.2">
      <c r="K10675" s="17">
        <v>10666</v>
      </c>
      <c r="L10675" s="50">
        <v>1.5942955603786115E-3</v>
      </c>
      <c r="M10675" s="50">
        <v>1.6078079489331325E-3</v>
      </c>
      <c r="N10675" s="50">
        <v>5.0200000000000002E-2</v>
      </c>
      <c r="O10675" s="50">
        <v>5.04E-2</v>
      </c>
      <c r="R10675" s="59"/>
    </row>
    <row r="10676" spans="11:18" x14ac:dyDescent="0.2">
      <c r="K10676" s="17">
        <v>10667</v>
      </c>
      <c r="L10676" s="50">
        <v>1.5233449725517193E-3</v>
      </c>
      <c r="M10676" s="50">
        <v>1.5360667995588777E-3</v>
      </c>
      <c r="N10676" s="50">
        <v>4.7E-2</v>
      </c>
      <c r="O10676" s="50">
        <v>4.7399999999999998E-2</v>
      </c>
      <c r="R10676" s="59"/>
    </row>
    <row r="10677" spans="11:18" x14ac:dyDescent="0.2">
      <c r="K10677" s="17">
        <v>10668</v>
      </c>
      <c r="L10677" s="50">
        <v>1.6208948859726268E-3</v>
      </c>
      <c r="M10677" s="50">
        <v>1.6347211911238808E-3</v>
      </c>
      <c r="N10677" s="50">
        <v>5.1400000000000001E-2</v>
      </c>
      <c r="O10677" s="50">
        <v>5.1400000000000001E-2</v>
      </c>
      <c r="R10677" s="59"/>
    </row>
    <row r="10678" spans="11:18" x14ac:dyDescent="0.2">
      <c r="K10678" s="17">
        <v>10669</v>
      </c>
      <c r="L10678" s="50">
        <v>1.6428444352458731E-3</v>
      </c>
      <c r="M10678" s="50">
        <v>1.655700004431461E-3</v>
      </c>
      <c r="N10678" s="50">
        <v>4.7199999999999999E-2</v>
      </c>
      <c r="O10678" s="50">
        <v>4.82E-2</v>
      </c>
      <c r="R10678" s="59"/>
    </row>
    <row r="10679" spans="11:18" x14ac:dyDescent="0.2">
      <c r="K10679" s="17">
        <v>10670</v>
      </c>
      <c r="L10679" s="50">
        <v>1.8378119991382868E-3</v>
      </c>
      <c r="M10679" s="50">
        <v>1.8531324765529505E-3</v>
      </c>
      <c r="N10679" s="50">
        <v>5.6599999999999998E-2</v>
      </c>
      <c r="O10679" s="50">
        <v>5.7200000000000001E-2</v>
      </c>
      <c r="R10679" s="59"/>
    </row>
    <row r="10680" spans="11:18" x14ac:dyDescent="0.2">
      <c r="K10680" s="17">
        <v>10671</v>
      </c>
      <c r="L10680" s="50">
        <v>1.5335348102754167E-3</v>
      </c>
      <c r="M10680" s="50">
        <v>1.545035300070499E-3</v>
      </c>
      <c r="N10680" s="50">
        <v>4.24E-2</v>
      </c>
      <c r="O10680" s="50">
        <v>4.2599999999999999E-2</v>
      </c>
      <c r="R10680" s="59"/>
    </row>
    <row r="10681" spans="11:18" x14ac:dyDescent="0.2">
      <c r="K10681" s="17">
        <v>10672</v>
      </c>
      <c r="L10681" s="50">
        <v>1.5249182455158038E-3</v>
      </c>
      <c r="M10681" s="50">
        <v>1.5372709475072852E-3</v>
      </c>
      <c r="N10681" s="50">
        <v>4.5600000000000002E-2</v>
      </c>
      <c r="O10681" s="50">
        <v>4.5999999999999999E-2</v>
      </c>
      <c r="R10681" s="59"/>
    </row>
    <row r="10682" spans="11:18" x14ac:dyDescent="0.2">
      <c r="K10682" s="17">
        <v>10673</v>
      </c>
      <c r="L10682" s="50">
        <v>1.7268296045409308E-3</v>
      </c>
      <c r="M10682" s="50">
        <v>1.7405347454222738E-3</v>
      </c>
      <c r="N10682" s="50">
        <v>5.0599999999999999E-2</v>
      </c>
      <c r="O10682" s="50">
        <v>5.0999999999999997E-2</v>
      </c>
      <c r="R10682" s="59"/>
    </row>
    <row r="10683" spans="11:18" x14ac:dyDescent="0.2">
      <c r="K10683" s="17">
        <v>10674</v>
      </c>
      <c r="L10683" s="50">
        <v>1.6672295479354872E-3</v>
      </c>
      <c r="M10683" s="50">
        <v>1.6810193284777302E-3</v>
      </c>
      <c r="N10683" s="50">
        <v>5.1200000000000002E-2</v>
      </c>
      <c r="O10683" s="50">
        <v>5.1200000000000002E-2</v>
      </c>
      <c r="R10683" s="59"/>
    </row>
    <row r="10684" spans="11:18" x14ac:dyDescent="0.2">
      <c r="K10684" s="17">
        <v>10675</v>
      </c>
      <c r="L10684" s="50">
        <v>1.8174501600082315E-3</v>
      </c>
      <c r="M10684" s="50">
        <v>1.8318713563142651E-3</v>
      </c>
      <c r="N10684" s="50">
        <v>5.3199999999999997E-2</v>
      </c>
      <c r="O10684" s="50">
        <v>5.3800000000000001E-2</v>
      </c>
      <c r="R10684" s="59"/>
    </row>
    <row r="10685" spans="11:18" x14ac:dyDescent="0.2">
      <c r="K10685" s="17">
        <v>10676</v>
      </c>
      <c r="L10685" s="50">
        <v>1.8942204798456693E-3</v>
      </c>
      <c r="M10685" s="50">
        <v>1.9094814361712985E-3</v>
      </c>
      <c r="N10685" s="50">
        <v>5.6599999999999998E-2</v>
      </c>
      <c r="O10685" s="50">
        <v>5.6599999999999998E-2</v>
      </c>
      <c r="R10685" s="59"/>
    </row>
    <row r="10686" spans="11:18" x14ac:dyDescent="0.2">
      <c r="K10686" s="17">
        <v>10677</v>
      </c>
      <c r="L10686" s="50">
        <v>1.5670856960416414E-3</v>
      </c>
      <c r="M10686" s="50">
        <v>1.5798739219332009E-3</v>
      </c>
      <c r="N10686" s="50">
        <v>4.7399999999999998E-2</v>
      </c>
      <c r="O10686" s="50">
        <v>4.7600000000000003E-2</v>
      </c>
      <c r="R10686" s="59"/>
    </row>
    <row r="10687" spans="11:18" x14ac:dyDescent="0.2">
      <c r="K10687" s="17">
        <v>10678</v>
      </c>
      <c r="L10687" s="50">
        <v>1.9680323966021194E-3</v>
      </c>
      <c r="M10687" s="50">
        <v>1.9825063605226362E-3</v>
      </c>
      <c r="N10687" s="50">
        <v>5.2999999999999999E-2</v>
      </c>
      <c r="O10687" s="50">
        <v>5.3600000000000002E-2</v>
      </c>
      <c r="R10687" s="59"/>
    </row>
    <row r="10688" spans="11:18" x14ac:dyDescent="0.2">
      <c r="K10688" s="17">
        <v>10679</v>
      </c>
      <c r="L10688" s="50">
        <v>1.6958201818294192E-3</v>
      </c>
      <c r="M10688" s="50">
        <v>1.710430401192325E-3</v>
      </c>
      <c r="N10688" s="50">
        <v>5.3999999999999999E-2</v>
      </c>
      <c r="O10688" s="50">
        <v>5.4399999999999997E-2</v>
      </c>
      <c r="R10688" s="59"/>
    </row>
    <row r="10689" spans="11:18" x14ac:dyDescent="0.2">
      <c r="K10689" s="17">
        <v>10680</v>
      </c>
      <c r="L10689" s="50">
        <v>1.6312548710285236E-3</v>
      </c>
      <c r="M10689" s="50">
        <v>1.6446098969188541E-3</v>
      </c>
      <c r="N10689" s="50">
        <v>4.9200000000000001E-2</v>
      </c>
      <c r="O10689" s="50">
        <v>4.9799999999999997E-2</v>
      </c>
      <c r="R10689" s="59"/>
    </row>
    <row r="10690" spans="11:18" x14ac:dyDescent="0.2">
      <c r="K10690" s="17">
        <v>10681</v>
      </c>
      <c r="L10690" s="50">
        <v>1.5497482298939915E-3</v>
      </c>
      <c r="M10690" s="50">
        <v>1.5628133365748688E-3</v>
      </c>
      <c r="N10690" s="50">
        <v>4.8399999999999999E-2</v>
      </c>
      <c r="O10690" s="50">
        <v>4.8599999999999997E-2</v>
      </c>
      <c r="R10690" s="59"/>
    </row>
    <row r="10691" spans="11:18" x14ac:dyDescent="0.2">
      <c r="K10691" s="17">
        <v>10682</v>
      </c>
      <c r="L10691" s="50">
        <v>1.5588421676367697E-3</v>
      </c>
      <c r="M10691" s="50">
        <v>1.5728514151411156E-3</v>
      </c>
      <c r="N10691" s="50">
        <v>5.1999999999999998E-2</v>
      </c>
      <c r="O10691" s="50">
        <v>5.2400000000000002E-2</v>
      </c>
      <c r="R10691" s="59"/>
    </row>
    <row r="10692" spans="11:18" x14ac:dyDescent="0.2">
      <c r="K10692" s="17">
        <v>10683</v>
      </c>
      <c r="L10692" s="50">
        <v>1.6084078036658681E-3</v>
      </c>
      <c r="M10692" s="50">
        <v>1.6224372450228345E-3</v>
      </c>
      <c r="N10692" s="50">
        <v>5.2200000000000003E-2</v>
      </c>
      <c r="O10692" s="50">
        <v>5.2400000000000002E-2</v>
      </c>
      <c r="R10692" s="59"/>
    </row>
    <row r="10693" spans="11:18" x14ac:dyDescent="0.2">
      <c r="K10693" s="17">
        <v>10684</v>
      </c>
      <c r="L10693" s="50">
        <v>1.6580680301946013E-3</v>
      </c>
      <c r="M10693" s="50">
        <v>1.6718675918528901E-3</v>
      </c>
      <c r="N10693" s="50">
        <v>5.1200000000000002E-2</v>
      </c>
      <c r="O10693" s="50">
        <v>5.1400000000000001E-2</v>
      </c>
      <c r="R10693" s="59"/>
    </row>
    <row r="10694" spans="11:18" x14ac:dyDescent="0.2">
      <c r="K10694" s="17">
        <v>10685</v>
      </c>
      <c r="L10694" s="50">
        <v>1.642954258238931E-3</v>
      </c>
      <c r="M10694" s="50">
        <v>1.6555447851759112E-3</v>
      </c>
      <c r="N10694" s="50">
        <v>4.6399999999999997E-2</v>
      </c>
      <c r="O10694" s="50">
        <v>4.6600000000000003E-2</v>
      </c>
      <c r="R10694" s="59"/>
    </row>
    <row r="10695" spans="11:18" x14ac:dyDescent="0.2">
      <c r="K10695" s="17">
        <v>10686</v>
      </c>
      <c r="L10695" s="50">
        <v>1.7173096834734128E-3</v>
      </c>
      <c r="M10695" s="50">
        <v>1.731054620186486E-3</v>
      </c>
      <c r="N10695" s="50">
        <v>5.0799999999999998E-2</v>
      </c>
      <c r="O10695" s="50">
        <v>5.0999999999999997E-2</v>
      </c>
      <c r="R10695" s="59"/>
    </row>
    <row r="10696" spans="11:18" x14ac:dyDescent="0.2">
      <c r="K10696" s="17">
        <v>10687</v>
      </c>
      <c r="L10696" s="50">
        <v>1.8168973300236664E-3</v>
      </c>
      <c r="M10696" s="50">
        <v>1.830829904269119E-3</v>
      </c>
      <c r="N10696" s="50">
        <v>5.1400000000000001E-2</v>
      </c>
      <c r="O10696" s="50">
        <v>5.16E-2</v>
      </c>
      <c r="R10696" s="59"/>
    </row>
    <row r="10697" spans="11:18" x14ac:dyDescent="0.2">
      <c r="K10697" s="17">
        <v>10688</v>
      </c>
      <c r="L10697" s="50">
        <v>1.7230253350195841E-3</v>
      </c>
      <c r="M10697" s="50">
        <v>1.7373167415183108E-3</v>
      </c>
      <c r="N10697" s="50">
        <v>5.2999999999999999E-2</v>
      </c>
      <c r="O10697" s="50">
        <v>5.3400000000000003E-2</v>
      </c>
      <c r="R10697" s="59"/>
    </row>
    <row r="10698" spans="11:18" x14ac:dyDescent="0.2">
      <c r="K10698" s="17">
        <v>10689</v>
      </c>
      <c r="L10698" s="50">
        <v>1.6506760325762514E-3</v>
      </c>
      <c r="M10698" s="50">
        <v>1.663863115963257E-3</v>
      </c>
      <c r="N10698" s="50">
        <v>4.8800000000000003E-2</v>
      </c>
      <c r="O10698" s="50">
        <v>4.9200000000000001E-2</v>
      </c>
      <c r="R10698" s="59"/>
    </row>
    <row r="10699" spans="11:18" x14ac:dyDescent="0.2">
      <c r="K10699" s="17">
        <v>10690</v>
      </c>
      <c r="L10699" s="50">
        <v>1.6995553628405262E-3</v>
      </c>
      <c r="M10699" s="50">
        <v>1.714489561608459E-3</v>
      </c>
      <c r="N10699" s="50">
        <v>5.5399999999999998E-2</v>
      </c>
      <c r="O10699" s="50">
        <v>5.5599999999999997E-2</v>
      </c>
      <c r="R10699" s="59"/>
    </row>
    <row r="10700" spans="11:18" x14ac:dyDescent="0.2">
      <c r="K10700" s="17">
        <v>10691</v>
      </c>
      <c r="L10700" s="50">
        <v>1.7675121391461516E-3</v>
      </c>
      <c r="M10700" s="50">
        <v>1.7810847212999129E-3</v>
      </c>
      <c r="N10700" s="50">
        <v>5.0200000000000002E-2</v>
      </c>
      <c r="O10700" s="50">
        <v>5.04E-2</v>
      </c>
      <c r="R10700" s="59"/>
    </row>
    <row r="10701" spans="11:18" x14ac:dyDescent="0.2">
      <c r="K10701" s="17">
        <v>10692</v>
      </c>
      <c r="L10701" s="50">
        <v>1.7606848179715748E-3</v>
      </c>
      <c r="M10701" s="50">
        <v>1.7757498997471083E-3</v>
      </c>
      <c r="N10701" s="50">
        <v>5.5599999999999997E-2</v>
      </c>
      <c r="O10701" s="50">
        <v>5.62E-2</v>
      </c>
      <c r="R10701" s="59"/>
    </row>
    <row r="10702" spans="11:18" x14ac:dyDescent="0.2">
      <c r="K10702" s="17">
        <v>10693</v>
      </c>
      <c r="L10702" s="50">
        <v>1.6764839261360694E-3</v>
      </c>
      <c r="M10702" s="50">
        <v>1.6896103982401319E-3</v>
      </c>
      <c r="N10702" s="50">
        <v>4.8599999999999997E-2</v>
      </c>
      <c r="O10702" s="50">
        <v>4.8800000000000003E-2</v>
      </c>
      <c r="R10702" s="59"/>
    </row>
    <row r="10703" spans="11:18" x14ac:dyDescent="0.2">
      <c r="K10703" s="17">
        <v>10694</v>
      </c>
      <c r="L10703" s="50">
        <v>2.1392517404744105E-3</v>
      </c>
      <c r="M10703" s="50">
        <v>2.1552674501813291E-3</v>
      </c>
      <c r="N10703" s="50">
        <v>5.8799999999999998E-2</v>
      </c>
      <c r="O10703" s="50">
        <v>5.9400000000000001E-2</v>
      </c>
      <c r="R10703" s="59"/>
    </row>
    <row r="10704" spans="11:18" x14ac:dyDescent="0.2">
      <c r="K10704" s="17">
        <v>10695</v>
      </c>
      <c r="L10704" s="50">
        <v>1.7679714255002079E-3</v>
      </c>
      <c r="M10704" s="50">
        <v>1.7817425350450645E-3</v>
      </c>
      <c r="N10704" s="50">
        <v>5.0999999999999997E-2</v>
      </c>
      <c r="O10704" s="50">
        <v>5.0999999999999997E-2</v>
      </c>
      <c r="R10704" s="59"/>
    </row>
    <row r="10705" spans="11:18" x14ac:dyDescent="0.2">
      <c r="K10705" s="17">
        <v>10696</v>
      </c>
      <c r="L10705" s="50">
        <v>1.5626128279073203E-3</v>
      </c>
      <c r="M10705" s="50">
        <v>1.5763090240050225E-3</v>
      </c>
      <c r="N10705" s="50">
        <v>5.0799999999999998E-2</v>
      </c>
      <c r="O10705" s="50">
        <v>5.1200000000000002E-2</v>
      </c>
      <c r="R10705" s="59"/>
    </row>
    <row r="10706" spans="11:18" x14ac:dyDescent="0.2">
      <c r="K10706" s="17">
        <v>10697</v>
      </c>
      <c r="L10706" s="50">
        <v>1.7407115692312683E-3</v>
      </c>
      <c r="M10706" s="50">
        <v>1.756004855262601E-3</v>
      </c>
      <c r="N10706" s="50">
        <v>5.6599999999999998E-2</v>
      </c>
      <c r="O10706" s="50">
        <v>5.7200000000000001E-2</v>
      </c>
      <c r="R10706" s="59"/>
    </row>
    <row r="10707" spans="11:18" x14ac:dyDescent="0.2">
      <c r="K10707" s="17">
        <v>10698</v>
      </c>
      <c r="L10707" s="50">
        <v>1.7476686168521433E-3</v>
      </c>
      <c r="M10707" s="50">
        <v>1.7616063679982777E-3</v>
      </c>
      <c r="N10707" s="50">
        <v>5.1400000000000001E-2</v>
      </c>
      <c r="O10707" s="50">
        <v>5.1999999999999998E-2</v>
      </c>
      <c r="R10707" s="59"/>
    </row>
    <row r="10708" spans="11:18" x14ac:dyDescent="0.2">
      <c r="K10708" s="17">
        <v>10699</v>
      </c>
      <c r="L10708" s="50">
        <v>1.7877558127454662E-3</v>
      </c>
      <c r="M10708" s="50">
        <v>1.802353393812263E-3</v>
      </c>
      <c r="N10708" s="50">
        <v>5.3999999999999999E-2</v>
      </c>
      <c r="O10708" s="50">
        <v>5.4199999999999998E-2</v>
      </c>
      <c r="R10708" s="59"/>
    </row>
    <row r="10709" spans="11:18" x14ac:dyDescent="0.2">
      <c r="K10709" s="17">
        <v>10700</v>
      </c>
      <c r="L10709" s="50">
        <v>1.6109490310122706E-3</v>
      </c>
      <c r="M10709" s="50">
        <v>1.6234608530881719E-3</v>
      </c>
      <c r="N10709" s="50">
        <v>4.6199999999999998E-2</v>
      </c>
      <c r="O10709" s="50">
        <v>4.6399999999999997E-2</v>
      </c>
      <c r="R10709" s="59"/>
    </row>
    <row r="10710" spans="11:18" x14ac:dyDescent="0.2">
      <c r="K10710" s="17">
        <v>10701</v>
      </c>
      <c r="L10710" s="50">
        <v>1.7755715544052954E-3</v>
      </c>
      <c r="M10710" s="50">
        <v>1.7887152670282348E-3</v>
      </c>
      <c r="N10710" s="50">
        <v>4.8399999999999999E-2</v>
      </c>
      <c r="O10710" s="50">
        <v>4.8599999999999997E-2</v>
      </c>
      <c r="R10710" s="59"/>
    </row>
    <row r="10711" spans="11:18" x14ac:dyDescent="0.2">
      <c r="K10711" s="17">
        <v>10702</v>
      </c>
      <c r="L10711" s="50">
        <v>1.9792754597476522E-3</v>
      </c>
      <c r="M10711" s="50">
        <v>1.9949233790222147E-3</v>
      </c>
      <c r="N10711" s="50">
        <v>5.7799999999999997E-2</v>
      </c>
      <c r="O10711" s="50">
        <v>5.8200000000000002E-2</v>
      </c>
      <c r="R10711" s="59"/>
    </row>
    <row r="10712" spans="11:18" x14ac:dyDescent="0.2">
      <c r="K10712" s="17">
        <v>10703</v>
      </c>
      <c r="L10712" s="50">
        <v>1.7855137039895642E-3</v>
      </c>
      <c r="M10712" s="50">
        <v>1.7987700723211858E-3</v>
      </c>
      <c r="N10712" s="50">
        <v>4.8800000000000003E-2</v>
      </c>
      <c r="O10712" s="50">
        <v>4.9000000000000002E-2</v>
      </c>
      <c r="R10712" s="59"/>
    </row>
    <row r="10713" spans="11:18" x14ac:dyDescent="0.2">
      <c r="K10713" s="17">
        <v>10704</v>
      </c>
      <c r="L10713" s="50">
        <v>2.0388260982518226E-3</v>
      </c>
      <c r="M10713" s="50">
        <v>2.0537206727671751E-3</v>
      </c>
      <c r="N10713" s="50">
        <v>5.5E-2</v>
      </c>
      <c r="O10713" s="50">
        <v>5.5E-2</v>
      </c>
      <c r="R10713" s="59"/>
    </row>
    <row r="10714" spans="11:18" x14ac:dyDescent="0.2">
      <c r="K10714" s="17">
        <v>10705</v>
      </c>
      <c r="L10714" s="50">
        <v>1.8339796621760936E-3</v>
      </c>
      <c r="M10714" s="50">
        <v>1.8484452316937989E-3</v>
      </c>
      <c r="N10714" s="50">
        <v>5.3400000000000003E-2</v>
      </c>
      <c r="O10714" s="50">
        <v>5.3999999999999999E-2</v>
      </c>
      <c r="R10714" s="59"/>
    </row>
    <row r="10715" spans="11:18" x14ac:dyDescent="0.2">
      <c r="K10715" s="17">
        <v>10706</v>
      </c>
      <c r="L10715" s="50">
        <v>1.7472400514684846E-3</v>
      </c>
      <c r="M10715" s="50">
        <v>1.7611179484474696E-3</v>
      </c>
      <c r="N10715" s="50">
        <v>5.1200000000000002E-2</v>
      </c>
      <c r="O10715" s="50">
        <v>5.16E-2</v>
      </c>
      <c r="R10715" s="59"/>
    </row>
    <row r="10716" spans="11:18" x14ac:dyDescent="0.2">
      <c r="K10716" s="17">
        <v>10707</v>
      </c>
      <c r="L10716" s="50">
        <v>1.9628435927046633E-3</v>
      </c>
      <c r="M10716" s="50">
        <v>1.9778516956949275E-3</v>
      </c>
      <c r="N10716" s="50">
        <v>5.5E-2</v>
      </c>
      <c r="O10716" s="50">
        <v>5.6000000000000001E-2</v>
      </c>
      <c r="R10716" s="59"/>
    </row>
    <row r="10717" spans="11:18" x14ac:dyDescent="0.2">
      <c r="K10717" s="17">
        <v>10708</v>
      </c>
      <c r="L10717" s="50">
        <v>1.6158926814620188E-3</v>
      </c>
      <c r="M10717" s="50">
        <v>1.6298070221725961E-3</v>
      </c>
      <c r="N10717" s="50">
        <v>5.16E-2</v>
      </c>
      <c r="O10717" s="50">
        <v>5.1999999999999998E-2</v>
      </c>
      <c r="R10717" s="59"/>
    </row>
    <row r="10718" spans="11:18" x14ac:dyDescent="0.2">
      <c r="K10718" s="17">
        <v>10709</v>
      </c>
      <c r="L10718" s="50">
        <v>1.7227384518214322E-3</v>
      </c>
      <c r="M10718" s="50">
        <v>1.7366499059507567E-3</v>
      </c>
      <c r="N10718" s="50">
        <v>5.16E-2</v>
      </c>
      <c r="O10718" s="50">
        <v>5.16E-2</v>
      </c>
      <c r="R10718" s="59"/>
    </row>
    <row r="10719" spans="11:18" x14ac:dyDescent="0.2">
      <c r="K10719" s="17">
        <v>10710</v>
      </c>
      <c r="L10719" s="50">
        <v>1.7178690562258808E-3</v>
      </c>
      <c r="M10719" s="50">
        <v>1.732244475538026E-3</v>
      </c>
      <c r="N10719" s="50">
        <v>5.3400000000000003E-2</v>
      </c>
      <c r="O10719" s="50">
        <v>5.3400000000000003E-2</v>
      </c>
      <c r="R10719" s="59"/>
    </row>
    <row r="10720" spans="11:18" x14ac:dyDescent="0.2">
      <c r="K10720" s="17">
        <v>10711</v>
      </c>
      <c r="L10720" s="50">
        <v>1.8633208151702743E-3</v>
      </c>
      <c r="M10720" s="50">
        <v>1.8782095272311288E-3</v>
      </c>
      <c r="N10720" s="50">
        <v>5.5199999999999999E-2</v>
      </c>
      <c r="O10720" s="50">
        <v>5.5199999999999999E-2</v>
      </c>
      <c r="R10720" s="59"/>
    </row>
    <row r="10721" spans="11:18" x14ac:dyDescent="0.2">
      <c r="K10721" s="17">
        <v>10712</v>
      </c>
      <c r="L10721" s="50">
        <v>1.9287036601290939E-3</v>
      </c>
      <c r="M10721" s="50">
        <v>1.9428191689466435E-3</v>
      </c>
      <c r="N10721" s="50">
        <v>5.1999999999999998E-2</v>
      </c>
      <c r="O10721" s="50">
        <v>5.2200000000000003E-2</v>
      </c>
      <c r="R10721" s="59"/>
    </row>
    <row r="10722" spans="11:18" x14ac:dyDescent="0.2">
      <c r="K10722" s="17">
        <v>10713</v>
      </c>
      <c r="L10722" s="50">
        <v>1.8920108994201676E-3</v>
      </c>
      <c r="M10722" s="50">
        <v>1.9063389527559462E-3</v>
      </c>
      <c r="N10722" s="50">
        <v>5.2600000000000001E-2</v>
      </c>
      <c r="O10722" s="50">
        <v>5.3199999999999997E-2</v>
      </c>
      <c r="R10722" s="59"/>
    </row>
    <row r="10723" spans="11:18" x14ac:dyDescent="0.2">
      <c r="K10723" s="17">
        <v>10714</v>
      </c>
      <c r="L10723" s="50">
        <v>1.6652517589126415E-3</v>
      </c>
      <c r="M10723" s="50">
        <v>1.6787722882591865E-3</v>
      </c>
      <c r="N10723" s="50">
        <v>0.05</v>
      </c>
      <c r="O10723" s="50">
        <v>5.0200000000000002E-2</v>
      </c>
      <c r="R10723" s="59"/>
    </row>
    <row r="10724" spans="11:18" x14ac:dyDescent="0.2">
      <c r="K10724" s="17">
        <v>10715</v>
      </c>
      <c r="L10724" s="50">
        <v>1.7946567186783533E-3</v>
      </c>
      <c r="M10724" s="50">
        <v>1.8100279227917305E-3</v>
      </c>
      <c r="N10724" s="50">
        <v>5.6399999999999999E-2</v>
      </c>
      <c r="O10724" s="50">
        <v>5.7599999999999998E-2</v>
      </c>
      <c r="R10724" s="59"/>
    </row>
    <row r="10725" spans="11:18" x14ac:dyDescent="0.2">
      <c r="K10725" s="17">
        <v>10716</v>
      </c>
      <c r="L10725" s="50">
        <v>1.6221623927821763E-3</v>
      </c>
      <c r="M10725" s="50">
        <v>1.6365895611233031E-3</v>
      </c>
      <c r="N10725" s="50">
        <v>5.3400000000000003E-2</v>
      </c>
      <c r="O10725" s="50">
        <v>5.3999999999999999E-2</v>
      </c>
      <c r="R10725" s="59"/>
    </row>
    <row r="10726" spans="11:18" x14ac:dyDescent="0.2">
      <c r="K10726" s="17">
        <v>10717</v>
      </c>
      <c r="L10726" s="50">
        <v>1.8474803522748535E-3</v>
      </c>
      <c r="M10726" s="50">
        <v>1.8631263466137619E-3</v>
      </c>
      <c r="N10726" s="50">
        <v>5.8000000000000003E-2</v>
      </c>
      <c r="O10726" s="50">
        <v>5.8400000000000001E-2</v>
      </c>
      <c r="R10726" s="59"/>
    </row>
    <row r="10727" spans="11:18" x14ac:dyDescent="0.2">
      <c r="K10727" s="17">
        <v>10718</v>
      </c>
      <c r="L10727" s="50">
        <v>1.6656286860267742E-3</v>
      </c>
      <c r="M10727" s="50">
        <v>1.678883683976557E-3</v>
      </c>
      <c r="N10727" s="50">
        <v>4.8399999999999999E-2</v>
      </c>
      <c r="O10727" s="50">
        <v>4.9399999999999999E-2</v>
      </c>
      <c r="R10727" s="59"/>
    </row>
    <row r="10728" spans="11:18" x14ac:dyDescent="0.2">
      <c r="K10728" s="17">
        <v>10719</v>
      </c>
      <c r="L10728" s="50">
        <v>1.8323240429554818E-3</v>
      </c>
      <c r="M10728" s="50">
        <v>1.8468359107570553E-3</v>
      </c>
      <c r="N10728" s="50">
        <v>5.3400000000000003E-2</v>
      </c>
      <c r="O10728" s="50">
        <v>5.4199999999999998E-2</v>
      </c>
      <c r="R10728" s="59"/>
    </row>
    <row r="10729" spans="11:18" x14ac:dyDescent="0.2">
      <c r="K10729" s="17">
        <v>10720</v>
      </c>
      <c r="L10729" s="50">
        <v>1.6193284082894636E-3</v>
      </c>
      <c r="M10729" s="50">
        <v>1.6322434409997478E-3</v>
      </c>
      <c r="N10729" s="50">
        <v>4.7800000000000002E-2</v>
      </c>
      <c r="O10729" s="50">
        <v>4.8000000000000001E-2</v>
      </c>
      <c r="R10729" s="59"/>
    </row>
    <row r="10730" spans="11:18" x14ac:dyDescent="0.2">
      <c r="K10730" s="17">
        <v>10721</v>
      </c>
      <c r="L10730" s="50">
        <v>1.6090940394928584E-3</v>
      </c>
      <c r="M10730" s="50">
        <v>1.6229969358332391E-3</v>
      </c>
      <c r="N10730" s="50">
        <v>5.16E-2</v>
      </c>
      <c r="O10730" s="50">
        <v>5.1799999999999999E-2</v>
      </c>
      <c r="R10730" s="59"/>
    </row>
    <row r="10731" spans="11:18" x14ac:dyDescent="0.2">
      <c r="K10731" s="17">
        <v>10722</v>
      </c>
      <c r="L10731" s="50">
        <v>1.7143670767516379E-3</v>
      </c>
      <c r="M10731" s="50">
        <v>1.7284339019214144E-3</v>
      </c>
      <c r="N10731" s="50">
        <v>5.2200000000000003E-2</v>
      </c>
      <c r="O10731" s="50">
        <v>5.2400000000000002E-2</v>
      </c>
      <c r="R10731" s="59"/>
    </row>
    <row r="10732" spans="11:18" x14ac:dyDescent="0.2">
      <c r="K10732" s="17">
        <v>10723</v>
      </c>
      <c r="L10732" s="50">
        <v>1.5880240142892832E-3</v>
      </c>
      <c r="M10732" s="50">
        <v>1.6010709785794848E-3</v>
      </c>
      <c r="N10732" s="50">
        <v>4.8000000000000001E-2</v>
      </c>
      <c r="O10732" s="50">
        <v>4.8599999999999997E-2</v>
      </c>
      <c r="R10732" s="59"/>
    </row>
    <row r="10733" spans="11:18" x14ac:dyDescent="0.2">
      <c r="K10733" s="17">
        <v>10724</v>
      </c>
      <c r="L10733" s="50">
        <v>1.5638701273404593E-3</v>
      </c>
      <c r="M10733" s="50">
        <v>1.5767398573423663E-3</v>
      </c>
      <c r="N10733" s="50">
        <v>4.7600000000000003E-2</v>
      </c>
      <c r="O10733" s="50">
        <v>4.8000000000000001E-2</v>
      </c>
      <c r="R10733" s="59"/>
    </row>
    <row r="10734" spans="11:18" x14ac:dyDescent="0.2">
      <c r="K10734" s="17">
        <v>10725</v>
      </c>
      <c r="L10734" s="50">
        <v>1.6543169577855513E-3</v>
      </c>
      <c r="M10734" s="50">
        <v>1.669085356447481E-3</v>
      </c>
      <c r="N10734" s="50">
        <v>5.5E-2</v>
      </c>
      <c r="O10734" s="50">
        <v>5.5E-2</v>
      </c>
      <c r="R10734" s="59"/>
    </row>
    <row r="10735" spans="11:18" x14ac:dyDescent="0.2">
      <c r="K10735" s="17">
        <v>10726</v>
      </c>
      <c r="L10735" s="50">
        <v>1.7395698684094154E-3</v>
      </c>
      <c r="M10735" s="50">
        <v>1.753196748427169E-3</v>
      </c>
      <c r="N10735" s="50">
        <v>5.04E-2</v>
      </c>
      <c r="O10735" s="50">
        <v>5.0599999999999999E-2</v>
      </c>
      <c r="R10735" s="59"/>
    </row>
    <row r="10736" spans="11:18" x14ac:dyDescent="0.2">
      <c r="K10736" s="17">
        <v>10727</v>
      </c>
      <c r="L10736" s="50">
        <v>1.8876691059580509E-3</v>
      </c>
      <c r="M10736" s="50">
        <v>1.9018345374472773E-3</v>
      </c>
      <c r="N10736" s="50">
        <v>5.2200000000000003E-2</v>
      </c>
      <c r="O10736" s="50">
        <v>5.2400000000000002E-2</v>
      </c>
      <c r="R10736" s="59"/>
    </row>
    <row r="10737" spans="11:18" x14ac:dyDescent="0.2">
      <c r="K10737" s="17">
        <v>10728</v>
      </c>
      <c r="L10737" s="50">
        <v>1.5525542021143737E-3</v>
      </c>
      <c r="M10737" s="50">
        <v>1.5652717675987749E-3</v>
      </c>
      <c r="N10737" s="50">
        <v>4.7199999999999999E-2</v>
      </c>
      <c r="O10737" s="50">
        <v>4.7199999999999999E-2</v>
      </c>
      <c r="R10737" s="59"/>
    </row>
    <row r="10738" spans="11:18" x14ac:dyDescent="0.2">
      <c r="K10738" s="17">
        <v>10729</v>
      </c>
      <c r="L10738" s="50">
        <v>1.4859265432322607E-3</v>
      </c>
      <c r="M10738" s="50">
        <v>1.4984991236467356E-3</v>
      </c>
      <c r="N10738" s="50">
        <v>4.6600000000000003E-2</v>
      </c>
      <c r="O10738" s="50">
        <v>4.6800000000000001E-2</v>
      </c>
      <c r="R10738" s="59"/>
    </row>
    <row r="10739" spans="11:18" x14ac:dyDescent="0.2">
      <c r="K10739" s="17">
        <v>10730</v>
      </c>
      <c r="L10739" s="50">
        <v>1.6898796545062023E-3</v>
      </c>
      <c r="M10739" s="50">
        <v>1.7033363444677193E-3</v>
      </c>
      <c r="N10739" s="50">
        <v>4.9799999999999997E-2</v>
      </c>
      <c r="O10739" s="50">
        <v>0.05</v>
      </c>
      <c r="R10739" s="59"/>
    </row>
    <row r="10740" spans="11:18" x14ac:dyDescent="0.2">
      <c r="K10740" s="17">
        <v>10731</v>
      </c>
      <c r="L10740" s="50">
        <v>1.8572345375703382E-3</v>
      </c>
      <c r="M10740" s="50">
        <v>1.8721826066876641E-3</v>
      </c>
      <c r="N10740" s="50">
        <v>5.5399999999999998E-2</v>
      </c>
      <c r="O10740" s="50">
        <v>5.5599999999999997E-2</v>
      </c>
      <c r="R10740" s="59"/>
    </row>
    <row r="10741" spans="11:18" x14ac:dyDescent="0.2">
      <c r="K10741" s="17">
        <v>10732</v>
      </c>
      <c r="L10741" s="50">
        <v>1.7604055502782863E-3</v>
      </c>
      <c r="M10741" s="50">
        <v>1.7739858734856029E-3</v>
      </c>
      <c r="N10741" s="50">
        <v>0.05</v>
      </c>
      <c r="O10741" s="50">
        <v>5.0799999999999998E-2</v>
      </c>
      <c r="R10741" s="59"/>
    </row>
    <row r="10742" spans="11:18" x14ac:dyDescent="0.2">
      <c r="K10742" s="17">
        <v>10733</v>
      </c>
      <c r="L10742" s="50">
        <v>1.8632227248917997E-3</v>
      </c>
      <c r="M10742" s="50">
        <v>1.8766216582776188E-3</v>
      </c>
      <c r="N10742" s="50">
        <v>4.9200000000000001E-2</v>
      </c>
      <c r="O10742" s="50">
        <v>4.9599999999999998E-2</v>
      </c>
      <c r="R10742" s="59"/>
    </row>
    <row r="10743" spans="11:18" x14ac:dyDescent="0.2">
      <c r="K10743" s="17">
        <v>10734</v>
      </c>
      <c r="L10743" s="50">
        <v>1.6825268208363819E-3</v>
      </c>
      <c r="M10743" s="50">
        <v>1.6963218272954617E-3</v>
      </c>
      <c r="N10743" s="50">
        <v>5.0999999999999997E-2</v>
      </c>
      <c r="O10743" s="50">
        <v>5.1400000000000001E-2</v>
      </c>
      <c r="R10743" s="59"/>
    </row>
    <row r="10744" spans="11:18" x14ac:dyDescent="0.2">
      <c r="K10744" s="17">
        <v>10735</v>
      </c>
      <c r="L10744" s="50">
        <v>1.8072078185401021E-3</v>
      </c>
      <c r="M10744" s="50">
        <v>1.8204072510546951E-3</v>
      </c>
      <c r="N10744" s="50">
        <v>4.8399999999999999E-2</v>
      </c>
      <c r="O10744" s="50">
        <v>4.9200000000000001E-2</v>
      </c>
      <c r="R10744" s="59"/>
    </row>
    <row r="10745" spans="11:18" x14ac:dyDescent="0.2">
      <c r="K10745" s="17">
        <v>10736</v>
      </c>
      <c r="L10745" s="50">
        <v>2.0020078982577088E-3</v>
      </c>
      <c r="M10745" s="50">
        <v>2.0169482293093005E-3</v>
      </c>
      <c r="N10745" s="50">
        <v>5.5E-2</v>
      </c>
      <c r="O10745" s="50">
        <v>5.5599999999999997E-2</v>
      </c>
      <c r="R10745" s="59"/>
    </row>
    <row r="10746" spans="11:18" x14ac:dyDescent="0.2">
      <c r="K10746" s="17">
        <v>10737</v>
      </c>
      <c r="L10746" s="50">
        <v>1.7798621056672381E-3</v>
      </c>
      <c r="M10746" s="50">
        <v>1.7941632606490905E-3</v>
      </c>
      <c r="N10746" s="50">
        <v>5.2999999999999999E-2</v>
      </c>
      <c r="O10746" s="50">
        <v>5.3199999999999997E-2</v>
      </c>
      <c r="R10746" s="59"/>
    </row>
    <row r="10747" spans="11:18" x14ac:dyDescent="0.2">
      <c r="K10747" s="17">
        <v>10738</v>
      </c>
      <c r="L10747" s="50">
        <v>1.676570003244758E-3</v>
      </c>
      <c r="M10747" s="50">
        <v>1.6899476872070732E-3</v>
      </c>
      <c r="N10747" s="50">
        <v>4.9200000000000001E-2</v>
      </c>
      <c r="O10747" s="50">
        <v>4.9599999999999998E-2</v>
      </c>
      <c r="R10747" s="59"/>
    </row>
    <row r="10748" spans="11:18" x14ac:dyDescent="0.2">
      <c r="K10748" s="17">
        <v>10739</v>
      </c>
      <c r="L10748" s="50">
        <v>1.5530220447837696E-3</v>
      </c>
      <c r="M10748" s="50">
        <v>1.5660635160397037E-3</v>
      </c>
      <c r="N10748" s="50">
        <v>4.8399999999999999E-2</v>
      </c>
      <c r="O10748" s="50">
        <v>4.8800000000000003E-2</v>
      </c>
      <c r="R10748" s="59"/>
    </row>
    <row r="10749" spans="11:18" x14ac:dyDescent="0.2">
      <c r="K10749" s="17">
        <v>10740</v>
      </c>
      <c r="L10749" s="50">
        <v>1.7206336993728182E-3</v>
      </c>
      <c r="M10749" s="50">
        <v>1.7345560235461019E-3</v>
      </c>
      <c r="N10749" s="50">
        <v>5.1400000000000001E-2</v>
      </c>
      <c r="O10749" s="50">
        <v>5.1999999999999998E-2</v>
      </c>
      <c r="R10749" s="59"/>
    </row>
    <row r="10750" spans="11:18" x14ac:dyDescent="0.2">
      <c r="K10750" s="17">
        <v>10741</v>
      </c>
      <c r="L10750" s="50">
        <v>1.7922187313628392E-3</v>
      </c>
      <c r="M10750" s="50">
        <v>1.8058008184002447E-3</v>
      </c>
      <c r="N10750" s="50">
        <v>0.05</v>
      </c>
      <c r="O10750" s="50">
        <v>5.0599999999999999E-2</v>
      </c>
      <c r="R10750" s="59"/>
    </row>
    <row r="10751" spans="11:18" x14ac:dyDescent="0.2">
      <c r="K10751" s="17">
        <v>10742</v>
      </c>
      <c r="L10751" s="50">
        <v>1.6974128596607975E-3</v>
      </c>
      <c r="M10751" s="50">
        <v>1.7103947088716609E-3</v>
      </c>
      <c r="N10751" s="50">
        <v>4.7600000000000003E-2</v>
      </c>
      <c r="O10751" s="50">
        <v>4.8399999999999999E-2</v>
      </c>
      <c r="R10751" s="59"/>
    </row>
    <row r="10752" spans="11:18" x14ac:dyDescent="0.2">
      <c r="K10752" s="17">
        <v>10743</v>
      </c>
      <c r="L10752" s="50">
        <v>1.731227690158238E-3</v>
      </c>
      <c r="M10752" s="50">
        <v>1.7455448834967227E-3</v>
      </c>
      <c r="N10752" s="50">
        <v>5.28E-2</v>
      </c>
      <c r="O10752" s="50">
        <v>5.3199999999999997E-2</v>
      </c>
      <c r="R10752" s="59"/>
    </row>
    <row r="10753" spans="11:18" x14ac:dyDescent="0.2">
      <c r="K10753" s="17">
        <v>10744</v>
      </c>
      <c r="L10753" s="50">
        <v>1.4148347458400057E-3</v>
      </c>
      <c r="M10753" s="50">
        <v>1.4265863660854908E-3</v>
      </c>
      <c r="N10753" s="50">
        <v>4.3400000000000001E-2</v>
      </c>
      <c r="O10753" s="50">
        <v>4.3999999999999997E-2</v>
      </c>
      <c r="R10753" s="59"/>
    </row>
    <row r="10754" spans="11:18" x14ac:dyDescent="0.2">
      <c r="K10754" s="17">
        <v>10745</v>
      </c>
      <c r="L10754" s="50">
        <v>1.6780482131366597E-3</v>
      </c>
      <c r="M10754" s="50">
        <v>1.6920880871675091E-3</v>
      </c>
      <c r="N10754" s="50">
        <v>5.1999999999999998E-2</v>
      </c>
      <c r="O10754" s="50">
        <v>5.2400000000000002E-2</v>
      </c>
      <c r="R10754" s="59"/>
    </row>
    <row r="10755" spans="11:18" x14ac:dyDescent="0.2">
      <c r="K10755" s="17">
        <v>10746</v>
      </c>
      <c r="L10755" s="50">
        <v>1.970120757412523E-3</v>
      </c>
      <c r="M10755" s="50">
        <v>1.9857377189936073E-3</v>
      </c>
      <c r="N10755" s="50">
        <v>5.7599999999999998E-2</v>
      </c>
      <c r="O10755" s="50">
        <v>5.8000000000000003E-2</v>
      </c>
      <c r="R10755" s="59"/>
    </row>
    <row r="10756" spans="11:18" x14ac:dyDescent="0.2">
      <c r="K10756" s="17">
        <v>10747</v>
      </c>
      <c r="L10756" s="50">
        <v>1.4758783275293909E-3</v>
      </c>
      <c r="M10756" s="50">
        <v>1.4890329093000547E-3</v>
      </c>
      <c r="N10756" s="50">
        <v>4.8800000000000003E-2</v>
      </c>
      <c r="O10756" s="50">
        <v>4.9000000000000002E-2</v>
      </c>
      <c r="R10756" s="59"/>
    </row>
    <row r="10757" spans="11:18" x14ac:dyDescent="0.2">
      <c r="K10757" s="17">
        <v>10748</v>
      </c>
      <c r="L10757" s="50">
        <v>1.8953254497853973E-3</v>
      </c>
      <c r="M10757" s="50">
        <v>1.9110006025397439E-3</v>
      </c>
      <c r="N10757" s="50">
        <v>5.8200000000000002E-2</v>
      </c>
      <c r="O10757" s="50">
        <v>5.8200000000000002E-2</v>
      </c>
      <c r="R10757" s="59"/>
    </row>
    <row r="10758" spans="11:18" x14ac:dyDescent="0.2">
      <c r="K10758" s="17">
        <v>10749</v>
      </c>
      <c r="L10758" s="50">
        <v>1.5903949194110097E-3</v>
      </c>
      <c r="M10758" s="50">
        <v>1.6038497027284087E-3</v>
      </c>
      <c r="N10758" s="50">
        <v>0.05</v>
      </c>
      <c r="O10758" s="50">
        <v>5.0200000000000002E-2</v>
      </c>
      <c r="R10758" s="59"/>
    </row>
    <row r="10759" spans="11:18" x14ac:dyDescent="0.2">
      <c r="K10759" s="17">
        <v>10750</v>
      </c>
      <c r="L10759" s="50">
        <v>1.8900153367087909E-3</v>
      </c>
      <c r="M10759" s="50">
        <v>1.9042675501211896E-3</v>
      </c>
      <c r="N10759" s="50">
        <v>5.2600000000000001E-2</v>
      </c>
      <c r="O10759" s="50">
        <v>5.2999999999999999E-2</v>
      </c>
      <c r="R10759" s="59"/>
    </row>
    <row r="10760" spans="11:18" x14ac:dyDescent="0.2">
      <c r="K10760" s="17">
        <v>10751</v>
      </c>
      <c r="L10760" s="50">
        <v>1.7908230816776917E-3</v>
      </c>
      <c r="M10760" s="50">
        <v>1.8048636181787717E-3</v>
      </c>
      <c r="N10760" s="50">
        <v>5.16E-2</v>
      </c>
      <c r="O10760" s="50">
        <v>5.2200000000000003E-2</v>
      </c>
      <c r="R10760" s="59"/>
    </row>
    <row r="10761" spans="11:18" x14ac:dyDescent="0.2">
      <c r="K10761" s="17">
        <v>10752</v>
      </c>
      <c r="L10761" s="50">
        <v>1.6650751724986562E-3</v>
      </c>
      <c r="M10761" s="50">
        <v>1.6792729483587976E-3</v>
      </c>
      <c r="N10761" s="50">
        <v>5.2400000000000002E-2</v>
      </c>
      <c r="O10761" s="50">
        <v>5.3199999999999997E-2</v>
      </c>
      <c r="R10761" s="59"/>
    </row>
    <row r="10762" spans="11:18" x14ac:dyDescent="0.2">
      <c r="K10762" s="17">
        <v>10753</v>
      </c>
      <c r="L10762" s="50">
        <v>2.0935729067884301E-3</v>
      </c>
      <c r="M10762" s="50">
        <v>2.1086401933126313E-3</v>
      </c>
      <c r="N10762" s="50">
        <v>5.5399999999999998E-2</v>
      </c>
      <c r="O10762" s="50">
        <v>5.5800000000000002E-2</v>
      </c>
      <c r="R10762" s="59"/>
    </row>
    <row r="10763" spans="11:18" x14ac:dyDescent="0.2">
      <c r="K10763" s="17">
        <v>10754</v>
      </c>
      <c r="L10763" s="50">
        <v>1.8428260499620418E-3</v>
      </c>
      <c r="M10763" s="50">
        <v>1.8572499211304209E-3</v>
      </c>
      <c r="N10763" s="50">
        <v>5.2999999999999999E-2</v>
      </c>
      <c r="O10763" s="50">
        <v>5.3600000000000002E-2</v>
      </c>
      <c r="R10763" s="59"/>
    </row>
    <row r="10764" spans="11:18" x14ac:dyDescent="0.2">
      <c r="K10764" s="17">
        <v>10755</v>
      </c>
      <c r="L10764" s="50">
        <v>1.9481782738212218E-3</v>
      </c>
      <c r="M10764" s="50">
        <v>1.9622164799036838E-3</v>
      </c>
      <c r="N10764" s="50">
        <v>5.1400000000000001E-2</v>
      </c>
      <c r="O10764" s="50">
        <v>5.1999999999999998E-2</v>
      </c>
      <c r="R10764" s="59"/>
    </row>
    <row r="10765" spans="11:18" x14ac:dyDescent="0.2">
      <c r="K10765" s="17">
        <v>10756</v>
      </c>
      <c r="L10765" s="50">
        <v>1.7051139273415383E-3</v>
      </c>
      <c r="M10765" s="50">
        <v>1.7192819262261722E-3</v>
      </c>
      <c r="N10765" s="50">
        <v>5.2200000000000003E-2</v>
      </c>
      <c r="O10765" s="50">
        <v>5.28E-2</v>
      </c>
      <c r="R10765" s="59"/>
    </row>
    <row r="10766" spans="11:18" x14ac:dyDescent="0.2">
      <c r="K10766" s="17">
        <v>10757</v>
      </c>
      <c r="L10766" s="50">
        <v>1.663769494119143E-3</v>
      </c>
      <c r="M10766" s="50">
        <v>1.6786444530694851E-3</v>
      </c>
      <c r="N10766" s="50">
        <v>5.5399999999999998E-2</v>
      </c>
      <c r="O10766" s="50">
        <v>5.5399999999999998E-2</v>
      </c>
      <c r="R10766" s="59"/>
    </row>
    <row r="10767" spans="11:18" x14ac:dyDescent="0.2">
      <c r="K10767" s="17">
        <v>10758</v>
      </c>
      <c r="L10767" s="50">
        <v>1.5590323273012359E-3</v>
      </c>
      <c r="M10767" s="50">
        <v>1.572372769321369E-3</v>
      </c>
      <c r="N10767" s="50">
        <v>4.9599999999999998E-2</v>
      </c>
      <c r="O10767" s="50">
        <v>4.9599999999999998E-2</v>
      </c>
      <c r="R10767" s="59"/>
    </row>
    <row r="10768" spans="11:18" x14ac:dyDescent="0.2">
      <c r="K10768" s="17">
        <v>10759</v>
      </c>
      <c r="L10768" s="50">
        <v>1.6645214844168081E-3</v>
      </c>
      <c r="M10768" s="50">
        <v>1.6784889162574461E-3</v>
      </c>
      <c r="N10768" s="50">
        <v>5.1799999999999999E-2</v>
      </c>
      <c r="O10768" s="50">
        <v>5.1999999999999998E-2</v>
      </c>
      <c r="R10768" s="59"/>
    </row>
    <row r="10769" spans="11:18" x14ac:dyDescent="0.2">
      <c r="K10769" s="17">
        <v>10760</v>
      </c>
      <c r="L10769" s="50">
        <v>1.4831723495378249E-3</v>
      </c>
      <c r="M10769" s="50">
        <v>1.4970933721556773E-3</v>
      </c>
      <c r="N10769" s="50">
        <v>5.1799999999999999E-2</v>
      </c>
      <c r="O10769" s="50">
        <v>5.2200000000000003E-2</v>
      </c>
      <c r="R10769" s="59"/>
    </row>
    <row r="10770" spans="11:18" x14ac:dyDescent="0.2">
      <c r="K10770" s="17">
        <v>10761</v>
      </c>
      <c r="L10770" s="50">
        <v>1.6410957620668753E-3</v>
      </c>
      <c r="M10770" s="50">
        <v>1.6553727291190562E-3</v>
      </c>
      <c r="N10770" s="50">
        <v>5.28E-2</v>
      </c>
      <c r="O10770" s="50">
        <v>5.3199999999999997E-2</v>
      </c>
      <c r="R10770" s="59"/>
    </row>
    <row r="10771" spans="11:18" x14ac:dyDescent="0.2">
      <c r="K10771" s="17">
        <v>10762</v>
      </c>
      <c r="L10771" s="50">
        <v>1.8312350645036705E-3</v>
      </c>
      <c r="M10771" s="50">
        <v>1.8447668608748862E-3</v>
      </c>
      <c r="N10771" s="50">
        <v>4.9799999999999997E-2</v>
      </c>
      <c r="O10771" s="50">
        <v>5.0200000000000002E-2</v>
      </c>
      <c r="R10771" s="59"/>
    </row>
    <row r="10772" spans="11:18" x14ac:dyDescent="0.2">
      <c r="K10772" s="17">
        <v>10763</v>
      </c>
      <c r="L10772" s="50">
        <v>1.8998213703831702E-3</v>
      </c>
      <c r="M10772" s="50">
        <v>1.9148636011331146E-3</v>
      </c>
      <c r="N10772" s="50">
        <v>5.5399999999999998E-2</v>
      </c>
      <c r="O10772" s="50">
        <v>5.6000000000000001E-2</v>
      </c>
      <c r="R10772" s="59"/>
    </row>
    <row r="10773" spans="11:18" x14ac:dyDescent="0.2">
      <c r="K10773" s="17">
        <v>10764</v>
      </c>
      <c r="L10773" s="50">
        <v>1.8120439915333044E-3</v>
      </c>
      <c r="M10773" s="50">
        <v>1.8272598296824078E-3</v>
      </c>
      <c r="N10773" s="50">
        <v>5.62E-2</v>
      </c>
      <c r="O10773" s="50">
        <v>5.6800000000000003E-2</v>
      </c>
      <c r="R10773" s="59"/>
    </row>
    <row r="10774" spans="11:18" x14ac:dyDescent="0.2">
      <c r="K10774" s="17">
        <v>10765</v>
      </c>
      <c r="L10774" s="50">
        <v>1.583529019953863E-3</v>
      </c>
      <c r="M10774" s="50">
        <v>1.597262415831796E-3</v>
      </c>
      <c r="N10774" s="50">
        <v>5.0799999999999998E-2</v>
      </c>
      <c r="O10774" s="50">
        <v>5.1200000000000002E-2</v>
      </c>
      <c r="R10774" s="59"/>
    </row>
    <row r="10775" spans="11:18" x14ac:dyDescent="0.2">
      <c r="K10775" s="17">
        <v>10766</v>
      </c>
      <c r="L10775" s="50">
        <v>1.3241272595043466E-3</v>
      </c>
      <c r="M10775" s="50">
        <v>1.3359421995049008E-3</v>
      </c>
      <c r="N10775" s="50">
        <v>4.3999999999999997E-2</v>
      </c>
      <c r="O10775" s="50">
        <v>4.3999999999999997E-2</v>
      </c>
      <c r="R10775" s="59"/>
    </row>
    <row r="10776" spans="11:18" x14ac:dyDescent="0.2">
      <c r="K10776" s="17">
        <v>10767</v>
      </c>
      <c r="L10776" s="50">
        <v>1.8858605610932017E-3</v>
      </c>
      <c r="M10776" s="50">
        <v>1.9008910834965777E-3</v>
      </c>
      <c r="N10776" s="50">
        <v>5.5399999999999998E-2</v>
      </c>
      <c r="O10776" s="50">
        <v>5.5800000000000002E-2</v>
      </c>
      <c r="R10776" s="59"/>
    </row>
    <row r="10777" spans="11:18" x14ac:dyDescent="0.2">
      <c r="K10777" s="17">
        <v>10768</v>
      </c>
      <c r="L10777" s="50">
        <v>1.9226670428291624E-3</v>
      </c>
      <c r="M10777" s="50">
        <v>1.9377214744113744E-3</v>
      </c>
      <c r="N10777" s="50">
        <v>5.5599999999999997E-2</v>
      </c>
      <c r="O10777" s="50">
        <v>5.6000000000000001E-2</v>
      </c>
      <c r="R10777" s="59"/>
    </row>
    <row r="10778" spans="11:18" x14ac:dyDescent="0.2">
      <c r="K10778" s="17">
        <v>10769</v>
      </c>
      <c r="L10778" s="50">
        <v>1.6821703604438028E-3</v>
      </c>
      <c r="M10778" s="50">
        <v>1.6951047871883809E-3</v>
      </c>
      <c r="N10778" s="50">
        <v>4.7800000000000002E-2</v>
      </c>
      <c r="O10778" s="50">
        <v>4.8000000000000001E-2</v>
      </c>
      <c r="R10778" s="59"/>
    </row>
    <row r="10779" spans="11:18" x14ac:dyDescent="0.2">
      <c r="K10779" s="17">
        <v>10770</v>
      </c>
      <c r="L10779" s="50">
        <v>1.6423643287574593E-3</v>
      </c>
      <c r="M10779" s="50">
        <v>1.6557950250693087E-3</v>
      </c>
      <c r="N10779" s="50">
        <v>4.9799999999999997E-2</v>
      </c>
      <c r="O10779" s="50">
        <v>0.05</v>
      </c>
      <c r="R10779" s="59"/>
    </row>
    <row r="10780" spans="11:18" x14ac:dyDescent="0.2">
      <c r="K10780" s="17">
        <v>10771</v>
      </c>
      <c r="L10780" s="50">
        <v>1.514389608790283E-3</v>
      </c>
      <c r="M10780" s="50">
        <v>1.5273624371301773E-3</v>
      </c>
      <c r="N10780" s="50">
        <v>4.8000000000000001E-2</v>
      </c>
      <c r="O10780" s="50">
        <v>4.8399999999999999E-2</v>
      </c>
      <c r="R10780" s="59"/>
    </row>
    <row r="10781" spans="11:18" x14ac:dyDescent="0.2">
      <c r="K10781" s="17">
        <v>10772</v>
      </c>
      <c r="L10781" s="50">
        <v>1.6806102874810022E-3</v>
      </c>
      <c r="M10781" s="50">
        <v>1.6940655325482531E-3</v>
      </c>
      <c r="N10781" s="50">
        <v>4.9799999999999997E-2</v>
      </c>
      <c r="O10781" s="50">
        <v>5.0200000000000002E-2</v>
      </c>
      <c r="R10781" s="59"/>
    </row>
    <row r="10782" spans="11:18" x14ac:dyDescent="0.2">
      <c r="K10782" s="17">
        <v>10773</v>
      </c>
      <c r="L10782" s="50">
        <v>1.641387049473132E-3</v>
      </c>
      <c r="M10782" s="50">
        <v>1.6549152445592249E-3</v>
      </c>
      <c r="N10782" s="50">
        <v>5.0200000000000002E-2</v>
      </c>
      <c r="O10782" s="50">
        <v>5.04E-2</v>
      </c>
      <c r="R10782" s="59"/>
    </row>
    <row r="10783" spans="11:18" x14ac:dyDescent="0.2">
      <c r="K10783" s="17">
        <v>10774</v>
      </c>
      <c r="L10783" s="50">
        <v>1.9750787472340519E-3</v>
      </c>
      <c r="M10783" s="50">
        <v>1.9891938734360138E-3</v>
      </c>
      <c r="N10783" s="50">
        <v>5.1799999999999999E-2</v>
      </c>
      <c r="O10783" s="50">
        <v>5.2400000000000002E-2</v>
      </c>
      <c r="R10783" s="59"/>
    </row>
    <row r="10784" spans="11:18" x14ac:dyDescent="0.2">
      <c r="K10784" s="17">
        <v>10775</v>
      </c>
      <c r="L10784" s="50">
        <v>1.6179097298865716E-3</v>
      </c>
      <c r="M10784" s="50">
        <v>1.6307285792019079E-3</v>
      </c>
      <c r="N10784" s="50">
        <v>4.7199999999999999E-2</v>
      </c>
      <c r="O10784" s="50">
        <v>4.7600000000000003E-2</v>
      </c>
      <c r="R10784" s="59"/>
    </row>
    <row r="10785" spans="11:18" x14ac:dyDescent="0.2">
      <c r="K10785" s="17">
        <v>10776</v>
      </c>
      <c r="L10785" s="50">
        <v>1.6737666016089533E-3</v>
      </c>
      <c r="M10785" s="50">
        <v>1.6870096310573491E-3</v>
      </c>
      <c r="N10785" s="50">
        <v>4.8800000000000003E-2</v>
      </c>
      <c r="O10785" s="50">
        <v>4.9200000000000001E-2</v>
      </c>
      <c r="R10785" s="59"/>
    </row>
    <row r="10786" spans="11:18" x14ac:dyDescent="0.2">
      <c r="K10786" s="17">
        <v>10777</v>
      </c>
      <c r="L10786" s="50">
        <v>1.6780947017556737E-3</v>
      </c>
      <c r="M10786" s="50">
        <v>1.6926913996999193E-3</v>
      </c>
      <c r="N10786" s="50">
        <v>5.3999999999999999E-2</v>
      </c>
      <c r="O10786" s="50">
        <v>5.4600000000000003E-2</v>
      </c>
      <c r="R10786" s="59"/>
    </row>
    <row r="10787" spans="11:18" x14ac:dyDescent="0.2">
      <c r="K10787" s="17">
        <v>10778</v>
      </c>
      <c r="L10787" s="50">
        <v>1.7610202499936829E-3</v>
      </c>
      <c r="M10787" s="50">
        <v>1.7746448326209294E-3</v>
      </c>
      <c r="N10787" s="50">
        <v>5.04E-2</v>
      </c>
      <c r="O10787" s="50">
        <v>5.0599999999999999E-2</v>
      </c>
      <c r="R10787" s="59"/>
    </row>
    <row r="10788" spans="11:18" x14ac:dyDescent="0.2">
      <c r="K10788" s="17">
        <v>10779</v>
      </c>
      <c r="L10788" s="50">
        <v>1.6756550797267105E-3</v>
      </c>
      <c r="M10788" s="50">
        <v>1.6883613112718492E-3</v>
      </c>
      <c r="N10788" s="50">
        <v>4.7E-2</v>
      </c>
      <c r="O10788" s="50">
        <v>4.7E-2</v>
      </c>
      <c r="R10788" s="59"/>
    </row>
    <row r="10789" spans="11:18" x14ac:dyDescent="0.2">
      <c r="K10789" s="17">
        <v>10780</v>
      </c>
      <c r="L10789" s="50">
        <v>1.8064663342042984E-3</v>
      </c>
      <c r="M10789" s="50">
        <v>1.8202775292568351E-3</v>
      </c>
      <c r="N10789" s="50">
        <v>5.0999999999999997E-2</v>
      </c>
      <c r="O10789" s="50">
        <v>5.1200000000000002E-2</v>
      </c>
      <c r="R10789" s="59"/>
    </row>
    <row r="10790" spans="11:18" x14ac:dyDescent="0.2">
      <c r="K10790" s="17">
        <v>10781</v>
      </c>
      <c r="L10790" s="50">
        <v>1.7574773186354272E-3</v>
      </c>
      <c r="M10790" s="50">
        <v>1.7713442214052941E-3</v>
      </c>
      <c r="N10790" s="50">
        <v>5.1200000000000002E-2</v>
      </c>
      <c r="O10790" s="50">
        <v>5.1400000000000001E-2</v>
      </c>
      <c r="R10790" s="59"/>
    </row>
    <row r="10791" spans="11:18" x14ac:dyDescent="0.2">
      <c r="K10791" s="17">
        <v>10782</v>
      </c>
      <c r="L10791" s="50">
        <v>1.9687979126651622E-3</v>
      </c>
      <c r="M10791" s="50">
        <v>1.9831578264189109E-3</v>
      </c>
      <c r="N10791" s="50">
        <v>5.2600000000000001E-2</v>
      </c>
      <c r="O10791" s="50">
        <v>5.3400000000000003E-2</v>
      </c>
      <c r="R10791" s="59"/>
    </row>
    <row r="10792" spans="11:18" x14ac:dyDescent="0.2">
      <c r="K10792" s="17">
        <v>10783</v>
      </c>
      <c r="L10792" s="50">
        <v>1.559630500600556E-3</v>
      </c>
      <c r="M10792" s="50">
        <v>1.5720404454589853E-3</v>
      </c>
      <c r="N10792" s="50">
        <v>4.58E-2</v>
      </c>
      <c r="O10792" s="50">
        <v>4.6199999999999998E-2</v>
      </c>
      <c r="R10792" s="59"/>
    </row>
    <row r="10793" spans="11:18" x14ac:dyDescent="0.2">
      <c r="K10793" s="17">
        <v>10784</v>
      </c>
      <c r="L10793" s="50">
        <v>1.734887255708858E-3</v>
      </c>
      <c r="M10793" s="50">
        <v>1.7489251534085774E-3</v>
      </c>
      <c r="N10793" s="50">
        <v>5.1999999999999998E-2</v>
      </c>
      <c r="O10793" s="50">
        <v>5.2200000000000003E-2</v>
      </c>
      <c r="R10793" s="59"/>
    </row>
    <row r="10794" spans="11:18" x14ac:dyDescent="0.2">
      <c r="K10794" s="17">
        <v>10785</v>
      </c>
      <c r="L10794" s="50">
        <v>1.8518485804869915E-3</v>
      </c>
      <c r="M10794" s="50">
        <v>1.8667538723233985E-3</v>
      </c>
      <c r="N10794" s="50">
        <v>5.5E-2</v>
      </c>
      <c r="O10794" s="50">
        <v>5.5399999999999998E-2</v>
      </c>
      <c r="R10794" s="59"/>
    </row>
    <row r="10795" spans="11:18" x14ac:dyDescent="0.2">
      <c r="K10795" s="17">
        <v>10786</v>
      </c>
      <c r="L10795" s="50">
        <v>1.9053681518479734E-3</v>
      </c>
      <c r="M10795" s="50">
        <v>1.9195002080266946E-3</v>
      </c>
      <c r="N10795" s="50">
        <v>5.1999999999999998E-2</v>
      </c>
      <c r="O10795" s="50">
        <v>5.2600000000000001E-2</v>
      </c>
      <c r="R10795" s="59"/>
    </row>
    <row r="10796" spans="11:18" x14ac:dyDescent="0.2">
      <c r="K10796" s="17">
        <v>10787</v>
      </c>
      <c r="L10796" s="50">
        <v>1.8733091757768584E-3</v>
      </c>
      <c r="M10796" s="50">
        <v>1.8876411607292578E-3</v>
      </c>
      <c r="N10796" s="50">
        <v>5.28E-2</v>
      </c>
      <c r="O10796" s="50">
        <v>5.3199999999999997E-2</v>
      </c>
      <c r="R10796" s="59"/>
    </row>
    <row r="10797" spans="11:18" x14ac:dyDescent="0.2">
      <c r="K10797" s="17">
        <v>10788</v>
      </c>
      <c r="L10797" s="50">
        <v>1.5066842734863166E-3</v>
      </c>
      <c r="M10797" s="50">
        <v>1.5192423569817255E-3</v>
      </c>
      <c r="N10797" s="50">
        <v>4.6399999999999997E-2</v>
      </c>
      <c r="O10797" s="50">
        <v>4.6800000000000001E-2</v>
      </c>
      <c r="R10797" s="59"/>
    </row>
    <row r="10798" spans="11:18" x14ac:dyDescent="0.2">
      <c r="K10798" s="17">
        <v>10789</v>
      </c>
      <c r="L10798" s="50">
        <v>1.8628791462942278E-3</v>
      </c>
      <c r="M10798" s="50">
        <v>1.8771278783159837E-3</v>
      </c>
      <c r="N10798" s="50">
        <v>5.2600000000000001E-2</v>
      </c>
      <c r="O10798" s="50">
        <v>5.28E-2</v>
      </c>
      <c r="R10798" s="59"/>
    </row>
    <row r="10799" spans="11:18" x14ac:dyDescent="0.2">
      <c r="K10799" s="17">
        <v>10790</v>
      </c>
      <c r="L10799" s="50">
        <v>1.7431749260289917E-3</v>
      </c>
      <c r="M10799" s="50">
        <v>1.7565694191615747E-3</v>
      </c>
      <c r="N10799" s="50">
        <v>4.9200000000000001E-2</v>
      </c>
      <c r="O10799" s="50">
        <v>0.05</v>
      </c>
      <c r="R10799" s="59"/>
    </row>
    <row r="10800" spans="11:18" x14ac:dyDescent="0.2">
      <c r="K10800" s="17">
        <v>10791</v>
      </c>
      <c r="L10800" s="50">
        <v>1.6402158096892497E-3</v>
      </c>
      <c r="M10800" s="50">
        <v>1.6533558207034098E-3</v>
      </c>
      <c r="N10800" s="50">
        <v>4.8399999999999999E-2</v>
      </c>
      <c r="O10800" s="50">
        <v>4.9000000000000002E-2</v>
      </c>
      <c r="R10800" s="59"/>
    </row>
    <row r="10801" spans="11:18" x14ac:dyDescent="0.2">
      <c r="K10801" s="17">
        <v>10792</v>
      </c>
      <c r="L10801" s="50">
        <v>1.9674421353162034E-3</v>
      </c>
      <c r="M10801" s="50">
        <v>1.9816575104929924E-3</v>
      </c>
      <c r="N10801" s="50">
        <v>5.2200000000000003E-2</v>
      </c>
      <c r="O10801" s="50">
        <v>5.2600000000000001E-2</v>
      </c>
      <c r="R10801" s="59"/>
    </row>
    <row r="10802" spans="11:18" x14ac:dyDescent="0.2">
      <c r="K10802" s="17">
        <v>10793</v>
      </c>
      <c r="L10802" s="50">
        <v>1.6236303079004899E-3</v>
      </c>
      <c r="M10802" s="50">
        <v>1.6372971180190774E-3</v>
      </c>
      <c r="N10802" s="50">
        <v>5.0200000000000002E-2</v>
      </c>
      <c r="O10802" s="50">
        <v>5.1400000000000001E-2</v>
      </c>
      <c r="R10802" s="59"/>
    </row>
    <row r="10803" spans="11:18" x14ac:dyDescent="0.2">
      <c r="K10803" s="17">
        <v>10794</v>
      </c>
      <c r="L10803" s="50">
        <v>1.5472611134653871E-3</v>
      </c>
      <c r="M10803" s="50">
        <v>1.5612296456054002E-3</v>
      </c>
      <c r="N10803" s="50">
        <v>5.1799999999999999E-2</v>
      </c>
      <c r="O10803" s="50">
        <v>5.2200000000000003E-2</v>
      </c>
      <c r="R10803" s="59"/>
    </row>
    <row r="10804" spans="11:18" x14ac:dyDescent="0.2">
      <c r="K10804" s="17">
        <v>10795</v>
      </c>
      <c r="L10804" s="50">
        <v>1.6923575759124198E-3</v>
      </c>
      <c r="M10804" s="50">
        <v>1.705298673888171E-3</v>
      </c>
      <c r="N10804" s="50">
        <v>4.7399999999999998E-2</v>
      </c>
      <c r="O10804" s="50">
        <v>4.82E-2</v>
      </c>
      <c r="R10804" s="59"/>
    </row>
    <row r="10805" spans="11:18" x14ac:dyDescent="0.2">
      <c r="K10805" s="17">
        <v>10796</v>
      </c>
      <c r="L10805" s="50">
        <v>1.813813539974061E-3</v>
      </c>
      <c r="M10805" s="50">
        <v>1.8270306709875144E-3</v>
      </c>
      <c r="N10805" s="50">
        <v>4.8800000000000003E-2</v>
      </c>
      <c r="O10805" s="50">
        <v>4.8800000000000003E-2</v>
      </c>
      <c r="R10805" s="59"/>
    </row>
    <row r="10806" spans="11:18" x14ac:dyDescent="0.2">
      <c r="K10806" s="17">
        <v>10797</v>
      </c>
      <c r="L10806" s="50">
        <v>1.6264279727362058E-3</v>
      </c>
      <c r="M10806" s="50">
        <v>1.6394966115636982E-3</v>
      </c>
      <c r="N10806" s="50">
        <v>4.8399999999999999E-2</v>
      </c>
      <c r="O10806" s="50">
        <v>4.8800000000000003E-2</v>
      </c>
      <c r="R10806" s="59"/>
    </row>
    <row r="10807" spans="11:18" x14ac:dyDescent="0.2">
      <c r="K10807" s="17">
        <v>10798</v>
      </c>
      <c r="L10807" s="50">
        <v>1.7572955138068923E-3</v>
      </c>
      <c r="M10807" s="50">
        <v>1.7712319699994541E-3</v>
      </c>
      <c r="N10807" s="50">
        <v>5.1400000000000001E-2</v>
      </c>
      <c r="O10807" s="50">
        <v>5.1799999999999999E-2</v>
      </c>
      <c r="R10807" s="59"/>
    </row>
    <row r="10808" spans="11:18" x14ac:dyDescent="0.2">
      <c r="K10808" s="17">
        <v>10799</v>
      </c>
      <c r="L10808" s="50">
        <v>1.750611650738518E-3</v>
      </c>
      <c r="M10808" s="50">
        <v>1.7643812756071619E-3</v>
      </c>
      <c r="N10808" s="50">
        <v>5.0999999999999997E-2</v>
      </c>
      <c r="O10808" s="50">
        <v>5.1200000000000002E-2</v>
      </c>
      <c r="R10808" s="59"/>
    </row>
    <row r="10809" spans="11:18" x14ac:dyDescent="0.2">
      <c r="K10809" s="17">
        <v>10800</v>
      </c>
      <c r="L10809" s="50">
        <v>1.7778661102023318E-3</v>
      </c>
      <c r="M10809" s="50">
        <v>1.7924396029703341E-3</v>
      </c>
      <c r="N10809" s="50">
        <v>5.3999999999999999E-2</v>
      </c>
      <c r="O10809" s="50">
        <v>5.4199999999999998E-2</v>
      </c>
      <c r="R10809" s="59"/>
    </row>
    <row r="10810" spans="11:18" x14ac:dyDescent="0.2">
      <c r="K10810" s="17">
        <v>10801</v>
      </c>
      <c r="L10810" s="50">
        <v>1.8632881055024864E-3</v>
      </c>
      <c r="M10810" s="50">
        <v>1.8780284853841384E-3</v>
      </c>
      <c r="N10810" s="50">
        <v>5.4399999999999997E-2</v>
      </c>
      <c r="O10810" s="50">
        <v>5.4800000000000001E-2</v>
      </c>
      <c r="R10810" s="59"/>
    </row>
    <row r="10811" spans="11:18" x14ac:dyDescent="0.2">
      <c r="K10811" s="17">
        <v>10802</v>
      </c>
      <c r="L10811" s="50">
        <v>1.9071401462358323E-3</v>
      </c>
      <c r="M10811" s="50">
        <v>1.9220949667460101E-3</v>
      </c>
      <c r="N10811" s="50">
        <v>5.5399999999999998E-2</v>
      </c>
      <c r="O10811" s="50">
        <v>5.5399999999999998E-2</v>
      </c>
      <c r="R10811" s="59"/>
    </row>
    <row r="10812" spans="11:18" x14ac:dyDescent="0.2">
      <c r="K10812" s="17">
        <v>10803</v>
      </c>
      <c r="L10812" s="50">
        <v>1.5033595561921799E-3</v>
      </c>
      <c r="M10812" s="50">
        <v>1.5169029733141585E-3</v>
      </c>
      <c r="N10812" s="50">
        <v>5.04E-2</v>
      </c>
      <c r="O10812" s="50">
        <v>5.0599999999999999E-2</v>
      </c>
      <c r="R10812" s="59"/>
    </row>
    <row r="10813" spans="11:18" x14ac:dyDescent="0.2">
      <c r="K10813" s="17">
        <v>10804</v>
      </c>
      <c r="L10813" s="50">
        <v>1.5201946387071652E-3</v>
      </c>
      <c r="M10813" s="50">
        <v>1.5325912100935372E-3</v>
      </c>
      <c r="N10813" s="50">
        <v>4.5999999999999999E-2</v>
      </c>
      <c r="O10813" s="50">
        <v>4.5999999999999999E-2</v>
      </c>
      <c r="R10813" s="59"/>
    </row>
    <row r="10814" spans="11:18" x14ac:dyDescent="0.2">
      <c r="K10814" s="17">
        <v>10805</v>
      </c>
      <c r="L10814" s="50">
        <v>1.6480515183119389E-3</v>
      </c>
      <c r="M10814" s="50">
        <v>1.6621611763243109E-3</v>
      </c>
      <c r="N10814" s="50">
        <v>5.2400000000000002E-2</v>
      </c>
      <c r="O10814" s="50">
        <v>5.28E-2</v>
      </c>
      <c r="R10814" s="59"/>
    </row>
    <row r="10815" spans="11:18" x14ac:dyDescent="0.2">
      <c r="K10815" s="17">
        <v>10806</v>
      </c>
      <c r="L10815" s="50">
        <v>2.0138426796177948E-3</v>
      </c>
      <c r="M10815" s="50">
        <v>2.0296490396116422E-3</v>
      </c>
      <c r="N10815" s="50">
        <v>5.8000000000000003E-2</v>
      </c>
      <c r="O10815" s="50">
        <v>5.8999999999999997E-2</v>
      </c>
      <c r="R10815" s="59"/>
    </row>
    <row r="10816" spans="11:18" x14ac:dyDescent="0.2">
      <c r="K10816" s="17">
        <v>10807</v>
      </c>
      <c r="L10816" s="50">
        <v>1.5829068122340377E-3</v>
      </c>
      <c r="M10816" s="50">
        <v>1.5954107748953632E-3</v>
      </c>
      <c r="N10816" s="50">
        <v>4.6199999999999998E-2</v>
      </c>
      <c r="O10816" s="50">
        <v>4.6399999999999997E-2</v>
      </c>
      <c r="R10816" s="59"/>
    </row>
    <row r="10817" spans="11:18" x14ac:dyDescent="0.2">
      <c r="K10817" s="17">
        <v>10808</v>
      </c>
      <c r="L10817" s="50">
        <v>1.9648133788811237E-3</v>
      </c>
      <c r="M10817" s="50">
        <v>1.9800784329956039E-3</v>
      </c>
      <c r="N10817" s="50">
        <v>5.62E-2</v>
      </c>
      <c r="O10817" s="50">
        <v>5.6599999999999998E-2</v>
      </c>
      <c r="R10817" s="59"/>
    </row>
    <row r="10818" spans="11:18" x14ac:dyDescent="0.2">
      <c r="K10818" s="17">
        <v>10809</v>
      </c>
      <c r="L10818" s="50">
        <v>1.6023611065289689E-3</v>
      </c>
      <c r="M10818" s="50">
        <v>1.6143300231109777E-3</v>
      </c>
      <c r="N10818" s="50">
        <v>4.3999999999999997E-2</v>
      </c>
      <c r="O10818" s="50">
        <v>4.4400000000000002E-2</v>
      </c>
      <c r="R10818" s="59"/>
    </row>
    <row r="10819" spans="11:18" x14ac:dyDescent="0.2">
      <c r="K10819" s="17">
        <v>10810</v>
      </c>
      <c r="L10819" s="50">
        <v>1.467821945840875E-3</v>
      </c>
      <c r="M10819" s="50">
        <v>1.4803162833364547E-3</v>
      </c>
      <c r="N10819" s="50">
        <v>4.6199999999999998E-2</v>
      </c>
      <c r="O10819" s="50">
        <v>4.6800000000000001E-2</v>
      </c>
      <c r="R10819" s="59"/>
    </row>
    <row r="10820" spans="11:18" x14ac:dyDescent="0.2">
      <c r="K10820" s="17">
        <v>10811</v>
      </c>
      <c r="L10820" s="50">
        <v>1.5587444495919883E-3</v>
      </c>
      <c r="M10820" s="50">
        <v>1.5715978712542121E-3</v>
      </c>
      <c r="N10820" s="50">
        <v>4.7399999999999998E-2</v>
      </c>
      <c r="O10820" s="50">
        <v>4.8000000000000001E-2</v>
      </c>
      <c r="R10820" s="59"/>
    </row>
    <row r="10821" spans="11:18" x14ac:dyDescent="0.2">
      <c r="K10821" s="17">
        <v>10812</v>
      </c>
      <c r="L10821" s="50">
        <v>1.5486189857525576E-3</v>
      </c>
      <c r="M10821" s="50">
        <v>1.5619916758515058E-3</v>
      </c>
      <c r="N10821" s="50">
        <v>4.9399999999999999E-2</v>
      </c>
      <c r="O10821" s="50">
        <v>4.9799999999999997E-2</v>
      </c>
      <c r="R10821" s="59"/>
    </row>
    <row r="10822" spans="11:18" x14ac:dyDescent="0.2">
      <c r="K10822" s="17">
        <v>10813</v>
      </c>
      <c r="L10822" s="50">
        <v>1.5162977305614069E-3</v>
      </c>
      <c r="M10822" s="50">
        <v>1.5283645541621948E-3</v>
      </c>
      <c r="N10822" s="50">
        <v>4.4600000000000001E-2</v>
      </c>
      <c r="O10822" s="50">
        <v>4.48E-2</v>
      </c>
      <c r="R10822" s="59"/>
    </row>
    <row r="10823" spans="11:18" x14ac:dyDescent="0.2">
      <c r="K10823" s="17">
        <v>10814</v>
      </c>
      <c r="L10823" s="50">
        <v>1.6910453204253735E-3</v>
      </c>
      <c r="M10823" s="50">
        <v>1.7040669776215267E-3</v>
      </c>
      <c r="N10823" s="50">
        <v>4.82E-2</v>
      </c>
      <c r="O10823" s="50">
        <v>4.82E-2</v>
      </c>
      <c r="R10823" s="59"/>
    </row>
    <row r="10824" spans="11:18" x14ac:dyDescent="0.2">
      <c r="K10824" s="17">
        <v>10815</v>
      </c>
      <c r="L10824" s="50">
        <v>1.9836141728978777E-3</v>
      </c>
      <c r="M10824" s="50">
        <v>1.9988010051142052E-3</v>
      </c>
      <c r="N10824" s="50">
        <v>5.62E-2</v>
      </c>
      <c r="O10824" s="50">
        <v>5.62E-2</v>
      </c>
      <c r="R10824" s="59"/>
    </row>
    <row r="10825" spans="11:18" x14ac:dyDescent="0.2">
      <c r="K10825" s="17">
        <v>10816</v>
      </c>
      <c r="L10825" s="50">
        <v>1.5288342789027648E-3</v>
      </c>
      <c r="M10825" s="50">
        <v>1.5414860557554349E-3</v>
      </c>
      <c r="N10825" s="50">
        <v>4.6600000000000003E-2</v>
      </c>
      <c r="O10825" s="50">
        <v>4.7199999999999999E-2</v>
      </c>
      <c r="R10825" s="59"/>
    </row>
    <row r="10826" spans="11:18" x14ac:dyDescent="0.2">
      <c r="K10826" s="17">
        <v>10817</v>
      </c>
      <c r="L10826" s="50">
        <v>1.8943608520681447E-3</v>
      </c>
      <c r="M10826" s="50">
        <v>1.9087830283045278E-3</v>
      </c>
      <c r="N10826" s="50">
        <v>5.3199999999999997E-2</v>
      </c>
      <c r="O10826" s="50">
        <v>5.3400000000000003E-2</v>
      </c>
      <c r="R10826" s="59"/>
    </row>
    <row r="10827" spans="11:18" x14ac:dyDescent="0.2">
      <c r="K10827" s="17">
        <v>10818</v>
      </c>
      <c r="L10827" s="50">
        <v>1.5615019189137527E-3</v>
      </c>
      <c r="M10827" s="50">
        <v>1.5750851758973079E-3</v>
      </c>
      <c r="N10827" s="50">
        <v>0.05</v>
      </c>
      <c r="O10827" s="50">
        <v>5.0799999999999998E-2</v>
      </c>
      <c r="R10827" s="59"/>
    </row>
    <row r="10828" spans="11:18" x14ac:dyDescent="0.2">
      <c r="K10828" s="17">
        <v>10819</v>
      </c>
      <c r="L10828" s="50">
        <v>1.8977021465915787E-3</v>
      </c>
      <c r="M10828" s="50">
        <v>1.9115490618283701E-3</v>
      </c>
      <c r="N10828" s="50">
        <v>5.0999999999999997E-2</v>
      </c>
      <c r="O10828" s="50">
        <v>5.1400000000000001E-2</v>
      </c>
      <c r="R10828" s="59"/>
    </row>
    <row r="10829" spans="11:18" x14ac:dyDescent="0.2">
      <c r="K10829" s="17">
        <v>10820</v>
      </c>
      <c r="L10829" s="50">
        <v>1.8982700193241151E-3</v>
      </c>
      <c r="M10829" s="50">
        <v>1.9129632829740916E-3</v>
      </c>
      <c r="N10829" s="50">
        <v>5.4399999999999997E-2</v>
      </c>
      <c r="O10829" s="50">
        <v>5.4399999999999997E-2</v>
      </c>
      <c r="R10829" s="59"/>
    </row>
    <row r="10830" spans="11:18" x14ac:dyDescent="0.2">
      <c r="K10830" s="17">
        <v>10821</v>
      </c>
      <c r="L10830" s="50">
        <v>1.8999595191826195E-3</v>
      </c>
      <c r="M10830" s="50">
        <v>1.9142395034031799E-3</v>
      </c>
      <c r="N10830" s="50">
        <v>5.28E-2</v>
      </c>
      <c r="O10830" s="50">
        <v>5.28E-2</v>
      </c>
      <c r="R10830" s="59"/>
    </row>
    <row r="10831" spans="11:18" x14ac:dyDescent="0.2">
      <c r="K10831" s="17">
        <v>10822</v>
      </c>
      <c r="L10831" s="50">
        <v>1.4961257520767369E-3</v>
      </c>
      <c r="M10831" s="50">
        <v>1.5080828935038304E-3</v>
      </c>
      <c r="N10831" s="50">
        <v>4.3999999999999997E-2</v>
      </c>
      <c r="O10831" s="50">
        <v>4.4600000000000001E-2</v>
      </c>
      <c r="R10831" s="59"/>
    </row>
    <row r="10832" spans="11:18" x14ac:dyDescent="0.2">
      <c r="K10832" s="17">
        <v>10823</v>
      </c>
      <c r="L10832" s="50">
        <v>1.6439332795933112E-3</v>
      </c>
      <c r="M10832" s="50">
        <v>1.6567752701981836E-3</v>
      </c>
      <c r="N10832" s="50">
        <v>4.7399999999999998E-2</v>
      </c>
      <c r="O10832" s="50">
        <v>4.7800000000000002E-2</v>
      </c>
      <c r="R10832" s="59"/>
    </row>
    <row r="10833" spans="11:18" x14ac:dyDescent="0.2">
      <c r="K10833" s="17">
        <v>10824</v>
      </c>
      <c r="L10833" s="50">
        <v>1.6005444143995784E-3</v>
      </c>
      <c r="M10833" s="50">
        <v>1.6140536662106483E-3</v>
      </c>
      <c r="N10833" s="50">
        <v>5.0200000000000002E-2</v>
      </c>
      <c r="O10833" s="50">
        <v>5.0200000000000002E-2</v>
      </c>
      <c r="R10833" s="59"/>
    </row>
    <row r="10834" spans="11:18" x14ac:dyDescent="0.2">
      <c r="K10834" s="17">
        <v>10825</v>
      </c>
      <c r="L10834" s="50">
        <v>1.6123351906272576E-3</v>
      </c>
      <c r="M10834" s="50">
        <v>1.6261665263951552E-3</v>
      </c>
      <c r="N10834" s="50">
        <v>5.1200000000000002E-2</v>
      </c>
      <c r="O10834" s="50">
        <v>5.1799999999999999E-2</v>
      </c>
      <c r="R10834" s="59"/>
    </row>
    <row r="10835" spans="11:18" x14ac:dyDescent="0.2">
      <c r="K10835" s="17">
        <v>10826</v>
      </c>
      <c r="L10835" s="50">
        <v>1.6500646948850619E-3</v>
      </c>
      <c r="M10835" s="50">
        <v>1.6630251697032179E-3</v>
      </c>
      <c r="N10835" s="50">
        <v>4.7800000000000002E-2</v>
      </c>
      <c r="O10835" s="50">
        <v>4.82E-2</v>
      </c>
      <c r="R10835" s="59"/>
    </row>
    <row r="10836" spans="11:18" x14ac:dyDescent="0.2">
      <c r="K10836" s="17">
        <v>10827</v>
      </c>
      <c r="L10836" s="50">
        <v>1.6446205538832672E-3</v>
      </c>
      <c r="M10836" s="50">
        <v>1.6578609903298543E-3</v>
      </c>
      <c r="N10836" s="50">
        <v>4.8800000000000003E-2</v>
      </c>
      <c r="O10836" s="50">
        <v>4.9799999999999997E-2</v>
      </c>
      <c r="R10836" s="59"/>
    </row>
    <row r="10837" spans="11:18" x14ac:dyDescent="0.2">
      <c r="K10837" s="17">
        <v>10828</v>
      </c>
      <c r="L10837" s="50">
        <v>1.360501755023004E-3</v>
      </c>
      <c r="M10837" s="50">
        <v>1.3728753948152258E-3</v>
      </c>
      <c r="N10837" s="50">
        <v>4.5999999999999999E-2</v>
      </c>
      <c r="O10837" s="50">
        <v>4.6399999999999997E-2</v>
      </c>
      <c r="R10837" s="59"/>
    </row>
    <row r="10838" spans="11:18" x14ac:dyDescent="0.2">
      <c r="K10838" s="17">
        <v>10829</v>
      </c>
      <c r="L10838" s="50">
        <v>1.9611472981423245E-3</v>
      </c>
      <c r="M10838" s="50">
        <v>1.9758094656076876E-3</v>
      </c>
      <c r="N10838" s="50">
        <v>5.4199999999999998E-2</v>
      </c>
      <c r="O10838" s="50">
        <v>5.4199999999999998E-2</v>
      </c>
      <c r="R10838" s="59"/>
    </row>
    <row r="10839" spans="11:18" x14ac:dyDescent="0.2">
      <c r="K10839" s="17">
        <v>10830</v>
      </c>
      <c r="L10839" s="50">
        <v>1.8659348229037415E-3</v>
      </c>
      <c r="M10839" s="50">
        <v>1.8807819581707812E-3</v>
      </c>
      <c r="N10839" s="50">
        <v>5.5E-2</v>
      </c>
      <c r="O10839" s="50">
        <v>5.5199999999999999E-2</v>
      </c>
      <c r="R10839" s="59"/>
    </row>
    <row r="10840" spans="11:18" x14ac:dyDescent="0.2">
      <c r="K10840" s="17">
        <v>10831</v>
      </c>
      <c r="L10840" s="50">
        <v>1.5434759930297119E-3</v>
      </c>
      <c r="M10840" s="50">
        <v>1.5562940379779825E-3</v>
      </c>
      <c r="N10840" s="50">
        <v>4.7600000000000003E-2</v>
      </c>
      <c r="O10840" s="50">
        <v>4.7600000000000003E-2</v>
      </c>
      <c r="R10840" s="59"/>
    </row>
    <row r="10841" spans="11:18" x14ac:dyDescent="0.2">
      <c r="K10841" s="17">
        <v>10832</v>
      </c>
      <c r="L10841" s="50">
        <v>1.8004570894528612E-3</v>
      </c>
      <c r="M10841" s="50">
        <v>1.8146526929341696E-3</v>
      </c>
      <c r="N10841" s="50">
        <v>5.2600000000000001E-2</v>
      </c>
      <c r="O10841" s="50">
        <v>5.2600000000000001E-2</v>
      </c>
      <c r="R10841" s="59"/>
    </row>
    <row r="10842" spans="11:18" x14ac:dyDescent="0.2">
      <c r="K10842" s="17">
        <v>10833</v>
      </c>
      <c r="L10842" s="50">
        <v>1.6009129723266169E-3</v>
      </c>
      <c r="M10842" s="50">
        <v>1.6142009337130044E-3</v>
      </c>
      <c r="N10842" s="50">
        <v>4.9200000000000001E-2</v>
      </c>
      <c r="O10842" s="50">
        <v>4.9599999999999998E-2</v>
      </c>
      <c r="R10842" s="59"/>
    </row>
    <row r="10843" spans="11:18" x14ac:dyDescent="0.2">
      <c r="K10843" s="17">
        <v>10834</v>
      </c>
      <c r="L10843" s="50">
        <v>1.6461594179882912E-3</v>
      </c>
      <c r="M10843" s="50">
        <v>1.6608658709673862E-3</v>
      </c>
      <c r="N10843" s="50">
        <v>5.4399999999999997E-2</v>
      </c>
      <c r="O10843" s="50">
        <v>5.5E-2</v>
      </c>
      <c r="R10843" s="59"/>
    </row>
    <row r="10844" spans="11:18" x14ac:dyDescent="0.2">
      <c r="K10844" s="17">
        <v>10835</v>
      </c>
      <c r="L10844" s="50">
        <v>1.8942040339854857E-3</v>
      </c>
      <c r="M10844" s="50">
        <v>1.9088395254770448E-3</v>
      </c>
      <c r="N10844" s="50">
        <v>5.3800000000000001E-2</v>
      </c>
      <c r="O10844" s="50">
        <v>5.4600000000000003E-2</v>
      </c>
      <c r="R10844" s="59"/>
    </row>
    <row r="10845" spans="11:18" x14ac:dyDescent="0.2">
      <c r="K10845" s="17">
        <v>10836</v>
      </c>
      <c r="L10845" s="50">
        <v>1.565988321759347E-3</v>
      </c>
      <c r="M10845" s="50">
        <v>1.5788559873985309E-3</v>
      </c>
      <c r="N10845" s="50">
        <v>4.7399999999999998E-2</v>
      </c>
      <c r="O10845" s="50">
        <v>4.8000000000000001E-2</v>
      </c>
      <c r="R10845" s="59"/>
    </row>
    <row r="10846" spans="11:18" x14ac:dyDescent="0.2">
      <c r="K10846" s="17">
        <v>10837</v>
      </c>
      <c r="L10846" s="50">
        <v>1.5859418176868575E-3</v>
      </c>
      <c r="M10846" s="50">
        <v>1.5990247799119841E-3</v>
      </c>
      <c r="N10846" s="50">
        <v>4.8399999999999999E-2</v>
      </c>
      <c r="O10846" s="50">
        <v>4.8800000000000003E-2</v>
      </c>
      <c r="R10846" s="59"/>
    </row>
    <row r="10847" spans="11:18" x14ac:dyDescent="0.2">
      <c r="K10847" s="17">
        <v>10838</v>
      </c>
      <c r="L10847" s="50">
        <v>1.7962287696928396E-3</v>
      </c>
      <c r="M10847" s="50">
        <v>1.8108368194952361E-3</v>
      </c>
      <c r="N10847" s="50">
        <v>5.4199999999999998E-2</v>
      </c>
      <c r="O10847" s="50">
        <v>5.4199999999999998E-2</v>
      </c>
      <c r="R10847" s="59"/>
    </row>
    <row r="10848" spans="11:18" x14ac:dyDescent="0.2">
      <c r="K10848" s="17">
        <v>10839</v>
      </c>
      <c r="L10848" s="50">
        <v>1.6004024912426712E-3</v>
      </c>
      <c r="M10848" s="50">
        <v>1.6129083746688295E-3</v>
      </c>
      <c r="N10848" s="50">
        <v>4.6199999999999998E-2</v>
      </c>
      <c r="O10848" s="50">
        <v>4.6600000000000003E-2</v>
      </c>
      <c r="R10848" s="59"/>
    </row>
    <row r="10849" spans="11:18" x14ac:dyDescent="0.2">
      <c r="K10849" s="17">
        <v>10840</v>
      </c>
      <c r="L10849" s="50">
        <v>1.6614082829235293E-3</v>
      </c>
      <c r="M10849" s="50">
        <v>1.6739774954948928E-3</v>
      </c>
      <c r="N10849" s="50">
        <v>4.6199999999999998E-2</v>
      </c>
      <c r="O10849" s="50">
        <v>4.6600000000000003E-2</v>
      </c>
      <c r="R10849" s="59"/>
    </row>
    <row r="10850" spans="11:18" x14ac:dyDescent="0.2">
      <c r="K10850" s="17">
        <v>10841</v>
      </c>
      <c r="L10850" s="50">
        <v>1.7422507877444843E-3</v>
      </c>
      <c r="M10850" s="50">
        <v>1.7570480417049548E-3</v>
      </c>
      <c r="N10850" s="50">
        <v>5.5E-2</v>
      </c>
      <c r="O10850" s="50">
        <v>5.5E-2</v>
      </c>
      <c r="R10850" s="59"/>
    </row>
    <row r="10851" spans="11:18" x14ac:dyDescent="0.2">
      <c r="K10851" s="17">
        <v>10842</v>
      </c>
      <c r="L10851" s="50">
        <v>1.6447499388436921E-3</v>
      </c>
      <c r="M10851" s="50">
        <v>1.6574126739753027E-3</v>
      </c>
      <c r="N10851" s="50">
        <v>4.6399999999999997E-2</v>
      </c>
      <c r="O10851" s="50">
        <v>4.7199999999999999E-2</v>
      </c>
      <c r="R10851" s="59"/>
    </row>
    <row r="10852" spans="11:18" x14ac:dyDescent="0.2">
      <c r="K10852" s="17">
        <v>10843</v>
      </c>
      <c r="L10852" s="50">
        <v>1.7177025031433026E-3</v>
      </c>
      <c r="M10852" s="50">
        <v>1.7307050284714276E-3</v>
      </c>
      <c r="N10852" s="50">
        <v>4.7800000000000002E-2</v>
      </c>
      <c r="O10852" s="50">
        <v>4.8599999999999997E-2</v>
      </c>
      <c r="R10852" s="59"/>
    </row>
    <row r="10853" spans="11:18" x14ac:dyDescent="0.2">
      <c r="K10853" s="17">
        <v>10844</v>
      </c>
      <c r="L10853" s="50">
        <v>1.7649600456778288E-3</v>
      </c>
      <c r="M10853" s="50">
        <v>1.7803457529258439E-3</v>
      </c>
      <c r="N10853" s="50">
        <v>5.7000000000000002E-2</v>
      </c>
      <c r="O10853" s="50">
        <v>5.7599999999999998E-2</v>
      </c>
      <c r="R10853" s="59"/>
    </row>
    <row r="10854" spans="11:18" x14ac:dyDescent="0.2">
      <c r="K10854" s="17">
        <v>10845</v>
      </c>
      <c r="L10854" s="50">
        <v>1.7502907085193429E-3</v>
      </c>
      <c r="M10854" s="50">
        <v>1.7648252196566844E-3</v>
      </c>
      <c r="N10854" s="50">
        <v>5.3800000000000001E-2</v>
      </c>
      <c r="O10854" s="50">
        <v>5.3999999999999999E-2</v>
      </c>
      <c r="R10854" s="59"/>
    </row>
    <row r="10855" spans="11:18" x14ac:dyDescent="0.2">
      <c r="K10855" s="17">
        <v>10846</v>
      </c>
      <c r="L10855" s="50">
        <v>1.7671703266024462E-3</v>
      </c>
      <c r="M10855" s="50">
        <v>1.7801900419589861E-3</v>
      </c>
      <c r="N10855" s="50">
        <v>4.8000000000000001E-2</v>
      </c>
      <c r="O10855" s="50">
        <v>4.82E-2</v>
      </c>
      <c r="R10855" s="59"/>
    </row>
    <row r="10856" spans="11:18" x14ac:dyDescent="0.2">
      <c r="K10856" s="17">
        <v>10847</v>
      </c>
      <c r="L10856" s="50">
        <v>1.6673546569143003E-3</v>
      </c>
      <c r="M10856" s="50">
        <v>1.6809274925470574E-3</v>
      </c>
      <c r="N10856" s="50">
        <v>5.0200000000000002E-2</v>
      </c>
      <c r="O10856" s="50">
        <v>5.04E-2</v>
      </c>
      <c r="R10856" s="59"/>
    </row>
    <row r="10857" spans="11:18" x14ac:dyDescent="0.2">
      <c r="K10857" s="17">
        <v>10848</v>
      </c>
      <c r="L10857" s="50">
        <v>1.6636511689403115E-3</v>
      </c>
      <c r="M10857" s="50">
        <v>1.6770497363280978E-3</v>
      </c>
      <c r="N10857" s="50">
        <v>4.9399999999999999E-2</v>
      </c>
      <c r="O10857" s="50">
        <v>4.9799999999999997E-2</v>
      </c>
      <c r="R10857" s="59"/>
    </row>
    <row r="10858" spans="11:18" x14ac:dyDescent="0.2">
      <c r="K10858" s="17">
        <v>10849</v>
      </c>
      <c r="L10858" s="50">
        <v>1.7195263456498168E-3</v>
      </c>
      <c r="M10858" s="50">
        <v>1.7331116284328256E-3</v>
      </c>
      <c r="N10858" s="50">
        <v>4.9599999999999998E-2</v>
      </c>
      <c r="O10858" s="50">
        <v>5.0799999999999998E-2</v>
      </c>
      <c r="R10858" s="59"/>
    </row>
    <row r="10859" spans="11:18" x14ac:dyDescent="0.2">
      <c r="K10859" s="17">
        <v>10850</v>
      </c>
      <c r="L10859" s="50">
        <v>1.9075412785770605E-3</v>
      </c>
      <c r="M10859" s="50">
        <v>1.9227808337184329E-3</v>
      </c>
      <c r="N10859" s="50">
        <v>5.62E-2</v>
      </c>
      <c r="O10859" s="50">
        <v>5.7000000000000002E-2</v>
      </c>
      <c r="R10859" s="59"/>
    </row>
    <row r="10860" spans="11:18" x14ac:dyDescent="0.2">
      <c r="K10860" s="17">
        <v>10851</v>
      </c>
      <c r="L10860" s="50">
        <v>1.7935568859419931E-3</v>
      </c>
      <c r="M10860" s="50">
        <v>1.8083971389189291E-3</v>
      </c>
      <c r="N10860" s="50">
        <v>5.4800000000000001E-2</v>
      </c>
      <c r="O10860" s="50">
        <v>5.5399999999999998E-2</v>
      </c>
      <c r="R10860" s="59"/>
    </row>
    <row r="10861" spans="11:18" x14ac:dyDescent="0.2">
      <c r="K10861" s="17">
        <v>10852</v>
      </c>
      <c r="L10861" s="50">
        <v>1.8330765537064213E-3</v>
      </c>
      <c r="M10861" s="50">
        <v>1.847642756265705E-3</v>
      </c>
      <c r="N10861" s="50">
        <v>5.3800000000000001E-2</v>
      </c>
      <c r="O10861" s="50">
        <v>5.3999999999999999E-2</v>
      </c>
      <c r="R10861" s="59"/>
    </row>
    <row r="10862" spans="11:18" x14ac:dyDescent="0.2">
      <c r="K10862" s="17">
        <v>10853</v>
      </c>
      <c r="L10862" s="50">
        <v>1.6115994147368959E-3</v>
      </c>
      <c r="M10862" s="50">
        <v>1.6249118233881304E-3</v>
      </c>
      <c r="N10862" s="50">
        <v>4.9399999999999999E-2</v>
      </c>
      <c r="O10862" s="50">
        <v>4.9599999999999998E-2</v>
      </c>
      <c r="R10862" s="59"/>
    </row>
    <row r="10863" spans="11:18" x14ac:dyDescent="0.2">
      <c r="K10863" s="17">
        <v>10854</v>
      </c>
      <c r="L10863" s="50">
        <v>1.7597199840613342E-3</v>
      </c>
      <c r="M10863" s="50">
        <v>1.774280728254813E-3</v>
      </c>
      <c r="N10863" s="50">
        <v>5.3800000000000001E-2</v>
      </c>
      <c r="O10863" s="50">
        <v>5.4199999999999998E-2</v>
      </c>
      <c r="R10863" s="59"/>
    </row>
    <row r="10864" spans="11:18" x14ac:dyDescent="0.2">
      <c r="K10864" s="17">
        <v>10855</v>
      </c>
      <c r="L10864" s="50">
        <v>1.6833958131961342E-3</v>
      </c>
      <c r="M10864" s="50">
        <v>1.6968361991278431E-3</v>
      </c>
      <c r="N10864" s="50">
        <v>4.9799999999999997E-2</v>
      </c>
      <c r="O10864" s="50">
        <v>0.05</v>
      </c>
      <c r="R10864" s="59"/>
    </row>
    <row r="10865" spans="11:18" x14ac:dyDescent="0.2">
      <c r="K10865" s="17">
        <v>10856</v>
      </c>
      <c r="L10865" s="50">
        <v>1.7722893702968147E-3</v>
      </c>
      <c r="M10865" s="50">
        <v>1.7869412936658161E-3</v>
      </c>
      <c r="N10865" s="50">
        <v>5.4399999999999997E-2</v>
      </c>
      <c r="O10865" s="50">
        <v>5.4399999999999997E-2</v>
      </c>
      <c r="R10865" s="59"/>
    </row>
    <row r="10866" spans="11:18" x14ac:dyDescent="0.2">
      <c r="K10866" s="17">
        <v>10857</v>
      </c>
      <c r="L10866" s="50">
        <v>1.6422585066968671E-3</v>
      </c>
      <c r="M10866" s="50">
        <v>1.6556986996206287E-3</v>
      </c>
      <c r="N10866" s="50">
        <v>4.9399999999999999E-2</v>
      </c>
      <c r="O10866" s="50">
        <v>0.05</v>
      </c>
      <c r="R10866" s="59"/>
    </row>
    <row r="10867" spans="11:18" x14ac:dyDescent="0.2">
      <c r="K10867" s="17">
        <v>10858</v>
      </c>
      <c r="L10867" s="50">
        <v>1.7145772203898918E-3</v>
      </c>
      <c r="M10867" s="50">
        <v>1.7294855956984882E-3</v>
      </c>
      <c r="N10867" s="50">
        <v>5.5E-2</v>
      </c>
      <c r="O10867" s="50">
        <v>5.5800000000000002E-2</v>
      </c>
      <c r="R10867" s="59"/>
    </row>
    <row r="10868" spans="11:18" x14ac:dyDescent="0.2">
      <c r="K10868" s="17">
        <v>10859</v>
      </c>
      <c r="L10868" s="50">
        <v>1.8442759402210679E-3</v>
      </c>
      <c r="M10868" s="50">
        <v>1.8575642591768869E-3</v>
      </c>
      <c r="N10868" s="50">
        <v>4.9000000000000002E-2</v>
      </c>
      <c r="O10868" s="50">
        <v>4.9399999999999999E-2</v>
      </c>
      <c r="R10868" s="59"/>
    </row>
    <row r="10869" spans="11:18" x14ac:dyDescent="0.2">
      <c r="K10869" s="17">
        <v>10860</v>
      </c>
      <c r="L10869" s="50">
        <v>1.8221321865215852E-3</v>
      </c>
      <c r="M10869" s="50">
        <v>1.8366410810603392E-3</v>
      </c>
      <c r="N10869" s="50">
        <v>5.3400000000000003E-2</v>
      </c>
      <c r="O10869" s="50">
        <v>5.4199999999999998E-2</v>
      </c>
      <c r="R10869" s="59"/>
    </row>
    <row r="10870" spans="11:18" x14ac:dyDescent="0.2">
      <c r="K10870" s="17">
        <v>10861</v>
      </c>
      <c r="L10870" s="50">
        <v>1.8608059130206143E-3</v>
      </c>
      <c r="M10870" s="50">
        <v>1.8749953431182916E-3</v>
      </c>
      <c r="N10870" s="50">
        <v>5.2200000000000003E-2</v>
      </c>
      <c r="O10870" s="50">
        <v>5.3199999999999997E-2</v>
      </c>
      <c r="R10870" s="59"/>
    </row>
    <row r="10871" spans="11:18" x14ac:dyDescent="0.2">
      <c r="K10871" s="17">
        <v>10862</v>
      </c>
      <c r="L10871" s="50">
        <v>1.9645317628785436E-3</v>
      </c>
      <c r="M10871" s="50">
        <v>1.9791845000863939E-3</v>
      </c>
      <c r="N10871" s="50">
        <v>5.3999999999999999E-2</v>
      </c>
      <c r="O10871" s="50">
        <v>5.4600000000000003E-2</v>
      </c>
      <c r="R10871" s="59"/>
    </row>
    <row r="10872" spans="11:18" x14ac:dyDescent="0.2">
      <c r="K10872" s="17">
        <v>10863</v>
      </c>
      <c r="L10872" s="50">
        <v>1.8640128034589773E-3</v>
      </c>
      <c r="M10872" s="50">
        <v>1.8783015691539368E-3</v>
      </c>
      <c r="N10872" s="50">
        <v>5.2400000000000002E-2</v>
      </c>
      <c r="O10872" s="50">
        <v>5.3199999999999997E-2</v>
      </c>
      <c r="R10872" s="59"/>
    </row>
    <row r="10873" spans="11:18" x14ac:dyDescent="0.2">
      <c r="K10873" s="17">
        <v>10864</v>
      </c>
      <c r="L10873" s="50">
        <v>1.6395045526889493E-3</v>
      </c>
      <c r="M10873" s="50">
        <v>1.6543215568305893E-3</v>
      </c>
      <c r="N10873" s="50">
        <v>5.5E-2</v>
      </c>
      <c r="O10873" s="50">
        <v>5.5399999999999998E-2</v>
      </c>
      <c r="R10873" s="59"/>
    </row>
    <row r="10874" spans="11:18" x14ac:dyDescent="0.2">
      <c r="K10874" s="17">
        <v>10865</v>
      </c>
      <c r="L10874" s="50">
        <v>1.8914448003680563E-3</v>
      </c>
      <c r="M10874" s="50">
        <v>1.9057872203860433E-3</v>
      </c>
      <c r="N10874" s="50">
        <v>5.2999999999999999E-2</v>
      </c>
      <c r="O10874" s="50">
        <v>5.3199999999999997E-2</v>
      </c>
      <c r="R10874" s="59"/>
    </row>
    <row r="10875" spans="11:18" x14ac:dyDescent="0.2">
      <c r="K10875" s="17">
        <v>10866</v>
      </c>
      <c r="L10875" s="50">
        <v>1.6777320242774231E-3</v>
      </c>
      <c r="M10875" s="50">
        <v>1.6920332063682427E-3</v>
      </c>
      <c r="N10875" s="50">
        <v>5.2999999999999999E-2</v>
      </c>
      <c r="O10875" s="50">
        <v>5.3400000000000003E-2</v>
      </c>
      <c r="R10875" s="59"/>
    </row>
    <row r="10876" spans="11:18" x14ac:dyDescent="0.2">
      <c r="K10876" s="17">
        <v>10867</v>
      </c>
      <c r="L10876" s="50">
        <v>1.6634177654185098E-3</v>
      </c>
      <c r="M10876" s="50">
        <v>1.6772114623705833E-3</v>
      </c>
      <c r="N10876" s="50">
        <v>5.0999999999999997E-2</v>
      </c>
      <c r="O10876" s="50">
        <v>5.1400000000000001E-2</v>
      </c>
      <c r="R10876" s="59"/>
    </row>
    <row r="10877" spans="11:18" x14ac:dyDescent="0.2">
      <c r="K10877" s="17">
        <v>10868</v>
      </c>
      <c r="L10877" s="50">
        <v>1.8020303464158236E-3</v>
      </c>
      <c r="M10877" s="50">
        <v>1.8166296645866942E-3</v>
      </c>
      <c r="N10877" s="50">
        <v>5.3999999999999999E-2</v>
      </c>
      <c r="O10877" s="50">
        <v>5.4199999999999998E-2</v>
      </c>
      <c r="R10877" s="59"/>
    </row>
    <row r="10878" spans="11:18" x14ac:dyDescent="0.2">
      <c r="K10878" s="17">
        <v>10869</v>
      </c>
      <c r="L10878" s="50">
        <v>1.638212367775119E-3</v>
      </c>
      <c r="M10878" s="50">
        <v>1.6517980021096142E-3</v>
      </c>
      <c r="N10878" s="50">
        <v>5.0200000000000002E-2</v>
      </c>
      <c r="O10878" s="50">
        <v>5.0999999999999997E-2</v>
      </c>
      <c r="R10878" s="59"/>
    </row>
    <row r="10879" spans="11:18" x14ac:dyDescent="0.2">
      <c r="K10879" s="17">
        <v>10870</v>
      </c>
      <c r="L10879" s="50">
        <v>1.801114409316421E-3</v>
      </c>
      <c r="M10879" s="50">
        <v>1.8152859182475559E-3</v>
      </c>
      <c r="N10879" s="50">
        <v>5.2400000000000002E-2</v>
      </c>
      <c r="O10879" s="50">
        <v>5.2600000000000001E-2</v>
      </c>
      <c r="R10879" s="59"/>
    </row>
    <row r="10880" spans="11:18" x14ac:dyDescent="0.2">
      <c r="K10880" s="17">
        <v>10871</v>
      </c>
      <c r="L10880" s="50">
        <v>1.6196898004659183E-3</v>
      </c>
      <c r="M10880" s="50">
        <v>1.6323986099192971E-3</v>
      </c>
      <c r="N10880" s="50">
        <v>4.7E-2</v>
      </c>
      <c r="O10880" s="50">
        <v>4.7199999999999999E-2</v>
      </c>
      <c r="R10880" s="59"/>
    </row>
    <row r="10881" spans="11:18" x14ac:dyDescent="0.2">
      <c r="K10881" s="17">
        <v>10872</v>
      </c>
      <c r="L10881" s="50">
        <v>2.0118714813340856E-3</v>
      </c>
      <c r="M10881" s="50">
        <v>2.0268360511524462E-3</v>
      </c>
      <c r="N10881" s="50">
        <v>5.5199999999999999E-2</v>
      </c>
      <c r="O10881" s="50">
        <v>5.5399999999999998E-2</v>
      </c>
      <c r="R10881" s="59"/>
    </row>
    <row r="10882" spans="11:18" x14ac:dyDescent="0.2">
      <c r="K10882" s="17">
        <v>10873</v>
      </c>
      <c r="L10882" s="50">
        <v>1.5946975512723172E-3</v>
      </c>
      <c r="M10882" s="50">
        <v>1.6077393213831503E-3</v>
      </c>
      <c r="N10882" s="50">
        <v>4.8399999999999999E-2</v>
      </c>
      <c r="O10882" s="50">
        <v>4.8399999999999999E-2</v>
      </c>
      <c r="R10882" s="59"/>
    </row>
    <row r="10883" spans="11:18" x14ac:dyDescent="0.2">
      <c r="K10883" s="17">
        <v>10874</v>
      </c>
      <c r="L10883" s="50">
        <v>1.95061887966961E-3</v>
      </c>
      <c r="M10883" s="50">
        <v>1.9652141919501644E-3</v>
      </c>
      <c r="N10883" s="50">
        <v>5.3800000000000001E-2</v>
      </c>
      <c r="O10883" s="50">
        <v>5.4199999999999998E-2</v>
      </c>
      <c r="R10883" s="59"/>
    </row>
    <row r="10884" spans="11:18" x14ac:dyDescent="0.2">
      <c r="K10884" s="17">
        <v>10875</v>
      </c>
      <c r="L10884" s="50">
        <v>1.7626471872957637E-3</v>
      </c>
      <c r="M10884" s="50">
        <v>1.7767594885153251E-3</v>
      </c>
      <c r="N10884" s="50">
        <v>5.2200000000000003E-2</v>
      </c>
      <c r="O10884" s="50">
        <v>5.2600000000000001E-2</v>
      </c>
      <c r="R10884" s="59"/>
    </row>
    <row r="10885" spans="11:18" x14ac:dyDescent="0.2">
      <c r="K10885" s="17">
        <v>10876</v>
      </c>
      <c r="L10885" s="50">
        <v>1.7199950977381433E-3</v>
      </c>
      <c r="M10885" s="50">
        <v>1.73484027129569E-3</v>
      </c>
      <c r="N10885" s="50">
        <v>5.5E-2</v>
      </c>
      <c r="O10885" s="50">
        <v>5.5399999999999998E-2</v>
      </c>
      <c r="R10885" s="59"/>
    </row>
    <row r="10886" spans="11:18" x14ac:dyDescent="0.2">
      <c r="K10886" s="17">
        <v>10877</v>
      </c>
      <c r="L10886" s="50">
        <v>1.88549918799188E-3</v>
      </c>
      <c r="M10886" s="50">
        <v>1.9005604632025457E-3</v>
      </c>
      <c r="N10886" s="50">
        <v>5.5800000000000002E-2</v>
      </c>
      <c r="O10886" s="50">
        <v>5.6000000000000001E-2</v>
      </c>
      <c r="R10886" s="59"/>
    </row>
    <row r="10887" spans="11:18" x14ac:dyDescent="0.2">
      <c r="K10887" s="17">
        <v>10878</v>
      </c>
      <c r="L10887" s="50">
        <v>1.8646857246224144E-3</v>
      </c>
      <c r="M10887" s="50">
        <v>1.8795829693314815E-3</v>
      </c>
      <c r="N10887" s="50">
        <v>5.5E-2</v>
      </c>
      <c r="O10887" s="50">
        <v>5.5399999999999998E-2</v>
      </c>
      <c r="R10887" s="59"/>
    </row>
    <row r="10888" spans="11:18" x14ac:dyDescent="0.2">
      <c r="K10888" s="17">
        <v>10879</v>
      </c>
      <c r="L10888" s="50">
        <v>1.576720852438305E-3</v>
      </c>
      <c r="M10888" s="50">
        <v>1.5897049943044009E-3</v>
      </c>
      <c r="N10888" s="50">
        <v>4.82E-2</v>
      </c>
      <c r="O10888" s="50">
        <v>4.82E-2</v>
      </c>
      <c r="R10888" s="59"/>
    </row>
    <row r="10889" spans="11:18" x14ac:dyDescent="0.2">
      <c r="K10889" s="17">
        <v>10880</v>
      </c>
      <c r="L10889" s="50">
        <v>1.6284430561139627E-3</v>
      </c>
      <c r="M10889" s="50">
        <v>1.6421874050513694E-3</v>
      </c>
      <c r="N10889" s="50">
        <v>5.0799999999999998E-2</v>
      </c>
      <c r="O10889" s="50">
        <v>5.1200000000000002E-2</v>
      </c>
      <c r="R10889" s="59"/>
    </row>
    <row r="10890" spans="11:18" x14ac:dyDescent="0.2">
      <c r="K10890" s="17">
        <v>10881</v>
      </c>
      <c r="L10890" s="50">
        <v>1.7008905325689447E-3</v>
      </c>
      <c r="M10890" s="50">
        <v>1.7140635792942537E-3</v>
      </c>
      <c r="N10890" s="50">
        <v>4.8599999999999997E-2</v>
      </c>
      <c r="O10890" s="50">
        <v>4.8800000000000003E-2</v>
      </c>
      <c r="R10890" s="59"/>
    </row>
    <row r="10891" spans="11:18" x14ac:dyDescent="0.2">
      <c r="K10891" s="17">
        <v>10882</v>
      </c>
      <c r="L10891" s="50">
        <v>1.7586829238520185E-3</v>
      </c>
      <c r="M10891" s="50">
        <v>1.7736822435326885E-3</v>
      </c>
      <c r="N10891" s="50">
        <v>5.5599999999999997E-2</v>
      </c>
      <c r="O10891" s="50">
        <v>5.5800000000000002E-2</v>
      </c>
      <c r="R10891" s="59"/>
    </row>
    <row r="10892" spans="11:18" x14ac:dyDescent="0.2">
      <c r="K10892" s="17">
        <v>10883</v>
      </c>
      <c r="L10892" s="50">
        <v>1.753875675933081E-3</v>
      </c>
      <c r="M10892" s="50">
        <v>1.7674171534219252E-3</v>
      </c>
      <c r="N10892" s="50">
        <v>0.05</v>
      </c>
      <c r="O10892" s="50">
        <v>5.0200000000000002E-2</v>
      </c>
      <c r="R10892" s="59"/>
    </row>
    <row r="10893" spans="11:18" x14ac:dyDescent="0.2">
      <c r="K10893" s="17">
        <v>10884</v>
      </c>
      <c r="L10893" s="50">
        <v>1.7119880604189899E-3</v>
      </c>
      <c r="M10893" s="50">
        <v>1.7259858701748178E-3</v>
      </c>
      <c r="N10893" s="50">
        <v>5.1799999999999999E-2</v>
      </c>
      <c r="O10893" s="50">
        <v>5.2200000000000003E-2</v>
      </c>
      <c r="R10893" s="59"/>
    </row>
    <row r="10894" spans="11:18" x14ac:dyDescent="0.2">
      <c r="K10894" s="17">
        <v>10885</v>
      </c>
      <c r="L10894" s="50">
        <v>1.667645774426872E-3</v>
      </c>
      <c r="M10894" s="50">
        <v>1.6814874207823497E-3</v>
      </c>
      <c r="N10894" s="50">
        <v>5.1400000000000001E-2</v>
      </c>
      <c r="O10894" s="50">
        <v>5.1400000000000001E-2</v>
      </c>
      <c r="R10894" s="59"/>
    </row>
    <row r="10895" spans="11:18" x14ac:dyDescent="0.2">
      <c r="K10895" s="17">
        <v>10886</v>
      </c>
      <c r="L10895" s="50">
        <v>1.8634282650590635E-3</v>
      </c>
      <c r="M10895" s="50">
        <v>1.8784256305300754E-3</v>
      </c>
      <c r="N10895" s="50">
        <v>5.5399999999999998E-2</v>
      </c>
      <c r="O10895" s="50">
        <v>5.5800000000000002E-2</v>
      </c>
      <c r="R10895" s="59"/>
    </row>
    <row r="10896" spans="11:18" x14ac:dyDescent="0.2">
      <c r="K10896" s="17">
        <v>10887</v>
      </c>
      <c r="L10896" s="50">
        <v>1.9097517211180924E-3</v>
      </c>
      <c r="M10896" s="50">
        <v>1.9244165219804057E-3</v>
      </c>
      <c r="N10896" s="50">
        <v>5.4199999999999998E-2</v>
      </c>
      <c r="O10896" s="50">
        <v>5.4399999999999997E-2</v>
      </c>
      <c r="R10896" s="59"/>
    </row>
    <row r="10897" spans="11:18" x14ac:dyDescent="0.2">
      <c r="K10897" s="17">
        <v>10888</v>
      </c>
      <c r="L10897" s="50">
        <v>1.7927177645559174E-3</v>
      </c>
      <c r="M10897" s="50">
        <v>1.8069996841629866E-3</v>
      </c>
      <c r="N10897" s="50">
        <v>5.28E-2</v>
      </c>
      <c r="O10897" s="50">
        <v>5.2999999999999999E-2</v>
      </c>
      <c r="R10897" s="59"/>
    </row>
    <row r="10898" spans="11:18" x14ac:dyDescent="0.2">
      <c r="K10898" s="17">
        <v>10889</v>
      </c>
      <c r="L10898" s="50">
        <v>1.6324823218918116E-3</v>
      </c>
      <c r="M10898" s="50">
        <v>1.6451843384930483E-3</v>
      </c>
      <c r="N10898" s="50">
        <v>4.7E-2</v>
      </c>
      <c r="O10898" s="50">
        <v>4.7199999999999999E-2</v>
      </c>
      <c r="R10898" s="59"/>
    </row>
    <row r="10899" spans="11:18" x14ac:dyDescent="0.2">
      <c r="K10899" s="17">
        <v>10890</v>
      </c>
      <c r="L10899" s="50">
        <v>1.9142787106216713E-3</v>
      </c>
      <c r="M10899" s="50">
        <v>1.9286928004067245E-3</v>
      </c>
      <c r="N10899" s="50">
        <v>5.3199999999999997E-2</v>
      </c>
      <c r="O10899" s="50">
        <v>5.3400000000000003E-2</v>
      </c>
      <c r="R10899" s="59"/>
    </row>
    <row r="10900" spans="11:18" x14ac:dyDescent="0.2">
      <c r="K10900" s="17">
        <v>10891</v>
      </c>
      <c r="L10900" s="50">
        <v>1.5576696449505119E-3</v>
      </c>
      <c r="M10900" s="50">
        <v>1.5704923475153526E-3</v>
      </c>
      <c r="N10900" s="50">
        <v>4.7600000000000003E-2</v>
      </c>
      <c r="O10900" s="50">
        <v>4.7600000000000003E-2</v>
      </c>
      <c r="R10900" s="59"/>
    </row>
    <row r="10901" spans="11:18" x14ac:dyDescent="0.2">
      <c r="K10901" s="17">
        <v>10892</v>
      </c>
      <c r="L10901" s="50">
        <v>1.8291098496613903E-3</v>
      </c>
      <c r="M10901" s="50">
        <v>1.8441027821171666E-3</v>
      </c>
      <c r="N10901" s="50">
        <v>5.5399999999999998E-2</v>
      </c>
      <c r="O10901" s="50">
        <v>5.5800000000000002E-2</v>
      </c>
      <c r="R10901" s="59"/>
    </row>
    <row r="10902" spans="11:18" x14ac:dyDescent="0.2">
      <c r="K10902" s="17">
        <v>10893</v>
      </c>
      <c r="L10902" s="50">
        <v>1.7141774014310738E-3</v>
      </c>
      <c r="M10902" s="50">
        <v>1.7279985295608246E-3</v>
      </c>
      <c r="N10902" s="50">
        <v>5.0999999999999997E-2</v>
      </c>
      <c r="O10902" s="50">
        <v>5.1400000000000001E-2</v>
      </c>
      <c r="R10902" s="59"/>
    </row>
    <row r="10903" spans="11:18" x14ac:dyDescent="0.2">
      <c r="K10903" s="17">
        <v>10894</v>
      </c>
      <c r="L10903" s="50">
        <v>1.9580164377230652E-3</v>
      </c>
      <c r="M10903" s="50">
        <v>1.9738366644766296E-3</v>
      </c>
      <c r="N10903" s="50">
        <v>5.8599999999999999E-2</v>
      </c>
      <c r="O10903" s="50">
        <v>5.8799999999999998E-2</v>
      </c>
      <c r="R10903" s="59"/>
    </row>
    <row r="10904" spans="11:18" x14ac:dyDescent="0.2">
      <c r="K10904" s="17">
        <v>10895</v>
      </c>
      <c r="L10904" s="50">
        <v>1.9708149754903356E-3</v>
      </c>
      <c r="M10904" s="50">
        <v>1.9858374362038832E-3</v>
      </c>
      <c r="N10904" s="50">
        <v>5.5399999999999998E-2</v>
      </c>
      <c r="O10904" s="50">
        <v>5.5599999999999997E-2</v>
      </c>
      <c r="R10904" s="59"/>
    </row>
    <row r="10905" spans="11:18" x14ac:dyDescent="0.2">
      <c r="K10905" s="17">
        <v>10896</v>
      </c>
      <c r="L10905" s="50">
        <v>1.5992343739622253E-3</v>
      </c>
      <c r="M10905" s="50">
        <v>1.6127215971329708E-3</v>
      </c>
      <c r="N10905" s="50">
        <v>0.05</v>
      </c>
      <c r="O10905" s="50">
        <v>5.04E-2</v>
      </c>
      <c r="R10905" s="59"/>
    </row>
    <row r="10906" spans="11:18" x14ac:dyDescent="0.2">
      <c r="K10906" s="17">
        <v>10897</v>
      </c>
      <c r="L10906" s="50">
        <v>1.8145914833245802E-3</v>
      </c>
      <c r="M10906" s="50">
        <v>1.8284173136528634E-3</v>
      </c>
      <c r="N10906" s="50">
        <v>5.0999999999999997E-2</v>
      </c>
      <c r="O10906" s="50">
        <v>5.1200000000000002E-2</v>
      </c>
      <c r="R10906" s="59"/>
    </row>
    <row r="10907" spans="11:18" x14ac:dyDescent="0.2">
      <c r="K10907" s="17">
        <v>10898</v>
      </c>
      <c r="L10907" s="50">
        <v>1.6223585853176203E-3</v>
      </c>
      <c r="M10907" s="50">
        <v>1.6359490867483752E-3</v>
      </c>
      <c r="N10907" s="50">
        <v>5.04E-2</v>
      </c>
      <c r="O10907" s="50">
        <v>5.0599999999999999E-2</v>
      </c>
      <c r="R10907" s="59"/>
    </row>
    <row r="10908" spans="11:18" x14ac:dyDescent="0.2">
      <c r="K10908" s="17">
        <v>10899</v>
      </c>
      <c r="L10908" s="50">
        <v>1.9021141373931464E-3</v>
      </c>
      <c r="M10908" s="50">
        <v>1.9158223191714516E-3</v>
      </c>
      <c r="N10908" s="50">
        <v>5.04E-2</v>
      </c>
      <c r="O10908" s="50">
        <v>5.0799999999999998E-2</v>
      </c>
      <c r="R10908" s="59"/>
    </row>
    <row r="10909" spans="11:18" x14ac:dyDescent="0.2">
      <c r="K10909" s="17">
        <v>10900</v>
      </c>
      <c r="L10909" s="50">
        <v>1.7284163429629133E-3</v>
      </c>
      <c r="M10909" s="50">
        <v>1.7424542666431865E-3</v>
      </c>
      <c r="N10909" s="50">
        <v>5.1999999999999998E-2</v>
      </c>
      <c r="O10909" s="50">
        <v>5.2200000000000003E-2</v>
      </c>
      <c r="R10909" s="59"/>
    </row>
    <row r="10910" spans="11:18" x14ac:dyDescent="0.2">
      <c r="K10910" s="17">
        <v>10901</v>
      </c>
      <c r="L10910" s="50">
        <v>1.519012406644058E-3</v>
      </c>
      <c r="M10910" s="50">
        <v>1.5320846859292836E-3</v>
      </c>
      <c r="N10910" s="50">
        <v>4.8399999999999999E-2</v>
      </c>
      <c r="O10910" s="50">
        <v>4.8800000000000003E-2</v>
      </c>
      <c r="R10910" s="59"/>
    </row>
    <row r="10911" spans="11:18" x14ac:dyDescent="0.2">
      <c r="K10911" s="17">
        <v>10902</v>
      </c>
      <c r="L10911" s="50">
        <v>1.676795306361204E-3</v>
      </c>
      <c r="M10911" s="50">
        <v>1.6898640166750694E-3</v>
      </c>
      <c r="N10911" s="50">
        <v>4.8399999999999999E-2</v>
      </c>
      <c r="O10911" s="50">
        <v>4.8399999999999999E-2</v>
      </c>
      <c r="R10911" s="59"/>
    </row>
    <row r="10912" spans="11:18" x14ac:dyDescent="0.2">
      <c r="K10912" s="17">
        <v>10903</v>
      </c>
      <c r="L10912" s="50">
        <v>1.9144794177098465E-3</v>
      </c>
      <c r="M10912" s="50">
        <v>1.9294791516360839E-3</v>
      </c>
      <c r="N10912" s="50">
        <v>5.5199999999999999E-2</v>
      </c>
      <c r="O10912" s="50">
        <v>5.5599999999999997E-2</v>
      </c>
      <c r="R10912" s="59"/>
    </row>
    <row r="10913" spans="11:18" x14ac:dyDescent="0.2">
      <c r="K10913" s="17">
        <v>10904</v>
      </c>
      <c r="L10913" s="50">
        <v>1.7411019954719435E-3</v>
      </c>
      <c r="M10913" s="50">
        <v>1.7547343296876604E-3</v>
      </c>
      <c r="N10913" s="50">
        <v>0.05</v>
      </c>
      <c r="O10913" s="50">
        <v>5.0599999999999999E-2</v>
      </c>
      <c r="R10913" s="59"/>
    </row>
    <row r="10914" spans="11:18" x14ac:dyDescent="0.2">
      <c r="K10914" s="17">
        <v>10905</v>
      </c>
      <c r="L10914" s="50">
        <v>1.6907391167449784E-3</v>
      </c>
      <c r="M10914" s="50">
        <v>1.704175587698035E-3</v>
      </c>
      <c r="N10914" s="50">
        <v>4.9599999999999998E-2</v>
      </c>
      <c r="O10914" s="50">
        <v>0.05</v>
      </c>
      <c r="R10914" s="59"/>
    </row>
    <row r="10915" spans="11:18" x14ac:dyDescent="0.2">
      <c r="K10915" s="17">
        <v>10906</v>
      </c>
      <c r="L10915" s="50">
        <v>1.6878149879124608E-3</v>
      </c>
      <c r="M10915" s="50">
        <v>1.7020770865874653E-3</v>
      </c>
      <c r="N10915" s="50">
        <v>5.2999999999999999E-2</v>
      </c>
      <c r="O10915" s="50">
        <v>5.2999999999999999E-2</v>
      </c>
      <c r="R10915" s="59"/>
    </row>
    <row r="10916" spans="11:18" x14ac:dyDescent="0.2">
      <c r="K10916" s="17">
        <v>10907</v>
      </c>
      <c r="L10916" s="50">
        <v>1.7928083641400431E-3</v>
      </c>
      <c r="M10916" s="50">
        <v>1.8055013100559114E-3</v>
      </c>
      <c r="N10916" s="50">
        <v>4.6800000000000001E-2</v>
      </c>
      <c r="O10916" s="50">
        <v>4.6800000000000001E-2</v>
      </c>
      <c r="R10916" s="59"/>
    </row>
    <row r="10917" spans="11:18" x14ac:dyDescent="0.2">
      <c r="K10917" s="17">
        <v>10908</v>
      </c>
      <c r="L10917" s="50">
        <v>1.6932745965962464E-3</v>
      </c>
      <c r="M10917" s="50">
        <v>1.7068653393412403E-3</v>
      </c>
      <c r="N10917" s="50">
        <v>5.0200000000000002E-2</v>
      </c>
      <c r="O10917" s="50">
        <v>5.0799999999999998E-2</v>
      </c>
      <c r="R10917" s="59"/>
    </row>
    <row r="10918" spans="11:18" x14ac:dyDescent="0.2">
      <c r="K10918" s="17">
        <v>10909</v>
      </c>
      <c r="L10918" s="50">
        <v>1.7293992243254247E-3</v>
      </c>
      <c r="M10918" s="50">
        <v>1.7431932233146167E-3</v>
      </c>
      <c r="N10918" s="50">
        <v>5.0999999999999997E-2</v>
      </c>
      <c r="O10918" s="50">
        <v>5.1200000000000002E-2</v>
      </c>
      <c r="R10918" s="59"/>
    </row>
    <row r="10919" spans="11:18" x14ac:dyDescent="0.2">
      <c r="K10919" s="17">
        <v>10910</v>
      </c>
      <c r="L10919" s="50">
        <v>1.787931525260194E-3</v>
      </c>
      <c r="M10919" s="50">
        <v>1.8008815169987913E-3</v>
      </c>
      <c r="N10919" s="50">
        <v>4.7800000000000002E-2</v>
      </c>
      <c r="O10919" s="50">
        <v>4.7800000000000002E-2</v>
      </c>
      <c r="R10919" s="59"/>
    </row>
    <row r="10920" spans="11:18" x14ac:dyDescent="0.2">
      <c r="K10920" s="17">
        <v>10911</v>
      </c>
      <c r="L10920" s="50">
        <v>1.8030882981070785E-3</v>
      </c>
      <c r="M10920" s="50">
        <v>1.8174047850762107E-3</v>
      </c>
      <c r="N10920" s="50">
        <v>5.2999999999999999E-2</v>
      </c>
      <c r="O10920" s="50">
        <v>5.3600000000000002E-2</v>
      </c>
      <c r="R10920" s="59"/>
    </row>
    <row r="10921" spans="11:18" x14ac:dyDescent="0.2">
      <c r="K10921" s="17">
        <v>10912</v>
      </c>
      <c r="L10921" s="50">
        <v>1.8338444913759044E-3</v>
      </c>
      <c r="M10921" s="50">
        <v>1.8482467892547167E-3</v>
      </c>
      <c r="N10921" s="50">
        <v>5.2999999999999999E-2</v>
      </c>
      <c r="O10921" s="50">
        <v>5.3800000000000001E-2</v>
      </c>
      <c r="R10921" s="59"/>
    </row>
    <row r="10922" spans="11:18" x14ac:dyDescent="0.2">
      <c r="K10922" s="17">
        <v>10913</v>
      </c>
      <c r="L10922" s="50">
        <v>1.6266127570342256E-3</v>
      </c>
      <c r="M10922" s="50">
        <v>1.6395135151217244E-3</v>
      </c>
      <c r="N10922" s="50">
        <v>4.7600000000000003E-2</v>
      </c>
      <c r="O10922" s="50">
        <v>4.8000000000000001E-2</v>
      </c>
      <c r="R10922" s="59"/>
    </row>
    <row r="10923" spans="11:18" x14ac:dyDescent="0.2">
      <c r="K10923" s="17">
        <v>10914</v>
      </c>
      <c r="L10923" s="50">
        <v>1.555827568156351E-3</v>
      </c>
      <c r="M10923" s="50">
        <v>1.5686775477948445E-3</v>
      </c>
      <c r="N10923" s="50">
        <v>4.7399999999999998E-2</v>
      </c>
      <c r="O10923" s="50">
        <v>4.82E-2</v>
      </c>
      <c r="R10923" s="59"/>
    </row>
    <row r="10924" spans="11:18" x14ac:dyDescent="0.2">
      <c r="K10924" s="17">
        <v>10915</v>
      </c>
      <c r="L10924" s="50">
        <v>1.5613188822829044E-3</v>
      </c>
      <c r="M10924" s="50">
        <v>1.5746114399988293E-3</v>
      </c>
      <c r="N10924" s="50">
        <v>4.9200000000000001E-2</v>
      </c>
      <c r="O10924" s="50">
        <v>4.9599999999999998E-2</v>
      </c>
      <c r="R10924" s="59"/>
    </row>
    <row r="10925" spans="11:18" x14ac:dyDescent="0.2">
      <c r="K10925" s="17">
        <v>10916</v>
      </c>
      <c r="L10925" s="50">
        <v>1.5546165939937862E-3</v>
      </c>
      <c r="M10925" s="50">
        <v>1.5676618398972465E-3</v>
      </c>
      <c r="N10925" s="50">
        <v>4.82E-2</v>
      </c>
      <c r="O10925" s="50">
        <v>4.8599999999999997E-2</v>
      </c>
      <c r="R10925" s="59"/>
    </row>
    <row r="10926" spans="11:18" x14ac:dyDescent="0.2">
      <c r="K10926" s="17">
        <v>10917</v>
      </c>
      <c r="L10926" s="50">
        <v>1.8578148023858799E-3</v>
      </c>
      <c r="M10926" s="50">
        <v>1.8719611409264687E-3</v>
      </c>
      <c r="N10926" s="50">
        <v>5.2200000000000003E-2</v>
      </c>
      <c r="O10926" s="50">
        <v>5.2400000000000002E-2</v>
      </c>
      <c r="R10926" s="59"/>
    </row>
    <row r="10927" spans="11:18" x14ac:dyDescent="0.2">
      <c r="K10927" s="17">
        <v>10918</v>
      </c>
      <c r="L10927" s="50">
        <v>1.7340201171009773E-3</v>
      </c>
      <c r="M10927" s="50">
        <v>1.7479008987750315E-3</v>
      </c>
      <c r="N10927" s="50">
        <v>5.1200000000000002E-2</v>
      </c>
      <c r="O10927" s="50">
        <v>5.16E-2</v>
      </c>
      <c r="R10927" s="59"/>
    </row>
    <row r="10928" spans="11:18" x14ac:dyDescent="0.2">
      <c r="K10928" s="17">
        <v>10919</v>
      </c>
      <c r="L10928" s="50">
        <v>1.6922185370857011E-3</v>
      </c>
      <c r="M10928" s="50">
        <v>1.7070968311614337E-3</v>
      </c>
      <c r="N10928" s="50">
        <v>5.5199999999999999E-2</v>
      </c>
      <c r="O10928" s="50">
        <v>5.5399999999999998E-2</v>
      </c>
      <c r="R10928" s="59"/>
    </row>
    <row r="10929" spans="11:18" x14ac:dyDescent="0.2">
      <c r="K10929" s="17">
        <v>10920</v>
      </c>
      <c r="L10929" s="50">
        <v>1.7514185058850381E-3</v>
      </c>
      <c r="M10929" s="50">
        <v>1.7652876420834655E-3</v>
      </c>
      <c r="N10929" s="50">
        <v>5.1400000000000001E-2</v>
      </c>
      <c r="O10929" s="50">
        <v>5.1400000000000001E-2</v>
      </c>
      <c r="R10929" s="59"/>
    </row>
    <row r="10930" spans="11:18" x14ac:dyDescent="0.2">
      <c r="K10930" s="17">
        <v>10921</v>
      </c>
      <c r="L10930" s="50">
        <v>1.5846208905052595E-3</v>
      </c>
      <c r="M10930" s="50">
        <v>1.5969144127964835E-3</v>
      </c>
      <c r="N10930" s="50">
        <v>4.5199999999999997E-2</v>
      </c>
      <c r="O10930" s="50">
        <v>4.5999999999999999E-2</v>
      </c>
      <c r="R10930" s="59"/>
    </row>
    <row r="10931" spans="11:18" x14ac:dyDescent="0.2">
      <c r="K10931" s="17">
        <v>10922</v>
      </c>
      <c r="L10931" s="50">
        <v>1.8451081185164029E-3</v>
      </c>
      <c r="M10931" s="50">
        <v>1.8588810400374243E-3</v>
      </c>
      <c r="N10931" s="50">
        <v>5.0799999999999998E-2</v>
      </c>
      <c r="O10931" s="50">
        <v>5.1200000000000002E-2</v>
      </c>
      <c r="R10931" s="59"/>
    </row>
    <row r="10932" spans="11:18" x14ac:dyDescent="0.2">
      <c r="K10932" s="17">
        <v>10923</v>
      </c>
      <c r="L10932" s="50">
        <v>1.9476319558121894E-3</v>
      </c>
      <c r="M10932" s="50">
        <v>1.9615137498058487E-3</v>
      </c>
      <c r="N10932" s="50">
        <v>5.1200000000000002E-2</v>
      </c>
      <c r="O10932" s="50">
        <v>5.1200000000000002E-2</v>
      </c>
      <c r="R10932" s="59"/>
    </row>
    <row r="10933" spans="11:18" x14ac:dyDescent="0.2">
      <c r="K10933" s="17">
        <v>10924</v>
      </c>
      <c r="L10933" s="50">
        <v>1.5609651170961658E-3</v>
      </c>
      <c r="M10933" s="50">
        <v>1.5739968511811458E-3</v>
      </c>
      <c r="N10933" s="50">
        <v>4.82E-2</v>
      </c>
      <c r="O10933" s="50">
        <v>4.8599999999999997E-2</v>
      </c>
      <c r="R10933" s="59"/>
    </row>
    <row r="10934" spans="11:18" x14ac:dyDescent="0.2">
      <c r="K10934" s="17">
        <v>10925</v>
      </c>
      <c r="L10934" s="50">
        <v>1.5274096058142755E-3</v>
      </c>
      <c r="M10934" s="50">
        <v>1.5406371546338637E-3</v>
      </c>
      <c r="N10934" s="50">
        <v>4.9200000000000001E-2</v>
      </c>
      <c r="O10934" s="50">
        <v>4.9399999999999999E-2</v>
      </c>
      <c r="R10934" s="59"/>
    </row>
    <row r="10935" spans="11:18" x14ac:dyDescent="0.2">
      <c r="K10935" s="17">
        <v>10926</v>
      </c>
      <c r="L10935" s="50">
        <v>1.4865543646962161E-3</v>
      </c>
      <c r="M10935" s="50">
        <v>1.4995814749062648E-3</v>
      </c>
      <c r="N10935" s="50">
        <v>4.8399999999999999E-2</v>
      </c>
      <c r="O10935" s="50">
        <v>4.8599999999999997E-2</v>
      </c>
      <c r="R10935" s="59"/>
    </row>
    <row r="10936" spans="11:18" x14ac:dyDescent="0.2">
      <c r="K10936" s="17">
        <v>10927</v>
      </c>
      <c r="L10936" s="50">
        <v>1.7777225983892262E-3</v>
      </c>
      <c r="M10936" s="50">
        <v>1.7919895236972621E-3</v>
      </c>
      <c r="N10936" s="50">
        <v>5.2600000000000001E-2</v>
      </c>
      <c r="O10936" s="50">
        <v>5.2999999999999999E-2</v>
      </c>
      <c r="R10936" s="59"/>
    </row>
    <row r="10937" spans="11:18" x14ac:dyDescent="0.2">
      <c r="K10937" s="17">
        <v>10928</v>
      </c>
      <c r="L10937" s="50">
        <v>2.0536992001459892E-3</v>
      </c>
      <c r="M10937" s="50">
        <v>2.0698512661368536E-3</v>
      </c>
      <c r="N10937" s="50">
        <v>5.9200000000000003E-2</v>
      </c>
      <c r="O10937" s="50">
        <v>0.06</v>
      </c>
      <c r="R10937" s="59"/>
    </row>
    <row r="10938" spans="11:18" x14ac:dyDescent="0.2">
      <c r="K10938" s="17">
        <v>10929</v>
      </c>
      <c r="L10938" s="50">
        <v>1.5611999625866054E-3</v>
      </c>
      <c r="M10938" s="50">
        <v>1.5743629606476536E-3</v>
      </c>
      <c r="N10938" s="50">
        <v>4.8800000000000003E-2</v>
      </c>
      <c r="O10938" s="50">
        <v>4.9000000000000002E-2</v>
      </c>
      <c r="R10938" s="59"/>
    </row>
    <row r="10939" spans="11:18" x14ac:dyDescent="0.2">
      <c r="K10939" s="17">
        <v>10930</v>
      </c>
      <c r="L10939" s="50">
        <v>1.6471075667177412E-3</v>
      </c>
      <c r="M10939" s="50">
        <v>1.6612301934944569E-3</v>
      </c>
      <c r="N10939" s="50">
        <v>5.2400000000000002E-2</v>
      </c>
      <c r="O10939" s="50">
        <v>5.2600000000000001E-2</v>
      </c>
      <c r="R10939" s="59"/>
    </row>
    <row r="10940" spans="11:18" x14ac:dyDescent="0.2">
      <c r="K10940" s="17">
        <v>10931</v>
      </c>
      <c r="L10940" s="50">
        <v>1.516664835987936E-3</v>
      </c>
      <c r="M10940" s="50">
        <v>1.5307500720597408E-3</v>
      </c>
      <c r="N10940" s="50">
        <v>5.2400000000000002E-2</v>
      </c>
      <c r="O10940" s="50">
        <v>5.2600000000000001E-2</v>
      </c>
      <c r="R10940" s="59"/>
    </row>
    <row r="10941" spans="11:18" x14ac:dyDescent="0.2">
      <c r="K10941" s="17">
        <v>10932</v>
      </c>
      <c r="L10941" s="50">
        <v>1.7427729033969097E-3</v>
      </c>
      <c r="M10941" s="50">
        <v>1.7568238155401775E-3</v>
      </c>
      <c r="N10941" s="50">
        <v>5.1799999999999999E-2</v>
      </c>
      <c r="O10941" s="50">
        <v>5.2200000000000003E-2</v>
      </c>
      <c r="R10941" s="59"/>
    </row>
    <row r="10942" spans="11:18" x14ac:dyDescent="0.2">
      <c r="K10942" s="17">
        <v>10933</v>
      </c>
      <c r="L10942" s="50">
        <v>1.6890095501850297E-3</v>
      </c>
      <c r="M10942" s="50">
        <v>1.7028064777885035E-3</v>
      </c>
      <c r="N10942" s="50">
        <v>5.1200000000000002E-2</v>
      </c>
      <c r="O10942" s="50">
        <v>5.1200000000000002E-2</v>
      </c>
      <c r="R10942" s="59"/>
    </row>
    <row r="10943" spans="11:18" x14ac:dyDescent="0.2">
      <c r="K10943" s="17">
        <v>10934</v>
      </c>
      <c r="L10943" s="50">
        <v>1.4924006043424683E-3</v>
      </c>
      <c r="M10943" s="50">
        <v>1.5050671687316646E-3</v>
      </c>
      <c r="N10943" s="50">
        <v>4.7E-2</v>
      </c>
      <c r="O10943" s="50">
        <v>4.7199999999999999E-2</v>
      </c>
      <c r="R10943" s="59"/>
    </row>
    <row r="10944" spans="11:18" x14ac:dyDescent="0.2">
      <c r="K10944" s="17">
        <v>10935</v>
      </c>
      <c r="L10944" s="50">
        <v>1.7734295174621671E-3</v>
      </c>
      <c r="M10944" s="50">
        <v>1.7873576057564418E-3</v>
      </c>
      <c r="N10944" s="50">
        <v>5.16E-2</v>
      </c>
      <c r="O10944" s="50">
        <v>5.16E-2</v>
      </c>
      <c r="R10944" s="59"/>
    </row>
    <row r="10945" spans="11:18" x14ac:dyDescent="0.2">
      <c r="K10945" s="17">
        <v>10936</v>
      </c>
      <c r="L10945" s="50">
        <v>1.5994661916155543E-3</v>
      </c>
      <c r="M10945" s="50">
        <v>1.6125095265455336E-3</v>
      </c>
      <c r="N10945" s="50">
        <v>4.8399999999999999E-2</v>
      </c>
      <c r="O10945" s="50">
        <v>4.8399999999999999E-2</v>
      </c>
      <c r="R10945" s="59"/>
    </row>
    <row r="10946" spans="11:18" x14ac:dyDescent="0.2">
      <c r="K10946" s="17">
        <v>10937</v>
      </c>
      <c r="L10946" s="50">
        <v>1.5713979383997203E-3</v>
      </c>
      <c r="M10946" s="50">
        <v>1.5837215528961399E-3</v>
      </c>
      <c r="N10946" s="50">
        <v>4.5400000000000003E-2</v>
      </c>
      <c r="O10946" s="50">
        <v>4.5999999999999999E-2</v>
      </c>
      <c r="R10946" s="59"/>
    </row>
    <row r="10947" spans="11:18" x14ac:dyDescent="0.2">
      <c r="K10947" s="17">
        <v>10938</v>
      </c>
      <c r="L10947" s="50">
        <v>1.6039164476962671E-3</v>
      </c>
      <c r="M10947" s="50">
        <v>1.6177777038690567E-3</v>
      </c>
      <c r="N10947" s="50">
        <v>5.1400000000000001E-2</v>
      </c>
      <c r="O10947" s="50">
        <v>5.1799999999999999E-2</v>
      </c>
      <c r="R10947" s="59"/>
    </row>
    <row r="10948" spans="11:18" x14ac:dyDescent="0.2">
      <c r="K10948" s="17">
        <v>10939</v>
      </c>
      <c r="L10948" s="50">
        <v>1.7510106132385462E-3</v>
      </c>
      <c r="M10948" s="50">
        <v>1.7658815503440338E-3</v>
      </c>
      <c r="N10948" s="50">
        <v>5.4800000000000001E-2</v>
      </c>
      <c r="O10948" s="50">
        <v>5.5399999999999998E-2</v>
      </c>
      <c r="R10948" s="59"/>
    </row>
    <row r="10949" spans="11:18" x14ac:dyDescent="0.2">
      <c r="K10949" s="17">
        <v>10940</v>
      </c>
      <c r="L10949" s="50">
        <v>1.6615144926065376E-3</v>
      </c>
      <c r="M10949" s="50">
        <v>1.675154689078607E-3</v>
      </c>
      <c r="N10949" s="50">
        <v>5.0200000000000002E-2</v>
      </c>
      <c r="O10949" s="50">
        <v>5.1200000000000002E-2</v>
      </c>
      <c r="R10949" s="59"/>
    </row>
    <row r="10950" spans="11:18" x14ac:dyDescent="0.2">
      <c r="K10950" s="17">
        <v>10941</v>
      </c>
      <c r="L10950" s="50">
        <v>1.5171743393692842E-3</v>
      </c>
      <c r="M10950" s="50">
        <v>1.5299760502901095E-3</v>
      </c>
      <c r="N10950" s="50">
        <v>4.7399999999999998E-2</v>
      </c>
      <c r="O10950" s="50">
        <v>4.7600000000000003E-2</v>
      </c>
      <c r="R10950" s="59"/>
    </row>
    <row r="10951" spans="11:18" x14ac:dyDescent="0.2">
      <c r="K10951" s="17">
        <v>10942</v>
      </c>
      <c r="L10951" s="50">
        <v>1.497756502798867E-3</v>
      </c>
      <c r="M10951" s="50">
        <v>1.509908706218719E-3</v>
      </c>
      <c r="N10951" s="50">
        <v>4.4999999999999998E-2</v>
      </c>
      <c r="O10951" s="50">
        <v>4.5199999999999997E-2</v>
      </c>
      <c r="R10951" s="59"/>
    </row>
    <row r="10952" spans="11:18" x14ac:dyDescent="0.2">
      <c r="K10952" s="17">
        <v>10943</v>
      </c>
      <c r="L10952" s="50">
        <v>1.874095997451845E-3</v>
      </c>
      <c r="M10952" s="50">
        <v>1.8893503499715504E-3</v>
      </c>
      <c r="N10952" s="50">
        <v>5.6599999999999998E-2</v>
      </c>
      <c r="O10952" s="50">
        <v>5.6599999999999998E-2</v>
      </c>
      <c r="R10952" s="59"/>
    </row>
    <row r="10953" spans="11:18" x14ac:dyDescent="0.2">
      <c r="K10953" s="17">
        <v>10944</v>
      </c>
      <c r="L10953" s="50">
        <v>1.6373363231658772E-3</v>
      </c>
      <c r="M10953" s="50">
        <v>1.6506574678841722E-3</v>
      </c>
      <c r="N10953" s="50">
        <v>4.9200000000000001E-2</v>
      </c>
      <c r="O10953" s="50">
        <v>4.9599999999999998E-2</v>
      </c>
      <c r="R10953" s="59"/>
    </row>
    <row r="10954" spans="11:18" x14ac:dyDescent="0.2">
      <c r="K10954" s="17">
        <v>10945</v>
      </c>
      <c r="L10954" s="50">
        <v>1.605921988389959E-3</v>
      </c>
      <c r="M10954" s="50">
        <v>1.6196670749956234E-3</v>
      </c>
      <c r="N10954" s="50">
        <v>5.0999999999999997E-2</v>
      </c>
      <c r="O10954" s="50">
        <v>5.1400000000000001E-2</v>
      </c>
      <c r="R10954" s="59"/>
    </row>
    <row r="10955" spans="11:18" x14ac:dyDescent="0.2">
      <c r="K10955" s="17">
        <v>10946</v>
      </c>
      <c r="L10955" s="50">
        <v>1.6012684467035972E-3</v>
      </c>
      <c r="M10955" s="50">
        <v>1.6140682208745617E-3</v>
      </c>
      <c r="N10955" s="50">
        <v>4.7199999999999999E-2</v>
      </c>
      <c r="O10955" s="50">
        <v>4.7800000000000002E-2</v>
      </c>
      <c r="R10955" s="59"/>
    </row>
    <row r="10956" spans="11:18" x14ac:dyDescent="0.2">
      <c r="K10956" s="17">
        <v>10947</v>
      </c>
      <c r="L10956" s="50">
        <v>1.854397126802547E-3</v>
      </c>
      <c r="M10956" s="50">
        <v>1.869903661326903E-3</v>
      </c>
      <c r="N10956" s="50">
        <v>5.7599999999999998E-2</v>
      </c>
      <c r="O10956" s="50">
        <v>5.7599999999999998E-2</v>
      </c>
      <c r="R10956" s="59"/>
    </row>
    <row r="10957" spans="11:18" x14ac:dyDescent="0.2">
      <c r="K10957" s="17">
        <v>10948</v>
      </c>
      <c r="L10957" s="50">
        <v>1.9279180128820258E-3</v>
      </c>
      <c r="M10957" s="50">
        <v>1.942802253973111E-3</v>
      </c>
      <c r="N10957" s="50">
        <v>5.5E-2</v>
      </c>
      <c r="O10957" s="50">
        <v>5.5199999999999999E-2</v>
      </c>
      <c r="R10957" s="59"/>
    </row>
    <row r="10958" spans="11:18" x14ac:dyDescent="0.2">
      <c r="K10958" s="17">
        <v>10949</v>
      </c>
      <c r="L10958" s="50">
        <v>1.7481368176185559E-3</v>
      </c>
      <c r="M10958" s="50">
        <v>1.7626510342330078E-3</v>
      </c>
      <c r="N10958" s="50">
        <v>5.3800000000000001E-2</v>
      </c>
      <c r="O10958" s="50">
        <v>5.3999999999999999E-2</v>
      </c>
      <c r="R10958" s="59"/>
    </row>
    <row r="10959" spans="11:18" x14ac:dyDescent="0.2">
      <c r="K10959" s="17">
        <v>10950</v>
      </c>
      <c r="L10959" s="50">
        <v>1.6436247312806539E-3</v>
      </c>
      <c r="M10959" s="50">
        <v>1.6582109463841746E-3</v>
      </c>
      <c r="N10959" s="50">
        <v>5.3999999999999999E-2</v>
      </c>
      <c r="O10959" s="50">
        <v>5.4600000000000003E-2</v>
      </c>
      <c r="R10959" s="59"/>
    </row>
    <row r="10960" spans="11:18" x14ac:dyDescent="0.2">
      <c r="K10960" s="17">
        <v>10951</v>
      </c>
      <c r="L10960" s="50">
        <v>1.5835222510181704E-3</v>
      </c>
      <c r="M10960" s="50">
        <v>1.5970343566911922E-3</v>
      </c>
      <c r="N10960" s="50">
        <v>5.0200000000000002E-2</v>
      </c>
      <c r="O10960" s="50">
        <v>5.04E-2</v>
      </c>
      <c r="R10960" s="59"/>
    </row>
    <row r="10961" spans="11:18" x14ac:dyDescent="0.2">
      <c r="K10961" s="17">
        <v>10952</v>
      </c>
      <c r="L10961" s="50">
        <v>1.6113186976322706E-3</v>
      </c>
      <c r="M10961" s="50">
        <v>1.6251446355729151E-3</v>
      </c>
      <c r="N10961" s="50">
        <v>5.1400000000000001E-2</v>
      </c>
      <c r="O10961" s="50">
        <v>5.16E-2</v>
      </c>
      <c r="R10961" s="59"/>
    </row>
    <row r="10962" spans="11:18" x14ac:dyDescent="0.2">
      <c r="K10962" s="17">
        <v>10953</v>
      </c>
      <c r="L10962" s="50">
        <v>1.7912377130666895E-3</v>
      </c>
      <c r="M10962" s="50">
        <v>1.8057098725197751E-3</v>
      </c>
      <c r="N10962" s="50">
        <v>5.3400000000000003E-2</v>
      </c>
      <c r="O10962" s="50">
        <v>5.3800000000000001E-2</v>
      </c>
      <c r="R10962" s="59"/>
    </row>
    <row r="10963" spans="11:18" x14ac:dyDescent="0.2">
      <c r="K10963" s="17">
        <v>10954</v>
      </c>
      <c r="L10963" s="50">
        <v>1.7798501302497972E-3</v>
      </c>
      <c r="M10963" s="50">
        <v>1.7940558511814328E-3</v>
      </c>
      <c r="N10963" s="50">
        <v>5.2400000000000002E-2</v>
      </c>
      <c r="O10963" s="50">
        <v>5.2999999999999999E-2</v>
      </c>
      <c r="R10963" s="59"/>
    </row>
    <row r="10964" spans="11:18" x14ac:dyDescent="0.2">
      <c r="K10964" s="17">
        <v>10955</v>
      </c>
      <c r="L10964" s="50">
        <v>1.9810489114150476E-3</v>
      </c>
      <c r="M10964" s="50">
        <v>1.9959360022026979E-3</v>
      </c>
      <c r="N10964" s="50">
        <v>5.5E-2</v>
      </c>
      <c r="O10964" s="50">
        <v>5.5399999999999998E-2</v>
      </c>
      <c r="R10964" s="59"/>
    </row>
    <row r="10965" spans="11:18" x14ac:dyDescent="0.2">
      <c r="K10965" s="17">
        <v>10956</v>
      </c>
      <c r="L10965" s="50">
        <v>1.7766331447480503E-3</v>
      </c>
      <c r="M10965" s="50">
        <v>1.7910795765997676E-3</v>
      </c>
      <c r="N10965" s="50">
        <v>5.3600000000000002E-2</v>
      </c>
      <c r="O10965" s="50">
        <v>5.3600000000000002E-2</v>
      </c>
      <c r="R10965" s="59"/>
    </row>
    <row r="10966" spans="11:18" x14ac:dyDescent="0.2">
      <c r="K10966" s="17">
        <v>10957</v>
      </c>
      <c r="L10966" s="50">
        <v>1.9091216262941448E-3</v>
      </c>
      <c r="M10966" s="50">
        <v>1.9238602715862078E-3</v>
      </c>
      <c r="N10966" s="50">
        <v>5.4399999999999997E-2</v>
      </c>
      <c r="O10966" s="50">
        <v>5.4800000000000001E-2</v>
      </c>
      <c r="R10966" s="59"/>
    </row>
    <row r="10967" spans="11:18" x14ac:dyDescent="0.2">
      <c r="K10967" s="17">
        <v>10958</v>
      </c>
      <c r="L10967" s="50">
        <v>1.7314752475314215E-3</v>
      </c>
      <c r="M10967" s="50">
        <v>1.7449492878788362E-3</v>
      </c>
      <c r="N10967" s="50">
        <v>4.9799999999999997E-2</v>
      </c>
      <c r="O10967" s="50">
        <v>5.0200000000000002E-2</v>
      </c>
      <c r="R10967" s="59"/>
    </row>
    <row r="10968" spans="11:18" x14ac:dyDescent="0.2">
      <c r="K10968" s="17">
        <v>10959</v>
      </c>
      <c r="L10968" s="50">
        <v>1.8232967683094409E-3</v>
      </c>
      <c r="M10968" s="50">
        <v>1.8377037771346572E-3</v>
      </c>
      <c r="N10968" s="50">
        <v>5.3199999999999997E-2</v>
      </c>
      <c r="O10968" s="50">
        <v>5.3400000000000003E-2</v>
      </c>
      <c r="R10968" s="59"/>
    </row>
    <row r="10969" spans="11:18" x14ac:dyDescent="0.2">
      <c r="K10969" s="17">
        <v>10960</v>
      </c>
      <c r="L10969" s="50">
        <v>1.7690203934834891E-3</v>
      </c>
      <c r="M10969" s="50">
        <v>1.7828961043537339E-3</v>
      </c>
      <c r="N10969" s="50">
        <v>5.1200000000000002E-2</v>
      </c>
      <c r="O10969" s="50">
        <v>5.16E-2</v>
      </c>
      <c r="R10969" s="59"/>
    </row>
    <row r="10970" spans="11:18" x14ac:dyDescent="0.2">
      <c r="K10970" s="17">
        <v>10961</v>
      </c>
      <c r="L10970" s="50">
        <v>1.6309144021633087E-3</v>
      </c>
      <c r="M10970" s="50">
        <v>1.6439514030312196E-3</v>
      </c>
      <c r="N10970" s="50">
        <v>4.82E-2</v>
      </c>
      <c r="O10970" s="50">
        <v>4.8399999999999999E-2</v>
      </c>
      <c r="R10970" s="59"/>
    </row>
    <row r="10971" spans="11:18" x14ac:dyDescent="0.2">
      <c r="K10971" s="17">
        <v>10962</v>
      </c>
      <c r="L10971" s="50">
        <v>1.4630629613713675E-3</v>
      </c>
      <c r="M10971" s="50">
        <v>1.4757007807429897E-3</v>
      </c>
      <c r="N10971" s="50">
        <v>4.6600000000000003E-2</v>
      </c>
      <c r="O10971" s="50">
        <v>4.7199999999999999E-2</v>
      </c>
      <c r="R10971" s="59"/>
    </row>
    <row r="10972" spans="11:18" x14ac:dyDescent="0.2">
      <c r="K10972" s="17">
        <v>10963</v>
      </c>
      <c r="L10972" s="50">
        <v>1.7751095862609547E-3</v>
      </c>
      <c r="M10972" s="50">
        <v>1.7882634392732126E-3</v>
      </c>
      <c r="N10972" s="50">
        <v>4.8599999999999997E-2</v>
      </c>
      <c r="O10972" s="50">
        <v>4.8800000000000003E-2</v>
      </c>
      <c r="R10972" s="59"/>
    </row>
    <row r="10973" spans="11:18" x14ac:dyDescent="0.2">
      <c r="K10973" s="17">
        <v>10964</v>
      </c>
      <c r="L10973" s="50">
        <v>1.8312367463798516E-3</v>
      </c>
      <c r="M10973" s="50">
        <v>1.8455459085986547E-3</v>
      </c>
      <c r="N10973" s="50">
        <v>5.2999999999999999E-2</v>
      </c>
      <c r="O10973" s="50">
        <v>5.2999999999999999E-2</v>
      </c>
      <c r="R10973" s="59"/>
    </row>
    <row r="10974" spans="11:18" x14ac:dyDescent="0.2">
      <c r="K10974" s="17">
        <v>10965</v>
      </c>
      <c r="L10974" s="50">
        <v>1.476473585417929E-3</v>
      </c>
      <c r="M10974" s="50">
        <v>1.4888694206873214E-3</v>
      </c>
      <c r="N10974" s="50">
        <v>4.5999999999999999E-2</v>
      </c>
      <c r="O10974" s="50">
        <v>4.6399999999999997E-2</v>
      </c>
      <c r="R10974" s="59"/>
    </row>
    <row r="10975" spans="11:18" x14ac:dyDescent="0.2">
      <c r="K10975" s="17">
        <v>10966</v>
      </c>
      <c r="L10975" s="50">
        <v>1.6193767054694299E-3</v>
      </c>
      <c r="M10975" s="50">
        <v>1.6335929459852033E-3</v>
      </c>
      <c r="N10975" s="50">
        <v>5.28E-2</v>
      </c>
      <c r="O10975" s="50">
        <v>5.2999999999999999E-2</v>
      </c>
      <c r="R10975" s="59"/>
    </row>
    <row r="10976" spans="11:18" x14ac:dyDescent="0.2">
      <c r="K10976" s="17">
        <v>10967</v>
      </c>
      <c r="L10976" s="50">
        <v>1.6742212050795064E-3</v>
      </c>
      <c r="M10976" s="50">
        <v>1.6875321679417762E-3</v>
      </c>
      <c r="N10976" s="50">
        <v>4.9200000000000001E-2</v>
      </c>
      <c r="O10976" s="50">
        <v>4.9399999999999999E-2</v>
      </c>
      <c r="R10976" s="59"/>
    </row>
    <row r="10977" spans="11:18" x14ac:dyDescent="0.2">
      <c r="K10977" s="17">
        <v>10968</v>
      </c>
      <c r="L10977" s="50">
        <v>1.9021950639696965E-3</v>
      </c>
      <c r="M10977" s="50">
        <v>1.9164688324893419E-3</v>
      </c>
      <c r="N10977" s="50">
        <v>5.2400000000000002E-2</v>
      </c>
      <c r="O10977" s="50">
        <v>5.3199999999999997E-2</v>
      </c>
      <c r="R10977" s="59"/>
    </row>
    <row r="10978" spans="11:18" x14ac:dyDescent="0.2">
      <c r="K10978" s="17">
        <v>10969</v>
      </c>
      <c r="L10978" s="50">
        <v>1.7710293781477563E-3</v>
      </c>
      <c r="M10978" s="50">
        <v>1.7852708698617523E-3</v>
      </c>
      <c r="N10978" s="50">
        <v>5.2600000000000001E-2</v>
      </c>
      <c r="O10978" s="50">
        <v>5.2999999999999999E-2</v>
      </c>
      <c r="R10978" s="59"/>
    </row>
    <row r="10979" spans="11:18" x14ac:dyDescent="0.2">
      <c r="K10979" s="17">
        <v>10970</v>
      </c>
      <c r="L10979" s="50">
        <v>1.9182390275240416E-3</v>
      </c>
      <c r="M10979" s="50">
        <v>1.9333364442786828E-3</v>
      </c>
      <c r="N10979" s="50">
        <v>5.5800000000000002E-2</v>
      </c>
      <c r="O10979" s="50">
        <v>5.62E-2</v>
      </c>
      <c r="R10979" s="59"/>
    </row>
    <row r="10980" spans="11:18" x14ac:dyDescent="0.2">
      <c r="K10980" s="17">
        <v>10971</v>
      </c>
      <c r="L10980" s="50">
        <v>1.7230034672657869E-3</v>
      </c>
      <c r="M10980" s="50">
        <v>1.7368392309155371E-3</v>
      </c>
      <c r="N10980" s="50">
        <v>5.1200000000000002E-2</v>
      </c>
      <c r="O10980" s="50">
        <v>5.1400000000000001E-2</v>
      </c>
      <c r="R10980" s="59"/>
    </row>
    <row r="10981" spans="11:18" x14ac:dyDescent="0.2">
      <c r="K10981" s="17">
        <v>10972</v>
      </c>
      <c r="L10981" s="50">
        <v>1.806447538527322E-3</v>
      </c>
      <c r="M10981" s="50">
        <v>1.8211134787504712E-3</v>
      </c>
      <c r="N10981" s="50">
        <v>5.4399999999999997E-2</v>
      </c>
      <c r="O10981" s="50">
        <v>5.4600000000000003E-2</v>
      </c>
      <c r="R10981" s="59"/>
    </row>
    <row r="10982" spans="11:18" x14ac:dyDescent="0.2">
      <c r="K10982" s="17">
        <v>10973</v>
      </c>
      <c r="L10982" s="50">
        <v>1.777423188040196E-3</v>
      </c>
      <c r="M10982" s="50">
        <v>1.7913315634666223E-3</v>
      </c>
      <c r="N10982" s="50">
        <v>5.1400000000000001E-2</v>
      </c>
      <c r="O10982" s="50">
        <v>5.1799999999999999E-2</v>
      </c>
      <c r="R10982" s="59"/>
    </row>
    <row r="10983" spans="11:18" x14ac:dyDescent="0.2">
      <c r="K10983" s="17">
        <v>10974</v>
      </c>
      <c r="L10983" s="50">
        <v>1.8668062451612816E-3</v>
      </c>
      <c r="M10983" s="50">
        <v>1.8817162140926055E-3</v>
      </c>
      <c r="N10983" s="50">
        <v>5.5199999999999999E-2</v>
      </c>
      <c r="O10983" s="50">
        <v>5.5399999999999998E-2</v>
      </c>
      <c r="R10983" s="59"/>
    </row>
    <row r="10984" spans="11:18" x14ac:dyDescent="0.2">
      <c r="K10984" s="17">
        <v>10975</v>
      </c>
      <c r="L10984" s="50">
        <v>1.8884329781382238E-3</v>
      </c>
      <c r="M10984" s="50">
        <v>1.9029738877912635E-3</v>
      </c>
      <c r="N10984" s="50">
        <v>5.3800000000000001E-2</v>
      </c>
      <c r="O10984" s="50">
        <v>5.3999999999999999E-2</v>
      </c>
      <c r="R10984" s="59"/>
    </row>
    <row r="10985" spans="11:18" x14ac:dyDescent="0.2">
      <c r="K10985" s="17">
        <v>10976</v>
      </c>
      <c r="L10985" s="50">
        <v>1.5026619183746977E-3</v>
      </c>
      <c r="M10985" s="50">
        <v>1.5141962560365982E-3</v>
      </c>
      <c r="N10985" s="50">
        <v>4.24E-2</v>
      </c>
      <c r="O10985" s="50">
        <v>4.2799999999999998E-2</v>
      </c>
      <c r="R10985" s="59"/>
    </row>
    <row r="10986" spans="11:18" x14ac:dyDescent="0.2">
      <c r="K10986" s="17">
        <v>10977</v>
      </c>
      <c r="L10986" s="50">
        <v>2.0205344724693397E-3</v>
      </c>
      <c r="M10986" s="50">
        <v>2.0353641077986667E-3</v>
      </c>
      <c r="N10986" s="50">
        <v>5.4600000000000003E-2</v>
      </c>
      <c r="O10986" s="50">
        <v>5.5E-2</v>
      </c>
      <c r="R10986" s="59"/>
    </row>
    <row r="10987" spans="11:18" x14ac:dyDescent="0.2">
      <c r="K10987" s="17">
        <v>10978</v>
      </c>
      <c r="L10987" s="50">
        <v>1.8253806866136216E-3</v>
      </c>
      <c r="M10987" s="50">
        <v>1.8398828620593754E-3</v>
      </c>
      <c r="N10987" s="50">
        <v>5.3600000000000002E-2</v>
      </c>
      <c r="O10987" s="50">
        <v>5.3999999999999999E-2</v>
      </c>
      <c r="R10987" s="59"/>
    </row>
    <row r="10988" spans="11:18" x14ac:dyDescent="0.2">
      <c r="K10988" s="17">
        <v>10979</v>
      </c>
      <c r="L10988" s="50">
        <v>1.7531176582831342E-3</v>
      </c>
      <c r="M10988" s="50">
        <v>1.767421523250436E-3</v>
      </c>
      <c r="N10988" s="50">
        <v>5.28E-2</v>
      </c>
      <c r="O10988" s="50">
        <v>5.3400000000000003E-2</v>
      </c>
      <c r="R10988" s="59"/>
    </row>
    <row r="10989" spans="11:18" x14ac:dyDescent="0.2">
      <c r="K10989" s="17">
        <v>10980</v>
      </c>
      <c r="L10989" s="50">
        <v>1.7732848345043842E-3</v>
      </c>
      <c r="M10989" s="50">
        <v>1.7876031522457542E-3</v>
      </c>
      <c r="N10989" s="50">
        <v>5.2600000000000001E-2</v>
      </c>
      <c r="O10989" s="50">
        <v>5.3199999999999997E-2</v>
      </c>
      <c r="R10989" s="59"/>
    </row>
    <row r="10990" spans="11:18" x14ac:dyDescent="0.2">
      <c r="K10990" s="17">
        <v>10981</v>
      </c>
      <c r="L10990" s="50">
        <v>1.8260581169185432E-3</v>
      </c>
      <c r="M10990" s="50">
        <v>1.8389089759400822E-3</v>
      </c>
      <c r="N10990" s="50">
        <v>4.7199999999999999E-2</v>
      </c>
      <c r="O10990" s="50">
        <v>4.7399999999999998E-2</v>
      </c>
      <c r="R10990" s="59"/>
    </row>
    <row r="10991" spans="11:18" x14ac:dyDescent="0.2">
      <c r="K10991" s="17">
        <v>10982</v>
      </c>
      <c r="L10991" s="50">
        <v>1.5315542555476235E-3</v>
      </c>
      <c r="M10991" s="50">
        <v>1.5443472769476748E-3</v>
      </c>
      <c r="N10991" s="50">
        <v>4.7399999999999998E-2</v>
      </c>
      <c r="O10991" s="50">
        <v>4.7600000000000003E-2</v>
      </c>
      <c r="R10991" s="59"/>
    </row>
    <row r="10992" spans="11:18" x14ac:dyDescent="0.2">
      <c r="K10992" s="17">
        <v>10983</v>
      </c>
      <c r="L10992" s="50">
        <v>1.5626660871258724E-3</v>
      </c>
      <c r="M10992" s="50">
        <v>1.5752872562443117E-3</v>
      </c>
      <c r="N10992" s="50">
        <v>4.6800000000000001E-2</v>
      </c>
      <c r="O10992" s="50">
        <v>4.7E-2</v>
      </c>
      <c r="R10992" s="59"/>
    </row>
    <row r="10993" spans="11:18" x14ac:dyDescent="0.2">
      <c r="K10993" s="17">
        <v>10984</v>
      </c>
      <c r="L10993" s="50">
        <v>1.7099776052660878E-3</v>
      </c>
      <c r="M10993" s="50">
        <v>1.7244021642448487E-3</v>
      </c>
      <c r="N10993" s="50">
        <v>5.3600000000000002E-2</v>
      </c>
      <c r="O10993" s="50">
        <v>5.3600000000000002E-2</v>
      </c>
      <c r="R10993" s="59"/>
    </row>
    <row r="10994" spans="11:18" x14ac:dyDescent="0.2">
      <c r="K10994" s="17">
        <v>10985</v>
      </c>
      <c r="L10994" s="50">
        <v>1.8641589264042678E-3</v>
      </c>
      <c r="M10994" s="50">
        <v>1.8778694461490946E-3</v>
      </c>
      <c r="N10994" s="50">
        <v>5.0599999999999999E-2</v>
      </c>
      <c r="O10994" s="50">
        <v>5.0999999999999997E-2</v>
      </c>
      <c r="R10994" s="59"/>
    </row>
    <row r="10995" spans="11:18" x14ac:dyDescent="0.2">
      <c r="K10995" s="17">
        <v>10986</v>
      </c>
      <c r="L10995" s="50">
        <v>1.9060442203866089E-3</v>
      </c>
      <c r="M10995" s="50">
        <v>1.9209380387677076E-3</v>
      </c>
      <c r="N10995" s="50">
        <v>5.4800000000000001E-2</v>
      </c>
      <c r="O10995" s="50">
        <v>5.5399999999999998E-2</v>
      </c>
      <c r="R10995" s="59"/>
    </row>
    <row r="10996" spans="11:18" x14ac:dyDescent="0.2">
      <c r="K10996" s="17">
        <v>10987</v>
      </c>
      <c r="L10996" s="50">
        <v>1.8798535956584849E-3</v>
      </c>
      <c r="M10996" s="50">
        <v>1.8942157433563661E-3</v>
      </c>
      <c r="N10996" s="50">
        <v>5.2999999999999999E-2</v>
      </c>
      <c r="O10996" s="50">
        <v>5.3199999999999997E-2</v>
      </c>
      <c r="R10996" s="59"/>
    </row>
    <row r="10997" spans="11:18" x14ac:dyDescent="0.2">
      <c r="K10997" s="17">
        <v>10988</v>
      </c>
      <c r="L10997" s="50">
        <v>1.7525624547803287E-3</v>
      </c>
      <c r="M10997" s="50">
        <v>1.7670313530753483E-3</v>
      </c>
      <c r="N10997" s="50">
        <v>5.3600000000000002E-2</v>
      </c>
      <c r="O10997" s="50">
        <v>5.3800000000000001E-2</v>
      </c>
      <c r="R10997" s="59"/>
    </row>
    <row r="10998" spans="11:18" x14ac:dyDescent="0.2">
      <c r="K10998" s="17">
        <v>10989</v>
      </c>
      <c r="L10998" s="50">
        <v>1.6722919122903925E-3</v>
      </c>
      <c r="M10998" s="50">
        <v>1.6868034407780833E-3</v>
      </c>
      <c r="N10998" s="50">
        <v>5.3800000000000001E-2</v>
      </c>
      <c r="O10998" s="50">
        <v>5.4399999999999997E-2</v>
      </c>
      <c r="R10998" s="59"/>
    </row>
    <row r="10999" spans="11:18" x14ac:dyDescent="0.2">
      <c r="K10999" s="17">
        <v>10990</v>
      </c>
      <c r="L10999" s="50">
        <v>1.5931785797577713E-3</v>
      </c>
      <c r="M10999" s="50">
        <v>1.6058610396571791E-3</v>
      </c>
      <c r="N10999" s="50">
        <v>4.7E-2</v>
      </c>
      <c r="O10999" s="50">
        <v>4.7199999999999999E-2</v>
      </c>
      <c r="R10999" s="59"/>
    </row>
    <row r="11000" spans="11:18" x14ac:dyDescent="0.2">
      <c r="K11000" s="17">
        <v>10991</v>
      </c>
      <c r="L11000" s="50">
        <v>1.6209682015338323E-3</v>
      </c>
      <c r="M11000" s="50">
        <v>1.6337082169260628E-3</v>
      </c>
      <c r="N11000" s="50">
        <v>4.7199999999999999E-2</v>
      </c>
      <c r="O11000" s="50">
        <v>4.7199999999999999E-2</v>
      </c>
      <c r="R11000" s="59"/>
    </row>
    <row r="11001" spans="11:18" x14ac:dyDescent="0.2">
      <c r="K11001" s="17">
        <v>10992</v>
      </c>
      <c r="L11001" s="50">
        <v>1.6304270806353593E-3</v>
      </c>
      <c r="M11001" s="50">
        <v>1.6441529506426892E-3</v>
      </c>
      <c r="N11001" s="50">
        <v>5.0799999999999998E-2</v>
      </c>
      <c r="O11001" s="50">
        <v>5.0999999999999997E-2</v>
      </c>
      <c r="R11001" s="59"/>
    </row>
    <row r="11002" spans="11:18" x14ac:dyDescent="0.2">
      <c r="K11002" s="17">
        <v>10993</v>
      </c>
      <c r="L11002" s="50">
        <v>1.4948749213799177E-3</v>
      </c>
      <c r="M11002" s="50">
        <v>1.5070210628621101E-3</v>
      </c>
      <c r="N11002" s="50">
        <v>4.4999999999999998E-2</v>
      </c>
      <c r="O11002" s="50">
        <v>4.5199999999999997E-2</v>
      </c>
      <c r="R11002" s="59"/>
    </row>
    <row r="11003" spans="11:18" x14ac:dyDescent="0.2">
      <c r="K11003" s="17">
        <v>10994</v>
      </c>
      <c r="L11003" s="50">
        <v>1.741175977762762E-3</v>
      </c>
      <c r="M11003" s="50">
        <v>1.7551805599164015E-3</v>
      </c>
      <c r="N11003" s="50">
        <v>5.1799999999999999E-2</v>
      </c>
      <c r="O11003" s="50">
        <v>5.2200000000000003E-2</v>
      </c>
      <c r="R11003" s="59"/>
    </row>
    <row r="11004" spans="11:18" x14ac:dyDescent="0.2">
      <c r="K11004" s="17">
        <v>10995</v>
      </c>
      <c r="L11004" s="50">
        <v>1.8013969744644128E-3</v>
      </c>
      <c r="M11004" s="50">
        <v>1.8158527354876386E-3</v>
      </c>
      <c r="N11004" s="50">
        <v>5.3199999999999997E-2</v>
      </c>
      <c r="O11004" s="50">
        <v>5.3999999999999999E-2</v>
      </c>
      <c r="R11004" s="59"/>
    </row>
    <row r="11005" spans="11:18" x14ac:dyDescent="0.2">
      <c r="K11005" s="17">
        <v>10996</v>
      </c>
      <c r="L11005" s="50">
        <v>1.917040502203261E-3</v>
      </c>
      <c r="M11005" s="50">
        <v>1.9319375456140883E-3</v>
      </c>
      <c r="N11005" s="50">
        <v>5.4800000000000001E-2</v>
      </c>
      <c r="O11005" s="50">
        <v>5.5399999999999998E-2</v>
      </c>
      <c r="R11005" s="59"/>
    </row>
    <row r="11006" spans="11:18" x14ac:dyDescent="0.2">
      <c r="K11006" s="17">
        <v>10997</v>
      </c>
      <c r="L11006" s="50">
        <v>1.6727148228972552E-3</v>
      </c>
      <c r="M11006" s="50">
        <v>1.6866465602509123E-3</v>
      </c>
      <c r="N11006" s="50">
        <v>5.16E-2</v>
      </c>
      <c r="O11006" s="50">
        <v>5.1799999999999999E-2</v>
      </c>
      <c r="R11006" s="59"/>
    </row>
    <row r="11007" spans="11:18" x14ac:dyDescent="0.2">
      <c r="K11007" s="17">
        <v>10998</v>
      </c>
      <c r="L11007" s="50">
        <v>1.9197520206908048E-3</v>
      </c>
      <c r="M11007" s="50">
        <v>1.9343090243394674E-3</v>
      </c>
      <c r="N11007" s="50">
        <v>5.3600000000000002E-2</v>
      </c>
      <c r="O11007" s="50">
        <v>5.4399999999999997E-2</v>
      </c>
      <c r="R11007" s="59"/>
    </row>
    <row r="11008" spans="11:18" x14ac:dyDescent="0.2">
      <c r="K11008" s="17">
        <v>10999</v>
      </c>
      <c r="L11008" s="50">
        <v>1.7611573437646194E-3</v>
      </c>
      <c r="M11008" s="50">
        <v>1.774219376635735E-3</v>
      </c>
      <c r="N11008" s="50">
        <v>4.82E-2</v>
      </c>
      <c r="O11008" s="50">
        <v>4.8599999999999997E-2</v>
      </c>
      <c r="R11008" s="59"/>
    </row>
    <row r="11009" spans="11:18" x14ac:dyDescent="0.2">
      <c r="K11009" s="17">
        <v>11000</v>
      </c>
      <c r="L11009" s="50">
        <v>1.6346682789033598E-3</v>
      </c>
      <c r="M11009" s="50">
        <v>1.6477650167547183E-3</v>
      </c>
      <c r="N11009" s="50">
        <v>4.8399999999999999E-2</v>
      </c>
      <c r="O11009" s="50">
        <v>4.8800000000000003E-2</v>
      </c>
      <c r="R11009" s="59"/>
    </row>
    <row r="11010" spans="11:18" x14ac:dyDescent="0.2">
      <c r="K11010" s="17">
        <v>11001</v>
      </c>
      <c r="L11010" s="50">
        <v>1.6227418694063039E-3</v>
      </c>
      <c r="M11010" s="50">
        <v>1.6348617160710725E-3</v>
      </c>
      <c r="N11010" s="50">
        <v>4.48E-2</v>
      </c>
      <c r="O11010" s="50">
        <v>4.48E-2</v>
      </c>
      <c r="R11010" s="59"/>
    </row>
    <row r="11011" spans="11:18" x14ac:dyDescent="0.2">
      <c r="K11011" s="17">
        <v>11002</v>
      </c>
      <c r="L11011" s="50">
        <v>1.7096181504602881E-3</v>
      </c>
      <c r="M11011" s="50">
        <v>1.7238388932537155E-3</v>
      </c>
      <c r="N11011" s="50">
        <v>5.28E-2</v>
      </c>
      <c r="O11011" s="50">
        <v>5.2999999999999999E-2</v>
      </c>
      <c r="R11011" s="59"/>
    </row>
    <row r="11012" spans="11:18" x14ac:dyDescent="0.2">
      <c r="K11012" s="17">
        <v>11003</v>
      </c>
      <c r="L11012" s="50">
        <v>1.9117367853535348E-3</v>
      </c>
      <c r="M11012" s="50">
        <v>1.9269537520342403E-3</v>
      </c>
      <c r="N11012" s="50">
        <v>5.6399999999999999E-2</v>
      </c>
      <c r="O11012" s="50">
        <v>5.6599999999999998E-2</v>
      </c>
      <c r="R11012" s="59"/>
    </row>
    <row r="11013" spans="11:18" x14ac:dyDescent="0.2">
      <c r="K11013" s="17">
        <v>11004</v>
      </c>
      <c r="L11013" s="50">
        <v>1.9014721189402381E-3</v>
      </c>
      <c r="M11013" s="50">
        <v>1.9154237708362948E-3</v>
      </c>
      <c r="N11013" s="50">
        <v>5.1200000000000002E-2</v>
      </c>
      <c r="O11013" s="50">
        <v>5.1799999999999999E-2</v>
      </c>
      <c r="R11013" s="59"/>
    </row>
    <row r="11014" spans="11:18" x14ac:dyDescent="0.2">
      <c r="K11014" s="17">
        <v>11005</v>
      </c>
      <c r="L11014" s="50">
        <v>1.6130357936426345E-3</v>
      </c>
      <c r="M11014" s="50">
        <v>1.6267464205477922E-3</v>
      </c>
      <c r="N11014" s="50">
        <v>5.0799999999999998E-2</v>
      </c>
      <c r="O11014" s="50">
        <v>5.0999999999999997E-2</v>
      </c>
      <c r="R11014" s="59"/>
    </row>
    <row r="11015" spans="11:18" x14ac:dyDescent="0.2">
      <c r="K11015" s="17">
        <v>11006</v>
      </c>
      <c r="L11015" s="50">
        <v>1.7037899154253924E-3</v>
      </c>
      <c r="M11015" s="50">
        <v>1.7177968579840314E-3</v>
      </c>
      <c r="N11015" s="50">
        <v>5.1799999999999999E-2</v>
      </c>
      <c r="O11015" s="50">
        <v>5.1999999999999998E-2</v>
      </c>
      <c r="R11015" s="59"/>
    </row>
    <row r="11016" spans="11:18" x14ac:dyDescent="0.2">
      <c r="K11016" s="17">
        <v>11007</v>
      </c>
      <c r="L11016" s="50">
        <v>1.6398893218718647E-3</v>
      </c>
      <c r="M11016" s="50">
        <v>1.6531555479037724E-3</v>
      </c>
      <c r="N11016" s="50">
        <v>4.9000000000000002E-2</v>
      </c>
      <c r="O11016" s="50">
        <v>4.9599999999999998E-2</v>
      </c>
      <c r="R11016" s="59"/>
    </row>
    <row r="11017" spans="11:18" x14ac:dyDescent="0.2">
      <c r="K11017" s="17">
        <v>11008</v>
      </c>
      <c r="L11017" s="50">
        <v>1.7097936512911729E-3</v>
      </c>
      <c r="M11017" s="50">
        <v>1.7232870237766547E-3</v>
      </c>
      <c r="N11017" s="50">
        <v>0.05</v>
      </c>
      <c r="O11017" s="50">
        <v>0.05</v>
      </c>
      <c r="R11017" s="59"/>
    </row>
    <row r="11018" spans="11:18" x14ac:dyDescent="0.2">
      <c r="K11018" s="17">
        <v>11009</v>
      </c>
      <c r="L11018" s="50">
        <v>1.6782748133898999E-3</v>
      </c>
      <c r="M11018" s="50">
        <v>1.6914991968890315E-3</v>
      </c>
      <c r="N11018" s="50">
        <v>4.9000000000000002E-2</v>
      </c>
      <c r="O11018" s="50">
        <v>4.9000000000000002E-2</v>
      </c>
      <c r="R11018" s="59"/>
    </row>
    <row r="11019" spans="11:18" x14ac:dyDescent="0.2">
      <c r="K11019" s="17">
        <v>11010</v>
      </c>
      <c r="L11019" s="50">
        <v>1.8030711069724112E-3</v>
      </c>
      <c r="M11019" s="50">
        <v>1.8175993457581854E-3</v>
      </c>
      <c r="N11019" s="50">
        <v>5.3800000000000001E-2</v>
      </c>
      <c r="O11019" s="50">
        <v>5.3999999999999999E-2</v>
      </c>
      <c r="R11019" s="59"/>
    </row>
    <row r="11020" spans="11:18" x14ac:dyDescent="0.2">
      <c r="K11020" s="17">
        <v>11011</v>
      </c>
      <c r="L11020" s="50">
        <v>1.7613156566730645E-3</v>
      </c>
      <c r="M11020" s="50">
        <v>1.7752639617743678E-3</v>
      </c>
      <c r="N11020" s="50">
        <v>5.16E-2</v>
      </c>
      <c r="O11020" s="50">
        <v>5.2200000000000003E-2</v>
      </c>
      <c r="R11020" s="59"/>
    </row>
    <row r="11021" spans="11:18" x14ac:dyDescent="0.2">
      <c r="K11021" s="17">
        <v>11012</v>
      </c>
      <c r="L11021" s="50">
        <v>1.7254413597449024E-3</v>
      </c>
      <c r="M11021" s="50">
        <v>1.7398192638922777E-3</v>
      </c>
      <c r="N11021" s="50">
        <v>5.3400000000000003E-2</v>
      </c>
      <c r="O11021" s="50">
        <v>5.3400000000000003E-2</v>
      </c>
      <c r="R11021" s="59"/>
    </row>
    <row r="11022" spans="11:18" x14ac:dyDescent="0.2">
      <c r="K11022" s="17">
        <v>11013</v>
      </c>
      <c r="L11022" s="50">
        <v>1.7262235011009917E-3</v>
      </c>
      <c r="M11022" s="50">
        <v>1.740808578823977E-3</v>
      </c>
      <c r="N11022" s="50">
        <v>5.4199999999999998E-2</v>
      </c>
      <c r="O11022" s="50">
        <v>5.4199999999999998E-2</v>
      </c>
      <c r="R11022" s="59"/>
    </row>
    <row r="11023" spans="11:18" x14ac:dyDescent="0.2">
      <c r="K11023" s="17">
        <v>11014</v>
      </c>
      <c r="L11023" s="50">
        <v>1.5471036035017423E-3</v>
      </c>
      <c r="M11023" s="50">
        <v>1.5599399908099766E-3</v>
      </c>
      <c r="N11023" s="50">
        <v>4.7600000000000003E-2</v>
      </c>
      <c r="O11023" s="50">
        <v>4.7800000000000002E-2</v>
      </c>
      <c r="R11023" s="59"/>
    </row>
    <row r="11024" spans="11:18" x14ac:dyDescent="0.2">
      <c r="K11024" s="17">
        <v>11015</v>
      </c>
      <c r="L11024" s="50">
        <v>1.7231801874956446E-3</v>
      </c>
      <c r="M11024" s="50">
        <v>1.7367757676510945E-3</v>
      </c>
      <c r="N11024" s="50">
        <v>5.0200000000000002E-2</v>
      </c>
      <c r="O11024" s="50">
        <v>5.04E-2</v>
      </c>
      <c r="R11024" s="59"/>
    </row>
    <row r="11025" spans="11:18" x14ac:dyDescent="0.2">
      <c r="K11025" s="17">
        <v>11016</v>
      </c>
      <c r="L11025" s="50">
        <v>1.9254438035906673E-3</v>
      </c>
      <c r="M11025" s="50">
        <v>1.9400576533158539E-3</v>
      </c>
      <c r="N11025" s="50">
        <v>5.3999999999999999E-2</v>
      </c>
      <c r="O11025" s="50">
        <v>5.4199999999999998E-2</v>
      </c>
      <c r="R11025" s="59"/>
    </row>
    <row r="11026" spans="11:18" x14ac:dyDescent="0.2">
      <c r="K11026" s="17">
        <v>11017</v>
      </c>
      <c r="L11026" s="50">
        <v>1.7672791752515809E-3</v>
      </c>
      <c r="M11026" s="50">
        <v>1.781288401343867E-3</v>
      </c>
      <c r="N11026" s="50">
        <v>5.1799999999999999E-2</v>
      </c>
      <c r="O11026" s="50">
        <v>5.2200000000000003E-2</v>
      </c>
      <c r="R11026" s="59"/>
    </row>
    <row r="11027" spans="11:18" x14ac:dyDescent="0.2">
      <c r="K11027" s="17">
        <v>11018</v>
      </c>
      <c r="L11027" s="50">
        <v>1.756707738994216E-3</v>
      </c>
      <c r="M11027" s="50">
        <v>1.7708580097009997E-3</v>
      </c>
      <c r="N11027" s="50">
        <v>5.1999999999999998E-2</v>
      </c>
      <c r="O11027" s="50">
        <v>5.28E-2</v>
      </c>
      <c r="R11027" s="59"/>
    </row>
    <row r="11028" spans="11:18" x14ac:dyDescent="0.2">
      <c r="K11028" s="17">
        <v>11019</v>
      </c>
      <c r="L11028" s="50">
        <v>1.6797883344712304E-3</v>
      </c>
      <c r="M11028" s="50">
        <v>1.6930708413307901E-3</v>
      </c>
      <c r="N11028" s="50">
        <v>4.8800000000000003E-2</v>
      </c>
      <c r="O11028" s="50">
        <v>4.9599999999999998E-2</v>
      </c>
      <c r="R11028" s="59"/>
    </row>
    <row r="11029" spans="11:18" x14ac:dyDescent="0.2">
      <c r="K11029" s="17">
        <v>11020</v>
      </c>
      <c r="L11029" s="50">
        <v>1.7889219718092647E-3</v>
      </c>
      <c r="M11029" s="50">
        <v>1.8023975120711924E-3</v>
      </c>
      <c r="N11029" s="50">
        <v>4.9799999999999997E-2</v>
      </c>
      <c r="O11029" s="50">
        <v>5.0200000000000002E-2</v>
      </c>
      <c r="R11029" s="59"/>
    </row>
    <row r="11030" spans="11:18" x14ac:dyDescent="0.2">
      <c r="K11030" s="17">
        <v>11021</v>
      </c>
      <c r="L11030" s="50">
        <v>1.5438517173146959E-3</v>
      </c>
      <c r="M11030" s="50">
        <v>1.5565254640683864E-3</v>
      </c>
      <c r="N11030" s="50">
        <v>4.7E-2</v>
      </c>
      <c r="O11030" s="50">
        <v>4.7199999999999999E-2</v>
      </c>
      <c r="R11030" s="59"/>
    </row>
    <row r="11031" spans="11:18" x14ac:dyDescent="0.2">
      <c r="K11031" s="17">
        <v>11022</v>
      </c>
      <c r="L11031" s="50">
        <v>1.6868272986435837E-3</v>
      </c>
      <c r="M11031" s="50">
        <v>1.7015163791972686E-3</v>
      </c>
      <c r="N11031" s="50">
        <v>5.4600000000000003E-2</v>
      </c>
      <c r="O11031" s="50">
        <v>5.4800000000000001E-2</v>
      </c>
      <c r="R11031" s="59"/>
    </row>
    <row r="11032" spans="11:18" x14ac:dyDescent="0.2">
      <c r="K11032" s="17">
        <v>11023</v>
      </c>
      <c r="L11032" s="50">
        <v>1.9556423409058622E-3</v>
      </c>
      <c r="M11032" s="50">
        <v>1.9704682215850714E-3</v>
      </c>
      <c r="N11032" s="50">
        <v>5.4600000000000003E-2</v>
      </c>
      <c r="O11032" s="50">
        <v>5.5E-2</v>
      </c>
      <c r="R11032" s="59"/>
    </row>
    <row r="11033" spans="11:18" x14ac:dyDescent="0.2">
      <c r="K11033" s="17">
        <v>11024</v>
      </c>
      <c r="L11033" s="50">
        <v>1.4462411915054281E-3</v>
      </c>
      <c r="M11033" s="50">
        <v>1.4579927444732287E-3</v>
      </c>
      <c r="N11033" s="50">
        <v>4.36E-2</v>
      </c>
      <c r="O11033" s="50">
        <v>4.36E-2</v>
      </c>
      <c r="R11033" s="59"/>
    </row>
    <row r="11034" spans="11:18" x14ac:dyDescent="0.2">
      <c r="K11034" s="17">
        <v>11025</v>
      </c>
      <c r="L11034" s="50">
        <v>1.4768713135501314E-3</v>
      </c>
      <c r="M11034" s="50">
        <v>1.4889432931034685E-3</v>
      </c>
      <c r="N11034" s="50">
        <v>4.48E-2</v>
      </c>
      <c r="O11034" s="50">
        <v>4.48E-2</v>
      </c>
      <c r="R11034" s="59"/>
    </row>
    <row r="11035" spans="11:18" x14ac:dyDescent="0.2">
      <c r="K11035" s="17">
        <v>11026</v>
      </c>
      <c r="L11035" s="50">
        <v>1.8409282033132975E-3</v>
      </c>
      <c r="M11035" s="50">
        <v>1.856245898062329E-3</v>
      </c>
      <c r="N11035" s="50">
        <v>5.6800000000000003E-2</v>
      </c>
      <c r="O11035" s="50">
        <v>5.7000000000000002E-2</v>
      </c>
      <c r="R11035" s="59"/>
    </row>
    <row r="11036" spans="11:18" x14ac:dyDescent="0.2">
      <c r="K11036" s="17">
        <v>11027</v>
      </c>
      <c r="L11036" s="50">
        <v>1.7841969580679616E-3</v>
      </c>
      <c r="M11036" s="50">
        <v>1.7983872258218753E-3</v>
      </c>
      <c r="N11036" s="50">
        <v>5.2600000000000001E-2</v>
      </c>
      <c r="O11036" s="50">
        <v>5.2600000000000001E-2</v>
      </c>
      <c r="R11036" s="59"/>
    </row>
    <row r="11037" spans="11:18" x14ac:dyDescent="0.2">
      <c r="K11037" s="17">
        <v>11028</v>
      </c>
      <c r="L11037" s="50">
        <v>1.9428232029047642E-3</v>
      </c>
      <c r="M11037" s="50">
        <v>1.9582977200965929E-3</v>
      </c>
      <c r="N11037" s="50">
        <v>5.7000000000000002E-2</v>
      </c>
      <c r="O11037" s="50">
        <v>5.7599999999999998E-2</v>
      </c>
      <c r="R11037" s="59"/>
    </row>
    <row r="11038" spans="11:18" x14ac:dyDescent="0.2">
      <c r="K11038" s="17">
        <v>11029</v>
      </c>
      <c r="L11038" s="50">
        <v>1.6863897304482786E-3</v>
      </c>
      <c r="M11038" s="50">
        <v>1.6999788814459074E-3</v>
      </c>
      <c r="N11038" s="50">
        <v>5.04E-2</v>
      </c>
      <c r="O11038" s="50">
        <v>5.04E-2</v>
      </c>
      <c r="R11038" s="59"/>
    </row>
    <row r="11039" spans="11:18" x14ac:dyDescent="0.2">
      <c r="K11039" s="17">
        <v>11030</v>
      </c>
      <c r="L11039" s="50">
        <v>1.6542955024982146E-3</v>
      </c>
      <c r="M11039" s="50">
        <v>1.6678600789790889E-3</v>
      </c>
      <c r="N11039" s="50">
        <v>0.05</v>
      </c>
      <c r="O11039" s="50">
        <v>5.0599999999999999E-2</v>
      </c>
      <c r="R11039" s="59"/>
    </row>
    <row r="11040" spans="11:18" x14ac:dyDescent="0.2">
      <c r="K11040" s="17">
        <v>11031</v>
      </c>
      <c r="L11040" s="50">
        <v>1.7153074206522571E-3</v>
      </c>
      <c r="M11040" s="50">
        <v>1.7290489309352225E-3</v>
      </c>
      <c r="N11040" s="50">
        <v>5.0799999999999998E-2</v>
      </c>
      <c r="O11040" s="50">
        <v>5.0999999999999997E-2</v>
      </c>
      <c r="R11040" s="59"/>
    </row>
    <row r="11041" spans="11:18" x14ac:dyDescent="0.2">
      <c r="K11041" s="17">
        <v>11032</v>
      </c>
      <c r="L11041" s="50">
        <v>1.9453544833069568E-3</v>
      </c>
      <c r="M11041" s="50">
        <v>1.9604253022290439E-3</v>
      </c>
      <c r="N11041" s="50">
        <v>5.5800000000000002E-2</v>
      </c>
      <c r="O11041" s="50">
        <v>5.5800000000000002E-2</v>
      </c>
      <c r="R11041" s="59"/>
    </row>
    <row r="11042" spans="11:18" x14ac:dyDescent="0.2">
      <c r="K11042" s="17">
        <v>11033</v>
      </c>
      <c r="L11042" s="50">
        <v>1.6869122353582429E-3</v>
      </c>
      <c r="M11042" s="50">
        <v>1.7009671208793296E-3</v>
      </c>
      <c r="N11042" s="50">
        <v>5.2200000000000003E-2</v>
      </c>
      <c r="O11042" s="50">
        <v>5.2200000000000003E-2</v>
      </c>
      <c r="R11042" s="59"/>
    </row>
    <row r="11043" spans="11:18" x14ac:dyDescent="0.2">
      <c r="K11043" s="17">
        <v>11034</v>
      </c>
      <c r="L11043" s="50">
        <v>1.8114915731570808E-3</v>
      </c>
      <c r="M11043" s="50">
        <v>1.8256893663956347E-3</v>
      </c>
      <c r="N11043" s="50">
        <v>5.2400000000000002E-2</v>
      </c>
      <c r="O11043" s="50">
        <v>5.28E-2</v>
      </c>
      <c r="R11043" s="59"/>
    </row>
    <row r="11044" spans="11:18" x14ac:dyDescent="0.2">
      <c r="K11044" s="17">
        <v>11035</v>
      </c>
      <c r="L11044" s="50">
        <v>1.8269442052445517E-3</v>
      </c>
      <c r="M11044" s="50">
        <v>1.8415839160770971E-3</v>
      </c>
      <c r="N11044" s="50">
        <v>5.4199999999999998E-2</v>
      </c>
      <c r="O11044" s="50">
        <v>5.4600000000000003E-2</v>
      </c>
      <c r="R11044" s="59"/>
    </row>
    <row r="11045" spans="11:18" x14ac:dyDescent="0.2">
      <c r="K11045" s="17">
        <v>11036</v>
      </c>
      <c r="L11045" s="50">
        <v>1.6567779196546542E-3</v>
      </c>
      <c r="M11045" s="50">
        <v>1.6696451939106304E-3</v>
      </c>
      <c r="N11045" s="50">
        <v>4.7399999999999998E-2</v>
      </c>
      <c r="O11045" s="50">
        <v>4.7800000000000002E-2</v>
      </c>
      <c r="R11045" s="59"/>
    </row>
    <row r="11046" spans="11:18" x14ac:dyDescent="0.2">
      <c r="K11046" s="17">
        <v>11037</v>
      </c>
      <c r="L11046" s="50">
        <v>1.5355587653695256E-3</v>
      </c>
      <c r="M11046" s="50">
        <v>1.5490265421813046E-3</v>
      </c>
      <c r="N11046" s="50">
        <v>4.9799999999999997E-2</v>
      </c>
      <c r="O11046" s="50">
        <v>5.0599999999999999E-2</v>
      </c>
      <c r="R11046" s="59"/>
    </row>
    <row r="11047" spans="11:18" x14ac:dyDescent="0.2">
      <c r="K11047" s="17">
        <v>11038</v>
      </c>
      <c r="L11047" s="50">
        <v>1.8414195005853602E-3</v>
      </c>
      <c r="M11047" s="50">
        <v>1.85513535732348E-3</v>
      </c>
      <c r="N11047" s="50">
        <v>5.0599999999999999E-2</v>
      </c>
      <c r="O11047" s="50">
        <v>5.0799999999999998E-2</v>
      </c>
      <c r="R11047" s="59"/>
    </row>
    <row r="11048" spans="11:18" x14ac:dyDescent="0.2">
      <c r="K11048" s="17">
        <v>11039</v>
      </c>
      <c r="L11048" s="50">
        <v>1.8468567031088177E-3</v>
      </c>
      <c r="M11048" s="50">
        <v>1.8602354777025444E-3</v>
      </c>
      <c r="N11048" s="50">
        <v>4.9200000000000001E-2</v>
      </c>
      <c r="O11048" s="50">
        <v>4.9399999999999999E-2</v>
      </c>
      <c r="R11048" s="59"/>
    </row>
    <row r="11049" spans="11:18" x14ac:dyDescent="0.2">
      <c r="K11049" s="17">
        <v>11040</v>
      </c>
      <c r="L11049" s="50">
        <v>1.9365857855769665E-3</v>
      </c>
      <c r="M11049" s="50">
        <v>1.9512975590576136E-3</v>
      </c>
      <c r="N11049" s="50">
        <v>5.4199999999999998E-2</v>
      </c>
      <c r="O11049" s="50">
        <v>5.4600000000000003E-2</v>
      </c>
      <c r="R11049" s="59"/>
    </row>
    <row r="11050" spans="11:18" x14ac:dyDescent="0.2">
      <c r="K11050" s="17">
        <v>11041</v>
      </c>
      <c r="L11050" s="50">
        <v>1.8190621146813299E-3</v>
      </c>
      <c r="M11050" s="50">
        <v>1.8330131711737153E-3</v>
      </c>
      <c r="N11050" s="50">
        <v>5.1400000000000001E-2</v>
      </c>
      <c r="O11050" s="50">
        <v>5.1799999999999999E-2</v>
      </c>
      <c r="R11050" s="59"/>
    </row>
    <row r="11051" spans="11:18" x14ac:dyDescent="0.2">
      <c r="K11051" s="17">
        <v>11042</v>
      </c>
      <c r="L11051" s="50">
        <v>1.71206198917318E-3</v>
      </c>
      <c r="M11051" s="50">
        <v>1.7263520083359118E-3</v>
      </c>
      <c r="N11051" s="50">
        <v>5.2400000000000002E-2</v>
      </c>
      <c r="O11051" s="50">
        <v>5.3600000000000002E-2</v>
      </c>
      <c r="R11051" s="59"/>
    </row>
    <row r="11052" spans="11:18" x14ac:dyDescent="0.2">
      <c r="K11052" s="17">
        <v>11043</v>
      </c>
      <c r="L11052" s="50">
        <v>1.7913382407496613E-3</v>
      </c>
      <c r="M11052" s="50">
        <v>1.8059090555546987E-3</v>
      </c>
      <c r="N11052" s="50">
        <v>5.3800000000000001E-2</v>
      </c>
      <c r="O11052" s="50">
        <v>5.4199999999999998E-2</v>
      </c>
      <c r="R11052" s="59"/>
    </row>
    <row r="11053" spans="11:18" x14ac:dyDescent="0.2">
      <c r="K11053" s="17">
        <v>11044</v>
      </c>
      <c r="L11053" s="50">
        <v>1.4992682189491377E-3</v>
      </c>
      <c r="M11053" s="50">
        <v>1.511554464916752E-3</v>
      </c>
      <c r="N11053" s="50">
        <v>4.5600000000000002E-2</v>
      </c>
      <c r="O11053" s="50">
        <v>4.5600000000000002E-2</v>
      </c>
      <c r="R11053" s="59"/>
    </row>
    <row r="11054" spans="11:18" x14ac:dyDescent="0.2">
      <c r="K11054" s="17">
        <v>11045</v>
      </c>
      <c r="L11054" s="50">
        <v>1.6771324658655545E-3</v>
      </c>
      <c r="M11054" s="50">
        <v>1.6909250632180107E-3</v>
      </c>
      <c r="N11054" s="50">
        <v>5.0999999999999997E-2</v>
      </c>
      <c r="O11054" s="50">
        <v>5.1200000000000002E-2</v>
      </c>
      <c r="R11054" s="59"/>
    </row>
    <row r="11055" spans="11:18" x14ac:dyDescent="0.2">
      <c r="K11055" s="17">
        <v>11046</v>
      </c>
      <c r="L11055" s="50">
        <v>1.8953519142199003E-3</v>
      </c>
      <c r="M11055" s="50">
        <v>1.9093633743645622E-3</v>
      </c>
      <c r="N11055" s="50">
        <v>5.16E-2</v>
      </c>
      <c r="O11055" s="50">
        <v>5.1799999999999999E-2</v>
      </c>
      <c r="R11055" s="59"/>
    </row>
    <row r="11056" spans="11:18" x14ac:dyDescent="0.2">
      <c r="K11056" s="17">
        <v>11047</v>
      </c>
      <c r="L11056" s="50">
        <v>1.7824288672214092E-3</v>
      </c>
      <c r="M11056" s="50">
        <v>1.7960495332567034E-3</v>
      </c>
      <c r="N11056" s="50">
        <v>5.04E-2</v>
      </c>
      <c r="O11056" s="50">
        <v>5.04E-2</v>
      </c>
      <c r="R11056" s="59"/>
    </row>
    <row r="11057" spans="11:18" x14ac:dyDescent="0.2">
      <c r="K11057" s="17">
        <v>11048</v>
      </c>
      <c r="L11057" s="50">
        <v>1.9144933579892051E-3</v>
      </c>
      <c r="M11057" s="50">
        <v>1.9287075575780471E-3</v>
      </c>
      <c r="N11057" s="50">
        <v>5.2400000000000002E-2</v>
      </c>
      <c r="O11057" s="50">
        <v>5.2600000000000001E-2</v>
      </c>
      <c r="R11057" s="59"/>
    </row>
    <row r="11058" spans="11:18" x14ac:dyDescent="0.2">
      <c r="K11058" s="17">
        <v>11049</v>
      </c>
      <c r="L11058" s="50">
        <v>1.6319218533007217E-3</v>
      </c>
      <c r="M11058" s="50">
        <v>1.6448206507985827E-3</v>
      </c>
      <c r="N11058" s="50">
        <v>4.7800000000000002E-2</v>
      </c>
      <c r="O11058" s="50">
        <v>4.7800000000000002E-2</v>
      </c>
      <c r="R11058" s="59"/>
    </row>
    <row r="11059" spans="11:18" x14ac:dyDescent="0.2">
      <c r="K11059" s="17">
        <v>11050</v>
      </c>
      <c r="L11059" s="50">
        <v>1.7404740157543816E-3</v>
      </c>
      <c r="M11059" s="50">
        <v>1.7540809143947492E-3</v>
      </c>
      <c r="N11059" s="50">
        <v>5.04E-2</v>
      </c>
      <c r="O11059" s="50">
        <v>5.04E-2</v>
      </c>
      <c r="R11059" s="59"/>
    </row>
    <row r="11060" spans="11:18" x14ac:dyDescent="0.2">
      <c r="K11060" s="17">
        <v>11051</v>
      </c>
      <c r="L11060" s="50">
        <v>1.8495656316108678E-3</v>
      </c>
      <c r="M11060" s="50">
        <v>1.864419252454917E-3</v>
      </c>
      <c r="N11060" s="50">
        <v>5.4800000000000001E-2</v>
      </c>
      <c r="O11060" s="50">
        <v>5.5199999999999999E-2</v>
      </c>
      <c r="R11060" s="59"/>
    </row>
    <row r="11061" spans="11:18" x14ac:dyDescent="0.2">
      <c r="K11061" s="17">
        <v>11052</v>
      </c>
      <c r="L11061" s="50">
        <v>1.5995898098478466E-3</v>
      </c>
      <c r="M11061" s="50">
        <v>1.6118544943907903E-3</v>
      </c>
      <c r="N11061" s="50">
        <v>4.5199999999999997E-2</v>
      </c>
      <c r="O11061" s="50">
        <v>4.58E-2</v>
      </c>
      <c r="R11061" s="59"/>
    </row>
    <row r="11062" spans="11:18" x14ac:dyDescent="0.2">
      <c r="K11062" s="17">
        <v>11053</v>
      </c>
      <c r="L11062" s="50">
        <v>1.6253334581556487E-3</v>
      </c>
      <c r="M11062" s="50">
        <v>1.6386439275209014E-3</v>
      </c>
      <c r="N11062" s="50">
        <v>4.9399999999999999E-2</v>
      </c>
      <c r="O11062" s="50">
        <v>4.9399999999999999E-2</v>
      </c>
      <c r="R11062" s="59"/>
    </row>
    <row r="11063" spans="11:18" x14ac:dyDescent="0.2">
      <c r="K11063" s="17">
        <v>11054</v>
      </c>
      <c r="L11063" s="50">
        <v>1.7205798804070529E-3</v>
      </c>
      <c r="M11063" s="50">
        <v>1.7346846037520948E-3</v>
      </c>
      <c r="N11063" s="50">
        <v>5.2200000000000003E-2</v>
      </c>
      <c r="O11063" s="50">
        <v>5.2600000000000001E-2</v>
      </c>
      <c r="R11063" s="59"/>
    </row>
    <row r="11064" spans="11:18" x14ac:dyDescent="0.2">
      <c r="K11064" s="17">
        <v>11055</v>
      </c>
      <c r="L11064" s="50">
        <v>1.6722678084343731E-3</v>
      </c>
      <c r="M11064" s="50">
        <v>1.6858586200742818E-3</v>
      </c>
      <c r="N11064" s="50">
        <v>5.04E-2</v>
      </c>
      <c r="O11064" s="50">
        <v>5.0599999999999999E-2</v>
      </c>
      <c r="R11064" s="59"/>
    </row>
    <row r="11065" spans="11:18" x14ac:dyDescent="0.2">
      <c r="K11065" s="17">
        <v>11056</v>
      </c>
      <c r="L11065" s="50">
        <v>1.8349393992040425E-3</v>
      </c>
      <c r="M11065" s="50">
        <v>1.8492639028437068E-3</v>
      </c>
      <c r="N11065" s="50">
        <v>5.28E-2</v>
      </c>
      <c r="O11065" s="50">
        <v>5.3400000000000003E-2</v>
      </c>
      <c r="R11065" s="59"/>
    </row>
    <row r="11066" spans="11:18" x14ac:dyDescent="0.2">
      <c r="K11066" s="17">
        <v>11057</v>
      </c>
      <c r="L11066" s="50">
        <v>1.7131327737339125E-3</v>
      </c>
      <c r="M11066" s="50">
        <v>1.7280872204980672E-3</v>
      </c>
      <c r="N11066" s="50">
        <v>5.5399999999999998E-2</v>
      </c>
      <c r="O11066" s="50">
        <v>5.5800000000000002E-2</v>
      </c>
      <c r="R11066" s="59"/>
    </row>
    <row r="11067" spans="11:18" x14ac:dyDescent="0.2">
      <c r="K11067" s="17">
        <v>11058</v>
      </c>
      <c r="L11067" s="50">
        <v>1.7649202327273319E-3</v>
      </c>
      <c r="M11067" s="50">
        <v>1.7797024477066057E-3</v>
      </c>
      <c r="N11067" s="50">
        <v>5.4600000000000003E-2</v>
      </c>
      <c r="O11067" s="50">
        <v>5.5399999999999998E-2</v>
      </c>
      <c r="R11067" s="59"/>
    </row>
    <row r="11068" spans="11:18" x14ac:dyDescent="0.2">
      <c r="K11068" s="17">
        <v>11059</v>
      </c>
      <c r="L11068" s="50">
        <v>1.307115006762925E-3</v>
      </c>
      <c r="M11068" s="50">
        <v>1.3198554903582431E-3</v>
      </c>
      <c r="N11068" s="50">
        <v>4.7600000000000003E-2</v>
      </c>
      <c r="O11068" s="50">
        <v>4.7600000000000003E-2</v>
      </c>
      <c r="R11068" s="59"/>
    </row>
    <row r="11069" spans="11:18" x14ac:dyDescent="0.2">
      <c r="K11069" s="17">
        <v>11060</v>
      </c>
      <c r="L11069" s="50">
        <v>1.7824055289984255E-3</v>
      </c>
      <c r="M11069" s="50">
        <v>1.7962081934392092E-3</v>
      </c>
      <c r="N11069" s="50">
        <v>5.0999999999999997E-2</v>
      </c>
      <c r="O11069" s="50">
        <v>5.1200000000000002E-2</v>
      </c>
      <c r="R11069" s="59"/>
    </row>
    <row r="11070" spans="11:18" x14ac:dyDescent="0.2">
      <c r="K11070" s="17">
        <v>11061</v>
      </c>
      <c r="L11070" s="50">
        <v>1.7297829822509533E-3</v>
      </c>
      <c r="M11070" s="50">
        <v>1.7440442837293351E-3</v>
      </c>
      <c r="N11070" s="50">
        <v>5.28E-2</v>
      </c>
      <c r="O11070" s="50">
        <v>5.3400000000000003E-2</v>
      </c>
      <c r="R11070" s="59"/>
    </row>
    <row r="11071" spans="11:18" x14ac:dyDescent="0.2">
      <c r="K11071" s="17">
        <v>11062</v>
      </c>
      <c r="L11071" s="50">
        <v>1.70041687893568E-3</v>
      </c>
      <c r="M11071" s="50">
        <v>1.714384092107811E-3</v>
      </c>
      <c r="N11071" s="50">
        <v>5.1799999999999999E-2</v>
      </c>
      <c r="O11071" s="50">
        <v>5.1999999999999998E-2</v>
      </c>
      <c r="R11071" s="59"/>
    </row>
    <row r="11072" spans="11:18" x14ac:dyDescent="0.2">
      <c r="K11072" s="17">
        <v>11063</v>
      </c>
      <c r="L11072" s="50">
        <v>1.9741718533565077E-3</v>
      </c>
      <c r="M11072" s="50">
        <v>1.9882831307613215E-3</v>
      </c>
      <c r="N11072" s="50">
        <v>5.1799999999999999E-2</v>
      </c>
      <c r="O11072" s="50">
        <v>5.2200000000000003E-2</v>
      </c>
      <c r="R11072" s="59"/>
    </row>
    <row r="11073" spans="11:18" x14ac:dyDescent="0.2">
      <c r="K11073" s="17">
        <v>11064</v>
      </c>
      <c r="L11073" s="50">
        <v>1.8283078758916701E-3</v>
      </c>
      <c r="M11073" s="50">
        <v>1.8426678062372736E-3</v>
      </c>
      <c r="N11073" s="50">
        <v>5.3199999999999997E-2</v>
      </c>
      <c r="O11073" s="50">
        <v>5.3199999999999997E-2</v>
      </c>
      <c r="R11073" s="59"/>
    </row>
    <row r="11074" spans="11:18" x14ac:dyDescent="0.2">
      <c r="K11074" s="17">
        <v>11065</v>
      </c>
      <c r="L11074" s="50">
        <v>1.7567071279133465E-3</v>
      </c>
      <c r="M11074" s="50">
        <v>1.7709686829355772E-3</v>
      </c>
      <c r="N11074" s="50">
        <v>5.2600000000000001E-2</v>
      </c>
      <c r="O11074" s="50">
        <v>5.3199999999999997E-2</v>
      </c>
      <c r="R11074" s="59"/>
    </row>
    <row r="11075" spans="11:18" x14ac:dyDescent="0.2">
      <c r="K11075" s="17">
        <v>11066</v>
      </c>
      <c r="L11075" s="50">
        <v>1.8361308100260446E-3</v>
      </c>
      <c r="M11075" s="50">
        <v>1.8500708971387638E-3</v>
      </c>
      <c r="N11075" s="50">
        <v>5.1200000000000002E-2</v>
      </c>
      <c r="O11075" s="50">
        <v>5.1799999999999999E-2</v>
      </c>
      <c r="R11075" s="59"/>
    </row>
    <row r="11076" spans="11:18" x14ac:dyDescent="0.2">
      <c r="K11076" s="17">
        <v>11067</v>
      </c>
      <c r="L11076" s="50">
        <v>2.064852898544879E-3</v>
      </c>
      <c r="M11076" s="50">
        <v>2.0801218173812567E-3</v>
      </c>
      <c r="N11076" s="50">
        <v>5.62E-2</v>
      </c>
      <c r="O11076" s="50">
        <v>5.6599999999999998E-2</v>
      </c>
      <c r="R11076" s="59"/>
    </row>
    <row r="11077" spans="11:18" x14ac:dyDescent="0.2">
      <c r="K11077" s="17">
        <v>11068</v>
      </c>
      <c r="L11077" s="50">
        <v>1.6087161472347147E-3</v>
      </c>
      <c r="M11077" s="50">
        <v>1.6223315390412633E-3</v>
      </c>
      <c r="N11077" s="50">
        <v>5.0599999999999999E-2</v>
      </c>
      <c r="O11077" s="50">
        <v>5.0599999999999999E-2</v>
      </c>
      <c r="R11077" s="59"/>
    </row>
    <row r="11078" spans="11:18" x14ac:dyDescent="0.2">
      <c r="K11078" s="17">
        <v>11069</v>
      </c>
      <c r="L11078" s="50">
        <v>1.899988202077423E-3</v>
      </c>
      <c r="M11078" s="50">
        <v>1.9147854880041983E-3</v>
      </c>
      <c r="N11078" s="50">
        <v>5.4800000000000001E-2</v>
      </c>
      <c r="O11078" s="50">
        <v>5.4800000000000001E-2</v>
      </c>
      <c r="R11078" s="59"/>
    </row>
    <row r="11079" spans="11:18" x14ac:dyDescent="0.2">
      <c r="K11079" s="17">
        <v>11070</v>
      </c>
      <c r="L11079" s="50">
        <v>1.6808728526082749E-3</v>
      </c>
      <c r="M11079" s="50">
        <v>1.6951844024658005E-3</v>
      </c>
      <c r="N11079" s="50">
        <v>5.3199999999999997E-2</v>
      </c>
      <c r="O11079" s="50">
        <v>5.3199999999999997E-2</v>
      </c>
      <c r="R11079" s="59"/>
    </row>
    <row r="11080" spans="11:18" x14ac:dyDescent="0.2">
      <c r="K11080" s="17">
        <v>11071</v>
      </c>
      <c r="L11080" s="50">
        <v>1.4558197758599847E-3</v>
      </c>
      <c r="M11080" s="50">
        <v>1.4681434935431732E-3</v>
      </c>
      <c r="N11080" s="50">
        <v>4.58E-2</v>
      </c>
      <c r="O11080" s="50">
        <v>4.58E-2</v>
      </c>
      <c r="R11080" s="59"/>
    </row>
    <row r="11081" spans="11:18" x14ac:dyDescent="0.2">
      <c r="K11081" s="17">
        <v>11072</v>
      </c>
      <c r="L11081" s="50">
        <v>1.7782618491882782E-3</v>
      </c>
      <c r="M11081" s="50">
        <v>1.7920880647430944E-3</v>
      </c>
      <c r="N11081" s="50">
        <v>5.1200000000000002E-2</v>
      </c>
      <c r="O11081" s="50">
        <v>5.1200000000000002E-2</v>
      </c>
      <c r="R11081" s="59"/>
    </row>
    <row r="11082" spans="11:18" x14ac:dyDescent="0.2">
      <c r="K11082" s="17">
        <v>11073</v>
      </c>
      <c r="L11082" s="50">
        <v>1.9528700169454886E-3</v>
      </c>
      <c r="M11082" s="50">
        <v>1.9671417633674599E-3</v>
      </c>
      <c r="N11082" s="50">
        <v>5.2600000000000001E-2</v>
      </c>
      <c r="O11082" s="50">
        <v>5.2999999999999999E-2</v>
      </c>
      <c r="R11082" s="59"/>
    </row>
    <row r="11083" spans="11:18" x14ac:dyDescent="0.2">
      <c r="K11083" s="17">
        <v>11074</v>
      </c>
      <c r="L11083" s="50">
        <v>1.5493309305121869E-3</v>
      </c>
      <c r="M11083" s="50">
        <v>1.5618885544428467E-3</v>
      </c>
      <c r="N11083" s="50">
        <v>4.6399999999999997E-2</v>
      </c>
      <c r="O11083" s="50">
        <v>4.6600000000000003E-2</v>
      </c>
      <c r="R11083" s="59"/>
    </row>
    <row r="11084" spans="11:18" x14ac:dyDescent="0.2">
      <c r="K11084" s="17">
        <v>11075</v>
      </c>
      <c r="L11084" s="50">
        <v>1.8109101398013543E-3</v>
      </c>
      <c r="M11084" s="50">
        <v>1.8257058900066493E-3</v>
      </c>
      <c r="N11084" s="50">
        <v>5.4800000000000001E-2</v>
      </c>
      <c r="O11084" s="50">
        <v>5.5E-2</v>
      </c>
      <c r="R11084" s="59"/>
    </row>
    <row r="11085" spans="11:18" x14ac:dyDescent="0.2">
      <c r="K11085" s="17">
        <v>11076</v>
      </c>
      <c r="L11085" s="50">
        <v>1.6786988235082084E-3</v>
      </c>
      <c r="M11085" s="50">
        <v>1.6923148508808713E-3</v>
      </c>
      <c r="N11085" s="50">
        <v>5.04E-2</v>
      </c>
      <c r="O11085" s="50">
        <v>5.0599999999999999E-2</v>
      </c>
      <c r="R11085" s="59"/>
    </row>
    <row r="11086" spans="11:18" x14ac:dyDescent="0.2">
      <c r="K11086" s="17">
        <v>11077</v>
      </c>
      <c r="L11086" s="50">
        <v>1.9651118933216596E-3</v>
      </c>
      <c r="M11086" s="50">
        <v>1.9801374663662562E-3</v>
      </c>
      <c r="N11086" s="50">
        <v>5.5599999999999997E-2</v>
      </c>
      <c r="O11086" s="50">
        <v>5.5599999999999997E-2</v>
      </c>
      <c r="R11086" s="59"/>
    </row>
    <row r="11087" spans="11:18" x14ac:dyDescent="0.2">
      <c r="K11087" s="17">
        <v>11078</v>
      </c>
      <c r="L11087" s="50">
        <v>1.7020133845798275E-3</v>
      </c>
      <c r="M11087" s="50">
        <v>1.7157987266942971E-3</v>
      </c>
      <c r="N11087" s="50">
        <v>5.0799999999999998E-2</v>
      </c>
      <c r="O11087" s="50">
        <v>5.16E-2</v>
      </c>
      <c r="R11087" s="59"/>
    </row>
    <row r="11088" spans="11:18" x14ac:dyDescent="0.2">
      <c r="K11088" s="17">
        <v>11079</v>
      </c>
      <c r="L11088" s="50">
        <v>1.8150259072005767E-3</v>
      </c>
      <c r="M11088" s="50">
        <v>1.8301073365710482E-3</v>
      </c>
      <c r="N11088" s="50">
        <v>5.5800000000000002E-2</v>
      </c>
      <c r="O11088" s="50">
        <v>5.6399999999999999E-2</v>
      </c>
      <c r="R11088" s="59"/>
    </row>
    <row r="11089" spans="11:18" x14ac:dyDescent="0.2">
      <c r="K11089" s="17">
        <v>11080</v>
      </c>
      <c r="L11089" s="50">
        <v>1.4957357205731283E-3</v>
      </c>
      <c r="M11089" s="50">
        <v>1.5089576864085539E-3</v>
      </c>
      <c r="N11089" s="50">
        <v>4.9000000000000002E-2</v>
      </c>
      <c r="O11089" s="50">
        <v>4.9399999999999999E-2</v>
      </c>
      <c r="R11089" s="59"/>
    </row>
    <row r="11090" spans="11:18" x14ac:dyDescent="0.2">
      <c r="K11090" s="17">
        <v>11081</v>
      </c>
      <c r="L11090" s="50">
        <v>1.6809983809102896E-3</v>
      </c>
      <c r="M11090" s="50">
        <v>1.695075143015094E-3</v>
      </c>
      <c r="N11090" s="50">
        <v>5.1999999999999998E-2</v>
      </c>
      <c r="O11090" s="50">
        <v>5.2600000000000001E-2</v>
      </c>
      <c r="R11090" s="59"/>
    </row>
    <row r="11091" spans="11:18" x14ac:dyDescent="0.2">
      <c r="K11091" s="17">
        <v>11082</v>
      </c>
      <c r="L11091" s="50">
        <v>1.6764114080043179E-3</v>
      </c>
      <c r="M11091" s="50">
        <v>1.6904111184719301E-3</v>
      </c>
      <c r="N11091" s="50">
        <v>5.1999999999999998E-2</v>
      </c>
      <c r="O11091" s="50">
        <v>5.1999999999999998E-2</v>
      </c>
      <c r="R11091" s="59"/>
    </row>
    <row r="11092" spans="11:18" x14ac:dyDescent="0.2">
      <c r="K11092" s="17">
        <v>11083</v>
      </c>
      <c r="L11092" s="50">
        <v>1.7859834604177685E-3</v>
      </c>
      <c r="M11092" s="50">
        <v>1.7994475474039835E-3</v>
      </c>
      <c r="N11092" s="50">
        <v>4.9599999999999998E-2</v>
      </c>
      <c r="O11092" s="50">
        <v>5.04E-2</v>
      </c>
      <c r="R11092" s="59"/>
    </row>
    <row r="11093" spans="11:18" x14ac:dyDescent="0.2">
      <c r="K11093" s="17">
        <v>11084</v>
      </c>
      <c r="L11093" s="50">
        <v>1.8666664137823811E-3</v>
      </c>
      <c r="M11093" s="50">
        <v>1.8817021358635781E-3</v>
      </c>
      <c r="N11093" s="50">
        <v>5.5199999999999999E-2</v>
      </c>
      <c r="O11093" s="50">
        <v>5.62E-2</v>
      </c>
      <c r="R11093" s="59"/>
    </row>
    <row r="11094" spans="11:18" x14ac:dyDescent="0.2">
      <c r="K11094" s="17">
        <v>11085</v>
      </c>
      <c r="L11094" s="50">
        <v>1.5993739013599965E-3</v>
      </c>
      <c r="M11094" s="50">
        <v>1.6131794266873432E-3</v>
      </c>
      <c r="N11094" s="50">
        <v>5.1200000000000002E-2</v>
      </c>
      <c r="O11094" s="50">
        <v>5.1400000000000001E-2</v>
      </c>
      <c r="R11094" s="59"/>
    </row>
    <row r="11095" spans="11:18" x14ac:dyDescent="0.2">
      <c r="K11095" s="17">
        <v>11086</v>
      </c>
      <c r="L11095" s="50">
        <v>1.7022586095340689E-3</v>
      </c>
      <c r="M11095" s="50">
        <v>1.7160468719269954E-3</v>
      </c>
      <c r="N11095" s="50">
        <v>5.0999999999999997E-2</v>
      </c>
      <c r="O11095" s="50">
        <v>5.1200000000000002E-2</v>
      </c>
      <c r="R11095" s="59"/>
    </row>
    <row r="11096" spans="11:18" x14ac:dyDescent="0.2">
      <c r="K11096" s="17">
        <v>11087</v>
      </c>
      <c r="L11096" s="50">
        <v>1.6542040561095853E-3</v>
      </c>
      <c r="M11096" s="50">
        <v>1.6675044914132996E-3</v>
      </c>
      <c r="N11096" s="50">
        <v>4.9200000000000001E-2</v>
      </c>
      <c r="O11096" s="50">
        <v>4.9399999999999999E-2</v>
      </c>
      <c r="R11096" s="59"/>
    </row>
    <row r="11097" spans="11:18" x14ac:dyDescent="0.2">
      <c r="K11097" s="17">
        <v>11088</v>
      </c>
      <c r="L11097" s="50">
        <v>1.8267092872630232E-3</v>
      </c>
      <c r="M11097" s="50">
        <v>1.8409527267443308E-3</v>
      </c>
      <c r="N11097" s="50">
        <v>5.2400000000000002E-2</v>
      </c>
      <c r="O11097" s="50">
        <v>5.2999999999999999E-2</v>
      </c>
      <c r="R11097" s="59"/>
    </row>
    <row r="11098" spans="11:18" x14ac:dyDescent="0.2">
      <c r="K11098" s="17">
        <v>11089</v>
      </c>
      <c r="L11098" s="50">
        <v>1.6714778276241933E-3</v>
      </c>
      <c r="M11098" s="50">
        <v>1.6844785486590326E-3</v>
      </c>
      <c r="N11098" s="50">
        <v>4.8000000000000001E-2</v>
      </c>
      <c r="O11098" s="50">
        <v>4.82E-2</v>
      </c>
      <c r="R11098" s="59"/>
    </row>
    <row r="11099" spans="11:18" x14ac:dyDescent="0.2">
      <c r="K11099" s="17">
        <v>11090</v>
      </c>
      <c r="L11099" s="50">
        <v>1.3452811431418289E-3</v>
      </c>
      <c r="M11099" s="50">
        <v>1.3583572029241906E-3</v>
      </c>
      <c r="N11099" s="50">
        <v>4.8599999999999997E-2</v>
      </c>
      <c r="O11099" s="50">
        <v>4.9000000000000002E-2</v>
      </c>
      <c r="R11099" s="59"/>
    </row>
    <row r="11100" spans="11:18" x14ac:dyDescent="0.2">
      <c r="K11100" s="17">
        <v>11091</v>
      </c>
      <c r="L11100" s="50">
        <v>1.8694998724576657E-3</v>
      </c>
      <c r="M11100" s="50">
        <v>1.884527294096554E-3</v>
      </c>
      <c r="N11100" s="50">
        <v>5.5599999999999997E-2</v>
      </c>
      <c r="O11100" s="50">
        <v>5.6000000000000001E-2</v>
      </c>
      <c r="R11100" s="59"/>
    </row>
    <row r="11101" spans="11:18" x14ac:dyDescent="0.2">
      <c r="K11101" s="17">
        <v>11092</v>
      </c>
      <c r="L11101" s="50">
        <v>1.600589107252565E-3</v>
      </c>
      <c r="M11101" s="50">
        <v>1.6137932901754545E-3</v>
      </c>
      <c r="N11101" s="50">
        <v>4.8800000000000003E-2</v>
      </c>
      <c r="O11101" s="50">
        <v>4.9399999999999999E-2</v>
      </c>
      <c r="R11101" s="59"/>
    </row>
    <row r="11102" spans="11:18" x14ac:dyDescent="0.2">
      <c r="K11102" s="17">
        <v>11093</v>
      </c>
      <c r="L11102" s="50">
        <v>1.8903541779243319E-3</v>
      </c>
      <c r="M11102" s="50">
        <v>1.9057173239900398E-3</v>
      </c>
      <c r="N11102" s="50">
        <v>5.7000000000000002E-2</v>
      </c>
      <c r="O11102" s="50">
        <v>5.7000000000000002E-2</v>
      </c>
      <c r="R11102" s="59"/>
    </row>
    <row r="11103" spans="11:18" x14ac:dyDescent="0.2">
      <c r="K11103" s="17">
        <v>11094</v>
      </c>
      <c r="L11103" s="50">
        <v>1.7342472735910703E-3</v>
      </c>
      <c r="M11103" s="50">
        <v>1.7484196908125152E-3</v>
      </c>
      <c r="N11103" s="50">
        <v>5.2400000000000002E-2</v>
      </c>
      <c r="O11103" s="50">
        <v>5.3199999999999997E-2</v>
      </c>
      <c r="R11103" s="59"/>
    </row>
    <row r="11104" spans="11:18" x14ac:dyDescent="0.2">
      <c r="K11104" s="17">
        <v>11095</v>
      </c>
      <c r="L11104" s="50">
        <v>1.7750414308427135E-3</v>
      </c>
      <c r="M11104" s="50">
        <v>1.7887594841649211E-3</v>
      </c>
      <c r="N11104" s="50">
        <v>5.04E-2</v>
      </c>
      <c r="O11104" s="50">
        <v>5.0999999999999997E-2</v>
      </c>
      <c r="R11104" s="59"/>
    </row>
    <row r="11105" spans="11:18" x14ac:dyDescent="0.2">
      <c r="K11105" s="17">
        <v>11096</v>
      </c>
      <c r="L11105" s="50">
        <v>1.8691563372483894E-3</v>
      </c>
      <c r="M11105" s="50">
        <v>1.8840002414546593E-3</v>
      </c>
      <c r="N11105" s="50">
        <v>5.5E-2</v>
      </c>
      <c r="O11105" s="50">
        <v>5.5199999999999999E-2</v>
      </c>
      <c r="R11105" s="59"/>
    </row>
    <row r="11106" spans="11:18" x14ac:dyDescent="0.2">
      <c r="K11106" s="17">
        <v>11097</v>
      </c>
      <c r="L11106" s="50">
        <v>1.5303806313124702E-3</v>
      </c>
      <c r="M11106" s="50">
        <v>1.5432978773080614E-3</v>
      </c>
      <c r="N11106" s="50">
        <v>4.8000000000000001E-2</v>
      </c>
      <c r="O11106" s="50">
        <v>4.82E-2</v>
      </c>
      <c r="R11106" s="59"/>
    </row>
    <row r="11107" spans="11:18" x14ac:dyDescent="0.2">
      <c r="K11107" s="17">
        <v>11098</v>
      </c>
      <c r="L11107" s="50">
        <v>2.0336452531195372E-3</v>
      </c>
      <c r="M11107" s="50">
        <v>2.0487967736986137E-3</v>
      </c>
      <c r="N11107" s="50">
        <v>5.6000000000000001E-2</v>
      </c>
      <c r="O11107" s="50">
        <v>5.6000000000000001E-2</v>
      </c>
      <c r="R11107" s="59"/>
    </row>
    <row r="11108" spans="11:18" x14ac:dyDescent="0.2">
      <c r="K11108" s="17">
        <v>11099</v>
      </c>
      <c r="L11108" s="50">
        <v>1.7796856410200632E-3</v>
      </c>
      <c r="M11108" s="50">
        <v>1.7938251676019388E-3</v>
      </c>
      <c r="N11108" s="50">
        <v>5.2200000000000003E-2</v>
      </c>
      <c r="O11108" s="50">
        <v>5.28E-2</v>
      </c>
      <c r="R11108" s="59"/>
    </row>
    <row r="11109" spans="11:18" x14ac:dyDescent="0.2">
      <c r="K11109" s="17">
        <v>11100</v>
      </c>
      <c r="L11109" s="50">
        <v>1.7147967927430088E-3</v>
      </c>
      <c r="M11109" s="50">
        <v>1.7291712038984529E-3</v>
      </c>
      <c r="N11109" s="50">
        <v>5.3400000000000003E-2</v>
      </c>
      <c r="O11109" s="50">
        <v>5.3400000000000003E-2</v>
      </c>
      <c r="R11109" s="59"/>
    </row>
    <row r="11110" spans="11:18" x14ac:dyDescent="0.2">
      <c r="K11110" s="17">
        <v>11101</v>
      </c>
      <c r="L11110" s="50">
        <v>1.6929505595850197E-3</v>
      </c>
      <c r="M11110" s="50">
        <v>1.7059981549961236E-3</v>
      </c>
      <c r="N11110" s="50">
        <v>4.7800000000000002E-2</v>
      </c>
      <c r="O11110" s="50">
        <v>4.8399999999999999E-2</v>
      </c>
      <c r="R11110" s="59"/>
    </row>
    <row r="11111" spans="11:18" x14ac:dyDescent="0.2">
      <c r="K11111" s="17">
        <v>11102</v>
      </c>
      <c r="L11111" s="50">
        <v>1.6031356407729773E-3</v>
      </c>
      <c r="M11111" s="50">
        <v>1.6154117210471267E-3</v>
      </c>
      <c r="N11111" s="50">
        <v>4.5400000000000003E-2</v>
      </c>
      <c r="O11111" s="50">
        <v>4.5600000000000002E-2</v>
      </c>
      <c r="R11111" s="59"/>
    </row>
    <row r="11112" spans="11:18" x14ac:dyDescent="0.2">
      <c r="K11112" s="17">
        <v>11103</v>
      </c>
      <c r="L11112" s="50">
        <v>1.6501787066457265E-3</v>
      </c>
      <c r="M11112" s="50">
        <v>1.6638516945345191E-3</v>
      </c>
      <c r="N11112" s="50">
        <v>5.0599999999999999E-2</v>
      </c>
      <c r="O11112" s="50">
        <v>5.0799999999999998E-2</v>
      </c>
      <c r="R11112" s="59"/>
    </row>
    <row r="11113" spans="11:18" x14ac:dyDescent="0.2">
      <c r="K11113" s="17">
        <v>11104</v>
      </c>
      <c r="L11113" s="50">
        <v>1.6720877721108003E-3</v>
      </c>
      <c r="M11113" s="50">
        <v>1.6854374488388273E-3</v>
      </c>
      <c r="N11113" s="50">
        <v>4.9200000000000001E-2</v>
      </c>
      <c r="O11113" s="50">
        <v>4.9599999999999998E-2</v>
      </c>
      <c r="R11113" s="59"/>
    </row>
    <row r="11114" spans="11:18" x14ac:dyDescent="0.2">
      <c r="K11114" s="17">
        <v>11105</v>
      </c>
      <c r="L11114" s="50">
        <v>1.6400785761001679E-3</v>
      </c>
      <c r="M11114" s="50">
        <v>1.6535831471999711E-3</v>
      </c>
      <c r="N11114" s="50">
        <v>0.05</v>
      </c>
      <c r="O11114" s="50">
        <v>5.0799999999999998E-2</v>
      </c>
      <c r="R11114" s="59"/>
    </row>
    <row r="11115" spans="11:18" x14ac:dyDescent="0.2">
      <c r="K11115" s="17">
        <v>11106</v>
      </c>
      <c r="L11115" s="50">
        <v>1.6072463778424879E-3</v>
      </c>
      <c r="M11115" s="50">
        <v>1.6207060996591526E-3</v>
      </c>
      <c r="N11115" s="50">
        <v>0.05</v>
      </c>
      <c r="O11115" s="50">
        <v>0.05</v>
      </c>
      <c r="R11115" s="59"/>
    </row>
    <row r="11116" spans="11:18" x14ac:dyDescent="0.2">
      <c r="K11116" s="17">
        <v>11107</v>
      </c>
      <c r="L11116" s="50">
        <v>1.5038417754496293E-3</v>
      </c>
      <c r="M11116" s="50">
        <v>1.5167570095014566E-3</v>
      </c>
      <c r="N11116" s="50">
        <v>4.8000000000000001E-2</v>
      </c>
      <c r="O11116" s="50">
        <v>4.82E-2</v>
      </c>
      <c r="R11116" s="59"/>
    </row>
    <row r="11117" spans="11:18" x14ac:dyDescent="0.2">
      <c r="K11117" s="17">
        <v>11108</v>
      </c>
      <c r="L11117" s="50">
        <v>1.7781054168994885E-3</v>
      </c>
      <c r="M11117" s="50">
        <v>1.792719901979203E-3</v>
      </c>
      <c r="N11117" s="50">
        <v>5.4199999999999998E-2</v>
      </c>
      <c r="O11117" s="50">
        <v>5.4600000000000003E-2</v>
      </c>
      <c r="R11117" s="59"/>
    </row>
    <row r="11118" spans="11:18" x14ac:dyDescent="0.2">
      <c r="K11118" s="17">
        <v>11109</v>
      </c>
      <c r="L11118" s="50">
        <v>1.7136697808496E-3</v>
      </c>
      <c r="M11118" s="50">
        <v>1.7277964693230609E-3</v>
      </c>
      <c r="N11118" s="50">
        <v>5.1999999999999998E-2</v>
      </c>
      <c r="O11118" s="50">
        <v>5.2600000000000001E-2</v>
      </c>
      <c r="R11118" s="59"/>
    </row>
    <row r="11119" spans="11:18" x14ac:dyDescent="0.2">
      <c r="K11119" s="17">
        <v>11110</v>
      </c>
      <c r="L11119" s="50">
        <v>1.4373504781602469E-3</v>
      </c>
      <c r="M11119" s="50">
        <v>1.4490503567479358E-3</v>
      </c>
      <c r="N11119" s="50">
        <v>4.3400000000000001E-2</v>
      </c>
      <c r="O11119" s="50">
        <v>4.3799999999999999E-2</v>
      </c>
      <c r="R11119" s="59"/>
    </row>
    <row r="11120" spans="11:18" x14ac:dyDescent="0.2">
      <c r="K11120" s="17">
        <v>11111</v>
      </c>
      <c r="L11120" s="50">
        <v>1.6963072480449873E-3</v>
      </c>
      <c r="M11120" s="50">
        <v>1.7095721069778534E-3</v>
      </c>
      <c r="N11120" s="50">
        <v>4.8800000000000003E-2</v>
      </c>
      <c r="O11120" s="50">
        <v>4.9599999999999998E-2</v>
      </c>
      <c r="R11120" s="59"/>
    </row>
    <row r="11121" spans="11:18" x14ac:dyDescent="0.2">
      <c r="K11121" s="17">
        <v>11112</v>
      </c>
      <c r="L11121" s="50">
        <v>1.6180444544005507E-3</v>
      </c>
      <c r="M11121" s="50">
        <v>1.6314042611241834E-3</v>
      </c>
      <c r="N11121" s="50">
        <v>4.9599999999999998E-2</v>
      </c>
      <c r="O11121" s="50">
        <v>4.9599999999999998E-2</v>
      </c>
      <c r="R11121" s="59"/>
    </row>
    <row r="11122" spans="11:18" x14ac:dyDescent="0.2">
      <c r="K11122" s="17">
        <v>11113</v>
      </c>
      <c r="L11122" s="50">
        <v>1.9067271282230277E-3</v>
      </c>
      <c r="M11122" s="50">
        <v>1.9207867064367609E-3</v>
      </c>
      <c r="N11122" s="50">
        <v>5.1799999999999999E-2</v>
      </c>
      <c r="O11122" s="50">
        <v>5.1999999999999998E-2</v>
      </c>
      <c r="R11122" s="59"/>
    </row>
    <row r="11123" spans="11:18" x14ac:dyDescent="0.2">
      <c r="K11123" s="17">
        <v>11114</v>
      </c>
      <c r="L11123" s="50">
        <v>1.7166143341031325E-3</v>
      </c>
      <c r="M11123" s="50">
        <v>1.7305151615303611E-3</v>
      </c>
      <c r="N11123" s="50">
        <v>5.0999999999999997E-2</v>
      </c>
      <c r="O11123" s="50">
        <v>5.1799999999999999E-2</v>
      </c>
      <c r="R11123" s="59"/>
    </row>
    <row r="11124" spans="11:18" x14ac:dyDescent="0.2">
      <c r="K11124" s="17">
        <v>11115</v>
      </c>
      <c r="L11124" s="50">
        <v>1.8525562040121433E-3</v>
      </c>
      <c r="M11124" s="50">
        <v>1.8668262604622963E-3</v>
      </c>
      <c r="N11124" s="50">
        <v>5.28E-2</v>
      </c>
      <c r="O11124" s="50">
        <v>5.2999999999999999E-2</v>
      </c>
      <c r="R11124" s="59"/>
    </row>
    <row r="11125" spans="11:18" x14ac:dyDescent="0.2">
      <c r="K11125" s="17">
        <v>11116</v>
      </c>
      <c r="L11125" s="50">
        <v>1.8202758315011827E-3</v>
      </c>
      <c r="M11125" s="50">
        <v>1.8356630837601869E-3</v>
      </c>
      <c r="N11125" s="50">
        <v>5.7000000000000002E-2</v>
      </c>
      <c r="O11125" s="50">
        <v>5.74E-2</v>
      </c>
      <c r="R11125" s="59"/>
    </row>
    <row r="11126" spans="11:18" x14ac:dyDescent="0.2">
      <c r="K11126" s="17">
        <v>11117</v>
      </c>
      <c r="L11126" s="50">
        <v>1.6590941842188815E-3</v>
      </c>
      <c r="M11126" s="50">
        <v>1.6721337145309363E-3</v>
      </c>
      <c r="N11126" s="50">
        <v>4.8000000000000001E-2</v>
      </c>
      <c r="O11126" s="50">
        <v>4.8399999999999999E-2</v>
      </c>
      <c r="R11126" s="59"/>
    </row>
    <row r="11127" spans="11:18" x14ac:dyDescent="0.2">
      <c r="K11127" s="17">
        <v>11118</v>
      </c>
      <c r="L11127" s="50">
        <v>1.8572846248041356E-3</v>
      </c>
      <c r="M11127" s="50">
        <v>1.8720226407691505E-3</v>
      </c>
      <c r="N11127" s="50">
        <v>5.4199999999999998E-2</v>
      </c>
      <c r="O11127" s="50">
        <v>5.4800000000000001E-2</v>
      </c>
      <c r="R11127" s="59"/>
    </row>
    <row r="11128" spans="11:18" x14ac:dyDescent="0.2">
      <c r="K11128" s="17">
        <v>11119</v>
      </c>
      <c r="L11128" s="50">
        <v>1.8609508636527035E-3</v>
      </c>
      <c r="M11128" s="50">
        <v>1.8745354666737616E-3</v>
      </c>
      <c r="N11128" s="50">
        <v>0.05</v>
      </c>
      <c r="O11128" s="50">
        <v>5.0200000000000002E-2</v>
      </c>
      <c r="R11128" s="59"/>
    </row>
    <row r="11129" spans="11:18" x14ac:dyDescent="0.2">
      <c r="K11129" s="17">
        <v>11120</v>
      </c>
      <c r="L11129" s="50">
        <v>1.5604070220320199E-3</v>
      </c>
      <c r="M11129" s="50">
        <v>1.5739650037142295E-3</v>
      </c>
      <c r="N11129" s="50">
        <v>5.0200000000000002E-2</v>
      </c>
      <c r="O11129" s="50">
        <v>5.0599999999999999E-2</v>
      </c>
      <c r="R11129" s="59"/>
    </row>
    <row r="11130" spans="11:18" x14ac:dyDescent="0.2">
      <c r="K11130" s="17">
        <v>11121</v>
      </c>
      <c r="L11130" s="50">
        <v>1.6603522827193071E-3</v>
      </c>
      <c r="M11130" s="50">
        <v>1.6737178117291101E-3</v>
      </c>
      <c r="N11130" s="50">
        <v>4.9200000000000001E-2</v>
      </c>
      <c r="O11130" s="50">
        <v>4.9599999999999998E-2</v>
      </c>
      <c r="R11130" s="59"/>
    </row>
    <row r="11131" spans="11:18" x14ac:dyDescent="0.2">
      <c r="K11131" s="17">
        <v>11122</v>
      </c>
      <c r="L11131" s="50">
        <v>1.8381384412344815E-3</v>
      </c>
      <c r="M11131" s="50">
        <v>1.8515691129372409E-3</v>
      </c>
      <c r="N11131" s="50">
        <v>4.9399999999999999E-2</v>
      </c>
      <c r="O11131" s="50">
        <v>4.9599999999999998E-2</v>
      </c>
      <c r="R11131" s="59"/>
    </row>
    <row r="11132" spans="11:18" x14ac:dyDescent="0.2">
      <c r="K11132" s="17">
        <v>11123</v>
      </c>
      <c r="L11132" s="50">
        <v>1.5859216031545739E-3</v>
      </c>
      <c r="M11132" s="50">
        <v>1.5997481748398152E-3</v>
      </c>
      <c r="N11132" s="50">
        <v>5.1400000000000001E-2</v>
      </c>
      <c r="O11132" s="50">
        <v>5.16E-2</v>
      </c>
      <c r="R11132" s="59"/>
    </row>
    <row r="11133" spans="11:18" x14ac:dyDescent="0.2">
      <c r="K11133" s="17">
        <v>11124</v>
      </c>
      <c r="L11133" s="50">
        <v>1.9828779906106227E-3</v>
      </c>
      <c r="M11133" s="50">
        <v>1.996949505133276E-3</v>
      </c>
      <c r="N11133" s="50">
        <v>5.1799999999999999E-2</v>
      </c>
      <c r="O11133" s="50">
        <v>5.1999999999999998E-2</v>
      </c>
      <c r="R11133" s="59"/>
    </row>
    <row r="11134" spans="11:18" x14ac:dyDescent="0.2">
      <c r="K11134" s="17">
        <v>11125</v>
      </c>
      <c r="L11134" s="50">
        <v>1.7905358586910187E-3</v>
      </c>
      <c r="M11134" s="50">
        <v>1.8049444398749682E-3</v>
      </c>
      <c r="N11134" s="50">
        <v>5.3400000000000003E-2</v>
      </c>
      <c r="O11134" s="50">
        <v>5.3600000000000002E-2</v>
      </c>
      <c r="R11134" s="59"/>
    </row>
    <row r="11135" spans="11:18" x14ac:dyDescent="0.2">
      <c r="K11135" s="17">
        <v>11126</v>
      </c>
      <c r="L11135" s="50">
        <v>1.6910866951830861E-3</v>
      </c>
      <c r="M11135" s="50">
        <v>1.7046612705178387E-3</v>
      </c>
      <c r="N11135" s="50">
        <v>5.0200000000000002E-2</v>
      </c>
      <c r="O11135" s="50">
        <v>5.0599999999999999E-2</v>
      </c>
      <c r="R11135" s="59"/>
    </row>
    <row r="11136" spans="11:18" x14ac:dyDescent="0.2">
      <c r="K11136" s="17">
        <v>11127</v>
      </c>
      <c r="L11136" s="50">
        <v>1.4452977856860847E-3</v>
      </c>
      <c r="M11136" s="50">
        <v>1.4581273433386375E-3</v>
      </c>
      <c r="N11136" s="50">
        <v>4.7600000000000003E-2</v>
      </c>
      <c r="O11136" s="50">
        <v>4.7800000000000002E-2</v>
      </c>
      <c r="R11136" s="59"/>
    </row>
    <row r="11137" spans="11:18" x14ac:dyDescent="0.2">
      <c r="K11137" s="17">
        <v>11128</v>
      </c>
      <c r="L11137" s="50">
        <v>1.7176061525385063E-3</v>
      </c>
      <c r="M11137" s="50">
        <v>1.732154379398489E-3</v>
      </c>
      <c r="N11137" s="50">
        <v>5.3999999999999999E-2</v>
      </c>
      <c r="O11137" s="50">
        <v>5.4199999999999998E-2</v>
      </c>
      <c r="R11137" s="59"/>
    </row>
    <row r="11138" spans="11:18" x14ac:dyDescent="0.2">
      <c r="K11138" s="17">
        <v>11129</v>
      </c>
      <c r="L11138" s="50">
        <v>1.6418604684798356E-3</v>
      </c>
      <c r="M11138" s="50">
        <v>1.6556934189032343E-3</v>
      </c>
      <c r="N11138" s="50">
        <v>5.1200000000000002E-2</v>
      </c>
      <c r="O11138" s="50">
        <v>5.16E-2</v>
      </c>
      <c r="R11138" s="59"/>
    </row>
    <row r="11139" spans="11:18" x14ac:dyDescent="0.2">
      <c r="K11139" s="17">
        <v>11130</v>
      </c>
      <c r="L11139" s="50">
        <v>1.7685343790366818E-3</v>
      </c>
      <c r="M11139" s="50">
        <v>1.783290919241466E-3</v>
      </c>
      <c r="N11139" s="50">
        <v>5.4399999999999997E-2</v>
      </c>
      <c r="O11139" s="50">
        <v>5.5199999999999999E-2</v>
      </c>
      <c r="R11139" s="59"/>
    </row>
    <row r="11140" spans="11:18" x14ac:dyDescent="0.2">
      <c r="K11140" s="17">
        <v>11131</v>
      </c>
      <c r="L11140" s="50">
        <v>1.6233290752179976E-3</v>
      </c>
      <c r="M11140" s="50">
        <v>1.6350178991857128E-3</v>
      </c>
      <c r="N11140" s="50">
        <v>4.2799999999999998E-2</v>
      </c>
      <c r="O11140" s="50">
        <v>4.3400000000000001E-2</v>
      </c>
      <c r="R11140" s="59"/>
    </row>
    <row r="11141" spans="11:18" x14ac:dyDescent="0.2">
      <c r="K11141" s="17">
        <v>11132</v>
      </c>
      <c r="L11141" s="50">
        <v>1.7865658045490079E-3</v>
      </c>
      <c r="M11141" s="50">
        <v>1.8003950102892393E-3</v>
      </c>
      <c r="N11141" s="50">
        <v>5.1200000000000002E-2</v>
      </c>
      <c r="O11141" s="50">
        <v>5.1400000000000001E-2</v>
      </c>
      <c r="R11141" s="59"/>
    </row>
    <row r="11142" spans="11:18" x14ac:dyDescent="0.2">
      <c r="K11142" s="17">
        <v>11133</v>
      </c>
      <c r="L11142" s="50">
        <v>1.7580951594383261E-3</v>
      </c>
      <c r="M11142" s="50">
        <v>1.7729222032444789E-3</v>
      </c>
      <c r="N11142" s="50">
        <v>5.5E-2</v>
      </c>
      <c r="O11142" s="50">
        <v>5.5199999999999999E-2</v>
      </c>
      <c r="R11142" s="59"/>
    </row>
    <row r="11143" spans="11:18" x14ac:dyDescent="0.2">
      <c r="K11143" s="17">
        <v>11134</v>
      </c>
      <c r="L11143" s="50">
        <v>1.5627850088188006E-3</v>
      </c>
      <c r="M11143" s="50">
        <v>1.5775190140455528E-3</v>
      </c>
      <c r="N11143" s="50">
        <v>5.4800000000000001E-2</v>
      </c>
      <c r="O11143" s="50">
        <v>5.5E-2</v>
      </c>
      <c r="R11143" s="59"/>
    </row>
    <row r="11144" spans="11:18" x14ac:dyDescent="0.2">
      <c r="K11144" s="17">
        <v>11135</v>
      </c>
      <c r="L11144" s="50">
        <v>1.9257505066758772E-3</v>
      </c>
      <c r="M11144" s="50">
        <v>1.9409686137883974E-3</v>
      </c>
      <c r="N11144" s="50">
        <v>5.6000000000000001E-2</v>
      </c>
      <c r="O11144" s="50">
        <v>5.6599999999999998E-2</v>
      </c>
      <c r="R11144" s="59"/>
    </row>
    <row r="11145" spans="11:18" x14ac:dyDescent="0.2">
      <c r="K11145" s="17">
        <v>11136</v>
      </c>
      <c r="L11145" s="50">
        <v>1.546571035687901E-3</v>
      </c>
      <c r="M11145" s="50">
        <v>1.5595696421915584E-3</v>
      </c>
      <c r="N11145" s="50">
        <v>4.82E-2</v>
      </c>
      <c r="O11145" s="50">
        <v>4.8399999999999999E-2</v>
      </c>
      <c r="R11145" s="59"/>
    </row>
    <row r="11146" spans="11:18" x14ac:dyDescent="0.2">
      <c r="K11146" s="17">
        <v>11137</v>
      </c>
      <c r="L11146" s="50">
        <v>1.6622693219157036E-3</v>
      </c>
      <c r="M11146" s="50">
        <v>1.6758105394996715E-3</v>
      </c>
      <c r="N11146" s="50">
        <v>5.0200000000000002E-2</v>
      </c>
      <c r="O11146" s="50">
        <v>5.04E-2</v>
      </c>
      <c r="R11146" s="59"/>
    </row>
    <row r="11147" spans="11:18" x14ac:dyDescent="0.2">
      <c r="K11147" s="17">
        <v>11138</v>
      </c>
      <c r="L11147" s="50">
        <v>1.5007445698330772E-3</v>
      </c>
      <c r="M11147" s="50">
        <v>1.5132168324076139E-3</v>
      </c>
      <c r="N11147" s="50">
        <v>4.6199999999999998E-2</v>
      </c>
      <c r="O11147" s="50">
        <v>4.6399999999999997E-2</v>
      </c>
      <c r="R11147" s="59"/>
    </row>
    <row r="11148" spans="11:18" x14ac:dyDescent="0.2">
      <c r="K11148" s="17">
        <v>11139</v>
      </c>
      <c r="L11148" s="50">
        <v>1.9601504127396306E-3</v>
      </c>
      <c r="M11148" s="50">
        <v>1.974997610911335E-3</v>
      </c>
      <c r="N11148" s="50">
        <v>5.4800000000000001E-2</v>
      </c>
      <c r="O11148" s="50">
        <v>5.5E-2</v>
      </c>
      <c r="R11148" s="59"/>
    </row>
    <row r="11149" spans="11:18" x14ac:dyDescent="0.2">
      <c r="K11149" s="17">
        <v>11140</v>
      </c>
      <c r="L11149" s="50">
        <v>1.6822894289014528E-3</v>
      </c>
      <c r="M11149" s="50">
        <v>1.6964509510261224E-3</v>
      </c>
      <c r="N11149" s="50">
        <v>5.1999999999999998E-2</v>
      </c>
      <c r="O11149" s="50">
        <v>5.2999999999999999E-2</v>
      </c>
      <c r="R11149" s="59"/>
    </row>
    <row r="11150" spans="11:18" x14ac:dyDescent="0.2">
      <c r="K11150" s="17">
        <v>11141</v>
      </c>
      <c r="L11150" s="50">
        <v>1.8592700914534038E-3</v>
      </c>
      <c r="M11150" s="50">
        <v>1.8732263481487433E-3</v>
      </c>
      <c r="N11150" s="50">
        <v>5.16E-2</v>
      </c>
      <c r="O11150" s="50">
        <v>5.16E-2</v>
      </c>
      <c r="R11150" s="59"/>
    </row>
    <row r="11151" spans="11:18" x14ac:dyDescent="0.2">
      <c r="K11151" s="17">
        <v>11142</v>
      </c>
      <c r="L11151" s="50">
        <v>1.8015862559933068E-3</v>
      </c>
      <c r="M11151" s="50">
        <v>1.8157051802150943E-3</v>
      </c>
      <c r="N11151" s="50">
        <v>5.2200000000000003E-2</v>
      </c>
      <c r="O11151" s="50">
        <v>5.2400000000000002E-2</v>
      </c>
      <c r="R11151" s="59"/>
    </row>
    <row r="11152" spans="11:18" x14ac:dyDescent="0.2">
      <c r="K11152" s="17">
        <v>11143</v>
      </c>
      <c r="L11152" s="50">
        <v>1.7265158533043938E-3</v>
      </c>
      <c r="M11152" s="50">
        <v>1.7410495435588814E-3</v>
      </c>
      <c r="N11152" s="50">
        <v>5.3400000000000003E-2</v>
      </c>
      <c r="O11152" s="50">
        <v>5.4600000000000003E-2</v>
      </c>
      <c r="R11152" s="59"/>
    </row>
    <row r="11153" spans="11:18" x14ac:dyDescent="0.2">
      <c r="K11153" s="17">
        <v>11144</v>
      </c>
      <c r="L11153" s="50">
        <v>1.6318245866754097E-3</v>
      </c>
      <c r="M11153" s="50">
        <v>1.6460531464815172E-3</v>
      </c>
      <c r="N11153" s="50">
        <v>5.28E-2</v>
      </c>
      <c r="O11153" s="50">
        <v>5.3400000000000003E-2</v>
      </c>
      <c r="R11153" s="59"/>
    </row>
    <row r="11154" spans="11:18" x14ac:dyDescent="0.2">
      <c r="K11154" s="17">
        <v>11145</v>
      </c>
      <c r="L11154" s="50">
        <v>1.6728105945934292E-3</v>
      </c>
      <c r="M11154" s="50">
        <v>1.685479255587223E-3</v>
      </c>
      <c r="N11154" s="50">
        <v>4.6800000000000001E-2</v>
      </c>
      <c r="O11154" s="50">
        <v>4.7E-2</v>
      </c>
      <c r="R11154" s="59"/>
    </row>
    <row r="11155" spans="11:18" x14ac:dyDescent="0.2">
      <c r="K11155" s="17">
        <v>11146</v>
      </c>
      <c r="L11155" s="50">
        <v>1.592059478762518E-3</v>
      </c>
      <c r="M11155" s="50">
        <v>1.6049494186307688E-3</v>
      </c>
      <c r="N11155" s="50">
        <v>4.7600000000000003E-2</v>
      </c>
      <c r="O11155" s="50">
        <v>4.8000000000000001E-2</v>
      </c>
      <c r="R11155" s="59"/>
    </row>
    <row r="11156" spans="11:18" x14ac:dyDescent="0.2">
      <c r="K11156" s="17">
        <v>11147</v>
      </c>
      <c r="L11156" s="50">
        <v>1.7090959996219691E-3</v>
      </c>
      <c r="M11156" s="50">
        <v>1.7238079018367994E-3</v>
      </c>
      <c r="N11156" s="50">
        <v>5.4600000000000003E-2</v>
      </c>
      <c r="O11156" s="50">
        <v>5.4800000000000001E-2</v>
      </c>
      <c r="R11156" s="59"/>
    </row>
    <row r="11157" spans="11:18" x14ac:dyDescent="0.2">
      <c r="K11157" s="17">
        <v>11148</v>
      </c>
      <c r="L11157" s="50">
        <v>1.5426160381168071E-3</v>
      </c>
      <c r="M11157" s="50">
        <v>1.5563231389088454E-3</v>
      </c>
      <c r="N11157" s="50">
        <v>5.0999999999999997E-2</v>
      </c>
      <c r="O11157" s="50">
        <v>5.1200000000000002E-2</v>
      </c>
      <c r="R11157" s="59"/>
    </row>
    <row r="11158" spans="11:18" x14ac:dyDescent="0.2">
      <c r="K11158" s="17">
        <v>11149</v>
      </c>
      <c r="L11158" s="50">
        <v>1.7630458587429836E-3</v>
      </c>
      <c r="M11158" s="50">
        <v>1.7773368076723806E-3</v>
      </c>
      <c r="N11158" s="50">
        <v>5.28E-2</v>
      </c>
      <c r="O11158" s="50">
        <v>5.3199999999999997E-2</v>
      </c>
      <c r="R11158" s="59"/>
    </row>
    <row r="11159" spans="11:18" x14ac:dyDescent="0.2">
      <c r="K11159" s="17">
        <v>11150</v>
      </c>
      <c r="L11159" s="50">
        <v>1.7821412816843431E-3</v>
      </c>
      <c r="M11159" s="50">
        <v>1.7957386231565991E-3</v>
      </c>
      <c r="N11159" s="50">
        <v>0.05</v>
      </c>
      <c r="O11159" s="50">
        <v>5.0599999999999999E-2</v>
      </c>
      <c r="R11159" s="59"/>
    </row>
    <row r="11160" spans="11:18" x14ac:dyDescent="0.2">
      <c r="K11160" s="17">
        <v>11151</v>
      </c>
      <c r="L11160" s="50">
        <v>1.7744770844061977E-3</v>
      </c>
      <c r="M11160" s="50">
        <v>1.7889654509824762E-3</v>
      </c>
      <c r="N11160" s="50">
        <v>5.3400000000000003E-2</v>
      </c>
      <c r="O11160" s="50">
        <v>5.3800000000000001E-2</v>
      </c>
      <c r="R11160" s="59"/>
    </row>
    <row r="11161" spans="11:18" x14ac:dyDescent="0.2">
      <c r="K11161" s="17">
        <v>11152</v>
      </c>
      <c r="L11161" s="50">
        <v>1.3802919661627976E-3</v>
      </c>
      <c r="M11161" s="50">
        <v>1.392109785061921E-3</v>
      </c>
      <c r="N11161" s="50">
        <v>4.36E-2</v>
      </c>
      <c r="O11161" s="50">
        <v>4.4200000000000003E-2</v>
      </c>
      <c r="R11161" s="59"/>
    </row>
    <row r="11162" spans="11:18" x14ac:dyDescent="0.2">
      <c r="K11162" s="17">
        <v>11153</v>
      </c>
      <c r="L11162" s="50">
        <v>1.7790965384752533E-3</v>
      </c>
      <c r="M11162" s="50">
        <v>1.793490143686395E-3</v>
      </c>
      <c r="N11162" s="50">
        <v>5.2999999999999999E-2</v>
      </c>
      <c r="O11162" s="50">
        <v>5.3600000000000002E-2</v>
      </c>
      <c r="R11162" s="59"/>
    </row>
    <row r="11163" spans="11:18" x14ac:dyDescent="0.2">
      <c r="K11163" s="17">
        <v>11154</v>
      </c>
      <c r="L11163" s="50">
        <v>1.7908786751974024E-3</v>
      </c>
      <c r="M11163" s="50">
        <v>1.804022952658848E-3</v>
      </c>
      <c r="N11163" s="50">
        <v>4.8399999999999999E-2</v>
      </c>
      <c r="O11163" s="50">
        <v>4.9000000000000002E-2</v>
      </c>
      <c r="R11163" s="59"/>
    </row>
    <row r="11164" spans="11:18" x14ac:dyDescent="0.2">
      <c r="K11164" s="17">
        <v>11155</v>
      </c>
      <c r="L11164" s="50">
        <v>1.8477510884766723E-3</v>
      </c>
      <c r="M11164" s="50">
        <v>1.8618070236945787E-3</v>
      </c>
      <c r="N11164" s="50">
        <v>5.1999999999999998E-2</v>
      </c>
      <c r="O11164" s="50">
        <v>5.1999999999999998E-2</v>
      </c>
      <c r="R11164" s="59"/>
    </row>
    <row r="11165" spans="11:18" x14ac:dyDescent="0.2">
      <c r="K11165" s="17">
        <v>11156</v>
      </c>
      <c r="L11165" s="50">
        <v>1.8792437613547579E-3</v>
      </c>
      <c r="M11165" s="50">
        <v>1.8929212837806755E-3</v>
      </c>
      <c r="N11165" s="50">
        <v>5.04E-2</v>
      </c>
      <c r="O11165" s="50">
        <v>5.0799999999999998E-2</v>
      </c>
      <c r="R11165" s="59"/>
    </row>
    <row r="11166" spans="11:18" x14ac:dyDescent="0.2">
      <c r="K11166" s="17">
        <v>11157</v>
      </c>
      <c r="L11166" s="50">
        <v>1.6189107155153647E-3</v>
      </c>
      <c r="M11166" s="50">
        <v>1.6323310871663697E-3</v>
      </c>
      <c r="N11166" s="50">
        <v>4.9799999999999997E-2</v>
      </c>
      <c r="O11166" s="50">
        <v>0.05</v>
      </c>
      <c r="R11166" s="59"/>
    </row>
    <row r="11167" spans="11:18" x14ac:dyDescent="0.2">
      <c r="K11167" s="17">
        <v>11158</v>
      </c>
      <c r="L11167" s="50">
        <v>1.4885396539493143E-3</v>
      </c>
      <c r="M11167" s="50">
        <v>1.502956600123857E-3</v>
      </c>
      <c r="N11167" s="50">
        <v>5.3600000000000002E-2</v>
      </c>
      <c r="O11167" s="50">
        <v>5.3999999999999999E-2</v>
      </c>
      <c r="R11167" s="59"/>
    </row>
    <row r="11168" spans="11:18" x14ac:dyDescent="0.2">
      <c r="K11168" s="17">
        <v>11159</v>
      </c>
      <c r="L11168" s="50">
        <v>1.7755455012935229E-3</v>
      </c>
      <c r="M11168" s="50">
        <v>1.7896994324156307E-3</v>
      </c>
      <c r="N11168" s="50">
        <v>5.2400000000000002E-2</v>
      </c>
      <c r="O11168" s="50">
        <v>5.2600000000000001E-2</v>
      </c>
      <c r="R11168" s="59"/>
    </row>
    <row r="11169" spans="11:18" x14ac:dyDescent="0.2">
      <c r="K11169" s="17">
        <v>11160</v>
      </c>
      <c r="L11169" s="50">
        <v>1.6242367385331366E-3</v>
      </c>
      <c r="M11169" s="50">
        <v>1.6380054660923317E-3</v>
      </c>
      <c r="N11169" s="50">
        <v>5.0999999999999997E-2</v>
      </c>
      <c r="O11169" s="50">
        <v>5.1400000000000001E-2</v>
      </c>
      <c r="R11169" s="59"/>
    </row>
    <row r="11170" spans="11:18" x14ac:dyDescent="0.2">
      <c r="K11170" s="17">
        <v>11161</v>
      </c>
      <c r="L11170" s="50">
        <v>1.8258762069474307E-3</v>
      </c>
      <c r="M11170" s="50">
        <v>1.8400801516578686E-3</v>
      </c>
      <c r="N11170" s="50">
        <v>5.2600000000000001E-2</v>
      </c>
      <c r="O11170" s="50">
        <v>5.2600000000000001E-2</v>
      </c>
      <c r="R11170" s="59"/>
    </row>
    <row r="11171" spans="11:18" x14ac:dyDescent="0.2">
      <c r="K11171" s="17">
        <v>11162</v>
      </c>
      <c r="L11171" s="50">
        <v>1.7680337628766412E-3</v>
      </c>
      <c r="M11171" s="50">
        <v>1.7821125144312255E-3</v>
      </c>
      <c r="N11171" s="50">
        <v>5.1999999999999998E-2</v>
      </c>
      <c r="O11171" s="50">
        <v>5.2200000000000003E-2</v>
      </c>
      <c r="R11171" s="59"/>
    </row>
    <row r="11172" spans="11:18" x14ac:dyDescent="0.2">
      <c r="K11172" s="17">
        <v>11163</v>
      </c>
      <c r="L11172" s="50">
        <v>1.536742589693688E-3</v>
      </c>
      <c r="M11172" s="50">
        <v>1.5500440084853316E-3</v>
      </c>
      <c r="N11172" s="50">
        <v>4.9399999999999999E-2</v>
      </c>
      <c r="O11172" s="50">
        <v>4.9599999999999998E-2</v>
      </c>
      <c r="R11172" s="59"/>
    </row>
    <row r="11173" spans="11:18" x14ac:dyDescent="0.2">
      <c r="K11173" s="17">
        <v>11164</v>
      </c>
      <c r="L11173" s="50">
        <v>1.8098063466197288E-3</v>
      </c>
      <c r="M11173" s="50">
        <v>1.8241620480960027E-3</v>
      </c>
      <c r="N11173" s="50">
        <v>5.3199999999999997E-2</v>
      </c>
      <c r="O11173" s="50">
        <v>5.3400000000000003E-2</v>
      </c>
      <c r="R11173" s="59"/>
    </row>
    <row r="11174" spans="11:18" x14ac:dyDescent="0.2">
      <c r="K11174" s="17">
        <v>11165</v>
      </c>
      <c r="L11174" s="50">
        <v>1.6705070495953293E-3</v>
      </c>
      <c r="M11174" s="50">
        <v>1.6841245621240504E-3</v>
      </c>
      <c r="N11174" s="50">
        <v>5.0200000000000002E-2</v>
      </c>
      <c r="O11174" s="50">
        <v>5.0799999999999998E-2</v>
      </c>
      <c r="R11174" s="59"/>
    </row>
    <row r="11175" spans="11:18" x14ac:dyDescent="0.2">
      <c r="K11175" s="17">
        <v>11166</v>
      </c>
      <c r="L11175" s="50">
        <v>1.7451783563460796E-3</v>
      </c>
      <c r="M11175" s="50">
        <v>1.7597316152202606E-3</v>
      </c>
      <c r="N11175" s="50">
        <v>5.3999999999999999E-2</v>
      </c>
      <c r="O11175" s="50">
        <v>5.4199999999999998E-2</v>
      </c>
      <c r="R11175" s="59"/>
    </row>
    <row r="11176" spans="11:18" x14ac:dyDescent="0.2">
      <c r="K11176" s="17">
        <v>11167</v>
      </c>
      <c r="L11176" s="50">
        <v>1.5871507590593252E-3</v>
      </c>
      <c r="M11176" s="50">
        <v>1.6006274684344705E-3</v>
      </c>
      <c r="N11176" s="50">
        <v>0.05</v>
      </c>
      <c r="O11176" s="50">
        <v>5.04E-2</v>
      </c>
      <c r="R11176" s="59"/>
    </row>
    <row r="11177" spans="11:18" x14ac:dyDescent="0.2">
      <c r="K11177" s="17">
        <v>11168</v>
      </c>
      <c r="L11177" s="50">
        <v>1.7256503844174304E-3</v>
      </c>
      <c r="M11177" s="50">
        <v>1.7392825208414127E-3</v>
      </c>
      <c r="N11177" s="50">
        <v>0.05</v>
      </c>
      <c r="O11177" s="50">
        <v>5.0799999999999998E-2</v>
      </c>
      <c r="R11177" s="59"/>
    </row>
    <row r="11178" spans="11:18" x14ac:dyDescent="0.2">
      <c r="K11178" s="17">
        <v>11169</v>
      </c>
      <c r="L11178" s="50">
        <v>1.9143889310466377E-3</v>
      </c>
      <c r="M11178" s="50">
        <v>1.9294670159990194E-3</v>
      </c>
      <c r="N11178" s="50">
        <v>5.5800000000000002E-2</v>
      </c>
      <c r="O11178" s="50">
        <v>5.6399999999999999E-2</v>
      </c>
      <c r="R11178" s="59"/>
    </row>
    <row r="11179" spans="11:18" x14ac:dyDescent="0.2">
      <c r="K11179" s="17">
        <v>11170</v>
      </c>
      <c r="L11179" s="50">
        <v>1.6241843879805074E-3</v>
      </c>
      <c r="M11179" s="50">
        <v>1.6372976771025212E-3</v>
      </c>
      <c r="N11179" s="50">
        <v>4.8599999999999997E-2</v>
      </c>
      <c r="O11179" s="50">
        <v>4.8800000000000003E-2</v>
      </c>
      <c r="R11179" s="59"/>
    </row>
    <row r="11180" spans="11:18" x14ac:dyDescent="0.2">
      <c r="K11180" s="17">
        <v>11171</v>
      </c>
      <c r="L11180" s="50">
        <v>1.7279784938377784E-3</v>
      </c>
      <c r="M11180" s="50">
        <v>1.7420285697947533E-3</v>
      </c>
      <c r="N11180" s="50">
        <v>5.1799999999999999E-2</v>
      </c>
      <c r="O11180" s="50">
        <v>5.2400000000000002E-2</v>
      </c>
      <c r="R11180" s="59"/>
    </row>
    <row r="11181" spans="11:18" x14ac:dyDescent="0.2">
      <c r="K11181" s="17">
        <v>11172</v>
      </c>
      <c r="L11181" s="50">
        <v>1.8313147818851867E-3</v>
      </c>
      <c r="M11181" s="50">
        <v>1.8457210878838563E-3</v>
      </c>
      <c r="N11181" s="50">
        <v>5.2999999999999999E-2</v>
      </c>
      <c r="O11181" s="50">
        <v>5.3800000000000001E-2</v>
      </c>
      <c r="R11181" s="59"/>
    </row>
    <row r="11182" spans="11:18" x14ac:dyDescent="0.2">
      <c r="K11182" s="17">
        <v>11173</v>
      </c>
      <c r="L11182" s="50">
        <v>1.8854148367197165E-3</v>
      </c>
      <c r="M11182" s="50">
        <v>1.8997704578458392E-3</v>
      </c>
      <c r="N11182" s="50">
        <v>5.2999999999999999E-2</v>
      </c>
      <c r="O11182" s="50">
        <v>5.3199999999999997E-2</v>
      </c>
      <c r="R11182" s="59"/>
    </row>
    <row r="11183" spans="11:18" x14ac:dyDescent="0.2">
      <c r="K11183" s="17">
        <v>11174</v>
      </c>
      <c r="L11183" s="50">
        <v>1.7857788362125411E-3</v>
      </c>
      <c r="M11183" s="50">
        <v>1.7992822189571982E-3</v>
      </c>
      <c r="N11183" s="50">
        <v>4.9599999999999998E-2</v>
      </c>
      <c r="O11183" s="50">
        <v>0.05</v>
      </c>
      <c r="R11183" s="59"/>
    </row>
    <row r="11184" spans="11:18" x14ac:dyDescent="0.2">
      <c r="K11184" s="17">
        <v>11175</v>
      </c>
      <c r="L11184" s="50">
        <v>1.9486467800205666E-3</v>
      </c>
      <c r="M11184" s="50">
        <v>1.9640901791370398E-3</v>
      </c>
      <c r="N11184" s="50">
        <v>5.7000000000000002E-2</v>
      </c>
      <c r="O11184" s="50">
        <v>5.74E-2</v>
      </c>
      <c r="R11184" s="59"/>
    </row>
    <row r="11185" spans="11:18" x14ac:dyDescent="0.2">
      <c r="K11185" s="17">
        <v>11176</v>
      </c>
      <c r="L11185" s="50">
        <v>1.7698949309449209E-3</v>
      </c>
      <c r="M11185" s="50">
        <v>1.7837184009133822E-3</v>
      </c>
      <c r="N11185" s="50">
        <v>5.1200000000000002E-2</v>
      </c>
      <c r="O11185" s="50">
        <v>5.1200000000000002E-2</v>
      </c>
      <c r="R11185" s="59"/>
    </row>
    <row r="11186" spans="11:18" x14ac:dyDescent="0.2">
      <c r="K11186" s="17">
        <v>11177</v>
      </c>
      <c r="L11186" s="50">
        <v>1.8603702650286181E-3</v>
      </c>
      <c r="M11186" s="50">
        <v>1.8745950525046291E-3</v>
      </c>
      <c r="N11186" s="50">
        <v>5.2400000000000002E-2</v>
      </c>
      <c r="O11186" s="50">
        <v>5.2999999999999999E-2</v>
      </c>
      <c r="R11186" s="59"/>
    </row>
    <row r="11187" spans="11:18" x14ac:dyDescent="0.2">
      <c r="K11187" s="17">
        <v>11178</v>
      </c>
      <c r="L11187" s="50">
        <v>1.8772237932415195E-3</v>
      </c>
      <c r="M11187" s="50">
        <v>1.8912893998645646E-3</v>
      </c>
      <c r="N11187" s="50">
        <v>5.1999999999999998E-2</v>
      </c>
      <c r="O11187" s="50">
        <v>5.1999999999999998E-2</v>
      </c>
      <c r="R11187" s="59"/>
    </row>
    <row r="11188" spans="11:18" x14ac:dyDescent="0.2">
      <c r="K11188" s="17">
        <v>11179</v>
      </c>
      <c r="L11188" s="50">
        <v>1.667866186997497E-3</v>
      </c>
      <c r="M11188" s="50">
        <v>1.6822863182885432E-3</v>
      </c>
      <c r="N11188" s="50">
        <v>5.3199999999999997E-2</v>
      </c>
      <c r="O11188" s="50">
        <v>5.4199999999999998E-2</v>
      </c>
      <c r="R11188" s="59"/>
    </row>
    <row r="11189" spans="11:18" x14ac:dyDescent="0.2">
      <c r="K11189" s="17">
        <v>11180</v>
      </c>
      <c r="L11189" s="50">
        <v>1.6579836928551097E-3</v>
      </c>
      <c r="M11189" s="50">
        <v>1.6722056977694333E-3</v>
      </c>
      <c r="N11189" s="50">
        <v>5.2600000000000001E-2</v>
      </c>
      <c r="O11189" s="50">
        <v>5.3199999999999997E-2</v>
      </c>
      <c r="R11189" s="59"/>
    </row>
    <row r="11190" spans="11:18" x14ac:dyDescent="0.2">
      <c r="K11190" s="17">
        <v>11181</v>
      </c>
      <c r="L11190" s="50">
        <v>1.6540927367035766E-3</v>
      </c>
      <c r="M11190" s="50">
        <v>1.6666270309940551E-3</v>
      </c>
      <c r="N11190" s="50">
        <v>4.6199999999999998E-2</v>
      </c>
      <c r="O11190" s="50">
        <v>4.6399999999999997E-2</v>
      </c>
      <c r="R11190" s="59"/>
    </row>
    <row r="11191" spans="11:18" x14ac:dyDescent="0.2">
      <c r="K11191" s="17">
        <v>11182</v>
      </c>
      <c r="L11191" s="50">
        <v>1.5412339221211543E-3</v>
      </c>
      <c r="M11191" s="50">
        <v>1.5536740583282009E-3</v>
      </c>
      <c r="N11191" s="50">
        <v>4.5999999999999999E-2</v>
      </c>
      <c r="O11191" s="50">
        <v>4.6199999999999998E-2</v>
      </c>
      <c r="R11191" s="59"/>
    </row>
    <row r="11192" spans="11:18" x14ac:dyDescent="0.2">
      <c r="K11192" s="17">
        <v>11183</v>
      </c>
      <c r="L11192" s="50">
        <v>1.8734334695030995E-3</v>
      </c>
      <c r="M11192" s="50">
        <v>1.8872164389282361E-3</v>
      </c>
      <c r="N11192" s="50">
        <v>5.0799999999999998E-2</v>
      </c>
      <c r="O11192" s="50">
        <v>5.1200000000000002E-2</v>
      </c>
      <c r="R11192" s="59"/>
    </row>
    <row r="11193" spans="11:18" x14ac:dyDescent="0.2">
      <c r="K11193" s="17">
        <v>11184</v>
      </c>
      <c r="L11193" s="50">
        <v>1.8443463744116902E-3</v>
      </c>
      <c r="M11193" s="50">
        <v>1.8578348004133557E-3</v>
      </c>
      <c r="N11193" s="50">
        <v>4.9399999999999999E-2</v>
      </c>
      <c r="O11193" s="50">
        <v>0.05</v>
      </c>
      <c r="R11193" s="59"/>
    </row>
    <row r="11194" spans="11:18" x14ac:dyDescent="0.2">
      <c r="K11194" s="17">
        <v>11185</v>
      </c>
      <c r="L11194" s="50">
        <v>1.5758808544694461E-3</v>
      </c>
      <c r="M11194" s="50">
        <v>1.5902277590751047E-3</v>
      </c>
      <c r="N11194" s="50">
        <v>5.28E-2</v>
      </c>
      <c r="O11194" s="50">
        <v>5.3800000000000001E-2</v>
      </c>
      <c r="R11194" s="59"/>
    </row>
    <row r="11195" spans="11:18" x14ac:dyDescent="0.2">
      <c r="K11195" s="17">
        <v>11186</v>
      </c>
      <c r="L11195" s="50">
        <v>1.667673407643352E-3</v>
      </c>
      <c r="M11195" s="50">
        <v>1.68096855580981E-3</v>
      </c>
      <c r="N11195" s="50">
        <v>4.9200000000000001E-2</v>
      </c>
      <c r="O11195" s="50">
        <v>4.9399999999999999E-2</v>
      </c>
      <c r="R11195" s="59"/>
    </row>
    <row r="11196" spans="11:18" x14ac:dyDescent="0.2">
      <c r="K11196" s="17">
        <v>11187</v>
      </c>
      <c r="L11196" s="50">
        <v>1.8577785702321205E-3</v>
      </c>
      <c r="M11196" s="50">
        <v>1.8719448552566821E-3</v>
      </c>
      <c r="N11196" s="50">
        <v>5.2400000000000002E-2</v>
      </c>
      <c r="O11196" s="50">
        <v>5.2600000000000001E-2</v>
      </c>
      <c r="R11196" s="59"/>
    </row>
    <row r="11197" spans="11:18" x14ac:dyDescent="0.2">
      <c r="K11197" s="17">
        <v>11188</v>
      </c>
      <c r="L11197" s="50">
        <v>1.8886530522487515E-3</v>
      </c>
      <c r="M11197" s="50">
        <v>1.9027291586088217E-3</v>
      </c>
      <c r="N11197" s="50">
        <v>5.1799999999999999E-2</v>
      </c>
      <c r="O11197" s="50">
        <v>5.2200000000000003E-2</v>
      </c>
      <c r="R11197" s="59"/>
    </row>
    <row r="11198" spans="11:18" x14ac:dyDescent="0.2">
      <c r="K11198" s="17">
        <v>11189</v>
      </c>
      <c r="L11198" s="50">
        <v>1.9317552559610593E-3</v>
      </c>
      <c r="M11198" s="50">
        <v>1.9475283528966846E-3</v>
      </c>
      <c r="N11198" s="50">
        <v>5.8400000000000001E-2</v>
      </c>
      <c r="O11198" s="50">
        <v>5.8599999999999999E-2</v>
      </c>
      <c r="R11198" s="59"/>
    </row>
    <row r="11199" spans="11:18" x14ac:dyDescent="0.2">
      <c r="K11199" s="17">
        <v>11190</v>
      </c>
      <c r="L11199" s="50">
        <v>1.7394109635592316E-3</v>
      </c>
      <c r="M11199" s="50">
        <v>1.7536800776879228E-3</v>
      </c>
      <c r="N11199" s="50">
        <v>5.28E-2</v>
      </c>
      <c r="O11199" s="50">
        <v>5.3199999999999997E-2</v>
      </c>
      <c r="R11199" s="59"/>
    </row>
    <row r="11200" spans="11:18" x14ac:dyDescent="0.2">
      <c r="K11200" s="17">
        <v>11191</v>
      </c>
      <c r="L11200" s="50">
        <v>1.5817353186515009E-3</v>
      </c>
      <c r="M11200" s="50">
        <v>1.5941711408946678E-3</v>
      </c>
      <c r="N11200" s="50">
        <v>4.58E-2</v>
      </c>
      <c r="O11200" s="50">
        <v>4.6199999999999998E-2</v>
      </c>
      <c r="R11200" s="59"/>
    </row>
    <row r="11201" spans="11:18" x14ac:dyDescent="0.2">
      <c r="K11201" s="17">
        <v>11192</v>
      </c>
      <c r="L11201" s="50">
        <v>1.5893559417649538E-3</v>
      </c>
      <c r="M11201" s="50">
        <v>1.6022628806018314E-3</v>
      </c>
      <c r="N11201" s="50">
        <v>4.7600000000000003E-2</v>
      </c>
      <c r="O11201" s="50">
        <v>4.82E-2</v>
      </c>
      <c r="R11201" s="59"/>
    </row>
    <row r="11202" spans="11:18" x14ac:dyDescent="0.2">
      <c r="K11202" s="17">
        <v>11193</v>
      </c>
      <c r="L11202" s="50">
        <v>1.973096563839405E-3</v>
      </c>
      <c r="M11202" s="50">
        <v>1.9875636715854478E-3</v>
      </c>
      <c r="N11202" s="50">
        <v>5.2999999999999999E-2</v>
      </c>
      <c r="O11202" s="50">
        <v>5.3800000000000001E-2</v>
      </c>
      <c r="R11202" s="59"/>
    </row>
    <row r="11203" spans="11:18" x14ac:dyDescent="0.2">
      <c r="K11203" s="17">
        <v>11194</v>
      </c>
      <c r="L11203" s="50">
        <v>1.6456373193803537E-3</v>
      </c>
      <c r="M11203" s="50">
        <v>1.6591696119068067E-3</v>
      </c>
      <c r="N11203" s="50">
        <v>5.0200000000000002E-2</v>
      </c>
      <c r="O11203" s="50">
        <v>5.04E-2</v>
      </c>
      <c r="R11203" s="59"/>
    </row>
    <row r="11204" spans="11:18" x14ac:dyDescent="0.2">
      <c r="K11204" s="17">
        <v>11195</v>
      </c>
      <c r="L11204" s="50">
        <v>1.6300064821290904E-3</v>
      </c>
      <c r="M11204" s="50">
        <v>1.6439471925010398E-3</v>
      </c>
      <c r="N11204" s="50">
        <v>5.16E-2</v>
      </c>
      <c r="O11204" s="50">
        <v>5.1999999999999998E-2</v>
      </c>
      <c r="R11204" s="59"/>
    </row>
    <row r="11205" spans="11:18" x14ac:dyDescent="0.2">
      <c r="K11205" s="17">
        <v>11196</v>
      </c>
      <c r="L11205" s="50">
        <v>1.5711967632970208E-3</v>
      </c>
      <c r="M11205" s="50">
        <v>1.5842482103739155E-3</v>
      </c>
      <c r="N11205" s="50">
        <v>4.82E-2</v>
      </c>
      <c r="O11205" s="50">
        <v>4.9000000000000002E-2</v>
      </c>
      <c r="R11205" s="59"/>
    </row>
    <row r="11206" spans="11:18" x14ac:dyDescent="0.2">
      <c r="K11206" s="17">
        <v>11197</v>
      </c>
      <c r="L11206" s="50">
        <v>1.7909708503495419E-3</v>
      </c>
      <c r="M11206" s="50">
        <v>1.806094467070918E-3</v>
      </c>
      <c r="N11206" s="50">
        <v>5.62E-2</v>
      </c>
      <c r="O11206" s="50">
        <v>5.62E-2</v>
      </c>
      <c r="R11206" s="59"/>
    </row>
    <row r="11207" spans="11:18" x14ac:dyDescent="0.2">
      <c r="K11207" s="17">
        <v>11198</v>
      </c>
      <c r="L11207" s="50">
        <v>1.6834290688669683E-3</v>
      </c>
      <c r="M11207" s="50">
        <v>1.6962930391182407E-3</v>
      </c>
      <c r="N11207" s="50">
        <v>4.7600000000000003E-2</v>
      </c>
      <c r="O11207" s="50">
        <v>4.7600000000000003E-2</v>
      </c>
      <c r="R11207" s="59"/>
    </row>
    <row r="11208" spans="11:18" x14ac:dyDescent="0.2">
      <c r="K11208" s="17">
        <v>11199</v>
      </c>
      <c r="L11208" s="50">
        <v>1.8176705090785358E-3</v>
      </c>
      <c r="M11208" s="50">
        <v>1.8314896912441736E-3</v>
      </c>
      <c r="N11208" s="50">
        <v>5.0999999999999997E-2</v>
      </c>
      <c r="O11208" s="50">
        <v>5.1400000000000001E-2</v>
      </c>
      <c r="R11208" s="59"/>
    </row>
    <row r="11209" spans="11:18" x14ac:dyDescent="0.2">
      <c r="K11209" s="17">
        <v>11200</v>
      </c>
      <c r="L11209" s="50">
        <v>1.8243429351124903E-3</v>
      </c>
      <c r="M11209" s="50">
        <v>1.8382190352132254E-3</v>
      </c>
      <c r="N11209" s="50">
        <v>5.1200000000000002E-2</v>
      </c>
      <c r="O11209" s="50">
        <v>5.1400000000000001E-2</v>
      </c>
      <c r="R11209" s="59"/>
    </row>
    <row r="11210" spans="11:18" x14ac:dyDescent="0.2">
      <c r="K11210" s="17">
        <v>11201</v>
      </c>
      <c r="L11210" s="50">
        <v>1.6280839756624946E-3</v>
      </c>
      <c r="M11210" s="50">
        <v>1.6420630958111765E-3</v>
      </c>
      <c r="N11210" s="50">
        <v>5.1799999999999999E-2</v>
      </c>
      <c r="O11210" s="50">
        <v>5.1999999999999998E-2</v>
      </c>
      <c r="R11210" s="59"/>
    </row>
    <row r="11211" spans="11:18" x14ac:dyDescent="0.2">
      <c r="K11211" s="17">
        <v>11202</v>
      </c>
      <c r="L11211" s="50">
        <v>1.7265908127003481E-3</v>
      </c>
      <c r="M11211" s="50">
        <v>1.7410435399130033E-3</v>
      </c>
      <c r="N11211" s="50">
        <v>5.3400000000000003E-2</v>
      </c>
      <c r="O11211" s="50">
        <v>5.3800000000000001E-2</v>
      </c>
      <c r="R11211" s="59"/>
    </row>
    <row r="11212" spans="11:18" x14ac:dyDescent="0.2">
      <c r="K11212" s="17">
        <v>11203</v>
      </c>
      <c r="L11212" s="50">
        <v>1.7539383768937523E-3</v>
      </c>
      <c r="M11212" s="50">
        <v>1.7676046326762951E-3</v>
      </c>
      <c r="N11212" s="50">
        <v>5.0599999999999999E-2</v>
      </c>
      <c r="O11212" s="50">
        <v>5.0799999999999998E-2</v>
      </c>
      <c r="R11212" s="59"/>
    </row>
    <row r="11213" spans="11:18" x14ac:dyDescent="0.2">
      <c r="K11213" s="17">
        <v>11204</v>
      </c>
      <c r="L11213" s="50">
        <v>1.9647367354491798E-3</v>
      </c>
      <c r="M11213" s="50">
        <v>1.9798656438453199E-3</v>
      </c>
      <c r="N11213" s="50">
        <v>5.6000000000000001E-2</v>
      </c>
      <c r="O11213" s="50">
        <v>5.6000000000000001E-2</v>
      </c>
      <c r="R11213" s="59"/>
    </row>
    <row r="11214" spans="11:18" x14ac:dyDescent="0.2">
      <c r="K11214" s="17">
        <v>11205</v>
      </c>
      <c r="L11214" s="50">
        <v>1.5540071053834167E-3</v>
      </c>
      <c r="M11214" s="50">
        <v>1.5668053766746816E-3</v>
      </c>
      <c r="N11214" s="50">
        <v>4.7399999999999998E-2</v>
      </c>
      <c r="O11214" s="50">
        <v>4.7600000000000003E-2</v>
      </c>
      <c r="R11214" s="59"/>
    </row>
    <row r="11215" spans="11:18" x14ac:dyDescent="0.2">
      <c r="K11215" s="17">
        <v>11206</v>
      </c>
      <c r="L11215" s="50">
        <v>1.814818289877292E-3</v>
      </c>
      <c r="M11215" s="50">
        <v>1.8294363811603156E-3</v>
      </c>
      <c r="N11215" s="50">
        <v>5.4199999999999998E-2</v>
      </c>
      <c r="O11215" s="50">
        <v>5.4399999999999997E-2</v>
      </c>
      <c r="R11215" s="59"/>
    </row>
    <row r="11216" spans="11:18" x14ac:dyDescent="0.2">
      <c r="K11216" s="17">
        <v>11207</v>
      </c>
      <c r="L11216" s="50">
        <v>1.6906581637533584E-3</v>
      </c>
      <c r="M11216" s="50">
        <v>1.7043979008114203E-3</v>
      </c>
      <c r="N11216" s="50">
        <v>5.0799999999999998E-2</v>
      </c>
      <c r="O11216" s="50">
        <v>5.1200000000000002E-2</v>
      </c>
      <c r="R11216" s="59"/>
    </row>
    <row r="11217" spans="11:18" x14ac:dyDescent="0.2">
      <c r="K11217" s="17">
        <v>11208</v>
      </c>
      <c r="L11217" s="50">
        <v>1.7464893354570425E-3</v>
      </c>
      <c r="M11217" s="50">
        <v>1.7600420097321451E-3</v>
      </c>
      <c r="N11217" s="50">
        <v>0.05</v>
      </c>
      <c r="O11217" s="50">
        <v>5.04E-2</v>
      </c>
      <c r="R11217" s="59"/>
    </row>
    <row r="11218" spans="11:18" x14ac:dyDescent="0.2">
      <c r="K11218" s="17">
        <v>11209</v>
      </c>
      <c r="L11218" s="50">
        <v>1.9297768261641662E-3</v>
      </c>
      <c r="M11218" s="50">
        <v>1.9452007520685669E-3</v>
      </c>
      <c r="N11218" s="50">
        <v>5.7000000000000002E-2</v>
      </c>
      <c r="O11218" s="50">
        <v>5.7200000000000001E-2</v>
      </c>
      <c r="R11218" s="59"/>
    </row>
    <row r="11219" spans="11:18" x14ac:dyDescent="0.2">
      <c r="K11219" s="17">
        <v>11210</v>
      </c>
      <c r="L11219" s="50">
        <v>1.8070150219087501E-3</v>
      </c>
      <c r="M11219" s="50">
        <v>1.8217727535950004E-3</v>
      </c>
      <c r="N11219" s="50">
        <v>5.4399999999999997E-2</v>
      </c>
      <c r="O11219" s="50">
        <v>5.5E-2</v>
      </c>
      <c r="R11219" s="59"/>
    </row>
    <row r="11220" spans="11:18" x14ac:dyDescent="0.2">
      <c r="K11220" s="17">
        <v>11211</v>
      </c>
      <c r="L11220" s="50">
        <v>1.7030250887631211E-3</v>
      </c>
      <c r="M11220" s="50">
        <v>1.7165751741080512E-3</v>
      </c>
      <c r="N11220" s="50">
        <v>0.05</v>
      </c>
      <c r="O11220" s="50">
        <v>5.04E-2</v>
      </c>
      <c r="R11220" s="59"/>
    </row>
    <row r="11221" spans="11:18" x14ac:dyDescent="0.2">
      <c r="K11221" s="17">
        <v>11212</v>
      </c>
      <c r="L11221" s="50">
        <v>1.8199264206550203E-3</v>
      </c>
      <c r="M11221" s="50">
        <v>1.8330643754831354E-3</v>
      </c>
      <c r="N11221" s="50">
        <v>4.8399999999999999E-2</v>
      </c>
      <c r="O11221" s="50">
        <v>4.8599999999999997E-2</v>
      </c>
      <c r="R11221" s="59"/>
    </row>
    <row r="11222" spans="11:18" x14ac:dyDescent="0.2">
      <c r="K11222" s="17">
        <v>11213</v>
      </c>
      <c r="L11222" s="50">
        <v>1.7632136901570481E-3</v>
      </c>
      <c r="M11222" s="50">
        <v>1.777087363011846E-3</v>
      </c>
      <c r="N11222" s="50">
        <v>5.1400000000000001E-2</v>
      </c>
      <c r="O11222" s="50">
        <v>5.16E-2</v>
      </c>
      <c r="R11222" s="59"/>
    </row>
    <row r="11223" spans="11:18" x14ac:dyDescent="0.2">
      <c r="K11223" s="17">
        <v>11214</v>
      </c>
      <c r="L11223" s="50">
        <v>1.8419824639532884E-3</v>
      </c>
      <c r="M11223" s="50">
        <v>1.8569525806254007E-3</v>
      </c>
      <c r="N11223" s="50">
        <v>5.5399999999999998E-2</v>
      </c>
      <c r="O11223" s="50">
        <v>5.5800000000000002E-2</v>
      </c>
      <c r="R11223" s="59"/>
    </row>
    <row r="11224" spans="11:18" x14ac:dyDescent="0.2">
      <c r="K11224" s="17">
        <v>11215</v>
      </c>
      <c r="L11224" s="50">
        <v>1.8319357169067566E-3</v>
      </c>
      <c r="M11224" s="50">
        <v>1.845107065444477E-3</v>
      </c>
      <c r="N11224" s="50">
        <v>4.8599999999999997E-2</v>
      </c>
      <c r="O11224" s="50">
        <v>4.8599999999999997E-2</v>
      </c>
      <c r="R11224" s="59"/>
    </row>
    <row r="11225" spans="11:18" x14ac:dyDescent="0.2">
      <c r="K11225" s="17">
        <v>11216</v>
      </c>
      <c r="L11225" s="50">
        <v>1.5124101220284388E-3</v>
      </c>
      <c r="M11225" s="50">
        <v>1.5245300615279122E-3</v>
      </c>
      <c r="N11225" s="50">
        <v>4.48E-2</v>
      </c>
      <c r="O11225" s="50">
        <v>4.4999999999999998E-2</v>
      </c>
      <c r="R11225" s="59"/>
    </row>
    <row r="11226" spans="11:18" x14ac:dyDescent="0.2">
      <c r="K11226" s="17">
        <v>11217</v>
      </c>
      <c r="L11226" s="50">
        <v>1.6039799206912725E-3</v>
      </c>
      <c r="M11226" s="50">
        <v>1.6165396424376538E-3</v>
      </c>
      <c r="N11226" s="50">
        <v>4.6199999999999998E-2</v>
      </c>
      <c r="O11226" s="50">
        <v>4.6800000000000001E-2</v>
      </c>
      <c r="R11226" s="59"/>
    </row>
    <row r="11227" spans="11:18" x14ac:dyDescent="0.2">
      <c r="K11227" s="17">
        <v>11218</v>
      </c>
      <c r="L11227" s="50">
        <v>1.4852262523455306E-3</v>
      </c>
      <c r="M11227" s="50">
        <v>1.4980421219768982E-3</v>
      </c>
      <c r="N11227" s="50">
        <v>4.7199999999999999E-2</v>
      </c>
      <c r="O11227" s="50">
        <v>4.7800000000000002E-2</v>
      </c>
      <c r="R11227" s="59"/>
    </row>
    <row r="11228" spans="11:18" x14ac:dyDescent="0.2">
      <c r="K11228" s="17">
        <v>11219</v>
      </c>
      <c r="L11228" s="50">
        <v>1.7012049683657136E-3</v>
      </c>
      <c r="M11228" s="50">
        <v>1.7144886055756373E-3</v>
      </c>
      <c r="N11228" s="50">
        <v>4.9200000000000001E-2</v>
      </c>
      <c r="O11228" s="50">
        <v>4.9200000000000001E-2</v>
      </c>
      <c r="R11228" s="59"/>
    </row>
    <row r="11229" spans="11:18" x14ac:dyDescent="0.2">
      <c r="K11229" s="17">
        <v>11220</v>
      </c>
      <c r="L11229" s="50">
        <v>1.7370112419673432E-3</v>
      </c>
      <c r="M11229" s="50">
        <v>1.7511327717864632E-3</v>
      </c>
      <c r="N11229" s="50">
        <v>5.2200000000000003E-2</v>
      </c>
      <c r="O11229" s="50">
        <v>5.2400000000000002E-2</v>
      </c>
      <c r="R11229" s="59"/>
    </row>
    <row r="11230" spans="11:18" x14ac:dyDescent="0.2">
      <c r="K11230" s="17">
        <v>11221</v>
      </c>
      <c r="L11230" s="50">
        <v>1.7241423353498416E-3</v>
      </c>
      <c r="M11230" s="50">
        <v>1.7388069133052032E-3</v>
      </c>
      <c r="N11230" s="50">
        <v>5.4399999999999997E-2</v>
      </c>
      <c r="O11230" s="50">
        <v>5.5E-2</v>
      </c>
      <c r="R11230" s="59"/>
    </row>
    <row r="11231" spans="11:18" x14ac:dyDescent="0.2">
      <c r="K11231" s="17">
        <v>11222</v>
      </c>
      <c r="L11231" s="50">
        <v>1.6461492200338932E-3</v>
      </c>
      <c r="M11231" s="50">
        <v>1.6590009569823721E-3</v>
      </c>
      <c r="N11231" s="50">
        <v>4.7600000000000003E-2</v>
      </c>
      <c r="O11231" s="50">
        <v>4.7600000000000003E-2</v>
      </c>
      <c r="R11231" s="59"/>
    </row>
    <row r="11232" spans="11:18" x14ac:dyDescent="0.2">
      <c r="K11232" s="17">
        <v>11223</v>
      </c>
      <c r="L11232" s="50">
        <v>1.716963541147956E-3</v>
      </c>
      <c r="M11232" s="50">
        <v>1.7310327772366587E-3</v>
      </c>
      <c r="N11232" s="50">
        <v>5.2200000000000003E-2</v>
      </c>
      <c r="O11232" s="50">
        <v>5.2400000000000002E-2</v>
      </c>
      <c r="R11232" s="59"/>
    </row>
    <row r="11233" spans="11:18" x14ac:dyDescent="0.2">
      <c r="K11233" s="17">
        <v>11224</v>
      </c>
      <c r="L11233" s="50">
        <v>1.8329907039642344E-3</v>
      </c>
      <c r="M11233" s="50">
        <v>1.8473380676962319E-3</v>
      </c>
      <c r="N11233" s="50">
        <v>5.2999999999999999E-2</v>
      </c>
      <c r="O11233" s="50">
        <v>5.3400000000000003E-2</v>
      </c>
      <c r="R11233" s="59"/>
    </row>
    <row r="11234" spans="11:18" x14ac:dyDescent="0.2">
      <c r="K11234" s="17">
        <v>11225</v>
      </c>
      <c r="L11234" s="50">
        <v>1.4563397474432831E-3</v>
      </c>
      <c r="M11234" s="50">
        <v>1.4692903290306162E-3</v>
      </c>
      <c r="N11234" s="50">
        <v>4.82E-2</v>
      </c>
      <c r="O11234" s="50">
        <v>4.8399999999999999E-2</v>
      </c>
      <c r="R11234" s="59"/>
    </row>
    <row r="11235" spans="11:18" x14ac:dyDescent="0.2">
      <c r="K11235" s="17">
        <v>11226</v>
      </c>
      <c r="L11235" s="50">
        <v>1.8690218925677391E-3</v>
      </c>
      <c r="M11235" s="50">
        <v>1.8839060104070928E-3</v>
      </c>
      <c r="N11235" s="50">
        <v>5.5E-2</v>
      </c>
      <c r="O11235" s="50">
        <v>5.5599999999999997E-2</v>
      </c>
      <c r="R11235" s="59"/>
    </row>
    <row r="11236" spans="11:18" x14ac:dyDescent="0.2">
      <c r="K11236" s="17">
        <v>11227</v>
      </c>
      <c r="L11236" s="50">
        <v>1.6762479161119394E-3</v>
      </c>
      <c r="M11236" s="50">
        <v>1.6898157989894728E-3</v>
      </c>
      <c r="N11236" s="50">
        <v>5.0200000000000002E-2</v>
      </c>
      <c r="O11236" s="50">
        <v>5.04E-2</v>
      </c>
      <c r="R11236" s="59"/>
    </row>
    <row r="11237" spans="11:18" x14ac:dyDescent="0.2">
      <c r="K11237" s="17">
        <v>11228</v>
      </c>
      <c r="L11237" s="50">
        <v>1.8557700459559986E-3</v>
      </c>
      <c r="M11237" s="50">
        <v>1.8698305612822117E-3</v>
      </c>
      <c r="N11237" s="50">
        <v>5.1799999999999999E-2</v>
      </c>
      <c r="O11237" s="50">
        <v>5.2200000000000003E-2</v>
      </c>
      <c r="R11237" s="59"/>
    </row>
    <row r="11238" spans="11:18" x14ac:dyDescent="0.2">
      <c r="K11238" s="17">
        <v>11229</v>
      </c>
      <c r="L11238" s="50">
        <v>1.5223467574245601E-3</v>
      </c>
      <c r="M11238" s="50">
        <v>1.536347353410752E-3</v>
      </c>
      <c r="N11238" s="50">
        <v>5.1999999999999998E-2</v>
      </c>
      <c r="O11238" s="50">
        <v>5.2200000000000003E-2</v>
      </c>
      <c r="R11238" s="59"/>
    </row>
    <row r="11239" spans="11:18" x14ac:dyDescent="0.2">
      <c r="K11239" s="17">
        <v>11230</v>
      </c>
      <c r="L11239" s="50">
        <v>1.7190143464312214E-3</v>
      </c>
      <c r="M11239" s="50">
        <v>1.7330906746171593E-3</v>
      </c>
      <c r="N11239" s="50">
        <v>5.16E-2</v>
      </c>
      <c r="O11239" s="50">
        <v>5.2600000000000001E-2</v>
      </c>
      <c r="R11239" s="59"/>
    </row>
    <row r="11240" spans="11:18" x14ac:dyDescent="0.2">
      <c r="K11240" s="17">
        <v>11231</v>
      </c>
      <c r="L11240" s="50">
        <v>1.7345579796233981E-3</v>
      </c>
      <c r="M11240" s="50">
        <v>1.7483181246173379E-3</v>
      </c>
      <c r="N11240" s="50">
        <v>5.0999999999999997E-2</v>
      </c>
      <c r="O11240" s="50">
        <v>5.0999999999999997E-2</v>
      </c>
      <c r="R11240" s="59"/>
    </row>
    <row r="11241" spans="11:18" x14ac:dyDescent="0.2">
      <c r="K11241" s="17">
        <v>11232</v>
      </c>
      <c r="L11241" s="50">
        <v>1.6913585570172988E-3</v>
      </c>
      <c r="M11241" s="50">
        <v>1.7040600376418634E-3</v>
      </c>
      <c r="N11241" s="50">
        <v>4.6800000000000001E-2</v>
      </c>
      <c r="O11241" s="50">
        <v>4.7399999999999998E-2</v>
      </c>
      <c r="R11241" s="59"/>
    </row>
    <row r="11242" spans="11:18" x14ac:dyDescent="0.2">
      <c r="K11242" s="17">
        <v>11233</v>
      </c>
      <c r="L11242" s="50">
        <v>1.5446577895131179E-3</v>
      </c>
      <c r="M11242" s="50">
        <v>1.5574117873386846E-3</v>
      </c>
      <c r="N11242" s="50">
        <v>4.7199999999999999E-2</v>
      </c>
      <c r="O11242" s="50">
        <v>4.7399999999999998E-2</v>
      </c>
      <c r="R11242" s="59"/>
    </row>
    <row r="11243" spans="11:18" x14ac:dyDescent="0.2">
      <c r="K11243" s="17">
        <v>11234</v>
      </c>
      <c r="L11243" s="50">
        <v>1.6636200695632371E-3</v>
      </c>
      <c r="M11243" s="50">
        <v>1.6782880625626363E-3</v>
      </c>
      <c r="N11243" s="50">
        <v>5.4600000000000003E-2</v>
      </c>
      <c r="O11243" s="50">
        <v>5.4600000000000003E-2</v>
      </c>
      <c r="R11243" s="59"/>
    </row>
    <row r="11244" spans="11:18" x14ac:dyDescent="0.2">
      <c r="K11244" s="17">
        <v>11235</v>
      </c>
      <c r="L11244" s="50">
        <v>1.6700414982402144E-3</v>
      </c>
      <c r="M11244" s="50">
        <v>1.6828099190669451E-3</v>
      </c>
      <c r="N11244" s="50">
        <v>4.7E-2</v>
      </c>
      <c r="O11244" s="50">
        <v>4.7600000000000003E-2</v>
      </c>
      <c r="R11244" s="59"/>
    </row>
    <row r="11245" spans="11:18" x14ac:dyDescent="0.2">
      <c r="K11245" s="17">
        <v>11236</v>
      </c>
      <c r="L11245" s="50">
        <v>1.721628409760816E-3</v>
      </c>
      <c r="M11245" s="50">
        <v>1.7351256657970212E-3</v>
      </c>
      <c r="N11245" s="50">
        <v>0.05</v>
      </c>
      <c r="O11245" s="50">
        <v>0.05</v>
      </c>
      <c r="R11245" s="59"/>
    </row>
    <row r="11246" spans="11:18" x14ac:dyDescent="0.2">
      <c r="K11246" s="17">
        <v>11237</v>
      </c>
      <c r="L11246" s="50">
        <v>1.6214283509827471E-3</v>
      </c>
      <c r="M11246" s="50">
        <v>1.6342401421200056E-3</v>
      </c>
      <c r="N11246" s="50">
        <v>4.7E-2</v>
      </c>
      <c r="O11246" s="50">
        <v>4.7800000000000002E-2</v>
      </c>
      <c r="R11246" s="59"/>
    </row>
    <row r="11247" spans="11:18" x14ac:dyDescent="0.2">
      <c r="K11247" s="17">
        <v>11238</v>
      </c>
      <c r="L11247" s="50">
        <v>1.7498444998758494E-3</v>
      </c>
      <c r="M11247" s="50">
        <v>1.7636650071242738E-3</v>
      </c>
      <c r="N11247" s="50">
        <v>5.0999999999999997E-2</v>
      </c>
      <c r="O11247" s="50">
        <v>5.16E-2</v>
      </c>
      <c r="R11247" s="59"/>
    </row>
    <row r="11248" spans="11:18" x14ac:dyDescent="0.2">
      <c r="K11248" s="17">
        <v>11239</v>
      </c>
      <c r="L11248" s="50">
        <v>1.7069759231883033E-3</v>
      </c>
      <c r="M11248" s="50">
        <v>1.7209777525380395E-3</v>
      </c>
      <c r="N11248" s="50">
        <v>5.1799999999999999E-2</v>
      </c>
      <c r="O11248" s="50">
        <v>5.1999999999999998E-2</v>
      </c>
      <c r="R11248" s="59"/>
    </row>
    <row r="11249" spans="11:18" x14ac:dyDescent="0.2">
      <c r="K11249" s="17">
        <v>11240</v>
      </c>
      <c r="L11249" s="50">
        <v>1.9326714287320897E-3</v>
      </c>
      <c r="M11249" s="50">
        <v>1.9478627499022309E-3</v>
      </c>
      <c r="N11249" s="50">
        <v>5.62E-2</v>
      </c>
      <c r="O11249" s="50">
        <v>5.6399999999999999E-2</v>
      </c>
      <c r="R11249" s="59"/>
    </row>
    <row r="11250" spans="11:18" x14ac:dyDescent="0.2">
      <c r="K11250" s="17">
        <v>11241</v>
      </c>
      <c r="L11250" s="50">
        <v>1.5191891377186507E-3</v>
      </c>
      <c r="M11250" s="50">
        <v>1.5327352868161163E-3</v>
      </c>
      <c r="N11250" s="50">
        <v>0.05</v>
      </c>
      <c r="O11250" s="50">
        <v>5.0799999999999998E-2</v>
      </c>
      <c r="R11250" s="59"/>
    </row>
    <row r="11251" spans="11:18" x14ac:dyDescent="0.2">
      <c r="K11251" s="17">
        <v>11242</v>
      </c>
      <c r="L11251" s="50">
        <v>1.8785638645484382E-3</v>
      </c>
      <c r="M11251" s="50">
        <v>1.8929755067044359E-3</v>
      </c>
      <c r="N11251" s="50">
        <v>5.2999999999999999E-2</v>
      </c>
      <c r="O11251" s="50">
        <v>5.3400000000000003E-2</v>
      </c>
      <c r="R11251" s="59"/>
    </row>
    <row r="11252" spans="11:18" x14ac:dyDescent="0.2">
      <c r="K11252" s="17">
        <v>11243</v>
      </c>
      <c r="L11252" s="50">
        <v>1.7143663922238375E-3</v>
      </c>
      <c r="M11252" s="50">
        <v>1.7280194151945466E-3</v>
      </c>
      <c r="N11252" s="50">
        <v>5.0599999999999999E-2</v>
      </c>
      <c r="O11252" s="50">
        <v>5.0799999999999998E-2</v>
      </c>
      <c r="R11252" s="59"/>
    </row>
    <row r="11253" spans="11:18" x14ac:dyDescent="0.2">
      <c r="K11253" s="17">
        <v>11244</v>
      </c>
      <c r="L11253" s="50">
        <v>1.8207859584087743E-3</v>
      </c>
      <c r="M11253" s="50">
        <v>1.8366952973351773E-3</v>
      </c>
      <c r="N11253" s="50">
        <v>5.9200000000000003E-2</v>
      </c>
      <c r="O11253" s="50">
        <v>5.9200000000000003E-2</v>
      </c>
      <c r="R11253" s="59"/>
    </row>
    <row r="11254" spans="11:18" x14ac:dyDescent="0.2">
      <c r="K11254" s="17">
        <v>11245</v>
      </c>
      <c r="L11254" s="50">
        <v>1.6438952556759553E-3</v>
      </c>
      <c r="M11254" s="50">
        <v>1.6575352235555609E-3</v>
      </c>
      <c r="N11254" s="50">
        <v>5.0599999999999999E-2</v>
      </c>
      <c r="O11254" s="50">
        <v>5.0799999999999998E-2</v>
      </c>
      <c r="R11254" s="59"/>
    </row>
    <row r="11255" spans="11:18" x14ac:dyDescent="0.2">
      <c r="K11255" s="17">
        <v>11246</v>
      </c>
      <c r="L11255" s="50">
        <v>1.6908283188556983E-3</v>
      </c>
      <c r="M11255" s="50">
        <v>1.7038896670124207E-3</v>
      </c>
      <c r="N11255" s="50">
        <v>4.82E-2</v>
      </c>
      <c r="O11255" s="50">
        <v>4.8399999999999999E-2</v>
      </c>
      <c r="R11255" s="59"/>
    </row>
    <row r="11256" spans="11:18" x14ac:dyDescent="0.2">
      <c r="K11256" s="17">
        <v>11247</v>
      </c>
      <c r="L11256" s="50">
        <v>1.7352484522794964E-3</v>
      </c>
      <c r="M11256" s="50">
        <v>1.749126000627065E-3</v>
      </c>
      <c r="N11256" s="50">
        <v>5.1400000000000001E-2</v>
      </c>
      <c r="O11256" s="50">
        <v>5.16E-2</v>
      </c>
      <c r="R11256" s="59"/>
    </row>
    <row r="11257" spans="11:18" x14ac:dyDescent="0.2">
      <c r="K11257" s="17">
        <v>11248</v>
      </c>
      <c r="L11257" s="50">
        <v>1.6202343405615955E-3</v>
      </c>
      <c r="M11257" s="50">
        <v>1.6338106935787308E-3</v>
      </c>
      <c r="N11257" s="50">
        <v>5.04E-2</v>
      </c>
      <c r="O11257" s="50">
        <v>5.0799999999999998E-2</v>
      </c>
      <c r="R11257" s="59"/>
    </row>
    <row r="11258" spans="11:18" x14ac:dyDescent="0.2">
      <c r="K11258" s="17">
        <v>11249</v>
      </c>
      <c r="L11258" s="50">
        <v>1.818987918874372E-3</v>
      </c>
      <c r="M11258" s="50">
        <v>1.8330421450372561E-3</v>
      </c>
      <c r="N11258" s="50">
        <v>5.1999999999999998E-2</v>
      </c>
      <c r="O11258" s="50">
        <v>5.2200000000000003E-2</v>
      </c>
      <c r="R11258" s="59"/>
    </row>
    <row r="11259" spans="11:18" x14ac:dyDescent="0.2">
      <c r="K11259" s="17">
        <v>11250</v>
      </c>
      <c r="L11259" s="50">
        <v>1.895368446601509E-3</v>
      </c>
      <c r="M11259" s="50">
        <v>1.9087808732224545E-3</v>
      </c>
      <c r="N11259" s="50">
        <v>4.9399999999999999E-2</v>
      </c>
      <c r="O11259" s="50">
        <v>4.9599999999999998E-2</v>
      </c>
      <c r="R11259" s="59"/>
    </row>
    <row r="11260" spans="11:18" x14ac:dyDescent="0.2">
      <c r="K11260" s="17">
        <v>11251</v>
      </c>
      <c r="L11260" s="50">
        <v>1.767365092630531E-3</v>
      </c>
      <c r="M11260" s="50">
        <v>1.7810480372245816E-3</v>
      </c>
      <c r="N11260" s="50">
        <v>5.0599999999999999E-2</v>
      </c>
      <c r="O11260" s="50">
        <v>5.0799999999999998E-2</v>
      </c>
      <c r="R11260" s="59"/>
    </row>
    <row r="11261" spans="11:18" x14ac:dyDescent="0.2">
      <c r="K11261" s="17">
        <v>11252</v>
      </c>
      <c r="L11261" s="50">
        <v>1.4985676705299418E-3</v>
      </c>
      <c r="M11261" s="50">
        <v>1.5120770505995332E-3</v>
      </c>
      <c r="N11261" s="50">
        <v>5.0200000000000002E-2</v>
      </c>
      <c r="O11261" s="50">
        <v>5.0599999999999999E-2</v>
      </c>
      <c r="R11261" s="59"/>
    </row>
    <row r="11262" spans="11:18" x14ac:dyDescent="0.2">
      <c r="K11262" s="17">
        <v>11253</v>
      </c>
      <c r="L11262" s="50">
        <v>1.7869741803503622E-3</v>
      </c>
      <c r="M11262" s="50">
        <v>1.8017455790768195E-3</v>
      </c>
      <c r="N11262" s="50">
        <v>5.4800000000000001E-2</v>
      </c>
      <c r="O11262" s="50">
        <v>5.5199999999999999E-2</v>
      </c>
      <c r="R11262" s="59"/>
    </row>
    <row r="11263" spans="11:18" x14ac:dyDescent="0.2">
      <c r="K11263" s="17">
        <v>11254</v>
      </c>
      <c r="L11263" s="50">
        <v>1.5751244778190027E-3</v>
      </c>
      <c r="M11263" s="50">
        <v>1.5890511330356992E-3</v>
      </c>
      <c r="N11263" s="50">
        <v>5.1400000000000001E-2</v>
      </c>
      <c r="O11263" s="50">
        <v>5.2200000000000003E-2</v>
      </c>
      <c r="R11263" s="59"/>
    </row>
    <row r="11264" spans="11:18" x14ac:dyDescent="0.2">
      <c r="K11264" s="17">
        <v>11255</v>
      </c>
      <c r="L11264" s="50">
        <v>1.7100295094389772E-3</v>
      </c>
      <c r="M11264" s="50">
        <v>1.7239172880659226E-3</v>
      </c>
      <c r="N11264" s="50">
        <v>5.1400000000000001E-2</v>
      </c>
      <c r="O11264" s="50">
        <v>5.1799999999999999E-2</v>
      </c>
      <c r="R11264" s="59"/>
    </row>
    <row r="11265" spans="11:18" x14ac:dyDescent="0.2">
      <c r="K11265" s="17">
        <v>11256</v>
      </c>
      <c r="L11265" s="50">
        <v>1.6617213696253281E-3</v>
      </c>
      <c r="M11265" s="50">
        <v>1.6755104540880786E-3</v>
      </c>
      <c r="N11265" s="50">
        <v>5.0999999999999997E-2</v>
      </c>
      <c r="O11265" s="50">
        <v>5.1400000000000001E-2</v>
      </c>
      <c r="R11265" s="59"/>
    </row>
    <row r="11266" spans="11:18" x14ac:dyDescent="0.2">
      <c r="K11266" s="17">
        <v>11257</v>
      </c>
      <c r="L11266" s="50">
        <v>1.8437487700455617E-3</v>
      </c>
      <c r="M11266" s="50">
        <v>1.8576909128344933E-3</v>
      </c>
      <c r="N11266" s="50">
        <v>5.1200000000000002E-2</v>
      </c>
      <c r="O11266" s="50">
        <v>5.1799999999999999E-2</v>
      </c>
      <c r="R11266" s="59"/>
    </row>
    <row r="11267" spans="11:18" x14ac:dyDescent="0.2">
      <c r="K11267" s="17">
        <v>11258</v>
      </c>
      <c r="L11267" s="50">
        <v>1.8845898228884771E-3</v>
      </c>
      <c r="M11267" s="50">
        <v>1.8992694849151138E-3</v>
      </c>
      <c r="N11267" s="50">
        <v>5.4199999999999998E-2</v>
      </c>
      <c r="O11267" s="50">
        <v>5.4600000000000003E-2</v>
      </c>
      <c r="R11267" s="59"/>
    </row>
    <row r="11268" spans="11:18" x14ac:dyDescent="0.2">
      <c r="K11268" s="17">
        <v>11259</v>
      </c>
      <c r="L11268" s="50">
        <v>1.7028719446895298E-3</v>
      </c>
      <c r="M11268" s="50">
        <v>1.7170812815932805E-3</v>
      </c>
      <c r="N11268" s="50">
        <v>5.2600000000000001E-2</v>
      </c>
      <c r="O11268" s="50">
        <v>5.3199999999999997E-2</v>
      </c>
      <c r="R11268" s="59"/>
    </row>
    <row r="11269" spans="11:18" x14ac:dyDescent="0.2">
      <c r="K11269" s="17">
        <v>11260</v>
      </c>
      <c r="L11269" s="50">
        <v>1.6733601996341558E-3</v>
      </c>
      <c r="M11269" s="50">
        <v>1.6868416165602724E-3</v>
      </c>
      <c r="N11269" s="50">
        <v>0.05</v>
      </c>
      <c r="O11269" s="50">
        <v>0.05</v>
      </c>
      <c r="R11269" s="59"/>
    </row>
    <row r="11270" spans="11:18" x14ac:dyDescent="0.2">
      <c r="K11270" s="17">
        <v>11261</v>
      </c>
      <c r="L11270" s="50">
        <v>1.6946224017231871E-3</v>
      </c>
      <c r="M11270" s="50">
        <v>1.7080818123923081E-3</v>
      </c>
      <c r="N11270" s="50">
        <v>4.9799999999999997E-2</v>
      </c>
      <c r="O11270" s="50">
        <v>5.0200000000000002E-2</v>
      </c>
      <c r="R11270" s="59"/>
    </row>
    <row r="11271" spans="11:18" x14ac:dyDescent="0.2">
      <c r="K11271" s="17">
        <v>11262</v>
      </c>
      <c r="L11271" s="50">
        <v>1.8382801526059104E-3</v>
      </c>
      <c r="M11271" s="50">
        <v>1.8525727562544781E-3</v>
      </c>
      <c r="N11271" s="50">
        <v>5.2600000000000001E-2</v>
      </c>
      <c r="O11271" s="50">
        <v>5.2999999999999999E-2</v>
      </c>
      <c r="R11271" s="59"/>
    </row>
    <row r="11272" spans="11:18" x14ac:dyDescent="0.2">
      <c r="K11272" s="17">
        <v>11263</v>
      </c>
      <c r="L11272" s="50">
        <v>2.1290268934372639E-3</v>
      </c>
      <c r="M11272" s="50">
        <v>2.1452929983826613E-3</v>
      </c>
      <c r="N11272" s="50">
        <v>5.9799999999999999E-2</v>
      </c>
      <c r="O11272" s="50">
        <v>6.0199999999999997E-2</v>
      </c>
      <c r="R11272" s="59"/>
    </row>
    <row r="11273" spans="11:18" x14ac:dyDescent="0.2">
      <c r="K11273" s="17">
        <v>11264</v>
      </c>
      <c r="L11273" s="50">
        <v>1.514296270168101E-3</v>
      </c>
      <c r="M11273" s="50">
        <v>1.5278049804063648E-3</v>
      </c>
      <c r="N11273" s="50">
        <v>5.0200000000000002E-2</v>
      </c>
      <c r="O11273" s="50">
        <v>5.0599999999999999E-2</v>
      </c>
      <c r="R11273" s="59"/>
    </row>
    <row r="11274" spans="11:18" x14ac:dyDescent="0.2">
      <c r="K11274" s="17">
        <v>11265</v>
      </c>
      <c r="L11274" s="50">
        <v>1.9230298267574894E-3</v>
      </c>
      <c r="M11274" s="50">
        <v>1.9377431139339172E-3</v>
      </c>
      <c r="N11274" s="50">
        <v>5.4199999999999998E-2</v>
      </c>
      <c r="O11274" s="50">
        <v>5.4800000000000001E-2</v>
      </c>
      <c r="R11274" s="59"/>
    </row>
    <row r="11275" spans="11:18" x14ac:dyDescent="0.2">
      <c r="K11275" s="17">
        <v>11266</v>
      </c>
      <c r="L11275" s="50">
        <v>1.5883845478410269E-3</v>
      </c>
      <c r="M11275" s="50">
        <v>1.6021972059604671E-3</v>
      </c>
      <c r="N11275" s="50">
        <v>5.0999999999999997E-2</v>
      </c>
      <c r="O11275" s="50">
        <v>5.1400000000000001E-2</v>
      </c>
      <c r="R11275" s="59"/>
    </row>
    <row r="11276" spans="11:18" x14ac:dyDescent="0.2">
      <c r="K11276" s="17">
        <v>11267</v>
      </c>
      <c r="L11276" s="50">
        <v>1.6473873052888159E-3</v>
      </c>
      <c r="M11276" s="50">
        <v>1.6615278109459784E-3</v>
      </c>
      <c r="N11276" s="50">
        <v>5.2400000000000002E-2</v>
      </c>
      <c r="O11276" s="50">
        <v>5.28E-2</v>
      </c>
      <c r="R11276" s="59"/>
    </row>
    <row r="11277" spans="11:18" x14ac:dyDescent="0.2">
      <c r="K11277" s="17">
        <v>11268</v>
      </c>
      <c r="L11277" s="50">
        <v>1.7054933607849538E-3</v>
      </c>
      <c r="M11277" s="50">
        <v>1.7194187974395305E-3</v>
      </c>
      <c r="N11277" s="50">
        <v>5.16E-2</v>
      </c>
      <c r="O11277" s="50">
        <v>5.1999999999999998E-2</v>
      </c>
      <c r="R11277" s="59"/>
    </row>
    <row r="11278" spans="11:18" x14ac:dyDescent="0.2">
      <c r="K11278" s="17">
        <v>11269</v>
      </c>
      <c r="L11278" s="50">
        <v>1.7349671982996692E-3</v>
      </c>
      <c r="M11278" s="50">
        <v>1.7496493072178424E-3</v>
      </c>
      <c r="N11278" s="50">
        <v>5.4399999999999997E-2</v>
      </c>
      <c r="O11278" s="50">
        <v>5.4800000000000001E-2</v>
      </c>
      <c r="R11278" s="59"/>
    </row>
    <row r="11279" spans="11:18" x14ac:dyDescent="0.2">
      <c r="K11279" s="17">
        <v>11270</v>
      </c>
      <c r="L11279" s="50">
        <v>1.7177410116706831E-3</v>
      </c>
      <c r="M11279" s="50">
        <v>1.7300470348223193E-3</v>
      </c>
      <c r="N11279" s="50">
        <v>4.5199999999999997E-2</v>
      </c>
      <c r="O11279" s="50">
        <v>4.5600000000000002E-2</v>
      </c>
      <c r="R11279" s="59"/>
    </row>
    <row r="11280" spans="11:18" x14ac:dyDescent="0.2">
      <c r="K11280" s="17">
        <v>11271</v>
      </c>
      <c r="L11280" s="50">
        <v>1.6919643754303752E-3</v>
      </c>
      <c r="M11280" s="50">
        <v>1.7055287043893183E-3</v>
      </c>
      <c r="N11280" s="50">
        <v>4.9599999999999998E-2</v>
      </c>
      <c r="O11280" s="50">
        <v>5.04E-2</v>
      </c>
      <c r="R11280" s="59"/>
    </row>
    <row r="11281" spans="11:18" x14ac:dyDescent="0.2">
      <c r="K11281" s="17">
        <v>11272</v>
      </c>
      <c r="L11281" s="50">
        <v>2.0026693036298074E-3</v>
      </c>
      <c r="M11281" s="50">
        <v>2.0179395153124245E-3</v>
      </c>
      <c r="N11281" s="50">
        <v>5.6399999999999999E-2</v>
      </c>
      <c r="O11281" s="50">
        <v>5.6599999999999998E-2</v>
      </c>
      <c r="R11281" s="59"/>
    </row>
    <row r="11282" spans="11:18" x14ac:dyDescent="0.2">
      <c r="K11282" s="17">
        <v>11273</v>
      </c>
      <c r="L11282" s="50">
        <v>1.8598642454397318E-3</v>
      </c>
      <c r="M11282" s="50">
        <v>1.8734195089719439E-3</v>
      </c>
      <c r="N11282" s="50">
        <v>4.9799999999999997E-2</v>
      </c>
      <c r="O11282" s="50">
        <v>5.0599999999999999E-2</v>
      </c>
      <c r="R11282" s="59"/>
    </row>
    <row r="11283" spans="11:18" x14ac:dyDescent="0.2">
      <c r="K11283" s="17">
        <v>11274</v>
      </c>
      <c r="L11283" s="50">
        <v>1.8741646367353947E-3</v>
      </c>
      <c r="M11283" s="50">
        <v>1.8884361564203611E-3</v>
      </c>
      <c r="N11283" s="50">
        <v>5.28E-2</v>
      </c>
      <c r="O11283" s="50">
        <v>5.28E-2</v>
      </c>
      <c r="R11283" s="59"/>
    </row>
    <row r="11284" spans="11:18" x14ac:dyDescent="0.2">
      <c r="K11284" s="17">
        <v>11275</v>
      </c>
      <c r="L11284" s="50">
        <v>1.7445231018818588E-3</v>
      </c>
      <c r="M11284" s="50">
        <v>1.7584417045975844E-3</v>
      </c>
      <c r="N11284" s="50">
        <v>5.16E-2</v>
      </c>
      <c r="O11284" s="50">
        <v>5.16E-2</v>
      </c>
      <c r="R11284" s="59"/>
    </row>
    <row r="11285" spans="11:18" x14ac:dyDescent="0.2">
      <c r="K11285" s="17">
        <v>11276</v>
      </c>
      <c r="L11285" s="50">
        <v>1.7674167505113249E-3</v>
      </c>
      <c r="M11285" s="50">
        <v>1.7810265046660533E-3</v>
      </c>
      <c r="N11285" s="50">
        <v>0.05</v>
      </c>
      <c r="O11285" s="50">
        <v>5.04E-2</v>
      </c>
      <c r="R11285" s="59"/>
    </row>
    <row r="11286" spans="11:18" x14ac:dyDescent="0.2">
      <c r="K11286" s="17">
        <v>11277</v>
      </c>
      <c r="L11286" s="50">
        <v>1.8053338054374809E-3</v>
      </c>
      <c r="M11286" s="50">
        <v>1.8194792799733264E-3</v>
      </c>
      <c r="N11286" s="50">
        <v>5.2400000000000002E-2</v>
      </c>
      <c r="O11286" s="50">
        <v>5.2400000000000002E-2</v>
      </c>
      <c r="R11286" s="59"/>
    </row>
    <row r="11287" spans="11:18" x14ac:dyDescent="0.2">
      <c r="K11287" s="17">
        <v>11278</v>
      </c>
      <c r="L11287" s="50">
        <v>1.7579887277392315E-3</v>
      </c>
      <c r="M11287" s="50">
        <v>1.7720610238705203E-3</v>
      </c>
      <c r="N11287" s="50">
        <v>5.1999999999999998E-2</v>
      </c>
      <c r="O11287" s="50">
        <v>5.2200000000000003E-2</v>
      </c>
      <c r="R11287" s="59"/>
    </row>
    <row r="11288" spans="11:18" x14ac:dyDescent="0.2">
      <c r="K11288" s="17">
        <v>11279</v>
      </c>
      <c r="L11288" s="50">
        <v>1.6318944489260919E-3</v>
      </c>
      <c r="M11288" s="50">
        <v>1.6460347389368347E-3</v>
      </c>
      <c r="N11288" s="50">
        <v>5.2600000000000001E-2</v>
      </c>
      <c r="O11288" s="50">
        <v>5.2600000000000001E-2</v>
      </c>
      <c r="R11288" s="59"/>
    </row>
    <row r="11289" spans="11:18" x14ac:dyDescent="0.2">
      <c r="K11289" s="17">
        <v>11280</v>
      </c>
      <c r="L11289" s="50">
        <v>1.7388196562477148E-3</v>
      </c>
      <c r="M11289" s="50">
        <v>1.7526346085628447E-3</v>
      </c>
      <c r="N11289" s="50">
        <v>5.1200000000000002E-2</v>
      </c>
      <c r="O11289" s="50">
        <v>5.1400000000000001E-2</v>
      </c>
      <c r="R11289" s="59"/>
    </row>
    <row r="11290" spans="11:18" x14ac:dyDescent="0.2">
      <c r="K11290" s="17">
        <v>11281</v>
      </c>
      <c r="L11290" s="50">
        <v>1.8147756804470119E-3</v>
      </c>
      <c r="M11290" s="50">
        <v>1.8294005864750002E-3</v>
      </c>
      <c r="N11290" s="50">
        <v>5.3999999999999999E-2</v>
      </c>
      <c r="O11290" s="50">
        <v>5.4399999999999997E-2</v>
      </c>
      <c r="R11290" s="59"/>
    </row>
    <row r="11291" spans="11:18" x14ac:dyDescent="0.2">
      <c r="K11291" s="17">
        <v>11282</v>
      </c>
      <c r="L11291" s="50">
        <v>1.7627259212559558E-3</v>
      </c>
      <c r="M11291" s="50">
        <v>1.7765596346015844E-3</v>
      </c>
      <c r="N11291" s="50">
        <v>5.0999999999999997E-2</v>
      </c>
      <c r="O11291" s="50">
        <v>5.16E-2</v>
      </c>
      <c r="R11291" s="59"/>
    </row>
    <row r="11292" spans="11:18" x14ac:dyDescent="0.2">
      <c r="K11292" s="17">
        <v>11283</v>
      </c>
      <c r="L11292" s="50">
        <v>1.836866888399531E-3</v>
      </c>
      <c r="M11292" s="50">
        <v>1.850395075943499E-3</v>
      </c>
      <c r="N11292" s="50">
        <v>4.9799999999999997E-2</v>
      </c>
      <c r="O11292" s="50">
        <v>5.0200000000000002E-2</v>
      </c>
      <c r="R11292" s="59"/>
    </row>
    <row r="11293" spans="11:18" x14ac:dyDescent="0.2">
      <c r="K11293" s="17">
        <v>11284</v>
      </c>
      <c r="L11293" s="50">
        <v>1.8817610634239731E-3</v>
      </c>
      <c r="M11293" s="50">
        <v>1.895441211992824E-3</v>
      </c>
      <c r="N11293" s="50">
        <v>5.04E-2</v>
      </c>
      <c r="O11293" s="50">
        <v>5.0599999999999999E-2</v>
      </c>
      <c r="R11293" s="59"/>
    </row>
    <row r="11294" spans="11:18" x14ac:dyDescent="0.2">
      <c r="K11294" s="17">
        <v>11285</v>
      </c>
      <c r="L11294" s="50">
        <v>1.5823345643428404E-3</v>
      </c>
      <c r="M11294" s="50">
        <v>1.5957582155745876E-3</v>
      </c>
      <c r="N11294" s="50">
        <v>4.9399999999999999E-2</v>
      </c>
      <c r="O11294" s="50">
        <v>0.05</v>
      </c>
      <c r="R11294" s="59"/>
    </row>
    <row r="11295" spans="11:18" x14ac:dyDescent="0.2">
      <c r="K11295" s="17">
        <v>11286</v>
      </c>
      <c r="L11295" s="50">
        <v>1.849873340316238E-3</v>
      </c>
      <c r="M11295" s="50">
        <v>1.8647360467335518E-3</v>
      </c>
      <c r="N11295" s="50">
        <v>5.5E-2</v>
      </c>
      <c r="O11295" s="50">
        <v>5.5399999999999998E-2</v>
      </c>
      <c r="R11295" s="59"/>
    </row>
    <row r="11296" spans="11:18" x14ac:dyDescent="0.2">
      <c r="K11296" s="17">
        <v>11287</v>
      </c>
      <c r="L11296" s="50">
        <v>1.6041887564869409E-3</v>
      </c>
      <c r="M11296" s="50">
        <v>1.6170141096392299E-3</v>
      </c>
      <c r="N11296" s="50">
        <v>4.7399999999999998E-2</v>
      </c>
      <c r="O11296" s="50">
        <v>4.7800000000000002E-2</v>
      </c>
      <c r="R11296" s="59"/>
    </row>
    <row r="11297" spans="11:18" x14ac:dyDescent="0.2">
      <c r="K11297" s="17">
        <v>11288</v>
      </c>
      <c r="L11297" s="50">
        <v>1.7546064586896083E-3</v>
      </c>
      <c r="M11297" s="50">
        <v>1.7676589177114412E-3</v>
      </c>
      <c r="N11297" s="50">
        <v>4.82E-2</v>
      </c>
      <c r="O11297" s="50">
        <v>4.8399999999999999E-2</v>
      </c>
      <c r="R11297" s="59"/>
    </row>
    <row r="11298" spans="11:18" x14ac:dyDescent="0.2">
      <c r="K11298" s="17">
        <v>11289</v>
      </c>
      <c r="L11298" s="50">
        <v>1.6455361326117289E-3</v>
      </c>
      <c r="M11298" s="50">
        <v>1.6590092062861047E-3</v>
      </c>
      <c r="N11298" s="50">
        <v>4.9799999999999997E-2</v>
      </c>
      <c r="O11298" s="50">
        <v>5.0200000000000002E-2</v>
      </c>
      <c r="R11298" s="59"/>
    </row>
    <row r="11299" spans="11:18" x14ac:dyDescent="0.2">
      <c r="K11299" s="17">
        <v>11290</v>
      </c>
      <c r="L11299" s="50">
        <v>1.7025361357225048E-3</v>
      </c>
      <c r="M11299" s="50">
        <v>1.7168564382365333E-3</v>
      </c>
      <c r="N11299" s="50">
        <v>5.2600000000000001E-2</v>
      </c>
      <c r="O11299" s="50">
        <v>5.3400000000000003E-2</v>
      </c>
      <c r="R11299" s="59"/>
    </row>
    <row r="11300" spans="11:18" x14ac:dyDescent="0.2">
      <c r="K11300" s="17">
        <v>11291</v>
      </c>
      <c r="L11300" s="50">
        <v>1.7724020644116513E-3</v>
      </c>
      <c r="M11300" s="50">
        <v>1.7859774824958092E-3</v>
      </c>
      <c r="N11300" s="50">
        <v>5.0200000000000002E-2</v>
      </c>
      <c r="O11300" s="50">
        <v>5.04E-2</v>
      </c>
      <c r="R11300" s="59"/>
    </row>
    <row r="11301" spans="11:18" x14ac:dyDescent="0.2">
      <c r="K11301" s="17">
        <v>11292</v>
      </c>
      <c r="L11301" s="50">
        <v>1.6965338389224364E-3</v>
      </c>
      <c r="M11301" s="50">
        <v>1.7111091740461735E-3</v>
      </c>
      <c r="N11301" s="50">
        <v>5.4199999999999998E-2</v>
      </c>
      <c r="O11301" s="50">
        <v>5.4199999999999998E-2</v>
      </c>
      <c r="R11301" s="59"/>
    </row>
    <row r="11302" spans="11:18" x14ac:dyDescent="0.2">
      <c r="K11302" s="17">
        <v>11293</v>
      </c>
      <c r="L11302" s="50">
        <v>1.6360998613073026E-3</v>
      </c>
      <c r="M11302" s="50">
        <v>1.650138040573698E-3</v>
      </c>
      <c r="N11302" s="50">
        <v>5.1999999999999998E-2</v>
      </c>
      <c r="O11302" s="50">
        <v>5.2600000000000001E-2</v>
      </c>
      <c r="R11302" s="59"/>
    </row>
    <row r="11303" spans="11:18" x14ac:dyDescent="0.2">
      <c r="K11303" s="17">
        <v>11294</v>
      </c>
      <c r="L11303" s="50">
        <v>1.9414789591437479E-3</v>
      </c>
      <c r="M11303" s="50">
        <v>1.95581688438109E-3</v>
      </c>
      <c r="N11303" s="50">
        <v>5.28E-2</v>
      </c>
      <c r="O11303" s="50">
        <v>5.2999999999999999E-2</v>
      </c>
      <c r="R11303" s="59"/>
    </row>
    <row r="11304" spans="11:18" x14ac:dyDescent="0.2">
      <c r="K11304" s="17">
        <v>11295</v>
      </c>
      <c r="L11304" s="50">
        <v>1.8333094737921008E-3</v>
      </c>
      <c r="M11304" s="50">
        <v>1.84771502658426E-3</v>
      </c>
      <c r="N11304" s="50">
        <v>5.2999999999999999E-2</v>
      </c>
      <c r="O11304" s="50">
        <v>5.3600000000000002E-2</v>
      </c>
      <c r="R11304" s="59"/>
    </row>
    <row r="11305" spans="11:18" x14ac:dyDescent="0.2">
      <c r="K11305" s="17">
        <v>11296</v>
      </c>
      <c r="L11305" s="50">
        <v>1.9562202824773469E-3</v>
      </c>
      <c r="M11305" s="50">
        <v>1.9710064245593495E-3</v>
      </c>
      <c r="N11305" s="50">
        <v>5.4600000000000003E-2</v>
      </c>
      <c r="O11305" s="50">
        <v>5.4800000000000001E-2</v>
      </c>
      <c r="R11305" s="59"/>
    </row>
    <row r="11306" spans="11:18" x14ac:dyDescent="0.2">
      <c r="K11306" s="17">
        <v>11297</v>
      </c>
      <c r="L11306" s="50">
        <v>1.6693102577770699E-3</v>
      </c>
      <c r="M11306" s="50">
        <v>1.682845817065104E-3</v>
      </c>
      <c r="N11306" s="50">
        <v>0.05</v>
      </c>
      <c r="O11306" s="50">
        <v>5.04E-2</v>
      </c>
      <c r="R11306" s="59"/>
    </row>
    <row r="11307" spans="11:18" x14ac:dyDescent="0.2">
      <c r="K11307" s="17">
        <v>11298</v>
      </c>
      <c r="L11307" s="50">
        <v>1.6899465139409377E-3</v>
      </c>
      <c r="M11307" s="50">
        <v>1.7031678864174277E-3</v>
      </c>
      <c r="N11307" s="50">
        <v>4.8800000000000003E-2</v>
      </c>
      <c r="O11307" s="50">
        <v>4.9399999999999999E-2</v>
      </c>
      <c r="R11307" s="59"/>
    </row>
    <row r="11308" spans="11:18" x14ac:dyDescent="0.2">
      <c r="K11308" s="17">
        <v>11299</v>
      </c>
      <c r="L11308" s="50">
        <v>1.9282417181083562E-3</v>
      </c>
      <c r="M11308" s="50">
        <v>1.9429546083338852E-3</v>
      </c>
      <c r="N11308" s="50">
        <v>5.3999999999999999E-2</v>
      </c>
      <c r="O11308" s="50">
        <v>5.4600000000000003E-2</v>
      </c>
      <c r="R11308" s="59"/>
    </row>
    <row r="11309" spans="11:18" x14ac:dyDescent="0.2">
      <c r="K11309" s="17">
        <v>11300</v>
      </c>
      <c r="L11309" s="50">
        <v>1.9383461894917748E-3</v>
      </c>
      <c r="M11309" s="50">
        <v>1.9538557966028917E-3</v>
      </c>
      <c r="N11309" s="50">
        <v>5.74E-2</v>
      </c>
      <c r="O11309" s="50">
        <v>5.7799999999999997E-2</v>
      </c>
      <c r="R11309" s="59"/>
    </row>
    <row r="11310" spans="11:18" x14ac:dyDescent="0.2">
      <c r="K11310" s="17">
        <v>11301</v>
      </c>
      <c r="L11310" s="50">
        <v>1.7426741644216558E-3</v>
      </c>
      <c r="M11310" s="50">
        <v>1.7566956188713001E-3</v>
      </c>
      <c r="N11310" s="50">
        <v>5.1999999999999998E-2</v>
      </c>
      <c r="O11310" s="50">
        <v>5.1999999999999998E-2</v>
      </c>
      <c r="R11310" s="59"/>
    </row>
    <row r="11311" spans="11:18" x14ac:dyDescent="0.2">
      <c r="K11311" s="17">
        <v>11302</v>
      </c>
      <c r="L11311" s="50">
        <v>1.6871098950671146E-3</v>
      </c>
      <c r="M11311" s="50">
        <v>1.70084417597069E-3</v>
      </c>
      <c r="N11311" s="50">
        <v>5.0799999999999998E-2</v>
      </c>
      <c r="O11311" s="50">
        <v>5.1200000000000002E-2</v>
      </c>
      <c r="R11311" s="59"/>
    </row>
    <row r="11312" spans="11:18" x14ac:dyDescent="0.2">
      <c r="K11312" s="17">
        <v>11303</v>
      </c>
      <c r="L11312" s="50">
        <v>1.6318920007172733E-3</v>
      </c>
      <c r="M11312" s="50">
        <v>1.6451718008859409E-3</v>
      </c>
      <c r="N11312" s="50">
        <v>4.9200000000000001E-2</v>
      </c>
      <c r="O11312" s="50">
        <v>4.9399999999999999E-2</v>
      </c>
      <c r="R11312" s="59"/>
    </row>
    <row r="11313" spans="11:18" x14ac:dyDescent="0.2">
      <c r="K11313" s="17">
        <v>11304</v>
      </c>
      <c r="L11313" s="50">
        <v>1.5559772250627866E-3</v>
      </c>
      <c r="M11313" s="50">
        <v>1.5687476430342559E-3</v>
      </c>
      <c r="N11313" s="50">
        <v>4.7399999999999998E-2</v>
      </c>
      <c r="O11313" s="50">
        <v>4.7399999999999998E-2</v>
      </c>
      <c r="R11313" s="59"/>
    </row>
    <row r="11314" spans="11:18" x14ac:dyDescent="0.2">
      <c r="K11314" s="17">
        <v>11305</v>
      </c>
      <c r="L11314" s="50">
        <v>1.3979931575600563E-3</v>
      </c>
      <c r="M11314" s="50">
        <v>1.4095736903503417E-3</v>
      </c>
      <c r="N11314" s="50">
        <v>4.2999999999999997E-2</v>
      </c>
      <c r="O11314" s="50">
        <v>4.2999999999999997E-2</v>
      </c>
      <c r="R11314" s="59"/>
    </row>
    <row r="11315" spans="11:18" x14ac:dyDescent="0.2">
      <c r="K11315" s="17">
        <v>11306</v>
      </c>
      <c r="L11315" s="50">
        <v>1.789169207871426E-3</v>
      </c>
      <c r="M11315" s="50">
        <v>1.803746721492665E-3</v>
      </c>
      <c r="N11315" s="50">
        <v>5.3800000000000001E-2</v>
      </c>
      <c r="O11315" s="50">
        <v>5.4399999999999997E-2</v>
      </c>
      <c r="R11315" s="59"/>
    </row>
    <row r="11316" spans="11:18" x14ac:dyDescent="0.2">
      <c r="K11316" s="17">
        <v>11307</v>
      </c>
      <c r="L11316" s="50">
        <v>2.0296665201621077E-3</v>
      </c>
      <c r="M11316" s="50">
        <v>2.0441467138076702E-3</v>
      </c>
      <c r="N11316" s="50">
        <v>5.3199999999999997E-2</v>
      </c>
      <c r="O11316" s="50">
        <v>5.3600000000000002E-2</v>
      </c>
      <c r="R11316" s="59"/>
    </row>
    <row r="11317" spans="11:18" x14ac:dyDescent="0.2">
      <c r="K11317" s="17">
        <v>11308</v>
      </c>
      <c r="L11317" s="50">
        <v>1.7197768862254543E-3</v>
      </c>
      <c r="M11317" s="50">
        <v>1.7336869451577833E-3</v>
      </c>
      <c r="N11317" s="50">
        <v>5.1400000000000001E-2</v>
      </c>
      <c r="O11317" s="50">
        <v>5.1999999999999998E-2</v>
      </c>
      <c r="R11317" s="59"/>
    </row>
    <row r="11318" spans="11:18" x14ac:dyDescent="0.2">
      <c r="K11318" s="17">
        <v>11309</v>
      </c>
      <c r="L11318" s="50">
        <v>1.8558174048950917E-3</v>
      </c>
      <c r="M11318" s="50">
        <v>1.8704405484659048E-3</v>
      </c>
      <c r="N11318" s="50">
        <v>5.3999999999999999E-2</v>
      </c>
      <c r="O11318" s="50">
        <v>5.4399999999999997E-2</v>
      </c>
      <c r="R11318" s="59"/>
    </row>
    <row r="11319" spans="11:18" x14ac:dyDescent="0.2">
      <c r="K11319" s="17">
        <v>11310</v>
      </c>
      <c r="L11319" s="50">
        <v>1.6114042054647172E-3</v>
      </c>
      <c r="M11319" s="50">
        <v>1.6237881033936198E-3</v>
      </c>
      <c r="N11319" s="50">
        <v>4.5600000000000002E-2</v>
      </c>
      <c r="O11319" s="50">
        <v>4.6199999999999998E-2</v>
      </c>
      <c r="R11319" s="59"/>
    </row>
    <row r="11320" spans="11:18" x14ac:dyDescent="0.2">
      <c r="K11320" s="17">
        <v>11311</v>
      </c>
      <c r="L11320" s="50">
        <v>1.6471917730110782E-3</v>
      </c>
      <c r="M11320" s="50">
        <v>1.6605094151356781E-3</v>
      </c>
      <c r="N11320" s="50">
        <v>4.9399999999999999E-2</v>
      </c>
      <c r="O11320" s="50">
        <v>4.9399999999999999E-2</v>
      </c>
      <c r="R11320" s="59"/>
    </row>
    <row r="11321" spans="11:18" x14ac:dyDescent="0.2">
      <c r="K11321" s="17">
        <v>11312</v>
      </c>
      <c r="L11321" s="50">
        <v>2.032375812869512E-3</v>
      </c>
      <c r="M11321" s="50">
        <v>2.0471388163951806E-3</v>
      </c>
      <c r="N11321" s="50">
        <v>5.4399999999999997E-2</v>
      </c>
      <c r="O11321" s="50">
        <v>5.4800000000000001E-2</v>
      </c>
      <c r="R11321" s="59"/>
    </row>
    <row r="11322" spans="11:18" x14ac:dyDescent="0.2">
      <c r="K11322" s="17">
        <v>11313</v>
      </c>
      <c r="L11322" s="50">
        <v>1.8469354962865139E-3</v>
      </c>
      <c r="M11322" s="50">
        <v>1.8604649181881805E-3</v>
      </c>
      <c r="N11322" s="50">
        <v>4.9599999999999998E-2</v>
      </c>
      <c r="O11322" s="50">
        <v>0.05</v>
      </c>
      <c r="R11322" s="59"/>
    </row>
    <row r="11323" spans="11:18" x14ac:dyDescent="0.2">
      <c r="K11323" s="17">
        <v>11314</v>
      </c>
      <c r="L11323" s="50">
        <v>1.5971236754661728E-3</v>
      </c>
      <c r="M11323" s="50">
        <v>1.6108771476161569E-3</v>
      </c>
      <c r="N11323" s="50">
        <v>5.0799999999999998E-2</v>
      </c>
      <c r="O11323" s="50">
        <v>5.1400000000000001E-2</v>
      </c>
      <c r="R11323" s="59"/>
    </row>
    <row r="11324" spans="11:18" x14ac:dyDescent="0.2">
      <c r="K11324" s="17">
        <v>11315</v>
      </c>
      <c r="L11324" s="50">
        <v>1.4184979567234306E-3</v>
      </c>
      <c r="M11324" s="50">
        <v>1.4312089164190411E-3</v>
      </c>
      <c r="N11324" s="50">
        <v>4.7E-2</v>
      </c>
      <c r="O11324" s="50">
        <v>4.7800000000000002E-2</v>
      </c>
      <c r="R11324" s="59"/>
    </row>
    <row r="11325" spans="11:18" x14ac:dyDescent="0.2">
      <c r="K11325" s="17">
        <v>11316</v>
      </c>
      <c r="L11325" s="50">
        <v>1.732467075580702E-3</v>
      </c>
      <c r="M11325" s="50">
        <v>1.7461237670521349E-3</v>
      </c>
      <c r="N11325" s="50">
        <v>5.0599999999999999E-2</v>
      </c>
      <c r="O11325" s="50">
        <v>5.0799999999999998E-2</v>
      </c>
      <c r="R11325" s="59"/>
    </row>
    <row r="11326" spans="11:18" x14ac:dyDescent="0.2">
      <c r="K11326" s="17">
        <v>11317</v>
      </c>
      <c r="L11326" s="50">
        <v>1.6902887209407432E-3</v>
      </c>
      <c r="M11326" s="50">
        <v>1.7045184477877684E-3</v>
      </c>
      <c r="N11326" s="50">
        <v>5.2600000000000001E-2</v>
      </c>
      <c r="O11326" s="50">
        <v>5.2999999999999999E-2</v>
      </c>
      <c r="R11326" s="59"/>
    </row>
    <row r="11327" spans="11:18" x14ac:dyDescent="0.2">
      <c r="K11327" s="17">
        <v>11318</v>
      </c>
      <c r="L11327" s="50">
        <v>1.7883005117953332E-3</v>
      </c>
      <c r="M11327" s="50">
        <v>1.8024796199817693E-3</v>
      </c>
      <c r="N11327" s="50">
        <v>5.2400000000000002E-2</v>
      </c>
      <c r="O11327" s="50">
        <v>5.2600000000000001E-2</v>
      </c>
      <c r="R11327" s="59"/>
    </row>
    <row r="11328" spans="11:18" x14ac:dyDescent="0.2">
      <c r="K11328" s="17">
        <v>11319</v>
      </c>
      <c r="L11328" s="50">
        <v>1.706058653494382E-3</v>
      </c>
      <c r="M11328" s="50">
        <v>1.7195602889995601E-3</v>
      </c>
      <c r="N11328" s="50">
        <v>4.9799999999999997E-2</v>
      </c>
      <c r="O11328" s="50">
        <v>5.0200000000000002E-2</v>
      </c>
      <c r="R11328" s="59"/>
    </row>
    <row r="11329" spans="11:18" x14ac:dyDescent="0.2">
      <c r="K11329" s="17">
        <v>11320</v>
      </c>
      <c r="L11329" s="50">
        <v>1.6523285198122891E-3</v>
      </c>
      <c r="M11329" s="50">
        <v>1.6659595690475457E-3</v>
      </c>
      <c r="N11329" s="50">
        <v>5.04E-2</v>
      </c>
      <c r="O11329" s="50">
        <v>5.0799999999999998E-2</v>
      </c>
      <c r="R11329" s="59"/>
    </row>
    <row r="11330" spans="11:18" x14ac:dyDescent="0.2">
      <c r="K11330" s="17">
        <v>11321</v>
      </c>
      <c r="L11330" s="50">
        <v>1.7982222059677352E-3</v>
      </c>
      <c r="M11330" s="50">
        <v>1.8121491840288441E-3</v>
      </c>
      <c r="N11330" s="50">
        <v>5.1400000000000001E-2</v>
      </c>
      <c r="O11330" s="50">
        <v>5.16E-2</v>
      </c>
      <c r="R11330" s="59"/>
    </row>
    <row r="11331" spans="11:18" x14ac:dyDescent="0.2">
      <c r="K11331" s="17">
        <v>11322</v>
      </c>
      <c r="L11331" s="50">
        <v>1.6026155391693784E-3</v>
      </c>
      <c r="M11331" s="50">
        <v>1.6163188314850068E-3</v>
      </c>
      <c r="N11331" s="50">
        <v>5.0799999999999998E-2</v>
      </c>
      <c r="O11331" s="50">
        <v>5.0999999999999997E-2</v>
      </c>
      <c r="R11331" s="59"/>
    </row>
    <row r="11332" spans="11:18" x14ac:dyDescent="0.2">
      <c r="K11332" s="17">
        <v>11323</v>
      </c>
      <c r="L11332" s="50">
        <v>1.8453686226874431E-3</v>
      </c>
      <c r="M11332" s="50">
        <v>1.8591981889805914E-3</v>
      </c>
      <c r="N11332" s="50">
        <v>5.0799999999999998E-2</v>
      </c>
      <c r="O11332" s="50">
        <v>5.1400000000000001E-2</v>
      </c>
      <c r="R11332" s="59"/>
    </row>
    <row r="11333" spans="11:18" x14ac:dyDescent="0.2">
      <c r="K11333" s="17">
        <v>11324</v>
      </c>
      <c r="L11333" s="50">
        <v>1.8467271033917182E-3</v>
      </c>
      <c r="M11333" s="50">
        <v>1.8610263573893499E-3</v>
      </c>
      <c r="N11333" s="50">
        <v>5.2600000000000001E-2</v>
      </c>
      <c r="O11333" s="50">
        <v>5.2999999999999999E-2</v>
      </c>
      <c r="R11333" s="59"/>
    </row>
    <row r="11334" spans="11:18" x14ac:dyDescent="0.2">
      <c r="K11334" s="17">
        <v>11325</v>
      </c>
      <c r="L11334" s="50">
        <v>1.6457900648106775E-3</v>
      </c>
      <c r="M11334" s="50">
        <v>1.6587074301723096E-3</v>
      </c>
      <c r="N11334" s="50">
        <v>4.7600000000000003E-2</v>
      </c>
      <c r="O11334" s="50">
        <v>4.82E-2</v>
      </c>
      <c r="R11334" s="59"/>
    </row>
    <row r="11335" spans="11:18" x14ac:dyDescent="0.2">
      <c r="K11335" s="17">
        <v>11326</v>
      </c>
      <c r="L11335" s="50">
        <v>1.5547262728360682E-3</v>
      </c>
      <c r="M11335" s="50">
        <v>1.5680135726042225E-3</v>
      </c>
      <c r="N11335" s="50">
        <v>4.9399999999999999E-2</v>
      </c>
      <c r="O11335" s="50">
        <v>4.9399999999999999E-2</v>
      </c>
      <c r="R11335" s="59"/>
    </row>
    <row r="11336" spans="11:18" x14ac:dyDescent="0.2">
      <c r="K11336" s="17">
        <v>11327</v>
      </c>
      <c r="L11336" s="50">
        <v>1.6613698611385363E-3</v>
      </c>
      <c r="M11336" s="50">
        <v>1.6738127588727043E-3</v>
      </c>
      <c r="N11336" s="50">
        <v>4.5999999999999999E-2</v>
      </c>
      <c r="O11336" s="50">
        <v>4.5999999999999999E-2</v>
      </c>
      <c r="R11336" s="59"/>
    </row>
    <row r="11337" spans="11:18" x14ac:dyDescent="0.2">
      <c r="K11337" s="17">
        <v>11328</v>
      </c>
      <c r="L11337" s="50">
        <v>1.7524233276254514E-3</v>
      </c>
      <c r="M11337" s="50">
        <v>1.7675608743992328E-3</v>
      </c>
      <c r="N11337" s="50">
        <v>5.5800000000000002E-2</v>
      </c>
      <c r="O11337" s="50">
        <v>5.6599999999999998E-2</v>
      </c>
      <c r="R11337" s="59"/>
    </row>
    <row r="11338" spans="11:18" x14ac:dyDescent="0.2">
      <c r="K11338" s="17">
        <v>11329</v>
      </c>
      <c r="L11338" s="50">
        <v>1.5180950551049596E-3</v>
      </c>
      <c r="M11338" s="50">
        <v>1.5312058363429742E-3</v>
      </c>
      <c r="N11338" s="50">
        <v>4.8399999999999999E-2</v>
      </c>
      <c r="O11338" s="50">
        <v>4.8800000000000003E-2</v>
      </c>
      <c r="R11338" s="59"/>
    </row>
    <row r="11339" spans="11:18" x14ac:dyDescent="0.2">
      <c r="K11339" s="17">
        <v>11330</v>
      </c>
      <c r="L11339" s="50">
        <v>1.629840850267723E-3</v>
      </c>
      <c r="M11339" s="50">
        <v>1.643460324120214E-3</v>
      </c>
      <c r="N11339" s="50">
        <v>5.04E-2</v>
      </c>
      <c r="O11339" s="50">
        <v>5.0599999999999999E-2</v>
      </c>
      <c r="R11339" s="59"/>
    </row>
    <row r="11340" spans="11:18" x14ac:dyDescent="0.2">
      <c r="K11340" s="17">
        <v>11331</v>
      </c>
      <c r="L11340" s="50">
        <v>1.6053070550119785E-3</v>
      </c>
      <c r="M11340" s="50">
        <v>1.6195173688569263E-3</v>
      </c>
      <c r="N11340" s="50">
        <v>5.28E-2</v>
      </c>
      <c r="O11340" s="50">
        <v>5.2999999999999999E-2</v>
      </c>
      <c r="R11340" s="59"/>
    </row>
    <row r="11341" spans="11:18" x14ac:dyDescent="0.2">
      <c r="K11341" s="17">
        <v>11332</v>
      </c>
      <c r="L11341" s="50">
        <v>1.6367527280093026E-3</v>
      </c>
      <c r="M11341" s="50">
        <v>1.6501890785890975E-3</v>
      </c>
      <c r="N11341" s="50">
        <v>4.9399999999999999E-2</v>
      </c>
      <c r="O11341" s="50">
        <v>0.05</v>
      </c>
      <c r="R11341" s="59"/>
    </row>
    <row r="11342" spans="11:18" x14ac:dyDescent="0.2">
      <c r="K11342" s="17">
        <v>11333</v>
      </c>
      <c r="L11342" s="50">
        <v>1.6782870649176239E-3</v>
      </c>
      <c r="M11342" s="50">
        <v>1.6926565488614329E-3</v>
      </c>
      <c r="N11342" s="50">
        <v>5.2999999999999999E-2</v>
      </c>
      <c r="O11342" s="50">
        <v>5.3800000000000001E-2</v>
      </c>
      <c r="R11342" s="59"/>
    </row>
    <row r="11343" spans="11:18" x14ac:dyDescent="0.2">
      <c r="K11343" s="17">
        <v>11334</v>
      </c>
      <c r="L11343" s="50">
        <v>1.7880116005994323E-3</v>
      </c>
      <c r="M11343" s="50">
        <v>1.8020479324319502E-3</v>
      </c>
      <c r="N11343" s="50">
        <v>5.1999999999999998E-2</v>
      </c>
      <c r="O11343" s="50">
        <v>5.1999999999999998E-2</v>
      </c>
      <c r="R11343" s="59"/>
    </row>
    <row r="11344" spans="11:18" x14ac:dyDescent="0.2">
      <c r="K11344" s="17">
        <v>11335</v>
      </c>
      <c r="L11344" s="50">
        <v>1.9699044534419404E-3</v>
      </c>
      <c r="M11344" s="50">
        <v>1.9850377642139771E-3</v>
      </c>
      <c r="N11344" s="50">
        <v>5.6000000000000001E-2</v>
      </c>
      <c r="O11344" s="50">
        <v>5.62E-2</v>
      </c>
      <c r="R11344" s="59"/>
    </row>
    <row r="11345" spans="11:18" x14ac:dyDescent="0.2">
      <c r="K11345" s="17">
        <v>11336</v>
      </c>
      <c r="L11345" s="50">
        <v>1.7022528534845402E-3</v>
      </c>
      <c r="M11345" s="50">
        <v>1.716031441121052E-3</v>
      </c>
      <c r="N11345" s="50">
        <v>5.0799999999999998E-2</v>
      </c>
      <c r="O11345" s="50">
        <v>5.1200000000000002E-2</v>
      </c>
      <c r="R11345" s="59"/>
    </row>
    <row r="11346" spans="11:18" x14ac:dyDescent="0.2">
      <c r="K11346" s="17">
        <v>11337</v>
      </c>
      <c r="L11346" s="50">
        <v>1.7118057110833756E-3</v>
      </c>
      <c r="M11346" s="50">
        <v>1.7255700286265513E-3</v>
      </c>
      <c r="N11346" s="50">
        <v>5.0999999999999997E-2</v>
      </c>
      <c r="O11346" s="50">
        <v>5.1400000000000001E-2</v>
      </c>
      <c r="R11346" s="59"/>
    </row>
    <row r="11347" spans="11:18" x14ac:dyDescent="0.2">
      <c r="K11347" s="17">
        <v>11338</v>
      </c>
      <c r="L11347" s="50">
        <v>1.5366606472862483E-3</v>
      </c>
      <c r="M11347" s="50">
        <v>1.5504570344383609E-3</v>
      </c>
      <c r="N11347" s="50">
        <v>5.0999999999999997E-2</v>
      </c>
      <c r="O11347" s="50">
        <v>5.1799999999999999E-2</v>
      </c>
      <c r="R11347" s="59"/>
    </row>
    <row r="11348" spans="11:18" x14ac:dyDescent="0.2">
      <c r="K11348" s="17">
        <v>11339</v>
      </c>
      <c r="L11348" s="50">
        <v>1.5308681612410599E-3</v>
      </c>
      <c r="M11348" s="50">
        <v>1.5441398730258145E-3</v>
      </c>
      <c r="N11348" s="50">
        <v>4.9200000000000001E-2</v>
      </c>
      <c r="O11348" s="50">
        <v>4.9599999999999998E-2</v>
      </c>
      <c r="R11348" s="59"/>
    </row>
    <row r="11349" spans="11:18" x14ac:dyDescent="0.2">
      <c r="K11349" s="17">
        <v>11340</v>
      </c>
      <c r="L11349" s="50">
        <v>1.5408404425474617E-3</v>
      </c>
      <c r="M11349" s="50">
        <v>1.5536617766428651E-3</v>
      </c>
      <c r="N11349" s="50">
        <v>4.7600000000000003E-2</v>
      </c>
      <c r="O11349" s="50">
        <v>4.7800000000000002E-2</v>
      </c>
      <c r="R11349" s="59"/>
    </row>
    <row r="11350" spans="11:18" x14ac:dyDescent="0.2">
      <c r="K11350" s="17">
        <v>11341</v>
      </c>
      <c r="L11350" s="50">
        <v>1.7873159046560764E-3</v>
      </c>
      <c r="M11350" s="50">
        <v>1.8014528619810892E-3</v>
      </c>
      <c r="N11350" s="50">
        <v>5.2200000000000003E-2</v>
      </c>
      <c r="O11350" s="50">
        <v>5.2400000000000002E-2</v>
      </c>
      <c r="R11350" s="59"/>
    </row>
    <row r="11351" spans="11:18" x14ac:dyDescent="0.2">
      <c r="K11351" s="17">
        <v>11342</v>
      </c>
      <c r="L11351" s="50">
        <v>1.739306139130417E-3</v>
      </c>
      <c r="M11351" s="50">
        <v>1.753205022369036E-3</v>
      </c>
      <c r="N11351" s="50">
        <v>5.1400000000000001E-2</v>
      </c>
      <c r="O11351" s="50">
        <v>5.1799999999999999E-2</v>
      </c>
      <c r="R11351" s="59"/>
    </row>
    <row r="11352" spans="11:18" x14ac:dyDescent="0.2">
      <c r="K11352" s="17">
        <v>11343</v>
      </c>
      <c r="L11352" s="50">
        <v>1.6712386693271846E-3</v>
      </c>
      <c r="M11352" s="50">
        <v>1.6842954396681709E-3</v>
      </c>
      <c r="N11352" s="50">
        <v>4.8000000000000001E-2</v>
      </c>
      <c r="O11352" s="50">
        <v>4.8599999999999997E-2</v>
      </c>
      <c r="R11352" s="59"/>
    </row>
    <row r="11353" spans="11:18" x14ac:dyDescent="0.2">
      <c r="K11353" s="17">
        <v>11344</v>
      </c>
      <c r="L11353" s="50">
        <v>1.8996735308194897E-3</v>
      </c>
      <c r="M11353" s="50">
        <v>1.913798233505381E-3</v>
      </c>
      <c r="N11353" s="50">
        <v>5.2200000000000003E-2</v>
      </c>
      <c r="O11353" s="50">
        <v>5.2200000000000003E-2</v>
      </c>
      <c r="R11353" s="59"/>
    </row>
    <row r="11354" spans="11:18" x14ac:dyDescent="0.2">
      <c r="K11354" s="17">
        <v>11345</v>
      </c>
      <c r="L11354" s="50">
        <v>1.698199033348278E-3</v>
      </c>
      <c r="M11354" s="50">
        <v>1.7113530956455736E-3</v>
      </c>
      <c r="N11354" s="50">
        <v>4.8399999999999999E-2</v>
      </c>
      <c r="O11354" s="50">
        <v>4.8800000000000003E-2</v>
      </c>
      <c r="R11354" s="59"/>
    </row>
    <row r="11355" spans="11:18" x14ac:dyDescent="0.2">
      <c r="K11355" s="17">
        <v>11346</v>
      </c>
      <c r="L11355" s="50">
        <v>1.762151163134778E-3</v>
      </c>
      <c r="M11355" s="50">
        <v>1.7757735793098956E-3</v>
      </c>
      <c r="N11355" s="50">
        <v>5.04E-2</v>
      </c>
      <c r="O11355" s="50">
        <v>5.0599999999999999E-2</v>
      </c>
      <c r="R11355" s="59"/>
    </row>
    <row r="11356" spans="11:18" x14ac:dyDescent="0.2">
      <c r="K11356" s="17">
        <v>11347</v>
      </c>
      <c r="L11356" s="50">
        <v>1.9911573476544611E-3</v>
      </c>
      <c r="M11356" s="50">
        <v>2.0057853099782427E-3</v>
      </c>
      <c r="N11356" s="50">
        <v>5.3999999999999999E-2</v>
      </c>
      <c r="O11356" s="50">
        <v>5.4199999999999998E-2</v>
      </c>
      <c r="R11356" s="59"/>
    </row>
    <row r="11357" spans="11:18" x14ac:dyDescent="0.2">
      <c r="K11357" s="17">
        <v>11348</v>
      </c>
      <c r="L11357" s="50">
        <v>2.015721988147538E-3</v>
      </c>
      <c r="M11357" s="50">
        <v>2.0316177127203436E-3</v>
      </c>
      <c r="N11357" s="50">
        <v>5.8599999999999999E-2</v>
      </c>
      <c r="O11357" s="50">
        <v>5.8999999999999997E-2</v>
      </c>
      <c r="R11357" s="59"/>
    </row>
    <row r="11358" spans="11:18" x14ac:dyDescent="0.2">
      <c r="K11358" s="17">
        <v>11349</v>
      </c>
      <c r="L11358" s="50">
        <v>1.7285369631627808E-3</v>
      </c>
      <c r="M11358" s="50">
        <v>1.7432406166645901E-3</v>
      </c>
      <c r="N11358" s="50">
        <v>5.4399999999999997E-2</v>
      </c>
      <c r="O11358" s="50">
        <v>5.4800000000000001E-2</v>
      </c>
      <c r="R11358" s="59"/>
    </row>
    <row r="11359" spans="11:18" x14ac:dyDescent="0.2">
      <c r="K11359" s="17">
        <v>11350</v>
      </c>
      <c r="L11359" s="50">
        <v>1.7804306107726E-3</v>
      </c>
      <c r="M11359" s="50">
        <v>1.7951886641310751E-3</v>
      </c>
      <c r="N11359" s="50">
        <v>5.4800000000000001E-2</v>
      </c>
      <c r="O11359" s="50">
        <v>5.4800000000000001E-2</v>
      </c>
      <c r="R11359" s="59"/>
    </row>
    <row r="11360" spans="11:18" x14ac:dyDescent="0.2">
      <c r="K11360" s="17">
        <v>11351</v>
      </c>
      <c r="L11360" s="50">
        <v>1.8123618650797227E-3</v>
      </c>
      <c r="M11360" s="50">
        <v>1.8274279007940884E-3</v>
      </c>
      <c r="N11360" s="50">
        <v>5.5800000000000002E-2</v>
      </c>
      <c r="O11360" s="50">
        <v>5.6000000000000001E-2</v>
      </c>
      <c r="R11360" s="59"/>
    </row>
    <row r="11361" spans="11:18" x14ac:dyDescent="0.2">
      <c r="K11361" s="17">
        <v>11352</v>
      </c>
      <c r="L11361" s="50">
        <v>1.7844171476412065E-3</v>
      </c>
      <c r="M11361" s="50">
        <v>1.7982047350091725E-3</v>
      </c>
      <c r="N11361" s="50">
        <v>5.0999999999999997E-2</v>
      </c>
      <c r="O11361" s="50">
        <v>5.1400000000000001E-2</v>
      </c>
      <c r="R11361" s="59"/>
    </row>
    <row r="11362" spans="11:18" x14ac:dyDescent="0.2">
      <c r="K11362" s="17">
        <v>11353</v>
      </c>
      <c r="L11362" s="50">
        <v>1.8344234254741782E-3</v>
      </c>
      <c r="M11362" s="50">
        <v>1.8495886742406552E-3</v>
      </c>
      <c r="N11362" s="50">
        <v>5.6000000000000001E-2</v>
      </c>
      <c r="O11362" s="50">
        <v>5.6399999999999999E-2</v>
      </c>
      <c r="R11362" s="59"/>
    </row>
    <row r="11363" spans="11:18" x14ac:dyDescent="0.2">
      <c r="K11363" s="17">
        <v>11354</v>
      </c>
      <c r="L11363" s="50">
        <v>1.7925005754244239E-3</v>
      </c>
      <c r="M11363" s="50">
        <v>1.806538380304448E-3</v>
      </c>
      <c r="N11363" s="50">
        <v>5.1999999999999998E-2</v>
      </c>
      <c r="O11363" s="50">
        <v>5.1999999999999998E-2</v>
      </c>
      <c r="R11363" s="59"/>
    </row>
    <row r="11364" spans="11:18" x14ac:dyDescent="0.2">
      <c r="K11364" s="17">
        <v>11355</v>
      </c>
      <c r="L11364" s="50">
        <v>1.7542220845810504E-3</v>
      </c>
      <c r="M11364" s="50">
        <v>1.7677768546171323E-3</v>
      </c>
      <c r="N11364" s="50">
        <v>0.05</v>
      </c>
      <c r="O11364" s="50">
        <v>5.0200000000000002E-2</v>
      </c>
      <c r="R11364" s="59"/>
    </row>
    <row r="11365" spans="11:18" x14ac:dyDescent="0.2">
      <c r="K11365" s="17">
        <v>11356</v>
      </c>
      <c r="L11365" s="50">
        <v>1.7199560440155541E-3</v>
      </c>
      <c r="M11365" s="50">
        <v>1.7331149476806195E-3</v>
      </c>
      <c r="N11365" s="50">
        <v>4.8599999999999997E-2</v>
      </c>
      <c r="O11365" s="50">
        <v>4.9000000000000002E-2</v>
      </c>
      <c r="R11365" s="59"/>
    </row>
    <row r="11366" spans="11:18" x14ac:dyDescent="0.2">
      <c r="K11366" s="17">
        <v>11357</v>
      </c>
      <c r="L11366" s="50">
        <v>1.8151302591329654E-3</v>
      </c>
      <c r="M11366" s="50">
        <v>1.8291691121936104E-3</v>
      </c>
      <c r="N11366" s="50">
        <v>5.1799999999999999E-2</v>
      </c>
      <c r="O11366" s="50">
        <v>5.2200000000000003E-2</v>
      </c>
      <c r="R11366" s="59"/>
    </row>
    <row r="11367" spans="11:18" x14ac:dyDescent="0.2">
      <c r="K11367" s="17">
        <v>11358</v>
      </c>
      <c r="L11367" s="50">
        <v>1.7493814766913729E-3</v>
      </c>
      <c r="M11367" s="50">
        <v>1.7633796626850629E-3</v>
      </c>
      <c r="N11367" s="50">
        <v>5.1799999999999999E-2</v>
      </c>
      <c r="O11367" s="50">
        <v>5.2200000000000003E-2</v>
      </c>
      <c r="R11367" s="59"/>
    </row>
    <row r="11368" spans="11:18" x14ac:dyDescent="0.2">
      <c r="K11368" s="17">
        <v>11359</v>
      </c>
      <c r="L11368" s="50">
        <v>1.9736653066145774E-3</v>
      </c>
      <c r="M11368" s="50">
        <v>1.9884502926752418E-3</v>
      </c>
      <c r="N11368" s="50">
        <v>5.4399999999999997E-2</v>
      </c>
      <c r="O11368" s="50">
        <v>5.4800000000000001E-2</v>
      </c>
      <c r="R11368" s="59"/>
    </row>
    <row r="11369" spans="11:18" x14ac:dyDescent="0.2">
      <c r="K11369" s="17">
        <v>11360</v>
      </c>
      <c r="L11369" s="50">
        <v>1.9114048209354867E-3</v>
      </c>
      <c r="M11369" s="50">
        <v>1.9257920193661742E-3</v>
      </c>
      <c r="N11369" s="50">
        <v>5.3199999999999997E-2</v>
      </c>
      <c r="O11369" s="50">
        <v>5.3199999999999997E-2</v>
      </c>
      <c r="R11369" s="59"/>
    </row>
    <row r="11370" spans="11:18" x14ac:dyDescent="0.2">
      <c r="K11370" s="17">
        <v>11361</v>
      </c>
      <c r="L11370" s="50">
        <v>1.7935537409972649E-3</v>
      </c>
      <c r="M11370" s="50">
        <v>1.8086319110295524E-3</v>
      </c>
      <c r="N11370" s="50">
        <v>5.5399999999999998E-2</v>
      </c>
      <c r="O11370" s="50">
        <v>5.6399999999999999E-2</v>
      </c>
      <c r="R11370" s="59"/>
    </row>
    <row r="11371" spans="11:18" x14ac:dyDescent="0.2">
      <c r="K11371" s="17">
        <v>11362</v>
      </c>
      <c r="L11371" s="50">
        <v>1.8495122229264954E-3</v>
      </c>
      <c r="M11371" s="50">
        <v>1.8652401422584307E-3</v>
      </c>
      <c r="N11371" s="50">
        <v>5.8400000000000001E-2</v>
      </c>
      <c r="O11371" s="50">
        <v>5.8599999999999999E-2</v>
      </c>
      <c r="R11371" s="59"/>
    </row>
    <row r="11372" spans="11:18" x14ac:dyDescent="0.2">
      <c r="K11372" s="17">
        <v>11363</v>
      </c>
      <c r="L11372" s="50">
        <v>1.7373106572445781E-3</v>
      </c>
      <c r="M11372" s="50">
        <v>1.7512129716106173E-3</v>
      </c>
      <c r="N11372" s="50">
        <v>5.1400000000000001E-2</v>
      </c>
      <c r="O11372" s="50">
        <v>5.16E-2</v>
      </c>
      <c r="R11372" s="59"/>
    </row>
    <row r="11373" spans="11:18" x14ac:dyDescent="0.2">
      <c r="K11373" s="17">
        <v>11364</v>
      </c>
      <c r="L11373" s="50">
        <v>1.7628612004384173E-3</v>
      </c>
      <c r="M11373" s="50">
        <v>1.7768375499914264E-3</v>
      </c>
      <c r="N11373" s="50">
        <v>5.1799999999999999E-2</v>
      </c>
      <c r="O11373" s="50">
        <v>5.1799999999999999E-2</v>
      </c>
      <c r="R11373" s="59"/>
    </row>
    <row r="11374" spans="11:18" x14ac:dyDescent="0.2">
      <c r="K11374" s="17">
        <v>11365</v>
      </c>
      <c r="L11374" s="50">
        <v>1.6092887103219804E-3</v>
      </c>
      <c r="M11374" s="50">
        <v>1.6229312312951861E-3</v>
      </c>
      <c r="N11374" s="50">
        <v>5.0599999999999999E-2</v>
      </c>
      <c r="O11374" s="50">
        <v>5.0799999999999998E-2</v>
      </c>
      <c r="R11374" s="59"/>
    </row>
    <row r="11375" spans="11:18" x14ac:dyDescent="0.2">
      <c r="K11375" s="17">
        <v>11366</v>
      </c>
      <c r="L11375" s="50">
        <v>1.8757664550052074E-3</v>
      </c>
      <c r="M11375" s="50">
        <v>1.8911332532326125E-3</v>
      </c>
      <c r="N11375" s="50">
        <v>5.7000000000000002E-2</v>
      </c>
      <c r="O11375" s="50">
        <v>5.7200000000000001E-2</v>
      </c>
      <c r="R11375" s="59"/>
    </row>
    <row r="11376" spans="11:18" x14ac:dyDescent="0.2">
      <c r="K11376" s="17">
        <v>11367</v>
      </c>
      <c r="L11376" s="50">
        <v>1.7917386511197538E-3</v>
      </c>
      <c r="M11376" s="50">
        <v>1.8046347224084311E-3</v>
      </c>
      <c r="N11376" s="50">
        <v>4.7399999999999998E-2</v>
      </c>
      <c r="O11376" s="50">
        <v>4.7800000000000002E-2</v>
      </c>
      <c r="R11376" s="59"/>
    </row>
    <row r="11377" spans="11:18" x14ac:dyDescent="0.2">
      <c r="K11377" s="17">
        <v>11368</v>
      </c>
      <c r="L11377" s="50">
        <v>1.6963626419497298E-3</v>
      </c>
      <c r="M11377" s="50">
        <v>1.709851903786199E-3</v>
      </c>
      <c r="N11377" s="50">
        <v>4.9799999999999997E-2</v>
      </c>
      <c r="O11377" s="50">
        <v>5.0200000000000002E-2</v>
      </c>
      <c r="R11377" s="59"/>
    </row>
    <row r="11378" spans="11:18" x14ac:dyDescent="0.2">
      <c r="K11378" s="17">
        <v>11369</v>
      </c>
      <c r="L11378" s="50">
        <v>1.8712181919576499E-3</v>
      </c>
      <c r="M11378" s="50">
        <v>1.885230098626056E-3</v>
      </c>
      <c r="N11378" s="50">
        <v>5.1799999999999999E-2</v>
      </c>
      <c r="O11378" s="50">
        <v>5.1799999999999999E-2</v>
      </c>
      <c r="R11378" s="59"/>
    </row>
    <row r="11379" spans="11:18" x14ac:dyDescent="0.2">
      <c r="K11379" s="17">
        <v>11370</v>
      </c>
      <c r="L11379" s="50">
        <v>1.620904698965179E-3</v>
      </c>
      <c r="M11379" s="50">
        <v>1.6340067981249675E-3</v>
      </c>
      <c r="N11379" s="50">
        <v>4.8599999999999997E-2</v>
      </c>
      <c r="O11379" s="50">
        <v>4.8599999999999997E-2</v>
      </c>
      <c r="R11379" s="59"/>
    </row>
    <row r="11380" spans="11:18" x14ac:dyDescent="0.2">
      <c r="K11380" s="17">
        <v>11371</v>
      </c>
      <c r="L11380" s="50">
        <v>1.7256093118265617E-3</v>
      </c>
      <c r="M11380" s="50">
        <v>1.7394032875680341E-3</v>
      </c>
      <c r="N11380" s="50">
        <v>5.0999999999999997E-2</v>
      </c>
      <c r="O11380" s="50">
        <v>5.1200000000000002E-2</v>
      </c>
      <c r="R11380" s="59"/>
    </row>
    <row r="11381" spans="11:18" x14ac:dyDescent="0.2">
      <c r="K11381" s="17">
        <v>11372</v>
      </c>
      <c r="L11381" s="50">
        <v>1.7927573599527311E-3</v>
      </c>
      <c r="M11381" s="50">
        <v>1.8075896834682695E-3</v>
      </c>
      <c r="N11381" s="50">
        <v>5.5E-2</v>
      </c>
      <c r="O11381" s="50">
        <v>5.5399999999999998E-2</v>
      </c>
      <c r="R11381" s="59"/>
    </row>
    <row r="11382" spans="11:18" x14ac:dyDescent="0.2">
      <c r="K11382" s="17">
        <v>11373</v>
      </c>
      <c r="L11382" s="50">
        <v>1.610133714357598E-3</v>
      </c>
      <c r="M11382" s="50">
        <v>1.6232589237479584E-3</v>
      </c>
      <c r="N11382" s="50">
        <v>4.8399999999999999E-2</v>
      </c>
      <c r="O11382" s="50">
        <v>4.9000000000000002E-2</v>
      </c>
      <c r="R11382" s="59"/>
    </row>
    <row r="11383" spans="11:18" x14ac:dyDescent="0.2">
      <c r="K11383" s="17">
        <v>11374</v>
      </c>
      <c r="L11383" s="50">
        <v>1.9328280477138127E-3</v>
      </c>
      <c r="M11383" s="50">
        <v>1.9469793151827065E-3</v>
      </c>
      <c r="N11383" s="50">
        <v>5.2200000000000003E-2</v>
      </c>
      <c r="O11383" s="50">
        <v>5.2400000000000002E-2</v>
      </c>
      <c r="R11383" s="59"/>
    </row>
    <row r="11384" spans="11:18" x14ac:dyDescent="0.2">
      <c r="K11384" s="17">
        <v>11375</v>
      </c>
      <c r="L11384" s="50">
        <v>1.5869487562118175E-3</v>
      </c>
      <c r="M11384" s="50">
        <v>1.5998116275866342E-3</v>
      </c>
      <c r="N11384" s="50">
        <v>4.7199999999999999E-2</v>
      </c>
      <c r="O11384" s="50">
        <v>4.82E-2</v>
      </c>
      <c r="R11384" s="59"/>
    </row>
    <row r="11385" spans="11:18" x14ac:dyDescent="0.2">
      <c r="K11385" s="17">
        <v>11376</v>
      </c>
      <c r="L11385" s="50">
        <v>1.8038697549200493E-3</v>
      </c>
      <c r="M11385" s="50">
        <v>1.8177751751115932E-3</v>
      </c>
      <c r="N11385" s="50">
        <v>5.1200000000000002E-2</v>
      </c>
      <c r="O11385" s="50">
        <v>5.16E-2</v>
      </c>
      <c r="R11385" s="59"/>
    </row>
    <row r="11386" spans="11:18" x14ac:dyDescent="0.2">
      <c r="K11386" s="17">
        <v>11377</v>
      </c>
      <c r="L11386" s="50">
        <v>1.6604259310625813E-3</v>
      </c>
      <c r="M11386" s="50">
        <v>1.6744166322598365E-3</v>
      </c>
      <c r="N11386" s="50">
        <v>5.1799999999999999E-2</v>
      </c>
      <c r="O11386" s="50">
        <v>5.1999999999999998E-2</v>
      </c>
      <c r="R11386" s="59"/>
    </row>
    <row r="11387" spans="11:18" x14ac:dyDescent="0.2">
      <c r="K11387" s="17">
        <v>11378</v>
      </c>
      <c r="L11387" s="50">
        <v>1.506563192401954E-3</v>
      </c>
      <c r="M11387" s="50">
        <v>1.5186966445113355E-3</v>
      </c>
      <c r="N11387" s="50">
        <v>4.4999999999999998E-2</v>
      </c>
      <c r="O11387" s="50">
        <v>4.4999999999999998E-2</v>
      </c>
      <c r="R11387" s="59"/>
    </row>
    <row r="11388" spans="11:18" x14ac:dyDescent="0.2">
      <c r="K11388" s="17">
        <v>11379</v>
      </c>
      <c r="L11388" s="50">
        <v>1.8423637331770226E-3</v>
      </c>
      <c r="M11388" s="50">
        <v>1.8566695039629092E-3</v>
      </c>
      <c r="N11388" s="50">
        <v>5.28E-2</v>
      </c>
      <c r="O11388" s="50">
        <v>5.3199999999999997E-2</v>
      </c>
      <c r="R11388" s="59"/>
    </row>
    <row r="11389" spans="11:18" x14ac:dyDescent="0.2">
      <c r="K11389" s="17">
        <v>11380</v>
      </c>
      <c r="L11389" s="50">
        <v>1.9619962054772508E-3</v>
      </c>
      <c r="M11389" s="50">
        <v>1.9776415068683191E-3</v>
      </c>
      <c r="N11389" s="50">
        <v>5.8000000000000003E-2</v>
      </c>
      <c r="O11389" s="50">
        <v>5.8000000000000003E-2</v>
      </c>
      <c r="R11389" s="59"/>
    </row>
    <row r="11390" spans="11:18" x14ac:dyDescent="0.2">
      <c r="K11390" s="17">
        <v>11381</v>
      </c>
      <c r="L11390" s="50">
        <v>1.7521804205119927E-3</v>
      </c>
      <c r="M11390" s="50">
        <v>1.7658351178445788E-3</v>
      </c>
      <c r="N11390" s="50">
        <v>5.04E-2</v>
      </c>
      <c r="O11390" s="50">
        <v>5.0599999999999999E-2</v>
      </c>
      <c r="R11390" s="59"/>
    </row>
    <row r="11391" spans="11:18" x14ac:dyDescent="0.2">
      <c r="K11391" s="17">
        <v>11382</v>
      </c>
      <c r="L11391" s="50">
        <v>1.967751867307614E-3</v>
      </c>
      <c r="M11391" s="50">
        <v>1.9830064612587298E-3</v>
      </c>
      <c r="N11391" s="50">
        <v>5.6399999999999999E-2</v>
      </c>
      <c r="O11391" s="50">
        <v>5.6800000000000003E-2</v>
      </c>
      <c r="R11391" s="59"/>
    </row>
    <row r="11392" spans="11:18" x14ac:dyDescent="0.2">
      <c r="K11392" s="17">
        <v>11383</v>
      </c>
      <c r="L11392" s="50">
        <v>1.7611918553570277E-3</v>
      </c>
      <c r="M11392" s="50">
        <v>1.7755023977281308E-3</v>
      </c>
      <c r="N11392" s="50">
        <v>5.2999999999999999E-2</v>
      </c>
      <c r="O11392" s="50">
        <v>5.3400000000000003E-2</v>
      </c>
      <c r="R11392" s="59"/>
    </row>
    <row r="11393" spans="11:18" x14ac:dyDescent="0.2">
      <c r="K11393" s="17">
        <v>11384</v>
      </c>
      <c r="L11393" s="50">
        <v>1.4071052722234828E-3</v>
      </c>
      <c r="M11393" s="50">
        <v>1.4194111916743847E-3</v>
      </c>
      <c r="N11393" s="50">
        <v>4.5600000000000002E-2</v>
      </c>
      <c r="O11393" s="50">
        <v>4.5999999999999999E-2</v>
      </c>
      <c r="R11393" s="59"/>
    </row>
    <row r="11394" spans="11:18" x14ac:dyDescent="0.2">
      <c r="K11394" s="17">
        <v>11385</v>
      </c>
      <c r="L11394" s="50">
        <v>1.5033473266696368E-3</v>
      </c>
      <c r="M11394" s="50">
        <v>1.5159374888736594E-3</v>
      </c>
      <c r="N11394" s="50">
        <v>4.6399999999999997E-2</v>
      </c>
      <c r="O11394" s="50">
        <v>4.7199999999999999E-2</v>
      </c>
      <c r="R11394" s="59"/>
    </row>
    <row r="11395" spans="11:18" x14ac:dyDescent="0.2">
      <c r="K11395" s="17">
        <v>11386</v>
      </c>
      <c r="L11395" s="50">
        <v>1.4950460295983852E-3</v>
      </c>
      <c r="M11395" s="50">
        <v>1.5075758272624555E-3</v>
      </c>
      <c r="N11395" s="50">
        <v>4.6399999999999997E-2</v>
      </c>
      <c r="O11395" s="50">
        <v>4.6600000000000003E-2</v>
      </c>
      <c r="R11395" s="59"/>
    </row>
    <row r="11396" spans="11:18" x14ac:dyDescent="0.2">
      <c r="K11396" s="17">
        <v>11387</v>
      </c>
      <c r="L11396" s="50">
        <v>1.7268130461297318E-3</v>
      </c>
      <c r="M11396" s="50">
        <v>1.7405651061518075E-3</v>
      </c>
      <c r="N11396" s="50">
        <v>5.0799999999999998E-2</v>
      </c>
      <c r="O11396" s="50">
        <v>5.0999999999999997E-2</v>
      </c>
      <c r="R11396" s="59"/>
    </row>
    <row r="11397" spans="11:18" x14ac:dyDescent="0.2">
      <c r="K11397" s="17">
        <v>11388</v>
      </c>
      <c r="L11397" s="50">
        <v>1.9945764519900978E-3</v>
      </c>
      <c r="M11397" s="50">
        <v>2.0097203394822656E-3</v>
      </c>
      <c r="N11397" s="50">
        <v>5.5800000000000002E-2</v>
      </c>
      <c r="O11397" s="50">
        <v>5.62E-2</v>
      </c>
      <c r="R11397" s="59"/>
    </row>
    <row r="11398" spans="11:18" x14ac:dyDescent="0.2">
      <c r="K11398" s="17">
        <v>11389</v>
      </c>
      <c r="L11398" s="50">
        <v>1.8248777993097169E-3</v>
      </c>
      <c r="M11398" s="50">
        <v>1.8389343827981638E-3</v>
      </c>
      <c r="N11398" s="50">
        <v>5.1999999999999998E-2</v>
      </c>
      <c r="O11398" s="50">
        <v>5.2200000000000003E-2</v>
      </c>
      <c r="R11398" s="59"/>
    </row>
    <row r="11399" spans="11:18" x14ac:dyDescent="0.2">
      <c r="K11399" s="17">
        <v>11390</v>
      </c>
      <c r="L11399" s="50">
        <v>1.6701237191151257E-3</v>
      </c>
      <c r="M11399" s="50">
        <v>1.6835107851777041E-3</v>
      </c>
      <c r="N11399" s="50">
        <v>4.9000000000000002E-2</v>
      </c>
      <c r="O11399" s="50">
        <v>4.9799999999999997E-2</v>
      </c>
      <c r="R11399" s="59"/>
    </row>
    <row r="11400" spans="11:18" x14ac:dyDescent="0.2">
      <c r="K11400" s="17">
        <v>11391</v>
      </c>
      <c r="L11400" s="50">
        <v>1.62076245926051E-3</v>
      </c>
      <c r="M11400" s="50">
        <v>1.6345554515861675E-3</v>
      </c>
      <c r="N11400" s="50">
        <v>5.1200000000000002E-2</v>
      </c>
      <c r="O11400" s="50">
        <v>5.1400000000000001E-2</v>
      </c>
      <c r="R11400" s="59"/>
    </row>
    <row r="11401" spans="11:18" x14ac:dyDescent="0.2">
      <c r="K11401" s="17">
        <v>11392</v>
      </c>
      <c r="L11401" s="50">
        <v>1.8850262801439121E-3</v>
      </c>
      <c r="M11401" s="50">
        <v>1.8993013640539673E-3</v>
      </c>
      <c r="N11401" s="50">
        <v>5.28E-2</v>
      </c>
      <c r="O11401" s="50">
        <v>5.28E-2</v>
      </c>
      <c r="R11401" s="59"/>
    </row>
    <row r="11402" spans="11:18" x14ac:dyDescent="0.2">
      <c r="K11402" s="17">
        <v>11393</v>
      </c>
      <c r="L11402" s="50">
        <v>1.7254734158820306E-3</v>
      </c>
      <c r="M11402" s="50">
        <v>1.7397810000947733E-3</v>
      </c>
      <c r="N11402" s="50">
        <v>5.2999999999999999E-2</v>
      </c>
      <c r="O11402" s="50">
        <v>5.3400000000000003E-2</v>
      </c>
      <c r="R11402" s="59"/>
    </row>
    <row r="11403" spans="11:18" x14ac:dyDescent="0.2">
      <c r="K11403" s="17">
        <v>11394</v>
      </c>
      <c r="L11403" s="50">
        <v>1.840614798633649E-3</v>
      </c>
      <c r="M11403" s="50">
        <v>1.8551385012081202E-3</v>
      </c>
      <c r="N11403" s="50">
        <v>5.3199999999999997E-2</v>
      </c>
      <c r="O11403" s="50">
        <v>5.4199999999999998E-2</v>
      </c>
      <c r="R11403" s="59"/>
    </row>
    <row r="11404" spans="11:18" x14ac:dyDescent="0.2">
      <c r="K11404" s="17">
        <v>11395</v>
      </c>
      <c r="L11404" s="50">
        <v>1.8630076860583842E-3</v>
      </c>
      <c r="M11404" s="50">
        <v>1.8768551033452097E-3</v>
      </c>
      <c r="N11404" s="50">
        <v>5.0999999999999997E-2</v>
      </c>
      <c r="O11404" s="50">
        <v>5.1400000000000001E-2</v>
      </c>
      <c r="R11404" s="59"/>
    </row>
    <row r="11405" spans="11:18" x14ac:dyDescent="0.2">
      <c r="K11405" s="17">
        <v>11396</v>
      </c>
      <c r="L11405" s="50">
        <v>1.5411279659990806E-3</v>
      </c>
      <c r="M11405" s="50">
        <v>1.5536890329885143E-3</v>
      </c>
      <c r="N11405" s="50">
        <v>4.6399999999999997E-2</v>
      </c>
      <c r="O11405" s="50">
        <v>4.6800000000000001E-2</v>
      </c>
      <c r="R11405" s="59"/>
    </row>
    <row r="11406" spans="11:18" x14ac:dyDescent="0.2">
      <c r="K11406" s="17">
        <v>11397</v>
      </c>
      <c r="L11406" s="50">
        <v>1.7153609866663881E-3</v>
      </c>
      <c r="M11406" s="50">
        <v>1.7293510806814392E-3</v>
      </c>
      <c r="N11406" s="50">
        <v>5.16E-2</v>
      </c>
      <c r="O11406" s="50">
        <v>5.1999999999999998E-2</v>
      </c>
      <c r="R11406" s="59"/>
    </row>
    <row r="11407" spans="11:18" x14ac:dyDescent="0.2">
      <c r="K11407" s="17">
        <v>11398</v>
      </c>
      <c r="L11407" s="50">
        <v>1.7836490016906194E-3</v>
      </c>
      <c r="M11407" s="50">
        <v>1.7983409894119084E-3</v>
      </c>
      <c r="N11407" s="50">
        <v>5.4199999999999998E-2</v>
      </c>
      <c r="O11407" s="50">
        <v>5.4600000000000003E-2</v>
      </c>
      <c r="R11407" s="59"/>
    </row>
    <row r="11408" spans="11:18" x14ac:dyDescent="0.2">
      <c r="K11408" s="17">
        <v>11399</v>
      </c>
      <c r="L11408" s="50">
        <v>1.6145019949022632E-3</v>
      </c>
      <c r="M11408" s="50">
        <v>1.6277029193356319E-3</v>
      </c>
      <c r="N11408" s="50">
        <v>4.8800000000000003E-2</v>
      </c>
      <c r="O11408" s="50">
        <v>4.9200000000000001E-2</v>
      </c>
      <c r="R11408" s="59"/>
    </row>
    <row r="11409" spans="11:18" x14ac:dyDescent="0.2">
      <c r="K11409" s="17">
        <v>11400</v>
      </c>
      <c r="L11409" s="50">
        <v>1.7312122346444176E-3</v>
      </c>
      <c r="M11409" s="50">
        <v>1.7448772049145479E-3</v>
      </c>
      <c r="N11409" s="50">
        <v>5.04E-2</v>
      </c>
      <c r="O11409" s="50">
        <v>5.0799999999999998E-2</v>
      </c>
      <c r="R11409" s="59"/>
    </row>
    <row r="11410" spans="11:18" x14ac:dyDescent="0.2">
      <c r="K11410" s="17">
        <v>11401</v>
      </c>
      <c r="L11410" s="50">
        <v>1.581078539005489E-3</v>
      </c>
      <c r="M11410" s="50">
        <v>1.5937045695978164E-3</v>
      </c>
      <c r="N11410" s="50">
        <v>4.6399999999999997E-2</v>
      </c>
      <c r="O11410" s="50">
        <v>4.7199999999999999E-2</v>
      </c>
      <c r="R11410" s="59"/>
    </row>
    <row r="11411" spans="11:18" x14ac:dyDescent="0.2">
      <c r="K11411" s="17">
        <v>11402</v>
      </c>
      <c r="L11411" s="50">
        <v>1.648896041599955E-3</v>
      </c>
      <c r="M11411" s="50">
        <v>1.66211172431554E-3</v>
      </c>
      <c r="N11411" s="50">
        <v>4.9000000000000002E-2</v>
      </c>
      <c r="O11411" s="50">
        <v>4.9200000000000001E-2</v>
      </c>
      <c r="R11411" s="59"/>
    </row>
    <row r="11412" spans="11:18" x14ac:dyDescent="0.2">
      <c r="K11412" s="17">
        <v>11403</v>
      </c>
      <c r="L11412" s="50">
        <v>1.8044713102105924E-3</v>
      </c>
      <c r="M11412" s="50">
        <v>1.8187250686409939E-3</v>
      </c>
      <c r="N11412" s="50">
        <v>5.28E-2</v>
      </c>
      <c r="O11412" s="50">
        <v>5.2999999999999999E-2</v>
      </c>
      <c r="R11412" s="59"/>
    </row>
    <row r="11413" spans="11:18" x14ac:dyDescent="0.2">
      <c r="K11413" s="17">
        <v>11404</v>
      </c>
      <c r="L11413" s="50">
        <v>1.8422349295367749E-3</v>
      </c>
      <c r="M11413" s="50">
        <v>1.8564786922078732E-3</v>
      </c>
      <c r="N11413" s="50">
        <v>5.2600000000000001E-2</v>
      </c>
      <c r="O11413" s="50">
        <v>5.28E-2</v>
      </c>
      <c r="R11413" s="59"/>
    </row>
    <row r="11414" spans="11:18" x14ac:dyDescent="0.2">
      <c r="K11414" s="17">
        <v>11405</v>
      </c>
      <c r="L11414" s="50">
        <v>1.5809892492072415E-3</v>
      </c>
      <c r="M11414" s="50">
        <v>1.5941588756562953E-3</v>
      </c>
      <c r="N11414" s="50">
        <v>4.8599999999999997E-2</v>
      </c>
      <c r="O11414" s="50">
        <v>4.9000000000000002E-2</v>
      </c>
      <c r="R11414" s="59"/>
    </row>
    <row r="11415" spans="11:18" x14ac:dyDescent="0.2">
      <c r="K11415" s="17">
        <v>11406</v>
      </c>
      <c r="L11415" s="50">
        <v>1.6775040373109213E-3</v>
      </c>
      <c r="M11415" s="50">
        <v>1.691739747252933E-3</v>
      </c>
      <c r="N11415" s="50">
        <v>5.28E-2</v>
      </c>
      <c r="O11415" s="50">
        <v>5.3199999999999997E-2</v>
      </c>
      <c r="R11415" s="59"/>
    </row>
    <row r="11416" spans="11:18" x14ac:dyDescent="0.2">
      <c r="K11416" s="17">
        <v>11407</v>
      </c>
      <c r="L11416" s="50">
        <v>1.8751327676533684E-3</v>
      </c>
      <c r="M11416" s="50">
        <v>1.8891103018935738E-3</v>
      </c>
      <c r="N11416" s="50">
        <v>5.16E-2</v>
      </c>
      <c r="O11416" s="50">
        <v>5.1799999999999999E-2</v>
      </c>
      <c r="R11416" s="59"/>
    </row>
    <row r="11417" spans="11:18" x14ac:dyDescent="0.2">
      <c r="K11417" s="17">
        <v>11408</v>
      </c>
      <c r="L11417" s="50">
        <v>1.8482820905498748E-3</v>
      </c>
      <c r="M11417" s="50">
        <v>1.8631821559940704E-3</v>
      </c>
      <c r="N11417" s="50">
        <v>5.4800000000000001E-2</v>
      </c>
      <c r="O11417" s="50">
        <v>5.5599999999999997E-2</v>
      </c>
      <c r="R11417" s="59"/>
    </row>
    <row r="11418" spans="11:18" x14ac:dyDescent="0.2">
      <c r="K11418" s="17">
        <v>11409</v>
      </c>
      <c r="L11418" s="50">
        <v>1.549686460446274E-3</v>
      </c>
      <c r="M11418" s="50">
        <v>1.5623865725150697E-3</v>
      </c>
      <c r="N11418" s="50">
        <v>4.7E-2</v>
      </c>
      <c r="O11418" s="50">
        <v>4.7399999999999998E-2</v>
      </c>
      <c r="R11418" s="59"/>
    </row>
    <row r="11419" spans="11:18" x14ac:dyDescent="0.2">
      <c r="K11419" s="17">
        <v>11410</v>
      </c>
      <c r="L11419" s="50">
        <v>1.7911385146736443E-3</v>
      </c>
      <c r="M11419" s="50">
        <v>1.8051906891801621E-3</v>
      </c>
      <c r="N11419" s="50">
        <v>5.1999999999999998E-2</v>
      </c>
      <c r="O11419" s="50">
        <v>5.2400000000000002E-2</v>
      </c>
      <c r="R11419" s="59"/>
    </row>
    <row r="11420" spans="11:18" x14ac:dyDescent="0.2">
      <c r="K11420" s="17">
        <v>11411</v>
      </c>
      <c r="L11420" s="50">
        <v>1.6886564239113025E-3</v>
      </c>
      <c r="M11420" s="50">
        <v>1.7024795353886074E-3</v>
      </c>
      <c r="N11420" s="50">
        <v>5.1200000000000002E-2</v>
      </c>
      <c r="O11420" s="50">
        <v>5.1400000000000001E-2</v>
      </c>
      <c r="R11420" s="59"/>
    </row>
    <row r="11421" spans="11:18" x14ac:dyDescent="0.2">
      <c r="K11421" s="17">
        <v>11412</v>
      </c>
      <c r="L11421" s="50">
        <v>1.7959342105051074E-3</v>
      </c>
      <c r="M11421" s="50">
        <v>1.8097426514154715E-3</v>
      </c>
      <c r="N11421" s="50">
        <v>5.0799999999999998E-2</v>
      </c>
      <c r="O11421" s="50">
        <v>5.1400000000000001E-2</v>
      </c>
      <c r="R11421" s="59"/>
    </row>
    <row r="11422" spans="11:18" x14ac:dyDescent="0.2">
      <c r="K11422" s="17">
        <v>11413</v>
      </c>
      <c r="L11422" s="50">
        <v>1.8237748536727349E-3</v>
      </c>
      <c r="M11422" s="50">
        <v>1.8370469826994062E-3</v>
      </c>
      <c r="N11422" s="50">
        <v>4.9000000000000002E-2</v>
      </c>
      <c r="O11422" s="50">
        <v>4.9000000000000002E-2</v>
      </c>
      <c r="R11422" s="59"/>
    </row>
    <row r="11423" spans="11:18" x14ac:dyDescent="0.2">
      <c r="K11423" s="17">
        <v>11414</v>
      </c>
      <c r="L11423" s="50">
        <v>1.8943240649775205E-3</v>
      </c>
      <c r="M11423" s="50">
        <v>1.9083743233160207E-3</v>
      </c>
      <c r="N11423" s="50">
        <v>5.1799999999999999E-2</v>
      </c>
      <c r="O11423" s="50">
        <v>5.2200000000000003E-2</v>
      </c>
      <c r="R11423" s="59"/>
    </row>
    <row r="11424" spans="11:18" x14ac:dyDescent="0.2">
      <c r="K11424" s="17">
        <v>11415</v>
      </c>
      <c r="L11424" s="50">
        <v>1.9420758995687538E-3</v>
      </c>
      <c r="M11424" s="50">
        <v>1.9562661028835328E-3</v>
      </c>
      <c r="N11424" s="50">
        <v>5.2200000000000003E-2</v>
      </c>
      <c r="O11424" s="50">
        <v>5.2600000000000001E-2</v>
      </c>
      <c r="R11424" s="59"/>
    </row>
    <row r="11425" spans="11:18" x14ac:dyDescent="0.2">
      <c r="K11425" s="17">
        <v>11416</v>
      </c>
      <c r="L11425" s="50">
        <v>1.6591577610873291E-3</v>
      </c>
      <c r="M11425" s="50">
        <v>1.6722724129077722E-3</v>
      </c>
      <c r="N11425" s="50">
        <v>4.8599999999999997E-2</v>
      </c>
      <c r="O11425" s="50">
        <v>4.8599999999999997E-2</v>
      </c>
      <c r="R11425" s="59"/>
    </row>
    <row r="11426" spans="11:18" x14ac:dyDescent="0.2">
      <c r="K11426" s="17">
        <v>11417</v>
      </c>
      <c r="L11426" s="50">
        <v>1.5489358981122556E-3</v>
      </c>
      <c r="M11426" s="50">
        <v>1.5624494644121134E-3</v>
      </c>
      <c r="N11426" s="50">
        <v>5.0200000000000002E-2</v>
      </c>
      <c r="O11426" s="50">
        <v>5.04E-2</v>
      </c>
      <c r="R11426" s="59"/>
    </row>
    <row r="11427" spans="11:18" x14ac:dyDescent="0.2">
      <c r="K11427" s="17">
        <v>11418</v>
      </c>
      <c r="L11427" s="50">
        <v>1.7998465296439139E-3</v>
      </c>
      <c r="M11427" s="50">
        <v>1.8139073379624029E-3</v>
      </c>
      <c r="N11427" s="50">
        <v>5.1799999999999999E-2</v>
      </c>
      <c r="O11427" s="50">
        <v>5.2200000000000003E-2</v>
      </c>
      <c r="R11427" s="59"/>
    </row>
    <row r="11428" spans="11:18" x14ac:dyDescent="0.2">
      <c r="K11428" s="17">
        <v>11419</v>
      </c>
      <c r="L11428" s="50">
        <v>1.5876261216488455E-3</v>
      </c>
      <c r="M11428" s="50">
        <v>1.6004695716073814E-3</v>
      </c>
      <c r="N11428" s="50">
        <v>4.7600000000000003E-2</v>
      </c>
      <c r="O11428" s="50">
        <v>4.8000000000000001E-2</v>
      </c>
      <c r="R11428" s="59"/>
    </row>
    <row r="11429" spans="11:18" x14ac:dyDescent="0.2">
      <c r="K11429" s="17">
        <v>11420</v>
      </c>
      <c r="L11429" s="50">
        <v>1.9945600260865902E-3</v>
      </c>
      <c r="M11429" s="50">
        <v>2.0099035289178938E-3</v>
      </c>
      <c r="N11429" s="50">
        <v>5.6599999999999998E-2</v>
      </c>
      <c r="O11429" s="50">
        <v>5.7000000000000002E-2</v>
      </c>
      <c r="R11429" s="59"/>
    </row>
    <row r="11430" spans="11:18" x14ac:dyDescent="0.2">
      <c r="K11430" s="17">
        <v>11421</v>
      </c>
      <c r="L11430" s="50">
        <v>1.6266676059908615E-3</v>
      </c>
      <c r="M11430" s="50">
        <v>1.6400655384212915E-3</v>
      </c>
      <c r="N11430" s="50">
        <v>4.9599999999999998E-2</v>
      </c>
      <c r="O11430" s="50">
        <v>4.9799999999999997E-2</v>
      </c>
      <c r="R11430" s="59"/>
    </row>
    <row r="11431" spans="11:18" x14ac:dyDescent="0.2">
      <c r="K11431" s="17">
        <v>11422</v>
      </c>
      <c r="L11431" s="50">
        <v>1.9525042832127749E-3</v>
      </c>
      <c r="M11431" s="50">
        <v>1.9670442115567177E-3</v>
      </c>
      <c r="N11431" s="50">
        <v>5.3600000000000002E-2</v>
      </c>
      <c r="O11431" s="50">
        <v>5.3999999999999999E-2</v>
      </c>
      <c r="R11431" s="59"/>
    </row>
    <row r="11432" spans="11:18" x14ac:dyDescent="0.2">
      <c r="K11432" s="17">
        <v>11423</v>
      </c>
      <c r="L11432" s="50">
        <v>1.537041890065571E-3</v>
      </c>
      <c r="M11432" s="50">
        <v>1.549949381671994E-3</v>
      </c>
      <c r="N11432" s="50">
        <v>4.7800000000000002E-2</v>
      </c>
      <c r="O11432" s="50">
        <v>4.8000000000000001E-2</v>
      </c>
      <c r="R11432" s="59"/>
    </row>
    <row r="11433" spans="11:18" x14ac:dyDescent="0.2">
      <c r="K11433" s="17">
        <v>11424</v>
      </c>
      <c r="L11433" s="50">
        <v>1.4345681304782304E-3</v>
      </c>
      <c r="M11433" s="50">
        <v>1.4467740417614019E-3</v>
      </c>
      <c r="N11433" s="50">
        <v>4.5199999999999997E-2</v>
      </c>
      <c r="O11433" s="50">
        <v>4.58E-2</v>
      </c>
      <c r="R11433" s="59"/>
    </row>
    <row r="11434" spans="11:18" x14ac:dyDescent="0.2">
      <c r="K11434" s="17">
        <v>11425</v>
      </c>
      <c r="L11434" s="50">
        <v>1.7549792867515381E-3</v>
      </c>
      <c r="M11434" s="50">
        <v>1.7691138511678069E-3</v>
      </c>
      <c r="N11434" s="50">
        <v>5.2400000000000002E-2</v>
      </c>
      <c r="O11434" s="50">
        <v>5.2600000000000001E-2</v>
      </c>
      <c r="R11434" s="59"/>
    </row>
    <row r="11435" spans="11:18" x14ac:dyDescent="0.2">
      <c r="K11435" s="17">
        <v>11426</v>
      </c>
      <c r="L11435" s="50">
        <v>1.6496784363578688E-3</v>
      </c>
      <c r="M11435" s="50">
        <v>1.6628400301593334E-3</v>
      </c>
      <c r="N11435" s="50">
        <v>4.8399999999999999E-2</v>
      </c>
      <c r="O11435" s="50">
        <v>4.9000000000000002E-2</v>
      </c>
      <c r="R11435" s="59"/>
    </row>
    <row r="11436" spans="11:18" x14ac:dyDescent="0.2">
      <c r="K11436" s="17">
        <v>11427</v>
      </c>
      <c r="L11436" s="50">
        <v>1.7990858808091023E-3</v>
      </c>
      <c r="M11436" s="50">
        <v>1.8131242945929656E-3</v>
      </c>
      <c r="N11436" s="50">
        <v>5.1799999999999999E-2</v>
      </c>
      <c r="O11436" s="50">
        <v>5.1999999999999998E-2</v>
      </c>
      <c r="R11436" s="59"/>
    </row>
    <row r="11437" spans="11:18" x14ac:dyDescent="0.2">
      <c r="K11437" s="17">
        <v>11428</v>
      </c>
      <c r="L11437" s="50">
        <v>1.7738186171510708E-3</v>
      </c>
      <c r="M11437" s="50">
        <v>1.7884038951404431E-3</v>
      </c>
      <c r="N11437" s="50">
        <v>5.3999999999999999E-2</v>
      </c>
      <c r="O11437" s="50">
        <v>5.4399999999999997E-2</v>
      </c>
      <c r="R11437" s="59"/>
    </row>
    <row r="11438" spans="11:18" x14ac:dyDescent="0.2">
      <c r="K11438" s="17">
        <v>11429</v>
      </c>
      <c r="L11438" s="50">
        <v>1.5659454584074873E-3</v>
      </c>
      <c r="M11438" s="50">
        <v>1.5796585593295684E-3</v>
      </c>
      <c r="N11438" s="50">
        <v>5.0799999999999998E-2</v>
      </c>
      <c r="O11438" s="50">
        <v>5.1200000000000002E-2</v>
      </c>
      <c r="R11438" s="59"/>
    </row>
    <row r="11439" spans="11:18" x14ac:dyDescent="0.2">
      <c r="K11439" s="17">
        <v>11430</v>
      </c>
      <c r="L11439" s="50">
        <v>1.552974022984617E-3</v>
      </c>
      <c r="M11439" s="50">
        <v>1.5668318118338615E-3</v>
      </c>
      <c r="N11439" s="50">
        <v>5.16E-2</v>
      </c>
      <c r="O11439" s="50">
        <v>5.1799999999999999E-2</v>
      </c>
      <c r="R11439" s="59"/>
    </row>
    <row r="11440" spans="11:18" x14ac:dyDescent="0.2">
      <c r="K11440" s="17">
        <v>11431</v>
      </c>
      <c r="L11440" s="50">
        <v>1.6299742916170868E-3</v>
      </c>
      <c r="M11440" s="50">
        <v>1.6432813429049645E-3</v>
      </c>
      <c r="N11440" s="50">
        <v>4.8800000000000003E-2</v>
      </c>
      <c r="O11440" s="50">
        <v>0.05</v>
      </c>
      <c r="R11440" s="59"/>
    </row>
    <row r="11441" spans="11:18" x14ac:dyDescent="0.2">
      <c r="K11441" s="17">
        <v>11432</v>
      </c>
      <c r="L11441" s="50">
        <v>1.619741362386274E-3</v>
      </c>
      <c r="M11441" s="50">
        <v>1.6332707130545703E-3</v>
      </c>
      <c r="N11441" s="50">
        <v>5.0200000000000002E-2</v>
      </c>
      <c r="O11441" s="50">
        <v>5.04E-2</v>
      </c>
      <c r="R11441" s="59"/>
    </row>
    <row r="11442" spans="11:18" x14ac:dyDescent="0.2">
      <c r="K11442" s="17">
        <v>11433</v>
      </c>
      <c r="L11442" s="50">
        <v>1.8918278422123454E-3</v>
      </c>
      <c r="M11442" s="50">
        <v>1.9059345517453302E-3</v>
      </c>
      <c r="N11442" s="50">
        <v>5.16E-2</v>
      </c>
      <c r="O11442" s="50">
        <v>5.2600000000000001E-2</v>
      </c>
      <c r="R11442" s="59"/>
    </row>
    <row r="11443" spans="11:18" x14ac:dyDescent="0.2">
      <c r="K11443" s="17">
        <v>11434</v>
      </c>
      <c r="L11443" s="50">
        <v>1.8203154921303175E-3</v>
      </c>
      <c r="M11443" s="50">
        <v>1.8352418213156429E-3</v>
      </c>
      <c r="N11443" s="50">
        <v>5.5399999999999998E-2</v>
      </c>
      <c r="O11443" s="50">
        <v>5.5399999999999998E-2</v>
      </c>
      <c r="R11443" s="59"/>
    </row>
    <row r="11444" spans="11:18" x14ac:dyDescent="0.2">
      <c r="K11444" s="17">
        <v>11435</v>
      </c>
      <c r="L11444" s="50">
        <v>1.9905507366253603E-3</v>
      </c>
      <c r="M11444" s="50">
        <v>2.0057451436115005E-3</v>
      </c>
      <c r="N11444" s="50">
        <v>5.62E-2</v>
      </c>
      <c r="O11444" s="50">
        <v>5.6399999999999999E-2</v>
      </c>
      <c r="R11444" s="59"/>
    </row>
    <row r="11445" spans="11:18" x14ac:dyDescent="0.2">
      <c r="K11445" s="17">
        <v>11436</v>
      </c>
      <c r="L11445" s="50">
        <v>1.6904920533552324E-3</v>
      </c>
      <c r="M11445" s="50">
        <v>1.7042286184150307E-3</v>
      </c>
      <c r="N11445" s="50">
        <v>5.0799999999999998E-2</v>
      </c>
      <c r="O11445" s="50">
        <v>5.0999999999999997E-2</v>
      </c>
      <c r="R11445" s="59"/>
    </row>
    <row r="11446" spans="11:18" x14ac:dyDescent="0.2">
      <c r="K11446" s="17">
        <v>11437</v>
      </c>
      <c r="L11446" s="50">
        <v>1.7481735067781134E-3</v>
      </c>
      <c r="M11446" s="50">
        <v>1.760956755649346E-3</v>
      </c>
      <c r="N11446" s="50">
        <v>4.7199999999999999E-2</v>
      </c>
      <c r="O11446" s="50">
        <v>4.7399999999999998E-2</v>
      </c>
      <c r="R11446" s="59"/>
    </row>
    <row r="11447" spans="11:18" x14ac:dyDescent="0.2">
      <c r="K11447" s="17">
        <v>11438</v>
      </c>
      <c r="L11447" s="50">
        <v>1.8196126348477113E-3</v>
      </c>
      <c r="M11447" s="50">
        <v>1.8343715012552426E-3</v>
      </c>
      <c r="N11447" s="50">
        <v>5.4600000000000003E-2</v>
      </c>
      <c r="O11447" s="50">
        <v>5.5E-2</v>
      </c>
      <c r="R11447" s="59"/>
    </row>
    <row r="11448" spans="11:18" x14ac:dyDescent="0.2">
      <c r="K11448" s="17">
        <v>11439</v>
      </c>
      <c r="L11448" s="50">
        <v>1.4721595969599524E-3</v>
      </c>
      <c r="M11448" s="50">
        <v>1.4844518079155775E-3</v>
      </c>
      <c r="N11448" s="50">
        <v>4.5400000000000003E-2</v>
      </c>
      <c r="O11448" s="50">
        <v>4.58E-2</v>
      </c>
      <c r="R11448" s="59"/>
    </row>
    <row r="11449" spans="11:18" x14ac:dyDescent="0.2">
      <c r="K11449" s="17">
        <v>11440</v>
      </c>
      <c r="L11449" s="50">
        <v>1.647170506497844E-3</v>
      </c>
      <c r="M11449" s="50">
        <v>1.6605804154574122E-3</v>
      </c>
      <c r="N11449" s="50">
        <v>4.9599999999999998E-2</v>
      </c>
      <c r="O11449" s="50">
        <v>4.9799999999999997E-2</v>
      </c>
      <c r="R11449" s="59"/>
    </row>
    <row r="11450" spans="11:18" x14ac:dyDescent="0.2">
      <c r="K11450" s="17">
        <v>11441</v>
      </c>
      <c r="L11450" s="50">
        <v>1.5733981248263059E-3</v>
      </c>
      <c r="M11450" s="50">
        <v>1.5875951161609776E-3</v>
      </c>
      <c r="N11450" s="50">
        <v>5.2600000000000001E-2</v>
      </c>
      <c r="O11450" s="50">
        <v>5.3199999999999997E-2</v>
      </c>
      <c r="R11450" s="59"/>
    </row>
    <row r="11451" spans="11:18" x14ac:dyDescent="0.2">
      <c r="K11451" s="17">
        <v>11442</v>
      </c>
      <c r="L11451" s="50">
        <v>1.5941790757365427E-3</v>
      </c>
      <c r="M11451" s="50">
        <v>1.6066700104316982E-3</v>
      </c>
      <c r="N11451" s="50">
        <v>4.6199999999999998E-2</v>
      </c>
      <c r="O11451" s="50">
        <v>4.6399999999999997E-2</v>
      </c>
      <c r="R11451" s="59"/>
    </row>
    <row r="11452" spans="11:18" x14ac:dyDescent="0.2">
      <c r="K11452" s="17">
        <v>11443</v>
      </c>
      <c r="L11452" s="50">
        <v>1.5969934870862621E-3</v>
      </c>
      <c r="M11452" s="50">
        <v>1.6100636894938742E-3</v>
      </c>
      <c r="N11452" s="50">
        <v>4.8399999999999999E-2</v>
      </c>
      <c r="O11452" s="50">
        <v>4.8599999999999997E-2</v>
      </c>
      <c r="R11452" s="59"/>
    </row>
    <row r="11453" spans="11:18" x14ac:dyDescent="0.2">
      <c r="K11453" s="17">
        <v>11444</v>
      </c>
      <c r="L11453" s="50">
        <v>1.6130229234505421E-3</v>
      </c>
      <c r="M11453" s="50">
        <v>1.6261579023783405E-3</v>
      </c>
      <c r="N11453" s="50">
        <v>4.8399999999999999E-2</v>
      </c>
      <c r="O11453" s="50">
        <v>4.9000000000000002E-2</v>
      </c>
      <c r="R11453" s="59"/>
    </row>
    <row r="11454" spans="11:18" x14ac:dyDescent="0.2">
      <c r="K11454" s="17">
        <v>11445</v>
      </c>
      <c r="L11454" s="50">
        <v>1.6776212802267359E-3</v>
      </c>
      <c r="M11454" s="50">
        <v>1.690957098119108E-3</v>
      </c>
      <c r="N11454" s="50">
        <v>4.9000000000000002E-2</v>
      </c>
      <c r="O11454" s="50">
        <v>4.9799999999999997E-2</v>
      </c>
      <c r="R11454" s="59"/>
    </row>
    <row r="11455" spans="11:18" x14ac:dyDescent="0.2">
      <c r="K11455" s="17">
        <v>11446</v>
      </c>
      <c r="L11455" s="50">
        <v>1.8490012252141219E-3</v>
      </c>
      <c r="M11455" s="50">
        <v>1.862817638879088E-3</v>
      </c>
      <c r="N11455" s="50">
        <v>5.0799999999999998E-2</v>
      </c>
      <c r="O11455" s="50">
        <v>5.1200000000000002E-2</v>
      </c>
      <c r="R11455" s="59"/>
    </row>
    <row r="11456" spans="11:18" x14ac:dyDescent="0.2">
      <c r="K11456" s="17">
        <v>11447</v>
      </c>
      <c r="L11456" s="50">
        <v>1.4276290008062886E-3</v>
      </c>
      <c r="M11456" s="50">
        <v>1.4396848215998443E-3</v>
      </c>
      <c r="N11456" s="50">
        <v>4.48E-2</v>
      </c>
      <c r="O11456" s="50">
        <v>4.48E-2</v>
      </c>
      <c r="R11456" s="59"/>
    </row>
    <row r="11457" spans="11:18" x14ac:dyDescent="0.2">
      <c r="K11457" s="17">
        <v>11448</v>
      </c>
      <c r="L11457" s="50">
        <v>1.9621447246070053E-3</v>
      </c>
      <c r="M11457" s="50">
        <v>1.9764424985835925E-3</v>
      </c>
      <c r="N11457" s="50">
        <v>5.2400000000000002E-2</v>
      </c>
      <c r="O11457" s="50">
        <v>5.3600000000000002E-2</v>
      </c>
      <c r="R11457" s="59"/>
    </row>
    <row r="11458" spans="11:18" x14ac:dyDescent="0.2">
      <c r="K11458" s="17">
        <v>11449</v>
      </c>
      <c r="L11458" s="50">
        <v>1.7564770378873415E-3</v>
      </c>
      <c r="M11458" s="50">
        <v>1.7707903553259162E-3</v>
      </c>
      <c r="N11458" s="50">
        <v>5.28E-2</v>
      </c>
      <c r="O11458" s="50">
        <v>5.3400000000000003E-2</v>
      </c>
      <c r="R11458" s="59"/>
    </row>
    <row r="11459" spans="11:18" x14ac:dyDescent="0.2">
      <c r="K11459" s="17">
        <v>11450</v>
      </c>
      <c r="L11459" s="50">
        <v>1.6534671503232858E-3</v>
      </c>
      <c r="M11459" s="50">
        <v>1.6672041750768192E-3</v>
      </c>
      <c r="N11459" s="50">
        <v>5.0799999999999998E-2</v>
      </c>
      <c r="O11459" s="50">
        <v>5.1200000000000002E-2</v>
      </c>
      <c r="R11459" s="59"/>
    </row>
    <row r="11460" spans="11:18" x14ac:dyDescent="0.2">
      <c r="K11460" s="17">
        <v>11451</v>
      </c>
      <c r="L11460" s="50">
        <v>1.7066067967937562E-3</v>
      </c>
      <c r="M11460" s="50">
        <v>1.7192714558493648E-3</v>
      </c>
      <c r="N11460" s="50">
        <v>4.6800000000000001E-2</v>
      </c>
      <c r="O11460" s="50">
        <v>4.6800000000000001E-2</v>
      </c>
      <c r="R11460" s="59"/>
    </row>
    <row r="11461" spans="11:18" x14ac:dyDescent="0.2">
      <c r="K11461" s="17">
        <v>11452</v>
      </c>
      <c r="L11461" s="50">
        <v>1.7379047931734498E-3</v>
      </c>
      <c r="M11461" s="50">
        <v>1.7507644683323561E-3</v>
      </c>
      <c r="N11461" s="50">
        <v>4.7399999999999998E-2</v>
      </c>
      <c r="O11461" s="50">
        <v>4.7600000000000003E-2</v>
      </c>
      <c r="R11461" s="59"/>
    </row>
    <row r="11462" spans="11:18" x14ac:dyDescent="0.2">
      <c r="K11462" s="17">
        <v>11453</v>
      </c>
      <c r="L11462" s="50">
        <v>1.6933033600482687E-3</v>
      </c>
      <c r="M11462" s="50">
        <v>1.707210350910553E-3</v>
      </c>
      <c r="N11462" s="50">
        <v>5.16E-2</v>
      </c>
      <c r="O11462" s="50">
        <v>5.1799999999999999E-2</v>
      </c>
      <c r="R11462" s="59"/>
    </row>
    <row r="11463" spans="11:18" x14ac:dyDescent="0.2">
      <c r="K11463" s="17">
        <v>11454</v>
      </c>
      <c r="L11463" s="50">
        <v>1.7167231667555209E-3</v>
      </c>
      <c r="M11463" s="50">
        <v>1.7300393045641901E-3</v>
      </c>
      <c r="N11463" s="50">
        <v>4.9200000000000001E-2</v>
      </c>
      <c r="O11463" s="50">
        <v>4.9399999999999999E-2</v>
      </c>
      <c r="R11463" s="59"/>
    </row>
    <row r="11464" spans="11:18" x14ac:dyDescent="0.2">
      <c r="K11464" s="17">
        <v>11455</v>
      </c>
      <c r="L11464" s="50">
        <v>1.7858073588627452E-3</v>
      </c>
      <c r="M11464" s="50">
        <v>1.7995009690290019E-3</v>
      </c>
      <c r="N11464" s="50">
        <v>5.04E-2</v>
      </c>
      <c r="O11464" s="50">
        <v>5.0999999999999997E-2</v>
      </c>
      <c r="R11464" s="59"/>
    </row>
    <row r="11465" spans="11:18" x14ac:dyDescent="0.2">
      <c r="K11465" s="17">
        <v>11456</v>
      </c>
      <c r="L11465" s="50">
        <v>1.8751934879603905E-3</v>
      </c>
      <c r="M11465" s="50">
        <v>1.8881372067726624E-3</v>
      </c>
      <c r="N11465" s="50">
        <v>4.7600000000000003E-2</v>
      </c>
      <c r="O11465" s="50">
        <v>4.7800000000000002E-2</v>
      </c>
      <c r="R11465" s="59"/>
    </row>
    <row r="11466" spans="11:18" x14ac:dyDescent="0.2">
      <c r="K11466" s="17">
        <v>11457</v>
      </c>
      <c r="L11466" s="50">
        <v>1.8487906995840848E-3</v>
      </c>
      <c r="M11466" s="50">
        <v>1.8630780313630964E-3</v>
      </c>
      <c r="N11466" s="50">
        <v>5.28E-2</v>
      </c>
      <c r="O11466" s="50">
        <v>5.3199999999999997E-2</v>
      </c>
      <c r="R11466" s="59"/>
    </row>
    <row r="11467" spans="11:18" x14ac:dyDescent="0.2">
      <c r="K11467" s="17">
        <v>11458</v>
      </c>
      <c r="L11467" s="50">
        <v>1.6771451748903751E-3</v>
      </c>
      <c r="M11467" s="50">
        <v>1.691017839106318E-3</v>
      </c>
      <c r="N11467" s="50">
        <v>5.1400000000000001E-2</v>
      </c>
      <c r="O11467" s="50">
        <v>5.16E-2</v>
      </c>
      <c r="R11467" s="59"/>
    </row>
    <row r="11468" spans="11:18" x14ac:dyDescent="0.2">
      <c r="K11468" s="17">
        <v>11459</v>
      </c>
      <c r="L11468" s="50">
        <v>1.6037421441731049E-3</v>
      </c>
      <c r="M11468" s="50">
        <v>1.616843965064901E-3</v>
      </c>
      <c r="N11468" s="50">
        <v>4.8399999999999999E-2</v>
      </c>
      <c r="O11468" s="50">
        <v>4.8800000000000003E-2</v>
      </c>
      <c r="R11468" s="59"/>
    </row>
    <row r="11469" spans="11:18" x14ac:dyDescent="0.2">
      <c r="K11469" s="17">
        <v>11460</v>
      </c>
      <c r="L11469" s="50">
        <v>1.4151109191626783E-3</v>
      </c>
      <c r="M11469" s="50">
        <v>1.4275066868688411E-3</v>
      </c>
      <c r="N11469" s="50">
        <v>4.5999999999999999E-2</v>
      </c>
      <c r="O11469" s="50">
        <v>4.6399999999999997E-2</v>
      </c>
      <c r="R11469" s="59"/>
    </row>
    <row r="11470" spans="11:18" x14ac:dyDescent="0.2">
      <c r="K11470" s="17">
        <v>11461</v>
      </c>
      <c r="L11470" s="50">
        <v>1.8771174117298472E-3</v>
      </c>
      <c r="M11470" s="50">
        <v>1.8910277957558304E-3</v>
      </c>
      <c r="N11470" s="50">
        <v>5.1400000000000001E-2</v>
      </c>
      <c r="O11470" s="50">
        <v>5.1400000000000001E-2</v>
      </c>
      <c r="R11470" s="59"/>
    </row>
    <row r="11471" spans="11:18" x14ac:dyDescent="0.2">
      <c r="K11471" s="17">
        <v>11462</v>
      </c>
      <c r="L11471" s="50">
        <v>1.9041285128634697E-3</v>
      </c>
      <c r="M11471" s="50">
        <v>1.9187719697361936E-3</v>
      </c>
      <c r="N11471" s="50">
        <v>5.4199999999999998E-2</v>
      </c>
      <c r="O11471" s="50">
        <v>5.4199999999999998E-2</v>
      </c>
      <c r="R11471" s="59"/>
    </row>
    <row r="11472" spans="11:18" x14ac:dyDescent="0.2">
      <c r="K11472" s="17">
        <v>11463</v>
      </c>
      <c r="L11472" s="50">
        <v>1.5448651117459416E-3</v>
      </c>
      <c r="M11472" s="50">
        <v>1.558789131831366E-3</v>
      </c>
      <c r="N11472" s="50">
        <v>5.1799999999999999E-2</v>
      </c>
      <c r="O11472" s="50">
        <v>5.1999999999999998E-2</v>
      </c>
      <c r="R11472" s="59"/>
    </row>
    <row r="11473" spans="11:18" x14ac:dyDescent="0.2">
      <c r="K11473" s="17">
        <v>11464</v>
      </c>
      <c r="L11473" s="50">
        <v>1.9466828583707151E-3</v>
      </c>
      <c r="M11473" s="50">
        <v>1.9609025927182816E-3</v>
      </c>
      <c r="N11473" s="50">
        <v>5.2400000000000002E-2</v>
      </c>
      <c r="O11473" s="50">
        <v>5.28E-2</v>
      </c>
      <c r="R11473" s="59"/>
    </row>
    <row r="11474" spans="11:18" x14ac:dyDescent="0.2">
      <c r="K11474" s="17">
        <v>11465</v>
      </c>
      <c r="L11474" s="50">
        <v>1.7896537707552131E-3</v>
      </c>
      <c r="M11474" s="50">
        <v>1.8045099888259384E-3</v>
      </c>
      <c r="N11474" s="50">
        <v>5.5E-2</v>
      </c>
      <c r="O11474" s="50">
        <v>5.5199999999999999E-2</v>
      </c>
      <c r="R11474" s="59"/>
    </row>
    <row r="11475" spans="11:18" x14ac:dyDescent="0.2">
      <c r="K11475" s="17">
        <v>11466</v>
      </c>
      <c r="L11475" s="50">
        <v>1.9691059729878839E-3</v>
      </c>
      <c r="M11475" s="50">
        <v>1.9834836388478764E-3</v>
      </c>
      <c r="N11475" s="50">
        <v>5.2600000000000001E-2</v>
      </c>
      <c r="O11475" s="50">
        <v>5.3600000000000002E-2</v>
      </c>
      <c r="R11475" s="59"/>
    </row>
    <row r="11476" spans="11:18" x14ac:dyDescent="0.2">
      <c r="K11476" s="17">
        <v>11467</v>
      </c>
      <c r="L11476" s="50">
        <v>1.7865290127532095E-3</v>
      </c>
      <c r="M11476" s="50">
        <v>1.8009197109157184E-3</v>
      </c>
      <c r="N11476" s="50">
        <v>5.3199999999999997E-2</v>
      </c>
      <c r="O11476" s="50">
        <v>5.3400000000000003E-2</v>
      </c>
      <c r="R11476" s="59"/>
    </row>
    <row r="11477" spans="11:18" x14ac:dyDescent="0.2">
      <c r="K11477" s="17">
        <v>11468</v>
      </c>
      <c r="L11477" s="50">
        <v>1.6101681987629075E-3</v>
      </c>
      <c r="M11477" s="50">
        <v>1.623163449011646E-3</v>
      </c>
      <c r="N11477" s="50">
        <v>4.8000000000000001E-2</v>
      </c>
      <c r="O11477" s="50">
        <v>4.8599999999999997E-2</v>
      </c>
      <c r="R11477" s="59"/>
    </row>
    <row r="11478" spans="11:18" x14ac:dyDescent="0.2">
      <c r="K11478" s="17">
        <v>11469</v>
      </c>
      <c r="L11478" s="50">
        <v>1.6915657189072696E-3</v>
      </c>
      <c r="M11478" s="50">
        <v>1.7045875468710743E-3</v>
      </c>
      <c r="N11478" s="50">
        <v>4.82E-2</v>
      </c>
      <c r="O11478" s="50">
        <v>4.82E-2</v>
      </c>
      <c r="R11478" s="59"/>
    </row>
    <row r="11479" spans="11:18" x14ac:dyDescent="0.2">
      <c r="K11479" s="17">
        <v>11470</v>
      </c>
      <c r="L11479" s="50">
        <v>1.7343379091816946E-3</v>
      </c>
      <c r="M11479" s="50">
        <v>1.7481486316752303E-3</v>
      </c>
      <c r="N11479" s="50">
        <v>5.0999999999999997E-2</v>
      </c>
      <c r="O11479" s="50">
        <v>5.1200000000000002E-2</v>
      </c>
      <c r="R11479" s="59"/>
    </row>
    <row r="11480" spans="11:18" x14ac:dyDescent="0.2">
      <c r="K11480" s="17">
        <v>11471</v>
      </c>
      <c r="L11480" s="50">
        <v>1.7520532470822821E-3</v>
      </c>
      <c r="M11480" s="50">
        <v>1.7658406655740454E-3</v>
      </c>
      <c r="N11480" s="50">
        <v>5.0799999999999998E-2</v>
      </c>
      <c r="O11480" s="50">
        <v>5.1200000000000002E-2</v>
      </c>
      <c r="R11480" s="59"/>
    </row>
    <row r="11481" spans="11:18" x14ac:dyDescent="0.2">
      <c r="K11481" s="17">
        <v>11472</v>
      </c>
      <c r="L11481" s="50">
        <v>1.5936002809399253E-3</v>
      </c>
      <c r="M11481" s="50">
        <v>1.6061084453596749E-3</v>
      </c>
      <c r="N11481" s="50">
        <v>4.6199999999999998E-2</v>
      </c>
      <c r="O11481" s="50">
        <v>4.6600000000000003E-2</v>
      </c>
      <c r="R11481" s="59"/>
    </row>
    <row r="11482" spans="11:18" x14ac:dyDescent="0.2">
      <c r="K11482" s="17">
        <v>11473</v>
      </c>
      <c r="L11482" s="50">
        <v>1.7001159389514395E-3</v>
      </c>
      <c r="M11482" s="50">
        <v>1.7148641470288919E-3</v>
      </c>
      <c r="N11482" s="50">
        <v>5.4800000000000001E-2</v>
      </c>
      <c r="O11482" s="50">
        <v>5.5E-2</v>
      </c>
      <c r="R11482" s="59"/>
    </row>
    <row r="11483" spans="11:18" x14ac:dyDescent="0.2">
      <c r="K11483" s="17">
        <v>11474</v>
      </c>
      <c r="L11483" s="50">
        <v>1.6188702418382472E-3</v>
      </c>
      <c r="M11483" s="50">
        <v>1.631627043844835E-3</v>
      </c>
      <c r="N11483" s="50">
        <v>4.7E-2</v>
      </c>
      <c r="O11483" s="50">
        <v>4.7399999999999998E-2</v>
      </c>
      <c r="R11483" s="59"/>
    </row>
    <row r="11484" spans="11:18" x14ac:dyDescent="0.2">
      <c r="K11484" s="17">
        <v>11475</v>
      </c>
      <c r="L11484" s="50">
        <v>1.6704766576942363E-3</v>
      </c>
      <c r="M11484" s="50">
        <v>1.6838019407040242E-3</v>
      </c>
      <c r="N11484" s="50">
        <v>4.9399999999999999E-2</v>
      </c>
      <c r="O11484" s="50">
        <v>4.9399999999999999E-2</v>
      </c>
      <c r="R11484" s="59"/>
    </row>
    <row r="11485" spans="11:18" x14ac:dyDescent="0.2">
      <c r="K11485" s="17">
        <v>11476</v>
      </c>
      <c r="L11485" s="50">
        <v>1.7989044333487627E-3</v>
      </c>
      <c r="M11485" s="50">
        <v>1.8134616319350747E-3</v>
      </c>
      <c r="N11485" s="50">
        <v>5.3999999999999999E-2</v>
      </c>
      <c r="O11485" s="50">
        <v>5.3999999999999999E-2</v>
      </c>
      <c r="R11485" s="59"/>
    </row>
    <row r="11486" spans="11:18" x14ac:dyDescent="0.2">
      <c r="K11486" s="17">
        <v>11477</v>
      </c>
      <c r="L11486" s="50">
        <v>1.8142095849885556E-3</v>
      </c>
      <c r="M11486" s="50">
        <v>1.827739918486927E-3</v>
      </c>
      <c r="N11486" s="50">
        <v>0.05</v>
      </c>
      <c r="O11486" s="50">
        <v>5.04E-2</v>
      </c>
      <c r="R11486" s="59"/>
    </row>
    <row r="11487" spans="11:18" x14ac:dyDescent="0.2">
      <c r="K11487" s="17">
        <v>11478</v>
      </c>
      <c r="L11487" s="50">
        <v>1.8069194887441367E-3</v>
      </c>
      <c r="M11487" s="50">
        <v>1.8217386841092643E-3</v>
      </c>
      <c r="N11487" s="50">
        <v>5.5E-2</v>
      </c>
      <c r="O11487" s="50">
        <v>5.5199999999999999E-2</v>
      </c>
      <c r="R11487" s="59"/>
    </row>
    <row r="11488" spans="11:18" x14ac:dyDescent="0.2">
      <c r="K11488" s="17">
        <v>11479</v>
      </c>
      <c r="L11488" s="50">
        <v>1.9866187570007961E-3</v>
      </c>
      <c r="M11488" s="50">
        <v>2.0009789074946073E-3</v>
      </c>
      <c r="N11488" s="50">
        <v>5.2999999999999999E-2</v>
      </c>
      <c r="O11488" s="50">
        <v>5.2999999999999999E-2</v>
      </c>
      <c r="R11488" s="59"/>
    </row>
    <row r="11489" spans="11:18" x14ac:dyDescent="0.2">
      <c r="K11489" s="17">
        <v>11480</v>
      </c>
      <c r="L11489" s="50">
        <v>1.6558972628268702E-3</v>
      </c>
      <c r="M11489" s="50">
        <v>1.6697826600369811E-3</v>
      </c>
      <c r="N11489" s="50">
        <v>5.1200000000000002E-2</v>
      </c>
      <c r="O11489" s="50">
        <v>5.1999999999999998E-2</v>
      </c>
      <c r="R11489" s="59"/>
    </row>
    <row r="11490" spans="11:18" x14ac:dyDescent="0.2">
      <c r="K11490" s="17">
        <v>11481</v>
      </c>
      <c r="L11490" s="50">
        <v>1.7099810921164568E-3</v>
      </c>
      <c r="M11490" s="50">
        <v>1.7244151334580642E-3</v>
      </c>
      <c r="N11490" s="50">
        <v>5.3400000000000003E-2</v>
      </c>
      <c r="O11490" s="50">
        <v>5.3800000000000001E-2</v>
      </c>
      <c r="R11490" s="59"/>
    </row>
    <row r="11491" spans="11:18" x14ac:dyDescent="0.2">
      <c r="K11491" s="17">
        <v>11482</v>
      </c>
      <c r="L11491" s="50">
        <v>1.814726748695828E-3</v>
      </c>
      <c r="M11491" s="50">
        <v>1.8290243448496508E-3</v>
      </c>
      <c r="N11491" s="50">
        <v>5.2600000000000001E-2</v>
      </c>
      <c r="O11491" s="50">
        <v>5.2999999999999999E-2</v>
      </c>
      <c r="R11491" s="59"/>
    </row>
    <row r="11492" spans="11:18" x14ac:dyDescent="0.2">
      <c r="K11492" s="17">
        <v>11483</v>
      </c>
      <c r="L11492" s="50">
        <v>1.6254148442702853E-3</v>
      </c>
      <c r="M11492" s="50">
        <v>1.6386218818834222E-3</v>
      </c>
      <c r="N11492" s="50">
        <v>4.9000000000000002E-2</v>
      </c>
      <c r="O11492" s="50">
        <v>4.9000000000000002E-2</v>
      </c>
      <c r="R11492" s="59"/>
    </row>
    <row r="11493" spans="11:18" x14ac:dyDescent="0.2">
      <c r="K11493" s="17">
        <v>11484</v>
      </c>
      <c r="L11493" s="50">
        <v>2.0716805424284201E-3</v>
      </c>
      <c r="M11493" s="50">
        <v>2.0873135382260288E-3</v>
      </c>
      <c r="N11493" s="50">
        <v>5.74E-2</v>
      </c>
      <c r="O11493" s="50">
        <v>5.8200000000000002E-2</v>
      </c>
      <c r="R11493" s="59"/>
    </row>
    <row r="11494" spans="11:18" x14ac:dyDescent="0.2">
      <c r="K11494" s="17">
        <v>11485</v>
      </c>
      <c r="L11494" s="50">
        <v>1.8570488083258184E-3</v>
      </c>
      <c r="M11494" s="50">
        <v>1.8717285453234247E-3</v>
      </c>
      <c r="N11494" s="50">
        <v>5.4399999999999997E-2</v>
      </c>
      <c r="O11494" s="50">
        <v>5.4399999999999997E-2</v>
      </c>
      <c r="R11494" s="59"/>
    </row>
    <row r="11495" spans="11:18" x14ac:dyDescent="0.2">
      <c r="K11495" s="17">
        <v>11486</v>
      </c>
      <c r="L11495" s="50">
        <v>1.9652361361062408E-3</v>
      </c>
      <c r="M11495" s="50">
        <v>1.9806272909409467E-3</v>
      </c>
      <c r="N11495" s="50">
        <v>5.7000000000000002E-2</v>
      </c>
      <c r="O11495" s="50">
        <v>5.7200000000000001E-2</v>
      </c>
      <c r="R11495" s="59"/>
    </row>
    <row r="11496" spans="11:18" x14ac:dyDescent="0.2">
      <c r="K11496" s="17">
        <v>11487</v>
      </c>
      <c r="L11496" s="50">
        <v>1.418614957693148E-3</v>
      </c>
      <c r="M11496" s="50">
        <v>1.4319336878252315E-3</v>
      </c>
      <c r="N11496" s="50">
        <v>4.9599999999999998E-2</v>
      </c>
      <c r="O11496" s="50">
        <v>0.05</v>
      </c>
      <c r="R11496" s="59"/>
    </row>
    <row r="11497" spans="11:18" x14ac:dyDescent="0.2">
      <c r="K11497" s="17">
        <v>11488</v>
      </c>
      <c r="L11497" s="50">
        <v>1.7298114350708573E-3</v>
      </c>
      <c r="M11497" s="50">
        <v>1.7431154532475592E-3</v>
      </c>
      <c r="N11497" s="50">
        <v>4.9000000000000002E-2</v>
      </c>
      <c r="O11497" s="50">
        <v>4.9599999999999998E-2</v>
      </c>
      <c r="R11497" s="59"/>
    </row>
    <row r="11498" spans="11:18" x14ac:dyDescent="0.2">
      <c r="K11498" s="17">
        <v>11489</v>
      </c>
      <c r="L11498" s="50">
        <v>1.8849855461615884E-3</v>
      </c>
      <c r="M11498" s="50">
        <v>1.8993166832365646E-3</v>
      </c>
      <c r="N11498" s="50">
        <v>5.2999999999999999E-2</v>
      </c>
      <c r="O11498" s="50">
        <v>5.3199999999999997E-2</v>
      </c>
      <c r="R11498" s="59"/>
    </row>
    <row r="11499" spans="11:18" x14ac:dyDescent="0.2">
      <c r="K11499" s="17">
        <v>11490</v>
      </c>
      <c r="L11499" s="50">
        <v>1.8971363437338287E-3</v>
      </c>
      <c r="M11499" s="50">
        <v>1.9125254246911997E-3</v>
      </c>
      <c r="N11499" s="50">
        <v>5.7000000000000002E-2</v>
      </c>
      <c r="O11499" s="50">
        <v>5.74E-2</v>
      </c>
      <c r="R11499" s="59"/>
    </row>
    <row r="11500" spans="11:18" x14ac:dyDescent="0.2">
      <c r="K11500" s="17">
        <v>11491</v>
      </c>
      <c r="L11500" s="50">
        <v>1.7447897658547152E-3</v>
      </c>
      <c r="M11500" s="50">
        <v>1.7583980806992645E-3</v>
      </c>
      <c r="N11500" s="50">
        <v>5.04E-2</v>
      </c>
      <c r="O11500" s="50">
        <v>5.04E-2</v>
      </c>
      <c r="R11500" s="59"/>
    </row>
    <row r="11501" spans="11:18" x14ac:dyDescent="0.2">
      <c r="K11501" s="17">
        <v>11492</v>
      </c>
      <c r="L11501" s="50">
        <v>1.5993949500735984E-3</v>
      </c>
      <c r="M11501" s="50">
        <v>1.6125934493140136E-3</v>
      </c>
      <c r="N11501" s="50">
        <v>4.9000000000000002E-2</v>
      </c>
      <c r="O11501" s="50">
        <v>4.9000000000000002E-2</v>
      </c>
      <c r="R11501" s="59"/>
    </row>
    <row r="11502" spans="11:18" x14ac:dyDescent="0.2">
      <c r="K11502" s="17">
        <v>11493</v>
      </c>
      <c r="L11502" s="50">
        <v>1.8554289497360508E-3</v>
      </c>
      <c r="M11502" s="50">
        <v>1.8701673162406962E-3</v>
      </c>
      <c r="N11502" s="50">
        <v>5.4399999999999997E-2</v>
      </c>
      <c r="O11502" s="50">
        <v>5.4800000000000001E-2</v>
      </c>
      <c r="R11502" s="59"/>
    </row>
    <row r="11503" spans="11:18" x14ac:dyDescent="0.2">
      <c r="K11503" s="17">
        <v>11494</v>
      </c>
      <c r="L11503" s="50">
        <v>1.5930394365959014E-3</v>
      </c>
      <c r="M11503" s="50">
        <v>1.6063942369651531E-3</v>
      </c>
      <c r="N11503" s="50">
        <v>4.9599999999999998E-2</v>
      </c>
      <c r="O11503" s="50">
        <v>4.9799999999999997E-2</v>
      </c>
      <c r="R11503" s="59"/>
    </row>
    <row r="11504" spans="11:18" x14ac:dyDescent="0.2">
      <c r="K11504" s="17">
        <v>11495</v>
      </c>
      <c r="L11504" s="50">
        <v>1.7891638726828603E-3</v>
      </c>
      <c r="M11504" s="50">
        <v>1.8032523118604025E-3</v>
      </c>
      <c r="N11504" s="50">
        <v>5.2200000000000003E-2</v>
      </c>
      <c r="O11504" s="50">
        <v>5.2200000000000003E-2</v>
      </c>
      <c r="R11504" s="59"/>
    </row>
    <row r="11505" spans="11:18" x14ac:dyDescent="0.2">
      <c r="K11505" s="17">
        <v>11496</v>
      </c>
      <c r="L11505" s="50">
        <v>1.6895492413960852E-3</v>
      </c>
      <c r="M11505" s="50">
        <v>1.7024579650869616E-3</v>
      </c>
      <c r="N11505" s="50">
        <v>4.7600000000000003E-2</v>
      </c>
      <c r="O11505" s="50">
        <v>4.8000000000000001E-2</v>
      </c>
      <c r="R11505" s="59"/>
    </row>
    <row r="11506" spans="11:18" x14ac:dyDescent="0.2">
      <c r="K11506" s="17">
        <v>11497</v>
      </c>
      <c r="L11506" s="50">
        <v>1.9426915852658532E-3</v>
      </c>
      <c r="M11506" s="50">
        <v>1.9576063754448945E-3</v>
      </c>
      <c r="N11506" s="50">
        <v>5.5199999999999999E-2</v>
      </c>
      <c r="O11506" s="50">
        <v>5.5399999999999998E-2</v>
      </c>
      <c r="R11506" s="59"/>
    </row>
    <row r="11507" spans="11:18" x14ac:dyDescent="0.2">
      <c r="K11507" s="17">
        <v>11498</v>
      </c>
      <c r="L11507" s="50">
        <v>2.0126389941764241E-3</v>
      </c>
      <c r="M11507" s="50">
        <v>2.0277536470642882E-3</v>
      </c>
      <c r="N11507" s="50">
        <v>5.5800000000000002E-2</v>
      </c>
      <c r="O11507" s="50">
        <v>5.6000000000000001E-2</v>
      </c>
      <c r="R11507" s="59"/>
    </row>
    <row r="11508" spans="11:18" x14ac:dyDescent="0.2">
      <c r="K11508" s="17">
        <v>11499</v>
      </c>
      <c r="L11508" s="50">
        <v>1.7827506208919857E-3</v>
      </c>
      <c r="M11508" s="50">
        <v>1.7968886848040452E-3</v>
      </c>
      <c r="N11508" s="50">
        <v>5.2400000000000002E-2</v>
      </c>
      <c r="O11508" s="50">
        <v>5.2400000000000002E-2</v>
      </c>
      <c r="R11508" s="59"/>
    </row>
    <row r="11509" spans="11:18" x14ac:dyDescent="0.2">
      <c r="K11509" s="17">
        <v>11500</v>
      </c>
      <c r="L11509" s="50">
        <v>1.7472115704062279E-3</v>
      </c>
      <c r="M11509" s="50">
        <v>1.760425871083024E-3</v>
      </c>
      <c r="N11509" s="50">
        <v>4.8800000000000003E-2</v>
      </c>
      <c r="O11509" s="50">
        <v>4.9000000000000002E-2</v>
      </c>
      <c r="R11509" s="59"/>
    </row>
    <row r="11510" spans="11:18" x14ac:dyDescent="0.2">
      <c r="K11510" s="17">
        <v>11501</v>
      </c>
      <c r="L11510" s="50">
        <v>1.6188732534252682E-3</v>
      </c>
      <c r="M11510" s="50">
        <v>1.6328540828703161E-3</v>
      </c>
      <c r="N11510" s="50">
        <v>5.1999999999999998E-2</v>
      </c>
      <c r="O11510" s="50">
        <v>5.1999999999999998E-2</v>
      </c>
      <c r="R11510" s="59"/>
    </row>
    <row r="11511" spans="11:18" x14ac:dyDescent="0.2">
      <c r="K11511" s="17">
        <v>11502</v>
      </c>
      <c r="L11511" s="50">
        <v>1.6376578416230651E-3</v>
      </c>
      <c r="M11511" s="50">
        <v>1.6507841787961907E-3</v>
      </c>
      <c r="N11511" s="50">
        <v>4.8599999999999997E-2</v>
      </c>
      <c r="O11511" s="50">
        <v>4.8800000000000003E-2</v>
      </c>
      <c r="R11511" s="59"/>
    </row>
    <row r="11512" spans="11:18" x14ac:dyDescent="0.2">
      <c r="K11512" s="17">
        <v>11503</v>
      </c>
      <c r="L11512" s="50">
        <v>2.0009040529701959E-3</v>
      </c>
      <c r="M11512" s="50">
        <v>2.0163312839148314E-3</v>
      </c>
      <c r="N11512" s="50">
        <v>5.7000000000000002E-2</v>
      </c>
      <c r="O11512" s="50">
        <v>5.7200000000000001E-2</v>
      </c>
      <c r="R11512" s="59"/>
    </row>
    <row r="11513" spans="11:18" x14ac:dyDescent="0.2">
      <c r="K11513" s="17">
        <v>11504</v>
      </c>
      <c r="L11513" s="50">
        <v>1.6560300509656251E-3</v>
      </c>
      <c r="M11513" s="50">
        <v>1.6696092394992564E-3</v>
      </c>
      <c r="N11513" s="50">
        <v>5.04E-2</v>
      </c>
      <c r="O11513" s="50">
        <v>5.04E-2</v>
      </c>
      <c r="R11513" s="59"/>
    </row>
    <row r="11514" spans="11:18" x14ac:dyDescent="0.2">
      <c r="K11514" s="17">
        <v>11505</v>
      </c>
      <c r="L11514" s="50">
        <v>1.5538243512296566E-3</v>
      </c>
      <c r="M11514" s="50">
        <v>1.5674419896573623E-3</v>
      </c>
      <c r="N11514" s="50">
        <v>5.04E-2</v>
      </c>
      <c r="O11514" s="50">
        <v>5.1200000000000002E-2</v>
      </c>
      <c r="R11514" s="59"/>
    </row>
    <row r="11515" spans="11:18" x14ac:dyDescent="0.2">
      <c r="K11515" s="17">
        <v>11506</v>
      </c>
      <c r="L11515" s="50">
        <v>1.6970737136128612E-3</v>
      </c>
      <c r="M11515" s="50">
        <v>1.7112168413033202E-3</v>
      </c>
      <c r="N11515" s="50">
        <v>5.2200000000000003E-2</v>
      </c>
      <c r="O11515" s="50">
        <v>5.2600000000000001E-2</v>
      </c>
      <c r="R11515" s="59"/>
    </row>
    <row r="11516" spans="11:18" x14ac:dyDescent="0.2">
      <c r="K11516" s="17">
        <v>11507</v>
      </c>
      <c r="L11516" s="50">
        <v>1.5712848393461137E-3</v>
      </c>
      <c r="M11516" s="50">
        <v>1.5847042372070502E-3</v>
      </c>
      <c r="N11516" s="50">
        <v>4.9599999999999998E-2</v>
      </c>
      <c r="O11516" s="50">
        <v>5.0200000000000002E-2</v>
      </c>
      <c r="R11516" s="59"/>
    </row>
    <row r="11517" spans="11:18" x14ac:dyDescent="0.2">
      <c r="K11517" s="17">
        <v>11508</v>
      </c>
      <c r="L11517" s="50">
        <v>1.7339083937883337E-3</v>
      </c>
      <c r="M11517" s="50">
        <v>1.7473953508408491E-3</v>
      </c>
      <c r="N11517" s="50">
        <v>4.9799999999999997E-2</v>
      </c>
      <c r="O11517" s="50">
        <v>0.05</v>
      </c>
      <c r="R11517" s="59"/>
    </row>
    <row r="11518" spans="11:18" x14ac:dyDescent="0.2">
      <c r="K11518" s="17">
        <v>11509</v>
      </c>
      <c r="L11518" s="50">
        <v>1.8222219974141421E-3</v>
      </c>
      <c r="M11518" s="50">
        <v>1.8351955292637548E-3</v>
      </c>
      <c r="N11518" s="50">
        <v>4.7600000000000003E-2</v>
      </c>
      <c r="O11518" s="50">
        <v>4.82E-2</v>
      </c>
      <c r="R11518" s="59"/>
    </row>
    <row r="11519" spans="11:18" x14ac:dyDescent="0.2">
      <c r="K11519" s="17">
        <v>11510</v>
      </c>
      <c r="L11519" s="50">
        <v>1.7191103409886774E-3</v>
      </c>
      <c r="M11519" s="50">
        <v>1.73186799194727E-3</v>
      </c>
      <c r="N11519" s="50">
        <v>4.7E-2</v>
      </c>
      <c r="O11519" s="50">
        <v>4.7199999999999999E-2</v>
      </c>
      <c r="R11519" s="59"/>
    </row>
    <row r="11520" spans="11:18" x14ac:dyDescent="0.2">
      <c r="K11520" s="17">
        <v>11511</v>
      </c>
      <c r="L11520" s="50">
        <v>1.4609824078580626E-3</v>
      </c>
      <c r="M11520" s="50">
        <v>1.4732994996553E-3</v>
      </c>
      <c r="N11520" s="50">
        <v>4.5600000000000002E-2</v>
      </c>
      <c r="O11520" s="50">
        <v>4.5999999999999999E-2</v>
      </c>
      <c r="R11520" s="59"/>
    </row>
    <row r="11521" spans="11:18" x14ac:dyDescent="0.2">
      <c r="K11521" s="17">
        <v>11512</v>
      </c>
      <c r="L11521" s="50">
        <v>1.8015483952616997E-3</v>
      </c>
      <c r="M11521" s="50">
        <v>1.8160919751361959E-3</v>
      </c>
      <c r="N11521" s="50">
        <v>5.3800000000000001E-2</v>
      </c>
      <c r="O11521" s="50">
        <v>5.4199999999999998E-2</v>
      </c>
      <c r="R11521" s="59"/>
    </row>
    <row r="11522" spans="11:18" x14ac:dyDescent="0.2">
      <c r="K11522" s="17">
        <v>11513</v>
      </c>
      <c r="L11522" s="50">
        <v>1.8130825785811894E-3</v>
      </c>
      <c r="M11522" s="50">
        <v>1.8271637235472038E-3</v>
      </c>
      <c r="N11522" s="50">
        <v>5.1999999999999998E-2</v>
      </c>
      <c r="O11522" s="50">
        <v>5.2400000000000002E-2</v>
      </c>
      <c r="R11522" s="59"/>
    </row>
    <row r="11523" spans="11:18" x14ac:dyDescent="0.2">
      <c r="K11523" s="17">
        <v>11514</v>
      </c>
      <c r="L11523" s="50">
        <v>1.5676596382001573E-3</v>
      </c>
      <c r="M11523" s="50">
        <v>1.580744265106946E-3</v>
      </c>
      <c r="N11523" s="50">
        <v>4.8599999999999997E-2</v>
      </c>
      <c r="O11523" s="50">
        <v>4.8599999999999997E-2</v>
      </c>
      <c r="R11523" s="59"/>
    </row>
    <row r="11524" spans="11:18" x14ac:dyDescent="0.2">
      <c r="K11524" s="17">
        <v>11515</v>
      </c>
      <c r="L11524" s="50">
        <v>1.6905480606365778E-3</v>
      </c>
      <c r="M11524" s="50">
        <v>1.7045099497001448E-3</v>
      </c>
      <c r="N11524" s="50">
        <v>5.16E-2</v>
      </c>
      <c r="O11524" s="50">
        <v>5.2200000000000003E-2</v>
      </c>
      <c r="R11524" s="59"/>
    </row>
    <row r="11525" spans="11:18" x14ac:dyDescent="0.2">
      <c r="K11525" s="17">
        <v>11516</v>
      </c>
      <c r="L11525" s="50">
        <v>1.7592618890830537E-3</v>
      </c>
      <c r="M11525" s="50">
        <v>1.7735991621355193E-3</v>
      </c>
      <c r="N11525" s="50">
        <v>5.3199999999999997E-2</v>
      </c>
      <c r="O11525" s="50">
        <v>5.3199999999999997E-2</v>
      </c>
      <c r="R11525" s="59"/>
    </row>
    <row r="11526" spans="11:18" x14ac:dyDescent="0.2">
      <c r="K11526" s="17">
        <v>11517</v>
      </c>
      <c r="L11526" s="50">
        <v>1.5648667070007332E-3</v>
      </c>
      <c r="M11526" s="50">
        <v>1.5782090635601041E-3</v>
      </c>
      <c r="N11526" s="50">
        <v>4.9599999999999998E-2</v>
      </c>
      <c r="O11526" s="50">
        <v>4.9599999999999998E-2</v>
      </c>
      <c r="R11526" s="59"/>
    </row>
    <row r="11527" spans="11:18" x14ac:dyDescent="0.2">
      <c r="K11527" s="17">
        <v>11518</v>
      </c>
      <c r="L11527" s="50">
        <v>1.7889604604372036E-3</v>
      </c>
      <c r="M11527" s="50">
        <v>1.8040316882240233E-3</v>
      </c>
      <c r="N11527" s="50">
        <v>5.6000000000000001E-2</v>
      </c>
      <c r="O11527" s="50">
        <v>5.6000000000000001E-2</v>
      </c>
      <c r="R11527" s="59"/>
    </row>
    <row r="11528" spans="11:18" x14ac:dyDescent="0.2">
      <c r="K11528" s="17">
        <v>11519</v>
      </c>
      <c r="L11528" s="50">
        <v>1.5588910660879684E-3</v>
      </c>
      <c r="M11528" s="50">
        <v>1.5720805793130526E-3</v>
      </c>
      <c r="N11528" s="50">
        <v>4.8800000000000003E-2</v>
      </c>
      <c r="O11528" s="50">
        <v>4.9200000000000001E-2</v>
      </c>
      <c r="R11528" s="59"/>
    </row>
    <row r="11529" spans="11:18" x14ac:dyDescent="0.2">
      <c r="K11529" s="17">
        <v>11520</v>
      </c>
      <c r="L11529" s="50">
        <v>1.7201296258254274E-3</v>
      </c>
      <c r="M11529" s="50">
        <v>1.7334985277469865E-3</v>
      </c>
      <c r="N11529" s="50">
        <v>4.9200000000000001E-2</v>
      </c>
      <c r="O11529" s="50">
        <v>5.04E-2</v>
      </c>
      <c r="R11529" s="59"/>
    </row>
    <row r="11530" spans="11:18" x14ac:dyDescent="0.2">
      <c r="K11530" s="17">
        <v>11521</v>
      </c>
      <c r="L11530" s="50">
        <v>1.823111295453188E-3</v>
      </c>
      <c r="M11530" s="50">
        <v>1.8367747983266476E-3</v>
      </c>
      <c r="N11530" s="50">
        <v>5.04E-2</v>
      </c>
      <c r="O11530" s="50">
        <v>5.0799999999999998E-2</v>
      </c>
      <c r="R11530" s="59"/>
    </row>
    <row r="11531" spans="11:18" x14ac:dyDescent="0.2">
      <c r="K11531" s="17">
        <v>11522</v>
      </c>
      <c r="L11531" s="50">
        <v>1.8856121413244899E-3</v>
      </c>
      <c r="M11531" s="50">
        <v>1.9001687629139471E-3</v>
      </c>
      <c r="N11531" s="50">
        <v>5.3600000000000002E-2</v>
      </c>
      <c r="O11531" s="50">
        <v>5.3999999999999999E-2</v>
      </c>
      <c r="R11531" s="59"/>
    </row>
    <row r="11532" spans="11:18" x14ac:dyDescent="0.2">
      <c r="K11532" s="17">
        <v>11523</v>
      </c>
      <c r="L11532" s="50">
        <v>1.7668619778159929E-3</v>
      </c>
      <c r="M11532" s="50">
        <v>1.7814429784617091E-3</v>
      </c>
      <c r="N11532" s="50">
        <v>5.3800000000000001E-2</v>
      </c>
      <c r="O11532" s="50">
        <v>5.4399999999999997E-2</v>
      </c>
      <c r="R11532" s="59"/>
    </row>
    <row r="11533" spans="11:18" x14ac:dyDescent="0.2">
      <c r="K11533" s="17">
        <v>11524</v>
      </c>
      <c r="L11533" s="50">
        <v>1.8437307193890984E-3</v>
      </c>
      <c r="M11533" s="50">
        <v>1.8581670952541045E-3</v>
      </c>
      <c r="N11533" s="50">
        <v>5.3400000000000003E-2</v>
      </c>
      <c r="O11533" s="50">
        <v>5.3600000000000002E-2</v>
      </c>
      <c r="R11533" s="59"/>
    </row>
    <row r="11534" spans="11:18" x14ac:dyDescent="0.2">
      <c r="K11534" s="17">
        <v>11525</v>
      </c>
      <c r="L11534" s="50">
        <v>1.6674080237866124E-3</v>
      </c>
      <c r="M11534" s="50">
        <v>1.6810953856384811E-3</v>
      </c>
      <c r="N11534" s="50">
        <v>5.0599999999999999E-2</v>
      </c>
      <c r="O11534" s="50">
        <v>5.0999999999999997E-2</v>
      </c>
      <c r="R11534" s="59"/>
    </row>
    <row r="11535" spans="11:18" x14ac:dyDescent="0.2">
      <c r="K11535" s="17">
        <v>11526</v>
      </c>
      <c r="L11535" s="50">
        <v>1.7399392705221815E-3</v>
      </c>
      <c r="M11535" s="50">
        <v>1.7533070740027622E-3</v>
      </c>
      <c r="N11535" s="50">
        <v>4.9399999999999999E-2</v>
      </c>
      <c r="O11535" s="50">
        <v>4.9599999999999998E-2</v>
      </c>
      <c r="R11535" s="59"/>
    </row>
    <row r="11536" spans="11:18" x14ac:dyDescent="0.2">
      <c r="K11536" s="17">
        <v>11527</v>
      </c>
      <c r="L11536" s="50">
        <v>1.9370841116284484E-3</v>
      </c>
      <c r="M11536" s="50">
        <v>1.9522721185699368E-3</v>
      </c>
      <c r="N11536" s="50">
        <v>5.62E-2</v>
      </c>
      <c r="O11536" s="50">
        <v>5.6399999999999999E-2</v>
      </c>
      <c r="R11536" s="59"/>
    </row>
    <row r="11537" spans="11:18" x14ac:dyDescent="0.2">
      <c r="K11537" s="17">
        <v>11528</v>
      </c>
      <c r="L11537" s="50">
        <v>1.7814061334909318E-3</v>
      </c>
      <c r="M11537" s="50">
        <v>1.7956472146711171E-3</v>
      </c>
      <c r="N11537" s="50">
        <v>5.28E-2</v>
      </c>
      <c r="O11537" s="50">
        <v>5.28E-2</v>
      </c>
      <c r="R11537" s="59"/>
    </row>
    <row r="11538" spans="11:18" x14ac:dyDescent="0.2">
      <c r="K11538" s="17">
        <v>11529</v>
      </c>
      <c r="L11538" s="50">
        <v>1.5631528379723854E-3</v>
      </c>
      <c r="M11538" s="50">
        <v>1.577014409081327E-3</v>
      </c>
      <c r="N11538" s="50">
        <v>5.1400000000000001E-2</v>
      </c>
      <c r="O11538" s="50">
        <v>5.1799999999999999E-2</v>
      </c>
      <c r="R11538" s="59"/>
    </row>
    <row r="11539" spans="11:18" x14ac:dyDescent="0.2">
      <c r="K11539" s="17">
        <v>11530</v>
      </c>
      <c r="L11539" s="50">
        <v>1.7908473240880226E-3</v>
      </c>
      <c r="M11539" s="50">
        <v>1.8044190233925633E-3</v>
      </c>
      <c r="N11539" s="50">
        <v>5.0200000000000002E-2</v>
      </c>
      <c r="O11539" s="50">
        <v>5.0200000000000002E-2</v>
      </c>
      <c r="R11539" s="59"/>
    </row>
    <row r="11540" spans="11:18" x14ac:dyDescent="0.2">
      <c r="K11540" s="17">
        <v>11531</v>
      </c>
      <c r="L11540" s="50">
        <v>1.7390583878684343E-3</v>
      </c>
      <c r="M11540" s="50">
        <v>1.7524138865162321E-3</v>
      </c>
      <c r="N11540" s="50">
        <v>4.9399999999999999E-2</v>
      </c>
      <c r="O11540" s="50">
        <v>4.9599999999999998E-2</v>
      </c>
      <c r="R11540" s="59"/>
    </row>
    <row r="11541" spans="11:18" x14ac:dyDescent="0.2">
      <c r="K11541" s="17">
        <v>11532</v>
      </c>
      <c r="L11541" s="50">
        <v>1.6748900449656244E-3</v>
      </c>
      <c r="M11541" s="50">
        <v>1.687426050984812E-3</v>
      </c>
      <c r="N11541" s="50">
        <v>4.6199999999999998E-2</v>
      </c>
      <c r="O11541" s="50">
        <v>4.6600000000000003E-2</v>
      </c>
      <c r="R11541" s="59"/>
    </row>
    <row r="11542" spans="11:18" x14ac:dyDescent="0.2">
      <c r="K11542" s="17">
        <v>11533</v>
      </c>
      <c r="L11542" s="50">
        <v>1.3414221226062406E-3</v>
      </c>
      <c r="M11542" s="50">
        <v>1.3535976060298485E-3</v>
      </c>
      <c r="N11542" s="50">
        <v>4.5199999999999997E-2</v>
      </c>
      <c r="O11542" s="50">
        <v>4.5600000000000002E-2</v>
      </c>
      <c r="R11542" s="59"/>
    </row>
    <row r="11543" spans="11:18" x14ac:dyDescent="0.2">
      <c r="K11543" s="17">
        <v>11534</v>
      </c>
      <c r="L11543" s="50">
        <v>1.6656914987227679E-3</v>
      </c>
      <c r="M11543" s="50">
        <v>1.6787565653458665E-3</v>
      </c>
      <c r="N11543" s="50">
        <v>4.8399999999999999E-2</v>
      </c>
      <c r="O11543" s="50">
        <v>4.8399999999999999E-2</v>
      </c>
      <c r="R11543" s="59"/>
    </row>
    <row r="11544" spans="11:18" x14ac:dyDescent="0.2">
      <c r="K11544" s="17">
        <v>11535</v>
      </c>
      <c r="L11544" s="50">
        <v>1.6072352198731614E-3</v>
      </c>
      <c r="M11544" s="50">
        <v>1.6216777933869349E-3</v>
      </c>
      <c r="N11544" s="50">
        <v>5.3800000000000001E-2</v>
      </c>
      <c r="O11544" s="50">
        <v>5.3800000000000001E-2</v>
      </c>
      <c r="R11544" s="59"/>
    </row>
    <row r="11545" spans="11:18" x14ac:dyDescent="0.2">
      <c r="K11545" s="17">
        <v>11536</v>
      </c>
      <c r="L11545" s="50">
        <v>1.5044999719001379E-3</v>
      </c>
      <c r="M11545" s="50">
        <v>1.5175491004251833E-3</v>
      </c>
      <c r="N11545" s="50">
        <v>4.82E-2</v>
      </c>
      <c r="O11545" s="50">
        <v>4.8599999999999997E-2</v>
      </c>
      <c r="R11545" s="59"/>
    </row>
    <row r="11546" spans="11:18" x14ac:dyDescent="0.2">
      <c r="K11546" s="17">
        <v>11537</v>
      </c>
      <c r="L11546" s="50">
        <v>1.7701253273470388E-3</v>
      </c>
      <c r="M11546" s="50">
        <v>1.7841675667698751E-3</v>
      </c>
      <c r="N11546" s="50">
        <v>5.1999999999999998E-2</v>
      </c>
      <c r="O11546" s="50">
        <v>5.2200000000000003E-2</v>
      </c>
      <c r="R11546" s="59"/>
    </row>
    <row r="11547" spans="11:18" x14ac:dyDescent="0.2">
      <c r="K11547" s="17">
        <v>11538</v>
      </c>
      <c r="L11547" s="50">
        <v>1.7816327484703109E-3</v>
      </c>
      <c r="M11547" s="50">
        <v>1.7956152578667243E-3</v>
      </c>
      <c r="N11547" s="50">
        <v>5.1799999999999999E-2</v>
      </c>
      <c r="O11547" s="50">
        <v>5.1799999999999999E-2</v>
      </c>
      <c r="R11547" s="59"/>
    </row>
    <row r="11548" spans="11:18" x14ac:dyDescent="0.2">
      <c r="K11548" s="17">
        <v>11539</v>
      </c>
      <c r="L11548" s="50">
        <v>1.7009390776102536E-3</v>
      </c>
      <c r="M11548" s="50">
        <v>1.7143260860274924E-3</v>
      </c>
      <c r="N11548" s="50">
        <v>4.9599999999999998E-2</v>
      </c>
      <c r="O11548" s="50">
        <v>4.9599999999999998E-2</v>
      </c>
      <c r="R11548" s="59"/>
    </row>
    <row r="11549" spans="11:18" x14ac:dyDescent="0.2">
      <c r="K11549" s="17">
        <v>11540</v>
      </c>
      <c r="L11549" s="50">
        <v>1.6369982906410034E-3</v>
      </c>
      <c r="M11549" s="50">
        <v>1.6507264216313175E-3</v>
      </c>
      <c r="N11549" s="50">
        <v>5.0999999999999997E-2</v>
      </c>
      <c r="O11549" s="50">
        <v>5.0999999999999997E-2</v>
      </c>
      <c r="R11549" s="59"/>
    </row>
    <row r="11550" spans="11:18" x14ac:dyDescent="0.2">
      <c r="K11550" s="17">
        <v>11541</v>
      </c>
      <c r="L11550" s="50">
        <v>1.8291526285386058E-3</v>
      </c>
      <c r="M11550" s="50">
        <v>1.8432410372468165E-3</v>
      </c>
      <c r="N11550" s="50">
        <v>5.1799999999999999E-2</v>
      </c>
      <c r="O11550" s="50">
        <v>5.2600000000000001E-2</v>
      </c>
      <c r="R11550" s="59"/>
    </row>
    <row r="11551" spans="11:18" x14ac:dyDescent="0.2">
      <c r="K11551" s="17">
        <v>11542</v>
      </c>
      <c r="L11551" s="50">
        <v>1.8606340958809988E-3</v>
      </c>
      <c r="M11551" s="50">
        <v>1.8749199694587091E-3</v>
      </c>
      <c r="N11551" s="50">
        <v>5.2400000000000002E-2</v>
      </c>
      <c r="O11551" s="50">
        <v>5.3199999999999997E-2</v>
      </c>
      <c r="R11551" s="59"/>
    </row>
    <row r="11552" spans="11:18" x14ac:dyDescent="0.2">
      <c r="K11552" s="17">
        <v>11543</v>
      </c>
      <c r="L11552" s="50">
        <v>1.8461084319999863E-3</v>
      </c>
      <c r="M11552" s="50">
        <v>1.8594887436760323E-3</v>
      </c>
      <c r="N11552" s="50">
        <v>4.9200000000000001E-2</v>
      </c>
      <c r="O11552" s="50">
        <v>4.9599999999999998E-2</v>
      </c>
      <c r="R11552" s="59"/>
    </row>
    <row r="11553" spans="11:18" x14ac:dyDescent="0.2">
      <c r="K11553" s="17">
        <v>11544</v>
      </c>
      <c r="L11553" s="50">
        <v>1.685747810849567E-3</v>
      </c>
      <c r="M11553" s="50">
        <v>1.6994450251730053E-3</v>
      </c>
      <c r="N11553" s="50">
        <v>5.0599999999999999E-2</v>
      </c>
      <c r="O11553" s="50">
        <v>5.0999999999999997E-2</v>
      </c>
      <c r="R11553" s="59"/>
    </row>
    <row r="11554" spans="11:18" x14ac:dyDescent="0.2">
      <c r="K11554" s="17">
        <v>11545</v>
      </c>
      <c r="L11554" s="50">
        <v>1.5765136381282535E-3</v>
      </c>
      <c r="M11554" s="50">
        <v>1.5902454133712102E-3</v>
      </c>
      <c r="N11554" s="50">
        <v>5.0799999999999998E-2</v>
      </c>
      <c r="O11554" s="50">
        <v>5.1200000000000002E-2</v>
      </c>
      <c r="R11554" s="59"/>
    </row>
    <row r="11555" spans="11:18" x14ac:dyDescent="0.2">
      <c r="K11555" s="17">
        <v>11546</v>
      </c>
      <c r="L11555" s="50">
        <v>1.6790061414028732E-3</v>
      </c>
      <c r="M11555" s="50">
        <v>1.6926445987209217E-3</v>
      </c>
      <c r="N11555" s="50">
        <v>5.0599999999999999E-2</v>
      </c>
      <c r="O11555" s="50">
        <v>5.0599999999999999E-2</v>
      </c>
      <c r="R11555" s="59"/>
    </row>
    <row r="11556" spans="11:18" x14ac:dyDescent="0.2">
      <c r="K11556" s="17">
        <v>11547</v>
      </c>
      <c r="L11556" s="50">
        <v>1.7212495131760644E-3</v>
      </c>
      <c r="M11556" s="50">
        <v>1.7357534631053501E-3</v>
      </c>
      <c r="N11556" s="50">
        <v>5.3600000000000002E-2</v>
      </c>
      <c r="O11556" s="50">
        <v>5.3999999999999999E-2</v>
      </c>
      <c r="R11556" s="59"/>
    </row>
    <row r="11557" spans="11:18" x14ac:dyDescent="0.2">
      <c r="K11557" s="17">
        <v>11548</v>
      </c>
      <c r="L11557" s="50">
        <v>1.8012324082729979E-3</v>
      </c>
      <c r="M11557" s="50">
        <v>1.8158591142365837E-3</v>
      </c>
      <c r="N11557" s="50">
        <v>5.3999999999999999E-2</v>
      </c>
      <c r="O11557" s="50">
        <v>5.4399999999999997E-2</v>
      </c>
      <c r="R11557" s="59"/>
    </row>
    <row r="11558" spans="11:18" x14ac:dyDescent="0.2">
      <c r="K11558" s="17">
        <v>11549</v>
      </c>
      <c r="L11558" s="50">
        <v>2.0359878289923335E-3</v>
      </c>
      <c r="M11558" s="50">
        <v>2.0508551299246881E-3</v>
      </c>
      <c r="N11558" s="50">
        <v>5.4800000000000001E-2</v>
      </c>
      <c r="O11558" s="50">
        <v>5.5E-2</v>
      </c>
      <c r="R11558" s="59"/>
    </row>
    <row r="11559" spans="11:18" x14ac:dyDescent="0.2">
      <c r="K11559" s="17">
        <v>11550</v>
      </c>
      <c r="L11559" s="50">
        <v>1.8707984301565687E-3</v>
      </c>
      <c r="M11559" s="50">
        <v>1.8852240329162271E-3</v>
      </c>
      <c r="N11559" s="50">
        <v>5.3400000000000003E-2</v>
      </c>
      <c r="O11559" s="50">
        <v>5.3400000000000003E-2</v>
      </c>
      <c r="R11559" s="59"/>
    </row>
    <row r="11560" spans="11:18" x14ac:dyDescent="0.2">
      <c r="K11560" s="17">
        <v>11551</v>
      </c>
      <c r="L11560" s="50">
        <v>1.7290293420835334E-3</v>
      </c>
      <c r="M11560" s="50">
        <v>1.742580755949274E-3</v>
      </c>
      <c r="N11560" s="50">
        <v>5.0200000000000002E-2</v>
      </c>
      <c r="O11560" s="50">
        <v>5.0200000000000002E-2</v>
      </c>
      <c r="R11560" s="59"/>
    </row>
    <row r="11561" spans="11:18" x14ac:dyDescent="0.2">
      <c r="K11561" s="17">
        <v>11552</v>
      </c>
      <c r="L11561" s="50">
        <v>1.6236624544026302E-3</v>
      </c>
      <c r="M11561" s="50">
        <v>1.6374211756119117E-3</v>
      </c>
      <c r="N11561" s="50">
        <v>5.0999999999999997E-2</v>
      </c>
      <c r="O11561" s="50">
        <v>5.1200000000000002E-2</v>
      </c>
      <c r="R11561" s="59"/>
    </row>
    <row r="11562" spans="11:18" x14ac:dyDescent="0.2">
      <c r="K11562" s="17">
        <v>11553</v>
      </c>
      <c r="L11562" s="50">
        <v>1.5806897766224984E-3</v>
      </c>
      <c r="M11562" s="50">
        <v>1.5941107038267579E-3</v>
      </c>
      <c r="N11562" s="50">
        <v>4.9799999999999997E-2</v>
      </c>
      <c r="O11562" s="50">
        <v>5.0200000000000002E-2</v>
      </c>
      <c r="R11562" s="59"/>
    </row>
    <row r="11563" spans="11:18" x14ac:dyDescent="0.2">
      <c r="K11563" s="17">
        <v>11554</v>
      </c>
      <c r="L11563" s="50">
        <v>1.682354289517914E-3</v>
      </c>
      <c r="M11563" s="50">
        <v>1.6961684103658711E-3</v>
      </c>
      <c r="N11563" s="50">
        <v>5.0999999999999997E-2</v>
      </c>
      <c r="O11563" s="50">
        <v>5.1400000000000001E-2</v>
      </c>
      <c r="R11563" s="59"/>
    </row>
    <row r="11564" spans="11:18" x14ac:dyDescent="0.2">
      <c r="K11564" s="17">
        <v>11555</v>
      </c>
      <c r="L11564" s="50">
        <v>1.6953851479076755E-3</v>
      </c>
      <c r="M11564" s="50">
        <v>1.7087115017775528E-3</v>
      </c>
      <c r="N11564" s="50">
        <v>4.9200000000000001E-2</v>
      </c>
      <c r="O11564" s="50">
        <v>4.9599999999999998E-2</v>
      </c>
      <c r="R11564" s="59"/>
    </row>
    <row r="11565" spans="11:18" x14ac:dyDescent="0.2">
      <c r="K11565" s="17">
        <v>11556</v>
      </c>
      <c r="L11565" s="50">
        <v>1.822872429045902E-3</v>
      </c>
      <c r="M11565" s="50">
        <v>1.8366357495283449E-3</v>
      </c>
      <c r="N11565" s="50">
        <v>5.0599999999999999E-2</v>
      </c>
      <c r="O11565" s="50">
        <v>5.1200000000000002E-2</v>
      </c>
      <c r="R11565" s="59"/>
    </row>
    <row r="11566" spans="11:18" x14ac:dyDescent="0.2">
      <c r="K11566" s="17">
        <v>11557</v>
      </c>
      <c r="L11566" s="50">
        <v>1.5977391200261617E-3</v>
      </c>
      <c r="M11566" s="50">
        <v>1.6116394257123801E-3</v>
      </c>
      <c r="N11566" s="50">
        <v>5.1200000000000002E-2</v>
      </c>
      <c r="O11566" s="50">
        <v>5.2200000000000003E-2</v>
      </c>
      <c r="R11566" s="59"/>
    </row>
    <row r="11567" spans="11:18" x14ac:dyDescent="0.2">
      <c r="K11567" s="17">
        <v>11558</v>
      </c>
      <c r="L11567" s="50">
        <v>1.713629958538747E-3</v>
      </c>
      <c r="M11567" s="50">
        <v>1.7279522575706396E-3</v>
      </c>
      <c r="N11567" s="50">
        <v>5.3199999999999997E-2</v>
      </c>
      <c r="O11567" s="50">
        <v>5.3199999999999997E-2</v>
      </c>
      <c r="R11567" s="59"/>
    </row>
    <row r="11568" spans="11:18" x14ac:dyDescent="0.2">
      <c r="K11568" s="17">
        <v>11559</v>
      </c>
      <c r="L11568" s="50">
        <v>1.7981030907743794E-3</v>
      </c>
      <c r="M11568" s="50">
        <v>1.8129636519096885E-3</v>
      </c>
      <c r="N11568" s="50">
        <v>5.5E-2</v>
      </c>
      <c r="O11568" s="50">
        <v>5.5399999999999998E-2</v>
      </c>
      <c r="R11568" s="59"/>
    </row>
    <row r="11569" spans="11:18" x14ac:dyDescent="0.2">
      <c r="K11569" s="17">
        <v>11560</v>
      </c>
      <c r="L11569" s="50">
        <v>1.8116362001613336E-3</v>
      </c>
      <c r="M11569" s="50">
        <v>1.8267519893551021E-3</v>
      </c>
      <c r="N11569" s="50">
        <v>5.6000000000000001E-2</v>
      </c>
      <c r="O11569" s="50">
        <v>5.6399999999999999E-2</v>
      </c>
      <c r="R11569" s="59"/>
    </row>
    <row r="11570" spans="11:18" x14ac:dyDescent="0.2">
      <c r="K11570" s="17">
        <v>11561</v>
      </c>
      <c r="L11570" s="50">
        <v>1.7648685161238754E-3</v>
      </c>
      <c r="M11570" s="50">
        <v>1.7787747594327288E-3</v>
      </c>
      <c r="N11570" s="50">
        <v>5.1400000000000001E-2</v>
      </c>
      <c r="O11570" s="50">
        <v>5.16E-2</v>
      </c>
      <c r="R11570" s="59"/>
    </row>
    <row r="11571" spans="11:18" x14ac:dyDescent="0.2">
      <c r="K11571" s="17">
        <v>11562</v>
      </c>
      <c r="L11571" s="50">
        <v>1.5237946194646128E-3</v>
      </c>
      <c r="M11571" s="50">
        <v>1.5371506800134352E-3</v>
      </c>
      <c r="N11571" s="50">
        <v>4.9399999999999999E-2</v>
      </c>
      <c r="O11571" s="50">
        <v>0.05</v>
      </c>
      <c r="R11571" s="59"/>
    </row>
    <row r="11572" spans="11:18" x14ac:dyDescent="0.2">
      <c r="K11572" s="17">
        <v>11563</v>
      </c>
      <c r="L11572" s="50">
        <v>1.8402683958267001E-3</v>
      </c>
      <c r="M11572" s="50">
        <v>1.8540584264352027E-3</v>
      </c>
      <c r="N11572" s="50">
        <v>5.0799999999999998E-2</v>
      </c>
      <c r="O11572" s="50">
        <v>5.1200000000000002E-2</v>
      </c>
      <c r="R11572" s="59"/>
    </row>
    <row r="11573" spans="11:18" x14ac:dyDescent="0.2">
      <c r="K11573" s="17">
        <v>11564</v>
      </c>
      <c r="L11573" s="50">
        <v>1.7718675077124863E-3</v>
      </c>
      <c r="M11573" s="50">
        <v>1.7862012116193534E-3</v>
      </c>
      <c r="N11573" s="50">
        <v>5.2999999999999999E-2</v>
      </c>
      <c r="O11573" s="50">
        <v>5.3400000000000003E-2</v>
      </c>
      <c r="R11573" s="59"/>
    </row>
    <row r="11574" spans="11:18" x14ac:dyDescent="0.2">
      <c r="K11574" s="17">
        <v>11565</v>
      </c>
      <c r="L11574" s="50">
        <v>1.8085671544682623E-3</v>
      </c>
      <c r="M11574" s="50">
        <v>1.8227399788429011E-3</v>
      </c>
      <c r="N11574" s="50">
        <v>5.2200000000000003E-2</v>
      </c>
      <c r="O11574" s="50">
        <v>5.28E-2</v>
      </c>
      <c r="R11574" s="59"/>
    </row>
    <row r="11575" spans="11:18" x14ac:dyDescent="0.2">
      <c r="K11575" s="17">
        <v>11566</v>
      </c>
      <c r="L11575" s="50">
        <v>1.948842386641125E-3</v>
      </c>
      <c r="M11575" s="50">
        <v>1.9632548297981423E-3</v>
      </c>
      <c r="N11575" s="50">
        <v>5.3199999999999997E-2</v>
      </c>
      <c r="O11575" s="50">
        <v>5.3400000000000003E-2</v>
      </c>
      <c r="R11575" s="59"/>
    </row>
    <row r="11576" spans="11:18" x14ac:dyDescent="0.2">
      <c r="K11576" s="17">
        <v>11567</v>
      </c>
      <c r="L11576" s="50">
        <v>1.860993549875372E-3</v>
      </c>
      <c r="M11576" s="50">
        <v>1.8758990768369681E-3</v>
      </c>
      <c r="N11576" s="50">
        <v>5.4800000000000001E-2</v>
      </c>
      <c r="O11576" s="50">
        <v>5.5399999999999998E-2</v>
      </c>
      <c r="R11576" s="59"/>
    </row>
    <row r="11577" spans="11:18" x14ac:dyDescent="0.2">
      <c r="K11577" s="17">
        <v>11568</v>
      </c>
      <c r="L11577" s="50">
        <v>1.7228299327905617E-3</v>
      </c>
      <c r="M11577" s="50">
        <v>1.7365893122884986E-3</v>
      </c>
      <c r="N11577" s="50">
        <v>5.0599999999999999E-2</v>
      </c>
      <c r="O11577" s="50">
        <v>5.1200000000000002E-2</v>
      </c>
      <c r="R11577" s="59"/>
    </row>
    <row r="11578" spans="11:18" x14ac:dyDescent="0.2">
      <c r="K11578" s="17">
        <v>11569</v>
      </c>
      <c r="L11578" s="50">
        <v>1.6263832440427575E-3</v>
      </c>
      <c r="M11578" s="50">
        <v>1.6393748847205601E-3</v>
      </c>
      <c r="N11578" s="50">
        <v>4.7800000000000002E-2</v>
      </c>
      <c r="O11578" s="50">
        <v>4.82E-2</v>
      </c>
      <c r="R11578" s="59"/>
    </row>
    <row r="11579" spans="11:18" x14ac:dyDescent="0.2">
      <c r="K11579" s="17">
        <v>11570</v>
      </c>
      <c r="L11579" s="50">
        <v>1.6624067657547308E-3</v>
      </c>
      <c r="M11579" s="50">
        <v>1.6760915052525028E-3</v>
      </c>
      <c r="N11579" s="50">
        <v>5.0799999999999998E-2</v>
      </c>
      <c r="O11579" s="50">
        <v>5.0799999999999998E-2</v>
      </c>
      <c r="R11579" s="59"/>
    </row>
    <row r="11580" spans="11:18" x14ac:dyDescent="0.2">
      <c r="K11580" s="17">
        <v>11571</v>
      </c>
      <c r="L11580" s="50">
        <v>1.7517251442278725E-3</v>
      </c>
      <c r="M11580" s="50">
        <v>1.7653357349020243E-3</v>
      </c>
      <c r="N11580" s="50">
        <v>5.04E-2</v>
      </c>
      <c r="O11580" s="50">
        <v>5.04E-2</v>
      </c>
      <c r="R11580" s="59"/>
    </row>
    <row r="11581" spans="11:18" x14ac:dyDescent="0.2">
      <c r="K11581" s="17">
        <v>11572</v>
      </c>
      <c r="L11581" s="50">
        <v>1.4251967249935807E-3</v>
      </c>
      <c r="M11581" s="50">
        <v>1.4379119772197349E-3</v>
      </c>
      <c r="N11581" s="50">
        <v>4.7199999999999999E-2</v>
      </c>
      <c r="O11581" s="50">
        <v>4.7399999999999998E-2</v>
      </c>
      <c r="R11581" s="59"/>
    </row>
    <row r="11582" spans="11:18" x14ac:dyDescent="0.2">
      <c r="K11582" s="17">
        <v>11573</v>
      </c>
      <c r="L11582" s="50">
        <v>1.8133029413099945E-3</v>
      </c>
      <c r="M11582" s="50">
        <v>1.8270470581785692E-3</v>
      </c>
      <c r="N11582" s="50">
        <v>5.04E-2</v>
      </c>
      <c r="O11582" s="50">
        <v>5.1400000000000001E-2</v>
      </c>
      <c r="R11582" s="59"/>
    </row>
    <row r="11583" spans="11:18" x14ac:dyDescent="0.2">
      <c r="K11583" s="17">
        <v>11574</v>
      </c>
      <c r="L11583" s="50">
        <v>1.8719864688013419E-3</v>
      </c>
      <c r="M11583" s="50">
        <v>1.88698194758989E-3</v>
      </c>
      <c r="N11583" s="50">
        <v>5.4800000000000001E-2</v>
      </c>
      <c r="O11583" s="50">
        <v>5.62E-2</v>
      </c>
      <c r="R11583" s="59"/>
    </row>
    <row r="11584" spans="11:18" x14ac:dyDescent="0.2">
      <c r="K11584" s="17">
        <v>11575</v>
      </c>
      <c r="L11584" s="50">
        <v>1.6030345303280796E-3</v>
      </c>
      <c r="M11584" s="50">
        <v>1.6158749062494323E-3</v>
      </c>
      <c r="N11584" s="50">
        <v>4.7399999999999998E-2</v>
      </c>
      <c r="O11584" s="50">
        <v>4.7800000000000002E-2</v>
      </c>
      <c r="R11584" s="59"/>
    </row>
    <row r="11585" spans="11:18" x14ac:dyDescent="0.2">
      <c r="K11585" s="17">
        <v>11576</v>
      </c>
      <c r="L11585" s="50">
        <v>1.7537919453693449E-3</v>
      </c>
      <c r="M11585" s="50">
        <v>1.767285365185914E-3</v>
      </c>
      <c r="N11585" s="50">
        <v>4.9799999999999997E-2</v>
      </c>
      <c r="O11585" s="50">
        <v>5.0200000000000002E-2</v>
      </c>
      <c r="R11585" s="59"/>
    </row>
    <row r="11586" spans="11:18" x14ac:dyDescent="0.2">
      <c r="K11586" s="17">
        <v>11577</v>
      </c>
      <c r="L11586" s="50">
        <v>1.7004522912738075E-3</v>
      </c>
      <c r="M11586" s="50">
        <v>1.7149371784328526E-3</v>
      </c>
      <c r="N11586" s="50">
        <v>5.3199999999999997E-2</v>
      </c>
      <c r="O11586" s="50">
        <v>5.3999999999999999E-2</v>
      </c>
      <c r="R11586" s="59"/>
    </row>
    <row r="11587" spans="11:18" x14ac:dyDescent="0.2">
      <c r="K11587" s="17">
        <v>11578</v>
      </c>
      <c r="L11587" s="50">
        <v>1.7755441309657122E-3</v>
      </c>
      <c r="M11587" s="50">
        <v>1.7908026382497575E-3</v>
      </c>
      <c r="N11587" s="50">
        <v>5.6599999999999998E-2</v>
      </c>
      <c r="O11587" s="50">
        <v>5.74E-2</v>
      </c>
      <c r="R11587" s="59"/>
    </row>
    <row r="11588" spans="11:18" x14ac:dyDescent="0.2">
      <c r="K11588" s="17">
        <v>11579</v>
      </c>
      <c r="L11588" s="50">
        <v>2.0073937226097265E-3</v>
      </c>
      <c r="M11588" s="50">
        <v>2.0225883580345175E-3</v>
      </c>
      <c r="N11588" s="50">
        <v>5.62E-2</v>
      </c>
      <c r="O11588" s="50">
        <v>5.62E-2</v>
      </c>
      <c r="R11588" s="59"/>
    </row>
    <row r="11589" spans="11:18" x14ac:dyDescent="0.2">
      <c r="K11589" s="17">
        <v>11580</v>
      </c>
      <c r="L11589" s="50">
        <v>1.842095583442727E-3</v>
      </c>
      <c r="M11589" s="50">
        <v>1.8560776464271072E-3</v>
      </c>
      <c r="N11589" s="50">
        <v>5.1400000000000001E-2</v>
      </c>
      <c r="O11589" s="50">
        <v>5.1799999999999999E-2</v>
      </c>
      <c r="R11589" s="59"/>
    </row>
    <row r="11590" spans="11:18" x14ac:dyDescent="0.2">
      <c r="K11590" s="17">
        <v>11581</v>
      </c>
      <c r="L11590" s="50">
        <v>1.7411293077417853E-3</v>
      </c>
      <c r="M11590" s="50">
        <v>1.7550438714879423E-3</v>
      </c>
      <c r="N11590" s="50">
        <v>5.1400000000000001E-2</v>
      </c>
      <c r="O11590" s="50">
        <v>5.16E-2</v>
      </c>
      <c r="R11590" s="59"/>
    </row>
    <row r="11591" spans="11:18" x14ac:dyDescent="0.2">
      <c r="K11591" s="17">
        <v>11582</v>
      </c>
      <c r="L11591" s="50">
        <v>1.6688826597584694E-3</v>
      </c>
      <c r="M11591" s="50">
        <v>1.6823032823643452E-3</v>
      </c>
      <c r="N11591" s="50">
        <v>4.9599999999999998E-2</v>
      </c>
      <c r="O11591" s="50">
        <v>0.05</v>
      </c>
      <c r="R11591" s="59"/>
    </row>
    <row r="11592" spans="11:18" x14ac:dyDescent="0.2">
      <c r="K11592" s="17">
        <v>11583</v>
      </c>
      <c r="L11592" s="50">
        <v>1.6269974220448934E-3</v>
      </c>
      <c r="M11592" s="50">
        <v>1.6403296352090063E-3</v>
      </c>
      <c r="N11592" s="50">
        <v>4.9399999999999999E-2</v>
      </c>
      <c r="O11592" s="50">
        <v>4.9799999999999997E-2</v>
      </c>
      <c r="R11592" s="59"/>
    </row>
    <row r="11593" spans="11:18" x14ac:dyDescent="0.2">
      <c r="K11593" s="17">
        <v>11584</v>
      </c>
      <c r="L11593" s="50">
        <v>1.6190205697427327E-3</v>
      </c>
      <c r="M11593" s="50">
        <v>1.6324324260059307E-3</v>
      </c>
      <c r="N11593" s="50">
        <v>4.9799999999999997E-2</v>
      </c>
      <c r="O11593" s="50">
        <v>4.9799999999999997E-2</v>
      </c>
      <c r="R11593" s="59"/>
    </row>
    <row r="11594" spans="11:18" x14ac:dyDescent="0.2">
      <c r="K11594" s="17">
        <v>11585</v>
      </c>
      <c r="L11594" s="50">
        <v>1.5506196183664937E-3</v>
      </c>
      <c r="M11594" s="50">
        <v>1.5642284446817408E-3</v>
      </c>
      <c r="N11594" s="50">
        <v>5.0599999999999999E-2</v>
      </c>
      <c r="O11594" s="50">
        <v>5.0999999999999997E-2</v>
      </c>
      <c r="R11594" s="59"/>
    </row>
    <row r="11595" spans="11:18" x14ac:dyDescent="0.2">
      <c r="K11595" s="17">
        <v>11586</v>
      </c>
      <c r="L11595" s="50">
        <v>1.6983302612008928E-3</v>
      </c>
      <c r="M11595" s="50">
        <v>1.7127158614197236E-3</v>
      </c>
      <c r="N11595" s="50">
        <v>5.2999999999999999E-2</v>
      </c>
      <c r="O11595" s="50">
        <v>5.3800000000000001E-2</v>
      </c>
      <c r="R11595" s="59"/>
    </row>
    <row r="11596" spans="11:18" x14ac:dyDescent="0.2">
      <c r="K11596" s="17">
        <v>11587</v>
      </c>
      <c r="L11596" s="50">
        <v>1.7539248065901131E-3</v>
      </c>
      <c r="M11596" s="50">
        <v>1.7665365483980875E-3</v>
      </c>
      <c r="N11596" s="50">
        <v>4.6399999999999997E-2</v>
      </c>
      <c r="O11596" s="50">
        <v>4.6600000000000003E-2</v>
      </c>
      <c r="R11596" s="59"/>
    </row>
    <row r="11597" spans="11:18" x14ac:dyDescent="0.2">
      <c r="K11597" s="17">
        <v>11588</v>
      </c>
      <c r="L11597" s="50">
        <v>1.6066603942985901E-3</v>
      </c>
      <c r="M11597" s="50">
        <v>1.6198609382188994E-3</v>
      </c>
      <c r="N11597" s="50">
        <v>4.8800000000000003E-2</v>
      </c>
      <c r="O11597" s="50">
        <v>4.9200000000000001E-2</v>
      </c>
      <c r="R11597" s="59"/>
    </row>
    <row r="11598" spans="11:18" x14ac:dyDescent="0.2">
      <c r="K11598" s="17">
        <v>11589</v>
      </c>
      <c r="L11598" s="50">
        <v>1.5793262392424132E-3</v>
      </c>
      <c r="M11598" s="50">
        <v>1.592621611437016E-3</v>
      </c>
      <c r="N11598" s="50">
        <v>4.9399999999999999E-2</v>
      </c>
      <c r="O11598" s="50">
        <v>4.9399999999999999E-2</v>
      </c>
      <c r="R11598" s="59"/>
    </row>
    <row r="11599" spans="11:18" x14ac:dyDescent="0.2">
      <c r="K11599" s="17">
        <v>11590</v>
      </c>
      <c r="L11599" s="50">
        <v>1.7186426725890754E-3</v>
      </c>
      <c r="M11599" s="50">
        <v>1.7329148873029816E-3</v>
      </c>
      <c r="N11599" s="50">
        <v>5.2999999999999999E-2</v>
      </c>
      <c r="O11599" s="50">
        <v>5.2999999999999999E-2</v>
      </c>
      <c r="R11599" s="59"/>
    </row>
    <row r="11600" spans="11:18" x14ac:dyDescent="0.2">
      <c r="K11600" s="17">
        <v>11591</v>
      </c>
      <c r="L11600" s="50">
        <v>1.68879752260946E-3</v>
      </c>
      <c r="M11600" s="50">
        <v>1.7023514432006927E-3</v>
      </c>
      <c r="N11600" s="50">
        <v>0.05</v>
      </c>
      <c r="O11600" s="50">
        <v>5.04E-2</v>
      </c>
      <c r="R11600" s="59"/>
    </row>
    <row r="11601" spans="11:18" x14ac:dyDescent="0.2">
      <c r="K11601" s="17">
        <v>11592</v>
      </c>
      <c r="L11601" s="50">
        <v>1.7976760326714827E-3</v>
      </c>
      <c r="M11601" s="50">
        <v>1.8115893372360645E-3</v>
      </c>
      <c r="N11601" s="50">
        <v>5.0999999999999997E-2</v>
      </c>
      <c r="O11601" s="50">
        <v>5.1999999999999998E-2</v>
      </c>
      <c r="R11601" s="59"/>
    </row>
    <row r="11602" spans="11:18" x14ac:dyDescent="0.2">
      <c r="K11602" s="17">
        <v>11593</v>
      </c>
      <c r="L11602" s="50">
        <v>1.5116927153039277E-3</v>
      </c>
      <c r="M11602" s="50">
        <v>1.5246037890962764E-3</v>
      </c>
      <c r="N11602" s="50">
        <v>4.8000000000000001E-2</v>
      </c>
      <c r="O11602" s="50">
        <v>4.8000000000000001E-2</v>
      </c>
      <c r="R11602" s="59"/>
    </row>
    <row r="11603" spans="11:18" x14ac:dyDescent="0.2">
      <c r="K11603" s="17">
        <v>11594</v>
      </c>
      <c r="L11603" s="50">
        <v>1.5991106420441565E-3</v>
      </c>
      <c r="M11603" s="50">
        <v>1.6129675173967818E-3</v>
      </c>
      <c r="N11603" s="50">
        <v>5.1400000000000001E-2</v>
      </c>
      <c r="O11603" s="50">
        <v>5.1799999999999999E-2</v>
      </c>
      <c r="R11603" s="59"/>
    </row>
    <row r="11604" spans="11:18" x14ac:dyDescent="0.2">
      <c r="K11604" s="17">
        <v>11595</v>
      </c>
      <c r="L11604" s="50">
        <v>1.9521327689068916E-3</v>
      </c>
      <c r="M11604" s="50">
        <v>1.9671540828795258E-3</v>
      </c>
      <c r="N11604" s="50">
        <v>5.5599999999999997E-2</v>
      </c>
      <c r="O11604" s="50">
        <v>5.5599999999999997E-2</v>
      </c>
      <c r="R11604" s="59"/>
    </row>
    <row r="11605" spans="11:18" x14ac:dyDescent="0.2">
      <c r="K11605" s="17">
        <v>11596</v>
      </c>
      <c r="L11605" s="50">
        <v>1.8359085371834375E-3</v>
      </c>
      <c r="M11605" s="50">
        <v>1.8499605862934249E-3</v>
      </c>
      <c r="N11605" s="50">
        <v>5.1999999999999998E-2</v>
      </c>
      <c r="O11605" s="50">
        <v>5.1999999999999998E-2</v>
      </c>
      <c r="R11605" s="59"/>
    </row>
    <row r="11606" spans="11:18" x14ac:dyDescent="0.2">
      <c r="K11606" s="17">
        <v>11597</v>
      </c>
      <c r="L11606" s="50">
        <v>1.8629201723591067E-3</v>
      </c>
      <c r="M11606" s="50">
        <v>1.8775463802795788E-3</v>
      </c>
      <c r="N11606" s="50">
        <v>5.3999999999999999E-2</v>
      </c>
      <c r="O11606" s="50">
        <v>5.4399999999999997E-2</v>
      </c>
      <c r="R11606" s="59"/>
    </row>
    <row r="11607" spans="11:18" x14ac:dyDescent="0.2">
      <c r="K11607" s="17">
        <v>11598</v>
      </c>
      <c r="L11607" s="50">
        <v>1.5674724899152961E-3</v>
      </c>
      <c r="M11607" s="50">
        <v>1.5810621602439161E-3</v>
      </c>
      <c r="N11607" s="50">
        <v>5.04E-2</v>
      </c>
      <c r="O11607" s="50">
        <v>5.0599999999999999E-2</v>
      </c>
      <c r="R11607" s="59"/>
    </row>
    <row r="11608" spans="11:18" x14ac:dyDescent="0.2">
      <c r="K11608" s="17">
        <v>11599</v>
      </c>
      <c r="L11608" s="50">
        <v>1.6988261036216927E-3</v>
      </c>
      <c r="M11608" s="50">
        <v>1.7116613959069322E-3</v>
      </c>
      <c r="N11608" s="50">
        <v>4.7399999999999998E-2</v>
      </c>
      <c r="O11608" s="50">
        <v>4.7600000000000003E-2</v>
      </c>
      <c r="R11608" s="59"/>
    </row>
    <row r="11609" spans="11:18" x14ac:dyDescent="0.2">
      <c r="K11609" s="17">
        <v>11600</v>
      </c>
      <c r="L11609" s="50">
        <v>1.7188636318334631E-3</v>
      </c>
      <c r="M11609" s="50">
        <v>1.7331017530923969E-3</v>
      </c>
      <c r="N11609" s="50">
        <v>5.2600000000000001E-2</v>
      </c>
      <c r="O11609" s="50">
        <v>5.3199999999999997E-2</v>
      </c>
      <c r="R11609" s="59"/>
    </row>
    <row r="11610" spans="11:18" x14ac:dyDescent="0.2">
      <c r="K11610" s="17">
        <v>11601</v>
      </c>
      <c r="L11610" s="50">
        <v>1.6161808703713436E-3</v>
      </c>
      <c r="M11610" s="50">
        <v>1.6291634272832018E-3</v>
      </c>
      <c r="N11610" s="50">
        <v>4.8000000000000001E-2</v>
      </c>
      <c r="O11610" s="50">
        <v>4.82E-2</v>
      </c>
      <c r="R11610" s="59"/>
    </row>
    <row r="11611" spans="11:18" x14ac:dyDescent="0.2">
      <c r="K11611" s="17">
        <v>11602</v>
      </c>
      <c r="L11611" s="50">
        <v>1.6695762505296702E-3</v>
      </c>
      <c r="M11611" s="50">
        <v>1.6829061497251271E-3</v>
      </c>
      <c r="N11611" s="50">
        <v>4.9399999999999999E-2</v>
      </c>
      <c r="O11611" s="50">
        <v>4.9799999999999997E-2</v>
      </c>
      <c r="R11611" s="59"/>
    </row>
    <row r="11612" spans="11:18" x14ac:dyDescent="0.2">
      <c r="K11612" s="17">
        <v>11603</v>
      </c>
      <c r="L11612" s="50">
        <v>1.7258121304083839E-3</v>
      </c>
      <c r="M11612" s="50">
        <v>1.7394580504126367E-3</v>
      </c>
      <c r="N11612" s="50">
        <v>5.04E-2</v>
      </c>
      <c r="O11612" s="50">
        <v>5.0599999999999999E-2</v>
      </c>
      <c r="R11612" s="59"/>
    </row>
    <row r="11613" spans="11:18" x14ac:dyDescent="0.2">
      <c r="K11613" s="17">
        <v>11604</v>
      </c>
      <c r="L11613" s="50">
        <v>1.8957242914640535E-3</v>
      </c>
      <c r="M11613" s="50">
        <v>1.9095750868323965E-3</v>
      </c>
      <c r="N11613" s="50">
        <v>5.0999999999999997E-2</v>
      </c>
      <c r="O11613" s="50">
        <v>5.1200000000000002E-2</v>
      </c>
      <c r="R11613" s="59"/>
    </row>
    <row r="11614" spans="11:18" x14ac:dyDescent="0.2">
      <c r="K11614" s="17">
        <v>11605</v>
      </c>
      <c r="L11614" s="50">
        <v>1.5901587526608672E-3</v>
      </c>
      <c r="M11614" s="50">
        <v>1.6030660761176688E-3</v>
      </c>
      <c r="N11614" s="50">
        <v>4.7800000000000002E-2</v>
      </c>
      <c r="O11614" s="50">
        <v>4.82E-2</v>
      </c>
      <c r="R11614" s="59"/>
    </row>
    <row r="11615" spans="11:18" x14ac:dyDescent="0.2">
      <c r="K11615" s="17">
        <v>11606</v>
      </c>
      <c r="L11615" s="50">
        <v>1.3610024025315155E-3</v>
      </c>
      <c r="M11615" s="50">
        <v>1.3739899730189136E-3</v>
      </c>
      <c r="N11615" s="50">
        <v>4.8399999999999999E-2</v>
      </c>
      <c r="O11615" s="50">
        <v>4.8800000000000003E-2</v>
      </c>
      <c r="R11615" s="59"/>
    </row>
    <row r="11616" spans="11:18" x14ac:dyDescent="0.2">
      <c r="K11616" s="17">
        <v>11607</v>
      </c>
      <c r="L11616" s="50">
        <v>1.7239200991187342E-3</v>
      </c>
      <c r="M11616" s="50">
        <v>1.7378134147040549E-3</v>
      </c>
      <c r="N11616" s="50">
        <v>5.1400000000000001E-2</v>
      </c>
      <c r="O11616" s="50">
        <v>5.16E-2</v>
      </c>
      <c r="R11616" s="59"/>
    </row>
    <row r="11617" spans="11:18" x14ac:dyDescent="0.2">
      <c r="K11617" s="17">
        <v>11608</v>
      </c>
      <c r="L11617" s="50">
        <v>1.9426187064904312E-3</v>
      </c>
      <c r="M11617" s="50">
        <v>1.9563953969382332E-3</v>
      </c>
      <c r="N11617" s="50">
        <v>5.0799999999999998E-2</v>
      </c>
      <c r="O11617" s="50">
        <v>5.0799999999999998E-2</v>
      </c>
      <c r="R11617" s="59"/>
    </row>
    <row r="11618" spans="11:18" x14ac:dyDescent="0.2">
      <c r="K11618" s="17">
        <v>11609</v>
      </c>
      <c r="L11618" s="50">
        <v>1.9265496289906402E-3</v>
      </c>
      <c r="M11618" s="50">
        <v>1.9419192251202027E-3</v>
      </c>
      <c r="N11618" s="50">
        <v>5.6800000000000003E-2</v>
      </c>
      <c r="O11618" s="50">
        <v>5.7000000000000002E-2</v>
      </c>
      <c r="R11618" s="59"/>
    </row>
    <row r="11619" spans="11:18" x14ac:dyDescent="0.2">
      <c r="K11619" s="17">
        <v>11610</v>
      </c>
      <c r="L11619" s="50">
        <v>1.6829370179901647E-3</v>
      </c>
      <c r="M11619" s="50">
        <v>1.6955294664809089E-3</v>
      </c>
      <c r="N11619" s="50">
        <v>4.6399999999999997E-2</v>
      </c>
      <c r="O11619" s="50">
        <v>4.6600000000000003E-2</v>
      </c>
      <c r="R11619" s="59"/>
    </row>
    <row r="11620" spans="11:18" x14ac:dyDescent="0.2">
      <c r="K11620" s="17">
        <v>11611</v>
      </c>
      <c r="L11620" s="50">
        <v>1.4641857237708764E-3</v>
      </c>
      <c r="M11620" s="50">
        <v>1.4768123074014958E-3</v>
      </c>
      <c r="N11620" s="50">
        <v>4.6800000000000001E-2</v>
      </c>
      <c r="O11620" s="50">
        <v>4.7E-2</v>
      </c>
      <c r="R11620" s="59"/>
    </row>
    <row r="11621" spans="11:18" x14ac:dyDescent="0.2">
      <c r="K11621" s="17">
        <v>11612</v>
      </c>
      <c r="L11621" s="50">
        <v>1.4638143038226143E-3</v>
      </c>
      <c r="M11621" s="50">
        <v>1.4754435720202295E-3</v>
      </c>
      <c r="N11621" s="50">
        <v>4.2999999999999997E-2</v>
      </c>
      <c r="O11621" s="50">
        <v>4.3200000000000002E-2</v>
      </c>
      <c r="R11621" s="59"/>
    </row>
    <row r="11622" spans="11:18" x14ac:dyDescent="0.2">
      <c r="K11622" s="17">
        <v>11613</v>
      </c>
      <c r="L11622" s="50">
        <v>1.5694046363787099E-3</v>
      </c>
      <c r="M11622" s="50">
        <v>1.5827817637000116E-3</v>
      </c>
      <c r="N11622" s="50">
        <v>4.9399999999999999E-2</v>
      </c>
      <c r="O11622" s="50">
        <v>0.05</v>
      </c>
      <c r="R11622" s="59"/>
    </row>
    <row r="11623" spans="11:18" x14ac:dyDescent="0.2">
      <c r="K11623" s="17">
        <v>11614</v>
      </c>
      <c r="L11623" s="50">
        <v>1.7803081493204128E-3</v>
      </c>
      <c r="M11623" s="50">
        <v>1.7937942321209037E-3</v>
      </c>
      <c r="N11623" s="50">
        <v>4.9799999999999997E-2</v>
      </c>
      <c r="O11623" s="50">
        <v>5.0200000000000002E-2</v>
      </c>
      <c r="R11623" s="59"/>
    </row>
    <row r="11624" spans="11:18" x14ac:dyDescent="0.2">
      <c r="K11624" s="17">
        <v>11615</v>
      </c>
      <c r="L11624" s="50">
        <v>1.8372015395134572E-3</v>
      </c>
      <c r="M11624" s="50">
        <v>1.8521334098191733E-3</v>
      </c>
      <c r="N11624" s="50">
        <v>5.5399999999999998E-2</v>
      </c>
      <c r="O11624" s="50">
        <v>5.5399999999999998E-2</v>
      </c>
      <c r="R11624" s="59"/>
    </row>
    <row r="11625" spans="11:18" x14ac:dyDescent="0.2">
      <c r="K11625" s="17">
        <v>11616</v>
      </c>
      <c r="L11625" s="50">
        <v>1.7864021465699756E-3</v>
      </c>
      <c r="M11625" s="50">
        <v>1.8003349751203547E-3</v>
      </c>
      <c r="N11625" s="50">
        <v>5.0999999999999997E-2</v>
      </c>
      <c r="O11625" s="50">
        <v>5.1999999999999998E-2</v>
      </c>
      <c r="R11625" s="59"/>
    </row>
    <row r="11626" spans="11:18" x14ac:dyDescent="0.2">
      <c r="K11626" s="17">
        <v>11617</v>
      </c>
      <c r="L11626" s="50">
        <v>1.7721964606060212E-3</v>
      </c>
      <c r="M11626" s="50">
        <v>1.7853339573104883E-3</v>
      </c>
      <c r="N11626" s="50">
        <v>4.8399999999999999E-2</v>
      </c>
      <c r="O11626" s="50">
        <v>4.8599999999999997E-2</v>
      </c>
      <c r="R11626" s="59"/>
    </row>
    <row r="11627" spans="11:18" x14ac:dyDescent="0.2">
      <c r="K11627" s="17">
        <v>11618</v>
      </c>
      <c r="L11627" s="50">
        <v>1.558310482303565E-3</v>
      </c>
      <c r="M11627" s="50">
        <v>1.5715472289930038E-3</v>
      </c>
      <c r="N11627" s="50">
        <v>4.9200000000000001E-2</v>
      </c>
      <c r="O11627" s="50">
        <v>4.9200000000000001E-2</v>
      </c>
      <c r="R11627" s="59"/>
    </row>
    <row r="11628" spans="11:18" x14ac:dyDescent="0.2">
      <c r="K11628" s="17">
        <v>11619</v>
      </c>
      <c r="L11628" s="50">
        <v>1.6463596787359314E-3</v>
      </c>
      <c r="M11628" s="50">
        <v>1.6593222487050561E-3</v>
      </c>
      <c r="N11628" s="50">
        <v>4.8000000000000001E-2</v>
      </c>
      <c r="O11628" s="50">
        <v>4.82E-2</v>
      </c>
      <c r="R11628" s="59"/>
    </row>
    <row r="11629" spans="11:18" x14ac:dyDescent="0.2">
      <c r="K11629" s="17">
        <v>11620</v>
      </c>
      <c r="L11629" s="50">
        <v>1.5601711995115648E-3</v>
      </c>
      <c r="M11629" s="50">
        <v>1.5729942955882222E-3</v>
      </c>
      <c r="N11629" s="50">
        <v>4.7399999999999998E-2</v>
      </c>
      <c r="O11629" s="50">
        <v>4.7800000000000002E-2</v>
      </c>
      <c r="R11629" s="59"/>
    </row>
    <row r="11630" spans="11:18" x14ac:dyDescent="0.2">
      <c r="K11630" s="17">
        <v>11621</v>
      </c>
      <c r="L11630" s="50">
        <v>1.690466873738016E-3</v>
      </c>
      <c r="M11630" s="50">
        <v>1.7043419087142996E-3</v>
      </c>
      <c r="N11630" s="50">
        <v>5.1200000000000002E-2</v>
      </c>
      <c r="O11630" s="50">
        <v>5.1799999999999999E-2</v>
      </c>
      <c r="R11630" s="59"/>
    </row>
    <row r="11631" spans="11:18" x14ac:dyDescent="0.2">
      <c r="K11631" s="17">
        <v>11622</v>
      </c>
      <c r="L11631" s="50">
        <v>1.8072323749428018E-3</v>
      </c>
      <c r="M11631" s="50">
        <v>1.8213267432607785E-3</v>
      </c>
      <c r="N11631" s="50">
        <v>5.2200000000000003E-2</v>
      </c>
      <c r="O11631" s="50">
        <v>5.2200000000000003E-2</v>
      </c>
      <c r="R11631" s="59"/>
    </row>
    <row r="11632" spans="11:18" x14ac:dyDescent="0.2">
      <c r="K11632" s="17">
        <v>11623</v>
      </c>
      <c r="L11632" s="50">
        <v>1.5416950393576266E-3</v>
      </c>
      <c r="M11632" s="50">
        <v>1.5551168319013647E-3</v>
      </c>
      <c r="N11632" s="50">
        <v>4.9799999999999997E-2</v>
      </c>
      <c r="O11632" s="50">
        <v>5.0200000000000002E-2</v>
      </c>
      <c r="R11632" s="59"/>
    </row>
    <row r="11633" spans="11:18" x14ac:dyDescent="0.2">
      <c r="K11633" s="17">
        <v>11624</v>
      </c>
      <c r="L11633" s="50">
        <v>1.882357022692725E-3</v>
      </c>
      <c r="M11633" s="50">
        <v>1.8974071691326266E-3</v>
      </c>
      <c r="N11633" s="50">
        <v>5.5800000000000002E-2</v>
      </c>
      <c r="O11633" s="50">
        <v>5.5800000000000002E-2</v>
      </c>
      <c r="R11633" s="59"/>
    </row>
    <row r="11634" spans="11:18" x14ac:dyDescent="0.2">
      <c r="K11634" s="17">
        <v>11625</v>
      </c>
      <c r="L11634" s="50">
        <v>1.8292624646720557E-3</v>
      </c>
      <c r="M11634" s="50">
        <v>1.8432940028978511E-3</v>
      </c>
      <c r="N11634" s="50">
        <v>5.1799999999999999E-2</v>
      </c>
      <c r="O11634" s="50">
        <v>5.1999999999999998E-2</v>
      </c>
      <c r="R11634" s="59"/>
    </row>
    <row r="11635" spans="11:18" x14ac:dyDescent="0.2">
      <c r="K11635" s="17">
        <v>11626</v>
      </c>
      <c r="L11635" s="50">
        <v>1.770835556338367E-3</v>
      </c>
      <c r="M11635" s="50">
        <v>1.7847167440881264E-3</v>
      </c>
      <c r="N11635" s="50">
        <v>5.1400000000000001E-2</v>
      </c>
      <c r="O11635" s="50">
        <v>5.16E-2</v>
      </c>
      <c r="R11635" s="59"/>
    </row>
    <row r="11636" spans="11:18" x14ac:dyDescent="0.2">
      <c r="K11636" s="17">
        <v>11627</v>
      </c>
      <c r="L11636" s="50">
        <v>1.7564602373262527E-3</v>
      </c>
      <c r="M11636" s="50">
        <v>1.7689226851445583E-3</v>
      </c>
      <c r="N11636" s="50">
        <v>4.58E-2</v>
      </c>
      <c r="O11636" s="50">
        <v>4.5999999999999999E-2</v>
      </c>
      <c r="R11636" s="59"/>
    </row>
    <row r="11637" spans="11:18" x14ac:dyDescent="0.2">
      <c r="K11637" s="17">
        <v>11628</v>
      </c>
      <c r="L11637" s="50">
        <v>1.6788503277158089E-3</v>
      </c>
      <c r="M11637" s="50">
        <v>1.6935425098504801E-3</v>
      </c>
      <c r="N11637" s="50">
        <v>5.4600000000000003E-2</v>
      </c>
      <c r="O11637" s="50">
        <v>5.4800000000000001E-2</v>
      </c>
      <c r="R11637" s="59"/>
    </row>
    <row r="11638" spans="11:18" x14ac:dyDescent="0.2">
      <c r="K11638" s="17">
        <v>11629</v>
      </c>
      <c r="L11638" s="50">
        <v>1.8476379880747757E-3</v>
      </c>
      <c r="M11638" s="50">
        <v>1.862129663203136E-3</v>
      </c>
      <c r="N11638" s="50">
        <v>5.3600000000000002E-2</v>
      </c>
      <c r="O11638" s="50">
        <v>5.3999999999999999E-2</v>
      </c>
      <c r="R11638" s="59"/>
    </row>
    <row r="11639" spans="11:18" x14ac:dyDescent="0.2">
      <c r="K11639" s="17">
        <v>11630</v>
      </c>
      <c r="L11639" s="50">
        <v>2.0227747422568005E-3</v>
      </c>
      <c r="M11639" s="50">
        <v>2.0377339783918375E-3</v>
      </c>
      <c r="N11639" s="50">
        <v>5.5199999999999999E-2</v>
      </c>
      <c r="O11639" s="50">
        <v>5.5399999999999998E-2</v>
      </c>
      <c r="R11639" s="59"/>
    </row>
    <row r="11640" spans="11:18" x14ac:dyDescent="0.2">
      <c r="K11640" s="17">
        <v>11631</v>
      </c>
      <c r="L11640" s="50">
        <v>1.6106185733106048E-3</v>
      </c>
      <c r="M11640" s="50">
        <v>1.62462015625485E-3</v>
      </c>
      <c r="N11640" s="50">
        <v>5.1799999999999999E-2</v>
      </c>
      <c r="O11640" s="50">
        <v>5.2600000000000001E-2</v>
      </c>
      <c r="R11640" s="59"/>
    </row>
    <row r="11641" spans="11:18" x14ac:dyDescent="0.2">
      <c r="K11641" s="17">
        <v>11632</v>
      </c>
      <c r="L11641" s="50">
        <v>1.5872452145950689E-3</v>
      </c>
      <c r="M11641" s="50">
        <v>1.6010205710554691E-3</v>
      </c>
      <c r="N11641" s="50">
        <v>5.0999999999999997E-2</v>
      </c>
      <c r="O11641" s="50">
        <v>5.1400000000000001E-2</v>
      </c>
      <c r="R11641" s="59"/>
    </row>
    <row r="11642" spans="11:18" x14ac:dyDescent="0.2">
      <c r="K11642" s="17">
        <v>11633</v>
      </c>
      <c r="L11642" s="50">
        <v>1.7072686081260897E-3</v>
      </c>
      <c r="M11642" s="50">
        <v>1.7209974234400861E-3</v>
      </c>
      <c r="N11642" s="50">
        <v>5.0599999999999999E-2</v>
      </c>
      <c r="O11642" s="50">
        <v>5.1200000000000002E-2</v>
      </c>
      <c r="R11642" s="59"/>
    </row>
    <row r="11643" spans="11:18" x14ac:dyDescent="0.2">
      <c r="K11643" s="17">
        <v>11634</v>
      </c>
      <c r="L11643" s="50">
        <v>1.5469235682272142E-3</v>
      </c>
      <c r="M11643" s="50">
        <v>1.5602600367839109E-3</v>
      </c>
      <c r="N11643" s="50">
        <v>4.9599999999999998E-2</v>
      </c>
      <c r="O11643" s="50">
        <v>4.9599999999999998E-2</v>
      </c>
      <c r="R11643" s="59"/>
    </row>
    <row r="11644" spans="11:18" x14ac:dyDescent="0.2">
      <c r="K11644" s="17">
        <v>11635</v>
      </c>
      <c r="L11644" s="50">
        <v>1.9496171533262096E-3</v>
      </c>
      <c r="M11644" s="50">
        <v>1.9642017623322638E-3</v>
      </c>
      <c r="N11644" s="50">
        <v>5.3600000000000002E-2</v>
      </c>
      <c r="O11644" s="50">
        <v>5.4199999999999998E-2</v>
      </c>
      <c r="R11644" s="59"/>
    </row>
    <row r="11645" spans="11:18" x14ac:dyDescent="0.2">
      <c r="K11645" s="17">
        <v>11636</v>
      </c>
      <c r="L11645" s="50">
        <v>1.9111606003336654E-3</v>
      </c>
      <c r="M11645" s="50">
        <v>1.9262673706899537E-3</v>
      </c>
      <c r="N11645" s="50">
        <v>5.5599999999999997E-2</v>
      </c>
      <c r="O11645" s="50">
        <v>5.6000000000000001E-2</v>
      </c>
      <c r="R11645" s="59"/>
    </row>
    <row r="11646" spans="11:18" x14ac:dyDescent="0.2">
      <c r="K11646" s="17">
        <v>11637</v>
      </c>
      <c r="L11646" s="50">
        <v>1.7001204072980812E-3</v>
      </c>
      <c r="M11646" s="50">
        <v>1.7135071470704049E-3</v>
      </c>
      <c r="N11646" s="50">
        <v>4.9599999999999998E-2</v>
      </c>
      <c r="O11646" s="50">
        <v>4.9599999999999998E-2</v>
      </c>
      <c r="R11646" s="59"/>
    </row>
    <row r="11647" spans="11:18" x14ac:dyDescent="0.2">
      <c r="K11647" s="17">
        <v>11638</v>
      </c>
      <c r="L11647" s="50">
        <v>1.705712253006066E-3</v>
      </c>
      <c r="M11647" s="50">
        <v>1.7193077446482131E-3</v>
      </c>
      <c r="N11647" s="50">
        <v>5.04E-2</v>
      </c>
      <c r="O11647" s="50">
        <v>5.04E-2</v>
      </c>
      <c r="R11647" s="59"/>
    </row>
    <row r="11648" spans="11:18" x14ac:dyDescent="0.2">
      <c r="K11648" s="17">
        <v>11639</v>
      </c>
      <c r="L11648" s="50">
        <v>1.5676648762181348E-3</v>
      </c>
      <c r="M11648" s="50">
        <v>1.5801804833203853E-3</v>
      </c>
      <c r="N11648" s="50">
        <v>4.6399999999999997E-2</v>
      </c>
      <c r="O11648" s="50">
        <v>4.6399999999999997E-2</v>
      </c>
      <c r="R11648" s="59"/>
    </row>
    <row r="11649" spans="11:18" x14ac:dyDescent="0.2">
      <c r="K11649" s="17">
        <v>11640</v>
      </c>
      <c r="L11649" s="50">
        <v>1.7810758549386097E-3</v>
      </c>
      <c r="M11649" s="50">
        <v>1.7948512646740048E-3</v>
      </c>
      <c r="N11649" s="50">
        <v>5.0999999999999997E-2</v>
      </c>
      <c r="O11649" s="50">
        <v>5.0999999999999997E-2</v>
      </c>
      <c r="R11649" s="59"/>
    </row>
    <row r="11650" spans="11:18" x14ac:dyDescent="0.2">
      <c r="K11650" s="17">
        <v>11641</v>
      </c>
      <c r="L11650" s="50">
        <v>2.1033848670906617E-3</v>
      </c>
      <c r="M11650" s="50">
        <v>2.1180419802811642E-3</v>
      </c>
      <c r="N11650" s="50">
        <v>5.3999999999999999E-2</v>
      </c>
      <c r="O11650" s="50">
        <v>5.3999999999999999E-2</v>
      </c>
      <c r="R11650" s="59"/>
    </row>
    <row r="11651" spans="11:18" x14ac:dyDescent="0.2">
      <c r="K11651" s="17">
        <v>11642</v>
      </c>
      <c r="L11651" s="50">
        <v>1.5816281401801091E-3</v>
      </c>
      <c r="M11651" s="50">
        <v>1.5949759969679878E-3</v>
      </c>
      <c r="N11651" s="50">
        <v>4.9599999999999998E-2</v>
      </c>
      <c r="O11651" s="50">
        <v>4.9599999999999998E-2</v>
      </c>
      <c r="R11651" s="59"/>
    </row>
    <row r="11652" spans="11:18" x14ac:dyDescent="0.2">
      <c r="K11652" s="17">
        <v>11643</v>
      </c>
      <c r="L11652" s="50">
        <v>1.544172260123033E-3</v>
      </c>
      <c r="M11652" s="50">
        <v>1.5576095845799731E-3</v>
      </c>
      <c r="N11652" s="50">
        <v>4.9599999999999998E-2</v>
      </c>
      <c r="O11652" s="50">
        <v>5.0200000000000002E-2</v>
      </c>
      <c r="R11652" s="59"/>
    </row>
    <row r="11653" spans="11:18" x14ac:dyDescent="0.2">
      <c r="K11653" s="17">
        <v>11644</v>
      </c>
      <c r="L11653" s="50">
        <v>1.9181324476456453E-3</v>
      </c>
      <c r="M11653" s="50">
        <v>1.9315389983741E-3</v>
      </c>
      <c r="N11653" s="50">
        <v>4.9399999999999999E-2</v>
      </c>
      <c r="O11653" s="50">
        <v>4.9399999999999999E-2</v>
      </c>
      <c r="R11653" s="59"/>
    </row>
    <row r="11654" spans="11:18" x14ac:dyDescent="0.2">
      <c r="K11654" s="17">
        <v>11645</v>
      </c>
      <c r="L11654" s="50">
        <v>1.7628067109595777E-3</v>
      </c>
      <c r="M11654" s="50">
        <v>1.7768680611283906E-3</v>
      </c>
      <c r="N11654" s="50">
        <v>5.1799999999999999E-2</v>
      </c>
      <c r="O11654" s="50">
        <v>5.2200000000000003E-2</v>
      </c>
      <c r="R11654" s="59"/>
    </row>
    <row r="11655" spans="11:18" x14ac:dyDescent="0.2">
      <c r="K11655" s="17">
        <v>11646</v>
      </c>
      <c r="L11655" s="50">
        <v>1.4114064602533693E-3</v>
      </c>
      <c r="M11655" s="50">
        <v>1.4242121311930627E-3</v>
      </c>
      <c r="N11655" s="50">
        <v>4.7600000000000003E-2</v>
      </c>
      <c r="O11655" s="50">
        <v>4.7800000000000002E-2</v>
      </c>
      <c r="R11655" s="59"/>
    </row>
    <row r="11656" spans="11:18" x14ac:dyDescent="0.2">
      <c r="K11656" s="17">
        <v>11647</v>
      </c>
      <c r="L11656" s="50">
        <v>1.6835024897205746E-3</v>
      </c>
      <c r="M11656" s="50">
        <v>1.6978295911232149E-3</v>
      </c>
      <c r="N11656" s="50">
        <v>5.3199999999999997E-2</v>
      </c>
      <c r="O11656" s="50">
        <v>5.3400000000000003E-2</v>
      </c>
      <c r="R11656" s="59"/>
    </row>
    <row r="11657" spans="11:18" x14ac:dyDescent="0.2">
      <c r="K11657" s="17">
        <v>11648</v>
      </c>
      <c r="L11657" s="50">
        <v>1.7159191952927386E-3</v>
      </c>
      <c r="M11657" s="50">
        <v>1.7298896097130839E-3</v>
      </c>
      <c r="N11657" s="50">
        <v>5.1799999999999999E-2</v>
      </c>
      <c r="O11657" s="50">
        <v>5.1999999999999998E-2</v>
      </c>
      <c r="R11657" s="59"/>
    </row>
    <row r="11658" spans="11:18" x14ac:dyDescent="0.2">
      <c r="K11658" s="17">
        <v>11649</v>
      </c>
      <c r="L11658" s="50">
        <v>1.8526262612049429E-3</v>
      </c>
      <c r="M11658" s="50">
        <v>1.8670142394964287E-3</v>
      </c>
      <c r="N11658" s="50">
        <v>5.28E-2</v>
      </c>
      <c r="O11658" s="50">
        <v>5.3800000000000001E-2</v>
      </c>
      <c r="R11658" s="59"/>
    </row>
    <row r="11659" spans="11:18" x14ac:dyDescent="0.2">
      <c r="K11659" s="17">
        <v>11650</v>
      </c>
      <c r="L11659" s="50">
        <v>1.9404899699876469E-3</v>
      </c>
      <c r="M11659" s="50">
        <v>1.9552632428320744E-3</v>
      </c>
      <c r="N11659" s="50">
        <v>5.4600000000000003E-2</v>
      </c>
      <c r="O11659" s="50">
        <v>5.4800000000000001E-2</v>
      </c>
      <c r="R11659" s="59"/>
    </row>
    <row r="11660" spans="11:18" x14ac:dyDescent="0.2">
      <c r="K11660" s="17">
        <v>11651</v>
      </c>
      <c r="L11660" s="50">
        <v>2.0007029926324164E-3</v>
      </c>
      <c r="M11660" s="50">
        <v>2.0158539091699231E-3</v>
      </c>
      <c r="N11660" s="50">
        <v>5.5399999999999998E-2</v>
      </c>
      <c r="O11660" s="50">
        <v>5.62E-2</v>
      </c>
      <c r="R11660" s="59"/>
    </row>
    <row r="11661" spans="11:18" x14ac:dyDescent="0.2">
      <c r="K11661" s="17">
        <v>11652</v>
      </c>
      <c r="L11661" s="50">
        <v>1.62256340353753E-3</v>
      </c>
      <c r="M11661" s="50">
        <v>1.6370577822841376E-3</v>
      </c>
      <c r="N11661" s="50">
        <v>5.3800000000000001E-2</v>
      </c>
      <c r="O11661" s="50">
        <v>5.4199999999999998E-2</v>
      </c>
      <c r="R11661" s="59"/>
    </row>
    <row r="11662" spans="11:18" x14ac:dyDescent="0.2">
      <c r="K11662" s="17">
        <v>11653</v>
      </c>
      <c r="L11662" s="50">
        <v>1.9041485240722466E-3</v>
      </c>
      <c r="M11662" s="50">
        <v>1.9179729327603412E-3</v>
      </c>
      <c r="N11662" s="50">
        <v>5.0999999999999997E-2</v>
      </c>
      <c r="O11662" s="50">
        <v>5.1200000000000002E-2</v>
      </c>
      <c r="R11662" s="59"/>
    </row>
    <row r="11663" spans="11:18" x14ac:dyDescent="0.2">
      <c r="K11663" s="17">
        <v>11654</v>
      </c>
      <c r="L11663" s="50">
        <v>1.6618076501393809E-3</v>
      </c>
      <c r="M11663" s="50">
        <v>1.6753723490744062E-3</v>
      </c>
      <c r="N11663" s="50">
        <v>5.0200000000000002E-2</v>
      </c>
      <c r="O11663" s="50">
        <v>5.0599999999999999E-2</v>
      </c>
      <c r="R11663" s="59"/>
    </row>
    <row r="11664" spans="11:18" x14ac:dyDescent="0.2">
      <c r="K11664" s="17">
        <v>11655</v>
      </c>
      <c r="L11664" s="50">
        <v>1.5908382189738864E-3</v>
      </c>
      <c r="M11664" s="50">
        <v>1.6050850138153094E-3</v>
      </c>
      <c r="N11664" s="50">
        <v>5.2600000000000001E-2</v>
      </c>
      <c r="O11664" s="50">
        <v>5.3400000000000003E-2</v>
      </c>
      <c r="R11664" s="59"/>
    </row>
    <row r="11665" spans="11:18" x14ac:dyDescent="0.2">
      <c r="K11665" s="17">
        <v>11656</v>
      </c>
      <c r="L11665" s="50">
        <v>1.5812748928755035E-3</v>
      </c>
      <c r="M11665" s="50">
        <v>1.595029385835716E-3</v>
      </c>
      <c r="N11665" s="50">
        <v>5.0599999999999999E-2</v>
      </c>
      <c r="O11665" s="50">
        <v>5.16E-2</v>
      </c>
      <c r="R11665" s="59"/>
    </row>
    <row r="11666" spans="11:18" x14ac:dyDescent="0.2">
      <c r="K11666" s="17">
        <v>11657</v>
      </c>
      <c r="L11666" s="50">
        <v>1.8189119343325491E-3</v>
      </c>
      <c r="M11666" s="50">
        <v>1.8341707187033607E-3</v>
      </c>
      <c r="N11666" s="50">
        <v>5.6599999999999998E-2</v>
      </c>
      <c r="O11666" s="50">
        <v>5.6800000000000003E-2</v>
      </c>
      <c r="R11666" s="59"/>
    </row>
    <row r="11667" spans="11:18" x14ac:dyDescent="0.2">
      <c r="K11667" s="17">
        <v>11658</v>
      </c>
      <c r="L11667" s="50">
        <v>1.7110168220466602E-3</v>
      </c>
      <c r="M11667" s="50">
        <v>1.7247575984922104E-3</v>
      </c>
      <c r="N11667" s="50">
        <v>5.0799999999999998E-2</v>
      </c>
      <c r="O11667" s="50">
        <v>5.0999999999999997E-2</v>
      </c>
      <c r="R11667" s="59"/>
    </row>
    <row r="11668" spans="11:18" x14ac:dyDescent="0.2">
      <c r="K11668" s="17">
        <v>11659</v>
      </c>
      <c r="L11668" s="50">
        <v>1.8781366694224037E-3</v>
      </c>
      <c r="M11668" s="50">
        <v>1.8924815225725912E-3</v>
      </c>
      <c r="N11668" s="50">
        <v>5.28E-2</v>
      </c>
      <c r="O11668" s="50">
        <v>5.3199999999999997E-2</v>
      </c>
      <c r="R11668" s="59"/>
    </row>
    <row r="11669" spans="11:18" x14ac:dyDescent="0.2">
      <c r="K11669" s="17">
        <v>11660</v>
      </c>
      <c r="L11669" s="50">
        <v>1.7955249495832468E-3</v>
      </c>
      <c r="M11669" s="50">
        <v>1.8090432309603333E-3</v>
      </c>
      <c r="N11669" s="50">
        <v>4.9799999999999997E-2</v>
      </c>
      <c r="O11669" s="50">
        <v>0.05</v>
      </c>
      <c r="R11669" s="59"/>
    </row>
    <row r="11670" spans="11:18" x14ac:dyDescent="0.2">
      <c r="K11670" s="17">
        <v>11661</v>
      </c>
      <c r="L11670" s="50">
        <v>1.8557750597250017E-3</v>
      </c>
      <c r="M11670" s="50">
        <v>1.870790648125643E-3</v>
      </c>
      <c r="N11670" s="50">
        <v>5.5599999999999997E-2</v>
      </c>
      <c r="O11670" s="50">
        <v>5.5800000000000002E-2</v>
      </c>
      <c r="R11670" s="59"/>
    </row>
    <row r="11671" spans="11:18" x14ac:dyDescent="0.2">
      <c r="K11671" s="17">
        <v>11662</v>
      </c>
      <c r="L11671" s="50">
        <v>2.0040344204935493E-3</v>
      </c>
      <c r="M11671" s="50">
        <v>2.0190220420581327E-3</v>
      </c>
      <c r="N11671" s="50">
        <v>5.4800000000000001E-2</v>
      </c>
      <c r="O11671" s="50">
        <v>5.5800000000000002E-2</v>
      </c>
      <c r="R11671" s="59"/>
    </row>
    <row r="11672" spans="11:18" x14ac:dyDescent="0.2">
      <c r="K11672" s="17">
        <v>11663</v>
      </c>
      <c r="L11672" s="50">
        <v>2.0010519730758922E-3</v>
      </c>
      <c r="M11672" s="50">
        <v>2.0168794945158294E-3</v>
      </c>
      <c r="N11672" s="50">
        <v>5.8200000000000002E-2</v>
      </c>
      <c r="O11672" s="50">
        <v>5.9200000000000003E-2</v>
      </c>
      <c r="R11672" s="59"/>
    </row>
    <row r="11673" spans="11:18" x14ac:dyDescent="0.2">
      <c r="K11673" s="17">
        <v>11664</v>
      </c>
      <c r="L11673" s="50">
        <v>1.6839735679778315E-3</v>
      </c>
      <c r="M11673" s="50">
        <v>1.6977527326591958E-3</v>
      </c>
      <c r="N11673" s="50">
        <v>5.0999999999999997E-2</v>
      </c>
      <c r="O11673" s="50">
        <v>5.1400000000000001E-2</v>
      </c>
      <c r="R11673" s="59"/>
    </row>
    <row r="11674" spans="11:18" x14ac:dyDescent="0.2">
      <c r="K11674" s="17">
        <v>11665</v>
      </c>
      <c r="L11674" s="50">
        <v>2.0567266589105225E-3</v>
      </c>
      <c r="M11674" s="50">
        <v>2.0723148795464691E-3</v>
      </c>
      <c r="N11674" s="50">
        <v>5.7599999999999998E-2</v>
      </c>
      <c r="O11674" s="50">
        <v>5.8000000000000003E-2</v>
      </c>
      <c r="R11674" s="59"/>
    </row>
    <row r="11675" spans="11:18" x14ac:dyDescent="0.2">
      <c r="K11675" s="17">
        <v>11666</v>
      </c>
      <c r="L11675" s="50">
        <v>1.6970051342145779E-3</v>
      </c>
      <c r="M11675" s="50">
        <v>1.7103373085716534E-3</v>
      </c>
      <c r="N11675" s="50">
        <v>4.9200000000000001E-2</v>
      </c>
      <c r="O11675" s="50">
        <v>4.9799999999999997E-2</v>
      </c>
      <c r="R11675" s="59"/>
    </row>
    <row r="11676" spans="11:18" x14ac:dyDescent="0.2">
      <c r="K11676" s="17">
        <v>11667</v>
      </c>
      <c r="L11676" s="50">
        <v>1.7058094281458345E-3</v>
      </c>
      <c r="M11676" s="50">
        <v>1.7193488087786052E-3</v>
      </c>
      <c r="N11676" s="50">
        <v>0.05</v>
      </c>
      <c r="O11676" s="50">
        <v>5.04E-2</v>
      </c>
      <c r="R11676" s="59"/>
    </row>
    <row r="11677" spans="11:18" x14ac:dyDescent="0.2">
      <c r="K11677" s="17">
        <v>11668</v>
      </c>
      <c r="L11677" s="50">
        <v>1.862450468712226E-3</v>
      </c>
      <c r="M11677" s="50">
        <v>1.8767112559966667E-3</v>
      </c>
      <c r="N11677" s="50">
        <v>5.2600000000000001E-2</v>
      </c>
      <c r="O11677" s="50">
        <v>5.2999999999999999E-2</v>
      </c>
      <c r="R11677" s="59"/>
    </row>
    <row r="11678" spans="11:18" x14ac:dyDescent="0.2">
      <c r="K11678" s="17">
        <v>11669</v>
      </c>
      <c r="L11678" s="50">
        <v>1.6322313829525996E-3</v>
      </c>
      <c r="M11678" s="50">
        <v>1.6459645537912234E-3</v>
      </c>
      <c r="N11678" s="50">
        <v>5.0999999999999997E-2</v>
      </c>
      <c r="O11678" s="50">
        <v>5.1200000000000002E-2</v>
      </c>
      <c r="R11678" s="59"/>
    </row>
    <row r="11679" spans="11:18" x14ac:dyDescent="0.2">
      <c r="K11679" s="17">
        <v>11670</v>
      </c>
      <c r="L11679" s="50">
        <v>1.8692718648722643E-3</v>
      </c>
      <c r="M11679" s="50">
        <v>1.8837486959221831E-3</v>
      </c>
      <c r="N11679" s="50">
        <v>5.3600000000000002E-2</v>
      </c>
      <c r="O11679" s="50">
        <v>5.3600000000000002E-2</v>
      </c>
      <c r="R11679" s="59"/>
    </row>
    <row r="11680" spans="11:18" x14ac:dyDescent="0.2">
      <c r="K11680" s="17">
        <v>11671</v>
      </c>
      <c r="L11680" s="50">
        <v>1.6404382072972147E-3</v>
      </c>
      <c r="M11680" s="50">
        <v>1.6530999276821582E-3</v>
      </c>
      <c r="N11680" s="50">
        <v>4.6800000000000001E-2</v>
      </c>
      <c r="O11680" s="50">
        <v>4.7E-2</v>
      </c>
      <c r="R11680" s="59"/>
    </row>
    <row r="11681" spans="11:18" x14ac:dyDescent="0.2">
      <c r="K11681" s="17">
        <v>11672</v>
      </c>
      <c r="L11681" s="50">
        <v>1.7541457027877585E-3</v>
      </c>
      <c r="M11681" s="50">
        <v>1.7680196528757999E-3</v>
      </c>
      <c r="N11681" s="50">
        <v>5.0999999999999997E-2</v>
      </c>
      <c r="O11681" s="50">
        <v>5.16E-2</v>
      </c>
      <c r="R11681" s="59"/>
    </row>
    <row r="11682" spans="11:18" x14ac:dyDescent="0.2">
      <c r="K11682" s="17">
        <v>11673</v>
      </c>
      <c r="L11682" s="50">
        <v>1.8770754004458687E-3</v>
      </c>
      <c r="M11682" s="50">
        <v>1.8913478752917285E-3</v>
      </c>
      <c r="N11682" s="50">
        <v>5.28E-2</v>
      </c>
      <c r="O11682" s="50">
        <v>5.28E-2</v>
      </c>
      <c r="R11682" s="59"/>
    </row>
    <row r="11683" spans="11:18" x14ac:dyDescent="0.2">
      <c r="K11683" s="17">
        <v>11674</v>
      </c>
      <c r="L11683" s="50">
        <v>1.3784313311149094E-3</v>
      </c>
      <c r="M11683" s="50">
        <v>1.3902959593965864E-3</v>
      </c>
      <c r="N11683" s="50">
        <v>4.3999999999999997E-2</v>
      </c>
      <c r="O11683" s="50">
        <v>4.4200000000000003E-2</v>
      </c>
      <c r="R11683" s="59"/>
    </row>
    <row r="11684" spans="11:18" x14ac:dyDescent="0.2">
      <c r="K11684" s="17">
        <v>11675</v>
      </c>
      <c r="L11684" s="50">
        <v>1.6501179658487879E-3</v>
      </c>
      <c r="M11684" s="50">
        <v>1.6640860757351752E-3</v>
      </c>
      <c r="N11684" s="50">
        <v>5.16E-2</v>
      </c>
      <c r="O11684" s="50">
        <v>5.2200000000000003E-2</v>
      </c>
      <c r="R11684" s="59"/>
    </row>
    <row r="11685" spans="11:18" x14ac:dyDescent="0.2">
      <c r="K11685" s="17">
        <v>11676</v>
      </c>
      <c r="L11685" s="50">
        <v>2.0443868369963178E-3</v>
      </c>
      <c r="M11685" s="50">
        <v>2.059715258055185E-3</v>
      </c>
      <c r="N11685" s="50">
        <v>5.62E-2</v>
      </c>
      <c r="O11685" s="50">
        <v>5.7000000000000002E-2</v>
      </c>
      <c r="R11685" s="59"/>
    </row>
    <row r="11686" spans="11:18" x14ac:dyDescent="0.2">
      <c r="K11686" s="17">
        <v>11677</v>
      </c>
      <c r="L11686" s="50">
        <v>1.6389764743236172E-3</v>
      </c>
      <c r="M11686" s="50">
        <v>1.6521240000049754E-3</v>
      </c>
      <c r="N11686" s="50">
        <v>4.8599999999999997E-2</v>
      </c>
      <c r="O11686" s="50">
        <v>4.8800000000000003E-2</v>
      </c>
      <c r="R11686" s="59"/>
    </row>
    <row r="11687" spans="11:18" x14ac:dyDescent="0.2">
      <c r="K11687" s="17">
        <v>11678</v>
      </c>
      <c r="L11687" s="50">
        <v>1.6450817762636799E-3</v>
      </c>
      <c r="M11687" s="50">
        <v>1.6583469967679533E-3</v>
      </c>
      <c r="N11687" s="50">
        <v>4.9200000000000001E-2</v>
      </c>
      <c r="O11687" s="50">
        <v>4.9200000000000001E-2</v>
      </c>
      <c r="R11687" s="59"/>
    </row>
    <row r="11688" spans="11:18" x14ac:dyDescent="0.2">
      <c r="K11688" s="17">
        <v>11679</v>
      </c>
      <c r="L11688" s="50">
        <v>1.876360139794054E-3</v>
      </c>
      <c r="M11688" s="50">
        <v>1.8905289214698584E-3</v>
      </c>
      <c r="N11688" s="50">
        <v>5.2400000000000002E-2</v>
      </c>
      <c r="O11688" s="50">
        <v>5.2400000000000002E-2</v>
      </c>
      <c r="R11688" s="59"/>
    </row>
    <row r="11689" spans="11:18" x14ac:dyDescent="0.2">
      <c r="K11689" s="17">
        <v>11680</v>
      </c>
      <c r="L11689" s="50">
        <v>1.8948736825482595E-3</v>
      </c>
      <c r="M11689" s="50">
        <v>1.9099796655327641E-3</v>
      </c>
      <c r="N11689" s="50">
        <v>5.6000000000000001E-2</v>
      </c>
      <c r="O11689" s="50">
        <v>5.6000000000000001E-2</v>
      </c>
      <c r="R11689" s="59"/>
    </row>
    <row r="11690" spans="11:18" x14ac:dyDescent="0.2">
      <c r="K11690" s="17">
        <v>11681</v>
      </c>
      <c r="L11690" s="50">
        <v>1.8084876637312042E-3</v>
      </c>
      <c r="M11690" s="50">
        <v>1.8214961301521455E-3</v>
      </c>
      <c r="N11690" s="50">
        <v>4.8000000000000001E-2</v>
      </c>
      <c r="O11690" s="50">
        <v>4.8000000000000001E-2</v>
      </c>
      <c r="R11690" s="59"/>
    </row>
    <row r="11691" spans="11:18" x14ac:dyDescent="0.2">
      <c r="K11691" s="17">
        <v>11682</v>
      </c>
      <c r="L11691" s="50">
        <v>1.5106660874555137E-3</v>
      </c>
      <c r="M11691" s="50">
        <v>1.5227448674213578E-3</v>
      </c>
      <c r="N11691" s="50">
        <v>4.4600000000000001E-2</v>
      </c>
      <c r="O11691" s="50">
        <v>4.48E-2</v>
      </c>
      <c r="R11691" s="59"/>
    </row>
    <row r="11692" spans="11:18" x14ac:dyDescent="0.2">
      <c r="K11692" s="17">
        <v>11683</v>
      </c>
      <c r="L11692" s="50">
        <v>1.8678755049810892E-3</v>
      </c>
      <c r="M11692" s="50">
        <v>1.8829523441935584E-3</v>
      </c>
      <c r="N11692" s="50">
        <v>5.5599999999999997E-2</v>
      </c>
      <c r="O11692" s="50">
        <v>5.62E-2</v>
      </c>
      <c r="R11692" s="59"/>
    </row>
    <row r="11693" spans="11:18" x14ac:dyDescent="0.2">
      <c r="K11693" s="17">
        <v>11684</v>
      </c>
      <c r="L11693" s="50">
        <v>1.9720970703848376E-3</v>
      </c>
      <c r="M11693" s="50">
        <v>1.9869180186827787E-3</v>
      </c>
      <c r="N11693" s="50">
        <v>5.4800000000000001E-2</v>
      </c>
      <c r="O11693" s="50">
        <v>5.4800000000000001E-2</v>
      </c>
      <c r="R11693" s="59"/>
    </row>
    <row r="11694" spans="11:18" x14ac:dyDescent="0.2">
      <c r="K11694" s="17">
        <v>11685</v>
      </c>
      <c r="L11694" s="50">
        <v>1.6894725053468789E-3</v>
      </c>
      <c r="M11694" s="50">
        <v>1.7039689855506488E-3</v>
      </c>
      <c r="N11694" s="50">
        <v>5.3600000000000002E-2</v>
      </c>
      <c r="O11694" s="50">
        <v>5.3999999999999999E-2</v>
      </c>
      <c r="R11694" s="59"/>
    </row>
    <row r="11695" spans="11:18" x14ac:dyDescent="0.2">
      <c r="K11695" s="17">
        <v>11686</v>
      </c>
      <c r="L11695" s="50">
        <v>1.9827158708866539E-3</v>
      </c>
      <c r="M11695" s="50">
        <v>1.9971132407360466E-3</v>
      </c>
      <c r="N11695" s="50">
        <v>5.2999999999999999E-2</v>
      </c>
      <c r="O11695" s="50">
        <v>5.3600000000000002E-2</v>
      </c>
      <c r="R11695" s="59"/>
    </row>
    <row r="11696" spans="11:18" x14ac:dyDescent="0.2">
      <c r="K11696" s="17">
        <v>11687</v>
      </c>
      <c r="L11696" s="50">
        <v>1.6151058294907286E-3</v>
      </c>
      <c r="M11696" s="50">
        <v>1.6285084773661645E-3</v>
      </c>
      <c r="N11696" s="50">
        <v>4.9599999999999998E-2</v>
      </c>
      <c r="O11696" s="50">
        <v>0.05</v>
      </c>
      <c r="R11696" s="59"/>
    </row>
    <row r="11697" spans="11:18" x14ac:dyDescent="0.2">
      <c r="K11697" s="17">
        <v>11688</v>
      </c>
      <c r="L11697" s="50">
        <v>1.6933480814711422E-3</v>
      </c>
      <c r="M11697" s="50">
        <v>1.7074006663407284E-3</v>
      </c>
      <c r="N11697" s="50">
        <v>5.1799999999999999E-2</v>
      </c>
      <c r="O11697" s="50">
        <v>5.2600000000000001E-2</v>
      </c>
      <c r="R11697" s="59"/>
    </row>
    <row r="11698" spans="11:18" x14ac:dyDescent="0.2">
      <c r="K11698" s="17">
        <v>11689</v>
      </c>
      <c r="L11698" s="50">
        <v>1.6425863120422314E-3</v>
      </c>
      <c r="M11698" s="50">
        <v>1.655640133413253E-3</v>
      </c>
      <c r="N11698" s="50">
        <v>4.82E-2</v>
      </c>
      <c r="O11698" s="50">
        <v>4.8399999999999999E-2</v>
      </c>
      <c r="R11698" s="59"/>
    </row>
    <row r="11699" spans="11:18" x14ac:dyDescent="0.2">
      <c r="K11699" s="17">
        <v>11690</v>
      </c>
      <c r="L11699" s="50">
        <v>1.7634940300378784E-3</v>
      </c>
      <c r="M11699" s="50">
        <v>1.777936150317158E-3</v>
      </c>
      <c r="N11699" s="50">
        <v>5.3600000000000002E-2</v>
      </c>
      <c r="O11699" s="50">
        <v>5.3600000000000002E-2</v>
      </c>
      <c r="R11699" s="59"/>
    </row>
    <row r="11700" spans="11:18" x14ac:dyDescent="0.2">
      <c r="K11700" s="17">
        <v>11691</v>
      </c>
      <c r="L11700" s="50">
        <v>2.0876186222287328E-3</v>
      </c>
      <c r="M11700" s="50">
        <v>2.102011915612656E-3</v>
      </c>
      <c r="N11700" s="50">
        <v>5.2999999999999999E-2</v>
      </c>
      <c r="O11700" s="50">
        <v>5.2999999999999999E-2</v>
      </c>
      <c r="R11700" s="59"/>
    </row>
    <row r="11701" spans="11:18" x14ac:dyDescent="0.2">
      <c r="K11701" s="17">
        <v>11692</v>
      </c>
      <c r="L11701" s="50">
        <v>1.693381339421591E-3</v>
      </c>
      <c r="M11701" s="50">
        <v>1.7064686586886787E-3</v>
      </c>
      <c r="N11701" s="50">
        <v>4.82E-2</v>
      </c>
      <c r="O11701" s="50">
        <v>4.8599999999999997E-2</v>
      </c>
      <c r="R11701" s="59"/>
    </row>
    <row r="11702" spans="11:18" x14ac:dyDescent="0.2">
      <c r="K11702" s="17">
        <v>11693</v>
      </c>
      <c r="L11702" s="50">
        <v>1.8632728077632996E-3</v>
      </c>
      <c r="M11702" s="50">
        <v>1.8783323981095051E-3</v>
      </c>
      <c r="N11702" s="50">
        <v>5.5800000000000002E-2</v>
      </c>
      <c r="O11702" s="50">
        <v>5.6000000000000001E-2</v>
      </c>
      <c r="R11702" s="59"/>
    </row>
    <row r="11703" spans="11:18" x14ac:dyDescent="0.2">
      <c r="K11703" s="17">
        <v>11694</v>
      </c>
      <c r="L11703" s="50">
        <v>1.8951892755344926E-3</v>
      </c>
      <c r="M11703" s="50">
        <v>1.9099798915797586E-3</v>
      </c>
      <c r="N11703" s="50">
        <v>5.4600000000000003E-2</v>
      </c>
      <c r="O11703" s="50">
        <v>5.4800000000000001E-2</v>
      </c>
      <c r="R11703" s="59"/>
    </row>
    <row r="11704" spans="11:18" x14ac:dyDescent="0.2">
      <c r="K11704" s="17">
        <v>11695</v>
      </c>
      <c r="L11704" s="50">
        <v>1.8743687172391211E-3</v>
      </c>
      <c r="M11704" s="50">
        <v>1.8891448444253911E-3</v>
      </c>
      <c r="N11704" s="50">
        <v>5.4600000000000003E-2</v>
      </c>
      <c r="O11704" s="50">
        <v>5.4800000000000001E-2</v>
      </c>
      <c r="R11704" s="59"/>
    </row>
    <row r="11705" spans="11:18" x14ac:dyDescent="0.2">
      <c r="K11705" s="17">
        <v>11696</v>
      </c>
      <c r="L11705" s="50">
        <v>1.8630532182262645E-3</v>
      </c>
      <c r="M11705" s="50">
        <v>1.8766063697827449E-3</v>
      </c>
      <c r="N11705" s="50">
        <v>0.05</v>
      </c>
      <c r="O11705" s="50">
        <v>5.0200000000000002E-2</v>
      </c>
      <c r="R11705" s="59"/>
    </row>
    <row r="11706" spans="11:18" x14ac:dyDescent="0.2">
      <c r="K11706" s="17">
        <v>11697</v>
      </c>
      <c r="L11706" s="50">
        <v>1.8838243546910548E-3</v>
      </c>
      <c r="M11706" s="50">
        <v>1.8983372389068051E-3</v>
      </c>
      <c r="N11706" s="50">
        <v>5.3600000000000002E-2</v>
      </c>
      <c r="O11706" s="50">
        <v>5.3999999999999999E-2</v>
      </c>
      <c r="R11706" s="59"/>
    </row>
    <row r="11707" spans="11:18" x14ac:dyDescent="0.2">
      <c r="K11707" s="17">
        <v>11698</v>
      </c>
      <c r="L11707" s="50">
        <v>1.7575785003772243E-3</v>
      </c>
      <c r="M11707" s="50">
        <v>1.7720186794880782E-3</v>
      </c>
      <c r="N11707" s="50">
        <v>5.3600000000000002E-2</v>
      </c>
      <c r="O11707" s="50">
        <v>5.3600000000000002E-2</v>
      </c>
      <c r="R11707" s="59"/>
    </row>
    <row r="11708" spans="11:18" x14ac:dyDescent="0.2">
      <c r="K11708" s="17">
        <v>11699</v>
      </c>
      <c r="L11708" s="50">
        <v>1.7546672373632852E-3</v>
      </c>
      <c r="M11708" s="50">
        <v>1.7684857103966124E-3</v>
      </c>
      <c r="N11708" s="50">
        <v>5.1200000000000002E-2</v>
      </c>
      <c r="O11708" s="50">
        <v>5.1200000000000002E-2</v>
      </c>
      <c r="R11708" s="59"/>
    </row>
    <row r="11709" spans="11:18" x14ac:dyDescent="0.2">
      <c r="K11709" s="17">
        <v>11700</v>
      </c>
      <c r="L11709" s="50">
        <v>1.5237047856405069E-3</v>
      </c>
      <c r="M11709" s="50">
        <v>1.5366715303974871E-3</v>
      </c>
      <c r="N11709" s="50">
        <v>4.82E-2</v>
      </c>
      <c r="O11709" s="50">
        <v>4.82E-2</v>
      </c>
      <c r="R11709" s="59"/>
    </row>
    <row r="11710" spans="11:18" x14ac:dyDescent="0.2">
      <c r="K11710" s="17">
        <v>11701</v>
      </c>
      <c r="L11710" s="50">
        <v>1.5911346433022124E-3</v>
      </c>
      <c r="M11710" s="50">
        <v>1.6043596287530341E-3</v>
      </c>
      <c r="N11710" s="50">
        <v>4.8800000000000003E-2</v>
      </c>
      <c r="O11710" s="50">
        <v>4.9799999999999997E-2</v>
      </c>
      <c r="R11710" s="59"/>
    </row>
    <row r="11711" spans="11:18" x14ac:dyDescent="0.2">
      <c r="K11711" s="17">
        <v>11702</v>
      </c>
      <c r="L11711" s="50">
        <v>1.8702012404449779E-3</v>
      </c>
      <c r="M11711" s="50">
        <v>1.8846801140434569E-3</v>
      </c>
      <c r="N11711" s="50">
        <v>5.3199999999999997E-2</v>
      </c>
      <c r="O11711" s="50">
        <v>5.3999999999999999E-2</v>
      </c>
      <c r="R11711" s="59"/>
    </row>
    <row r="11712" spans="11:18" x14ac:dyDescent="0.2">
      <c r="K11712" s="17">
        <v>11703</v>
      </c>
      <c r="L11712" s="50">
        <v>1.8241340058772041E-3</v>
      </c>
      <c r="M11712" s="50">
        <v>1.8391918650778227E-3</v>
      </c>
      <c r="N11712" s="50">
        <v>5.5599999999999997E-2</v>
      </c>
      <c r="O11712" s="50">
        <v>5.6000000000000001E-2</v>
      </c>
      <c r="R11712" s="59"/>
    </row>
    <row r="11713" spans="11:18" x14ac:dyDescent="0.2">
      <c r="K11713" s="17">
        <v>11704</v>
      </c>
      <c r="L11713" s="50">
        <v>1.6579099636301489E-3</v>
      </c>
      <c r="M11713" s="50">
        <v>1.6714026419635953E-3</v>
      </c>
      <c r="N11713" s="50">
        <v>4.9799999999999997E-2</v>
      </c>
      <c r="O11713" s="50">
        <v>5.04E-2</v>
      </c>
      <c r="R11713" s="59"/>
    </row>
    <row r="11714" spans="11:18" x14ac:dyDescent="0.2">
      <c r="K11714" s="17">
        <v>11705</v>
      </c>
      <c r="L11714" s="50">
        <v>1.8072657176052239E-3</v>
      </c>
      <c r="M11714" s="50">
        <v>1.8217739306997157E-3</v>
      </c>
      <c r="N11714" s="50">
        <v>5.3800000000000001E-2</v>
      </c>
      <c r="O11714" s="50">
        <v>5.3800000000000001E-2</v>
      </c>
      <c r="R11714" s="59"/>
    </row>
    <row r="11715" spans="11:18" x14ac:dyDescent="0.2">
      <c r="K11715" s="17">
        <v>11706</v>
      </c>
      <c r="L11715" s="50">
        <v>1.7768780295340878E-3</v>
      </c>
      <c r="M11715" s="50">
        <v>1.7898732526279457E-3</v>
      </c>
      <c r="N11715" s="50">
        <v>4.7800000000000002E-2</v>
      </c>
      <c r="O11715" s="50">
        <v>4.8000000000000001E-2</v>
      </c>
      <c r="R11715" s="59"/>
    </row>
    <row r="11716" spans="11:18" x14ac:dyDescent="0.2">
      <c r="K11716" s="17">
        <v>11707</v>
      </c>
      <c r="L11716" s="50">
        <v>1.8722072999755993E-3</v>
      </c>
      <c r="M11716" s="50">
        <v>1.887189359911266E-3</v>
      </c>
      <c r="N11716" s="50">
        <v>5.5399999999999998E-2</v>
      </c>
      <c r="O11716" s="50">
        <v>5.5800000000000002E-2</v>
      </c>
      <c r="R11716" s="59"/>
    </row>
    <row r="11717" spans="11:18" x14ac:dyDescent="0.2">
      <c r="K11717" s="17">
        <v>11708</v>
      </c>
      <c r="L11717" s="50">
        <v>1.6164154490164318E-3</v>
      </c>
      <c r="M11717" s="50">
        <v>1.6303251798081863E-3</v>
      </c>
      <c r="N11717" s="50">
        <v>5.16E-2</v>
      </c>
      <c r="O11717" s="50">
        <v>5.1799999999999999E-2</v>
      </c>
      <c r="R11717" s="59"/>
    </row>
    <row r="11718" spans="11:18" x14ac:dyDescent="0.2">
      <c r="K11718" s="17">
        <v>11709</v>
      </c>
      <c r="L11718" s="50">
        <v>1.7807639541508561E-3</v>
      </c>
      <c r="M11718" s="50">
        <v>1.7944807786321394E-3</v>
      </c>
      <c r="N11718" s="50">
        <v>5.04E-2</v>
      </c>
      <c r="O11718" s="50">
        <v>5.0999999999999997E-2</v>
      </c>
      <c r="R11718" s="59"/>
    </row>
    <row r="11719" spans="11:18" x14ac:dyDescent="0.2">
      <c r="K11719" s="17">
        <v>11710</v>
      </c>
      <c r="L11719" s="50">
        <v>1.6526830808470511E-3</v>
      </c>
      <c r="M11719" s="50">
        <v>1.665072007783932E-3</v>
      </c>
      <c r="N11719" s="50">
        <v>4.5400000000000003E-2</v>
      </c>
      <c r="O11719" s="50">
        <v>4.5999999999999999E-2</v>
      </c>
      <c r="R11719" s="59"/>
    </row>
    <row r="11720" spans="11:18" x14ac:dyDescent="0.2">
      <c r="K11720" s="17">
        <v>11711</v>
      </c>
      <c r="L11720" s="50">
        <v>2.0153347851811004E-3</v>
      </c>
      <c r="M11720" s="50">
        <v>2.0305110045986396E-3</v>
      </c>
      <c r="N11720" s="50">
        <v>5.6000000000000001E-2</v>
      </c>
      <c r="O11720" s="50">
        <v>5.6399999999999999E-2</v>
      </c>
      <c r="R11720" s="59"/>
    </row>
    <row r="11721" spans="11:18" x14ac:dyDescent="0.2">
      <c r="K11721" s="17">
        <v>11712</v>
      </c>
      <c r="L11721" s="50">
        <v>1.9627207977515005E-3</v>
      </c>
      <c r="M11721" s="50">
        <v>1.9784890823646576E-3</v>
      </c>
      <c r="N11721" s="50">
        <v>5.7799999999999997E-2</v>
      </c>
      <c r="O11721" s="50">
        <v>5.8999999999999997E-2</v>
      </c>
      <c r="R11721" s="59"/>
    </row>
    <row r="11722" spans="11:18" x14ac:dyDescent="0.2">
      <c r="K11722" s="17">
        <v>11713</v>
      </c>
      <c r="L11722" s="50">
        <v>1.8339703275093247E-3</v>
      </c>
      <c r="M11722" s="50">
        <v>1.8480802709079178E-3</v>
      </c>
      <c r="N11722" s="50">
        <v>5.1999999999999998E-2</v>
      </c>
      <c r="O11722" s="50">
        <v>5.28E-2</v>
      </c>
      <c r="R11722" s="59"/>
    </row>
    <row r="11723" spans="11:18" x14ac:dyDescent="0.2">
      <c r="K11723" s="17">
        <v>11714</v>
      </c>
      <c r="L11723" s="50">
        <v>1.7724871363606048E-3</v>
      </c>
      <c r="M11723" s="50">
        <v>1.7866078727684833E-3</v>
      </c>
      <c r="N11723" s="50">
        <v>5.2200000000000003E-2</v>
      </c>
      <c r="O11723" s="50">
        <v>5.2400000000000002E-2</v>
      </c>
      <c r="R11723" s="59"/>
    </row>
    <row r="11724" spans="11:18" x14ac:dyDescent="0.2">
      <c r="K11724" s="17">
        <v>11715</v>
      </c>
      <c r="L11724" s="50">
        <v>2.097017939185698E-3</v>
      </c>
      <c r="M11724" s="50">
        <v>2.1131731107349666E-3</v>
      </c>
      <c r="N11724" s="50">
        <v>5.9799999999999999E-2</v>
      </c>
      <c r="O11724" s="50">
        <v>5.9799999999999999E-2</v>
      </c>
      <c r="R11724" s="59"/>
    </row>
    <row r="11725" spans="11:18" x14ac:dyDescent="0.2">
      <c r="K11725" s="17">
        <v>11716</v>
      </c>
      <c r="L11725" s="50">
        <v>1.628512089850113E-3</v>
      </c>
      <c r="M11725" s="50">
        <v>1.6414618274671628E-3</v>
      </c>
      <c r="N11725" s="50">
        <v>4.8000000000000001E-2</v>
      </c>
      <c r="O11725" s="50">
        <v>4.82E-2</v>
      </c>
      <c r="R11725" s="59"/>
    </row>
    <row r="11726" spans="11:18" x14ac:dyDescent="0.2">
      <c r="K11726" s="17">
        <v>11717</v>
      </c>
      <c r="L11726" s="50">
        <v>2.0065493819524443E-3</v>
      </c>
      <c r="M11726" s="50">
        <v>2.0225737082010999E-3</v>
      </c>
      <c r="N11726" s="50">
        <v>5.9400000000000001E-2</v>
      </c>
      <c r="O11726" s="50">
        <v>5.96E-2</v>
      </c>
      <c r="R11726" s="59"/>
    </row>
    <row r="11727" spans="11:18" x14ac:dyDescent="0.2">
      <c r="K11727" s="17">
        <v>11718</v>
      </c>
      <c r="L11727" s="50">
        <v>1.7648321878612726E-3</v>
      </c>
      <c r="M11727" s="50">
        <v>1.7784759856055668E-3</v>
      </c>
      <c r="N11727" s="50">
        <v>5.04E-2</v>
      </c>
      <c r="O11727" s="50">
        <v>5.0999999999999997E-2</v>
      </c>
      <c r="R11727" s="59"/>
    </row>
    <row r="11728" spans="11:18" x14ac:dyDescent="0.2">
      <c r="K11728" s="17">
        <v>11719</v>
      </c>
      <c r="L11728" s="50">
        <v>1.6413893590419022E-3</v>
      </c>
      <c r="M11728" s="50">
        <v>1.6543534135690535E-3</v>
      </c>
      <c r="N11728" s="50">
        <v>4.7800000000000002E-2</v>
      </c>
      <c r="O11728" s="50">
        <v>4.8399999999999999E-2</v>
      </c>
      <c r="R11728" s="59"/>
    </row>
    <row r="11729" spans="11:18" x14ac:dyDescent="0.2">
      <c r="K11729" s="17">
        <v>11720</v>
      </c>
      <c r="L11729" s="50">
        <v>1.7358483419869363E-3</v>
      </c>
      <c r="M11729" s="50">
        <v>1.7500752945446315E-3</v>
      </c>
      <c r="N11729" s="50">
        <v>5.28E-2</v>
      </c>
      <c r="O11729" s="50">
        <v>5.2999999999999999E-2</v>
      </c>
      <c r="R11729" s="59"/>
    </row>
    <row r="11730" spans="11:18" x14ac:dyDescent="0.2">
      <c r="K11730" s="17">
        <v>11721</v>
      </c>
      <c r="L11730" s="50">
        <v>1.5731612355534099E-3</v>
      </c>
      <c r="M11730" s="50">
        <v>1.5864225645959376E-3</v>
      </c>
      <c r="N11730" s="50">
        <v>4.9000000000000002E-2</v>
      </c>
      <c r="O11730" s="50">
        <v>4.9399999999999999E-2</v>
      </c>
      <c r="R11730" s="59"/>
    </row>
    <row r="11731" spans="11:18" x14ac:dyDescent="0.2">
      <c r="K11731" s="17">
        <v>11722</v>
      </c>
      <c r="L11731" s="50">
        <v>1.605460284638567E-3</v>
      </c>
      <c r="M11731" s="50">
        <v>1.6183777691496199E-3</v>
      </c>
      <c r="N11731" s="50">
        <v>4.7800000000000002E-2</v>
      </c>
      <c r="O11731" s="50">
        <v>4.8000000000000001E-2</v>
      </c>
      <c r="R11731" s="59"/>
    </row>
    <row r="11732" spans="11:18" x14ac:dyDescent="0.2">
      <c r="K11732" s="17">
        <v>11723</v>
      </c>
      <c r="L11732" s="50">
        <v>1.5804512984995238E-3</v>
      </c>
      <c r="M11732" s="50">
        <v>1.5936148350519702E-3</v>
      </c>
      <c r="N11732" s="50">
        <v>4.8599999999999997E-2</v>
      </c>
      <c r="O11732" s="50">
        <v>4.9399999999999999E-2</v>
      </c>
      <c r="R11732" s="59"/>
    </row>
    <row r="11733" spans="11:18" x14ac:dyDescent="0.2">
      <c r="K11733" s="17">
        <v>11724</v>
      </c>
      <c r="L11733" s="50">
        <v>1.5579571000175956E-3</v>
      </c>
      <c r="M11733" s="50">
        <v>1.5709520611501009E-3</v>
      </c>
      <c r="N11733" s="50">
        <v>4.82E-2</v>
      </c>
      <c r="O11733" s="50">
        <v>4.8399999999999999E-2</v>
      </c>
      <c r="R11733" s="59"/>
    </row>
    <row r="11734" spans="11:18" x14ac:dyDescent="0.2">
      <c r="K11734" s="17">
        <v>11725</v>
      </c>
      <c r="L11734" s="50">
        <v>1.819356047685346E-3</v>
      </c>
      <c r="M11734" s="50">
        <v>1.8334321983228903E-3</v>
      </c>
      <c r="N11734" s="50">
        <v>5.1999999999999998E-2</v>
      </c>
      <c r="O11734" s="50">
        <v>5.2200000000000003E-2</v>
      </c>
      <c r="R11734" s="59"/>
    </row>
    <row r="11735" spans="11:18" x14ac:dyDescent="0.2">
      <c r="K11735" s="17">
        <v>11726</v>
      </c>
      <c r="L11735" s="50">
        <v>1.5352024781293829E-3</v>
      </c>
      <c r="M11735" s="50">
        <v>1.5470866820122317E-3</v>
      </c>
      <c r="N11735" s="50">
        <v>4.3999999999999997E-2</v>
      </c>
      <c r="O11735" s="50">
        <v>4.3999999999999997E-2</v>
      </c>
      <c r="R11735" s="59"/>
    </row>
    <row r="11736" spans="11:18" x14ac:dyDescent="0.2">
      <c r="K11736" s="17">
        <v>11727</v>
      </c>
      <c r="L11736" s="50">
        <v>1.7851362148877275E-3</v>
      </c>
      <c r="M11736" s="50">
        <v>1.7991115467197538E-3</v>
      </c>
      <c r="N11736" s="50">
        <v>5.16E-2</v>
      </c>
      <c r="O11736" s="50">
        <v>5.1999999999999998E-2</v>
      </c>
      <c r="R11736" s="59"/>
    </row>
    <row r="11737" spans="11:18" x14ac:dyDescent="0.2">
      <c r="K11737" s="17">
        <v>11728</v>
      </c>
      <c r="L11737" s="50">
        <v>1.7010775853533026E-3</v>
      </c>
      <c r="M11737" s="50">
        <v>1.713947346927576E-3</v>
      </c>
      <c r="N11737" s="50">
        <v>4.7600000000000003E-2</v>
      </c>
      <c r="O11737" s="50">
        <v>4.7600000000000003E-2</v>
      </c>
      <c r="R11737" s="59"/>
    </row>
    <row r="11738" spans="11:18" x14ac:dyDescent="0.2">
      <c r="K11738" s="17">
        <v>11729</v>
      </c>
      <c r="L11738" s="50">
        <v>1.7092098835356539E-3</v>
      </c>
      <c r="M11738" s="50">
        <v>1.7227698448701691E-3</v>
      </c>
      <c r="N11738" s="50">
        <v>0.05</v>
      </c>
      <c r="O11738" s="50">
        <v>5.0599999999999999E-2</v>
      </c>
      <c r="R11738" s="59"/>
    </row>
    <row r="11739" spans="11:18" x14ac:dyDescent="0.2">
      <c r="K11739" s="17">
        <v>11730</v>
      </c>
      <c r="L11739" s="50">
        <v>1.4451211016397235E-3</v>
      </c>
      <c r="M11739" s="50">
        <v>1.4579001560476939E-3</v>
      </c>
      <c r="N11739" s="50">
        <v>4.7399999999999998E-2</v>
      </c>
      <c r="O11739" s="50">
        <v>4.7800000000000002E-2</v>
      </c>
      <c r="R11739" s="59"/>
    </row>
    <row r="11740" spans="11:18" x14ac:dyDescent="0.2">
      <c r="K11740" s="17">
        <v>11731</v>
      </c>
      <c r="L11740" s="50">
        <v>1.5082289633529605E-3</v>
      </c>
      <c r="M11740" s="50">
        <v>1.5208800290292552E-3</v>
      </c>
      <c r="N11740" s="50">
        <v>4.6800000000000001E-2</v>
      </c>
      <c r="O11740" s="50">
        <v>4.7399999999999998E-2</v>
      </c>
      <c r="R11740" s="59"/>
    </row>
    <row r="11741" spans="11:18" x14ac:dyDescent="0.2">
      <c r="K11741" s="17">
        <v>11732</v>
      </c>
      <c r="L11741" s="50">
        <v>1.517592727828404E-3</v>
      </c>
      <c r="M11741" s="50">
        <v>1.5312411768861301E-3</v>
      </c>
      <c r="N11741" s="50">
        <v>5.04E-2</v>
      </c>
      <c r="O11741" s="50">
        <v>5.1200000000000002E-2</v>
      </c>
      <c r="R11741" s="59"/>
    </row>
    <row r="11742" spans="11:18" x14ac:dyDescent="0.2">
      <c r="K11742" s="17">
        <v>11733</v>
      </c>
      <c r="L11742" s="50">
        <v>1.8263504569456658E-3</v>
      </c>
      <c r="M11742" s="50">
        <v>1.8407541743227177E-3</v>
      </c>
      <c r="N11742" s="50">
        <v>5.3199999999999997E-2</v>
      </c>
      <c r="O11742" s="50">
        <v>5.3800000000000001E-2</v>
      </c>
      <c r="R11742" s="59"/>
    </row>
    <row r="11743" spans="11:18" x14ac:dyDescent="0.2">
      <c r="K11743" s="17">
        <v>11734</v>
      </c>
      <c r="L11743" s="50">
        <v>1.7790660651133962E-3</v>
      </c>
      <c r="M11743" s="50">
        <v>1.7939945725420788E-3</v>
      </c>
      <c r="N11743" s="50">
        <v>5.5E-2</v>
      </c>
      <c r="O11743" s="50">
        <v>5.5599999999999997E-2</v>
      </c>
      <c r="R11743" s="59"/>
    </row>
    <row r="11744" spans="11:18" x14ac:dyDescent="0.2">
      <c r="K11744" s="17">
        <v>11735</v>
      </c>
      <c r="L11744" s="50">
        <v>1.9052154447771791E-3</v>
      </c>
      <c r="M11744" s="50">
        <v>1.9192563580515685E-3</v>
      </c>
      <c r="N11744" s="50">
        <v>5.1400000000000001E-2</v>
      </c>
      <c r="O11744" s="50">
        <v>5.2400000000000002E-2</v>
      </c>
      <c r="R11744" s="59"/>
    </row>
    <row r="11745" spans="11:18" x14ac:dyDescent="0.2">
      <c r="K11745" s="17">
        <v>11736</v>
      </c>
      <c r="L11745" s="50">
        <v>1.7759192032299981E-3</v>
      </c>
      <c r="M11745" s="50">
        <v>1.7888237294155708E-3</v>
      </c>
      <c r="N11745" s="50">
        <v>4.7600000000000003E-2</v>
      </c>
      <c r="O11745" s="50">
        <v>4.7800000000000002E-2</v>
      </c>
      <c r="R11745" s="59"/>
    </row>
    <row r="11746" spans="11:18" x14ac:dyDescent="0.2">
      <c r="K11746" s="17">
        <v>11737</v>
      </c>
      <c r="L11746" s="50">
        <v>1.7963464309060282E-3</v>
      </c>
      <c r="M11746" s="50">
        <v>1.8115432539626886E-3</v>
      </c>
      <c r="N11746" s="50">
        <v>5.62E-2</v>
      </c>
      <c r="O11746" s="50">
        <v>5.6599999999999998E-2</v>
      </c>
      <c r="R11746" s="59"/>
    </row>
    <row r="11747" spans="11:18" x14ac:dyDescent="0.2">
      <c r="K11747" s="17">
        <v>11738</v>
      </c>
      <c r="L11747" s="50">
        <v>1.8458158523494876E-3</v>
      </c>
      <c r="M11747" s="50">
        <v>1.8601297986707841E-3</v>
      </c>
      <c r="N11747" s="50">
        <v>5.2999999999999999E-2</v>
      </c>
      <c r="O11747" s="50">
        <v>5.2999999999999999E-2</v>
      </c>
      <c r="R11747" s="59"/>
    </row>
    <row r="11748" spans="11:18" x14ac:dyDescent="0.2">
      <c r="K11748" s="17">
        <v>11739</v>
      </c>
      <c r="L11748" s="50">
        <v>1.61721741312216E-3</v>
      </c>
      <c r="M11748" s="50">
        <v>1.6302560415395182E-3</v>
      </c>
      <c r="N11748" s="50">
        <v>4.82E-2</v>
      </c>
      <c r="O11748" s="50">
        <v>4.8399999999999999E-2</v>
      </c>
      <c r="R11748" s="59"/>
    </row>
    <row r="11749" spans="11:18" x14ac:dyDescent="0.2">
      <c r="K11749" s="17">
        <v>11740</v>
      </c>
      <c r="L11749" s="50">
        <v>1.7982050751327141E-3</v>
      </c>
      <c r="M11749" s="50">
        <v>1.8117791888675469E-3</v>
      </c>
      <c r="N11749" s="50">
        <v>5.0200000000000002E-2</v>
      </c>
      <c r="O11749" s="50">
        <v>5.0200000000000002E-2</v>
      </c>
      <c r="R11749" s="59"/>
    </row>
    <row r="11750" spans="11:18" x14ac:dyDescent="0.2">
      <c r="K11750" s="17">
        <v>11741</v>
      </c>
      <c r="L11750" s="50">
        <v>1.4476767154517993E-3</v>
      </c>
      <c r="M11750" s="50">
        <v>1.460130724150953E-3</v>
      </c>
      <c r="N11750" s="50">
        <v>4.6199999999999998E-2</v>
      </c>
      <c r="O11750" s="50">
        <v>4.6399999999999997E-2</v>
      </c>
      <c r="R11750" s="59"/>
    </row>
    <row r="11751" spans="11:18" x14ac:dyDescent="0.2">
      <c r="K11751" s="17">
        <v>11742</v>
      </c>
      <c r="L11751" s="50">
        <v>1.6876837179992882E-3</v>
      </c>
      <c r="M11751" s="50">
        <v>1.7009182390103866E-3</v>
      </c>
      <c r="N11751" s="50">
        <v>4.9000000000000002E-2</v>
      </c>
      <c r="O11751" s="50">
        <v>4.9399999999999999E-2</v>
      </c>
      <c r="R11751" s="59"/>
    </row>
    <row r="11752" spans="11:18" x14ac:dyDescent="0.2">
      <c r="K11752" s="17">
        <v>11743</v>
      </c>
      <c r="L11752" s="50">
        <v>1.7621628466486271E-3</v>
      </c>
      <c r="M11752" s="50">
        <v>1.776013052516884E-3</v>
      </c>
      <c r="N11752" s="50">
        <v>5.1200000000000002E-2</v>
      </c>
      <c r="O11752" s="50">
        <v>5.1400000000000001E-2</v>
      </c>
      <c r="R11752" s="59"/>
    </row>
    <row r="11753" spans="11:18" x14ac:dyDescent="0.2">
      <c r="K11753" s="17">
        <v>11744</v>
      </c>
      <c r="L11753" s="50">
        <v>1.8786926388997475E-3</v>
      </c>
      <c r="M11753" s="50">
        <v>1.8935863951917379E-3</v>
      </c>
      <c r="N11753" s="50">
        <v>5.5199999999999999E-2</v>
      </c>
      <c r="O11753" s="50">
        <v>5.5199999999999999E-2</v>
      </c>
      <c r="R11753" s="59"/>
    </row>
    <row r="11754" spans="11:18" x14ac:dyDescent="0.2">
      <c r="K11754" s="17">
        <v>11745</v>
      </c>
      <c r="L11754" s="50">
        <v>1.7469121130512185E-3</v>
      </c>
      <c r="M11754" s="50">
        <v>1.7609346729745262E-3</v>
      </c>
      <c r="N11754" s="50">
        <v>5.1799999999999999E-2</v>
      </c>
      <c r="O11754" s="50">
        <v>5.1999999999999998E-2</v>
      </c>
      <c r="R11754" s="59"/>
    </row>
    <row r="11755" spans="11:18" x14ac:dyDescent="0.2">
      <c r="K11755" s="17">
        <v>11746</v>
      </c>
      <c r="L11755" s="50">
        <v>1.8266489964574699E-3</v>
      </c>
      <c r="M11755" s="50">
        <v>1.8408014655277359E-3</v>
      </c>
      <c r="N11755" s="50">
        <v>5.2400000000000002E-2</v>
      </c>
      <c r="O11755" s="50">
        <v>5.2400000000000002E-2</v>
      </c>
      <c r="R11755" s="59"/>
    </row>
    <row r="11756" spans="11:18" x14ac:dyDescent="0.2">
      <c r="K11756" s="17">
        <v>11747</v>
      </c>
      <c r="L11756" s="50">
        <v>1.9821490761779263E-3</v>
      </c>
      <c r="M11756" s="50">
        <v>1.9979044491492807E-3</v>
      </c>
      <c r="N11756" s="50">
        <v>5.8400000000000001E-2</v>
      </c>
      <c r="O11756" s="50">
        <v>5.8400000000000001E-2</v>
      </c>
      <c r="R11756" s="59"/>
    </row>
    <row r="11757" spans="11:18" x14ac:dyDescent="0.2">
      <c r="K11757" s="17">
        <v>11748</v>
      </c>
      <c r="L11757" s="50">
        <v>1.5237127254801768E-3</v>
      </c>
      <c r="M11757" s="50">
        <v>1.5364968380963994E-3</v>
      </c>
      <c r="N11757" s="50">
        <v>4.7399999999999998E-2</v>
      </c>
      <c r="O11757" s="50">
        <v>4.7600000000000003E-2</v>
      </c>
      <c r="R11757" s="59"/>
    </row>
    <row r="11758" spans="11:18" x14ac:dyDescent="0.2">
      <c r="K11758" s="17">
        <v>11749</v>
      </c>
      <c r="L11758" s="50">
        <v>1.7141847739907462E-3</v>
      </c>
      <c r="M11758" s="50">
        <v>1.7284037966253472E-3</v>
      </c>
      <c r="N11758" s="50">
        <v>5.28E-2</v>
      </c>
      <c r="O11758" s="50">
        <v>5.28E-2</v>
      </c>
      <c r="R11758" s="59"/>
    </row>
    <row r="11759" spans="11:18" x14ac:dyDescent="0.2">
      <c r="K11759" s="17">
        <v>11750</v>
      </c>
      <c r="L11759" s="50">
        <v>1.9015394717941901E-3</v>
      </c>
      <c r="M11759" s="50">
        <v>1.9157429071380281E-3</v>
      </c>
      <c r="N11759" s="50">
        <v>5.2400000000000002E-2</v>
      </c>
      <c r="O11759" s="50">
        <v>5.2600000000000001E-2</v>
      </c>
      <c r="R11759" s="59"/>
    </row>
    <row r="11760" spans="11:18" x14ac:dyDescent="0.2">
      <c r="K11760" s="17">
        <v>11751</v>
      </c>
      <c r="L11760" s="50">
        <v>1.8649016917114561E-3</v>
      </c>
      <c r="M11760" s="50">
        <v>1.8795634143373417E-3</v>
      </c>
      <c r="N11760" s="50">
        <v>5.4199999999999998E-2</v>
      </c>
      <c r="O11760" s="50">
        <v>5.4800000000000001E-2</v>
      </c>
      <c r="R11760" s="59"/>
    </row>
    <row r="11761" spans="11:18" x14ac:dyDescent="0.2">
      <c r="K11761" s="17">
        <v>11752</v>
      </c>
      <c r="L11761" s="50">
        <v>1.6571898147922347E-3</v>
      </c>
      <c r="M11761" s="50">
        <v>1.6693726947061272E-3</v>
      </c>
      <c r="N11761" s="50">
        <v>4.4999999999999998E-2</v>
      </c>
      <c r="O11761" s="50">
        <v>4.4999999999999998E-2</v>
      </c>
      <c r="R11761" s="59"/>
    </row>
    <row r="11762" spans="11:18" x14ac:dyDescent="0.2">
      <c r="K11762" s="17">
        <v>11753</v>
      </c>
      <c r="L11762" s="50">
        <v>2.0219630429255168E-3</v>
      </c>
      <c r="M11762" s="50">
        <v>2.0371107300122607E-3</v>
      </c>
      <c r="N11762" s="50">
        <v>5.6000000000000001E-2</v>
      </c>
      <c r="O11762" s="50">
        <v>5.6000000000000001E-2</v>
      </c>
      <c r="R11762" s="59"/>
    </row>
    <row r="11763" spans="11:18" x14ac:dyDescent="0.2">
      <c r="K11763" s="17">
        <v>11754</v>
      </c>
      <c r="L11763" s="50">
        <v>1.687322020964391E-3</v>
      </c>
      <c r="M11763" s="50">
        <v>1.7005515050301651E-3</v>
      </c>
      <c r="N11763" s="50">
        <v>4.8599999999999997E-2</v>
      </c>
      <c r="O11763" s="50">
        <v>4.9399999999999999E-2</v>
      </c>
      <c r="R11763" s="59"/>
    </row>
    <row r="11764" spans="11:18" x14ac:dyDescent="0.2">
      <c r="K11764" s="17">
        <v>11755</v>
      </c>
      <c r="L11764" s="50">
        <v>1.7024921181671775E-3</v>
      </c>
      <c r="M11764" s="50">
        <v>1.7158363610776952E-3</v>
      </c>
      <c r="N11764" s="50">
        <v>4.9399999999999999E-2</v>
      </c>
      <c r="O11764" s="50">
        <v>4.9599999999999998E-2</v>
      </c>
      <c r="R11764" s="59"/>
    </row>
    <row r="11765" spans="11:18" x14ac:dyDescent="0.2">
      <c r="K11765" s="17">
        <v>11756</v>
      </c>
      <c r="L11765" s="50">
        <v>1.7330439747640007E-3</v>
      </c>
      <c r="M11765" s="50">
        <v>1.7465634045269734E-3</v>
      </c>
      <c r="N11765" s="50">
        <v>0.05</v>
      </c>
      <c r="O11765" s="50">
        <v>5.0599999999999999E-2</v>
      </c>
      <c r="R11765" s="59"/>
    </row>
    <row r="11766" spans="11:18" x14ac:dyDescent="0.2">
      <c r="K11766" s="17">
        <v>11757</v>
      </c>
      <c r="L11766" s="50">
        <v>1.7944571811152163E-3</v>
      </c>
      <c r="M11766" s="50">
        <v>1.8089094618864109E-3</v>
      </c>
      <c r="N11766" s="50">
        <v>5.3600000000000002E-2</v>
      </c>
      <c r="O11766" s="50">
        <v>5.3600000000000002E-2</v>
      </c>
      <c r="R11766" s="59"/>
    </row>
    <row r="11767" spans="11:18" x14ac:dyDescent="0.2">
      <c r="K11767" s="17">
        <v>11758</v>
      </c>
      <c r="L11767" s="50">
        <v>1.7744440812085386E-3</v>
      </c>
      <c r="M11767" s="50">
        <v>1.788700458009583E-3</v>
      </c>
      <c r="N11767" s="50">
        <v>5.28E-2</v>
      </c>
      <c r="O11767" s="50">
        <v>5.2999999999999999E-2</v>
      </c>
      <c r="R11767" s="59"/>
    </row>
    <row r="11768" spans="11:18" x14ac:dyDescent="0.2">
      <c r="K11768" s="17">
        <v>11759</v>
      </c>
      <c r="L11768" s="50">
        <v>1.9749401639845517E-3</v>
      </c>
      <c r="M11768" s="50">
        <v>1.9899510032706713E-3</v>
      </c>
      <c r="N11768" s="50">
        <v>5.4600000000000003E-2</v>
      </c>
      <c r="O11768" s="50">
        <v>5.6000000000000001E-2</v>
      </c>
      <c r="R11768" s="59"/>
    </row>
    <row r="11769" spans="11:18" x14ac:dyDescent="0.2">
      <c r="K11769" s="17">
        <v>11760</v>
      </c>
      <c r="L11769" s="50">
        <v>2.0810891453477858E-3</v>
      </c>
      <c r="M11769" s="50">
        <v>2.0957906714742028E-3</v>
      </c>
      <c r="N11769" s="50">
        <v>5.4199999999999998E-2</v>
      </c>
      <c r="O11769" s="50">
        <v>5.4199999999999998E-2</v>
      </c>
      <c r="R11769" s="59"/>
    </row>
    <row r="11770" spans="11:18" x14ac:dyDescent="0.2">
      <c r="K11770" s="17">
        <v>11761</v>
      </c>
      <c r="L11770" s="50">
        <v>1.7164768238120698E-3</v>
      </c>
      <c r="M11770" s="50">
        <v>1.7299178602159951E-3</v>
      </c>
      <c r="N11770" s="50">
        <v>4.9599999999999998E-2</v>
      </c>
      <c r="O11770" s="50">
        <v>4.9799999999999997E-2</v>
      </c>
      <c r="R11770" s="59"/>
    </row>
    <row r="11771" spans="11:18" x14ac:dyDescent="0.2">
      <c r="K11771" s="17">
        <v>11762</v>
      </c>
      <c r="L11771" s="50">
        <v>1.546324772774617E-3</v>
      </c>
      <c r="M11771" s="50">
        <v>1.5588099607087009E-3</v>
      </c>
      <c r="N11771" s="50">
        <v>4.5999999999999999E-2</v>
      </c>
      <c r="O11771" s="50">
        <v>4.6399999999999997E-2</v>
      </c>
      <c r="R11771" s="59"/>
    </row>
    <row r="11772" spans="11:18" x14ac:dyDescent="0.2">
      <c r="K11772" s="17">
        <v>11763</v>
      </c>
      <c r="L11772" s="50">
        <v>1.5545537007706585E-3</v>
      </c>
      <c r="M11772" s="50">
        <v>1.5676801314457667E-3</v>
      </c>
      <c r="N11772" s="50">
        <v>4.8599999999999997E-2</v>
      </c>
      <c r="O11772" s="50">
        <v>4.9000000000000002E-2</v>
      </c>
      <c r="R11772" s="59"/>
    </row>
    <row r="11773" spans="11:18" x14ac:dyDescent="0.2">
      <c r="K11773" s="17">
        <v>11764</v>
      </c>
      <c r="L11773" s="50">
        <v>1.6802343126616531E-3</v>
      </c>
      <c r="M11773" s="50">
        <v>1.6948283453739495E-3</v>
      </c>
      <c r="N11773" s="50">
        <v>5.3999999999999999E-2</v>
      </c>
      <c r="O11773" s="50">
        <v>5.4600000000000003E-2</v>
      </c>
      <c r="R11773" s="59"/>
    </row>
    <row r="11774" spans="11:18" x14ac:dyDescent="0.2">
      <c r="K11774" s="17">
        <v>11765</v>
      </c>
      <c r="L11774" s="50">
        <v>1.8659714569498195E-3</v>
      </c>
      <c r="M11774" s="50">
        <v>1.8801187829541269E-3</v>
      </c>
      <c r="N11774" s="50">
        <v>5.2200000000000003E-2</v>
      </c>
      <c r="O11774" s="50">
        <v>5.2600000000000001E-2</v>
      </c>
      <c r="R11774" s="59"/>
    </row>
    <row r="11775" spans="11:18" x14ac:dyDescent="0.2">
      <c r="K11775" s="17">
        <v>11766</v>
      </c>
      <c r="L11775" s="50">
        <v>1.7412858971899454E-3</v>
      </c>
      <c r="M11775" s="50">
        <v>1.7551268131845831E-3</v>
      </c>
      <c r="N11775" s="50">
        <v>5.1200000000000002E-2</v>
      </c>
      <c r="O11775" s="50">
        <v>5.1400000000000001E-2</v>
      </c>
      <c r="R11775" s="59"/>
    </row>
    <row r="11776" spans="11:18" x14ac:dyDescent="0.2">
      <c r="K11776" s="17">
        <v>11767</v>
      </c>
      <c r="L11776" s="50">
        <v>1.6877393736640523E-3</v>
      </c>
      <c r="M11776" s="50">
        <v>1.7009668629384305E-3</v>
      </c>
      <c r="N11776" s="50">
        <v>4.9000000000000002E-2</v>
      </c>
      <c r="O11776" s="50">
        <v>4.9000000000000002E-2</v>
      </c>
      <c r="R11776" s="59"/>
    </row>
    <row r="11777" spans="11:18" x14ac:dyDescent="0.2">
      <c r="K11777" s="17">
        <v>11768</v>
      </c>
      <c r="L11777" s="50">
        <v>1.820357880440146E-3</v>
      </c>
      <c r="M11777" s="50">
        <v>1.8340035036648753E-3</v>
      </c>
      <c r="N11777" s="50">
        <v>5.0200000000000002E-2</v>
      </c>
      <c r="O11777" s="50">
        <v>5.0599999999999999E-2</v>
      </c>
      <c r="R11777" s="59"/>
    </row>
    <row r="11778" spans="11:18" x14ac:dyDescent="0.2">
      <c r="K11778" s="17">
        <v>11769</v>
      </c>
      <c r="L11778" s="50">
        <v>1.6667751563771112E-3</v>
      </c>
      <c r="M11778" s="50">
        <v>1.6801276855226551E-3</v>
      </c>
      <c r="N11778" s="50">
        <v>4.9399999999999999E-2</v>
      </c>
      <c r="O11778" s="50">
        <v>4.9799999999999997E-2</v>
      </c>
      <c r="R11778" s="59"/>
    </row>
    <row r="11779" spans="11:18" x14ac:dyDescent="0.2">
      <c r="K11779" s="17">
        <v>11770</v>
      </c>
      <c r="L11779" s="50">
        <v>1.6048263149104852E-3</v>
      </c>
      <c r="M11779" s="50">
        <v>1.6191512043652377E-3</v>
      </c>
      <c r="N11779" s="50">
        <v>5.3199999999999997E-2</v>
      </c>
      <c r="O11779" s="50">
        <v>5.3600000000000002E-2</v>
      </c>
      <c r="R11779" s="59"/>
    </row>
    <row r="11780" spans="11:18" x14ac:dyDescent="0.2">
      <c r="K11780" s="17">
        <v>11771</v>
      </c>
      <c r="L11780" s="50">
        <v>1.949217440029383E-3</v>
      </c>
      <c r="M11780" s="50">
        <v>1.9633789170760531E-3</v>
      </c>
      <c r="N11780" s="50">
        <v>5.2200000000000003E-2</v>
      </c>
      <c r="O11780" s="50">
        <v>5.2400000000000002E-2</v>
      </c>
      <c r="R11780" s="59"/>
    </row>
    <row r="11781" spans="11:18" x14ac:dyDescent="0.2">
      <c r="K11781" s="17">
        <v>11772</v>
      </c>
      <c r="L11781" s="50">
        <v>1.5707729626847505E-3</v>
      </c>
      <c r="M11781" s="50">
        <v>1.5849315007007028E-3</v>
      </c>
      <c r="N11781" s="50">
        <v>5.2400000000000002E-2</v>
      </c>
      <c r="O11781" s="50">
        <v>5.2999999999999999E-2</v>
      </c>
      <c r="R11781" s="59"/>
    </row>
    <row r="11782" spans="11:18" x14ac:dyDescent="0.2">
      <c r="K11782" s="17">
        <v>11773</v>
      </c>
      <c r="L11782" s="50">
        <v>1.8592927978998989E-3</v>
      </c>
      <c r="M11782" s="50">
        <v>1.8750160478321178E-3</v>
      </c>
      <c r="N11782" s="50">
        <v>5.8400000000000001E-2</v>
      </c>
      <c r="O11782" s="50">
        <v>5.8599999999999999E-2</v>
      </c>
      <c r="R11782" s="59"/>
    </row>
    <row r="11783" spans="11:18" x14ac:dyDescent="0.2">
      <c r="K11783" s="17">
        <v>11774</v>
      </c>
      <c r="L11783" s="50">
        <v>1.7775529239851518E-3</v>
      </c>
      <c r="M11783" s="50">
        <v>1.7924666302762428E-3</v>
      </c>
      <c r="N11783" s="50">
        <v>5.5399999999999998E-2</v>
      </c>
      <c r="O11783" s="50">
        <v>5.5599999999999997E-2</v>
      </c>
      <c r="R11783" s="59"/>
    </row>
    <row r="11784" spans="11:18" x14ac:dyDescent="0.2">
      <c r="K11784" s="17">
        <v>11775</v>
      </c>
      <c r="L11784" s="50">
        <v>1.7093933688698147E-3</v>
      </c>
      <c r="M11784" s="50">
        <v>1.7228855368868771E-3</v>
      </c>
      <c r="N11784" s="50">
        <v>4.9799999999999997E-2</v>
      </c>
      <c r="O11784" s="50">
        <v>0.05</v>
      </c>
      <c r="R11784" s="59"/>
    </row>
    <row r="11785" spans="11:18" x14ac:dyDescent="0.2">
      <c r="K11785" s="17">
        <v>11776</v>
      </c>
      <c r="L11785" s="50">
        <v>1.8537264112477611E-3</v>
      </c>
      <c r="M11785" s="50">
        <v>1.8687700389347884E-3</v>
      </c>
      <c r="N11785" s="50">
        <v>5.5800000000000002E-2</v>
      </c>
      <c r="O11785" s="50">
        <v>5.6000000000000001E-2</v>
      </c>
      <c r="R11785" s="59"/>
    </row>
    <row r="11786" spans="11:18" x14ac:dyDescent="0.2">
      <c r="K11786" s="17">
        <v>11777</v>
      </c>
      <c r="L11786" s="50">
        <v>1.7244433732222795E-3</v>
      </c>
      <c r="M11786" s="50">
        <v>1.7383036575885228E-3</v>
      </c>
      <c r="N11786" s="50">
        <v>5.1400000000000001E-2</v>
      </c>
      <c r="O11786" s="50">
        <v>5.1400000000000001E-2</v>
      </c>
      <c r="R11786" s="59"/>
    </row>
    <row r="11787" spans="11:18" x14ac:dyDescent="0.2">
      <c r="K11787" s="17">
        <v>11778</v>
      </c>
      <c r="L11787" s="50">
        <v>1.6256553144554874E-3</v>
      </c>
      <c r="M11787" s="50">
        <v>1.6386347965431447E-3</v>
      </c>
      <c r="N11787" s="50">
        <v>4.8000000000000001E-2</v>
      </c>
      <c r="O11787" s="50">
        <v>4.8399999999999999E-2</v>
      </c>
      <c r="R11787" s="59"/>
    </row>
    <row r="11788" spans="11:18" x14ac:dyDescent="0.2">
      <c r="K11788" s="17">
        <v>11779</v>
      </c>
      <c r="L11788" s="50">
        <v>1.9104540521857332E-3</v>
      </c>
      <c r="M11788" s="50">
        <v>1.9241249758151749E-3</v>
      </c>
      <c r="N11788" s="50">
        <v>5.0200000000000002E-2</v>
      </c>
      <c r="O11788" s="50">
        <v>5.0599999999999999E-2</v>
      </c>
      <c r="R11788" s="59"/>
    </row>
    <row r="11789" spans="11:18" x14ac:dyDescent="0.2">
      <c r="K11789" s="17">
        <v>11780</v>
      </c>
      <c r="L11789" s="50">
        <v>1.8410038434547569E-3</v>
      </c>
      <c r="M11789" s="50">
        <v>1.856195607625387E-3</v>
      </c>
      <c r="N11789" s="50">
        <v>5.6399999999999999E-2</v>
      </c>
      <c r="O11789" s="50">
        <v>5.6399999999999999E-2</v>
      </c>
      <c r="R11789" s="59"/>
    </row>
    <row r="11790" spans="11:18" x14ac:dyDescent="0.2">
      <c r="K11790" s="17">
        <v>11781</v>
      </c>
      <c r="L11790" s="50">
        <v>1.9439215120803425E-3</v>
      </c>
      <c r="M11790" s="50">
        <v>1.9590953192347767E-3</v>
      </c>
      <c r="N11790" s="50">
        <v>5.62E-2</v>
      </c>
      <c r="O11790" s="50">
        <v>5.62E-2</v>
      </c>
      <c r="R11790" s="59"/>
    </row>
    <row r="11791" spans="11:18" x14ac:dyDescent="0.2">
      <c r="K11791" s="17">
        <v>11782</v>
      </c>
      <c r="L11791" s="50">
        <v>1.6599405331154116E-3</v>
      </c>
      <c r="M11791" s="50">
        <v>1.6732077775898602E-3</v>
      </c>
      <c r="N11791" s="50">
        <v>4.9000000000000002E-2</v>
      </c>
      <c r="O11791" s="50">
        <v>4.9200000000000001E-2</v>
      </c>
      <c r="R11791" s="59"/>
    </row>
    <row r="11792" spans="11:18" x14ac:dyDescent="0.2">
      <c r="K11792" s="17">
        <v>11783</v>
      </c>
      <c r="L11792" s="50">
        <v>1.6769182218618348E-3</v>
      </c>
      <c r="M11792" s="50">
        <v>1.6909698278687326E-3</v>
      </c>
      <c r="N11792" s="50">
        <v>5.2200000000000003E-2</v>
      </c>
      <c r="O11792" s="50">
        <v>5.2200000000000003E-2</v>
      </c>
      <c r="R11792" s="59"/>
    </row>
    <row r="11793" spans="11:18" x14ac:dyDescent="0.2">
      <c r="K11793" s="17">
        <v>11784</v>
      </c>
      <c r="L11793" s="50">
        <v>1.8080261074957772E-3</v>
      </c>
      <c r="M11793" s="50">
        <v>1.8218547917990258E-3</v>
      </c>
      <c r="N11793" s="50">
        <v>5.0999999999999997E-2</v>
      </c>
      <c r="O11793" s="50">
        <v>5.1200000000000002E-2</v>
      </c>
      <c r="R11793" s="59"/>
    </row>
    <row r="11794" spans="11:18" x14ac:dyDescent="0.2">
      <c r="K11794" s="17">
        <v>11785</v>
      </c>
      <c r="L11794" s="50">
        <v>1.5512644572329552E-3</v>
      </c>
      <c r="M11794" s="50">
        <v>1.5636198919836304E-3</v>
      </c>
      <c r="N11794" s="50">
        <v>4.5600000000000002E-2</v>
      </c>
      <c r="O11794" s="50">
        <v>4.5999999999999999E-2</v>
      </c>
      <c r="R11794" s="59"/>
    </row>
    <row r="11795" spans="11:18" x14ac:dyDescent="0.2">
      <c r="K11795" s="17">
        <v>11786</v>
      </c>
      <c r="L11795" s="50">
        <v>1.4713278862205099E-3</v>
      </c>
      <c r="M11795" s="50">
        <v>1.4844714723710724E-3</v>
      </c>
      <c r="N11795" s="50">
        <v>4.8599999999999997E-2</v>
      </c>
      <c r="O11795" s="50">
        <v>4.9000000000000002E-2</v>
      </c>
      <c r="R11795" s="59"/>
    </row>
    <row r="11796" spans="11:18" x14ac:dyDescent="0.2">
      <c r="K11796" s="17">
        <v>11787</v>
      </c>
      <c r="L11796" s="50">
        <v>1.774275275368304E-3</v>
      </c>
      <c r="M11796" s="50">
        <v>1.7883369304637622E-3</v>
      </c>
      <c r="N11796" s="50">
        <v>5.1799999999999999E-2</v>
      </c>
      <c r="O11796" s="50">
        <v>5.2400000000000002E-2</v>
      </c>
      <c r="R11796" s="59"/>
    </row>
    <row r="11797" spans="11:18" x14ac:dyDescent="0.2">
      <c r="K11797" s="17">
        <v>11788</v>
      </c>
      <c r="L11797" s="50">
        <v>1.7928900401786639E-3</v>
      </c>
      <c r="M11797" s="50">
        <v>1.8074374708848928E-3</v>
      </c>
      <c r="N11797" s="50">
        <v>5.3600000000000002E-2</v>
      </c>
      <c r="O11797" s="50">
        <v>5.4199999999999998E-2</v>
      </c>
      <c r="R11797" s="59"/>
    </row>
    <row r="11798" spans="11:18" x14ac:dyDescent="0.2">
      <c r="K11798" s="17">
        <v>11789</v>
      </c>
      <c r="L11798" s="50">
        <v>1.5156236222436737E-3</v>
      </c>
      <c r="M11798" s="50">
        <v>1.528393538698328E-3</v>
      </c>
      <c r="N11798" s="50">
        <v>4.7199999999999999E-2</v>
      </c>
      <c r="O11798" s="50">
        <v>4.7600000000000003E-2</v>
      </c>
      <c r="R11798" s="59"/>
    </row>
    <row r="11799" spans="11:18" x14ac:dyDescent="0.2">
      <c r="K11799" s="17">
        <v>11790</v>
      </c>
      <c r="L11799" s="50">
        <v>1.8772173246667894E-3</v>
      </c>
      <c r="M11799" s="50">
        <v>1.8915422370868902E-3</v>
      </c>
      <c r="N11799" s="50">
        <v>5.28E-2</v>
      </c>
      <c r="O11799" s="50">
        <v>5.3400000000000003E-2</v>
      </c>
      <c r="R11799" s="59"/>
    </row>
    <row r="11800" spans="11:18" x14ac:dyDescent="0.2">
      <c r="K11800" s="17">
        <v>11791</v>
      </c>
      <c r="L11800" s="50">
        <v>1.8854700266575789E-3</v>
      </c>
      <c r="M11800" s="50">
        <v>1.8993548899266287E-3</v>
      </c>
      <c r="N11800" s="50">
        <v>5.1200000000000002E-2</v>
      </c>
      <c r="O11800" s="50">
        <v>5.1400000000000001E-2</v>
      </c>
      <c r="R11800" s="59"/>
    </row>
    <row r="11801" spans="11:18" x14ac:dyDescent="0.2">
      <c r="K11801" s="17">
        <v>11792</v>
      </c>
      <c r="L11801" s="50">
        <v>1.7263810454471698E-3</v>
      </c>
      <c r="M11801" s="50">
        <v>1.7400558192869997E-3</v>
      </c>
      <c r="N11801" s="50">
        <v>5.0599999999999999E-2</v>
      </c>
      <c r="O11801" s="50">
        <v>5.0799999999999998E-2</v>
      </c>
      <c r="R11801" s="59"/>
    </row>
    <row r="11802" spans="11:18" x14ac:dyDescent="0.2">
      <c r="K11802" s="17">
        <v>11793</v>
      </c>
      <c r="L11802" s="50">
        <v>1.7436493569563346E-3</v>
      </c>
      <c r="M11802" s="50">
        <v>1.7570377850042956E-3</v>
      </c>
      <c r="N11802" s="50">
        <v>4.9399999999999999E-2</v>
      </c>
      <c r="O11802" s="50">
        <v>4.9799999999999997E-2</v>
      </c>
      <c r="R11802" s="59"/>
    </row>
    <row r="11803" spans="11:18" x14ac:dyDescent="0.2">
      <c r="K11803" s="17">
        <v>11794</v>
      </c>
      <c r="L11803" s="50">
        <v>1.9172865073216879E-3</v>
      </c>
      <c r="M11803" s="50">
        <v>1.9316756358152033E-3</v>
      </c>
      <c r="N11803" s="50">
        <v>5.3199999999999997E-2</v>
      </c>
      <c r="O11803" s="50">
        <v>5.3199999999999997E-2</v>
      </c>
      <c r="R11803" s="59"/>
    </row>
    <row r="11804" spans="11:18" x14ac:dyDescent="0.2">
      <c r="K11804" s="17">
        <v>11795</v>
      </c>
      <c r="L11804" s="50">
        <v>2.128715974645398E-3</v>
      </c>
      <c r="M11804" s="50">
        <v>2.1445420681023104E-3</v>
      </c>
      <c r="N11804" s="50">
        <v>5.8400000000000001E-2</v>
      </c>
      <c r="O11804" s="50">
        <v>5.8999999999999997E-2</v>
      </c>
      <c r="R11804" s="59"/>
    </row>
    <row r="11805" spans="11:18" x14ac:dyDescent="0.2">
      <c r="K11805" s="17">
        <v>11796</v>
      </c>
      <c r="L11805" s="50">
        <v>1.5929868565590613E-3</v>
      </c>
      <c r="M11805" s="50">
        <v>1.606380659429989E-3</v>
      </c>
      <c r="N11805" s="50">
        <v>4.9399999999999999E-2</v>
      </c>
      <c r="O11805" s="50">
        <v>0.05</v>
      </c>
      <c r="R11805" s="59"/>
    </row>
    <row r="11806" spans="11:18" x14ac:dyDescent="0.2">
      <c r="K11806" s="17">
        <v>11797</v>
      </c>
      <c r="L11806" s="50">
        <v>1.8131736868982451E-3</v>
      </c>
      <c r="M11806" s="50">
        <v>1.8271621231846912E-3</v>
      </c>
      <c r="N11806" s="50">
        <v>5.1400000000000001E-2</v>
      </c>
      <c r="O11806" s="50">
        <v>5.1799999999999999E-2</v>
      </c>
      <c r="R11806" s="59"/>
    </row>
    <row r="11807" spans="11:18" x14ac:dyDescent="0.2">
      <c r="K11807" s="17">
        <v>11798</v>
      </c>
      <c r="L11807" s="50">
        <v>1.7190859420457571E-3</v>
      </c>
      <c r="M11807" s="50">
        <v>1.7318343658627245E-3</v>
      </c>
      <c r="N11807" s="50">
        <v>4.7E-2</v>
      </c>
      <c r="O11807" s="50">
        <v>4.7399999999999998E-2</v>
      </c>
      <c r="R11807" s="59"/>
    </row>
    <row r="11808" spans="11:18" x14ac:dyDescent="0.2">
      <c r="K11808" s="17">
        <v>11799</v>
      </c>
      <c r="L11808" s="50">
        <v>1.834782106431302E-3</v>
      </c>
      <c r="M11808" s="50">
        <v>1.8492041977484046E-3</v>
      </c>
      <c r="N11808" s="50">
        <v>5.3199999999999997E-2</v>
      </c>
      <c r="O11808" s="50">
        <v>5.3800000000000001E-2</v>
      </c>
      <c r="R11808" s="59"/>
    </row>
    <row r="11809" spans="11:18" x14ac:dyDescent="0.2">
      <c r="K11809" s="17">
        <v>11800</v>
      </c>
      <c r="L11809" s="50">
        <v>1.9785299809479701E-3</v>
      </c>
      <c r="M11809" s="50">
        <v>1.9936816593698805E-3</v>
      </c>
      <c r="N11809" s="50">
        <v>5.5800000000000002E-2</v>
      </c>
      <c r="O11809" s="50">
        <v>5.62E-2</v>
      </c>
      <c r="R11809" s="59"/>
    </row>
    <row r="11810" spans="11:18" x14ac:dyDescent="0.2">
      <c r="K11810" s="17">
        <v>11801</v>
      </c>
      <c r="L11810" s="50">
        <v>2.0776193151380872E-3</v>
      </c>
      <c r="M11810" s="50">
        <v>2.092859828960277E-3</v>
      </c>
      <c r="N11810" s="50">
        <v>5.62E-2</v>
      </c>
      <c r="O11810" s="50">
        <v>5.6399999999999999E-2</v>
      </c>
      <c r="R11810" s="59"/>
    </row>
    <row r="11811" spans="11:18" x14ac:dyDescent="0.2">
      <c r="K11811" s="17">
        <v>11802</v>
      </c>
      <c r="L11811" s="50">
        <v>1.9577157250549528E-3</v>
      </c>
      <c r="M11811" s="50">
        <v>1.9732060685228709E-3</v>
      </c>
      <c r="N11811" s="50">
        <v>5.74E-2</v>
      </c>
      <c r="O11811" s="50">
        <v>5.7599999999999998E-2</v>
      </c>
      <c r="R11811" s="59"/>
    </row>
    <row r="11812" spans="11:18" x14ac:dyDescent="0.2">
      <c r="K11812" s="17">
        <v>11803</v>
      </c>
      <c r="L11812" s="50">
        <v>1.6685049558042358E-3</v>
      </c>
      <c r="M11812" s="50">
        <v>1.6817444875363331E-3</v>
      </c>
      <c r="N11812" s="50">
        <v>4.8800000000000003E-2</v>
      </c>
      <c r="O11812" s="50">
        <v>4.9399999999999999E-2</v>
      </c>
      <c r="R11812" s="59"/>
    </row>
    <row r="11813" spans="11:18" x14ac:dyDescent="0.2">
      <c r="K11813" s="17">
        <v>11804</v>
      </c>
      <c r="L11813" s="50">
        <v>1.493267071182145E-3</v>
      </c>
      <c r="M11813" s="50">
        <v>1.505274063111487E-3</v>
      </c>
      <c r="N11813" s="50">
        <v>4.4400000000000002E-2</v>
      </c>
      <c r="O11813" s="50">
        <v>4.48E-2</v>
      </c>
      <c r="R11813" s="59"/>
    </row>
    <row r="11814" spans="11:18" x14ac:dyDescent="0.2">
      <c r="K11814" s="17">
        <v>11805</v>
      </c>
      <c r="L11814" s="50">
        <v>1.8498930795813773E-3</v>
      </c>
      <c r="M11814" s="50">
        <v>1.8646954740817077E-3</v>
      </c>
      <c r="N11814" s="50">
        <v>5.4800000000000001E-2</v>
      </c>
      <c r="O11814" s="50">
        <v>5.5E-2</v>
      </c>
      <c r="R11814" s="59"/>
    </row>
    <row r="11815" spans="11:18" x14ac:dyDescent="0.2">
      <c r="K11815" s="17">
        <v>11806</v>
      </c>
      <c r="L11815" s="50">
        <v>1.7235807842713488E-3</v>
      </c>
      <c r="M11815" s="50">
        <v>1.7366340835764352E-3</v>
      </c>
      <c r="N11815" s="50">
        <v>4.82E-2</v>
      </c>
      <c r="O11815" s="50">
        <v>4.8399999999999999E-2</v>
      </c>
      <c r="R11815" s="59"/>
    </row>
    <row r="11816" spans="11:18" x14ac:dyDescent="0.2">
      <c r="K11816" s="17">
        <v>11807</v>
      </c>
      <c r="L11816" s="50">
        <v>1.7093303580432053E-3</v>
      </c>
      <c r="M11816" s="50">
        <v>1.7226248675020724E-3</v>
      </c>
      <c r="N11816" s="50">
        <v>4.9200000000000001E-2</v>
      </c>
      <c r="O11816" s="50">
        <v>4.9399999999999999E-2</v>
      </c>
      <c r="R11816" s="59"/>
    </row>
    <row r="11817" spans="11:18" x14ac:dyDescent="0.2">
      <c r="K11817" s="17">
        <v>11808</v>
      </c>
      <c r="L11817" s="50">
        <v>1.7214048586428963E-3</v>
      </c>
      <c r="M11817" s="50">
        <v>1.7345668851843534E-3</v>
      </c>
      <c r="N11817" s="50">
        <v>4.8399999999999999E-2</v>
      </c>
      <c r="O11817" s="50">
        <v>4.8800000000000003E-2</v>
      </c>
      <c r="R11817" s="59"/>
    </row>
    <row r="11818" spans="11:18" x14ac:dyDescent="0.2">
      <c r="K11818" s="17">
        <v>11809</v>
      </c>
      <c r="L11818" s="50">
        <v>1.8589583479166386E-3</v>
      </c>
      <c r="M11818" s="50">
        <v>1.8718281884966324E-3</v>
      </c>
      <c r="N11818" s="50">
        <v>4.7399999999999998E-2</v>
      </c>
      <c r="O11818" s="50">
        <v>4.7399999999999998E-2</v>
      </c>
      <c r="R11818" s="59"/>
    </row>
    <row r="11819" spans="11:18" x14ac:dyDescent="0.2">
      <c r="K11819" s="17">
        <v>11810</v>
      </c>
      <c r="L11819" s="50">
        <v>1.7367301624507717E-3</v>
      </c>
      <c r="M11819" s="50">
        <v>1.7507746791924255E-3</v>
      </c>
      <c r="N11819" s="50">
        <v>5.1999999999999998E-2</v>
      </c>
      <c r="O11819" s="50">
        <v>5.2200000000000003E-2</v>
      </c>
      <c r="R11819" s="59"/>
    </row>
    <row r="11820" spans="11:18" x14ac:dyDescent="0.2">
      <c r="K11820" s="17">
        <v>11811</v>
      </c>
      <c r="L11820" s="50">
        <v>1.8337056078916313E-3</v>
      </c>
      <c r="M11820" s="50">
        <v>1.8474465587386827E-3</v>
      </c>
      <c r="N11820" s="50">
        <v>5.0799999999999998E-2</v>
      </c>
      <c r="O11820" s="50">
        <v>5.0799999999999998E-2</v>
      </c>
      <c r="R11820" s="59"/>
    </row>
    <row r="11821" spans="11:18" x14ac:dyDescent="0.2">
      <c r="K11821" s="17">
        <v>11812</v>
      </c>
      <c r="L11821" s="50">
        <v>1.7155722077954131E-3</v>
      </c>
      <c r="M11821" s="50">
        <v>1.7291468144759786E-3</v>
      </c>
      <c r="N11821" s="50">
        <v>0.05</v>
      </c>
      <c r="O11821" s="50">
        <v>5.0599999999999999E-2</v>
      </c>
      <c r="R11821" s="59"/>
    </row>
    <row r="11822" spans="11:18" x14ac:dyDescent="0.2">
      <c r="K11822" s="17">
        <v>11813</v>
      </c>
      <c r="L11822" s="50">
        <v>1.632037067372931E-3</v>
      </c>
      <c r="M11822" s="50">
        <v>1.6443668811546616E-3</v>
      </c>
      <c r="N11822" s="50">
        <v>4.5600000000000002E-2</v>
      </c>
      <c r="O11822" s="50">
        <v>4.5600000000000002E-2</v>
      </c>
      <c r="R11822" s="59"/>
    </row>
    <row r="11823" spans="11:18" x14ac:dyDescent="0.2">
      <c r="K11823" s="17">
        <v>11814</v>
      </c>
      <c r="L11823" s="50">
        <v>2.0336535765663731E-3</v>
      </c>
      <c r="M11823" s="50">
        <v>2.0483310717205085E-3</v>
      </c>
      <c r="N11823" s="50">
        <v>5.3800000000000001E-2</v>
      </c>
      <c r="O11823" s="50">
        <v>5.4800000000000001E-2</v>
      </c>
      <c r="R11823" s="59"/>
    </row>
    <row r="11824" spans="11:18" x14ac:dyDescent="0.2">
      <c r="K11824" s="17">
        <v>11815</v>
      </c>
      <c r="L11824" s="50">
        <v>1.5422012722287662E-3</v>
      </c>
      <c r="M11824" s="50">
        <v>1.555152263838059E-3</v>
      </c>
      <c r="N11824" s="50">
        <v>4.7800000000000002E-2</v>
      </c>
      <c r="O11824" s="50">
        <v>4.82E-2</v>
      </c>
      <c r="R11824" s="59"/>
    </row>
    <row r="11825" spans="11:18" x14ac:dyDescent="0.2">
      <c r="K11825" s="17">
        <v>11816</v>
      </c>
      <c r="L11825" s="50">
        <v>1.8054894825300693E-3</v>
      </c>
      <c r="M11825" s="50">
        <v>1.8197272724345132E-3</v>
      </c>
      <c r="N11825" s="50">
        <v>5.2600000000000001E-2</v>
      </c>
      <c r="O11825" s="50">
        <v>5.28E-2</v>
      </c>
      <c r="R11825" s="59"/>
    </row>
    <row r="11826" spans="11:18" x14ac:dyDescent="0.2">
      <c r="K11826" s="17">
        <v>11817</v>
      </c>
      <c r="L11826" s="50">
        <v>1.5184214340078447E-3</v>
      </c>
      <c r="M11826" s="50">
        <v>1.5308206191085108E-3</v>
      </c>
      <c r="N11826" s="50">
        <v>4.5400000000000003E-2</v>
      </c>
      <c r="O11826" s="50">
        <v>4.6399999999999997E-2</v>
      </c>
      <c r="R11826" s="59"/>
    </row>
    <row r="11827" spans="11:18" x14ac:dyDescent="0.2">
      <c r="K11827" s="17">
        <v>11818</v>
      </c>
      <c r="L11827" s="50">
        <v>1.7897535589392411E-3</v>
      </c>
      <c r="M11827" s="50">
        <v>1.8035318162446779E-3</v>
      </c>
      <c r="N11827" s="50">
        <v>5.0999999999999997E-2</v>
      </c>
      <c r="O11827" s="50">
        <v>5.0999999999999997E-2</v>
      </c>
      <c r="R11827" s="59"/>
    </row>
    <row r="11828" spans="11:18" x14ac:dyDescent="0.2">
      <c r="K11828" s="17">
        <v>11819</v>
      </c>
      <c r="L11828" s="50">
        <v>1.8348031776779464E-3</v>
      </c>
      <c r="M11828" s="50">
        <v>1.8497535696513066E-3</v>
      </c>
      <c r="N11828" s="50">
        <v>5.5199999999999999E-2</v>
      </c>
      <c r="O11828" s="50">
        <v>5.5599999999999997E-2</v>
      </c>
      <c r="R11828" s="59"/>
    </row>
    <row r="11829" spans="11:18" x14ac:dyDescent="0.2">
      <c r="K11829" s="17">
        <v>11820</v>
      </c>
      <c r="L11829" s="50">
        <v>1.5205353645189751E-3</v>
      </c>
      <c r="M11829" s="50">
        <v>1.5346047755757598E-3</v>
      </c>
      <c r="N11829" s="50">
        <v>5.2200000000000003E-2</v>
      </c>
      <c r="O11829" s="50">
        <v>5.2600000000000001E-2</v>
      </c>
      <c r="R11829" s="59"/>
    </row>
    <row r="11830" spans="11:18" x14ac:dyDescent="0.2">
      <c r="K11830" s="17">
        <v>11821</v>
      </c>
      <c r="L11830" s="50">
        <v>1.6277537339248322E-3</v>
      </c>
      <c r="M11830" s="50">
        <v>1.64295169071666E-3</v>
      </c>
      <c r="N11830" s="50">
        <v>5.62E-2</v>
      </c>
      <c r="O11830" s="50">
        <v>5.7200000000000001E-2</v>
      </c>
      <c r="R11830" s="59"/>
    </row>
    <row r="11831" spans="11:18" x14ac:dyDescent="0.2">
      <c r="K11831" s="17">
        <v>11822</v>
      </c>
      <c r="L11831" s="50">
        <v>1.78269568943694E-3</v>
      </c>
      <c r="M11831" s="50">
        <v>1.7961612553411771E-3</v>
      </c>
      <c r="N11831" s="50">
        <v>4.9799999999999997E-2</v>
      </c>
      <c r="O11831" s="50">
        <v>4.9799999999999997E-2</v>
      </c>
      <c r="R11831" s="59"/>
    </row>
    <row r="11832" spans="11:18" x14ac:dyDescent="0.2">
      <c r="K11832" s="17">
        <v>11823</v>
      </c>
      <c r="L11832" s="50">
        <v>1.7616820885576264E-3</v>
      </c>
      <c r="M11832" s="50">
        <v>1.7751043427702729E-3</v>
      </c>
      <c r="N11832" s="50">
        <v>4.9200000000000001E-2</v>
      </c>
      <c r="O11832" s="50">
        <v>5.0200000000000002E-2</v>
      </c>
      <c r="R11832" s="59"/>
    </row>
    <row r="11833" spans="11:18" x14ac:dyDescent="0.2">
      <c r="K11833" s="17">
        <v>11824</v>
      </c>
      <c r="L11833" s="50">
        <v>1.750272626869128E-3</v>
      </c>
      <c r="M11833" s="50">
        <v>1.7635793729638524E-3</v>
      </c>
      <c r="N11833" s="50">
        <v>4.9000000000000002E-2</v>
      </c>
      <c r="O11833" s="50">
        <v>4.9399999999999999E-2</v>
      </c>
      <c r="R11833" s="59"/>
    </row>
    <row r="11834" spans="11:18" x14ac:dyDescent="0.2">
      <c r="K11834" s="17">
        <v>11825</v>
      </c>
      <c r="L11834" s="50">
        <v>1.7774837929436607E-3</v>
      </c>
      <c r="M11834" s="50">
        <v>1.7922038860439346E-3</v>
      </c>
      <c r="N11834" s="50">
        <v>5.4600000000000003E-2</v>
      </c>
      <c r="O11834" s="50">
        <v>5.5E-2</v>
      </c>
      <c r="R11834" s="59"/>
    </row>
    <row r="11835" spans="11:18" x14ac:dyDescent="0.2">
      <c r="K11835" s="17">
        <v>11826</v>
      </c>
      <c r="L11835" s="50">
        <v>1.6179730383083328E-3</v>
      </c>
      <c r="M11835" s="50">
        <v>1.6321017899751827E-3</v>
      </c>
      <c r="N11835" s="50">
        <v>5.2400000000000002E-2</v>
      </c>
      <c r="O11835" s="50">
        <v>5.2999999999999999E-2</v>
      </c>
      <c r="R11835" s="59"/>
    </row>
    <row r="11836" spans="11:18" x14ac:dyDescent="0.2">
      <c r="K11836" s="17">
        <v>11827</v>
      </c>
      <c r="L11836" s="50">
        <v>1.7526022975448009E-3</v>
      </c>
      <c r="M11836" s="50">
        <v>1.7669373852665217E-3</v>
      </c>
      <c r="N11836" s="50">
        <v>5.3199999999999997E-2</v>
      </c>
      <c r="O11836" s="50">
        <v>5.3199999999999997E-2</v>
      </c>
      <c r="R11836" s="59"/>
    </row>
    <row r="11837" spans="11:18" x14ac:dyDescent="0.2">
      <c r="K11837" s="17">
        <v>11828</v>
      </c>
      <c r="L11837" s="50">
        <v>1.7630046117174654E-3</v>
      </c>
      <c r="M11837" s="50">
        <v>1.7778563968203535E-3</v>
      </c>
      <c r="N11837" s="50">
        <v>5.4600000000000003E-2</v>
      </c>
      <c r="O11837" s="50">
        <v>5.5399999999999998E-2</v>
      </c>
      <c r="R11837" s="59"/>
    </row>
    <row r="11838" spans="11:18" x14ac:dyDescent="0.2">
      <c r="K11838" s="17">
        <v>11829</v>
      </c>
      <c r="L11838" s="50">
        <v>1.5540330726074758E-3</v>
      </c>
      <c r="M11838" s="50">
        <v>1.5667770032127253E-3</v>
      </c>
      <c r="N11838" s="50">
        <v>4.7199999999999999E-2</v>
      </c>
      <c r="O11838" s="50">
        <v>4.7399999999999998E-2</v>
      </c>
      <c r="R11838" s="59"/>
    </row>
    <row r="11839" spans="11:18" x14ac:dyDescent="0.2">
      <c r="K11839" s="17">
        <v>11830</v>
      </c>
      <c r="L11839" s="50">
        <v>1.534550349067249E-3</v>
      </c>
      <c r="M11839" s="50">
        <v>1.546914557922989E-3</v>
      </c>
      <c r="N11839" s="50">
        <v>4.58E-2</v>
      </c>
      <c r="O11839" s="50">
        <v>4.5999999999999999E-2</v>
      </c>
      <c r="R11839" s="59"/>
    </row>
    <row r="11840" spans="11:18" x14ac:dyDescent="0.2">
      <c r="K11840" s="17">
        <v>11831</v>
      </c>
      <c r="L11840" s="50">
        <v>1.6753869197502574E-3</v>
      </c>
      <c r="M11840" s="50">
        <v>1.6894897524930357E-3</v>
      </c>
      <c r="N11840" s="50">
        <v>5.2400000000000002E-2</v>
      </c>
      <c r="O11840" s="50">
        <v>5.2400000000000002E-2</v>
      </c>
      <c r="R11840" s="59"/>
    </row>
    <row r="11841" spans="11:18" x14ac:dyDescent="0.2">
      <c r="K11841" s="17">
        <v>11832</v>
      </c>
      <c r="L11841" s="50">
        <v>1.6631317776142315E-3</v>
      </c>
      <c r="M11841" s="50">
        <v>1.6771693688778534E-3</v>
      </c>
      <c r="N11841" s="50">
        <v>5.1799999999999999E-2</v>
      </c>
      <c r="O11841" s="50">
        <v>5.2400000000000002E-2</v>
      </c>
      <c r="R11841" s="59"/>
    </row>
    <row r="11842" spans="11:18" x14ac:dyDescent="0.2">
      <c r="K11842" s="17">
        <v>11833</v>
      </c>
      <c r="L11842" s="50">
        <v>1.7529631915226926E-3</v>
      </c>
      <c r="M11842" s="50">
        <v>1.7663155423124288E-3</v>
      </c>
      <c r="N11842" s="50">
        <v>4.9399999999999999E-2</v>
      </c>
      <c r="O11842" s="50">
        <v>4.9399999999999999E-2</v>
      </c>
      <c r="R11842" s="59"/>
    </row>
    <row r="11843" spans="11:18" x14ac:dyDescent="0.2">
      <c r="K11843" s="17">
        <v>11834</v>
      </c>
      <c r="L11843" s="50">
        <v>1.3470377646245264E-3</v>
      </c>
      <c r="M11843" s="50">
        <v>1.3589731089135762E-3</v>
      </c>
      <c r="N11843" s="50">
        <v>4.4400000000000002E-2</v>
      </c>
      <c r="O11843" s="50">
        <v>4.4600000000000001E-2</v>
      </c>
      <c r="R11843" s="59"/>
    </row>
    <row r="11844" spans="11:18" x14ac:dyDescent="0.2">
      <c r="K11844" s="17">
        <v>11835</v>
      </c>
      <c r="L11844" s="50">
        <v>1.7879812821637333E-3</v>
      </c>
      <c r="M11844" s="50">
        <v>1.8018390478893955E-3</v>
      </c>
      <c r="N11844" s="50">
        <v>5.1200000000000002E-2</v>
      </c>
      <c r="O11844" s="50">
        <v>5.16E-2</v>
      </c>
      <c r="R11844" s="59"/>
    </row>
    <row r="11845" spans="11:18" x14ac:dyDescent="0.2">
      <c r="K11845" s="17">
        <v>11836</v>
      </c>
      <c r="L11845" s="50">
        <v>1.7401189573739259E-3</v>
      </c>
      <c r="M11845" s="50">
        <v>1.7534153641262527E-3</v>
      </c>
      <c r="N11845" s="50">
        <v>4.9200000000000001E-2</v>
      </c>
      <c r="O11845" s="50">
        <v>4.9200000000000001E-2</v>
      </c>
      <c r="R11845" s="59"/>
    </row>
    <row r="11846" spans="11:18" x14ac:dyDescent="0.2">
      <c r="K11846" s="17">
        <v>11837</v>
      </c>
      <c r="L11846" s="50">
        <v>1.5769246785797243E-3</v>
      </c>
      <c r="M11846" s="50">
        <v>1.5901643349291493E-3</v>
      </c>
      <c r="N11846" s="50">
        <v>4.9000000000000002E-2</v>
      </c>
      <c r="O11846" s="50">
        <v>4.9399999999999999E-2</v>
      </c>
      <c r="R11846" s="59"/>
    </row>
    <row r="11847" spans="11:18" x14ac:dyDescent="0.2">
      <c r="K11847" s="17">
        <v>11838</v>
      </c>
      <c r="L11847" s="50">
        <v>1.7897586833297214E-3</v>
      </c>
      <c r="M11847" s="50">
        <v>1.8037316733218811E-3</v>
      </c>
      <c r="N11847" s="50">
        <v>5.16E-2</v>
      </c>
      <c r="O11847" s="50">
        <v>5.1799999999999999E-2</v>
      </c>
      <c r="R11847" s="59"/>
    </row>
    <row r="11848" spans="11:18" x14ac:dyDescent="0.2">
      <c r="K11848" s="17">
        <v>11839</v>
      </c>
      <c r="L11848" s="50">
        <v>1.8566704153738175E-3</v>
      </c>
      <c r="M11848" s="50">
        <v>1.8703649202756842E-3</v>
      </c>
      <c r="N11848" s="50">
        <v>5.04E-2</v>
      </c>
      <c r="O11848" s="50">
        <v>5.0599999999999999E-2</v>
      </c>
      <c r="R11848" s="59"/>
    </row>
    <row r="11849" spans="11:18" x14ac:dyDescent="0.2">
      <c r="K11849" s="17">
        <v>11840</v>
      </c>
      <c r="L11849" s="50">
        <v>1.6715625795301237E-3</v>
      </c>
      <c r="M11849" s="50">
        <v>1.6843783000937125E-3</v>
      </c>
      <c r="N11849" s="50">
        <v>4.7199999999999999E-2</v>
      </c>
      <c r="O11849" s="50">
        <v>4.7600000000000003E-2</v>
      </c>
      <c r="R11849" s="59"/>
    </row>
    <row r="11850" spans="11:18" x14ac:dyDescent="0.2">
      <c r="K11850" s="17">
        <v>11841</v>
      </c>
      <c r="L11850" s="50">
        <v>1.6088367712508095E-3</v>
      </c>
      <c r="M11850" s="50">
        <v>1.6220939797344409E-3</v>
      </c>
      <c r="N11850" s="50">
        <v>4.9200000000000001E-2</v>
      </c>
      <c r="O11850" s="50">
        <v>4.9399999999999999E-2</v>
      </c>
      <c r="R11850" s="59"/>
    </row>
    <row r="11851" spans="11:18" x14ac:dyDescent="0.2">
      <c r="K11851" s="17">
        <v>11842</v>
      </c>
      <c r="L11851" s="50">
        <v>1.7704475349144715E-3</v>
      </c>
      <c r="M11851" s="50">
        <v>1.7845815615951384E-3</v>
      </c>
      <c r="N11851" s="50">
        <v>5.2400000000000002E-2</v>
      </c>
      <c r="O11851" s="50">
        <v>5.2400000000000002E-2</v>
      </c>
      <c r="R11851" s="59"/>
    </row>
    <row r="11852" spans="11:18" x14ac:dyDescent="0.2">
      <c r="K11852" s="17">
        <v>11843</v>
      </c>
      <c r="L11852" s="50">
        <v>1.6756628543061528E-3</v>
      </c>
      <c r="M11852" s="50">
        <v>1.6897262795157928E-3</v>
      </c>
      <c r="N11852" s="50">
        <v>5.1999999999999998E-2</v>
      </c>
      <c r="O11852" s="50">
        <v>5.28E-2</v>
      </c>
      <c r="R11852" s="59"/>
    </row>
    <row r="11853" spans="11:18" x14ac:dyDescent="0.2">
      <c r="K11853" s="17">
        <v>11844</v>
      </c>
      <c r="L11853" s="50">
        <v>1.7588716229484074E-3</v>
      </c>
      <c r="M11853" s="50">
        <v>1.7722824358593434E-3</v>
      </c>
      <c r="N11853" s="50">
        <v>4.9599999999999998E-2</v>
      </c>
      <c r="O11853" s="50">
        <v>4.9799999999999997E-2</v>
      </c>
      <c r="R11853" s="59"/>
    </row>
    <row r="11854" spans="11:18" x14ac:dyDescent="0.2">
      <c r="K11854" s="17">
        <v>11845</v>
      </c>
      <c r="L11854" s="50">
        <v>1.7268706166031808E-3</v>
      </c>
      <c r="M11854" s="50">
        <v>1.7415406124030267E-3</v>
      </c>
      <c r="N11854" s="50">
        <v>5.3800000000000001E-2</v>
      </c>
      <c r="O11854" s="50">
        <v>5.5E-2</v>
      </c>
      <c r="R11854" s="59"/>
    </row>
    <row r="11855" spans="11:18" x14ac:dyDescent="0.2">
      <c r="K11855" s="17">
        <v>11846</v>
      </c>
      <c r="L11855" s="50">
        <v>1.5147054922147879E-3</v>
      </c>
      <c r="M11855" s="50">
        <v>1.5277067471579418E-3</v>
      </c>
      <c r="N11855" s="50">
        <v>4.8000000000000001E-2</v>
      </c>
      <c r="O11855" s="50">
        <v>4.8800000000000003E-2</v>
      </c>
      <c r="R11855" s="59"/>
    </row>
    <row r="11856" spans="11:18" x14ac:dyDescent="0.2">
      <c r="K11856" s="17">
        <v>11847</v>
      </c>
      <c r="L11856" s="50">
        <v>1.7656463448696017E-3</v>
      </c>
      <c r="M11856" s="50">
        <v>1.7795671729716094E-3</v>
      </c>
      <c r="N11856" s="50">
        <v>5.1400000000000001E-2</v>
      </c>
      <c r="O11856" s="50">
        <v>5.1799999999999999E-2</v>
      </c>
      <c r="R11856" s="59"/>
    </row>
    <row r="11857" spans="11:18" x14ac:dyDescent="0.2">
      <c r="K11857" s="17">
        <v>11848</v>
      </c>
      <c r="L11857" s="50">
        <v>1.8461158346188718E-3</v>
      </c>
      <c r="M11857" s="50">
        <v>1.8606883801570477E-3</v>
      </c>
      <c r="N11857" s="50">
        <v>5.3800000000000001E-2</v>
      </c>
      <c r="O11857" s="50">
        <v>5.4399999999999997E-2</v>
      </c>
      <c r="R11857" s="59"/>
    </row>
    <row r="11858" spans="11:18" x14ac:dyDescent="0.2">
      <c r="K11858" s="17">
        <v>11849</v>
      </c>
      <c r="L11858" s="50">
        <v>1.7998102248483927E-3</v>
      </c>
      <c r="M11858" s="50">
        <v>1.8139199282357495E-3</v>
      </c>
      <c r="N11858" s="50">
        <v>5.1999999999999998E-2</v>
      </c>
      <c r="O11858" s="50">
        <v>5.2400000000000002E-2</v>
      </c>
      <c r="R11858" s="59"/>
    </row>
    <row r="11859" spans="11:18" x14ac:dyDescent="0.2">
      <c r="K11859" s="17">
        <v>11850</v>
      </c>
      <c r="L11859" s="50">
        <v>1.7493167050855424E-3</v>
      </c>
      <c r="M11859" s="50">
        <v>1.7633468105622949E-3</v>
      </c>
      <c r="N11859" s="50">
        <v>5.1999999999999998E-2</v>
      </c>
      <c r="O11859" s="50">
        <v>5.2200000000000003E-2</v>
      </c>
      <c r="R11859" s="59"/>
    </row>
    <row r="11860" spans="11:18" x14ac:dyDescent="0.2">
      <c r="K11860" s="17">
        <v>11851</v>
      </c>
      <c r="L11860" s="50">
        <v>1.4998794464292223E-3</v>
      </c>
      <c r="M11860" s="50">
        <v>1.5127631867506326E-3</v>
      </c>
      <c r="N11860" s="50">
        <v>4.7800000000000002E-2</v>
      </c>
      <c r="O11860" s="50">
        <v>4.8000000000000001E-2</v>
      </c>
      <c r="R11860" s="59"/>
    </row>
    <row r="11861" spans="11:18" x14ac:dyDescent="0.2">
      <c r="K11861" s="17">
        <v>11852</v>
      </c>
      <c r="L11861" s="50">
        <v>1.5753907980292318E-3</v>
      </c>
      <c r="M11861" s="50">
        <v>1.5887465922210585E-3</v>
      </c>
      <c r="N11861" s="50">
        <v>4.9599999999999998E-2</v>
      </c>
      <c r="O11861" s="50">
        <v>0.05</v>
      </c>
      <c r="R11861" s="59"/>
    </row>
    <row r="11862" spans="11:18" x14ac:dyDescent="0.2">
      <c r="K11862" s="17">
        <v>11853</v>
      </c>
      <c r="L11862" s="50">
        <v>1.7262037420908934E-3</v>
      </c>
      <c r="M11862" s="50">
        <v>1.7400045397867039E-3</v>
      </c>
      <c r="N11862" s="50">
        <v>5.0799999999999998E-2</v>
      </c>
      <c r="O11862" s="50">
        <v>5.16E-2</v>
      </c>
      <c r="R11862" s="59"/>
    </row>
    <row r="11863" spans="11:18" x14ac:dyDescent="0.2">
      <c r="K11863" s="17">
        <v>11854</v>
      </c>
      <c r="L11863" s="50">
        <v>1.5690577485707995E-3</v>
      </c>
      <c r="M11863" s="50">
        <v>1.5820193186219813E-3</v>
      </c>
      <c r="N11863" s="50">
        <v>4.8000000000000001E-2</v>
      </c>
      <c r="O11863" s="50">
        <v>4.82E-2</v>
      </c>
      <c r="R11863" s="59"/>
    </row>
    <row r="11864" spans="11:18" x14ac:dyDescent="0.2">
      <c r="K11864" s="17">
        <v>11855</v>
      </c>
      <c r="L11864" s="50">
        <v>1.6966101275251112E-3</v>
      </c>
      <c r="M11864" s="50">
        <v>1.7093352875032985E-3</v>
      </c>
      <c r="N11864" s="50">
        <v>4.7E-2</v>
      </c>
      <c r="O11864" s="50">
        <v>4.7199999999999999E-2</v>
      </c>
      <c r="R11864" s="59"/>
    </row>
    <row r="11865" spans="11:18" x14ac:dyDescent="0.2">
      <c r="K11865" s="17">
        <v>11856</v>
      </c>
      <c r="L11865" s="50">
        <v>1.7286544992641446E-3</v>
      </c>
      <c r="M11865" s="50">
        <v>1.741430371835746E-3</v>
      </c>
      <c r="N11865" s="50">
        <v>4.7199999999999999E-2</v>
      </c>
      <c r="O11865" s="50">
        <v>4.7399999999999998E-2</v>
      </c>
      <c r="R11865" s="59"/>
    </row>
    <row r="11866" spans="11:18" x14ac:dyDescent="0.2">
      <c r="K11866" s="17">
        <v>11857</v>
      </c>
      <c r="L11866" s="50">
        <v>1.9450485265285163E-3</v>
      </c>
      <c r="M11866" s="50">
        <v>1.9606365373455261E-3</v>
      </c>
      <c r="N11866" s="50">
        <v>5.7799999999999997E-2</v>
      </c>
      <c r="O11866" s="50">
        <v>5.7799999999999997E-2</v>
      </c>
      <c r="R11866" s="59"/>
    </row>
    <row r="11867" spans="11:18" x14ac:dyDescent="0.2">
      <c r="K11867" s="17">
        <v>11858</v>
      </c>
      <c r="L11867" s="50">
        <v>1.730224850891316E-3</v>
      </c>
      <c r="M11867" s="50">
        <v>1.7436639459743023E-3</v>
      </c>
      <c r="N11867" s="50">
        <v>4.9599999999999998E-2</v>
      </c>
      <c r="O11867" s="50">
        <v>0.05</v>
      </c>
      <c r="R11867" s="59"/>
    </row>
    <row r="11868" spans="11:18" x14ac:dyDescent="0.2">
      <c r="K11868" s="17">
        <v>11859</v>
      </c>
      <c r="L11868" s="50">
        <v>1.809727174382818E-3</v>
      </c>
      <c r="M11868" s="50">
        <v>1.8239939258882011E-3</v>
      </c>
      <c r="N11868" s="50">
        <v>5.28E-2</v>
      </c>
      <c r="O11868" s="50">
        <v>5.2999999999999999E-2</v>
      </c>
      <c r="R11868" s="59"/>
    </row>
    <row r="11869" spans="11:18" x14ac:dyDescent="0.2">
      <c r="K11869" s="17">
        <v>11860</v>
      </c>
      <c r="L11869" s="50">
        <v>1.9487135431185483E-3</v>
      </c>
      <c r="M11869" s="50">
        <v>1.9623794066662005E-3</v>
      </c>
      <c r="N11869" s="50">
        <v>5.0200000000000002E-2</v>
      </c>
      <c r="O11869" s="50">
        <v>5.04E-2</v>
      </c>
      <c r="R11869" s="59"/>
    </row>
    <row r="11870" spans="11:18" x14ac:dyDescent="0.2">
      <c r="K11870" s="17">
        <v>11861</v>
      </c>
      <c r="L11870" s="50">
        <v>1.507086793327395E-3</v>
      </c>
      <c r="M11870" s="50">
        <v>1.5203940741678776E-3</v>
      </c>
      <c r="N11870" s="50">
        <v>4.9000000000000002E-2</v>
      </c>
      <c r="O11870" s="50">
        <v>4.9599999999999998E-2</v>
      </c>
      <c r="R11870" s="59"/>
    </row>
    <row r="11871" spans="11:18" x14ac:dyDescent="0.2">
      <c r="K11871" s="17">
        <v>11862</v>
      </c>
      <c r="L11871" s="50">
        <v>1.7582772292491064E-3</v>
      </c>
      <c r="M11871" s="50">
        <v>1.7721421289670584E-3</v>
      </c>
      <c r="N11871" s="50">
        <v>5.1200000000000002E-2</v>
      </c>
      <c r="O11871" s="50">
        <v>5.1400000000000001E-2</v>
      </c>
      <c r="R11871" s="59"/>
    </row>
    <row r="11872" spans="11:18" x14ac:dyDescent="0.2">
      <c r="K11872" s="17">
        <v>11863</v>
      </c>
      <c r="L11872" s="50">
        <v>1.602069738100598E-3</v>
      </c>
      <c r="M11872" s="50">
        <v>1.61519977117656E-3</v>
      </c>
      <c r="N11872" s="50">
        <v>4.8599999999999997E-2</v>
      </c>
      <c r="O11872" s="50">
        <v>4.8800000000000003E-2</v>
      </c>
      <c r="R11872" s="59"/>
    </row>
    <row r="11873" spans="11:18" x14ac:dyDescent="0.2">
      <c r="K11873" s="17">
        <v>11864</v>
      </c>
      <c r="L11873" s="50">
        <v>1.6323029893993233E-3</v>
      </c>
      <c r="M11873" s="50">
        <v>1.6455674467602528E-3</v>
      </c>
      <c r="N11873" s="50">
        <v>4.9200000000000001E-2</v>
      </c>
      <c r="O11873" s="50">
        <v>4.9399999999999999E-2</v>
      </c>
      <c r="R11873" s="59"/>
    </row>
    <row r="11874" spans="11:18" x14ac:dyDescent="0.2">
      <c r="K11874" s="17">
        <v>11865</v>
      </c>
      <c r="L11874" s="50">
        <v>1.6220345220743716E-3</v>
      </c>
      <c r="M11874" s="50">
        <v>1.6352294164879429E-3</v>
      </c>
      <c r="N11874" s="50">
        <v>4.8800000000000003E-2</v>
      </c>
      <c r="O11874" s="50">
        <v>4.9399999999999999E-2</v>
      </c>
      <c r="R11874" s="59"/>
    </row>
    <row r="11875" spans="11:18" x14ac:dyDescent="0.2">
      <c r="K11875" s="17">
        <v>11866</v>
      </c>
      <c r="L11875" s="50">
        <v>1.7029132676072496E-3</v>
      </c>
      <c r="M11875" s="50">
        <v>1.7170306806741191E-3</v>
      </c>
      <c r="N11875" s="50">
        <v>5.2400000000000002E-2</v>
      </c>
      <c r="O11875" s="50">
        <v>5.2600000000000001E-2</v>
      </c>
      <c r="R11875" s="59"/>
    </row>
    <row r="11876" spans="11:18" x14ac:dyDescent="0.2">
      <c r="K11876" s="17">
        <v>11867</v>
      </c>
      <c r="L11876" s="50">
        <v>1.7002705339712069E-3</v>
      </c>
      <c r="M11876" s="50">
        <v>1.7134807590863319E-3</v>
      </c>
      <c r="N11876" s="50">
        <v>4.8800000000000003E-2</v>
      </c>
      <c r="O11876" s="50">
        <v>4.9000000000000002E-2</v>
      </c>
      <c r="R11876" s="59"/>
    </row>
    <row r="11877" spans="11:18" x14ac:dyDescent="0.2">
      <c r="K11877" s="17">
        <v>11868</v>
      </c>
      <c r="L11877" s="50">
        <v>1.692580552011301E-3</v>
      </c>
      <c r="M11877" s="50">
        <v>1.7067980011799843E-3</v>
      </c>
      <c r="N11877" s="50">
        <v>5.2600000000000001E-2</v>
      </c>
      <c r="O11877" s="50">
        <v>5.2999999999999999E-2</v>
      </c>
      <c r="R11877" s="59"/>
    </row>
    <row r="11878" spans="11:18" x14ac:dyDescent="0.2">
      <c r="K11878" s="17">
        <v>11869</v>
      </c>
      <c r="L11878" s="50">
        <v>1.7158264582713269E-3</v>
      </c>
      <c r="M11878" s="50">
        <v>1.7290088829830356E-3</v>
      </c>
      <c r="N11878" s="50">
        <v>4.8599999999999997E-2</v>
      </c>
      <c r="O11878" s="50">
        <v>4.8800000000000003E-2</v>
      </c>
      <c r="R11878" s="59"/>
    </row>
    <row r="11879" spans="11:18" x14ac:dyDescent="0.2">
      <c r="K11879" s="17">
        <v>11870</v>
      </c>
      <c r="L11879" s="50">
        <v>1.6650664883198203E-3</v>
      </c>
      <c r="M11879" s="50">
        <v>1.6791271449396183E-3</v>
      </c>
      <c r="N11879" s="50">
        <v>5.1999999999999998E-2</v>
      </c>
      <c r="O11879" s="50">
        <v>5.2400000000000002E-2</v>
      </c>
      <c r="R11879" s="59"/>
    </row>
    <row r="11880" spans="11:18" x14ac:dyDescent="0.2">
      <c r="K11880" s="17">
        <v>11871</v>
      </c>
      <c r="L11880" s="50">
        <v>1.7779784844912064E-3</v>
      </c>
      <c r="M11880" s="50">
        <v>1.7912773346847413E-3</v>
      </c>
      <c r="N11880" s="50">
        <v>4.9000000000000002E-2</v>
      </c>
      <c r="O11880" s="50">
        <v>4.9200000000000001E-2</v>
      </c>
      <c r="R11880" s="59"/>
    </row>
    <row r="11881" spans="11:18" x14ac:dyDescent="0.2">
      <c r="K11881" s="17">
        <v>11872</v>
      </c>
      <c r="L11881" s="50">
        <v>1.8049185436517597E-3</v>
      </c>
      <c r="M11881" s="50">
        <v>1.819664155121134E-3</v>
      </c>
      <c r="N11881" s="50">
        <v>5.4199999999999998E-2</v>
      </c>
      <c r="O11881" s="50">
        <v>5.5E-2</v>
      </c>
      <c r="R11881" s="59"/>
    </row>
    <row r="11882" spans="11:18" x14ac:dyDescent="0.2">
      <c r="K11882" s="17">
        <v>11873</v>
      </c>
      <c r="L11882" s="50">
        <v>1.6487804268977527E-3</v>
      </c>
      <c r="M11882" s="50">
        <v>1.6614871347982766E-3</v>
      </c>
      <c r="N11882" s="50">
        <v>4.6800000000000001E-2</v>
      </c>
      <c r="O11882" s="50">
        <v>4.7800000000000002E-2</v>
      </c>
      <c r="R11882" s="59"/>
    </row>
    <row r="11883" spans="11:18" x14ac:dyDescent="0.2">
      <c r="K11883" s="17">
        <v>11874</v>
      </c>
      <c r="L11883" s="50">
        <v>1.6201786715911261E-3</v>
      </c>
      <c r="M11883" s="50">
        <v>1.6336719774873061E-3</v>
      </c>
      <c r="N11883" s="50">
        <v>0.05</v>
      </c>
      <c r="O11883" s="50">
        <v>5.04E-2</v>
      </c>
      <c r="R11883" s="59"/>
    </row>
    <row r="11884" spans="11:18" x14ac:dyDescent="0.2">
      <c r="K11884" s="17">
        <v>11875</v>
      </c>
      <c r="L11884" s="50">
        <v>1.7730129120701855E-3</v>
      </c>
      <c r="M11884" s="50">
        <v>1.7865840412308045E-3</v>
      </c>
      <c r="N11884" s="50">
        <v>5.0200000000000002E-2</v>
      </c>
      <c r="O11884" s="50">
        <v>5.0599999999999999E-2</v>
      </c>
      <c r="R11884" s="59"/>
    </row>
    <row r="11885" spans="11:18" x14ac:dyDescent="0.2">
      <c r="K11885" s="17">
        <v>11876</v>
      </c>
      <c r="L11885" s="50">
        <v>1.9840564997884729E-3</v>
      </c>
      <c r="M11885" s="50">
        <v>1.9992952063828261E-3</v>
      </c>
      <c r="N11885" s="50">
        <v>5.6399999999999999E-2</v>
      </c>
      <c r="O11885" s="50">
        <v>5.6399999999999999E-2</v>
      </c>
      <c r="R11885" s="59"/>
    </row>
    <row r="11886" spans="11:18" x14ac:dyDescent="0.2">
      <c r="K11886" s="17">
        <v>11877</v>
      </c>
      <c r="L11886" s="50">
        <v>1.6233849715438656E-3</v>
      </c>
      <c r="M11886" s="50">
        <v>1.6368499892055941E-3</v>
      </c>
      <c r="N11886" s="50">
        <v>0.05</v>
      </c>
      <c r="O11886" s="50">
        <v>0.05</v>
      </c>
      <c r="R11886" s="59"/>
    </row>
    <row r="11887" spans="11:18" x14ac:dyDescent="0.2">
      <c r="K11887" s="17">
        <v>11878</v>
      </c>
      <c r="L11887" s="50">
        <v>1.5980239804195778E-3</v>
      </c>
      <c r="M11887" s="50">
        <v>1.6115582035201158E-3</v>
      </c>
      <c r="N11887" s="50">
        <v>5.0200000000000002E-2</v>
      </c>
      <c r="O11887" s="50">
        <v>5.04E-2</v>
      </c>
      <c r="R11887" s="59"/>
    </row>
    <row r="11888" spans="11:18" x14ac:dyDescent="0.2">
      <c r="K11888" s="17">
        <v>11879</v>
      </c>
      <c r="L11888" s="50">
        <v>1.6371599715382494E-3</v>
      </c>
      <c r="M11888" s="50">
        <v>1.6499871891157575E-3</v>
      </c>
      <c r="N11888" s="50">
        <v>4.7199999999999999E-2</v>
      </c>
      <c r="O11888" s="50">
        <v>4.7800000000000002E-2</v>
      </c>
      <c r="R11888" s="59"/>
    </row>
    <row r="11889" spans="11:18" x14ac:dyDescent="0.2">
      <c r="K11889" s="17">
        <v>11880</v>
      </c>
      <c r="L11889" s="50">
        <v>1.7721510727560712E-3</v>
      </c>
      <c r="M11889" s="50">
        <v>1.7869891547689196E-3</v>
      </c>
      <c r="N11889" s="50">
        <v>5.5E-2</v>
      </c>
      <c r="O11889" s="50">
        <v>5.5399999999999998E-2</v>
      </c>
      <c r="R11889" s="59"/>
    </row>
    <row r="11890" spans="11:18" x14ac:dyDescent="0.2">
      <c r="K11890" s="17">
        <v>11881</v>
      </c>
      <c r="L11890" s="50">
        <v>1.6212612816809515E-3</v>
      </c>
      <c r="M11890" s="50">
        <v>1.6345866363193461E-3</v>
      </c>
      <c r="N11890" s="50">
        <v>4.9000000000000002E-2</v>
      </c>
      <c r="O11890" s="50">
        <v>4.9599999999999998E-2</v>
      </c>
      <c r="R11890" s="59"/>
    </row>
    <row r="11891" spans="11:18" x14ac:dyDescent="0.2">
      <c r="K11891" s="17">
        <v>11882</v>
      </c>
      <c r="L11891" s="50">
        <v>1.7300667001966218E-3</v>
      </c>
      <c r="M11891" s="50">
        <v>1.7451530524589135E-3</v>
      </c>
      <c r="N11891" s="50">
        <v>5.6000000000000001E-2</v>
      </c>
      <c r="O11891" s="50">
        <v>5.6599999999999998E-2</v>
      </c>
      <c r="R11891" s="59"/>
    </row>
    <row r="11892" spans="11:18" x14ac:dyDescent="0.2">
      <c r="K11892" s="17">
        <v>11883</v>
      </c>
      <c r="L11892" s="50">
        <v>1.7160759994175709E-3</v>
      </c>
      <c r="M11892" s="50">
        <v>1.7292789497681002E-3</v>
      </c>
      <c r="N11892" s="50">
        <v>4.8800000000000003E-2</v>
      </c>
      <c r="O11892" s="50">
        <v>4.9000000000000002E-2</v>
      </c>
      <c r="R11892" s="59"/>
    </row>
    <row r="11893" spans="11:18" x14ac:dyDescent="0.2">
      <c r="K11893" s="17">
        <v>11884</v>
      </c>
      <c r="L11893" s="50">
        <v>1.627638071677599E-3</v>
      </c>
      <c r="M11893" s="50">
        <v>1.64172420350909E-3</v>
      </c>
      <c r="N11893" s="50">
        <v>5.2200000000000003E-2</v>
      </c>
      <c r="O11893" s="50">
        <v>5.2400000000000002E-2</v>
      </c>
      <c r="R11893" s="59"/>
    </row>
    <row r="11894" spans="11:18" x14ac:dyDescent="0.2">
      <c r="K11894" s="17">
        <v>11885</v>
      </c>
      <c r="L11894" s="50">
        <v>1.6793757474146038E-3</v>
      </c>
      <c r="M11894" s="50">
        <v>1.6923632234986156E-3</v>
      </c>
      <c r="N11894" s="50">
        <v>4.8000000000000001E-2</v>
      </c>
      <c r="O11894" s="50">
        <v>4.82E-2</v>
      </c>
      <c r="R11894" s="59"/>
    </row>
    <row r="11895" spans="11:18" x14ac:dyDescent="0.2">
      <c r="K11895" s="17">
        <v>11886</v>
      </c>
      <c r="L11895" s="50">
        <v>1.5334718779865873E-3</v>
      </c>
      <c r="M11895" s="50">
        <v>1.548148892364219E-3</v>
      </c>
      <c r="N11895" s="50">
        <v>5.4800000000000001E-2</v>
      </c>
      <c r="O11895" s="50">
        <v>5.4800000000000001E-2</v>
      </c>
      <c r="R11895" s="59"/>
    </row>
    <row r="11896" spans="11:18" x14ac:dyDescent="0.2">
      <c r="K11896" s="17">
        <v>11887</v>
      </c>
      <c r="L11896" s="50">
        <v>1.8868343318060865E-3</v>
      </c>
      <c r="M11896" s="50">
        <v>1.9011309844181035E-3</v>
      </c>
      <c r="N11896" s="50">
        <v>5.28E-2</v>
      </c>
      <c r="O11896" s="50">
        <v>5.2999999999999999E-2</v>
      </c>
      <c r="R11896" s="59"/>
    </row>
    <row r="11897" spans="11:18" x14ac:dyDescent="0.2">
      <c r="K11897" s="17">
        <v>11888</v>
      </c>
      <c r="L11897" s="50">
        <v>1.4530062542630669E-3</v>
      </c>
      <c r="M11897" s="50">
        <v>1.4664138704017795E-3</v>
      </c>
      <c r="N11897" s="50">
        <v>4.9799999999999997E-2</v>
      </c>
      <c r="O11897" s="50">
        <v>5.0200000000000002E-2</v>
      </c>
      <c r="R11897" s="59"/>
    </row>
    <row r="11898" spans="11:18" x14ac:dyDescent="0.2">
      <c r="K11898" s="17">
        <v>11889</v>
      </c>
      <c r="L11898" s="50">
        <v>1.7926057937835847E-3</v>
      </c>
      <c r="M11898" s="50">
        <v>1.8064367162731923E-3</v>
      </c>
      <c r="N11898" s="50">
        <v>5.1200000000000002E-2</v>
      </c>
      <c r="O11898" s="50">
        <v>5.1200000000000002E-2</v>
      </c>
      <c r="R11898" s="59"/>
    </row>
    <row r="11899" spans="11:18" x14ac:dyDescent="0.2">
      <c r="K11899" s="17">
        <v>11890</v>
      </c>
      <c r="L11899" s="50">
        <v>1.7546869241109203E-3</v>
      </c>
      <c r="M11899" s="50">
        <v>1.7692261068297218E-3</v>
      </c>
      <c r="N11899" s="50">
        <v>5.3800000000000001E-2</v>
      </c>
      <c r="O11899" s="50">
        <v>5.4199999999999998E-2</v>
      </c>
      <c r="R11899" s="59"/>
    </row>
    <row r="11900" spans="11:18" x14ac:dyDescent="0.2">
      <c r="K11900" s="17">
        <v>11891</v>
      </c>
      <c r="L11900" s="50">
        <v>1.7784624727569017E-3</v>
      </c>
      <c r="M11900" s="50">
        <v>1.7924017488844604E-3</v>
      </c>
      <c r="N11900" s="50">
        <v>5.1400000000000001E-2</v>
      </c>
      <c r="O11900" s="50">
        <v>5.1799999999999999E-2</v>
      </c>
      <c r="R11900" s="59"/>
    </row>
    <row r="11901" spans="11:18" x14ac:dyDescent="0.2">
      <c r="K11901" s="17">
        <v>11892</v>
      </c>
      <c r="L11901" s="50">
        <v>1.6435757247626021E-3</v>
      </c>
      <c r="M11901" s="50">
        <v>1.6574551972635455E-3</v>
      </c>
      <c r="N11901" s="50">
        <v>5.1400000000000001E-2</v>
      </c>
      <c r="O11901" s="50">
        <v>5.1799999999999999E-2</v>
      </c>
      <c r="R11901" s="59"/>
    </row>
    <row r="11902" spans="11:18" x14ac:dyDescent="0.2">
      <c r="K11902" s="17">
        <v>11893</v>
      </c>
      <c r="L11902" s="50">
        <v>1.8774791271809689E-3</v>
      </c>
      <c r="M11902" s="50">
        <v>1.8922097934863681E-3</v>
      </c>
      <c r="N11902" s="50">
        <v>5.4199999999999998E-2</v>
      </c>
      <c r="O11902" s="50">
        <v>5.4800000000000001E-2</v>
      </c>
      <c r="R11902" s="59"/>
    </row>
    <row r="11903" spans="11:18" x14ac:dyDescent="0.2">
      <c r="K11903" s="17">
        <v>11894</v>
      </c>
      <c r="L11903" s="50">
        <v>1.8581025409954894E-3</v>
      </c>
      <c r="M11903" s="50">
        <v>1.8732235442565535E-3</v>
      </c>
      <c r="N11903" s="50">
        <v>5.6000000000000001E-2</v>
      </c>
      <c r="O11903" s="50">
        <v>5.6599999999999998E-2</v>
      </c>
      <c r="R11903" s="59"/>
    </row>
    <row r="11904" spans="11:18" x14ac:dyDescent="0.2">
      <c r="K11904" s="17">
        <v>11895</v>
      </c>
      <c r="L11904" s="50">
        <v>1.8529117499832097E-3</v>
      </c>
      <c r="M11904" s="50">
        <v>1.8684624902947193E-3</v>
      </c>
      <c r="N11904" s="50">
        <v>5.7599999999999998E-2</v>
      </c>
      <c r="O11904" s="50">
        <v>5.7799999999999997E-2</v>
      </c>
      <c r="R11904" s="59"/>
    </row>
    <row r="11905" spans="11:18" x14ac:dyDescent="0.2">
      <c r="K11905" s="17">
        <v>11896</v>
      </c>
      <c r="L11905" s="50">
        <v>1.797460219166772E-3</v>
      </c>
      <c r="M11905" s="50">
        <v>1.8119443063484716E-3</v>
      </c>
      <c r="N11905" s="50">
        <v>5.3199999999999997E-2</v>
      </c>
      <c r="O11905" s="50">
        <v>5.3800000000000001E-2</v>
      </c>
      <c r="R11905" s="59"/>
    </row>
    <row r="11906" spans="11:18" x14ac:dyDescent="0.2">
      <c r="K11906" s="17">
        <v>11897</v>
      </c>
      <c r="L11906" s="50">
        <v>1.6088568865970153E-3</v>
      </c>
      <c r="M11906" s="50">
        <v>1.6220162482501182E-3</v>
      </c>
      <c r="N11906" s="50">
        <v>4.8599999999999997E-2</v>
      </c>
      <c r="O11906" s="50">
        <v>4.9399999999999999E-2</v>
      </c>
      <c r="R11906" s="59"/>
    </row>
    <row r="11907" spans="11:18" x14ac:dyDescent="0.2">
      <c r="K11907" s="17">
        <v>11898</v>
      </c>
      <c r="L11907" s="50">
        <v>1.7346228792598226E-3</v>
      </c>
      <c r="M11907" s="50">
        <v>1.7481761286328446E-3</v>
      </c>
      <c r="N11907" s="50">
        <v>5.0200000000000002E-2</v>
      </c>
      <c r="O11907" s="50">
        <v>5.0200000000000002E-2</v>
      </c>
      <c r="R11907" s="59"/>
    </row>
    <row r="11908" spans="11:18" x14ac:dyDescent="0.2">
      <c r="K11908" s="17">
        <v>11899</v>
      </c>
      <c r="L11908" s="50">
        <v>1.8060844615947127E-3</v>
      </c>
      <c r="M11908" s="50">
        <v>1.8200897121980035E-3</v>
      </c>
      <c r="N11908" s="50">
        <v>5.1799999999999999E-2</v>
      </c>
      <c r="O11908" s="50">
        <v>5.1999999999999998E-2</v>
      </c>
      <c r="R11908" s="59"/>
    </row>
    <row r="11909" spans="11:18" x14ac:dyDescent="0.2">
      <c r="K11909" s="17">
        <v>11900</v>
      </c>
      <c r="L11909" s="50">
        <v>1.7558774293852054E-3</v>
      </c>
      <c r="M11909" s="50">
        <v>1.7689196705033372E-3</v>
      </c>
      <c r="N11909" s="50">
        <v>4.8000000000000001E-2</v>
      </c>
      <c r="O11909" s="50">
        <v>4.82E-2</v>
      </c>
      <c r="R11909" s="59"/>
    </row>
    <row r="11910" spans="11:18" x14ac:dyDescent="0.2">
      <c r="K11910" s="17">
        <v>11901</v>
      </c>
      <c r="L11910" s="50">
        <v>1.9408491764303876E-3</v>
      </c>
      <c r="M11910" s="50">
        <v>1.9547308521280483E-3</v>
      </c>
      <c r="N11910" s="50">
        <v>5.0999999999999997E-2</v>
      </c>
      <c r="O11910" s="50">
        <v>5.1400000000000001E-2</v>
      </c>
      <c r="R11910" s="59"/>
    </row>
    <row r="11911" spans="11:18" x14ac:dyDescent="0.2">
      <c r="K11911" s="17">
        <v>11902</v>
      </c>
      <c r="L11911" s="50">
        <v>1.892999833227185E-3</v>
      </c>
      <c r="M11911" s="50">
        <v>1.9063130150364497E-3</v>
      </c>
      <c r="N11911" s="50">
        <v>4.8599999999999997E-2</v>
      </c>
      <c r="O11911" s="50">
        <v>4.9599999999999998E-2</v>
      </c>
      <c r="R11911" s="59"/>
    </row>
    <row r="11912" spans="11:18" x14ac:dyDescent="0.2">
      <c r="K11912" s="17">
        <v>11903</v>
      </c>
      <c r="L11912" s="50">
        <v>1.8821575103108923E-3</v>
      </c>
      <c r="M11912" s="50">
        <v>1.8963799236108524E-3</v>
      </c>
      <c r="N11912" s="50">
        <v>5.2600000000000001E-2</v>
      </c>
      <c r="O11912" s="50">
        <v>5.2600000000000001E-2</v>
      </c>
      <c r="R11912" s="59"/>
    </row>
    <row r="11913" spans="11:18" x14ac:dyDescent="0.2">
      <c r="K11913" s="17">
        <v>11904</v>
      </c>
      <c r="L11913" s="50">
        <v>1.6866236930742791E-3</v>
      </c>
      <c r="M11913" s="50">
        <v>1.7004198377638384E-3</v>
      </c>
      <c r="N11913" s="50">
        <v>5.1200000000000002E-2</v>
      </c>
      <c r="O11913" s="50">
        <v>5.1200000000000002E-2</v>
      </c>
      <c r="R11913" s="59"/>
    </row>
    <row r="11914" spans="11:18" x14ac:dyDescent="0.2">
      <c r="K11914" s="17">
        <v>11905</v>
      </c>
      <c r="L11914" s="50">
        <v>1.874155488581739E-3</v>
      </c>
      <c r="M11914" s="50">
        <v>1.8880413811099637E-3</v>
      </c>
      <c r="N11914" s="50">
        <v>5.1200000000000002E-2</v>
      </c>
      <c r="O11914" s="50">
        <v>5.1400000000000001E-2</v>
      </c>
      <c r="R11914" s="59"/>
    </row>
    <row r="11915" spans="11:18" x14ac:dyDescent="0.2">
      <c r="K11915" s="17">
        <v>11906</v>
      </c>
      <c r="L11915" s="50">
        <v>1.7180315754688426E-3</v>
      </c>
      <c r="M11915" s="50">
        <v>1.7309069004587698E-3</v>
      </c>
      <c r="N11915" s="50">
        <v>4.7600000000000003E-2</v>
      </c>
      <c r="O11915" s="50">
        <v>4.7600000000000003E-2</v>
      </c>
      <c r="R11915" s="59"/>
    </row>
    <row r="11916" spans="11:18" x14ac:dyDescent="0.2">
      <c r="K11916" s="17">
        <v>11907</v>
      </c>
      <c r="L11916" s="50">
        <v>1.8100247108486618E-3</v>
      </c>
      <c r="M11916" s="50">
        <v>1.823869765611958E-3</v>
      </c>
      <c r="N11916" s="50">
        <v>5.0999999999999997E-2</v>
      </c>
      <c r="O11916" s="50">
        <v>5.1400000000000001E-2</v>
      </c>
      <c r="R11916" s="59"/>
    </row>
    <row r="11917" spans="11:18" x14ac:dyDescent="0.2">
      <c r="K11917" s="17">
        <v>11908</v>
      </c>
      <c r="L11917" s="50">
        <v>1.4184085383599464E-3</v>
      </c>
      <c r="M11917" s="50">
        <v>1.4301462061483074E-3</v>
      </c>
      <c r="N11917" s="50">
        <v>4.3400000000000001E-2</v>
      </c>
      <c r="O11917" s="50">
        <v>4.36E-2</v>
      </c>
      <c r="R11917" s="59"/>
    </row>
    <row r="11918" spans="11:18" x14ac:dyDescent="0.2">
      <c r="K11918" s="17">
        <v>11909</v>
      </c>
      <c r="L11918" s="50">
        <v>1.7692791518385607E-3</v>
      </c>
      <c r="M11918" s="50">
        <v>1.7828630235777339E-3</v>
      </c>
      <c r="N11918" s="50">
        <v>0.05</v>
      </c>
      <c r="O11918" s="50">
        <v>5.0599999999999999E-2</v>
      </c>
      <c r="R11918" s="59"/>
    </row>
    <row r="11919" spans="11:18" x14ac:dyDescent="0.2">
      <c r="K11919" s="17">
        <v>11910</v>
      </c>
      <c r="L11919" s="50">
        <v>1.6023947017516768E-3</v>
      </c>
      <c r="M11919" s="50">
        <v>1.6151803515190106E-3</v>
      </c>
      <c r="N11919" s="50">
        <v>4.7399999999999998E-2</v>
      </c>
      <c r="O11919" s="50">
        <v>4.7399999999999998E-2</v>
      </c>
      <c r="R11919" s="59"/>
    </row>
    <row r="11920" spans="11:18" x14ac:dyDescent="0.2">
      <c r="K11920" s="17">
        <v>11911</v>
      </c>
      <c r="L11920" s="50">
        <v>1.7226051317988343E-3</v>
      </c>
      <c r="M11920" s="50">
        <v>1.7360174419981786E-3</v>
      </c>
      <c r="N11920" s="50">
        <v>4.9399999999999999E-2</v>
      </c>
      <c r="O11920" s="50">
        <v>5.0200000000000002E-2</v>
      </c>
      <c r="R11920" s="59"/>
    </row>
    <row r="11921" spans="11:18" x14ac:dyDescent="0.2">
      <c r="K11921" s="17">
        <v>11912</v>
      </c>
      <c r="L11921" s="50">
        <v>1.8687921358969131E-3</v>
      </c>
      <c r="M11921" s="50">
        <v>1.8835284290431016E-3</v>
      </c>
      <c r="N11921" s="50">
        <v>5.4399999999999997E-2</v>
      </c>
      <c r="O11921" s="50">
        <v>5.4800000000000001E-2</v>
      </c>
      <c r="R11921" s="59"/>
    </row>
    <row r="11922" spans="11:18" x14ac:dyDescent="0.2">
      <c r="K11922" s="17">
        <v>11913</v>
      </c>
      <c r="L11922" s="50">
        <v>1.9905465245476507E-3</v>
      </c>
      <c r="M11922" s="50">
        <v>2.0058790840606282E-3</v>
      </c>
      <c r="N11922" s="50">
        <v>5.6599999999999998E-2</v>
      </c>
      <c r="O11922" s="50">
        <v>5.6800000000000003E-2</v>
      </c>
      <c r="R11922" s="59"/>
    </row>
    <row r="11923" spans="11:18" x14ac:dyDescent="0.2">
      <c r="K11923" s="17">
        <v>11914</v>
      </c>
      <c r="L11923" s="50">
        <v>1.6978866033509523E-3</v>
      </c>
      <c r="M11923" s="50">
        <v>1.7112431597005439E-3</v>
      </c>
      <c r="N11923" s="50">
        <v>4.9200000000000001E-2</v>
      </c>
      <c r="O11923" s="50">
        <v>0.05</v>
      </c>
      <c r="R11923" s="59"/>
    </row>
    <row r="11924" spans="11:18" x14ac:dyDescent="0.2">
      <c r="K11924" s="17">
        <v>11915</v>
      </c>
      <c r="L11924" s="50">
        <v>1.6498120567022916E-3</v>
      </c>
      <c r="M11924" s="50">
        <v>1.6635764601834768E-3</v>
      </c>
      <c r="N11924" s="50">
        <v>5.0599999999999999E-2</v>
      </c>
      <c r="O11924" s="50">
        <v>5.1200000000000002E-2</v>
      </c>
      <c r="R11924" s="59"/>
    </row>
    <row r="11925" spans="11:18" x14ac:dyDescent="0.2">
      <c r="K11925" s="17">
        <v>11916</v>
      </c>
      <c r="L11925" s="50">
        <v>1.9114455255851521E-3</v>
      </c>
      <c r="M11925" s="50">
        <v>1.9255885914062014E-3</v>
      </c>
      <c r="N11925" s="50">
        <v>5.2200000000000003E-2</v>
      </c>
      <c r="O11925" s="50">
        <v>5.2400000000000002E-2</v>
      </c>
      <c r="R11925" s="59"/>
    </row>
    <row r="11926" spans="11:18" x14ac:dyDescent="0.2">
      <c r="K11926" s="17">
        <v>11917</v>
      </c>
      <c r="L11926" s="50">
        <v>1.7767267369203368E-3</v>
      </c>
      <c r="M11926" s="50">
        <v>1.7908628241077335E-3</v>
      </c>
      <c r="N11926" s="50">
        <v>5.2400000000000002E-2</v>
      </c>
      <c r="O11926" s="50">
        <v>5.2400000000000002E-2</v>
      </c>
      <c r="R11926" s="59"/>
    </row>
    <row r="11927" spans="11:18" x14ac:dyDescent="0.2">
      <c r="K11927" s="17">
        <v>11918</v>
      </c>
      <c r="L11927" s="50">
        <v>1.6099290224610328E-3</v>
      </c>
      <c r="M11927" s="50">
        <v>1.6223550399938275E-3</v>
      </c>
      <c r="N11927" s="50">
        <v>4.5999999999999999E-2</v>
      </c>
      <c r="O11927" s="50">
        <v>4.5999999999999999E-2</v>
      </c>
      <c r="R11927" s="59"/>
    </row>
    <row r="11928" spans="11:18" x14ac:dyDescent="0.2">
      <c r="K11928" s="17">
        <v>11919</v>
      </c>
      <c r="L11928" s="50">
        <v>1.7791624068096183E-3</v>
      </c>
      <c r="M11928" s="50">
        <v>1.7925464572523123E-3</v>
      </c>
      <c r="N11928" s="50">
        <v>4.9399999999999999E-2</v>
      </c>
      <c r="O11928" s="50">
        <v>4.9799999999999997E-2</v>
      </c>
      <c r="R11928" s="59"/>
    </row>
    <row r="11929" spans="11:18" x14ac:dyDescent="0.2">
      <c r="K11929" s="17">
        <v>11920</v>
      </c>
      <c r="L11929" s="50">
        <v>1.7775495260711259E-3</v>
      </c>
      <c r="M11929" s="50">
        <v>1.7909555157314451E-3</v>
      </c>
      <c r="N11929" s="50">
        <v>4.9200000000000001E-2</v>
      </c>
      <c r="O11929" s="50">
        <v>4.9799999999999997E-2</v>
      </c>
      <c r="R11929" s="59"/>
    </row>
    <row r="11930" spans="11:18" x14ac:dyDescent="0.2">
      <c r="K11930" s="17">
        <v>11921</v>
      </c>
      <c r="L11930" s="50">
        <v>1.5353699684986239E-3</v>
      </c>
      <c r="M11930" s="50">
        <v>1.5482370827016514E-3</v>
      </c>
      <c r="N11930" s="50">
        <v>4.7800000000000002E-2</v>
      </c>
      <c r="O11930" s="50">
        <v>4.7800000000000002E-2</v>
      </c>
      <c r="R11930" s="59"/>
    </row>
    <row r="11931" spans="11:18" x14ac:dyDescent="0.2">
      <c r="K11931" s="17">
        <v>11922</v>
      </c>
      <c r="L11931" s="50">
        <v>1.7634117510253045E-3</v>
      </c>
      <c r="M11931" s="50">
        <v>1.7766848191662844E-3</v>
      </c>
      <c r="N11931" s="50">
        <v>4.9000000000000002E-2</v>
      </c>
      <c r="O11931" s="50">
        <v>4.9399999999999999E-2</v>
      </c>
      <c r="R11931" s="59"/>
    </row>
    <row r="11932" spans="11:18" x14ac:dyDescent="0.2">
      <c r="K11932" s="17">
        <v>11923</v>
      </c>
      <c r="L11932" s="50">
        <v>1.9649801443023273E-3</v>
      </c>
      <c r="M11932" s="50">
        <v>1.9795401110491769E-3</v>
      </c>
      <c r="N11932" s="50">
        <v>5.3800000000000001E-2</v>
      </c>
      <c r="O11932" s="50">
        <v>5.3800000000000001E-2</v>
      </c>
      <c r="R11932" s="59"/>
    </row>
    <row r="11933" spans="11:18" x14ac:dyDescent="0.2">
      <c r="K11933" s="17">
        <v>11924</v>
      </c>
      <c r="L11933" s="50">
        <v>1.7807967574328192E-3</v>
      </c>
      <c r="M11933" s="50">
        <v>1.7953074080463267E-3</v>
      </c>
      <c r="N11933" s="50">
        <v>5.3600000000000002E-2</v>
      </c>
      <c r="O11933" s="50">
        <v>5.4199999999999998E-2</v>
      </c>
      <c r="R11933" s="59"/>
    </row>
    <row r="11934" spans="11:18" x14ac:dyDescent="0.2">
      <c r="K11934" s="17">
        <v>11925</v>
      </c>
      <c r="L11934" s="50">
        <v>1.5576692782171551E-3</v>
      </c>
      <c r="M11934" s="50">
        <v>1.5709058144968435E-3</v>
      </c>
      <c r="N11934" s="50">
        <v>4.9200000000000001E-2</v>
      </c>
      <c r="O11934" s="50">
        <v>4.9200000000000001E-2</v>
      </c>
      <c r="R11934" s="59"/>
    </row>
    <row r="11935" spans="11:18" x14ac:dyDescent="0.2">
      <c r="K11935" s="17">
        <v>11926</v>
      </c>
      <c r="L11935" s="50">
        <v>1.8432758017471911E-3</v>
      </c>
      <c r="M11935" s="50">
        <v>1.8578403150400849E-3</v>
      </c>
      <c r="N11935" s="50">
        <v>5.3800000000000001E-2</v>
      </c>
      <c r="O11935" s="50">
        <v>5.3999999999999999E-2</v>
      </c>
      <c r="R11935" s="59"/>
    </row>
    <row r="11936" spans="11:18" x14ac:dyDescent="0.2">
      <c r="K11936" s="17">
        <v>11927</v>
      </c>
      <c r="L11936" s="50">
        <v>1.755392703314022E-3</v>
      </c>
      <c r="M11936" s="50">
        <v>1.769470060554444E-3</v>
      </c>
      <c r="N11936" s="50">
        <v>5.2200000000000003E-2</v>
      </c>
      <c r="O11936" s="50">
        <v>5.2200000000000003E-2</v>
      </c>
      <c r="R11936" s="59"/>
    </row>
    <row r="11937" spans="11:18" x14ac:dyDescent="0.2">
      <c r="K11937" s="17">
        <v>11928</v>
      </c>
      <c r="L11937" s="50">
        <v>1.4349703136202466E-3</v>
      </c>
      <c r="M11937" s="50">
        <v>1.4471901970809762E-3</v>
      </c>
      <c r="N11937" s="50">
        <v>4.4999999999999998E-2</v>
      </c>
      <c r="O11937" s="50">
        <v>4.58E-2</v>
      </c>
      <c r="R11937" s="59"/>
    </row>
    <row r="11938" spans="11:18" x14ac:dyDescent="0.2">
      <c r="K11938" s="17">
        <v>11929</v>
      </c>
      <c r="L11938" s="50">
        <v>2.0615039914081493E-3</v>
      </c>
      <c r="M11938" s="50">
        <v>2.0758724245399291E-3</v>
      </c>
      <c r="N11938" s="50">
        <v>5.2600000000000001E-2</v>
      </c>
      <c r="O11938" s="50">
        <v>5.2999999999999999E-2</v>
      </c>
      <c r="R11938" s="59"/>
    </row>
    <row r="11939" spans="11:18" x14ac:dyDescent="0.2">
      <c r="K11939" s="17">
        <v>11930</v>
      </c>
      <c r="L11939" s="50">
        <v>1.704819607871589E-3</v>
      </c>
      <c r="M11939" s="50">
        <v>1.7187936249628423E-3</v>
      </c>
      <c r="N11939" s="50">
        <v>5.1799999999999999E-2</v>
      </c>
      <c r="O11939" s="50">
        <v>5.1999999999999998E-2</v>
      </c>
      <c r="R11939" s="59"/>
    </row>
    <row r="11940" spans="11:18" x14ac:dyDescent="0.2">
      <c r="K11940" s="17">
        <v>11931</v>
      </c>
      <c r="L11940" s="50">
        <v>1.7683979788776657E-3</v>
      </c>
      <c r="M11940" s="50">
        <v>1.7823761453126985E-3</v>
      </c>
      <c r="N11940" s="50">
        <v>5.1799999999999999E-2</v>
      </c>
      <c r="O11940" s="50">
        <v>5.1799999999999999E-2</v>
      </c>
      <c r="R11940" s="59"/>
    </row>
    <row r="11941" spans="11:18" x14ac:dyDescent="0.2">
      <c r="K11941" s="17">
        <v>11932</v>
      </c>
      <c r="L11941" s="50">
        <v>1.6769637378214555E-3</v>
      </c>
      <c r="M11941" s="50">
        <v>1.6911798835833893E-3</v>
      </c>
      <c r="N11941" s="50">
        <v>5.2200000000000003E-2</v>
      </c>
      <c r="O11941" s="50">
        <v>5.3600000000000002E-2</v>
      </c>
      <c r="R11941" s="59"/>
    </row>
    <row r="11942" spans="11:18" x14ac:dyDescent="0.2">
      <c r="K11942" s="17">
        <v>11933</v>
      </c>
      <c r="L11942" s="50">
        <v>1.8764867482813667E-3</v>
      </c>
      <c r="M11942" s="50">
        <v>1.8912343445469076E-3</v>
      </c>
      <c r="N11942" s="50">
        <v>5.4399999999999997E-2</v>
      </c>
      <c r="O11942" s="50">
        <v>5.4800000000000001E-2</v>
      </c>
      <c r="R11942" s="59"/>
    </row>
    <row r="11943" spans="11:18" x14ac:dyDescent="0.2">
      <c r="K11943" s="17">
        <v>11934</v>
      </c>
      <c r="L11943" s="50">
        <v>1.6993097992972427E-3</v>
      </c>
      <c r="M11943" s="50">
        <v>1.7139799578981543E-3</v>
      </c>
      <c r="N11943" s="50">
        <v>5.4199999999999998E-2</v>
      </c>
      <c r="O11943" s="50">
        <v>5.4600000000000003E-2</v>
      </c>
      <c r="R11943" s="59"/>
    </row>
    <row r="11944" spans="11:18" x14ac:dyDescent="0.2">
      <c r="K11944" s="17">
        <v>11935</v>
      </c>
      <c r="L11944" s="50">
        <v>1.6164753053194765E-3</v>
      </c>
      <c r="M11944" s="50">
        <v>1.6302908900191699E-3</v>
      </c>
      <c r="N11944" s="50">
        <v>5.1200000000000002E-2</v>
      </c>
      <c r="O11944" s="50">
        <v>5.1400000000000001E-2</v>
      </c>
      <c r="R11944" s="59"/>
    </row>
    <row r="11945" spans="11:18" x14ac:dyDescent="0.2">
      <c r="K11945" s="17">
        <v>11936</v>
      </c>
      <c r="L11945" s="50">
        <v>1.8951897875854648E-3</v>
      </c>
      <c r="M11945" s="50">
        <v>1.9100236382690681E-3</v>
      </c>
      <c r="N11945" s="50">
        <v>5.4800000000000001E-2</v>
      </c>
      <c r="O11945" s="50">
        <v>5.5E-2</v>
      </c>
      <c r="R11945" s="59"/>
    </row>
    <row r="11946" spans="11:18" x14ac:dyDescent="0.2">
      <c r="K11946" s="17">
        <v>11937</v>
      </c>
      <c r="L11946" s="50">
        <v>1.6731044015324116E-3</v>
      </c>
      <c r="M11946" s="50">
        <v>1.6869356114711802E-3</v>
      </c>
      <c r="N11946" s="50">
        <v>5.1200000000000002E-2</v>
      </c>
      <c r="O11946" s="50">
        <v>5.1400000000000001E-2</v>
      </c>
      <c r="R11946" s="59"/>
    </row>
    <row r="11947" spans="11:18" x14ac:dyDescent="0.2">
      <c r="K11947" s="17">
        <v>11938</v>
      </c>
      <c r="L11947" s="50">
        <v>1.665908742161562E-3</v>
      </c>
      <c r="M11947" s="50">
        <v>1.6794833062032015E-3</v>
      </c>
      <c r="N11947" s="50">
        <v>0.05</v>
      </c>
      <c r="O11947" s="50">
        <v>5.0599999999999999E-2</v>
      </c>
      <c r="R11947" s="59"/>
    </row>
    <row r="11948" spans="11:18" x14ac:dyDescent="0.2">
      <c r="K11948" s="17">
        <v>11939</v>
      </c>
      <c r="L11948" s="50">
        <v>1.5492795115881013E-3</v>
      </c>
      <c r="M11948" s="50">
        <v>1.5623581070955865E-3</v>
      </c>
      <c r="N11948" s="50">
        <v>4.8599999999999997E-2</v>
      </c>
      <c r="O11948" s="50">
        <v>4.8599999999999997E-2</v>
      </c>
      <c r="R11948" s="59"/>
    </row>
    <row r="11949" spans="11:18" x14ac:dyDescent="0.2">
      <c r="K11949" s="17">
        <v>11940</v>
      </c>
      <c r="L11949" s="50">
        <v>1.443953993687308E-3</v>
      </c>
      <c r="M11949" s="50">
        <v>1.4562220884100142E-3</v>
      </c>
      <c r="N11949" s="50">
        <v>4.5600000000000002E-2</v>
      </c>
      <c r="O11949" s="50">
        <v>4.5600000000000002E-2</v>
      </c>
      <c r="R11949" s="59"/>
    </row>
    <row r="11950" spans="11:18" x14ac:dyDescent="0.2">
      <c r="K11950" s="17">
        <v>11941</v>
      </c>
      <c r="L11950" s="50">
        <v>1.7172859088328035E-3</v>
      </c>
      <c r="M11950" s="50">
        <v>1.7309369275747947E-3</v>
      </c>
      <c r="N11950" s="50">
        <v>5.0599999999999999E-2</v>
      </c>
      <c r="O11950" s="50">
        <v>5.0599999999999999E-2</v>
      </c>
      <c r="R11950" s="59"/>
    </row>
    <row r="11951" spans="11:18" x14ac:dyDescent="0.2">
      <c r="K11951" s="17">
        <v>11942</v>
      </c>
      <c r="L11951" s="50">
        <v>1.6157758533485093E-3</v>
      </c>
      <c r="M11951" s="50">
        <v>1.6291248990629704E-3</v>
      </c>
      <c r="N11951" s="50">
        <v>4.9399999999999999E-2</v>
      </c>
      <c r="O11951" s="50">
        <v>0.05</v>
      </c>
      <c r="R11951" s="59"/>
    </row>
    <row r="11952" spans="11:18" x14ac:dyDescent="0.2">
      <c r="K11952" s="17">
        <v>11943</v>
      </c>
      <c r="L11952" s="50">
        <v>1.984702590918948E-3</v>
      </c>
      <c r="M11952" s="50">
        <v>1.9991361523152991E-3</v>
      </c>
      <c r="N11952" s="50">
        <v>5.3199999999999997E-2</v>
      </c>
      <c r="O11952" s="50">
        <v>5.3400000000000003E-2</v>
      </c>
      <c r="R11952" s="59"/>
    </row>
    <row r="11953" spans="11:18" x14ac:dyDescent="0.2">
      <c r="K11953" s="17">
        <v>11944</v>
      </c>
      <c r="L11953" s="50">
        <v>1.9081026539872561E-3</v>
      </c>
      <c r="M11953" s="50">
        <v>1.9236589790736726E-3</v>
      </c>
      <c r="N11953" s="50">
        <v>5.74E-2</v>
      </c>
      <c r="O11953" s="50">
        <v>5.7799999999999997E-2</v>
      </c>
      <c r="R11953" s="59"/>
    </row>
    <row r="11954" spans="11:18" x14ac:dyDescent="0.2">
      <c r="K11954" s="17">
        <v>11945</v>
      </c>
      <c r="L11954" s="50">
        <v>1.6167509918525481E-3</v>
      </c>
      <c r="M11954" s="50">
        <v>1.6287654141648445E-3</v>
      </c>
      <c r="N11954" s="50">
        <v>4.4400000000000002E-2</v>
      </c>
      <c r="O11954" s="50">
        <v>4.4400000000000002E-2</v>
      </c>
      <c r="R11954" s="59"/>
    </row>
    <row r="11955" spans="11:18" x14ac:dyDescent="0.2">
      <c r="K11955" s="17">
        <v>11946</v>
      </c>
      <c r="L11955" s="50">
        <v>1.5906937425221872E-3</v>
      </c>
      <c r="M11955" s="50">
        <v>1.604356187025111E-3</v>
      </c>
      <c r="N11955" s="50">
        <v>5.0799999999999998E-2</v>
      </c>
      <c r="O11955" s="50">
        <v>5.0999999999999997E-2</v>
      </c>
      <c r="R11955" s="59"/>
    </row>
    <row r="11956" spans="11:18" x14ac:dyDescent="0.2">
      <c r="K11956" s="17">
        <v>11947</v>
      </c>
      <c r="L11956" s="50">
        <v>1.5751990299040738E-3</v>
      </c>
      <c r="M11956" s="50">
        <v>1.5885111677763481E-3</v>
      </c>
      <c r="N11956" s="50">
        <v>4.9000000000000002E-2</v>
      </c>
      <c r="O11956" s="50">
        <v>4.9799999999999997E-2</v>
      </c>
      <c r="R11956" s="59"/>
    </row>
    <row r="11957" spans="11:18" x14ac:dyDescent="0.2">
      <c r="K11957" s="17">
        <v>11948</v>
      </c>
      <c r="L11957" s="50">
        <v>1.5256190746805753E-3</v>
      </c>
      <c r="M11957" s="50">
        <v>1.5390582249893226E-3</v>
      </c>
      <c r="N11957" s="50">
        <v>0.05</v>
      </c>
      <c r="O11957" s="50">
        <v>5.0200000000000002E-2</v>
      </c>
      <c r="R11957" s="59"/>
    </row>
    <row r="11958" spans="11:18" x14ac:dyDescent="0.2">
      <c r="K11958" s="17">
        <v>11949</v>
      </c>
      <c r="L11958" s="50">
        <v>1.675739468812712E-3</v>
      </c>
      <c r="M11958" s="50">
        <v>1.6896253758009387E-3</v>
      </c>
      <c r="N11958" s="50">
        <v>5.1400000000000001E-2</v>
      </c>
      <c r="O11958" s="50">
        <v>5.2400000000000002E-2</v>
      </c>
      <c r="R11958" s="59"/>
    </row>
    <row r="11959" spans="11:18" x14ac:dyDescent="0.2">
      <c r="K11959" s="17">
        <v>11950</v>
      </c>
      <c r="L11959" s="50">
        <v>1.6258570534717787E-3</v>
      </c>
      <c r="M11959" s="50">
        <v>1.6399677920002035E-3</v>
      </c>
      <c r="N11959" s="50">
        <v>5.2400000000000002E-2</v>
      </c>
      <c r="O11959" s="50">
        <v>5.2600000000000001E-2</v>
      </c>
      <c r="R11959" s="59"/>
    </row>
    <row r="11960" spans="11:18" x14ac:dyDescent="0.2">
      <c r="K11960" s="17">
        <v>11951</v>
      </c>
      <c r="L11960" s="50">
        <v>1.8513113019205981E-3</v>
      </c>
      <c r="M11960" s="50">
        <v>1.8656787807913367E-3</v>
      </c>
      <c r="N11960" s="50">
        <v>5.3199999999999997E-2</v>
      </c>
      <c r="O11960" s="50">
        <v>5.3199999999999997E-2</v>
      </c>
      <c r="R11960" s="59"/>
    </row>
    <row r="11961" spans="11:18" x14ac:dyDescent="0.2">
      <c r="K11961" s="17">
        <v>11952</v>
      </c>
      <c r="L11961" s="50">
        <v>1.7510039595865106E-3</v>
      </c>
      <c r="M11961" s="50">
        <v>1.7652142482077408E-3</v>
      </c>
      <c r="N11961" s="50">
        <v>5.2600000000000001E-2</v>
      </c>
      <c r="O11961" s="50">
        <v>5.28E-2</v>
      </c>
      <c r="R11961" s="59"/>
    </row>
    <row r="11962" spans="11:18" x14ac:dyDescent="0.2">
      <c r="K11962" s="17">
        <v>11953</v>
      </c>
      <c r="L11962" s="50">
        <v>1.8470436442920598E-3</v>
      </c>
      <c r="M11962" s="50">
        <v>1.861275770225489E-3</v>
      </c>
      <c r="N11962" s="50">
        <v>5.2400000000000002E-2</v>
      </c>
      <c r="O11962" s="50">
        <v>5.3199999999999997E-2</v>
      </c>
      <c r="R11962" s="59"/>
    </row>
    <row r="11963" spans="11:18" x14ac:dyDescent="0.2">
      <c r="K11963" s="17">
        <v>11954</v>
      </c>
      <c r="L11963" s="50">
        <v>1.7644510102458185E-3</v>
      </c>
      <c r="M11963" s="50">
        <v>1.7774950025078574E-3</v>
      </c>
      <c r="N11963" s="50">
        <v>4.8000000000000001E-2</v>
      </c>
      <c r="O11963" s="50">
        <v>4.8399999999999999E-2</v>
      </c>
      <c r="R11963" s="59"/>
    </row>
    <row r="11964" spans="11:18" x14ac:dyDescent="0.2">
      <c r="K11964" s="17">
        <v>11955</v>
      </c>
      <c r="L11964" s="50">
        <v>1.9958904714964332E-3</v>
      </c>
      <c r="M11964" s="50">
        <v>2.0099432891071624E-3</v>
      </c>
      <c r="N11964" s="50">
        <v>5.1799999999999999E-2</v>
      </c>
      <c r="O11964" s="50">
        <v>5.1799999999999999E-2</v>
      </c>
      <c r="R11964" s="59"/>
    </row>
    <row r="11965" spans="11:18" x14ac:dyDescent="0.2">
      <c r="K11965" s="17">
        <v>11956</v>
      </c>
      <c r="L11965" s="50">
        <v>1.8281321281846893E-3</v>
      </c>
      <c r="M11965" s="50">
        <v>1.8427609665947391E-3</v>
      </c>
      <c r="N11965" s="50">
        <v>5.3999999999999999E-2</v>
      </c>
      <c r="O11965" s="50">
        <v>5.4399999999999997E-2</v>
      </c>
      <c r="R11965" s="59"/>
    </row>
    <row r="11966" spans="11:18" x14ac:dyDescent="0.2">
      <c r="K11966" s="17">
        <v>11957</v>
      </c>
      <c r="L11966" s="50">
        <v>1.9379258150578472E-3</v>
      </c>
      <c r="M11966" s="50">
        <v>1.9530459255077104E-3</v>
      </c>
      <c r="N11966" s="50">
        <v>5.6000000000000001E-2</v>
      </c>
      <c r="O11966" s="50">
        <v>5.6000000000000001E-2</v>
      </c>
      <c r="R11966" s="59"/>
    </row>
    <row r="11967" spans="11:18" x14ac:dyDescent="0.2">
      <c r="K11967" s="17">
        <v>11958</v>
      </c>
      <c r="L11967" s="50">
        <v>1.9649315696189588E-3</v>
      </c>
      <c r="M11967" s="50">
        <v>1.9796467081143287E-3</v>
      </c>
      <c r="N11967" s="50">
        <v>5.4399999999999997E-2</v>
      </c>
      <c r="O11967" s="50">
        <v>5.4399999999999997E-2</v>
      </c>
      <c r="R11967" s="59"/>
    </row>
    <row r="11968" spans="11:18" x14ac:dyDescent="0.2">
      <c r="K11968" s="17">
        <v>11959</v>
      </c>
      <c r="L11968" s="50">
        <v>1.6092731594235089E-3</v>
      </c>
      <c r="M11968" s="50">
        <v>1.6224025152863611E-3</v>
      </c>
      <c r="N11968" s="50">
        <v>4.8599999999999997E-2</v>
      </c>
      <c r="O11968" s="50">
        <v>4.8800000000000003E-2</v>
      </c>
      <c r="R11968" s="59"/>
    </row>
    <row r="11969" spans="11:18" x14ac:dyDescent="0.2">
      <c r="K11969" s="17">
        <v>11960</v>
      </c>
      <c r="L11969" s="50">
        <v>1.5218289444391768E-3</v>
      </c>
      <c r="M11969" s="50">
        <v>1.5350636808317594E-3</v>
      </c>
      <c r="N11969" s="50">
        <v>4.9000000000000002E-2</v>
      </c>
      <c r="O11969" s="50">
        <v>4.9599999999999998E-2</v>
      </c>
      <c r="R11969" s="59"/>
    </row>
    <row r="11970" spans="11:18" x14ac:dyDescent="0.2">
      <c r="K11970" s="17">
        <v>11961</v>
      </c>
      <c r="L11970" s="50">
        <v>2.075667447902023E-3</v>
      </c>
      <c r="M11970" s="50">
        <v>2.0912619448135135E-3</v>
      </c>
      <c r="N11970" s="50">
        <v>5.7000000000000002E-2</v>
      </c>
      <c r="O11970" s="50">
        <v>5.8000000000000003E-2</v>
      </c>
      <c r="R11970" s="59"/>
    </row>
    <row r="11971" spans="11:18" x14ac:dyDescent="0.2">
      <c r="K11971" s="17">
        <v>11962</v>
      </c>
      <c r="L11971" s="50">
        <v>1.6552840058842136E-3</v>
      </c>
      <c r="M11971" s="50">
        <v>1.6691239487315332E-3</v>
      </c>
      <c r="N11971" s="50">
        <v>5.1400000000000001E-2</v>
      </c>
      <c r="O11971" s="50">
        <v>5.16E-2</v>
      </c>
      <c r="R11971" s="59"/>
    </row>
    <row r="11972" spans="11:18" x14ac:dyDescent="0.2">
      <c r="K11972" s="17">
        <v>11963</v>
      </c>
      <c r="L11972" s="50">
        <v>1.7100937364303856E-3</v>
      </c>
      <c r="M11972" s="50">
        <v>1.7243508515090128E-3</v>
      </c>
      <c r="N11972" s="50">
        <v>5.28E-2</v>
      </c>
      <c r="O11972" s="50">
        <v>5.3199999999999997E-2</v>
      </c>
      <c r="R11972" s="59"/>
    </row>
    <row r="11973" spans="11:18" x14ac:dyDescent="0.2">
      <c r="K11973" s="17">
        <v>11964</v>
      </c>
      <c r="L11973" s="50">
        <v>1.7109232524159224E-3</v>
      </c>
      <c r="M11973" s="50">
        <v>1.7243508582675752E-3</v>
      </c>
      <c r="N11973" s="50">
        <v>4.9200000000000001E-2</v>
      </c>
      <c r="O11973" s="50">
        <v>5.04E-2</v>
      </c>
      <c r="R11973" s="59"/>
    </row>
    <row r="11974" spans="11:18" x14ac:dyDescent="0.2">
      <c r="K11974" s="17">
        <v>11965</v>
      </c>
      <c r="L11974" s="50">
        <v>1.4136545488465089E-3</v>
      </c>
      <c r="M11974" s="50">
        <v>1.4261196177886807E-3</v>
      </c>
      <c r="N11974" s="50">
        <v>4.6399999999999997E-2</v>
      </c>
      <c r="O11974" s="50">
        <v>4.6399999999999997E-2</v>
      </c>
      <c r="R11974" s="59"/>
    </row>
    <row r="11975" spans="11:18" x14ac:dyDescent="0.2">
      <c r="K11975" s="17">
        <v>11966</v>
      </c>
      <c r="L11975" s="50">
        <v>2.0245171094428727E-3</v>
      </c>
      <c r="M11975" s="50">
        <v>2.0395594605877938E-3</v>
      </c>
      <c r="N11975" s="50">
        <v>5.5399999999999998E-2</v>
      </c>
      <c r="O11975" s="50">
        <v>5.5800000000000002E-2</v>
      </c>
      <c r="R11975" s="59"/>
    </row>
    <row r="11976" spans="11:18" x14ac:dyDescent="0.2">
      <c r="K11976" s="17">
        <v>11967</v>
      </c>
      <c r="L11976" s="50">
        <v>1.9882532537403384E-3</v>
      </c>
      <c r="M11976" s="50">
        <v>2.0037522419434836E-3</v>
      </c>
      <c r="N11976" s="50">
        <v>5.7000000000000002E-2</v>
      </c>
      <c r="O11976" s="50">
        <v>5.7599999999999998E-2</v>
      </c>
      <c r="R11976" s="59"/>
    </row>
    <row r="11977" spans="11:18" x14ac:dyDescent="0.2">
      <c r="K11977" s="17">
        <v>11968</v>
      </c>
      <c r="L11977" s="50">
        <v>1.6728950977041876E-3</v>
      </c>
      <c r="M11977" s="50">
        <v>1.6870244537962029E-3</v>
      </c>
      <c r="N11977" s="50">
        <v>5.2400000000000002E-2</v>
      </c>
      <c r="O11977" s="50">
        <v>5.2600000000000001E-2</v>
      </c>
      <c r="R11977" s="59"/>
    </row>
    <row r="11978" spans="11:18" x14ac:dyDescent="0.2">
      <c r="K11978" s="17">
        <v>11969</v>
      </c>
      <c r="L11978" s="50">
        <v>1.4779974157302473E-3</v>
      </c>
      <c r="M11978" s="50">
        <v>1.4906636736554187E-3</v>
      </c>
      <c r="N11978" s="50">
        <v>4.7E-2</v>
      </c>
      <c r="O11978" s="50">
        <v>4.7199999999999999E-2</v>
      </c>
      <c r="R11978" s="59"/>
    </row>
    <row r="11979" spans="11:18" x14ac:dyDescent="0.2">
      <c r="K11979" s="17">
        <v>11970</v>
      </c>
      <c r="L11979" s="50">
        <v>1.6843227594070416E-3</v>
      </c>
      <c r="M11979" s="50">
        <v>1.6981402807540557E-3</v>
      </c>
      <c r="N11979" s="50">
        <v>5.1200000000000002E-2</v>
      </c>
      <c r="O11979" s="50">
        <v>5.16E-2</v>
      </c>
      <c r="R11979" s="59"/>
    </row>
    <row r="11980" spans="11:18" x14ac:dyDescent="0.2">
      <c r="K11980" s="17">
        <v>11971</v>
      </c>
      <c r="L11980" s="50">
        <v>1.6064767585147386E-3</v>
      </c>
      <c r="M11980" s="50">
        <v>1.620138647112109E-3</v>
      </c>
      <c r="N11980" s="50">
        <v>5.0200000000000002E-2</v>
      </c>
      <c r="O11980" s="50">
        <v>5.0999999999999997E-2</v>
      </c>
      <c r="R11980" s="59"/>
    </row>
    <row r="11981" spans="11:18" x14ac:dyDescent="0.2">
      <c r="K11981" s="17">
        <v>11972</v>
      </c>
      <c r="L11981" s="50">
        <v>1.5608959202605933E-3</v>
      </c>
      <c r="M11981" s="50">
        <v>1.5741852445853774E-3</v>
      </c>
      <c r="N11981" s="50">
        <v>4.9399999999999999E-2</v>
      </c>
      <c r="O11981" s="50">
        <v>4.9399999999999999E-2</v>
      </c>
      <c r="R11981" s="59"/>
    </row>
    <row r="11982" spans="11:18" x14ac:dyDescent="0.2">
      <c r="K11982" s="17">
        <v>11973</v>
      </c>
      <c r="L11982" s="50">
        <v>2.0545369688556477E-3</v>
      </c>
      <c r="M11982" s="50">
        <v>2.0697470742360355E-3</v>
      </c>
      <c r="N11982" s="50">
        <v>5.62E-2</v>
      </c>
      <c r="O11982" s="50">
        <v>5.62E-2</v>
      </c>
      <c r="R11982" s="59"/>
    </row>
    <row r="11983" spans="11:18" x14ac:dyDescent="0.2">
      <c r="K11983" s="17">
        <v>11974</v>
      </c>
      <c r="L11983" s="50">
        <v>1.698773412332799E-3</v>
      </c>
      <c r="M11983" s="50">
        <v>1.7126786893507883E-3</v>
      </c>
      <c r="N11983" s="50">
        <v>5.1400000000000001E-2</v>
      </c>
      <c r="O11983" s="50">
        <v>5.1799999999999999E-2</v>
      </c>
      <c r="R11983" s="59"/>
    </row>
    <row r="11984" spans="11:18" x14ac:dyDescent="0.2">
      <c r="K11984" s="17">
        <v>11975</v>
      </c>
      <c r="L11984" s="50">
        <v>1.8759012335926681E-3</v>
      </c>
      <c r="M11984" s="50">
        <v>1.8904075136709768E-3</v>
      </c>
      <c r="N11984" s="50">
        <v>5.3400000000000003E-2</v>
      </c>
      <c r="O11984" s="50">
        <v>5.3800000000000001E-2</v>
      </c>
      <c r="R11984" s="59"/>
    </row>
    <row r="11985" spans="11:18" x14ac:dyDescent="0.2">
      <c r="K11985" s="17">
        <v>11976</v>
      </c>
      <c r="L11985" s="50">
        <v>1.6561587399319432E-3</v>
      </c>
      <c r="M11985" s="50">
        <v>1.6694275953181921E-3</v>
      </c>
      <c r="N11985" s="50">
        <v>4.9200000000000001E-2</v>
      </c>
      <c r="O11985" s="50">
        <v>4.9200000000000001E-2</v>
      </c>
      <c r="R11985" s="59"/>
    </row>
    <row r="11986" spans="11:18" x14ac:dyDescent="0.2">
      <c r="K11986" s="17">
        <v>11977</v>
      </c>
      <c r="L11986" s="50">
        <v>1.8071103246967868E-3</v>
      </c>
      <c r="M11986" s="50">
        <v>1.820682061702479E-3</v>
      </c>
      <c r="N11986" s="50">
        <v>4.9799999999999997E-2</v>
      </c>
      <c r="O11986" s="50">
        <v>5.04E-2</v>
      </c>
      <c r="R11986" s="59"/>
    </row>
    <row r="11987" spans="11:18" x14ac:dyDescent="0.2">
      <c r="K11987" s="17">
        <v>11978</v>
      </c>
      <c r="L11987" s="50">
        <v>1.8187263308481209E-3</v>
      </c>
      <c r="M11987" s="50">
        <v>1.8324106370479981E-3</v>
      </c>
      <c r="N11987" s="50">
        <v>5.0599999999999999E-2</v>
      </c>
      <c r="O11987" s="50">
        <v>5.0599999999999999E-2</v>
      </c>
      <c r="R11987" s="59"/>
    </row>
    <row r="11988" spans="11:18" x14ac:dyDescent="0.2">
      <c r="K11988" s="17">
        <v>11979</v>
      </c>
      <c r="L11988" s="50">
        <v>1.9056479495739469E-3</v>
      </c>
      <c r="M11988" s="50">
        <v>1.920319022060524E-3</v>
      </c>
      <c r="N11988" s="50">
        <v>5.4199999999999998E-2</v>
      </c>
      <c r="O11988" s="50">
        <v>5.4600000000000003E-2</v>
      </c>
      <c r="R11988" s="59"/>
    </row>
    <row r="11989" spans="11:18" x14ac:dyDescent="0.2">
      <c r="K11989" s="17">
        <v>11980</v>
      </c>
      <c r="L11989" s="50">
        <v>1.7351440320080445E-3</v>
      </c>
      <c r="M11989" s="50">
        <v>1.7485790782713259E-3</v>
      </c>
      <c r="N11989" s="50">
        <v>4.9399999999999999E-2</v>
      </c>
      <c r="O11989" s="50">
        <v>4.9799999999999997E-2</v>
      </c>
      <c r="R11989" s="59"/>
    </row>
    <row r="11990" spans="11:18" x14ac:dyDescent="0.2">
      <c r="K11990" s="17">
        <v>11981</v>
      </c>
      <c r="L11990" s="50">
        <v>1.8497735494424888E-3</v>
      </c>
      <c r="M11990" s="50">
        <v>1.8641922529324332E-3</v>
      </c>
      <c r="N11990" s="50">
        <v>5.3400000000000003E-2</v>
      </c>
      <c r="O11990" s="50">
        <v>5.3400000000000003E-2</v>
      </c>
      <c r="R11990" s="59"/>
    </row>
    <row r="11991" spans="11:18" x14ac:dyDescent="0.2">
      <c r="K11991" s="17">
        <v>11982</v>
      </c>
      <c r="L11991" s="50">
        <v>2.0209253229323968E-3</v>
      </c>
      <c r="M11991" s="50">
        <v>2.0366006369888796E-3</v>
      </c>
      <c r="N11991" s="50">
        <v>5.8000000000000003E-2</v>
      </c>
      <c r="O11991" s="50">
        <v>5.8200000000000002E-2</v>
      </c>
      <c r="R11991" s="59"/>
    </row>
    <row r="11992" spans="11:18" x14ac:dyDescent="0.2">
      <c r="K11992" s="17">
        <v>11983</v>
      </c>
      <c r="L11992" s="50">
        <v>1.7547195833730275E-3</v>
      </c>
      <c r="M11992" s="50">
        <v>1.768491917476742E-3</v>
      </c>
      <c r="N11992" s="50">
        <v>5.0999999999999997E-2</v>
      </c>
      <c r="O11992" s="50">
        <v>5.1200000000000002E-2</v>
      </c>
      <c r="R11992" s="59"/>
    </row>
    <row r="11993" spans="11:18" x14ac:dyDescent="0.2">
      <c r="K11993" s="17">
        <v>11984</v>
      </c>
      <c r="L11993" s="50">
        <v>1.5269086147089682E-3</v>
      </c>
      <c r="M11993" s="50">
        <v>1.5393750957203665E-3</v>
      </c>
      <c r="N11993" s="50">
        <v>4.6199999999999998E-2</v>
      </c>
      <c r="O11993" s="50">
        <v>4.6399999999999997E-2</v>
      </c>
      <c r="R11993" s="59"/>
    </row>
    <row r="11994" spans="11:18" x14ac:dyDescent="0.2">
      <c r="K11994" s="17">
        <v>11985</v>
      </c>
      <c r="L11994" s="50">
        <v>1.5499638278277572E-3</v>
      </c>
      <c r="M11994" s="50">
        <v>1.5632278369454254E-3</v>
      </c>
      <c r="N11994" s="50">
        <v>4.9000000000000002E-2</v>
      </c>
      <c r="O11994" s="50">
        <v>4.9399999999999999E-2</v>
      </c>
      <c r="R11994" s="59"/>
    </row>
    <row r="11995" spans="11:18" x14ac:dyDescent="0.2">
      <c r="K11995" s="17">
        <v>11986</v>
      </c>
      <c r="L11995" s="50">
        <v>1.7767572156400953E-3</v>
      </c>
      <c r="M11995" s="50">
        <v>1.7900695418065038E-3</v>
      </c>
      <c r="N11995" s="50">
        <v>4.9000000000000002E-2</v>
      </c>
      <c r="O11995" s="50">
        <v>4.9399999999999999E-2</v>
      </c>
      <c r="R11995" s="59"/>
    </row>
    <row r="11996" spans="11:18" x14ac:dyDescent="0.2">
      <c r="K11996" s="17">
        <v>11987</v>
      </c>
      <c r="L11996" s="50">
        <v>1.7196936841081972E-3</v>
      </c>
      <c r="M11996" s="50">
        <v>1.7329012500520071E-3</v>
      </c>
      <c r="N11996" s="50">
        <v>4.8599999999999997E-2</v>
      </c>
      <c r="O11996" s="50">
        <v>4.9000000000000002E-2</v>
      </c>
      <c r="R11996" s="59"/>
    </row>
    <row r="11997" spans="11:18" x14ac:dyDescent="0.2">
      <c r="K11997" s="17">
        <v>11988</v>
      </c>
      <c r="L11997" s="50">
        <v>1.792266778557778E-3</v>
      </c>
      <c r="M11997" s="50">
        <v>1.8069650561030955E-3</v>
      </c>
      <c r="N11997" s="50">
        <v>5.4199999999999998E-2</v>
      </c>
      <c r="O11997" s="50">
        <v>5.4800000000000001E-2</v>
      </c>
      <c r="R11997" s="59"/>
    </row>
    <row r="11998" spans="11:18" x14ac:dyDescent="0.2">
      <c r="K11998" s="17">
        <v>11989</v>
      </c>
      <c r="L11998" s="50">
        <v>1.864417077350986E-3</v>
      </c>
      <c r="M11998" s="50">
        <v>1.8780143562613779E-3</v>
      </c>
      <c r="N11998" s="50">
        <v>5.0200000000000002E-2</v>
      </c>
      <c r="O11998" s="50">
        <v>5.04E-2</v>
      </c>
      <c r="R11998" s="59"/>
    </row>
    <row r="11999" spans="11:18" x14ac:dyDescent="0.2">
      <c r="K11999" s="17">
        <v>11990</v>
      </c>
      <c r="L11999" s="50">
        <v>1.6980191124696671E-3</v>
      </c>
      <c r="M11999" s="50">
        <v>1.7116638088535711E-3</v>
      </c>
      <c r="N11999" s="50">
        <v>5.0599999999999999E-2</v>
      </c>
      <c r="O11999" s="50">
        <v>5.0599999999999999E-2</v>
      </c>
      <c r="R11999" s="59"/>
    </row>
    <row r="12000" spans="11:18" x14ac:dyDescent="0.2">
      <c r="K12000" s="17">
        <v>11991</v>
      </c>
      <c r="L12000" s="50">
        <v>1.6475000927490275E-3</v>
      </c>
      <c r="M12000" s="50">
        <v>1.6602801812100687E-3</v>
      </c>
      <c r="N12000" s="50">
        <v>4.7199999999999999E-2</v>
      </c>
      <c r="O12000" s="50">
        <v>4.7600000000000003E-2</v>
      </c>
      <c r="R12000" s="59"/>
    </row>
    <row r="12001" spans="11:18" x14ac:dyDescent="0.2">
      <c r="K12001" s="17">
        <v>11992</v>
      </c>
      <c r="L12001" s="50">
        <v>1.8762879279938588E-3</v>
      </c>
      <c r="M12001" s="50">
        <v>1.8909952218255305E-3</v>
      </c>
      <c r="N12001" s="50">
        <v>5.4199999999999998E-2</v>
      </c>
      <c r="O12001" s="50">
        <v>5.4600000000000003E-2</v>
      </c>
      <c r="R12001" s="59"/>
    </row>
    <row r="12002" spans="11:18" x14ac:dyDescent="0.2">
      <c r="K12002" s="17">
        <v>11993</v>
      </c>
      <c r="L12002" s="50">
        <v>1.5660967297826871E-3</v>
      </c>
      <c r="M12002" s="50">
        <v>1.578404905383436E-3</v>
      </c>
      <c r="N12002" s="50">
        <v>4.5600000000000002E-2</v>
      </c>
      <c r="O12002" s="50">
        <v>4.5600000000000002E-2</v>
      </c>
      <c r="R12002" s="59"/>
    </row>
    <row r="12003" spans="11:18" x14ac:dyDescent="0.2">
      <c r="K12003" s="17">
        <v>11994</v>
      </c>
      <c r="L12003" s="50">
        <v>1.5934546036456285E-3</v>
      </c>
      <c r="M12003" s="50">
        <v>1.6062801018692729E-3</v>
      </c>
      <c r="N12003" s="50">
        <v>4.7399999999999998E-2</v>
      </c>
      <c r="O12003" s="50">
        <v>4.7600000000000003E-2</v>
      </c>
      <c r="R12003" s="59"/>
    </row>
    <row r="12004" spans="11:18" x14ac:dyDescent="0.2">
      <c r="K12004" s="17">
        <v>11995</v>
      </c>
      <c r="L12004" s="50">
        <v>1.8042740461779701E-3</v>
      </c>
      <c r="M12004" s="50">
        <v>1.8189754257550849E-3</v>
      </c>
      <c r="N12004" s="50">
        <v>5.4399999999999997E-2</v>
      </c>
      <c r="O12004" s="50">
        <v>5.4600000000000003E-2</v>
      </c>
      <c r="R12004" s="59"/>
    </row>
    <row r="12005" spans="11:18" x14ac:dyDescent="0.2">
      <c r="K12005" s="17">
        <v>11996</v>
      </c>
      <c r="L12005" s="50">
        <v>2.194892186126268E-3</v>
      </c>
      <c r="M12005" s="50">
        <v>2.2105104533772951E-3</v>
      </c>
      <c r="N12005" s="50">
        <v>5.7599999999999998E-2</v>
      </c>
      <c r="O12005" s="50">
        <v>5.7599999999999998E-2</v>
      </c>
      <c r="R12005" s="59"/>
    </row>
    <row r="12006" spans="11:18" x14ac:dyDescent="0.2">
      <c r="K12006" s="17">
        <v>11997</v>
      </c>
      <c r="L12006" s="50">
        <v>1.8116428690204244E-3</v>
      </c>
      <c r="M12006" s="50">
        <v>1.8256710168070964E-3</v>
      </c>
      <c r="N12006" s="50">
        <v>5.1799999999999999E-2</v>
      </c>
      <c r="O12006" s="50">
        <v>5.1999999999999998E-2</v>
      </c>
      <c r="R12006" s="59"/>
    </row>
    <row r="12007" spans="11:18" x14ac:dyDescent="0.2">
      <c r="K12007" s="17">
        <v>11998</v>
      </c>
      <c r="L12007" s="50">
        <v>1.8183121002294258E-3</v>
      </c>
      <c r="M12007" s="50">
        <v>1.8326726208379284E-3</v>
      </c>
      <c r="N12007" s="50">
        <v>5.2999999999999999E-2</v>
      </c>
      <c r="O12007" s="50">
        <v>5.3600000000000002E-2</v>
      </c>
      <c r="R12007" s="59"/>
    </row>
    <row r="12008" spans="11:18" x14ac:dyDescent="0.2">
      <c r="K12008" s="17">
        <v>11999</v>
      </c>
      <c r="L12008" s="50">
        <v>1.5690534758847192E-3</v>
      </c>
      <c r="M12008" s="50">
        <v>1.5829784806115643E-3</v>
      </c>
      <c r="N12008" s="50">
        <v>5.1799999999999999E-2</v>
      </c>
      <c r="O12008" s="50">
        <v>5.1999999999999998E-2</v>
      </c>
      <c r="R12008" s="59"/>
    </row>
    <row r="12009" spans="11:18" x14ac:dyDescent="0.2">
      <c r="K12009" s="17">
        <v>12000</v>
      </c>
      <c r="L12009" s="50">
        <v>1.9456000904265664E-3</v>
      </c>
      <c r="M12009" s="50">
        <v>1.9597760310001719E-3</v>
      </c>
      <c r="N12009" s="50">
        <v>5.2200000000000003E-2</v>
      </c>
      <c r="O12009" s="50">
        <v>5.2400000000000002E-2</v>
      </c>
      <c r="R12009" s="59"/>
    </row>
    <row r="12010" spans="11:18" x14ac:dyDescent="0.2">
      <c r="K12010" s="17">
        <v>12001</v>
      </c>
      <c r="L12010" s="50">
        <v>1.7248170786005376E-3</v>
      </c>
      <c r="M12010" s="50">
        <v>1.7387916503202711E-3</v>
      </c>
      <c r="N12010" s="50">
        <v>5.1799999999999999E-2</v>
      </c>
      <c r="O12010" s="50">
        <v>5.1999999999999998E-2</v>
      </c>
      <c r="R12010" s="59"/>
    </row>
    <row r="12011" spans="11:18" x14ac:dyDescent="0.2">
      <c r="K12011" s="17">
        <v>12002</v>
      </c>
      <c r="L12011" s="50">
        <v>1.5137265631225195E-3</v>
      </c>
      <c r="M12011" s="50">
        <v>1.5270059480393932E-3</v>
      </c>
      <c r="N12011" s="50">
        <v>4.9399999999999999E-2</v>
      </c>
      <c r="O12011" s="50">
        <v>4.9599999999999998E-2</v>
      </c>
      <c r="R12011" s="59"/>
    </row>
    <row r="12012" spans="11:18" x14ac:dyDescent="0.2">
      <c r="K12012" s="17">
        <v>12003</v>
      </c>
      <c r="L12012" s="50">
        <v>1.7363592632219501E-3</v>
      </c>
      <c r="M12012" s="50">
        <v>1.7504303746796476E-3</v>
      </c>
      <c r="N12012" s="50">
        <v>5.2200000000000003E-2</v>
      </c>
      <c r="O12012" s="50">
        <v>5.2200000000000003E-2</v>
      </c>
      <c r="R12012" s="59"/>
    </row>
    <row r="12013" spans="11:18" x14ac:dyDescent="0.2">
      <c r="K12013" s="17">
        <v>12004</v>
      </c>
      <c r="L12013" s="50">
        <v>1.8396660276894228E-3</v>
      </c>
      <c r="M12013" s="50">
        <v>1.8537945263161959E-3</v>
      </c>
      <c r="N12013" s="50">
        <v>5.2200000000000003E-2</v>
      </c>
      <c r="O12013" s="50">
        <v>5.2400000000000002E-2</v>
      </c>
      <c r="R12013" s="59"/>
    </row>
    <row r="12014" spans="11:18" x14ac:dyDescent="0.2">
      <c r="K12014" s="17">
        <v>12005</v>
      </c>
      <c r="L12014" s="50">
        <v>1.8178540645682549E-3</v>
      </c>
      <c r="M12014" s="50">
        <v>1.8327078151254327E-3</v>
      </c>
      <c r="N12014" s="50">
        <v>5.5E-2</v>
      </c>
      <c r="O12014" s="50">
        <v>5.5199999999999999E-2</v>
      </c>
      <c r="R12014" s="59"/>
    </row>
    <row r="12015" spans="11:18" x14ac:dyDescent="0.2">
      <c r="K12015" s="17">
        <v>12006</v>
      </c>
      <c r="L12015" s="50">
        <v>1.8351304359034075E-3</v>
      </c>
      <c r="M12015" s="50">
        <v>1.8498415299512804E-3</v>
      </c>
      <c r="N12015" s="50">
        <v>5.4399999999999997E-2</v>
      </c>
      <c r="O12015" s="50">
        <v>5.4600000000000003E-2</v>
      </c>
      <c r="R12015" s="59"/>
    </row>
    <row r="12016" spans="11:18" x14ac:dyDescent="0.2">
      <c r="K12016" s="17">
        <v>12007</v>
      </c>
      <c r="L12016" s="50">
        <v>1.7075360822414417E-3</v>
      </c>
      <c r="M12016" s="50">
        <v>1.7216494646632452E-3</v>
      </c>
      <c r="N12016" s="50">
        <v>5.2400000000000002E-2</v>
      </c>
      <c r="O12016" s="50">
        <v>5.2400000000000002E-2</v>
      </c>
      <c r="R12016" s="59"/>
    </row>
    <row r="12017" spans="11:18" x14ac:dyDescent="0.2">
      <c r="K12017" s="17">
        <v>12008</v>
      </c>
      <c r="L12017" s="50">
        <v>2.0644328837176817E-3</v>
      </c>
      <c r="M12017" s="50">
        <v>2.0795068217962145E-3</v>
      </c>
      <c r="N12017" s="50">
        <v>5.5399999999999998E-2</v>
      </c>
      <c r="O12017" s="50">
        <v>5.5800000000000002E-2</v>
      </c>
      <c r="R12017" s="59"/>
    </row>
    <row r="12018" spans="11:18" x14ac:dyDescent="0.2">
      <c r="K12018" s="17">
        <v>12009</v>
      </c>
      <c r="L12018" s="50">
        <v>1.800602925715507E-3</v>
      </c>
      <c r="M12018" s="50">
        <v>1.814322931712613E-3</v>
      </c>
      <c r="N12018" s="50">
        <v>5.0599999999999999E-2</v>
      </c>
      <c r="O12018" s="50">
        <v>5.1200000000000002E-2</v>
      </c>
      <c r="R12018" s="59"/>
    </row>
    <row r="12019" spans="11:18" x14ac:dyDescent="0.2">
      <c r="K12019" s="17">
        <v>12010</v>
      </c>
      <c r="L12019" s="50">
        <v>1.8688429059514049E-3</v>
      </c>
      <c r="M12019" s="50">
        <v>1.8825785335849553E-3</v>
      </c>
      <c r="N12019" s="50">
        <v>5.0200000000000002E-2</v>
      </c>
      <c r="O12019" s="50">
        <v>5.1200000000000002E-2</v>
      </c>
      <c r="R12019" s="59"/>
    </row>
    <row r="12020" spans="11:18" x14ac:dyDescent="0.2">
      <c r="K12020" s="17">
        <v>12011</v>
      </c>
      <c r="L12020" s="50">
        <v>1.583212215517699E-3</v>
      </c>
      <c r="M12020" s="50">
        <v>1.5961870005407263E-3</v>
      </c>
      <c r="N12020" s="50">
        <v>4.7800000000000002E-2</v>
      </c>
      <c r="O12020" s="50">
        <v>4.8399999999999999E-2</v>
      </c>
      <c r="R12020" s="59"/>
    </row>
    <row r="12021" spans="11:18" x14ac:dyDescent="0.2">
      <c r="K12021" s="17">
        <v>12012</v>
      </c>
      <c r="L12021" s="50">
        <v>1.6331791908307822E-3</v>
      </c>
      <c r="M12021" s="50">
        <v>1.6459970870116812E-3</v>
      </c>
      <c r="N12021" s="50">
        <v>4.7399999999999998E-2</v>
      </c>
      <c r="O12021" s="50">
        <v>4.7600000000000003E-2</v>
      </c>
      <c r="R12021" s="59"/>
    </row>
    <row r="12022" spans="11:18" x14ac:dyDescent="0.2">
      <c r="K12022" s="17">
        <v>12013</v>
      </c>
      <c r="L12022" s="50">
        <v>1.8967687176037625E-3</v>
      </c>
      <c r="M12022" s="50">
        <v>1.9110829719130272E-3</v>
      </c>
      <c r="N12022" s="50">
        <v>5.28E-2</v>
      </c>
      <c r="O12022" s="50">
        <v>5.2999999999999999E-2</v>
      </c>
      <c r="R12022" s="59"/>
    </row>
    <row r="12023" spans="11:18" x14ac:dyDescent="0.2">
      <c r="K12023" s="17">
        <v>12014</v>
      </c>
      <c r="L12023" s="50">
        <v>1.8157083878611062E-3</v>
      </c>
      <c r="M12023" s="50">
        <v>1.8291748438791326E-3</v>
      </c>
      <c r="N12023" s="50">
        <v>4.9599999999999998E-2</v>
      </c>
      <c r="O12023" s="50">
        <v>4.9799999999999997E-2</v>
      </c>
      <c r="R12023" s="59"/>
    </row>
    <row r="12024" spans="11:18" x14ac:dyDescent="0.2">
      <c r="K12024" s="17">
        <v>12015</v>
      </c>
      <c r="L12024" s="50">
        <v>1.6961490837906438E-3</v>
      </c>
      <c r="M12024" s="50">
        <v>1.710000083446226E-3</v>
      </c>
      <c r="N12024" s="50">
        <v>5.1400000000000001E-2</v>
      </c>
      <c r="O12024" s="50">
        <v>5.1400000000000001E-2</v>
      </c>
      <c r="R12024" s="59"/>
    </row>
    <row r="12025" spans="11:18" x14ac:dyDescent="0.2">
      <c r="K12025" s="17">
        <v>12016</v>
      </c>
      <c r="L12025" s="50">
        <v>1.7624381803806439E-3</v>
      </c>
      <c r="M12025" s="50">
        <v>1.7754950355402177E-3</v>
      </c>
      <c r="N12025" s="50">
        <v>4.8000000000000001E-2</v>
      </c>
      <c r="O12025" s="50">
        <v>4.8399999999999999E-2</v>
      </c>
      <c r="R12025" s="59"/>
    </row>
    <row r="12026" spans="11:18" x14ac:dyDescent="0.2">
      <c r="K12026" s="17">
        <v>12017</v>
      </c>
      <c r="L12026" s="50">
        <v>1.8864149534032894E-3</v>
      </c>
      <c r="M12026" s="50">
        <v>1.9020354529678738E-3</v>
      </c>
      <c r="N12026" s="50">
        <v>5.8000000000000003E-2</v>
      </c>
      <c r="O12026" s="50">
        <v>5.8000000000000003E-2</v>
      </c>
      <c r="R12026" s="59"/>
    </row>
    <row r="12027" spans="11:18" x14ac:dyDescent="0.2">
      <c r="K12027" s="17">
        <v>12018</v>
      </c>
      <c r="L12027" s="50">
        <v>1.7290198061567911E-3</v>
      </c>
      <c r="M12027" s="50">
        <v>1.7427802092147466E-3</v>
      </c>
      <c r="N12027" s="50">
        <v>5.0999999999999997E-2</v>
      </c>
      <c r="O12027" s="50">
        <v>5.1200000000000002E-2</v>
      </c>
      <c r="R12027" s="59"/>
    </row>
    <row r="12028" spans="11:18" x14ac:dyDescent="0.2">
      <c r="K12028" s="17">
        <v>12019</v>
      </c>
      <c r="L12028" s="50">
        <v>1.671559081808288E-3</v>
      </c>
      <c r="M12028" s="50">
        <v>1.6850729021283396E-3</v>
      </c>
      <c r="N12028" s="50">
        <v>0.05</v>
      </c>
      <c r="O12028" s="50">
        <v>5.0200000000000002E-2</v>
      </c>
      <c r="R12028" s="59"/>
    </row>
    <row r="12029" spans="11:18" x14ac:dyDescent="0.2">
      <c r="K12029" s="17">
        <v>12020</v>
      </c>
      <c r="L12029" s="50">
        <v>1.6956439025049125E-3</v>
      </c>
      <c r="M12029" s="50">
        <v>1.7089242504993581E-3</v>
      </c>
      <c r="N12029" s="50">
        <v>4.9000000000000002E-2</v>
      </c>
      <c r="O12029" s="50">
        <v>4.9200000000000001E-2</v>
      </c>
      <c r="R12029" s="59"/>
    </row>
    <row r="12030" spans="11:18" x14ac:dyDescent="0.2">
      <c r="K12030" s="17">
        <v>12021</v>
      </c>
      <c r="L12030" s="50">
        <v>1.6352346731373891E-3</v>
      </c>
      <c r="M12030" s="50">
        <v>1.6502981877050465E-3</v>
      </c>
      <c r="N12030" s="50">
        <v>5.6000000000000001E-2</v>
      </c>
      <c r="O12030" s="50">
        <v>5.6399999999999999E-2</v>
      </c>
      <c r="R12030" s="59"/>
    </row>
    <row r="12031" spans="11:18" x14ac:dyDescent="0.2">
      <c r="K12031" s="17">
        <v>12022</v>
      </c>
      <c r="L12031" s="50">
        <v>1.6758374018077526E-3</v>
      </c>
      <c r="M12031" s="50">
        <v>1.6885982888673694E-3</v>
      </c>
      <c r="N12031" s="50">
        <v>4.6399999999999997E-2</v>
      </c>
      <c r="O12031" s="50">
        <v>4.7399999999999998E-2</v>
      </c>
      <c r="R12031" s="59"/>
    </row>
    <row r="12032" spans="11:18" x14ac:dyDescent="0.2">
      <c r="K12032" s="17">
        <v>12023</v>
      </c>
      <c r="L12032" s="50">
        <v>1.739286995755332E-3</v>
      </c>
      <c r="M12032" s="50">
        <v>1.752751467895003E-3</v>
      </c>
      <c r="N12032" s="50">
        <v>4.9799999999999997E-2</v>
      </c>
      <c r="O12032" s="50">
        <v>0.05</v>
      </c>
      <c r="R12032" s="59"/>
    </row>
    <row r="12033" spans="11:18" x14ac:dyDescent="0.2">
      <c r="K12033" s="17">
        <v>12024</v>
      </c>
      <c r="L12033" s="50">
        <v>1.6419115172863449E-3</v>
      </c>
      <c r="M12033" s="50">
        <v>1.6546584051829189E-3</v>
      </c>
      <c r="N12033" s="50">
        <v>4.7199999999999999E-2</v>
      </c>
      <c r="O12033" s="50">
        <v>4.7199999999999999E-2</v>
      </c>
      <c r="R12033" s="59"/>
    </row>
    <row r="12034" spans="11:18" x14ac:dyDescent="0.2">
      <c r="K12034" s="17">
        <v>12025</v>
      </c>
      <c r="L12034" s="50">
        <v>1.9000775800707603E-3</v>
      </c>
      <c r="M12034" s="50">
        <v>1.9153351633797832E-3</v>
      </c>
      <c r="N12034" s="50">
        <v>5.6399999999999999E-2</v>
      </c>
      <c r="O12034" s="50">
        <v>5.6800000000000003E-2</v>
      </c>
      <c r="R12034" s="59"/>
    </row>
    <row r="12035" spans="11:18" x14ac:dyDescent="0.2">
      <c r="K12035" s="17">
        <v>12026</v>
      </c>
      <c r="L12035" s="50">
        <v>1.7457364987708331E-3</v>
      </c>
      <c r="M12035" s="50">
        <v>1.759743408966083E-3</v>
      </c>
      <c r="N12035" s="50">
        <v>5.1799999999999999E-2</v>
      </c>
      <c r="O12035" s="50">
        <v>5.2200000000000003E-2</v>
      </c>
      <c r="R12035" s="59"/>
    </row>
    <row r="12036" spans="11:18" x14ac:dyDescent="0.2">
      <c r="K12036" s="17">
        <v>12027</v>
      </c>
      <c r="L12036" s="50">
        <v>1.679100992512058E-3</v>
      </c>
      <c r="M12036" s="50">
        <v>1.6927394809552953E-3</v>
      </c>
      <c r="N12036" s="50">
        <v>5.0599999999999999E-2</v>
      </c>
      <c r="O12036" s="50">
        <v>5.0599999999999999E-2</v>
      </c>
      <c r="R12036" s="59"/>
    </row>
    <row r="12037" spans="11:18" x14ac:dyDescent="0.2">
      <c r="K12037" s="17">
        <v>12028</v>
      </c>
      <c r="L12037" s="50">
        <v>1.8599750210489688E-3</v>
      </c>
      <c r="M12037" s="50">
        <v>1.8740967783552136E-3</v>
      </c>
      <c r="N12037" s="50">
        <v>5.2200000000000003E-2</v>
      </c>
      <c r="O12037" s="50">
        <v>5.2400000000000002E-2</v>
      </c>
      <c r="R12037" s="59"/>
    </row>
    <row r="12038" spans="11:18" x14ac:dyDescent="0.2">
      <c r="K12038" s="17">
        <v>12029</v>
      </c>
      <c r="L12038" s="50">
        <v>1.6321590813750098E-3</v>
      </c>
      <c r="M12038" s="50">
        <v>1.6453666379876671E-3</v>
      </c>
      <c r="N12038" s="50">
        <v>4.8599999999999997E-2</v>
      </c>
      <c r="O12038" s="50">
        <v>4.9200000000000001E-2</v>
      </c>
      <c r="R12038" s="59"/>
    </row>
    <row r="12039" spans="11:18" x14ac:dyDescent="0.2">
      <c r="K12039" s="17">
        <v>12030</v>
      </c>
      <c r="L12039" s="50">
        <v>1.5773031678728245E-3</v>
      </c>
      <c r="M12039" s="50">
        <v>1.5901627478720375E-3</v>
      </c>
      <c r="N12039" s="50">
        <v>4.7399999999999998E-2</v>
      </c>
      <c r="O12039" s="50">
        <v>4.8000000000000001E-2</v>
      </c>
      <c r="R12039" s="59"/>
    </row>
    <row r="12040" spans="11:18" x14ac:dyDescent="0.2">
      <c r="K12040" s="17">
        <v>12031</v>
      </c>
      <c r="L12040" s="50">
        <v>1.7373582907796532E-3</v>
      </c>
      <c r="M12040" s="50">
        <v>1.7512004161947491E-3</v>
      </c>
      <c r="N12040" s="50">
        <v>5.0799999999999998E-2</v>
      </c>
      <c r="O12040" s="50">
        <v>5.16E-2</v>
      </c>
      <c r="R12040" s="59"/>
    </row>
    <row r="12041" spans="11:18" x14ac:dyDescent="0.2">
      <c r="K12041" s="17">
        <v>12032</v>
      </c>
      <c r="L12041" s="50">
        <v>1.6243304086922023E-3</v>
      </c>
      <c r="M12041" s="50">
        <v>1.6385736591895089E-3</v>
      </c>
      <c r="N12041" s="50">
        <v>5.2999999999999999E-2</v>
      </c>
      <c r="O12041" s="50">
        <v>5.3199999999999997E-2</v>
      </c>
      <c r="R12041" s="59"/>
    </row>
    <row r="12042" spans="11:18" x14ac:dyDescent="0.2">
      <c r="K12042" s="17">
        <v>12033</v>
      </c>
      <c r="L12042" s="50">
        <v>1.7472701761304073E-3</v>
      </c>
      <c r="M12042" s="50">
        <v>1.7613865260327586E-3</v>
      </c>
      <c r="N12042" s="50">
        <v>5.1999999999999998E-2</v>
      </c>
      <c r="O12042" s="50">
        <v>5.28E-2</v>
      </c>
      <c r="R12042" s="59"/>
    </row>
    <row r="12043" spans="11:18" x14ac:dyDescent="0.2">
      <c r="K12043" s="17">
        <v>12034</v>
      </c>
      <c r="L12043" s="50">
        <v>1.9538203590932892E-3</v>
      </c>
      <c r="M12043" s="50">
        <v>1.967859371486465E-3</v>
      </c>
      <c r="N12043" s="50">
        <v>5.1799999999999999E-2</v>
      </c>
      <c r="O12043" s="50">
        <v>5.1799999999999999E-2</v>
      </c>
      <c r="R12043" s="59"/>
    </row>
    <row r="12044" spans="11:18" x14ac:dyDescent="0.2">
      <c r="K12044" s="17">
        <v>12035</v>
      </c>
      <c r="L12044" s="50">
        <v>1.7603923655311181E-3</v>
      </c>
      <c r="M12044" s="50">
        <v>1.7741371213745437E-3</v>
      </c>
      <c r="N12044" s="50">
        <v>5.0799999999999998E-2</v>
      </c>
      <c r="O12044" s="50">
        <v>5.0999999999999997E-2</v>
      </c>
      <c r="R12044" s="59"/>
    </row>
    <row r="12045" spans="11:18" x14ac:dyDescent="0.2">
      <c r="K12045" s="17">
        <v>12036</v>
      </c>
      <c r="L12045" s="50">
        <v>1.8097186433667001E-3</v>
      </c>
      <c r="M12045" s="50">
        <v>1.8239690152365505E-3</v>
      </c>
      <c r="N12045" s="50">
        <v>5.28E-2</v>
      </c>
      <c r="O12045" s="50">
        <v>5.28E-2</v>
      </c>
      <c r="R12045" s="59"/>
    </row>
    <row r="12046" spans="11:18" x14ac:dyDescent="0.2">
      <c r="K12046" s="17">
        <v>12037</v>
      </c>
      <c r="L12046" s="50">
        <v>1.9513426638646226E-3</v>
      </c>
      <c r="M12046" s="50">
        <v>1.9661402783261702E-3</v>
      </c>
      <c r="N12046" s="50">
        <v>5.4600000000000003E-2</v>
      </c>
      <c r="O12046" s="50">
        <v>5.5199999999999999E-2</v>
      </c>
      <c r="R12046" s="59"/>
    </row>
    <row r="12047" spans="11:18" x14ac:dyDescent="0.2">
      <c r="K12047" s="17">
        <v>12038</v>
      </c>
      <c r="L12047" s="50">
        <v>1.4480189989717516E-3</v>
      </c>
      <c r="M12047" s="50">
        <v>1.460340156846659E-3</v>
      </c>
      <c r="N12047" s="50">
        <v>4.58E-2</v>
      </c>
      <c r="O12047" s="50">
        <v>4.58E-2</v>
      </c>
      <c r="R12047" s="59"/>
    </row>
    <row r="12048" spans="11:18" x14ac:dyDescent="0.2">
      <c r="K12048" s="17">
        <v>12039</v>
      </c>
      <c r="L12048" s="50">
        <v>1.7118200925628883E-3</v>
      </c>
      <c r="M12048" s="50">
        <v>1.7251501242197002E-3</v>
      </c>
      <c r="N12048" s="50">
        <v>4.9000000000000002E-2</v>
      </c>
      <c r="O12048" s="50">
        <v>0.05</v>
      </c>
      <c r="R12048" s="59"/>
    </row>
    <row r="12049" spans="11:18" x14ac:dyDescent="0.2">
      <c r="K12049" s="17">
        <v>12040</v>
      </c>
      <c r="L12049" s="50">
        <v>1.7593201991709887E-3</v>
      </c>
      <c r="M12049" s="50">
        <v>1.7737056421122499E-3</v>
      </c>
      <c r="N12049" s="50">
        <v>5.3199999999999997E-2</v>
      </c>
      <c r="O12049" s="50">
        <v>5.3400000000000003E-2</v>
      </c>
      <c r="R12049" s="59"/>
    </row>
    <row r="12050" spans="11:18" x14ac:dyDescent="0.2">
      <c r="K12050" s="17">
        <v>12041</v>
      </c>
      <c r="L12050" s="50">
        <v>1.717230132606941E-3</v>
      </c>
      <c r="M12050" s="50">
        <v>1.7312039462478413E-3</v>
      </c>
      <c r="N12050" s="50">
        <v>5.1799999999999999E-2</v>
      </c>
      <c r="O12050" s="50">
        <v>5.1999999999999998E-2</v>
      </c>
      <c r="R12050" s="59"/>
    </row>
    <row r="12051" spans="11:18" x14ac:dyDescent="0.2">
      <c r="K12051" s="17">
        <v>12042</v>
      </c>
      <c r="L12051" s="50">
        <v>1.5682444156395979E-3</v>
      </c>
      <c r="M12051" s="50">
        <v>1.5812543456310679E-3</v>
      </c>
      <c r="N12051" s="50">
        <v>4.82E-2</v>
      </c>
      <c r="O12051" s="50">
        <v>4.8599999999999997E-2</v>
      </c>
      <c r="R12051" s="59"/>
    </row>
    <row r="12052" spans="11:18" x14ac:dyDescent="0.2">
      <c r="K12052" s="17">
        <v>12043</v>
      </c>
      <c r="L12052" s="50">
        <v>1.862594145602847E-3</v>
      </c>
      <c r="M12052" s="50">
        <v>1.8776686211980553E-3</v>
      </c>
      <c r="N12052" s="50">
        <v>5.5800000000000002E-2</v>
      </c>
      <c r="O12052" s="50">
        <v>5.6000000000000001E-2</v>
      </c>
      <c r="R12052" s="59"/>
    </row>
    <row r="12053" spans="11:18" x14ac:dyDescent="0.2">
      <c r="K12053" s="17">
        <v>12044</v>
      </c>
      <c r="L12053" s="50">
        <v>1.6416804337916527E-3</v>
      </c>
      <c r="M12053" s="50">
        <v>1.6547893504644626E-3</v>
      </c>
      <c r="N12053" s="50">
        <v>4.8599999999999997E-2</v>
      </c>
      <c r="O12053" s="50">
        <v>4.8599999999999997E-2</v>
      </c>
      <c r="R12053" s="59"/>
    </row>
    <row r="12054" spans="11:18" x14ac:dyDescent="0.2">
      <c r="K12054" s="17">
        <v>12045</v>
      </c>
      <c r="L12054" s="50">
        <v>1.775177908361292E-3</v>
      </c>
      <c r="M12054" s="50">
        <v>1.7898899103149834E-3</v>
      </c>
      <c r="N12054" s="50">
        <v>5.4600000000000003E-2</v>
      </c>
      <c r="O12054" s="50">
        <v>5.4800000000000001E-2</v>
      </c>
      <c r="R12054" s="59"/>
    </row>
    <row r="12055" spans="11:18" x14ac:dyDescent="0.2">
      <c r="K12055" s="17">
        <v>12046</v>
      </c>
      <c r="L12055" s="50">
        <v>1.6442490273932144E-3</v>
      </c>
      <c r="M12055" s="50">
        <v>1.657220427480778E-3</v>
      </c>
      <c r="N12055" s="50">
        <v>4.7600000000000003E-2</v>
      </c>
      <c r="O12055" s="50">
        <v>4.8599999999999997E-2</v>
      </c>
      <c r="R12055" s="59"/>
    </row>
    <row r="12056" spans="11:18" x14ac:dyDescent="0.2">
      <c r="K12056" s="17">
        <v>12047</v>
      </c>
      <c r="L12056" s="50">
        <v>1.7595023673144957E-3</v>
      </c>
      <c r="M12056" s="50">
        <v>1.7738474194078516E-3</v>
      </c>
      <c r="N12056" s="50">
        <v>5.2999999999999999E-2</v>
      </c>
      <c r="O12056" s="50">
        <v>5.3400000000000003E-2</v>
      </c>
      <c r="R12056" s="59"/>
    </row>
    <row r="12057" spans="11:18" x14ac:dyDescent="0.2">
      <c r="K12057" s="17">
        <v>12048</v>
      </c>
      <c r="L12057" s="50">
        <v>1.7207510206486351E-3</v>
      </c>
      <c r="M12057" s="50">
        <v>1.7341858685117938E-3</v>
      </c>
      <c r="N12057" s="50">
        <v>4.9399999999999999E-2</v>
      </c>
      <c r="O12057" s="50">
        <v>0.05</v>
      </c>
      <c r="R12057" s="59"/>
    </row>
    <row r="12058" spans="11:18" x14ac:dyDescent="0.2">
      <c r="K12058" s="17">
        <v>12049</v>
      </c>
      <c r="L12058" s="50">
        <v>1.672139651631904E-3</v>
      </c>
      <c r="M12058" s="50">
        <v>1.6853812794750671E-3</v>
      </c>
      <c r="N12058" s="50">
        <v>4.8399999999999999E-2</v>
      </c>
      <c r="O12058" s="50">
        <v>4.9200000000000001E-2</v>
      </c>
      <c r="R12058" s="59"/>
    </row>
    <row r="12059" spans="11:18" x14ac:dyDescent="0.2">
      <c r="K12059" s="17">
        <v>12050</v>
      </c>
      <c r="L12059" s="50">
        <v>1.5833042817379357E-3</v>
      </c>
      <c r="M12059" s="50">
        <v>1.5969941650009719E-3</v>
      </c>
      <c r="N12059" s="50">
        <v>5.0799999999999998E-2</v>
      </c>
      <c r="O12059" s="50">
        <v>5.0999999999999997E-2</v>
      </c>
      <c r="R12059" s="59"/>
    </row>
    <row r="12060" spans="11:18" x14ac:dyDescent="0.2">
      <c r="K12060" s="17">
        <v>12051</v>
      </c>
      <c r="L12060" s="50">
        <v>1.7574994210990606E-3</v>
      </c>
      <c r="M12060" s="50">
        <v>1.7718475743703852E-3</v>
      </c>
      <c r="N12060" s="50">
        <v>5.2600000000000001E-2</v>
      </c>
      <c r="O12060" s="50">
        <v>5.3800000000000001E-2</v>
      </c>
      <c r="R12060" s="59"/>
    </row>
    <row r="12061" spans="11:18" x14ac:dyDescent="0.2">
      <c r="K12061" s="17">
        <v>12052</v>
      </c>
      <c r="L12061" s="50">
        <v>1.7513727282820557E-3</v>
      </c>
      <c r="M12061" s="50">
        <v>1.7657287330528901E-3</v>
      </c>
      <c r="N12061" s="50">
        <v>5.28E-2</v>
      </c>
      <c r="O12061" s="50">
        <v>5.3400000000000003E-2</v>
      </c>
      <c r="R12061" s="59"/>
    </row>
    <row r="12062" spans="11:18" x14ac:dyDescent="0.2">
      <c r="K12062" s="17">
        <v>12053</v>
      </c>
      <c r="L12062" s="50">
        <v>1.670459978577486E-3</v>
      </c>
      <c r="M12062" s="50">
        <v>1.6843617364315313E-3</v>
      </c>
      <c r="N12062" s="50">
        <v>5.1400000000000001E-2</v>
      </c>
      <c r="O12062" s="50">
        <v>5.1799999999999999E-2</v>
      </c>
      <c r="R12062" s="59"/>
    </row>
    <row r="12063" spans="11:18" x14ac:dyDescent="0.2">
      <c r="K12063" s="17">
        <v>12054</v>
      </c>
      <c r="L12063" s="50">
        <v>1.7091146252868506E-3</v>
      </c>
      <c r="M12063" s="50">
        <v>1.7232352474287743E-3</v>
      </c>
      <c r="N12063" s="50">
        <v>5.2200000000000003E-2</v>
      </c>
      <c r="O12063" s="50">
        <v>5.28E-2</v>
      </c>
      <c r="R12063" s="59"/>
    </row>
    <row r="12064" spans="11:18" x14ac:dyDescent="0.2">
      <c r="K12064" s="17">
        <v>12055</v>
      </c>
      <c r="L12064" s="50">
        <v>1.7078715978943548E-3</v>
      </c>
      <c r="M12064" s="50">
        <v>1.7218020891129186E-3</v>
      </c>
      <c r="N12064" s="50">
        <v>5.1200000000000002E-2</v>
      </c>
      <c r="O12064" s="50">
        <v>5.1999999999999998E-2</v>
      </c>
      <c r="R12064" s="59"/>
    </row>
    <row r="12065" spans="11:18" x14ac:dyDescent="0.2">
      <c r="K12065" s="17">
        <v>12056</v>
      </c>
      <c r="L12065" s="50">
        <v>1.6764735224334424E-3</v>
      </c>
      <c r="M12065" s="50">
        <v>1.6905519994547984E-3</v>
      </c>
      <c r="N12065" s="50">
        <v>5.1799999999999999E-2</v>
      </c>
      <c r="O12065" s="50">
        <v>5.28E-2</v>
      </c>
      <c r="R12065" s="59"/>
    </row>
    <row r="12066" spans="11:18" x14ac:dyDescent="0.2">
      <c r="K12066" s="17">
        <v>12057</v>
      </c>
      <c r="L12066" s="50">
        <v>1.7229234092696337E-3</v>
      </c>
      <c r="M12066" s="50">
        <v>1.7377973054316343E-3</v>
      </c>
      <c r="N12066" s="50">
        <v>5.5E-2</v>
      </c>
      <c r="O12066" s="50">
        <v>5.5599999999999997E-2</v>
      </c>
      <c r="R12066" s="59"/>
    </row>
    <row r="12067" spans="11:18" x14ac:dyDescent="0.2">
      <c r="K12067" s="17">
        <v>12058</v>
      </c>
      <c r="L12067" s="50">
        <v>1.685933820740894E-3</v>
      </c>
      <c r="M12067" s="50">
        <v>1.6994710929033271E-3</v>
      </c>
      <c r="N12067" s="50">
        <v>5.0200000000000002E-2</v>
      </c>
      <c r="O12067" s="50">
        <v>5.0200000000000002E-2</v>
      </c>
      <c r="R12067" s="59"/>
    </row>
    <row r="12068" spans="11:18" x14ac:dyDescent="0.2">
      <c r="K12068" s="17">
        <v>12059</v>
      </c>
      <c r="L12068" s="50">
        <v>1.5473270408878318E-3</v>
      </c>
      <c r="M12068" s="50">
        <v>1.5607025512194711E-3</v>
      </c>
      <c r="N12068" s="50">
        <v>4.9599999999999998E-2</v>
      </c>
      <c r="O12068" s="50">
        <v>4.9799999999999997E-2</v>
      </c>
      <c r="R12068" s="59"/>
    </row>
    <row r="12069" spans="11:18" x14ac:dyDescent="0.2">
      <c r="K12069" s="17">
        <v>12060</v>
      </c>
      <c r="L12069" s="50">
        <v>1.8576741684533857E-3</v>
      </c>
      <c r="M12069" s="50">
        <v>1.8734026780637568E-3</v>
      </c>
      <c r="N12069" s="50">
        <v>5.8000000000000003E-2</v>
      </c>
      <c r="O12069" s="50">
        <v>5.8799999999999998E-2</v>
      </c>
      <c r="R12069" s="59"/>
    </row>
    <row r="12070" spans="11:18" x14ac:dyDescent="0.2">
      <c r="K12070" s="17">
        <v>12061</v>
      </c>
      <c r="L12070" s="50">
        <v>1.8178513877346852E-3</v>
      </c>
      <c r="M12070" s="50">
        <v>1.8319588477149291E-3</v>
      </c>
      <c r="N12070" s="50">
        <v>5.1999999999999998E-2</v>
      </c>
      <c r="O12070" s="50">
        <v>5.2400000000000002E-2</v>
      </c>
      <c r="R12070" s="59"/>
    </row>
    <row r="12071" spans="11:18" x14ac:dyDescent="0.2">
      <c r="K12071" s="17">
        <v>12062</v>
      </c>
      <c r="L12071" s="50">
        <v>1.7239851816943457E-3</v>
      </c>
      <c r="M12071" s="50">
        <v>1.7389188409394163E-3</v>
      </c>
      <c r="N12071" s="50">
        <v>5.5399999999999998E-2</v>
      </c>
      <c r="O12071" s="50">
        <v>5.5599999999999997E-2</v>
      </c>
      <c r="R12071" s="59"/>
    </row>
    <row r="12072" spans="11:18" x14ac:dyDescent="0.2">
      <c r="K12072" s="17">
        <v>12063</v>
      </c>
      <c r="L12072" s="50">
        <v>1.8247435048614549E-3</v>
      </c>
      <c r="M12072" s="50">
        <v>1.8397684960881231E-3</v>
      </c>
      <c r="N12072" s="50">
        <v>5.5599999999999997E-2</v>
      </c>
      <c r="O12072" s="50">
        <v>5.5800000000000002E-2</v>
      </c>
      <c r="R12072" s="59"/>
    </row>
    <row r="12073" spans="11:18" x14ac:dyDescent="0.2">
      <c r="K12073" s="17">
        <v>12064</v>
      </c>
      <c r="L12073" s="50">
        <v>1.5860296142331922E-3</v>
      </c>
      <c r="M12073" s="50">
        <v>1.5984197351657321E-3</v>
      </c>
      <c r="N12073" s="50">
        <v>4.58E-2</v>
      </c>
      <c r="O12073" s="50">
        <v>4.5999999999999999E-2</v>
      </c>
      <c r="R12073" s="59"/>
    </row>
    <row r="12074" spans="11:18" x14ac:dyDescent="0.2">
      <c r="K12074" s="17">
        <v>12065</v>
      </c>
      <c r="L12074" s="50">
        <v>1.714794340896448E-3</v>
      </c>
      <c r="M12074" s="50">
        <v>1.728604503972231E-3</v>
      </c>
      <c r="N12074" s="50">
        <v>5.1200000000000002E-2</v>
      </c>
      <c r="O12074" s="50">
        <v>5.1400000000000001E-2</v>
      </c>
      <c r="R12074" s="59"/>
    </row>
    <row r="12075" spans="11:18" x14ac:dyDescent="0.2">
      <c r="K12075" s="17">
        <v>12066</v>
      </c>
      <c r="L12075" s="50">
        <v>1.6512443913246919E-3</v>
      </c>
      <c r="M12075" s="50">
        <v>1.6651141403380833E-3</v>
      </c>
      <c r="N12075" s="50">
        <v>5.1200000000000002E-2</v>
      </c>
      <c r="O12075" s="50">
        <v>5.16E-2</v>
      </c>
      <c r="R12075" s="59"/>
    </row>
    <row r="12076" spans="11:18" x14ac:dyDescent="0.2">
      <c r="K12076" s="17">
        <v>12067</v>
      </c>
      <c r="L12076" s="50">
        <v>1.8141437606843606E-3</v>
      </c>
      <c r="M12076" s="50">
        <v>1.8279010714150946E-3</v>
      </c>
      <c r="N12076" s="50">
        <v>5.0799999999999998E-2</v>
      </c>
      <c r="O12076" s="50">
        <v>5.1200000000000002E-2</v>
      </c>
      <c r="R12076" s="59"/>
    </row>
    <row r="12077" spans="11:18" x14ac:dyDescent="0.2">
      <c r="K12077" s="17">
        <v>12068</v>
      </c>
      <c r="L12077" s="50">
        <v>1.426510273783681E-3</v>
      </c>
      <c r="M12077" s="50">
        <v>1.4380306224844486E-3</v>
      </c>
      <c r="N12077" s="50">
        <v>4.24E-2</v>
      </c>
      <c r="O12077" s="50">
        <v>4.3200000000000002E-2</v>
      </c>
      <c r="R12077" s="59"/>
    </row>
    <row r="12078" spans="11:18" x14ac:dyDescent="0.2">
      <c r="K12078" s="17">
        <v>12069</v>
      </c>
      <c r="L12078" s="50">
        <v>1.8144816114048644E-3</v>
      </c>
      <c r="M12078" s="50">
        <v>1.8288210042211425E-3</v>
      </c>
      <c r="N12078" s="50">
        <v>5.2999999999999999E-2</v>
      </c>
      <c r="O12078" s="50">
        <v>5.3400000000000003E-2</v>
      </c>
      <c r="R12078" s="59"/>
    </row>
    <row r="12079" spans="11:18" x14ac:dyDescent="0.2">
      <c r="K12079" s="17">
        <v>12070</v>
      </c>
      <c r="L12079" s="50">
        <v>1.6456005895085109E-3</v>
      </c>
      <c r="M12079" s="50">
        <v>1.658728644164113E-3</v>
      </c>
      <c r="N12079" s="50">
        <v>4.8599999999999997E-2</v>
      </c>
      <c r="O12079" s="50">
        <v>4.9000000000000002E-2</v>
      </c>
      <c r="R12079" s="59"/>
    </row>
    <row r="12080" spans="11:18" x14ac:dyDescent="0.2">
      <c r="K12080" s="17">
        <v>12071</v>
      </c>
      <c r="L12080" s="50">
        <v>1.6850653929955588E-3</v>
      </c>
      <c r="M12080" s="50">
        <v>1.6991440539716634E-3</v>
      </c>
      <c r="N12080" s="50">
        <v>5.2200000000000003E-2</v>
      </c>
      <c r="O12080" s="50">
        <v>5.2400000000000002E-2</v>
      </c>
      <c r="R12080" s="59"/>
    </row>
    <row r="12081" spans="11:18" x14ac:dyDescent="0.2">
      <c r="K12081" s="17">
        <v>12072</v>
      </c>
      <c r="L12081" s="50">
        <v>1.5704820574513538E-3</v>
      </c>
      <c r="M12081" s="50">
        <v>1.5847152711024068E-3</v>
      </c>
      <c r="N12081" s="50">
        <v>5.28E-2</v>
      </c>
      <c r="O12081" s="50">
        <v>5.3199999999999997E-2</v>
      </c>
      <c r="R12081" s="59"/>
    </row>
    <row r="12082" spans="11:18" x14ac:dyDescent="0.2">
      <c r="K12082" s="17">
        <v>12073</v>
      </c>
      <c r="L12082" s="50">
        <v>1.7069864732937423E-3</v>
      </c>
      <c r="M12082" s="50">
        <v>1.7205748613447784E-3</v>
      </c>
      <c r="N12082" s="50">
        <v>5.0200000000000002E-2</v>
      </c>
      <c r="O12082" s="50">
        <v>5.04E-2</v>
      </c>
      <c r="R12082" s="59"/>
    </row>
    <row r="12083" spans="11:18" x14ac:dyDescent="0.2">
      <c r="K12083" s="17">
        <v>12074</v>
      </c>
      <c r="L12083" s="50">
        <v>1.7637465399608664E-3</v>
      </c>
      <c r="M12083" s="50">
        <v>1.7776331102994521E-3</v>
      </c>
      <c r="N12083" s="50">
        <v>5.1200000000000002E-2</v>
      </c>
      <c r="O12083" s="50">
        <v>5.16E-2</v>
      </c>
      <c r="R12083" s="59"/>
    </row>
    <row r="12084" spans="11:18" x14ac:dyDescent="0.2">
      <c r="K12084" s="17">
        <v>12075</v>
      </c>
      <c r="L12084" s="50">
        <v>1.8314806132267677E-3</v>
      </c>
      <c r="M12084" s="50">
        <v>1.8442425974248291E-3</v>
      </c>
      <c r="N12084" s="50">
        <v>4.7E-2</v>
      </c>
      <c r="O12084" s="50">
        <v>4.7199999999999999E-2</v>
      </c>
      <c r="R12084" s="59"/>
    </row>
    <row r="12085" spans="11:18" x14ac:dyDescent="0.2">
      <c r="K12085" s="17">
        <v>12076</v>
      </c>
      <c r="L12085" s="50">
        <v>1.6038616254828103E-3</v>
      </c>
      <c r="M12085" s="50">
        <v>1.6180575553200272E-3</v>
      </c>
      <c r="N12085" s="50">
        <v>5.28E-2</v>
      </c>
      <c r="O12085" s="50">
        <v>5.2999999999999999E-2</v>
      </c>
      <c r="R12085" s="59"/>
    </row>
    <row r="12086" spans="11:18" x14ac:dyDescent="0.2">
      <c r="K12086" s="17">
        <v>12077</v>
      </c>
      <c r="L12086" s="50">
        <v>1.5568308889715228E-3</v>
      </c>
      <c r="M12086" s="50">
        <v>1.5702227636319522E-3</v>
      </c>
      <c r="N12086" s="50">
        <v>4.9399999999999999E-2</v>
      </c>
      <c r="O12086" s="50">
        <v>5.04E-2</v>
      </c>
      <c r="R12086" s="59"/>
    </row>
    <row r="12087" spans="11:18" x14ac:dyDescent="0.2">
      <c r="K12087" s="17">
        <v>12078</v>
      </c>
      <c r="L12087" s="50">
        <v>1.6645668892481299E-3</v>
      </c>
      <c r="M12087" s="50">
        <v>1.6784075252740077E-3</v>
      </c>
      <c r="N12087" s="50">
        <v>5.1400000000000001E-2</v>
      </c>
      <c r="O12087" s="50">
        <v>5.1400000000000001E-2</v>
      </c>
      <c r="R12087" s="59"/>
    </row>
    <row r="12088" spans="11:18" x14ac:dyDescent="0.2">
      <c r="K12088" s="17">
        <v>12079</v>
      </c>
      <c r="L12088" s="50">
        <v>1.5857049575829529E-3</v>
      </c>
      <c r="M12088" s="50">
        <v>1.5993816542633644E-3</v>
      </c>
      <c r="N12088" s="50">
        <v>5.0599999999999999E-2</v>
      </c>
      <c r="O12088" s="50">
        <v>5.0999999999999997E-2</v>
      </c>
      <c r="R12088" s="59"/>
    </row>
    <row r="12089" spans="11:18" x14ac:dyDescent="0.2">
      <c r="K12089" s="17">
        <v>12080</v>
      </c>
      <c r="L12089" s="50">
        <v>1.4091101390136518E-3</v>
      </c>
      <c r="M12089" s="50">
        <v>1.4221633239967705E-3</v>
      </c>
      <c r="N12089" s="50">
        <v>4.8599999999999997E-2</v>
      </c>
      <c r="O12089" s="50">
        <v>4.8800000000000003E-2</v>
      </c>
      <c r="R12089" s="59"/>
    </row>
    <row r="12090" spans="11:18" x14ac:dyDescent="0.2">
      <c r="K12090" s="17">
        <v>12081</v>
      </c>
      <c r="L12090" s="50">
        <v>1.7223018905965532E-3</v>
      </c>
      <c r="M12090" s="50">
        <v>1.7353338045694678E-3</v>
      </c>
      <c r="N12090" s="50">
        <v>4.82E-2</v>
      </c>
      <c r="O12090" s="50">
        <v>4.82E-2</v>
      </c>
      <c r="R12090" s="59"/>
    </row>
    <row r="12091" spans="11:18" x14ac:dyDescent="0.2">
      <c r="K12091" s="17">
        <v>12082</v>
      </c>
      <c r="L12091" s="50">
        <v>1.3609534509168241E-3</v>
      </c>
      <c r="M12091" s="50">
        <v>1.3741870548447555E-3</v>
      </c>
      <c r="N12091" s="50">
        <v>4.9000000000000002E-2</v>
      </c>
      <c r="O12091" s="50">
        <v>4.9599999999999998E-2</v>
      </c>
      <c r="R12091" s="59"/>
    </row>
    <row r="12092" spans="11:18" x14ac:dyDescent="0.2">
      <c r="K12092" s="17">
        <v>12083</v>
      </c>
      <c r="L12092" s="50">
        <v>1.8227660274325356E-3</v>
      </c>
      <c r="M12092" s="50">
        <v>1.8367533531446956E-3</v>
      </c>
      <c r="N12092" s="50">
        <v>5.16E-2</v>
      </c>
      <c r="O12092" s="50">
        <v>5.1799999999999999E-2</v>
      </c>
      <c r="R12092" s="59"/>
    </row>
    <row r="12093" spans="11:18" x14ac:dyDescent="0.2">
      <c r="K12093" s="17">
        <v>12084</v>
      </c>
      <c r="L12093" s="50">
        <v>1.9653571304092802E-3</v>
      </c>
      <c r="M12093" s="50">
        <v>1.9795551162575279E-3</v>
      </c>
      <c r="N12093" s="50">
        <v>5.2400000000000002E-2</v>
      </c>
      <c r="O12093" s="50">
        <v>5.2400000000000002E-2</v>
      </c>
      <c r="R12093" s="59"/>
    </row>
    <row r="12094" spans="11:18" x14ac:dyDescent="0.2">
      <c r="K12094" s="17">
        <v>12085</v>
      </c>
      <c r="L12094" s="50">
        <v>1.8077168069407673E-3</v>
      </c>
      <c r="M12094" s="50">
        <v>1.8210899453206882E-3</v>
      </c>
      <c r="N12094" s="50">
        <v>4.9399999999999999E-2</v>
      </c>
      <c r="O12094" s="50">
        <v>4.9599999999999998E-2</v>
      </c>
      <c r="R12094" s="59"/>
    </row>
    <row r="12095" spans="11:18" x14ac:dyDescent="0.2">
      <c r="K12095" s="17">
        <v>12086</v>
      </c>
      <c r="L12095" s="50">
        <v>1.772163831440703E-3</v>
      </c>
      <c r="M12095" s="50">
        <v>1.785371598932658E-3</v>
      </c>
      <c r="N12095" s="50">
        <v>4.8599999999999997E-2</v>
      </c>
      <c r="O12095" s="50">
        <v>4.9200000000000001E-2</v>
      </c>
      <c r="R12095" s="59"/>
    </row>
    <row r="12096" spans="11:18" x14ac:dyDescent="0.2">
      <c r="K12096" s="17">
        <v>12087</v>
      </c>
      <c r="L12096" s="50">
        <v>1.7831820279686514E-3</v>
      </c>
      <c r="M12096" s="50">
        <v>1.79709225140946E-3</v>
      </c>
      <c r="N12096" s="50">
        <v>5.1400000000000001E-2</v>
      </c>
      <c r="O12096" s="50">
        <v>5.16E-2</v>
      </c>
      <c r="R12096" s="59"/>
    </row>
    <row r="12097" spans="11:18" x14ac:dyDescent="0.2">
      <c r="K12097" s="17">
        <v>12088</v>
      </c>
      <c r="L12097" s="50">
        <v>1.9130091001459504E-3</v>
      </c>
      <c r="M12097" s="50">
        <v>1.9277765594250464E-3</v>
      </c>
      <c r="N12097" s="50">
        <v>5.4600000000000003E-2</v>
      </c>
      <c r="O12097" s="50">
        <v>5.4800000000000001E-2</v>
      </c>
      <c r="R12097" s="59"/>
    </row>
    <row r="12098" spans="11:18" x14ac:dyDescent="0.2">
      <c r="K12098" s="17">
        <v>12089</v>
      </c>
      <c r="L12098" s="50">
        <v>1.8047204046885658E-3</v>
      </c>
      <c r="M12098" s="50">
        <v>1.818660894810666E-3</v>
      </c>
      <c r="N12098" s="50">
        <v>5.0999999999999997E-2</v>
      </c>
      <c r="O12098" s="50">
        <v>5.1799999999999999E-2</v>
      </c>
      <c r="R12098" s="59"/>
    </row>
    <row r="12099" spans="11:18" x14ac:dyDescent="0.2">
      <c r="K12099" s="17">
        <v>12090</v>
      </c>
      <c r="L12099" s="50">
        <v>1.7176013700245835E-3</v>
      </c>
      <c r="M12099" s="50">
        <v>1.7314364265861527E-3</v>
      </c>
      <c r="N12099" s="50">
        <v>5.1200000000000002E-2</v>
      </c>
      <c r="O12099" s="50">
        <v>5.1400000000000001E-2</v>
      </c>
      <c r="R12099" s="59"/>
    </row>
    <row r="12100" spans="11:18" x14ac:dyDescent="0.2">
      <c r="K12100" s="17">
        <v>12091</v>
      </c>
      <c r="L12100" s="50">
        <v>1.6124795614542028E-3</v>
      </c>
      <c r="M12100" s="50">
        <v>1.6264483604363192E-3</v>
      </c>
      <c r="N12100" s="50">
        <v>5.1799999999999999E-2</v>
      </c>
      <c r="O12100" s="50">
        <v>5.1999999999999998E-2</v>
      </c>
      <c r="R12100" s="59"/>
    </row>
    <row r="12101" spans="11:18" x14ac:dyDescent="0.2">
      <c r="K12101" s="17">
        <v>12092</v>
      </c>
      <c r="L12101" s="50">
        <v>1.8147045944886156E-3</v>
      </c>
      <c r="M12101" s="50">
        <v>1.8291254100107981E-3</v>
      </c>
      <c r="N12101" s="50">
        <v>5.3400000000000003E-2</v>
      </c>
      <c r="O12101" s="50">
        <v>5.3600000000000002E-2</v>
      </c>
      <c r="R12101" s="59"/>
    </row>
    <row r="12102" spans="11:18" x14ac:dyDescent="0.2">
      <c r="K12102" s="17">
        <v>12093</v>
      </c>
      <c r="L12102" s="50">
        <v>1.9555213036764143E-3</v>
      </c>
      <c r="M12102" s="50">
        <v>1.9702388392271752E-3</v>
      </c>
      <c r="N12102" s="50">
        <v>5.4199999999999998E-2</v>
      </c>
      <c r="O12102" s="50">
        <v>5.4600000000000003E-2</v>
      </c>
      <c r="R12102" s="59"/>
    </row>
    <row r="12103" spans="11:18" x14ac:dyDescent="0.2">
      <c r="K12103" s="17">
        <v>12094</v>
      </c>
      <c r="L12103" s="50">
        <v>1.6167777341783698E-3</v>
      </c>
      <c r="M12103" s="50">
        <v>1.6296957519063263E-3</v>
      </c>
      <c r="N12103" s="50">
        <v>4.7600000000000003E-2</v>
      </c>
      <c r="O12103" s="50">
        <v>4.8000000000000001E-2</v>
      </c>
      <c r="R12103" s="59"/>
    </row>
    <row r="12104" spans="11:18" x14ac:dyDescent="0.2">
      <c r="K12104" s="17">
        <v>12095</v>
      </c>
      <c r="L12104" s="50">
        <v>1.6529827871601039E-3</v>
      </c>
      <c r="M12104" s="50">
        <v>1.665658062132324E-3</v>
      </c>
      <c r="N12104" s="50">
        <v>4.6800000000000001E-2</v>
      </c>
      <c r="O12104" s="50">
        <v>4.7399999999999998E-2</v>
      </c>
      <c r="R12104" s="59"/>
    </row>
    <row r="12105" spans="11:18" x14ac:dyDescent="0.2">
      <c r="K12105" s="17">
        <v>12096</v>
      </c>
      <c r="L12105" s="50">
        <v>1.7339918297267741E-3</v>
      </c>
      <c r="M12105" s="50">
        <v>1.7480077436049218E-3</v>
      </c>
      <c r="N12105" s="50">
        <v>5.1799999999999999E-2</v>
      </c>
      <c r="O12105" s="50">
        <v>5.1999999999999998E-2</v>
      </c>
      <c r="R12105" s="59"/>
    </row>
    <row r="12106" spans="11:18" x14ac:dyDescent="0.2">
      <c r="K12106" s="17">
        <v>12097</v>
      </c>
      <c r="L12106" s="50">
        <v>1.6452722988785052E-3</v>
      </c>
      <c r="M12106" s="50">
        <v>1.6576349408781305E-3</v>
      </c>
      <c r="N12106" s="50">
        <v>4.5400000000000003E-2</v>
      </c>
      <c r="O12106" s="50">
        <v>4.58E-2</v>
      </c>
      <c r="R12106" s="59"/>
    </row>
    <row r="12107" spans="11:18" x14ac:dyDescent="0.2">
      <c r="K12107" s="17">
        <v>12098</v>
      </c>
      <c r="L12107" s="50">
        <v>1.8879741566307836E-3</v>
      </c>
      <c r="M12107" s="50">
        <v>1.9022167524493916E-3</v>
      </c>
      <c r="N12107" s="50">
        <v>5.2400000000000002E-2</v>
      </c>
      <c r="O12107" s="50">
        <v>5.28E-2</v>
      </c>
      <c r="R12107" s="59"/>
    </row>
    <row r="12108" spans="11:18" x14ac:dyDescent="0.2">
      <c r="K12108" s="17">
        <v>12099</v>
      </c>
      <c r="L12108" s="50">
        <v>1.557203954482448E-3</v>
      </c>
      <c r="M12108" s="50">
        <v>1.5698331662804994E-3</v>
      </c>
      <c r="N12108" s="50">
        <v>4.6800000000000001E-2</v>
      </c>
      <c r="O12108" s="50">
        <v>4.7E-2</v>
      </c>
      <c r="R12108" s="59"/>
    </row>
    <row r="12109" spans="11:18" x14ac:dyDescent="0.2">
      <c r="K12109" s="17">
        <v>12100</v>
      </c>
      <c r="L12109" s="50">
        <v>1.5979164677444732E-3</v>
      </c>
      <c r="M12109" s="50">
        <v>1.6115256910050071E-3</v>
      </c>
      <c r="N12109" s="50">
        <v>5.04E-2</v>
      </c>
      <c r="O12109" s="50">
        <v>5.0999999999999997E-2</v>
      </c>
      <c r="R12109" s="59"/>
    </row>
    <row r="12110" spans="11:18" x14ac:dyDescent="0.2">
      <c r="K12110" s="17">
        <v>12101</v>
      </c>
      <c r="L12110" s="50">
        <v>1.6640831691201005E-3</v>
      </c>
      <c r="M12110" s="50">
        <v>1.6771088255807967E-3</v>
      </c>
      <c r="N12110" s="50">
        <v>4.82E-2</v>
      </c>
      <c r="O12110" s="50">
        <v>4.8399999999999999E-2</v>
      </c>
      <c r="R12110" s="59"/>
    </row>
    <row r="12111" spans="11:18" x14ac:dyDescent="0.2">
      <c r="K12111" s="17">
        <v>12102</v>
      </c>
      <c r="L12111" s="50">
        <v>1.7966095919678487E-3</v>
      </c>
      <c r="M12111" s="50">
        <v>1.8114764128832536E-3</v>
      </c>
      <c r="N12111" s="50">
        <v>5.5199999999999999E-2</v>
      </c>
      <c r="O12111" s="50">
        <v>5.5199999999999999E-2</v>
      </c>
      <c r="R12111" s="59"/>
    </row>
    <row r="12112" spans="11:18" x14ac:dyDescent="0.2">
      <c r="K12112" s="17">
        <v>12103</v>
      </c>
      <c r="L12112" s="50">
        <v>1.7043665219716325E-3</v>
      </c>
      <c r="M12112" s="50">
        <v>1.7180538355916959E-3</v>
      </c>
      <c r="N12112" s="50">
        <v>5.0599999999999999E-2</v>
      </c>
      <c r="O12112" s="50">
        <v>5.0799999999999998E-2</v>
      </c>
      <c r="R12112" s="59"/>
    </row>
    <row r="12113" spans="11:18" x14ac:dyDescent="0.2">
      <c r="K12113" s="17">
        <v>12104</v>
      </c>
      <c r="L12113" s="50">
        <v>1.7695922754361671E-3</v>
      </c>
      <c r="M12113" s="50">
        <v>1.7826397076478905E-3</v>
      </c>
      <c r="N12113" s="50">
        <v>4.82E-2</v>
      </c>
      <c r="O12113" s="50">
        <v>4.82E-2</v>
      </c>
      <c r="R12113" s="59"/>
    </row>
    <row r="12114" spans="11:18" x14ac:dyDescent="0.2">
      <c r="K12114" s="17">
        <v>12105</v>
      </c>
      <c r="L12114" s="50">
        <v>1.6720427790684717E-3</v>
      </c>
      <c r="M12114" s="50">
        <v>1.6860100588690877E-3</v>
      </c>
      <c r="N12114" s="50">
        <v>5.1799999999999999E-2</v>
      </c>
      <c r="O12114" s="50">
        <v>5.1999999999999998E-2</v>
      </c>
      <c r="R12114" s="59"/>
    </row>
    <row r="12115" spans="11:18" x14ac:dyDescent="0.2">
      <c r="K12115" s="17">
        <v>12106</v>
      </c>
      <c r="L12115" s="50">
        <v>1.7807328604209389E-3</v>
      </c>
      <c r="M12115" s="50">
        <v>1.7952753443919401E-3</v>
      </c>
      <c r="N12115" s="50">
        <v>5.3800000000000001E-2</v>
      </c>
      <c r="O12115" s="50">
        <v>5.4199999999999998E-2</v>
      </c>
      <c r="R12115" s="59"/>
    </row>
    <row r="12116" spans="11:18" x14ac:dyDescent="0.2">
      <c r="K12116" s="17">
        <v>12107</v>
      </c>
      <c r="L12116" s="50">
        <v>1.740782258284571E-3</v>
      </c>
      <c r="M12116" s="50">
        <v>1.7548427532783084E-3</v>
      </c>
      <c r="N12116" s="50">
        <v>5.1999999999999998E-2</v>
      </c>
      <c r="O12116" s="50">
        <v>5.2400000000000002E-2</v>
      </c>
      <c r="R12116" s="59"/>
    </row>
    <row r="12117" spans="11:18" x14ac:dyDescent="0.2">
      <c r="K12117" s="17">
        <v>12108</v>
      </c>
      <c r="L12117" s="50">
        <v>1.7130711095582288E-3</v>
      </c>
      <c r="M12117" s="50">
        <v>1.7261608796237528E-3</v>
      </c>
      <c r="N12117" s="50">
        <v>4.8399999999999999E-2</v>
      </c>
      <c r="O12117" s="50">
        <v>4.8599999999999997E-2</v>
      </c>
      <c r="R12117" s="59"/>
    </row>
    <row r="12118" spans="11:18" x14ac:dyDescent="0.2">
      <c r="K12118" s="17">
        <v>12109</v>
      </c>
      <c r="L12118" s="50">
        <v>1.657412081846421E-3</v>
      </c>
      <c r="M12118" s="50">
        <v>1.6710951823493338E-3</v>
      </c>
      <c r="N12118" s="50">
        <v>5.0799999999999998E-2</v>
      </c>
      <c r="O12118" s="50">
        <v>5.0799999999999998E-2</v>
      </c>
      <c r="R12118" s="59"/>
    </row>
    <row r="12119" spans="11:18" x14ac:dyDescent="0.2">
      <c r="K12119" s="17">
        <v>12110</v>
      </c>
      <c r="L12119" s="50">
        <v>1.8040437414717889E-3</v>
      </c>
      <c r="M12119" s="50">
        <v>1.8173200937269048E-3</v>
      </c>
      <c r="N12119" s="50">
        <v>4.8599999999999997E-2</v>
      </c>
      <c r="O12119" s="50">
        <v>4.9599999999999998E-2</v>
      </c>
      <c r="R12119" s="59"/>
    </row>
    <row r="12120" spans="11:18" x14ac:dyDescent="0.2">
      <c r="K12120" s="17">
        <v>12111</v>
      </c>
      <c r="L12120" s="50">
        <v>1.7316560105355464E-3</v>
      </c>
      <c r="M12120" s="50">
        <v>1.7456738494015191E-3</v>
      </c>
      <c r="N12120" s="50">
        <v>5.1999999999999998E-2</v>
      </c>
      <c r="O12120" s="50">
        <v>5.1999999999999998E-2</v>
      </c>
      <c r="R12120" s="59"/>
    </row>
    <row r="12121" spans="11:18" x14ac:dyDescent="0.2">
      <c r="K12121" s="17">
        <v>12112</v>
      </c>
      <c r="L12121" s="50">
        <v>1.7476895600804091E-3</v>
      </c>
      <c r="M12121" s="50">
        <v>1.7611436387980461E-3</v>
      </c>
      <c r="N12121" s="50">
        <v>4.9799999999999997E-2</v>
      </c>
      <c r="O12121" s="50">
        <v>4.9799999999999997E-2</v>
      </c>
      <c r="R12121" s="59"/>
    </row>
    <row r="12122" spans="11:18" x14ac:dyDescent="0.2">
      <c r="K12122" s="17">
        <v>12113</v>
      </c>
      <c r="L12122" s="50">
        <v>1.8032628255591238E-3</v>
      </c>
      <c r="M12122" s="50">
        <v>1.8180541570558227E-3</v>
      </c>
      <c r="N12122" s="50">
        <v>5.4399999999999997E-2</v>
      </c>
      <c r="O12122" s="50">
        <v>5.5E-2</v>
      </c>
      <c r="R12122" s="59"/>
    </row>
    <row r="12123" spans="11:18" x14ac:dyDescent="0.2">
      <c r="K12123" s="17">
        <v>12114</v>
      </c>
      <c r="L12123" s="50">
        <v>1.8106602395201873E-3</v>
      </c>
      <c r="M12123" s="50">
        <v>1.8234864663458459E-3</v>
      </c>
      <c r="N12123" s="50">
        <v>4.7199999999999999E-2</v>
      </c>
      <c r="O12123" s="50">
        <v>4.7600000000000003E-2</v>
      </c>
      <c r="R12123" s="59"/>
    </row>
    <row r="12124" spans="11:18" x14ac:dyDescent="0.2">
      <c r="K12124" s="17">
        <v>12115</v>
      </c>
      <c r="L12124" s="50">
        <v>1.4971172029247365E-3</v>
      </c>
      <c r="M12124" s="50">
        <v>1.5104373276290082E-3</v>
      </c>
      <c r="N12124" s="50">
        <v>4.9599999999999998E-2</v>
      </c>
      <c r="O12124" s="50">
        <v>4.9599999999999998E-2</v>
      </c>
      <c r="R12124" s="59"/>
    </row>
    <row r="12125" spans="11:18" x14ac:dyDescent="0.2">
      <c r="K12125" s="17">
        <v>12116</v>
      </c>
      <c r="L12125" s="50">
        <v>1.7551003053289705E-3</v>
      </c>
      <c r="M12125" s="50">
        <v>1.769171746278064E-3</v>
      </c>
      <c r="N12125" s="50">
        <v>5.1999999999999998E-2</v>
      </c>
      <c r="O12125" s="50">
        <v>5.2600000000000001E-2</v>
      </c>
      <c r="R12125" s="59"/>
    </row>
    <row r="12126" spans="11:18" x14ac:dyDescent="0.2">
      <c r="K12126" s="17">
        <v>12117</v>
      </c>
      <c r="L12126" s="50">
        <v>1.665307768935952E-3</v>
      </c>
      <c r="M12126" s="50">
        <v>1.6785796265565349E-3</v>
      </c>
      <c r="N12126" s="50">
        <v>4.9200000000000001E-2</v>
      </c>
      <c r="O12126" s="50">
        <v>4.9200000000000001E-2</v>
      </c>
      <c r="R12126" s="59"/>
    </row>
    <row r="12127" spans="11:18" x14ac:dyDescent="0.2">
      <c r="K12127" s="17">
        <v>12118</v>
      </c>
      <c r="L12127" s="50">
        <v>1.5909300434269358E-3</v>
      </c>
      <c r="M12127" s="50">
        <v>1.6041729822075421E-3</v>
      </c>
      <c r="N12127" s="50">
        <v>4.8800000000000003E-2</v>
      </c>
      <c r="O12127" s="50">
        <v>4.9599999999999998E-2</v>
      </c>
      <c r="R12127" s="59"/>
    </row>
    <row r="12128" spans="11:18" x14ac:dyDescent="0.2">
      <c r="K12128" s="17">
        <v>12119</v>
      </c>
      <c r="L12128" s="50">
        <v>1.6063303658808334E-3</v>
      </c>
      <c r="M12128" s="50">
        <v>1.6200484332571242E-3</v>
      </c>
      <c r="N12128" s="50">
        <v>5.0999999999999997E-2</v>
      </c>
      <c r="O12128" s="50">
        <v>5.0999999999999997E-2</v>
      </c>
      <c r="R12128" s="59"/>
    </row>
    <row r="12129" spans="11:18" x14ac:dyDescent="0.2">
      <c r="K12129" s="17">
        <v>12120</v>
      </c>
      <c r="L12129" s="50">
        <v>1.4685282624054365E-3</v>
      </c>
      <c r="M12129" s="50">
        <v>1.4810630672689421E-3</v>
      </c>
      <c r="N12129" s="50">
        <v>4.6600000000000003E-2</v>
      </c>
      <c r="O12129" s="50">
        <v>4.6600000000000003E-2</v>
      </c>
      <c r="R12129" s="59"/>
    </row>
    <row r="12130" spans="11:18" x14ac:dyDescent="0.2">
      <c r="K12130" s="17">
        <v>12121</v>
      </c>
      <c r="L12130" s="50">
        <v>1.789167468155135E-3</v>
      </c>
      <c r="M12130" s="50">
        <v>1.8027755725731948E-3</v>
      </c>
      <c r="N12130" s="50">
        <v>5.0200000000000002E-2</v>
      </c>
      <c r="O12130" s="50">
        <v>5.0599999999999999E-2</v>
      </c>
      <c r="R12130" s="59"/>
    </row>
    <row r="12131" spans="11:18" x14ac:dyDescent="0.2">
      <c r="K12131" s="17">
        <v>12122</v>
      </c>
      <c r="L12131" s="50">
        <v>1.7881831918864399E-3</v>
      </c>
      <c r="M12131" s="50">
        <v>1.8026617581628056E-3</v>
      </c>
      <c r="N12131" s="50">
        <v>5.3600000000000002E-2</v>
      </c>
      <c r="O12131" s="50">
        <v>5.3999999999999999E-2</v>
      </c>
      <c r="R12131" s="59"/>
    </row>
    <row r="12132" spans="11:18" x14ac:dyDescent="0.2">
      <c r="K12132" s="17">
        <v>12123</v>
      </c>
      <c r="L12132" s="50">
        <v>1.5402897918453261E-3</v>
      </c>
      <c r="M12132" s="50">
        <v>1.5525894989544967E-3</v>
      </c>
      <c r="N12132" s="50">
        <v>4.5600000000000002E-2</v>
      </c>
      <c r="O12132" s="50">
        <v>4.5600000000000002E-2</v>
      </c>
      <c r="R12132" s="59"/>
    </row>
    <row r="12133" spans="11:18" x14ac:dyDescent="0.2">
      <c r="K12133" s="17">
        <v>12124</v>
      </c>
      <c r="L12133" s="50">
        <v>1.9827823709204716E-3</v>
      </c>
      <c r="M12133" s="50">
        <v>1.9970896010178081E-3</v>
      </c>
      <c r="N12133" s="50">
        <v>5.28E-2</v>
      </c>
      <c r="O12133" s="50">
        <v>5.2999999999999999E-2</v>
      </c>
      <c r="R12133" s="59"/>
    </row>
    <row r="12134" spans="11:18" x14ac:dyDescent="0.2">
      <c r="K12134" s="17">
        <v>12125</v>
      </c>
      <c r="L12134" s="50">
        <v>1.5619230871410322E-3</v>
      </c>
      <c r="M12134" s="50">
        <v>1.5736758763472008E-3</v>
      </c>
      <c r="N12134" s="50">
        <v>4.3200000000000002E-2</v>
      </c>
      <c r="O12134" s="50">
        <v>4.36E-2</v>
      </c>
      <c r="R12134" s="59"/>
    </row>
    <row r="12135" spans="11:18" x14ac:dyDescent="0.2">
      <c r="K12135" s="17">
        <v>12126</v>
      </c>
      <c r="L12135" s="50">
        <v>1.5625768838958554E-3</v>
      </c>
      <c r="M12135" s="50">
        <v>1.5757084772826198E-3</v>
      </c>
      <c r="N12135" s="50">
        <v>4.8599999999999997E-2</v>
      </c>
      <c r="O12135" s="50">
        <v>4.8800000000000003E-2</v>
      </c>
      <c r="R12135" s="59"/>
    </row>
    <row r="12136" spans="11:18" x14ac:dyDescent="0.2">
      <c r="K12136" s="17">
        <v>12127</v>
      </c>
      <c r="L12136" s="50">
        <v>1.4799447483448164E-3</v>
      </c>
      <c r="M12136" s="50">
        <v>1.4927523700562586E-3</v>
      </c>
      <c r="N12136" s="50">
        <v>4.7399999999999998E-2</v>
      </c>
      <c r="O12136" s="50">
        <v>4.7800000000000002E-2</v>
      </c>
      <c r="R12136" s="59"/>
    </row>
    <row r="12137" spans="11:18" x14ac:dyDescent="0.2">
      <c r="K12137" s="17">
        <v>12128</v>
      </c>
      <c r="L12137" s="50">
        <v>1.4743313038971598E-3</v>
      </c>
      <c r="M12137" s="50">
        <v>1.4865809235000825E-3</v>
      </c>
      <c r="N12137" s="50">
        <v>4.5400000000000003E-2</v>
      </c>
      <c r="O12137" s="50">
        <v>4.5999999999999999E-2</v>
      </c>
      <c r="R12137" s="59"/>
    </row>
    <row r="12138" spans="11:18" x14ac:dyDescent="0.2">
      <c r="K12138" s="17">
        <v>12129</v>
      </c>
      <c r="L12138" s="50">
        <v>1.7232674120632825E-3</v>
      </c>
      <c r="M12138" s="50">
        <v>1.7368602341866733E-3</v>
      </c>
      <c r="N12138" s="50">
        <v>5.0200000000000002E-2</v>
      </c>
      <c r="O12138" s="50">
        <v>5.0599999999999999E-2</v>
      </c>
      <c r="R12138" s="59"/>
    </row>
    <row r="12139" spans="11:18" x14ac:dyDescent="0.2">
      <c r="K12139" s="17">
        <v>12130</v>
      </c>
      <c r="L12139" s="50">
        <v>1.9354145064696016E-3</v>
      </c>
      <c r="M12139" s="50">
        <v>1.9506930116522526E-3</v>
      </c>
      <c r="N12139" s="50">
        <v>5.6599999999999998E-2</v>
      </c>
      <c r="O12139" s="50">
        <v>5.6800000000000003E-2</v>
      </c>
      <c r="R12139" s="59"/>
    </row>
    <row r="12140" spans="11:18" x14ac:dyDescent="0.2">
      <c r="K12140" s="17">
        <v>12131</v>
      </c>
      <c r="L12140" s="50">
        <v>1.8410714810599027E-3</v>
      </c>
      <c r="M12140" s="50">
        <v>1.8556996129217027E-3</v>
      </c>
      <c r="N12140" s="50">
        <v>5.3999999999999999E-2</v>
      </c>
      <c r="O12140" s="50">
        <v>5.4399999999999997E-2</v>
      </c>
      <c r="R12140" s="59"/>
    </row>
    <row r="12141" spans="11:18" x14ac:dyDescent="0.2">
      <c r="K12141" s="17">
        <v>12132</v>
      </c>
      <c r="L12141" s="50">
        <v>1.9568884100307775E-3</v>
      </c>
      <c r="M12141" s="50">
        <v>1.9720664722450835E-3</v>
      </c>
      <c r="N12141" s="50">
        <v>5.62E-2</v>
      </c>
      <c r="O12141" s="50">
        <v>5.62E-2</v>
      </c>
      <c r="R12141" s="59"/>
    </row>
    <row r="12142" spans="11:18" x14ac:dyDescent="0.2">
      <c r="K12142" s="17">
        <v>12133</v>
      </c>
      <c r="L12142" s="50">
        <v>1.5684387449184281E-3</v>
      </c>
      <c r="M12142" s="50">
        <v>1.5821207823202988E-3</v>
      </c>
      <c r="N12142" s="50">
        <v>5.04E-2</v>
      </c>
      <c r="O12142" s="50">
        <v>5.1200000000000002E-2</v>
      </c>
      <c r="R12142" s="59"/>
    </row>
    <row r="12143" spans="11:18" x14ac:dyDescent="0.2">
      <c r="K12143" s="17">
        <v>12134</v>
      </c>
      <c r="L12143" s="50">
        <v>1.664396217058733E-3</v>
      </c>
      <c r="M12143" s="50">
        <v>1.6782212675778066E-3</v>
      </c>
      <c r="N12143" s="50">
        <v>5.0999999999999997E-2</v>
      </c>
      <c r="O12143" s="50">
        <v>5.1799999999999999E-2</v>
      </c>
      <c r="R12143" s="59"/>
    </row>
    <row r="12144" spans="11:18" x14ac:dyDescent="0.2">
      <c r="K12144" s="17">
        <v>12135</v>
      </c>
      <c r="L12144" s="50">
        <v>1.7491890161181814E-3</v>
      </c>
      <c r="M12144" s="50">
        <v>1.7634010410959296E-3</v>
      </c>
      <c r="N12144" s="50">
        <v>5.2400000000000002E-2</v>
      </c>
      <c r="O12144" s="50">
        <v>5.3199999999999997E-2</v>
      </c>
      <c r="R12144" s="59"/>
    </row>
    <row r="12145" spans="11:18" x14ac:dyDescent="0.2">
      <c r="K12145" s="17">
        <v>12136</v>
      </c>
      <c r="L12145" s="50">
        <v>1.8028944266740368E-3</v>
      </c>
      <c r="M12145" s="50">
        <v>1.8175521187932912E-3</v>
      </c>
      <c r="N12145" s="50">
        <v>5.4199999999999998E-2</v>
      </c>
      <c r="O12145" s="50">
        <v>5.4399999999999997E-2</v>
      </c>
      <c r="R12145" s="59"/>
    </row>
    <row r="12146" spans="11:18" x14ac:dyDescent="0.2">
      <c r="K12146" s="17">
        <v>12137</v>
      </c>
      <c r="L12146" s="50">
        <v>2.0104387099111462E-3</v>
      </c>
      <c r="M12146" s="50">
        <v>2.0257571101650763E-3</v>
      </c>
      <c r="N12146" s="50">
        <v>5.62E-2</v>
      </c>
      <c r="O12146" s="50">
        <v>5.7000000000000002E-2</v>
      </c>
      <c r="R12146" s="59"/>
    </row>
    <row r="12147" spans="11:18" x14ac:dyDescent="0.2">
      <c r="K12147" s="17">
        <v>12138</v>
      </c>
      <c r="L12147" s="50">
        <v>1.5598793723109205E-3</v>
      </c>
      <c r="M12147" s="50">
        <v>1.5734416529517511E-3</v>
      </c>
      <c r="N12147" s="50">
        <v>0.05</v>
      </c>
      <c r="O12147" s="50">
        <v>5.0599999999999999E-2</v>
      </c>
      <c r="R12147" s="59"/>
    </row>
    <row r="12148" spans="11:18" x14ac:dyDescent="0.2">
      <c r="K12148" s="17">
        <v>12139</v>
      </c>
      <c r="L12148" s="50">
        <v>1.7309939771044541E-3</v>
      </c>
      <c r="M12148" s="50">
        <v>1.7452275230436377E-3</v>
      </c>
      <c r="N12148" s="50">
        <v>5.2600000000000001E-2</v>
      </c>
      <c r="O12148" s="50">
        <v>5.2999999999999999E-2</v>
      </c>
      <c r="R12148" s="59"/>
    </row>
    <row r="12149" spans="11:18" x14ac:dyDescent="0.2">
      <c r="K12149" s="17">
        <v>12140</v>
      </c>
      <c r="L12149" s="50">
        <v>1.5734217889919594E-3</v>
      </c>
      <c r="M12149" s="50">
        <v>1.586477163589915E-3</v>
      </c>
      <c r="N12149" s="50">
        <v>4.8399999999999999E-2</v>
      </c>
      <c r="O12149" s="50">
        <v>4.8800000000000003E-2</v>
      </c>
      <c r="R12149" s="59"/>
    </row>
    <row r="12150" spans="11:18" x14ac:dyDescent="0.2">
      <c r="K12150" s="17">
        <v>12141</v>
      </c>
      <c r="L12150" s="50">
        <v>1.720285668589029E-3</v>
      </c>
      <c r="M12150" s="50">
        <v>1.7340928593839768E-3</v>
      </c>
      <c r="N12150" s="50">
        <v>5.1200000000000002E-2</v>
      </c>
      <c r="O12150" s="50">
        <v>5.1200000000000002E-2</v>
      </c>
      <c r="R12150" s="59"/>
    </row>
    <row r="12151" spans="11:18" x14ac:dyDescent="0.2">
      <c r="K12151" s="17">
        <v>12142</v>
      </c>
      <c r="L12151" s="50">
        <v>1.7969214876866011E-3</v>
      </c>
      <c r="M12151" s="50">
        <v>1.8108096987422431E-3</v>
      </c>
      <c r="N12151" s="50">
        <v>5.0999999999999997E-2</v>
      </c>
      <c r="O12151" s="50">
        <v>5.16E-2</v>
      </c>
      <c r="R12151" s="59"/>
    </row>
    <row r="12152" spans="11:18" x14ac:dyDescent="0.2">
      <c r="K12152" s="17">
        <v>12143</v>
      </c>
      <c r="L12152" s="50">
        <v>1.7131154799184742E-3</v>
      </c>
      <c r="M12152" s="50">
        <v>1.7271272347489151E-3</v>
      </c>
      <c r="N12152" s="50">
        <v>5.1999999999999998E-2</v>
      </c>
      <c r="O12152" s="50">
        <v>5.1999999999999998E-2</v>
      </c>
      <c r="R12152" s="59"/>
    </row>
    <row r="12153" spans="11:18" x14ac:dyDescent="0.2">
      <c r="K12153" s="17">
        <v>12144</v>
      </c>
      <c r="L12153" s="50">
        <v>1.5505905028568685E-3</v>
      </c>
      <c r="M12153" s="50">
        <v>1.5638031398042076E-3</v>
      </c>
      <c r="N12153" s="50">
        <v>4.9000000000000002E-2</v>
      </c>
      <c r="O12153" s="50">
        <v>4.9200000000000001E-2</v>
      </c>
      <c r="R12153" s="59"/>
    </row>
    <row r="12154" spans="11:18" x14ac:dyDescent="0.2">
      <c r="K12154" s="17">
        <v>12145</v>
      </c>
      <c r="L12154" s="50">
        <v>1.6426609170131202E-3</v>
      </c>
      <c r="M12154" s="50">
        <v>1.6566989001897574E-3</v>
      </c>
      <c r="N12154" s="50">
        <v>5.1999999999999998E-2</v>
      </c>
      <c r="O12154" s="50">
        <v>5.2200000000000003E-2</v>
      </c>
      <c r="R12154" s="59"/>
    </row>
    <row r="12155" spans="11:18" x14ac:dyDescent="0.2">
      <c r="K12155" s="17">
        <v>12146</v>
      </c>
      <c r="L12155" s="50">
        <v>1.7776655395885311E-3</v>
      </c>
      <c r="M12155" s="50">
        <v>1.7915957031281534E-3</v>
      </c>
      <c r="N12155" s="50">
        <v>5.1400000000000001E-2</v>
      </c>
      <c r="O12155" s="50">
        <v>5.1799999999999999E-2</v>
      </c>
      <c r="R12155" s="59"/>
    </row>
    <row r="12156" spans="11:18" x14ac:dyDescent="0.2">
      <c r="K12156" s="17">
        <v>12147</v>
      </c>
      <c r="L12156" s="50">
        <v>1.5300720392584129E-3</v>
      </c>
      <c r="M12156" s="50">
        <v>1.5426741975174394E-3</v>
      </c>
      <c r="N12156" s="50">
        <v>4.6600000000000003E-2</v>
      </c>
      <c r="O12156" s="50">
        <v>4.6800000000000001E-2</v>
      </c>
      <c r="R12156" s="59"/>
    </row>
    <row r="12157" spans="11:18" x14ac:dyDescent="0.2">
      <c r="K12157" s="17">
        <v>12148</v>
      </c>
      <c r="L12157" s="50">
        <v>1.4529189950830497E-3</v>
      </c>
      <c r="M12157" s="50">
        <v>1.4660699768902247E-3</v>
      </c>
      <c r="N12157" s="50">
        <v>4.8800000000000003E-2</v>
      </c>
      <c r="O12157" s="50">
        <v>4.9399999999999999E-2</v>
      </c>
      <c r="R12157" s="59"/>
    </row>
    <row r="12158" spans="11:18" x14ac:dyDescent="0.2">
      <c r="K12158" s="17">
        <v>12149</v>
      </c>
      <c r="L12158" s="50">
        <v>1.7403486551396728E-3</v>
      </c>
      <c r="M12158" s="50">
        <v>1.7543291030838108E-3</v>
      </c>
      <c r="N12158" s="50">
        <v>5.16E-2</v>
      </c>
      <c r="O12158" s="50">
        <v>5.2400000000000002E-2</v>
      </c>
      <c r="R12158" s="59"/>
    </row>
    <row r="12159" spans="11:18" x14ac:dyDescent="0.2">
      <c r="K12159" s="17">
        <v>12150</v>
      </c>
      <c r="L12159" s="50">
        <v>1.3771042881816249E-3</v>
      </c>
      <c r="M12159" s="50">
        <v>1.3887476099764065E-3</v>
      </c>
      <c r="N12159" s="50">
        <v>4.2999999999999997E-2</v>
      </c>
      <c r="O12159" s="50">
        <v>4.36E-2</v>
      </c>
      <c r="R12159" s="59"/>
    </row>
    <row r="12160" spans="11:18" x14ac:dyDescent="0.2">
      <c r="K12160" s="17">
        <v>12151</v>
      </c>
      <c r="L12160" s="50">
        <v>1.9479196531463515E-3</v>
      </c>
      <c r="M12160" s="50">
        <v>1.9624021050919675E-3</v>
      </c>
      <c r="N12160" s="50">
        <v>5.3400000000000003E-2</v>
      </c>
      <c r="O12160" s="50">
        <v>5.3600000000000002E-2</v>
      </c>
      <c r="R12160" s="59"/>
    </row>
    <row r="12161" spans="11:18" x14ac:dyDescent="0.2">
      <c r="K12161" s="17">
        <v>12152</v>
      </c>
      <c r="L12161" s="50">
        <v>1.9631351659253654E-3</v>
      </c>
      <c r="M12161" s="50">
        <v>1.9787046796371755E-3</v>
      </c>
      <c r="N12161" s="50">
        <v>5.74E-2</v>
      </c>
      <c r="O12161" s="50">
        <v>5.7799999999999997E-2</v>
      </c>
      <c r="R12161" s="59"/>
    </row>
    <row r="12162" spans="11:18" x14ac:dyDescent="0.2">
      <c r="K12162" s="17">
        <v>12153</v>
      </c>
      <c r="L12162" s="50">
        <v>2.0125392857716262E-3</v>
      </c>
      <c r="M12162" s="50">
        <v>2.027195975816555E-3</v>
      </c>
      <c r="N12162" s="50">
        <v>5.3800000000000001E-2</v>
      </c>
      <c r="O12162" s="50">
        <v>5.4399999999999997E-2</v>
      </c>
      <c r="R12162" s="59"/>
    </row>
    <row r="12163" spans="11:18" x14ac:dyDescent="0.2">
      <c r="K12163" s="17">
        <v>12154</v>
      </c>
      <c r="L12163" s="50">
        <v>1.7699173668048495E-3</v>
      </c>
      <c r="M12163" s="50">
        <v>1.7839477610531831E-3</v>
      </c>
      <c r="N12163" s="50">
        <v>5.1999999999999998E-2</v>
      </c>
      <c r="O12163" s="50">
        <v>5.1999999999999998E-2</v>
      </c>
      <c r="R12163" s="59"/>
    </row>
    <row r="12164" spans="11:18" x14ac:dyDescent="0.2">
      <c r="K12164" s="17">
        <v>12155</v>
      </c>
      <c r="L12164" s="50">
        <v>1.5316436254439389E-3</v>
      </c>
      <c r="M12164" s="50">
        <v>1.5440439537908637E-3</v>
      </c>
      <c r="N12164" s="50">
        <v>4.5999999999999999E-2</v>
      </c>
      <c r="O12164" s="50">
        <v>4.5999999999999999E-2</v>
      </c>
      <c r="R12164" s="59"/>
    </row>
    <row r="12165" spans="11:18" x14ac:dyDescent="0.2">
      <c r="K12165" s="17">
        <v>12156</v>
      </c>
      <c r="L12165" s="50">
        <v>1.8370140779089756E-3</v>
      </c>
      <c r="M12165" s="50">
        <v>1.8516085795422395E-3</v>
      </c>
      <c r="N12165" s="50">
        <v>5.3999999999999999E-2</v>
      </c>
      <c r="O12165" s="50">
        <v>5.4199999999999998E-2</v>
      </c>
      <c r="R12165" s="59"/>
    </row>
    <row r="12166" spans="11:18" x14ac:dyDescent="0.2">
      <c r="K12166" s="17">
        <v>12157</v>
      </c>
      <c r="L12166" s="50">
        <v>1.7654117492080068E-3</v>
      </c>
      <c r="M12166" s="50">
        <v>1.7793508009060332E-3</v>
      </c>
      <c r="N12166" s="50">
        <v>5.16E-2</v>
      </c>
      <c r="O12166" s="50">
        <v>5.1799999999999999E-2</v>
      </c>
      <c r="R12166" s="59"/>
    </row>
    <row r="12167" spans="11:18" x14ac:dyDescent="0.2">
      <c r="K12167" s="17">
        <v>12158</v>
      </c>
      <c r="L12167" s="50">
        <v>1.7524904799637302E-3</v>
      </c>
      <c r="M12167" s="50">
        <v>1.7663003315721547E-3</v>
      </c>
      <c r="N12167" s="50">
        <v>5.0999999999999997E-2</v>
      </c>
      <c r="O12167" s="50">
        <v>5.1400000000000001E-2</v>
      </c>
      <c r="R12167" s="59"/>
    </row>
    <row r="12168" spans="11:18" x14ac:dyDescent="0.2">
      <c r="K12168" s="17">
        <v>12159</v>
      </c>
      <c r="L12168" s="50">
        <v>1.387661484467242E-3</v>
      </c>
      <c r="M12168" s="50">
        <v>1.3999111069232459E-3</v>
      </c>
      <c r="N12168" s="50">
        <v>4.5600000000000002E-2</v>
      </c>
      <c r="O12168" s="50">
        <v>4.5600000000000002E-2</v>
      </c>
      <c r="R12168" s="59"/>
    </row>
    <row r="12169" spans="11:18" x14ac:dyDescent="0.2">
      <c r="K12169" s="17">
        <v>12160</v>
      </c>
      <c r="L12169" s="50">
        <v>1.9186123247421707E-3</v>
      </c>
      <c r="M12169" s="50">
        <v>1.9323235403725877E-3</v>
      </c>
      <c r="N12169" s="50">
        <v>5.04E-2</v>
      </c>
      <c r="O12169" s="50">
        <v>5.0799999999999998E-2</v>
      </c>
      <c r="R12169" s="59"/>
    </row>
    <row r="12170" spans="11:18" x14ac:dyDescent="0.2">
      <c r="K12170" s="17">
        <v>12161</v>
      </c>
      <c r="L12170" s="50">
        <v>1.6300130157430718E-3</v>
      </c>
      <c r="M12170" s="50">
        <v>1.6431304461464297E-3</v>
      </c>
      <c r="N12170" s="50">
        <v>4.8599999999999997E-2</v>
      </c>
      <c r="O12170" s="50">
        <v>4.8800000000000003E-2</v>
      </c>
      <c r="R12170" s="59"/>
    </row>
    <row r="12171" spans="11:18" x14ac:dyDescent="0.2">
      <c r="K12171" s="17">
        <v>12162</v>
      </c>
      <c r="L12171" s="50">
        <v>1.7874352277497121E-3</v>
      </c>
      <c r="M12171" s="50">
        <v>1.8024901809248143E-3</v>
      </c>
      <c r="N12171" s="50">
        <v>5.5800000000000002E-2</v>
      </c>
      <c r="O12171" s="50">
        <v>5.6000000000000001E-2</v>
      </c>
      <c r="R12171" s="59"/>
    </row>
    <row r="12172" spans="11:18" x14ac:dyDescent="0.2">
      <c r="K12172" s="17">
        <v>12163</v>
      </c>
      <c r="L12172" s="50">
        <v>1.8286116435445106E-3</v>
      </c>
      <c r="M12172" s="50">
        <v>1.8429540120855356E-3</v>
      </c>
      <c r="N12172" s="50">
        <v>5.28E-2</v>
      </c>
      <c r="O12172" s="50">
        <v>5.3600000000000002E-2</v>
      </c>
      <c r="R12172" s="59"/>
    </row>
    <row r="12173" spans="11:18" x14ac:dyDescent="0.2">
      <c r="K12173" s="17">
        <v>12164</v>
      </c>
      <c r="L12173" s="50">
        <v>1.5406836124147202E-3</v>
      </c>
      <c r="M12173" s="50">
        <v>1.553449229360936E-3</v>
      </c>
      <c r="N12173" s="50">
        <v>4.7199999999999999E-2</v>
      </c>
      <c r="O12173" s="50">
        <v>4.7800000000000002E-2</v>
      </c>
      <c r="R12173" s="59"/>
    </row>
    <row r="12174" spans="11:18" x14ac:dyDescent="0.2">
      <c r="K12174" s="17">
        <v>12165</v>
      </c>
      <c r="L12174" s="50">
        <v>1.7295095836572098E-3</v>
      </c>
      <c r="M12174" s="50">
        <v>1.7436649710887333E-3</v>
      </c>
      <c r="N12174" s="50">
        <v>5.2400000000000002E-2</v>
      </c>
      <c r="O12174" s="50">
        <v>5.28E-2</v>
      </c>
      <c r="R12174" s="59"/>
    </row>
    <row r="12175" spans="11:18" x14ac:dyDescent="0.2">
      <c r="K12175" s="17">
        <v>12166</v>
      </c>
      <c r="L12175" s="50">
        <v>1.6951431861386371E-3</v>
      </c>
      <c r="M12175" s="50">
        <v>1.7085282926464654E-3</v>
      </c>
      <c r="N12175" s="50">
        <v>4.9599999999999998E-2</v>
      </c>
      <c r="O12175" s="50">
        <v>4.9599999999999998E-2</v>
      </c>
      <c r="R12175" s="59"/>
    </row>
    <row r="12176" spans="11:18" x14ac:dyDescent="0.2">
      <c r="K12176" s="17">
        <v>12167</v>
      </c>
      <c r="L12176" s="50">
        <v>1.7604037496599424E-3</v>
      </c>
      <c r="M12176" s="50">
        <v>1.7743827690079161E-3</v>
      </c>
      <c r="N12176" s="50">
        <v>5.1799999999999999E-2</v>
      </c>
      <c r="O12176" s="50">
        <v>5.1999999999999998E-2</v>
      </c>
      <c r="R12176" s="59"/>
    </row>
    <row r="12177" spans="11:18" x14ac:dyDescent="0.2">
      <c r="K12177" s="17">
        <v>12168</v>
      </c>
      <c r="L12177" s="50">
        <v>1.623539873234006E-3</v>
      </c>
      <c r="M12177" s="50">
        <v>1.6365911078912042E-3</v>
      </c>
      <c r="N12177" s="50">
        <v>4.8399999999999999E-2</v>
      </c>
      <c r="O12177" s="50">
        <v>4.8399999999999999E-2</v>
      </c>
      <c r="R12177" s="59"/>
    </row>
    <row r="12178" spans="11:18" x14ac:dyDescent="0.2">
      <c r="K12178" s="17">
        <v>12169</v>
      </c>
      <c r="L12178" s="50">
        <v>1.5885752236060727E-3</v>
      </c>
      <c r="M12178" s="50">
        <v>1.601696193549445E-3</v>
      </c>
      <c r="N12178" s="50">
        <v>4.8399999999999999E-2</v>
      </c>
      <c r="O12178" s="50">
        <v>4.8800000000000003E-2</v>
      </c>
      <c r="R12178" s="59"/>
    </row>
    <row r="12179" spans="11:18" x14ac:dyDescent="0.2">
      <c r="K12179" s="17">
        <v>12170</v>
      </c>
      <c r="L12179" s="50">
        <v>1.7153883705565115E-3</v>
      </c>
      <c r="M12179" s="50">
        <v>1.7289213465107264E-3</v>
      </c>
      <c r="N12179" s="50">
        <v>0.05</v>
      </c>
      <c r="O12179" s="50">
        <v>5.0200000000000002E-2</v>
      </c>
      <c r="R12179" s="59"/>
    </row>
    <row r="12180" spans="11:18" x14ac:dyDescent="0.2">
      <c r="K12180" s="17">
        <v>12171</v>
      </c>
      <c r="L12180" s="50">
        <v>1.5916473105773204E-3</v>
      </c>
      <c r="M12180" s="50">
        <v>1.6052013816405229E-3</v>
      </c>
      <c r="N12180" s="50">
        <v>5.0200000000000002E-2</v>
      </c>
      <c r="O12180" s="50">
        <v>5.04E-2</v>
      </c>
      <c r="R12180" s="59"/>
    </row>
    <row r="12181" spans="11:18" x14ac:dyDescent="0.2">
      <c r="K12181" s="17">
        <v>12172</v>
      </c>
      <c r="L12181" s="50">
        <v>1.5663372414490544E-3</v>
      </c>
      <c r="M12181" s="50">
        <v>1.5791775043216163E-3</v>
      </c>
      <c r="N12181" s="50">
        <v>4.7399999999999998E-2</v>
      </c>
      <c r="O12181" s="50">
        <v>4.7800000000000002E-2</v>
      </c>
      <c r="R12181" s="59"/>
    </row>
    <row r="12182" spans="11:18" x14ac:dyDescent="0.2">
      <c r="K12182" s="17">
        <v>12173</v>
      </c>
      <c r="L12182" s="50">
        <v>1.748395383611217E-3</v>
      </c>
      <c r="M12182" s="50">
        <v>1.76300215896185E-3</v>
      </c>
      <c r="N12182" s="50">
        <v>5.4199999999999998E-2</v>
      </c>
      <c r="O12182" s="50">
        <v>5.4600000000000003E-2</v>
      </c>
      <c r="R12182" s="59"/>
    </row>
    <row r="12183" spans="11:18" x14ac:dyDescent="0.2">
      <c r="K12183" s="17">
        <v>12174</v>
      </c>
      <c r="L12183" s="50">
        <v>1.5548187074598849E-3</v>
      </c>
      <c r="M12183" s="50">
        <v>1.5677451714142768E-3</v>
      </c>
      <c r="N12183" s="50">
        <v>4.8000000000000001E-2</v>
      </c>
      <c r="O12183" s="50">
        <v>4.82E-2</v>
      </c>
      <c r="R12183" s="59"/>
    </row>
    <row r="12184" spans="11:18" x14ac:dyDescent="0.2">
      <c r="K12184" s="17">
        <v>12175</v>
      </c>
      <c r="L12184" s="50">
        <v>1.6758423695912089E-3</v>
      </c>
      <c r="M12184" s="50">
        <v>1.689094824798136E-3</v>
      </c>
      <c r="N12184" s="50">
        <v>4.8800000000000003E-2</v>
      </c>
      <c r="O12184" s="50">
        <v>4.9399999999999999E-2</v>
      </c>
      <c r="R12184" s="59"/>
    </row>
    <row r="12185" spans="11:18" x14ac:dyDescent="0.2">
      <c r="K12185" s="17">
        <v>12176</v>
      </c>
      <c r="L12185" s="50">
        <v>2.1567333654083881E-3</v>
      </c>
      <c r="M12185" s="50">
        <v>2.1716666309416948E-3</v>
      </c>
      <c r="N12185" s="50">
        <v>5.5E-2</v>
      </c>
      <c r="O12185" s="50">
        <v>5.5E-2</v>
      </c>
      <c r="R12185" s="59"/>
    </row>
    <row r="12186" spans="11:18" x14ac:dyDescent="0.2">
      <c r="K12186" s="17">
        <v>12177</v>
      </c>
      <c r="L12186" s="50">
        <v>1.7516807035167805E-3</v>
      </c>
      <c r="M12186" s="50">
        <v>1.7650992188790213E-3</v>
      </c>
      <c r="N12186" s="50">
        <v>4.9200000000000001E-2</v>
      </c>
      <c r="O12186" s="50">
        <v>5.0200000000000002E-2</v>
      </c>
      <c r="R12186" s="59"/>
    </row>
    <row r="12187" spans="11:18" x14ac:dyDescent="0.2">
      <c r="K12187" s="17">
        <v>12178</v>
      </c>
      <c r="L12187" s="50">
        <v>1.4031202957336382E-3</v>
      </c>
      <c r="M12187" s="50">
        <v>1.4153232617361508E-3</v>
      </c>
      <c r="N12187" s="50">
        <v>4.5400000000000003E-2</v>
      </c>
      <c r="O12187" s="50">
        <v>4.5400000000000003E-2</v>
      </c>
      <c r="R12187" s="59"/>
    </row>
    <row r="12188" spans="11:18" x14ac:dyDescent="0.2">
      <c r="K12188" s="17">
        <v>12179</v>
      </c>
      <c r="L12188" s="50">
        <v>1.6813542763213451E-3</v>
      </c>
      <c r="M12188" s="50">
        <v>1.6955159843435137E-3</v>
      </c>
      <c r="N12188" s="50">
        <v>5.2600000000000001E-2</v>
      </c>
      <c r="O12188" s="50">
        <v>5.28E-2</v>
      </c>
      <c r="R12188" s="59"/>
    </row>
    <row r="12189" spans="11:18" x14ac:dyDescent="0.2">
      <c r="K12189" s="17">
        <v>12180</v>
      </c>
      <c r="L12189" s="50">
        <v>1.7632682131552559E-3</v>
      </c>
      <c r="M12189" s="50">
        <v>1.7777177407503914E-3</v>
      </c>
      <c r="N12189" s="50">
        <v>5.3400000000000003E-2</v>
      </c>
      <c r="O12189" s="50">
        <v>5.3800000000000001E-2</v>
      </c>
      <c r="R12189" s="59"/>
    </row>
    <row r="12190" spans="11:18" x14ac:dyDescent="0.2">
      <c r="K12190" s="17">
        <v>12181</v>
      </c>
      <c r="L12190" s="50">
        <v>1.6090372174591384E-3</v>
      </c>
      <c r="M12190" s="50">
        <v>1.622741851624383E-3</v>
      </c>
      <c r="N12190" s="50">
        <v>5.04E-2</v>
      </c>
      <c r="O12190" s="50">
        <v>5.1200000000000002E-2</v>
      </c>
      <c r="R12190" s="59"/>
    </row>
    <row r="12191" spans="11:18" x14ac:dyDescent="0.2">
      <c r="K12191" s="17">
        <v>12182</v>
      </c>
      <c r="L12191" s="50">
        <v>1.6863346761314289E-3</v>
      </c>
      <c r="M12191" s="50">
        <v>1.7003041838419477E-3</v>
      </c>
      <c r="N12191" s="50">
        <v>5.16E-2</v>
      </c>
      <c r="O12191" s="50">
        <v>5.1999999999999998E-2</v>
      </c>
      <c r="R12191" s="59"/>
    </row>
    <row r="12192" spans="11:18" x14ac:dyDescent="0.2">
      <c r="K12192" s="17">
        <v>12183</v>
      </c>
      <c r="L12192" s="50">
        <v>1.7617183196615336E-3</v>
      </c>
      <c r="M12192" s="50">
        <v>1.7756255011188418E-3</v>
      </c>
      <c r="N12192" s="50">
        <v>5.1200000000000002E-2</v>
      </c>
      <c r="O12192" s="50">
        <v>5.1999999999999998E-2</v>
      </c>
      <c r="R12192" s="59"/>
    </row>
    <row r="12193" spans="11:18" x14ac:dyDescent="0.2">
      <c r="K12193" s="17">
        <v>12184</v>
      </c>
      <c r="L12193" s="50">
        <v>1.6030777988893731E-3</v>
      </c>
      <c r="M12193" s="50">
        <v>1.6168023219360734E-3</v>
      </c>
      <c r="N12193" s="50">
        <v>5.0799999999999998E-2</v>
      </c>
      <c r="O12193" s="50">
        <v>5.1200000000000002E-2</v>
      </c>
      <c r="R12193" s="59"/>
    </row>
    <row r="12194" spans="11:18" x14ac:dyDescent="0.2">
      <c r="K12194" s="17">
        <v>12185</v>
      </c>
      <c r="L12194" s="50">
        <v>1.7760950227751213E-3</v>
      </c>
      <c r="M12194" s="50">
        <v>1.7906425223834154E-3</v>
      </c>
      <c r="N12194" s="50">
        <v>5.3600000000000002E-2</v>
      </c>
      <c r="O12194" s="50">
        <v>5.4199999999999998E-2</v>
      </c>
      <c r="R12194" s="59"/>
    </row>
    <row r="12195" spans="11:18" x14ac:dyDescent="0.2">
      <c r="K12195" s="17">
        <v>12186</v>
      </c>
      <c r="L12195" s="50">
        <v>1.7071456579615485E-3</v>
      </c>
      <c r="M12195" s="50">
        <v>1.7201471417480291E-3</v>
      </c>
      <c r="N12195" s="50">
        <v>4.8000000000000001E-2</v>
      </c>
      <c r="O12195" s="50">
        <v>4.8399999999999999E-2</v>
      </c>
      <c r="R12195" s="59"/>
    </row>
    <row r="12196" spans="11:18" x14ac:dyDescent="0.2">
      <c r="K12196" s="17">
        <v>12187</v>
      </c>
      <c r="L12196" s="50">
        <v>1.5504960199872236E-3</v>
      </c>
      <c r="M12196" s="50">
        <v>1.5635467854453354E-3</v>
      </c>
      <c r="N12196" s="50">
        <v>4.8399999999999999E-2</v>
      </c>
      <c r="O12196" s="50">
        <v>4.8599999999999997E-2</v>
      </c>
      <c r="R12196" s="59"/>
    </row>
    <row r="12197" spans="11:18" x14ac:dyDescent="0.2">
      <c r="K12197" s="17">
        <v>12188</v>
      </c>
      <c r="L12197" s="50">
        <v>1.97166667520051E-3</v>
      </c>
      <c r="M12197" s="50">
        <v>1.9866538881545825E-3</v>
      </c>
      <c r="N12197" s="50">
        <v>5.5199999999999999E-2</v>
      </c>
      <c r="O12197" s="50">
        <v>5.5800000000000002E-2</v>
      </c>
      <c r="R12197" s="59"/>
    </row>
    <row r="12198" spans="11:18" x14ac:dyDescent="0.2">
      <c r="K12198" s="17">
        <v>12189</v>
      </c>
      <c r="L12198" s="50">
        <v>1.6919408131320327E-3</v>
      </c>
      <c r="M12198" s="50">
        <v>1.7061849583979549E-3</v>
      </c>
      <c r="N12198" s="50">
        <v>5.28E-2</v>
      </c>
      <c r="O12198" s="50">
        <v>5.2999999999999999E-2</v>
      </c>
      <c r="R12198" s="59"/>
    </row>
    <row r="12199" spans="11:18" x14ac:dyDescent="0.2">
      <c r="K12199" s="17">
        <v>12190</v>
      </c>
      <c r="L12199" s="50">
        <v>1.9968389632137244E-3</v>
      </c>
      <c r="M12199" s="50">
        <v>2.0117714889697647E-3</v>
      </c>
      <c r="N12199" s="50">
        <v>5.5199999999999999E-2</v>
      </c>
      <c r="O12199" s="50">
        <v>5.5199999999999999E-2</v>
      </c>
      <c r="R12199" s="59"/>
    </row>
    <row r="12200" spans="11:18" x14ac:dyDescent="0.2">
      <c r="K12200" s="17">
        <v>12191</v>
      </c>
      <c r="L12200" s="50">
        <v>1.8103174870392014E-3</v>
      </c>
      <c r="M12200" s="50">
        <v>1.8237051199066023E-3</v>
      </c>
      <c r="N12200" s="50">
        <v>4.9200000000000001E-2</v>
      </c>
      <c r="O12200" s="50">
        <v>4.9599999999999998E-2</v>
      </c>
      <c r="R12200" s="59"/>
    </row>
    <row r="12201" spans="11:18" x14ac:dyDescent="0.2">
      <c r="K12201" s="17">
        <v>12192</v>
      </c>
      <c r="L12201" s="50">
        <v>1.6374558801782945E-3</v>
      </c>
      <c r="M12201" s="50">
        <v>1.6511703132160015E-3</v>
      </c>
      <c r="N12201" s="50">
        <v>5.0799999999999998E-2</v>
      </c>
      <c r="O12201" s="50">
        <v>5.0999999999999997E-2</v>
      </c>
      <c r="R12201" s="59"/>
    </row>
    <row r="12202" spans="11:18" x14ac:dyDescent="0.2">
      <c r="K12202" s="17">
        <v>12193</v>
      </c>
      <c r="L12202" s="50">
        <v>1.9186121714043348E-3</v>
      </c>
      <c r="M12202" s="50">
        <v>1.9335888360902686E-3</v>
      </c>
      <c r="N12202" s="50">
        <v>5.5399999999999998E-2</v>
      </c>
      <c r="O12202" s="50">
        <v>5.5800000000000002E-2</v>
      </c>
      <c r="R12202" s="59"/>
    </row>
    <row r="12203" spans="11:18" x14ac:dyDescent="0.2">
      <c r="K12203" s="17">
        <v>12194</v>
      </c>
      <c r="L12203" s="50">
        <v>1.7157229083646743E-3</v>
      </c>
      <c r="M12203" s="50">
        <v>1.729790398787225E-3</v>
      </c>
      <c r="N12203" s="50">
        <v>5.2200000000000003E-2</v>
      </c>
      <c r="O12203" s="50">
        <v>5.2400000000000002E-2</v>
      </c>
      <c r="R12203" s="59"/>
    </row>
    <row r="12204" spans="11:18" x14ac:dyDescent="0.2">
      <c r="K12204" s="17">
        <v>12195</v>
      </c>
      <c r="L12204" s="50">
        <v>1.8262197574122967E-3</v>
      </c>
      <c r="M12204" s="50">
        <v>1.8399007939221179E-3</v>
      </c>
      <c r="N12204" s="50">
        <v>5.04E-2</v>
      </c>
      <c r="O12204" s="50">
        <v>5.0799999999999998E-2</v>
      </c>
      <c r="R12204" s="59"/>
    </row>
    <row r="12205" spans="11:18" x14ac:dyDescent="0.2">
      <c r="K12205" s="17">
        <v>12196</v>
      </c>
      <c r="L12205" s="50">
        <v>2.0171872230919994E-3</v>
      </c>
      <c r="M12205" s="50">
        <v>2.0324360636781794E-3</v>
      </c>
      <c r="N12205" s="50">
        <v>5.62E-2</v>
      </c>
      <c r="O12205" s="50">
        <v>5.6399999999999999E-2</v>
      </c>
      <c r="R12205" s="59"/>
    </row>
    <row r="12206" spans="11:18" x14ac:dyDescent="0.2">
      <c r="K12206" s="17">
        <v>12197</v>
      </c>
      <c r="L12206" s="50">
        <v>1.710984963851356E-3</v>
      </c>
      <c r="M12206" s="50">
        <v>1.7260936939532292E-3</v>
      </c>
      <c r="N12206" s="50">
        <v>5.62E-2</v>
      </c>
      <c r="O12206" s="50">
        <v>5.6399999999999999E-2</v>
      </c>
      <c r="R12206" s="59"/>
    </row>
    <row r="12207" spans="11:18" x14ac:dyDescent="0.2">
      <c r="K12207" s="17">
        <v>12198</v>
      </c>
      <c r="L12207" s="50">
        <v>1.7683498878632567E-3</v>
      </c>
      <c r="M12207" s="50">
        <v>1.7823702939376894E-3</v>
      </c>
      <c r="N12207" s="50">
        <v>5.1799999999999999E-2</v>
      </c>
      <c r="O12207" s="50">
        <v>5.1999999999999998E-2</v>
      </c>
      <c r="R12207" s="59"/>
    </row>
    <row r="12208" spans="11:18" x14ac:dyDescent="0.2">
      <c r="K12208" s="17">
        <v>12199</v>
      </c>
      <c r="L12208" s="50">
        <v>1.6830216382142701E-3</v>
      </c>
      <c r="M12208" s="50">
        <v>1.6971049791247783E-3</v>
      </c>
      <c r="N12208" s="50">
        <v>5.2200000000000003E-2</v>
      </c>
      <c r="O12208" s="50">
        <v>5.2600000000000001E-2</v>
      </c>
      <c r="R12208" s="59"/>
    </row>
    <row r="12209" spans="11:18" x14ac:dyDescent="0.2">
      <c r="K12209" s="17">
        <v>12200</v>
      </c>
      <c r="L12209" s="50">
        <v>1.7479612569119161E-3</v>
      </c>
      <c r="M12209" s="50">
        <v>1.7613044327091224E-3</v>
      </c>
      <c r="N12209" s="50">
        <v>4.9200000000000001E-2</v>
      </c>
      <c r="O12209" s="50">
        <v>4.9399999999999999E-2</v>
      </c>
      <c r="R12209" s="59"/>
    </row>
    <row r="12210" spans="11:18" x14ac:dyDescent="0.2">
      <c r="K12210" s="17">
        <v>12201</v>
      </c>
      <c r="L12210" s="50">
        <v>1.7373254032234532E-3</v>
      </c>
      <c r="M12210" s="50">
        <v>1.7514485609473279E-3</v>
      </c>
      <c r="N12210" s="50">
        <v>5.2400000000000002E-2</v>
      </c>
      <c r="O12210" s="50">
        <v>5.2400000000000002E-2</v>
      </c>
      <c r="R12210" s="59"/>
    </row>
    <row r="12211" spans="11:18" x14ac:dyDescent="0.2">
      <c r="K12211" s="17">
        <v>12202</v>
      </c>
      <c r="L12211" s="50">
        <v>1.7026109323835072E-3</v>
      </c>
      <c r="M12211" s="50">
        <v>1.7168304117895627E-3</v>
      </c>
      <c r="N12211" s="50">
        <v>5.28E-2</v>
      </c>
      <c r="O12211" s="50">
        <v>5.2999999999999999E-2</v>
      </c>
      <c r="R12211" s="59"/>
    </row>
    <row r="12212" spans="11:18" x14ac:dyDescent="0.2">
      <c r="K12212" s="17">
        <v>12203</v>
      </c>
      <c r="L12212" s="50">
        <v>1.8045594135000936E-3</v>
      </c>
      <c r="M12212" s="50">
        <v>1.8185900997532813E-3</v>
      </c>
      <c r="N12212" s="50">
        <v>5.1799999999999999E-2</v>
      </c>
      <c r="O12212" s="50">
        <v>5.2200000000000003E-2</v>
      </c>
      <c r="R12212" s="59"/>
    </row>
    <row r="12213" spans="11:18" x14ac:dyDescent="0.2">
      <c r="K12213" s="17">
        <v>12204</v>
      </c>
      <c r="L12213" s="50">
        <v>1.8711646604934523E-3</v>
      </c>
      <c r="M12213" s="50">
        <v>1.8854216412905838E-3</v>
      </c>
      <c r="N12213" s="50">
        <v>5.2600000000000001E-2</v>
      </c>
      <c r="O12213" s="50">
        <v>5.2999999999999999E-2</v>
      </c>
      <c r="R12213" s="59"/>
    </row>
    <row r="12214" spans="11:18" x14ac:dyDescent="0.2">
      <c r="K12214" s="17">
        <v>12205</v>
      </c>
      <c r="L12214" s="50">
        <v>1.7229693703749063E-3</v>
      </c>
      <c r="M12214" s="50">
        <v>1.7362084202974795E-3</v>
      </c>
      <c r="N12214" s="50">
        <v>4.9000000000000002E-2</v>
      </c>
      <c r="O12214" s="50">
        <v>4.9000000000000002E-2</v>
      </c>
      <c r="R12214" s="59"/>
    </row>
    <row r="12215" spans="11:18" x14ac:dyDescent="0.2">
      <c r="K12215" s="17">
        <v>12206</v>
      </c>
      <c r="L12215" s="50">
        <v>1.7822620674655966E-3</v>
      </c>
      <c r="M12215" s="50">
        <v>1.7962787508556588E-3</v>
      </c>
      <c r="N12215" s="50">
        <v>5.1799999999999999E-2</v>
      </c>
      <c r="O12215" s="50">
        <v>5.1999999999999998E-2</v>
      </c>
      <c r="R12215" s="59"/>
    </row>
    <row r="12216" spans="11:18" x14ac:dyDescent="0.2">
      <c r="K12216" s="17">
        <v>12207</v>
      </c>
      <c r="L12216" s="50">
        <v>1.5943895354656361E-3</v>
      </c>
      <c r="M12216" s="50">
        <v>1.6069951479758362E-3</v>
      </c>
      <c r="N12216" s="50">
        <v>4.6399999999999997E-2</v>
      </c>
      <c r="O12216" s="50">
        <v>4.6800000000000001E-2</v>
      </c>
      <c r="R12216" s="59"/>
    </row>
    <row r="12217" spans="11:18" x14ac:dyDescent="0.2">
      <c r="K12217" s="17">
        <v>12208</v>
      </c>
      <c r="L12217" s="50">
        <v>1.9168770651594592E-3</v>
      </c>
      <c r="M12217" s="50">
        <v>1.930955683919012E-3</v>
      </c>
      <c r="N12217" s="50">
        <v>5.1999999999999998E-2</v>
      </c>
      <c r="O12217" s="50">
        <v>5.1999999999999998E-2</v>
      </c>
      <c r="R12217" s="59"/>
    </row>
    <row r="12218" spans="11:18" x14ac:dyDescent="0.2">
      <c r="K12218" s="17">
        <v>12209</v>
      </c>
      <c r="L12218" s="50">
        <v>1.702459710254334E-3</v>
      </c>
      <c r="M12218" s="50">
        <v>1.7161982613447607E-3</v>
      </c>
      <c r="N12218" s="50">
        <v>5.0799999999999998E-2</v>
      </c>
      <c r="O12218" s="50">
        <v>5.1200000000000002E-2</v>
      </c>
      <c r="R12218" s="59"/>
    </row>
    <row r="12219" spans="11:18" x14ac:dyDescent="0.2">
      <c r="K12219" s="17">
        <v>12210</v>
      </c>
      <c r="L12219" s="50">
        <v>1.6895751545959448E-3</v>
      </c>
      <c r="M12219" s="50">
        <v>1.7026881504958286E-3</v>
      </c>
      <c r="N12219" s="50">
        <v>4.8399999999999999E-2</v>
      </c>
      <c r="O12219" s="50">
        <v>4.8800000000000003E-2</v>
      </c>
      <c r="R12219" s="59"/>
    </row>
    <row r="12220" spans="11:18" x14ac:dyDescent="0.2">
      <c r="K12220" s="17">
        <v>12211</v>
      </c>
      <c r="L12220" s="50">
        <v>1.9119089035393355E-3</v>
      </c>
      <c r="M12220" s="50">
        <v>1.926634307023295E-3</v>
      </c>
      <c r="N12220" s="50">
        <v>5.4399999999999997E-2</v>
      </c>
      <c r="O12220" s="50">
        <v>5.4600000000000003E-2</v>
      </c>
      <c r="R12220" s="59"/>
    </row>
    <row r="12221" spans="11:18" x14ac:dyDescent="0.2">
      <c r="K12221" s="17">
        <v>12212</v>
      </c>
      <c r="L12221" s="50">
        <v>1.7568076750741866E-3</v>
      </c>
      <c r="M12221" s="50">
        <v>1.7702475718292001E-3</v>
      </c>
      <c r="N12221" s="50">
        <v>4.9599999999999998E-2</v>
      </c>
      <c r="O12221" s="50">
        <v>4.9799999999999997E-2</v>
      </c>
      <c r="R12221" s="59"/>
    </row>
    <row r="12222" spans="11:18" x14ac:dyDescent="0.2">
      <c r="K12222" s="17">
        <v>12213</v>
      </c>
      <c r="L12222" s="50">
        <v>1.7780237975101617E-3</v>
      </c>
      <c r="M12222" s="50">
        <v>1.791239834121663E-3</v>
      </c>
      <c r="N12222" s="50">
        <v>4.8800000000000003E-2</v>
      </c>
      <c r="O12222" s="50">
        <v>4.9000000000000002E-2</v>
      </c>
      <c r="R12222" s="59"/>
    </row>
    <row r="12223" spans="11:18" x14ac:dyDescent="0.2">
      <c r="K12223" s="17">
        <v>12214</v>
      </c>
      <c r="L12223" s="50">
        <v>1.9756302516408088E-3</v>
      </c>
      <c r="M12223" s="50">
        <v>1.9916421316208011E-3</v>
      </c>
      <c r="N12223" s="50">
        <v>5.9400000000000001E-2</v>
      </c>
      <c r="O12223" s="50">
        <v>5.9400000000000001E-2</v>
      </c>
      <c r="R12223" s="59"/>
    </row>
    <row r="12224" spans="11:18" x14ac:dyDescent="0.2">
      <c r="K12224" s="17">
        <v>12215</v>
      </c>
      <c r="L12224" s="50">
        <v>1.9502001671447115E-3</v>
      </c>
      <c r="M12224" s="50">
        <v>1.9654444600571276E-3</v>
      </c>
      <c r="N12224" s="50">
        <v>5.6399999999999999E-2</v>
      </c>
      <c r="O12224" s="50">
        <v>5.6599999999999998E-2</v>
      </c>
      <c r="R12224" s="59"/>
    </row>
    <row r="12225" spans="11:18" x14ac:dyDescent="0.2">
      <c r="K12225" s="17">
        <v>12216</v>
      </c>
      <c r="L12225" s="50">
        <v>1.8203437837870811E-3</v>
      </c>
      <c r="M12225" s="50">
        <v>1.833614786915496E-3</v>
      </c>
      <c r="N12225" s="50">
        <v>4.9000000000000002E-2</v>
      </c>
      <c r="O12225" s="50">
        <v>4.9000000000000002E-2</v>
      </c>
      <c r="R12225" s="59"/>
    </row>
    <row r="12226" spans="11:18" x14ac:dyDescent="0.2">
      <c r="K12226" s="17">
        <v>12217</v>
      </c>
      <c r="L12226" s="50">
        <v>1.7883404336736576E-3</v>
      </c>
      <c r="M12226" s="50">
        <v>1.802532061100245E-3</v>
      </c>
      <c r="N12226" s="50">
        <v>5.2600000000000001E-2</v>
      </c>
      <c r="O12226" s="50">
        <v>5.2600000000000001E-2</v>
      </c>
      <c r="R12226" s="59"/>
    </row>
    <row r="12227" spans="11:18" x14ac:dyDescent="0.2">
      <c r="K12227" s="17">
        <v>12218</v>
      </c>
      <c r="L12227" s="50">
        <v>1.9422169958310583E-3</v>
      </c>
      <c r="M12227" s="50">
        <v>1.9570675104651656E-3</v>
      </c>
      <c r="N12227" s="50">
        <v>5.4800000000000001E-2</v>
      </c>
      <c r="O12227" s="50">
        <v>5.5E-2</v>
      </c>
      <c r="R12227" s="59"/>
    </row>
    <row r="12228" spans="11:18" x14ac:dyDescent="0.2">
      <c r="K12228" s="17">
        <v>12219</v>
      </c>
      <c r="L12228" s="50">
        <v>1.6320100768944081E-3</v>
      </c>
      <c r="M12228" s="50">
        <v>1.6446626712761131E-3</v>
      </c>
      <c r="N12228" s="50">
        <v>4.6600000000000003E-2</v>
      </c>
      <c r="O12228" s="50">
        <v>4.7E-2</v>
      </c>
      <c r="R12228" s="59"/>
    </row>
    <row r="12229" spans="11:18" x14ac:dyDescent="0.2">
      <c r="K12229" s="17">
        <v>12220</v>
      </c>
      <c r="L12229" s="50">
        <v>1.6002472863457932E-3</v>
      </c>
      <c r="M12229" s="50">
        <v>1.6129398297024331E-3</v>
      </c>
      <c r="N12229" s="50">
        <v>4.7E-2</v>
      </c>
      <c r="O12229" s="50">
        <v>4.7199999999999999E-2</v>
      </c>
      <c r="R12229" s="59"/>
    </row>
    <row r="12230" spans="11:18" x14ac:dyDescent="0.2">
      <c r="K12230" s="17">
        <v>12221</v>
      </c>
      <c r="L12230" s="50">
        <v>1.6447465609957354E-3</v>
      </c>
      <c r="M12230" s="50">
        <v>1.6582185884174297E-3</v>
      </c>
      <c r="N12230" s="50">
        <v>0.05</v>
      </c>
      <c r="O12230" s="50">
        <v>0.05</v>
      </c>
      <c r="R12230" s="59"/>
    </row>
    <row r="12231" spans="11:18" x14ac:dyDescent="0.2">
      <c r="K12231" s="17">
        <v>12222</v>
      </c>
      <c r="L12231" s="50">
        <v>1.7731340933205616E-3</v>
      </c>
      <c r="M12231" s="50">
        <v>1.7877444842135575E-3</v>
      </c>
      <c r="N12231" s="50">
        <v>5.3999999999999999E-2</v>
      </c>
      <c r="O12231" s="50">
        <v>5.4399999999999997E-2</v>
      </c>
      <c r="R12231" s="59"/>
    </row>
    <row r="12232" spans="11:18" x14ac:dyDescent="0.2">
      <c r="K12232" s="17">
        <v>12223</v>
      </c>
      <c r="L12232" s="50">
        <v>1.8301208647844866E-3</v>
      </c>
      <c r="M12232" s="50">
        <v>1.8431154128702907E-3</v>
      </c>
      <c r="N12232" s="50">
        <v>4.7800000000000002E-2</v>
      </c>
      <c r="O12232" s="50">
        <v>4.82E-2</v>
      </c>
      <c r="R12232" s="59"/>
    </row>
    <row r="12233" spans="11:18" x14ac:dyDescent="0.2">
      <c r="K12233" s="17">
        <v>12224</v>
      </c>
      <c r="L12233" s="50">
        <v>1.4773795995298928E-3</v>
      </c>
      <c r="M12233" s="50">
        <v>1.4895693688891287E-3</v>
      </c>
      <c r="N12233" s="50">
        <v>4.4999999999999998E-2</v>
      </c>
      <c r="O12233" s="50">
        <v>4.5400000000000003E-2</v>
      </c>
      <c r="R12233" s="59"/>
    </row>
    <row r="12234" spans="11:18" x14ac:dyDescent="0.2">
      <c r="K12234" s="17">
        <v>12225</v>
      </c>
      <c r="L12234" s="50">
        <v>1.8135620821322406E-3</v>
      </c>
      <c r="M12234" s="50">
        <v>1.8268892679476267E-3</v>
      </c>
      <c r="N12234" s="50">
        <v>4.9000000000000002E-2</v>
      </c>
      <c r="O12234" s="50">
        <v>4.9399999999999999E-2</v>
      </c>
      <c r="R12234" s="59"/>
    </row>
    <row r="12235" spans="11:18" x14ac:dyDescent="0.2">
      <c r="K12235" s="17">
        <v>12226</v>
      </c>
      <c r="L12235" s="50">
        <v>1.8564602485560222E-3</v>
      </c>
      <c r="M12235" s="50">
        <v>1.869974664494823E-3</v>
      </c>
      <c r="N12235" s="50">
        <v>4.9799999999999997E-2</v>
      </c>
      <c r="O12235" s="50">
        <v>5.0200000000000002E-2</v>
      </c>
      <c r="R12235" s="59"/>
    </row>
    <row r="12236" spans="11:18" x14ac:dyDescent="0.2">
      <c r="K12236" s="17">
        <v>12227</v>
      </c>
      <c r="L12236" s="50">
        <v>1.7706841957351727E-3</v>
      </c>
      <c r="M12236" s="50">
        <v>1.784129146534297E-3</v>
      </c>
      <c r="N12236" s="50">
        <v>4.9399999999999999E-2</v>
      </c>
      <c r="O12236" s="50">
        <v>5.0200000000000002E-2</v>
      </c>
      <c r="R12236" s="59"/>
    </row>
    <row r="12237" spans="11:18" x14ac:dyDescent="0.2">
      <c r="K12237" s="17">
        <v>12228</v>
      </c>
      <c r="L12237" s="50">
        <v>1.5303927718059429E-3</v>
      </c>
      <c r="M12237" s="50">
        <v>1.543292343458404E-3</v>
      </c>
      <c r="N12237" s="50">
        <v>4.7800000000000002E-2</v>
      </c>
      <c r="O12237" s="50">
        <v>4.82E-2</v>
      </c>
      <c r="R12237" s="59"/>
    </row>
    <row r="12238" spans="11:18" x14ac:dyDescent="0.2">
      <c r="K12238" s="17">
        <v>12229</v>
      </c>
      <c r="L12238" s="50">
        <v>1.5305395707968109E-3</v>
      </c>
      <c r="M12238" s="50">
        <v>1.5428926637657677E-3</v>
      </c>
      <c r="N12238" s="50">
        <v>4.58E-2</v>
      </c>
      <c r="O12238" s="50">
        <v>4.5999999999999999E-2</v>
      </c>
      <c r="R12238" s="59"/>
    </row>
    <row r="12239" spans="11:18" x14ac:dyDescent="0.2">
      <c r="K12239" s="17">
        <v>12230</v>
      </c>
      <c r="L12239" s="50">
        <v>1.8787826193842766E-3</v>
      </c>
      <c r="M12239" s="50">
        <v>1.8927290271903313E-3</v>
      </c>
      <c r="N12239" s="50">
        <v>5.1200000000000002E-2</v>
      </c>
      <c r="O12239" s="50">
        <v>5.16E-2</v>
      </c>
      <c r="R12239" s="59"/>
    </row>
    <row r="12240" spans="11:18" x14ac:dyDescent="0.2">
      <c r="K12240" s="17">
        <v>12231</v>
      </c>
      <c r="L12240" s="50">
        <v>1.5316997110822819E-3</v>
      </c>
      <c r="M12240" s="50">
        <v>1.5440432940968425E-3</v>
      </c>
      <c r="N12240" s="50">
        <v>4.5400000000000003E-2</v>
      </c>
      <c r="O12240" s="50">
        <v>4.6199999999999998E-2</v>
      </c>
      <c r="R12240" s="59"/>
    </row>
    <row r="12241" spans="11:18" x14ac:dyDescent="0.2">
      <c r="K12241" s="17">
        <v>12232</v>
      </c>
      <c r="L12241" s="50">
        <v>1.5885934694201507E-3</v>
      </c>
      <c r="M12241" s="50">
        <v>1.6019664640835544E-3</v>
      </c>
      <c r="N12241" s="50">
        <v>4.9399999999999999E-2</v>
      </c>
      <c r="O12241" s="50">
        <v>4.9799999999999997E-2</v>
      </c>
      <c r="R12241" s="59"/>
    </row>
    <row r="12242" spans="11:18" x14ac:dyDescent="0.2">
      <c r="K12242" s="17">
        <v>12233</v>
      </c>
      <c r="L12242" s="50">
        <v>1.8053068807213392E-3</v>
      </c>
      <c r="M12242" s="50">
        <v>1.8194497480240933E-3</v>
      </c>
      <c r="N12242" s="50">
        <v>5.2200000000000003E-2</v>
      </c>
      <c r="O12242" s="50">
        <v>5.2600000000000001E-2</v>
      </c>
      <c r="R12242" s="59"/>
    </row>
    <row r="12243" spans="11:18" x14ac:dyDescent="0.2">
      <c r="K12243" s="17">
        <v>12234</v>
      </c>
      <c r="L12243" s="50">
        <v>1.7280973787651781E-3</v>
      </c>
      <c r="M12243" s="50">
        <v>1.7416095283367685E-3</v>
      </c>
      <c r="N12243" s="50">
        <v>0.05</v>
      </c>
      <c r="O12243" s="50">
        <v>5.0200000000000002E-2</v>
      </c>
      <c r="R12243" s="59"/>
    </row>
    <row r="12244" spans="11:18" x14ac:dyDescent="0.2">
      <c r="K12244" s="17">
        <v>12235</v>
      </c>
      <c r="L12244" s="50">
        <v>1.6286337653996306E-3</v>
      </c>
      <c r="M12244" s="50">
        <v>1.643279137106908E-3</v>
      </c>
      <c r="N12244" s="50">
        <v>5.4199999999999998E-2</v>
      </c>
      <c r="O12244" s="50">
        <v>5.5E-2</v>
      </c>
      <c r="R12244" s="59"/>
    </row>
    <row r="12245" spans="11:18" x14ac:dyDescent="0.2">
      <c r="K12245" s="17">
        <v>12236</v>
      </c>
      <c r="L12245" s="50">
        <v>1.8306835426395239E-3</v>
      </c>
      <c r="M12245" s="50">
        <v>1.8453994112346257E-3</v>
      </c>
      <c r="N12245" s="50">
        <v>5.4399999999999997E-2</v>
      </c>
      <c r="O12245" s="50">
        <v>5.5E-2</v>
      </c>
      <c r="R12245" s="59"/>
    </row>
    <row r="12246" spans="11:18" x14ac:dyDescent="0.2">
      <c r="K12246" s="17">
        <v>12237</v>
      </c>
      <c r="L12246" s="50">
        <v>1.7953298826772809E-3</v>
      </c>
      <c r="M12246" s="50">
        <v>1.8110533409326666E-3</v>
      </c>
      <c r="N12246" s="50">
        <v>5.8400000000000001E-2</v>
      </c>
      <c r="O12246" s="50">
        <v>5.8799999999999998E-2</v>
      </c>
      <c r="R12246" s="59"/>
    </row>
    <row r="12247" spans="11:18" x14ac:dyDescent="0.2">
      <c r="K12247" s="17">
        <v>12238</v>
      </c>
      <c r="L12247" s="50">
        <v>1.7032671965210848E-3</v>
      </c>
      <c r="M12247" s="50">
        <v>1.7168048995536232E-3</v>
      </c>
      <c r="N12247" s="50">
        <v>0.05</v>
      </c>
      <c r="O12247" s="50">
        <v>5.0200000000000002E-2</v>
      </c>
      <c r="R12247" s="59"/>
    </row>
    <row r="12248" spans="11:18" x14ac:dyDescent="0.2">
      <c r="K12248" s="17">
        <v>12239</v>
      </c>
      <c r="L12248" s="50">
        <v>1.472279333594283E-3</v>
      </c>
      <c r="M12248" s="50">
        <v>1.4850444168651223E-3</v>
      </c>
      <c r="N12248" s="50">
        <v>4.7399999999999998E-2</v>
      </c>
      <c r="O12248" s="50">
        <v>4.7600000000000003E-2</v>
      </c>
      <c r="R12248" s="59"/>
    </row>
    <row r="12249" spans="11:18" x14ac:dyDescent="0.2">
      <c r="K12249" s="17">
        <v>12240</v>
      </c>
      <c r="L12249" s="50">
        <v>1.6338800612450395E-3</v>
      </c>
      <c r="M12249" s="50">
        <v>1.647148444059136E-3</v>
      </c>
      <c r="N12249" s="50">
        <v>4.9000000000000002E-2</v>
      </c>
      <c r="O12249" s="50">
        <v>4.9399999999999999E-2</v>
      </c>
      <c r="R12249" s="59"/>
    </row>
    <row r="12250" spans="11:18" x14ac:dyDescent="0.2">
      <c r="K12250" s="17">
        <v>12241</v>
      </c>
      <c r="L12250" s="50">
        <v>1.9294026623105618E-3</v>
      </c>
      <c r="M12250" s="50">
        <v>1.9427611821064969E-3</v>
      </c>
      <c r="N12250" s="50">
        <v>4.9200000000000001E-2</v>
      </c>
      <c r="O12250" s="50">
        <v>4.9200000000000001E-2</v>
      </c>
      <c r="R12250" s="59"/>
    </row>
    <row r="12251" spans="11:18" x14ac:dyDescent="0.2">
      <c r="K12251" s="17">
        <v>12242</v>
      </c>
      <c r="L12251" s="50">
        <v>1.8725812259412584E-3</v>
      </c>
      <c r="M12251" s="50">
        <v>1.8871626014097434E-3</v>
      </c>
      <c r="N12251" s="50">
        <v>5.3999999999999999E-2</v>
      </c>
      <c r="O12251" s="50">
        <v>5.3999999999999999E-2</v>
      </c>
      <c r="R12251" s="59"/>
    </row>
    <row r="12252" spans="11:18" x14ac:dyDescent="0.2">
      <c r="K12252" s="17">
        <v>12243</v>
      </c>
      <c r="L12252" s="50">
        <v>1.7775743339101609E-3</v>
      </c>
      <c r="M12252" s="50">
        <v>1.7915341204934241E-3</v>
      </c>
      <c r="N12252" s="50">
        <v>5.1400000000000001E-2</v>
      </c>
      <c r="O12252" s="50">
        <v>5.1999999999999998E-2</v>
      </c>
      <c r="R12252" s="59"/>
    </row>
    <row r="12253" spans="11:18" x14ac:dyDescent="0.2">
      <c r="K12253" s="17">
        <v>12244</v>
      </c>
      <c r="L12253" s="50">
        <v>1.7200632139736491E-3</v>
      </c>
      <c r="M12253" s="50">
        <v>1.7344151228841237E-3</v>
      </c>
      <c r="N12253" s="50">
        <v>5.2999999999999999E-2</v>
      </c>
      <c r="O12253" s="50">
        <v>5.3600000000000002E-2</v>
      </c>
      <c r="R12253" s="59"/>
    </row>
    <row r="12254" spans="11:18" x14ac:dyDescent="0.2">
      <c r="K12254" s="17">
        <v>12245</v>
      </c>
      <c r="L12254" s="50">
        <v>1.7734584830420392E-3</v>
      </c>
      <c r="M12254" s="50">
        <v>1.7876194229437768E-3</v>
      </c>
      <c r="N12254" s="50">
        <v>5.2200000000000003E-2</v>
      </c>
      <c r="O12254" s="50">
        <v>5.2999999999999999E-2</v>
      </c>
      <c r="R12254" s="59"/>
    </row>
    <row r="12255" spans="11:18" x14ac:dyDescent="0.2">
      <c r="K12255" s="17">
        <v>12246</v>
      </c>
      <c r="L12255" s="50">
        <v>1.5397386483205662E-3</v>
      </c>
      <c r="M12255" s="50">
        <v>1.5531244883905367E-3</v>
      </c>
      <c r="N12255" s="50">
        <v>4.9799999999999997E-2</v>
      </c>
      <c r="O12255" s="50">
        <v>4.9799999999999997E-2</v>
      </c>
      <c r="R12255" s="59"/>
    </row>
    <row r="12256" spans="11:18" x14ac:dyDescent="0.2">
      <c r="K12256" s="17">
        <v>12247</v>
      </c>
      <c r="L12256" s="50">
        <v>1.8575895069237226E-3</v>
      </c>
      <c r="M12256" s="50">
        <v>1.8725495939846042E-3</v>
      </c>
      <c r="N12256" s="50">
        <v>5.5199999999999999E-2</v>
      </c>
      <c r="O12256" s="50">
        <v>5.5599999999999997E-2</v>
      </c>
      <c r="R12256" s="59"/>
    </row>
    <row r="12257" spans="11:18" x14ac:dyDescent="0.2">
      <c r="K12257" s="17">
        <v>12248</v>
      </c>
      <c r="L12257" s="50">
        <v>2.0830579189548034E-3</v>
      </c>
      <c r="M12257" s="50">
        <v>2.0979152788182728E-3</v>
      </c>
      <c r="N12257" s="50">
        <v>5.4800000000000001E-2</v>
      </c>
      <c r="O12257" s="50">
        <v>5.4800000000000001E-2</v>
      </c>
      <c r="R12257" s="59"/>
    </row>
    <row r="12258" spans="11:18" x14ac:dyDescent="0.2">
      <c r="K12258" s="17">
        <v>12249</v>
      </c>
      <c r="L12258" s="50">
        <v>1.6141201121977072E-3</v>
      </c>
      <c r="M12258" s="50">
        <v>1.6260825655744493E-3</v>
      </c>
      <c r="N12258" s="50">
        <v>4.3999999999999997E-2</v>
      </c>
      <c r="O12258" s="50">
        <v>4.4600000000000001E-2</v>
      </c>
      <c r="R12258" s="59"/>
    </row>
    <row r="12259" spans="11:18" x14ac:dyDescent="0.2">
      <c r="K12259" s="17">
        <v>12250</v>
      </c>
      <c r="L12259" s="50">
        <v>1.760173429743984E-3</v>
      </c>
      <c r="M12259" s="50">
        <v>1.7742006265401781E-3</v>
      </c>
      <c r="N12259" s="50">
        <v>5.1999999999999998E-2</v>
      </c>
      <c r="O12259" s="50">
        <v>5.1999999999999998E-2</v>
      </c>
      <c r="R12259" s="59"/>
    </row>
    <row r="12260" spans="11:18" x14ac:dyDescent="0.2">
      <c r="K12260" s="17">
        <v>12251</v>
      </c>
      <c r="L12260" s="50">
        <v>1.6339183471783425E-3</v>
      </c>
      <c r="M12260" s="50">
        <v>1.64728078572298E-3</v>
      </c>
      <c r="N12260" s="50">
        <v>4.9200000000000001E-2</v>
      </c>
      <c r="O12260" s="50">
        <v>0.05</v>
      </c>
      <c r="R12260" s="59"/>
    </row>
    <row r="12261" spans="11:18" x14ac:dyDescent="0.2">
      <c r="K12261" s="17">
        <v>12252</v>
      </c>
      <c r="L12261" s="50">
        <v>1.6183185273114947E-3</v>
      </c>
      <c r="M12261" s="50">
        <v>1.631607311388402E-3</v>
      </c>
      <c r="N12261" s="50">
        <v>4.9200000000000001E-2</v>
      </c>
      <c r="O12261" s="50">
        <v>4.9399999999999999E-2</v>
      </c>
      <c r="R12261" s="59"/>
    </row>
    <row r="12262" spans="11:18" x14ac:dyDescent="0.2">
      <c r="K12262" s="17">
        <v>12253</v>
      </c>
      <c r="L12262" s="50">
        <v>1.7717749900046566E-3</v>
      </c>
      <c r="M12262" s="50">
        <v>1.7857109368017564E-3</v>
      </c>
      <c r="N12262" s="50">
        <v>5.16E-2</v>
      </c>
      <c r="O12262" s="50">
        <v>5.1799999999999999E-2</v>
      </c>
      <c r="R12262" s="59"/>
    </row>
    <row r="12263" spans="11:18" x14ac:dyDescent="0.2">
      <c r="K12263" s="17">
        <v>12254</v>
      </c>
      <c r="L12263" s="50">
        <v>1.8817045608414394E-3</v>
      </c>
      <c r="M12263" s="50">
        <v>1.8962228022471799E-3</v>
      </c>
      <c r="N12263" s="50">
        <v>5.3600000000000002E-2</v>
      </c>
      <c r="O12263" s="50">
        <v>5.4199999999999998E-2</v>
      </c>
      <c r="R12263" s="59"/>
    </row>
    <row r="12264" spans="11:18" x14ac:dyDescent="0.2">
      <c r="K12264" s="17">
        <v>12255</v>
      </c>
      <c r="L12264" s="50">
        <v>1.8029204214999076E-3</v>
      </c>
      <c r="M12264" s="50">
        <v>1.8173087691086198E-3</v>
      </c>
      <c r="N12264" s="50">
        <v>5.28E-2</v>
      </c>
      <c r="O12264" s="50">
        <v>5.3400000000000003E-2</v>
      </c>
      <c r="R12264" s="59"/>
    </row>
    <row r="12265" spans="11:18" x14ac:dyDescent="0.2">
      <c r="K12265" s="17">
        <v>12256</v>
      </c>
      <c r="L12265" s="50">
        <v>1.7239621183721173E-3</v>
      </c>
      <c r="M12265" s="50">
        <v>1.7379425606687561E-3</v>
      </c>
      <c r="N12265" s="50">
        <v>5.1799999999999999E-2</v>
      </c>
      <c r="O12265" s="50">
        <v>5.1999999999999998E-2</v>
      </c>
      <c r="R12265" s="59"/>
    </row>
    <row r="12266" spans="11:18" x14ac:dyDescent="0.2">
      <c r="K12266" s="17">
        <v>12257</v>
      </c>
      <c r="L12266" s="50">
        <v>1.8604113643979677E-3</v>
      </c>
      <c r="M12266" s="50">
        <v>1.8751956632699659E-3</v>
      </c>
      <c r="N12266" s="50">
        <v>5.4800000000000001E-2</v>
      </c>
      <c r="O12266" s="50">
        <v>5.4800000000000001E-2</v>
      </c>
      <c r="R12266" s="59"/>
    </row>
    <row r="12267" spans="11:18" x14ac:dyDescent="0.2">
      <c r="K12267" s="17">
        <v>12258</v>
      </c>
      <c r="L12267" s="50">
        <v>1.9901826803797049E-3</v>
      </c>
      <c r="M12267" s="50">
        <v>2.004973265035237E-3</v>
      </c>
      <c r="N12267" s="50">
        <v>5.4600000000000003E-2</v>
      </c>
      <c r="O12267" s="50">
        <v>5.4800000000000001E-2</v>
      </c>
      <c r="R12267" s="59"/>
    </row>
    <row r="12268" spans="11:18" x14ac:dyDescent="0.2">
      <c r="K12268" s="17">
        <v>12259</v>
      </c>
      <c r="L12268" s="50">
        <v>1.6743183521722496E-3</v>
      </c>
      <c r="M12268" s="50">
        <v>1.6883052854886635E-3</v>
      </c>
      <c r="N12268" s="50">
        <v>5.1799999999999999E-2</v>
      </c>
      <c r="O12268" s="50">
        <v>5.2200000000000003E-2</v>
      </c>
      <c r="R12268" s="59"/>
    </row>
    <row r="12269" spans="11:18" x14ac:dyDescent="0.2">
      <c r="K12269" s="17">
        <v>12260</v>
      </c>
      <c r="L12269" s="50">
        <v>1.6416440377523202E-3</v>
      </c>
      <c r="M12269" s="50">
        <v>1.6545611824235621E-3</v>
      </c>
      <c r="N12269" s="50">
        <v>4.7800000000000002E-2</v>
      </c>
      <c r="O12269" s="50">
        <v>4.82E-2</v>
      </c>
      <c r="R12269" s="59"/>
    </row>
    <row r="12270" spans="11:18" x14ac:dyDescent="0.2">
      <c r="K12270" s="17">
        <v>12261</v>
      </c>
      <c r="L12270" s="50">
        <v>2.0030885600232588E-3</v>
      </c>
      <c r="M12270" s="50">
        <v>2.0191611796179184E-3</v>
      </c>
      <c r="N12270" s="50">
        <v>5.96E-2</v>
      </c>
      <c r="O12270" s="50">
        <v>5.96E-2</v>
      </c>
      <c r="R12270" s="59"/>
    </row>
    <row r="12271" spans="11:18" x14ac:dyDescent="0.2">
      <c r="K12271" s="17">
        <v>12262</v>
      </c>
      <c r="L12271" s="50">
        <v>1.5460190530261222E-3</v>
      </c>
      <c r="M12271" s="50">
        <v>1.558866379816716E-3</v>
      </c>
      <c r="N12271" s="50">
        <v>4.7600000000000003E-2</v>
      </c>
      <c r="O12271" s="50">
        <v>4.7800000000000002E-2</v>
      </c>
      <c r="R12271" s="59"/>
    </row>
    <row r="12272" spans="11:18" x14ac:dyDescent="0.2">
      <c r="K12272" s="17">
        <v>12263</v>
      </c>
      <c r="L12272" s="50">
        <v>1.7836095492864115E-3</v>
      </c>
      <c r="M12272" s="50">
        <v>1.7981215201079998E-3</v>
      </c>
      <c r="N12272" s="50">
        <v>5.3199999999999997E-2</v>
      </c>
      <c r="O12272" s="50">
        <v>5.4600000000000003E-2</v>
      </c>
      <c r="R12272" s="59"/>
    </row>
    <row r="12273" spans="11:18" x14ac:dyDescent="0.2">
      <c r="K12273" s="17">
        <v>12264</v>
      </c>
      <c r="L12273" s="50">
        <v>1.793984156301202E-3</v>
      </c>
      <c r="M12273" s="50">
        <v>1.8076516873743575E-3</v>
      </c>
      <c r="N12273" s="50">
        <v>5.04E-2</v>
      </c>
      <c r="O12273" s="50">
        <v>5.0599999999999999E-2</v>
      </c>
      <c r="R12273" s="59"/>
    </row>
    <row r="12274" spans="11:18" x14ac:dyDescent="0.2">
      <c r="K12274" s="17">
        <v>12265</v>
      </c>
      <c r="L12274" s="50">
        <v>1.72099193251808E-3</v>
      </c>
      <c r="M12274" s="50">
        <v>1.7355752935130074E-3</v>
      </c>
      <c r="N12274" s="50">
        <v>5.4199999999999998E-2</v>
      </c>
      <c r="O12274" s="50">
        <v>5.4199999999999998E-2</v>
      </c>
      <c r="R12274" s="59"/>
    </row>
    <row r="12275" spans="11:18" x14ac:dyDescent="0.2">
      <c r="K12275" s="17">
        <v>12266</v>
      </c>
      <c r="L12275" s="50">
        <v>1.6834297041444786E-3</v>
      </c>
      <c r="M12275" s="50">
        <v>1.6965959708505444E-3</v>
      </c>
      <c r="N12275" s="50">
        <v>4.8599999999999997E-2</v>
      </c>
      <c r="O12275" s="50">
        <v>4.9200000000000001E-2</v>
      </c>
      <c r="R12275" s="59"/>
    </row>
    <row r="12276" spans="11:18" x14ac:dyDescent="0.2">
      <c r="K12276" s="17">
        <v>12267</v>
      </c>
      <c r="L12276" s="50">
        <v>1.490251509880024E-3</v>
      </c>
      <c r="M12276" s="50">
        <v>1.5020302113384044E-3</v>
      </c>
      <c r="N12276" s="50">
        <v>4.36E-2</v>
      </c>
      <c r="O12276" s="50">
        <v>4.3799999999999999E-2</v>
      </c>
      <c r="R12276" s="59"/>
    </row>
    <row r="12277" spans="11:18" x14ac:dyDescent="0.2">
      <c r="K12277" s="17">
        <v>12268</v>
      </c>
      <c r="L12277" s="50">
        <v>1.7713472480937759E-3</v>
      </c>
      <c r="M12277" s="50">
        <v>1.7853387582057998E-3</v>
      </c>
      <c r="N12277" s="50">
        <v>5.16E-2</v>
      </c>
      <c r="O12277" s="50">
        <v>5.2200000000000003E-2</v>
      </c>
      <c r="R12277" s="59"/>
    </row>
    <row r="12278" spans="11:18" x14ac:dyDescent="0.2">
      <c r="K12278" s="17">
        <v>12269</v>
      </c>
      <c r="L12278" s="50">
        <v>1.8748241724257475E-3</v>
      </c>
      <c r="M12278" s="50">
        <v>1.8903200487216034E-3</v>
      </c>
      <c r="N12278" s="50">
        <v>5.74E-2</v>
      </c>
      <c r="O12278" s="50">
        <v>5.7599999999999998E-2</v>
      </c>
      <c r="R12278" s="59"/>
    </row>
    <row r="12279" spans="11:18" x14ac:dyDescent="0.2">
      <c r="K12279" s="17">
        <v>12270</v>
      </c>
      <c r="L12279" s="50">
        <v>1.6686069279472459E-3</v>
      </c>
      <c r="M12279" s="50">
        <v>1.6820220711655821E-3</v>
      </c>
      <c r="N12279" s="50">
        <v>4.9599999999999998E-2</v>
      </c>
      <c r="O12279" s="50">
        <v>0.05</v>
      </c>
      <c r="R12279" s="59"/>
    </row>
    <row r="12280" spans="11:18" x14ac:dyDescent="0.2">
      <c r="K12280" s="17">
        <v>12271</v>
      </c>
      <c r="L12280" s="50">
        <v>1.8498328231659261E-3</v>
      </c>
      <c r="M12280" s="50">
        <v>1.864148989768351E-3</v>
      </c>
      <c r="N12280" s="50">
        <v>5.28E-2</v>
      </c>
      <c r="O12280" s="50">
        <v>5.3199999999999997E-2</v>
      </c>
      <c r="R12280" s="59"/>
    </row>
    <row r="12281" spans="11:18" x14ac:dyDescent="0.2">
      <c r="K12281" s="17">
        <v>12272</v>
      </c>
      <c r="L12281" s="50">
        <v>1.8174811116380095E-3</v>
      </c>
      <c r="M12281" s="50">
        <v>1.8325318420301998E-3</v>
      </c>
      <c r="N12281" s="50">
        <v>5.5800000000000002E-2</v>
      </c>
      <c r="O12281" s="50">
        <v>5.62E-2</v>
      </c>
      <c r="R12281" s="59"/>
    </row>
    <row r="12282" spans="11:18" x14ac:dyDescent="0.2">
      <c r="K12282" s="17">
        <v>12273</v>
      </c>
      <c r="L12282" s="50">
        <v>1.8353848110720251E-3</v>
      </c>
      <c r="M12282" s="50">
        <v>1.8490690656204802E-3</v>
      </c>
      <c r="N12282" s="50">
        <v>5.04E-2</v>
      </c>
      <c r="O12282" s="50">
        <v>5.0799999999999998E-2</v>
      </c>
      <c r="R12282" s="59"/>
    </row>
    <row r="12283" spans="11:18" x14ac:dyDescent="0.2">
      <c r="K12283" s="17">
        <v>12274</v>
      </c>
      <c r="L12283" s="50">
        <v>1.6677782856810912E-3</v>
      </c>
      <c r="M12283" s="50">
        <v>1.6814541235054665E-3</v>
      </c>
      <c r="N12283" s="50">
        <v>5.0599999999999999E-2</v>
      </c>
      <c r="O12283" s="50">
        <v>5.0799999999999998E-2</v>
      </c>
      <c r="R12283" s="59"/>
    </row>
    <row r="12284" spans="11:18" x14ac:dyDescent="0.2">
      <c r="K12284" s="17">
        <v>12275</v>
      </c>
      <c r="L12284" s="50">
        <v>1.576373424572996E-3</v>
      </c>
      <c r="M12284" s="50">
        <v>1.5903430266657537E-3</v>
      </c>
      <c r="N12284" s="50">
        <v>5.1799999999999999E-2</v>
      </c>
      <c r="O12284" s="50">
        <v>5.2200000000000003E-2</v>
      </c>
      <c r="R12284" s="59"/>
    </row>
    <row r="12285" spans="11:18" x14ac:dyDescent="0.2">
      <c r="K12285" s="17">
        <v>12276</v>
      </c>
      <c r="L12285" s="50">
        <v>1.8740843744026697E-3</v>
      </c>
      <c r="M12285" s="50">
        <v>1.8873250301864812E-3</v>
      </c>
      <c r="N12285" s="50">
        <v>4.8800000000000003E-2</v>
      </c>
      <c r="O12285" s="50">
        <v>4.9000000000000002E-2</v>
      </c>
      <c r="R12285" s="59"/>
    </row>
    <row r="12286" spans="11:18" x14ac:dyDescent="0.2">
      <c r="K12286" s="17">
        <v>12277</v>
      </c>
      <c r="L12286" s="50">
        <v>1.9784033494833872E-3</v>
      </c>
      <c r="M12286" s="50">
        <v>1.9931284658288731E-3</v>
      </c>
      <c r="N12286" s="50">
        <v>5.4399999999999997E-2</v>
      </c>
      <c r="O12286" s="50">
        <v>5.4600000000000003E-2</v>
      </c>
      <c r="R12286" s="59"/>
    </row>
    <row r="12287" spans="11:18" x14ac:dyDescent="0.2">
      <c r="K12287" s="17">
        <v>12278</v>
      </c>
      <c r="L12287" s="50">
        <v>1.8257778551772539E-3</v>
      </c>
      <c r="M12287" s="50">
        <v>1.8401333403238269E-3</v>
      </c>
      <c r="N12287" s="50">
        <v>5.2999999999999999E-2</v>
      </c>
      <c r="O12287" s="50">
        <v>5.3199999999999997E-2</v>
      </c>
      <c r="R12287" s="59"/>
    </row>
    <row r="12288" spans="11:18" x14ac:dyDescent="0.2">
      <c r="K12288" s="17">
        <v>12279</v>
      </c>
      <c r="L12288" s="50">
        <v>2.0063379579043383E-3</v>
      </c>
      <c r="M12288" s="50">
        <v>2.0212218715058034E-3</v>
      </c>
      <c r="N12288" s="50">
        <v>5.5E-2</v>
      </c>
      <c r="O12288" s="50">
        <v>5.5E-2</v>
      </c>
      <c r="R12288" s="59"/>
    </row>
    <row r="12289" spans="11:18" x14ac:dyDescent="0.2">
      <c r="K12289" s="17">
        <v>12280</v>
      </c>
      <c r="L12289" s="50">
        <v>1.8236100440885146E-3</v>
      </c>
      <c r="M12289" s="50">
        <v>1.8368044462398956E-3</v>
      </c>
      <c r="N12289" s="50">
        <v>4.8599999999999997E-2</v>
      </c>
      <c r="O12289" s="50">
        <v>4.8800000000000003E-2</v>
      </c>
      <c r="R12289" s="59"/>
    </row>
    <row r="12290" spans="11:18" x14ac:dyDescent="0.2">
      <c r="K12290" s="17">
        <v>12281</v>
      </c>
      <c r="L12290" s="50">
        <v>1.8499842641606379E-3</v>
      </c>
      <c r="M12290" s="50">
        <v>1.8652824336959431E-3</v>
      </c>
      <c r="N12290" s="50">
        <v>5.6800000000000003E-2</v>
      </c>
      <c r="O12290" s="50">
        <v>5.6800000000000003E-2</v>
      </c>
      <c r="R12290" s="59"/>
    </row>
    <row r="12291" spans="11:18" x14ac:dyDescent="0.2">
      <c r="K12291" s="17">
        <v>12282</v>
      </c>
      <c r="L12291" s="50">
        <v>1.6298919013424714E-3</v>
      </c>
      <c r="M12291" s="50">
        <v>1.6434846275405885E-3</v>
      </c>
      <c r="N12291" s="50">
        <v>5.04E-2</v>
      </c>
      <c r="O12291" s="50">
        <v>5.0599999999999999E-2</v>
      </c>
      <c r="R12291" s="59"/>
    </row>
    <row r="12292" spans="11:18" x14ac:dyDescent="0.2">
      <c r="K12292" s="17">
        <v>12283</v>
      </c>
      <c r="L12292" s="50">
        <v>1.6339755465982031E-3</v>
      </c>
      <c r="M12292" s="50">
        <v>1.6476177165030215E-3</v>
      </c>
      <c r="N12292" s="50">
        <v>5.0599999999999999E-2</v>
      </c>
      <c r="O12292" s="50">
        <v>5.0999999999999997E-2</v>
      </c>
      <c r="R12292" s="59"/>
    </row>
    <row r="12293" spans="11:18" x14ac:dyDescent="0.2">
      <c r="K12293" s="17">
        <v>12284</v>
      </c>
      <c r="L12293" s="50">
        <v>1.897397314437304E-3</v>
      </c>
      <c r="M12293" s="50">
        <v>1.9118622589787773E-3</v>
      </c>
      <c r="N12293" s="50">
        <v>5.3199999999999997E-2</v>
      </c>
      <c r="O12293" s="50">
        <v>5.3600000000000002E-2</v>
      </c>
      <c r="R12293" s="59"/>
    </row>
    <row r="12294" spans="11:18" x14ac:dyDescent="0.2">
      <c r="K12294" s="17">
        <v>12285</v>
      </c>
      <c r="L12294" s="50">
        <v>1.9765869371737889E-3</v>
      </c>
      <c r="M12294" s="50">
        <v>1.9921335680235111E-3</v>
      </c>
      <c r="N12294" s="50">
        <v>5.7599999999999998E-2</v>
      </c>
      <c r="O12294" s="50">
        <v>5.7599999999999998E-2</v>
      </c>
      <c r="R12294" s="59"/>
    </row>
    <row r="12295" spans="11:18" x14ac:dyDescent="0.2">
      <c r="K12295" s="17">
        <v>12286</v>
      </c>
      <c r="L12295" s="50">
        <v>1.7860176824359992E-3</v>
      </c>
      <c r="M12295" s="50">
        <v>1.7998159569841668E-3</v>
      </c>
      <c r="N12295" s="50">
        <v>5.0799999999999998E-2</v>
      </c>
      <c r="O12295" s="50">
        <v>5.1200000000000002E-2</v>
      </c>
      <c r="R12295" s="59"/>
    </row>
    <row r="12296" spans="11:18" x14ac:dyDescent="0.2">
      <c r="K12296" s="17">
        <v>12287</v>
      </c>
      <c r="L12296" s="50">
        <v>1.5911069338006355E-3</v>
      </c>
      <c r="M12296" s="50">
        <v>1.6040242045401829E-3</v>
      </c>
      <c r="N12296" s="50">
        <v>4.7199999999999999E-2</v>
      </c>
      <c r="O12296" s="50">
        <v>4.82E-2</v>
      </c>
      <c r="R12296" s="59"/>
    </row>
    <row r="12297" spans="11:18" x14ac:dyDescent="0.2">
      <c r="K12297" s="17">
        <v>12288</v>
      </c>
      <c r="L12297" s="50">
        <v>1.5672563911229905E-3</v>
      </c>
      <c r="M12297" s="50">
        <v>1.5809168229151502E-3</v>
      </c>
      <c r="N12297" s="50">
        <v>5.0599999999999999E-2</v>
      </c>
      <c r="O12297" s="50">
        <v>5.0999999999999997E-2</v>
      </c>
      <c r="R12297" s="59"/>
    </row>
    <row r="12298" spans="11:18" x14ac:dyDescent="0.2">
      <c r="K12298" s="17">
        <v>12289</v>
      </c>
      <c r="L12298" s="50">
        <v>1.664290728228423E-3</v>
      </c>
      <c r="M12298" s="50">
        <v>1.6776399969038146E-3</v>
      </c>
      <c r="N12298" s="50">
        <v>4.9200000000000001E-2</v>
      </c>
      <c r="O12298" s="50">
        <v>4.9799999999999997E-2</v>
      </c>
      <c r="R12298" s="59"/>
    </row>
    <row r="12299" spans="11:18" x14ac:dyDescent="0.2">
      <c r="K12299" s="17">
        <v>12290</v>
      </c>
      <c r="L12299" s="50">
        <v>1.7390769169991214E-3</v>
      </c>
      <c r="M12299" s="50">
        <v>1.7528902741021089E-3</v>
      </c>
      <c r="N12299" s="50">
        <v>5.1200000000000002E-2</v>
      </c>
      <c r="O12299" s="50">
        <v>5.1200000000000002E-2</v>
      </c>
      <c r="R12299" s="59"/>
    </row>
    <row r="12300" spans="11:18" x14ac:dyDescent="0.2">
      <c r="K12300" s="17">
        <v>12291</v>
      </c>
      <c r="L12300" s="50">
        <v>1.5937901715004611E-3</v>
      </c>
      <c r="M12300" s="50">
        <v>1.6063660807919692E-3</v>
      </c>
      <c r="N12300" s="50">
        <v>4.6600000000000003E-2</v>
      </c>
      <c r="O12300" s="50">
        <v>4.6600000000000003E-2</v>
      </c>
      <c r="R12300" s="59"/>
    </row>
    <row r="12301" spans="11:18" x14ac:dyDescent="0.2">
      <c r="K12301" s="17">
        <v>12292</v>
      </c>
      <c r="L12301" s="50">
        <v>1.8489210688635424E-3</v>
      </c>
      <c r="M12301" s="50">
        <v>1.8632883968055292E-3</v>
      </c>
      <c r="N12301" s="50">
        <v>5.3199999999999997E-2</v>
      </c>
      <c r="O12301" s="50">
        <v>5.3400000000000003E-2</v>
      </c>
      <c r="R12301" s="59"/>
    </row>
    <row r="12302" spans="11:18" x14ac:dyDescent="0.2">
      <c r="K12302" s="17">
        <v>12293</v>
      </c>
      <c r="L12302" s="50">
        <v>1.4937445777024627E-3</v>
      </c>
      <c r="M12302" s="50">
        <v>1.5067628999440909E-3</v>
      </c>
      <c r="N12302" s="50">
        <v>4.7800000000000002E-2</v>
      </c>
      <c r="O12302" s="50">
        <v>4.8599999999999997E-2</v>
      </c>
      <c r="R12302" s="59"/>
    </row>
    <row r="12303" spans="11:18" x14ac:dyDescent="0.2">
      <c r="K12303" s="17">
        <v>12294</v>
      </c>
      <c r="L12303" s="50">
        <v>1.6541565167102262E-3</v>
      </c>
      <c r="M12303" s="50">
        <v>1.6682486538691363E-3</v>
      </c>
      <c r="N12303" s="50">
        <v>5.2200000000000003E-2</v>
      </c>
      <c r="O12303" s="50">
        <v>5.2400000000000002E-2</v>
      </c>
      <c r="R12303" s="59"/>
    </row>
    <row r="12304" spans="11:18" x14ac:dyDescent="0.2">
      <c r="K12304" s="17">
        <v>12295</v>
      </c>
      <c r="L12304" s="50">
        <v>1.563048754546135E-3</v>
      </c>
      <c r="M12304" s="50">
        <v>1.5759197837316101E-3</v>
      </c>
      <c r="N12304" s="50">
        <v>4.7600000000000003E-2</v>
      </c>
      <c r="O12304" s="50">
        <v>4.7800000000000002E-2</v>
      </c>
      <c r="R12304" s="59"/>
    </row>
    <row r="12305" spans="11:18" x14ac:dyDescent="0.2">
      <c r="K12305" s="17">
        <v>12296</v>
      </c>
      <c r="L12305" s="50">
        <v>1.3741064972949335E-3</v>
      </c>
      <c r="M12305" s="50">
        <v>1.3864977686133372E-3</v>
      </c>
      <c r="N12305" s="50">
        <v>4.5999999999999999E-2</v>
      </c>
      <c r="O12305" s="50">
        <v>4.6199999999999998E-2</v>
      </c>
      <c r="R12305" s="59"/>
    </row>
    <row r="12306" spans="11:18" x14ac:dyDescent="0.2">
      <c r="K12306" s="17">
        <v>12297</v>
      </c>
      <c r="L12306" s="50">
        <v>1.8062982126978628E-3</v>
      </c>
      <c r="M12306" s="50">
        <v>1.8213234006016692E-3</v>
      </c>
      <c r="N12306" s="50">
        <v>5.5800000000000002E-2</v>
      </c>
      <c r="O12306" s="50">
        <v>5.5800000000000002E-2</v>
      </c>
      <c r="R12306" s="59"/>
    </row>
    <row r="12307" spans="11:18" x14ac:dyDescent="0.2">
      <c r="K12307" s="17">
        <v>12298</v>
      </c>
      <c r="L12307" s="50">
        <v>1.7728694318623294E-3</v>
      </c>
      <c r="M12307" s="50">
        <v>1.7867549530000463E-3</v>
      </c>
      <c r="N12307" s="50">
        <v>5.1400000000000001E-2</v>
      </c>
      <c r="O12307" s="50">
        <v>5.16E-2</v>
      </c>
      <c r="R12307" s="59"/>
    </row>
    <row r="12308" spans="11:18" x14ac:dyDescent="0.2">
      <c r="K12308" s="17">
        <v>12299</v>
      </c>
      <c r="L12308" s="50">
        <v>1.770965011503678E-3</v>
      </c>
      <c r="M12308" s="50">
        <v>1.7845819156991954E-3</v>
      </c>
      <c r="N12308" s="50">
        <v>5.04E-2</v>
      </c>
      <c r="O12308" s="50">
        <v>5.04E-2</v>
      </c>
      <c r="R12308" s="59"/>
    </row>
    <row r="12309" spans="11:18" x14ac:dyDescent="0.2">
      <c r="K12309" s="17">
        <v>12300</v>
      </c>
      <c r="L12309" s="50">
        <v>1.485281943227493E-3</v>
      </c>
      <c r="M12309" s="50">
        <v>1.4979170460907641E-3</v>
      </c>
      <c r="N12309" s="50">
        <v>4.6800000000000001E-2</v>
      </c>
      <c r="O12309" s="50">
        <v>4.7E-2</v>
      </c>
      <c r="R12309" s="59"/>
    </row>
    <row r="12310" spans="11:18" x14ac:dyDescent="0.2">
      <c r="K12310" s="17">
        <v>12301</v>
      </c>
      <c r="L12310" s="50">
        <v>1.708750360118275E-3</v>
      </c>
      <c r="M12310" s="50">
        <v>1.7235141592615276E-3</v>
      </c>
      <c r="N12310" s="50">
        <v>5.4600000000000003E-2</v>
      </c>
      <c r="O12310" s="50">
        <v>5.5E-2</v>
      </c>
      <c r="R12310" s="59"/>
    </row>
    <row r="12311" spans="11:18" x14ac:dyDescent="0.2">
      <c r="K12311" s="17">
        <v>12302</v>
      </c>
      <c r="L12311" s="50">
        <v>1.7326012063644545E-3</v>
      </c>
      <c r="M12311" s="50">
        <v>1.7468486469269216E-3</v>
      </c>
      <c r="N12311" s="50">
        <v>5.28E-2</v>
      </c>
      <c r="O12311" s="50">
        <v>5.2999999999999999E-2</v>
      </c>
      <c r="R12311" s="59"/>
    </row>
    <row r="12312" spans="11:18" x14ac:dyDescent="0.2">
      <c r="K12312" s="17">
        <v>12303</v>
      </c>
      <c r="L12312" s="50">
        <v>1.6568505520588705E-3</v>
      </c>
      <c r="M12312" s="50">
        <v>1.6710915812858953E-3</v>
      </c>
      <c r="N12312" s="50">
        <v>5.28E-2</v>
      </c>
      <c r="O12312" s="50">
        <v>5.2999999999999999E-2</v>
      </c>
      <c r="R12312" s="59"/>
    </row>
    <row r="12313" spans="11:18" x14ac:dyDescent="0.2">
      <c r="K12313" s="17">
        <v>12304</v>
      </c>
      <c r="L12313" s="50">
        <v>1.8252361358772613E-3</v>
      </c>
      <c r="M12313" s="50">
        <v>1.8386305494962371E-3</v>
      </c>
      <c r="N12313" s="50">
        <v>4.9399999999999999E-2</v>
      </c>
      <c r="O12313" s="50">
        <v>4.9599999999999998E-2</v>
      </c>
      <c r="R12313" s="59"/>
    </row>
    <row r="12314" spans="11:18" x14ac:dyDescent="0.2">
      <c r="K12314" s="17">
        <v>12305</v>
      </c>
      <c r="L12314" s="50">
        <v>1.4723822416146377E-3</v>
      </c>
      <c r="M12314" s="50">
        <v>1.4855428553071511E-3</v>
      </c>
      <c r="N12314" s="50">
        <v>4.8800000000000003E-2</v>
      </c>
      <c r="O12314" s="50">
        <v>4.9200000000000001E-2</v>
      </c>
      <c r="R12314" s="59"/>
    </row>
    <row r="12315" spans="11:18" x14ac:dyDescent="0.2">
      <c r="K12315" s="17">
        <v>12306</v>
      </c>
      <c r="L12315" s="50">
        <v>1.9026576844802649E-3</v>
      </c>
      <c r="M12315" s="50">
        <v>1.9179427613463548E-3</v>
      </c>
      <c r="N12315" s="50">
        <v>5.6399999999999999E-2</v>
      </c>
      <c r="O12315" s="50">
        <v>5.74E-2</v>
      </c>
      <c r="R12315" s="59"/>
    </row>
    <row r="12316" spans="11:18" x14ac:dyDescent="0.2">
      <c r="K12316" s="17">
        <v>12307</v>
      </c>
      <c r="L12316" s="50">
        <v>1.8368844418282094E-3</v>
      </c>
      <c r="M12316" s="50">
        <v>1.8514758476293914E-3</v>
      </c>
      <c r="N12316" s="50">
        <v>5.3800000000000001E-2</v>
      </c>
      <c r="O12316" s="50">
        <v>5.4199999999999998E-2</v>
      </c>
      <c r="R12316" s="59"/>
    </row>
    <row r="12317" spans="11:18" x14ac:dyDescent="0.2">
      <c r="K12317" s="17">
        <v>12308</v>
      </c>
      <c r="L12317" s="50">
        <v>2.0352764008378832E-3</v>
      </c>
      <c r="M12317" s="50">
        <v>2.050536285189382E-3</v>
      </c>
      <c r="N12317" s="50">
        <v>5.6399999999999999E-2</v>
      </c>
      <c r="O12317" s="50">
        <v>5.6599999999999998E-2</v>
      </c>
      <c r="R12317" s="59"/>
    </row>
    <row r="12318" spans="11:18" x14ac:dyDescent="0.2">
      <c r="K12318" s="17">
        <v>12309</v>
      </c>
      <c r="L12318" s="50">
        <v>2.0100589862483602E-3</v>
      </c>
      <c r="M12318" s="50">
        <v>2.0244254997812314E-3</v>
      </c>
      <c r="N12318" s="50">
        <v>5.28E-2</v>
      </c>
      <c r="O12318" s="50">
        <v>5.2999999999999999E-2</v>
      </c>
      <c r="R12318" s="59"/>
    </row>
    <row r="12319" spans="11:18" x14ac:dyDescent="0.2">
      <c r="K12319" s="17">
        <v>12310</v>
      </c>
      <c r="L12319" s="50">
        <v>1.6236049035784554E-3</v>
      </c>
      <c r="M12319" s="50">
        <v>1.637587285704397E-3</v>
      </c>
      <c r="N12319" s="50">
        <v>5.1999999999999998E-2</v>
      </c>
      <c r="O12319" s="50">
        <v>5.1999999999999998E-2</v>
      </c>
      <c r="R12319" s="59"/>
    </row>
    <row r="12320" spans="11:18" x14ac:dyDescent="0.2">
      <c r="K12320" s="17">
        <v>12311</v>
      </c>
      <c r="L12320" s="50">
        <v>1.5579262305244598E-3</v>
      </c>
      <c r="M12320" s="50">
        <v>1.5708524757461083E-3</v>
      </c>
      <c r="N12320" s="50">
        <v>4.8000000000000001E-2</v>
      </c>
      <c r="O12320" s="50">
        <v>4.8000000000000001E-2</v>
      </c>
      <c r="R12320" s="59"/>
    </row>
    <row r="12321" spans="11:18" x14ac:dyDescent="0.2">
      <c r="K12321" s="17">
        <v>12312</v>
      </c>
      <c r="L12321" s="50">
        <v>1.8656367569342184E-3</v>
      </c>
      <c r="M12321" s="50">
        <v>1.8802169672867514E-3</v>
      </c>
      <c r="N12321" s="50">
        <v>5.3800000000000001E-2</v>
      </c>
      <c r="O12321" s="50">
        <v>5.4199999999999998E-2</v>
      </c>
      <c r="R12321" s="59"/>
    </row>
    <row r="12322" spans="11:18" x14ac:dyDescent="0.2">
      <c r="K12322" s="17">
        <v>12313</v>
      </c>
      <c r="L12322" s="50">
        <v>1.9091147671006759E-3</v>
      </c>
      <c r="M12322" s="50">
        <v>1.922963972121142E-3</v>
      </c>
      <c r="N12322" s="50">
        <v>5.0999999999999997E-2</v>
      </c>
      <c r="O12322" s="50">
        <v>5.1200000000000002E-2</v>
      </c>
      <c r="R12322" s="59"/>
    </row>
    <row r="12323" spans="11:18" x14ac:dyDescent="0.2">
      <c r="K12323" s="17">
        <v>12314</v>
      </c>
      <c r="L12323" s="50">
        <v>1.4951740746594795E-3</v>
      </c>
      <c r="M12323" s="50">
        <v>1.5079614291769801E-3</v>
      </c>
      <c r="N12323" s="50">
        <v>4.7399999999999998E-2</v>
      </c>
      <c r="O12323" s="50">
        <v>4.7800000000000002E-2</v>
      </c>
      <c r="R12323" s="59"/>
    </row>
    <row r="12324" spans="11:18" x14ac:dyDescent="0.2">
      <c r="K12324" s="17">
        <v>12315</v>
      </c>
      <c r="L12324" s="50">
        <v>1.7556857143369328E-3</v>
      </c>
      <c r="M12324" s="50">
        <v>1.7708120038710678E-3</v>
      </c>
      <c r="N12324" s="50">
        <v>5.62E-2</v>
      </c>
      <c r="O12324" s="50">
        <v>5.6399999999999999E-2</v>
      </c>
      <c r="R12324" s="59"/>
    </row>
    <row r="12325" spans="11:18" x14ac:dyDescent="0.2">
      <c r="K12325" s="17">
        <v>12316</v>
      </c>
      <c r="L12325" s="50">
        <v>1.8295647309517823E-3</v>
      </c>
      <c r="M12325" s="50">
        <v>1.8432008645201125E-3</v>
      </c>
      <c r="N12325" s="50">
        <v>5.04E-2</v>
      </c>
      <c r="O12325" s="50">
        <v>5.04E-2</v>
      </c>
      <c r="R12325" s="59"/>
    </row>
    <row r="12326" spans="11:18" x14ac:dyDescent="0.2">
      <c r="K12326" s="17">
        <v>12317</v>
      </c>
      <c r="L12326" s="50">
        <v>1.5179741193713241E-3</v>
      </c>
      <c r="M12326" s="50">
        <v>1.5307325960934634E-3</v>
      </c>
      <c r="N12326" s="50">
        <v>4.7E-2</v>
      </c>
      <c r="O12326" s="50">
        <v>4.7600000000000003E-2</v>
      </c>
      <c r="R12326" s="59"/>
    </row>
    <row r="12327" spans="11:18" x14ac:dyDescent="0.2">
      <c r="K12327" s="17">
        <v>12318</v>
      </c>
      <c r="L12327" s="50">
        <v>1.767499337267497E-3</v>
      </c>
      <c r="M12327" s="50">
        <v>1.7815065705506488E-3</v>
      </c>
      <c r="N12327" s="50">
        <v>5.1799999999999999E-2</v>
      </c>
      <c r="O12327" s="50">
        <v>5.2200000000000003E-2</v>
      </c>
      <c r="R12327" s="59"/>
    </row>
    <row r="12328" spans="11:18" x14ac:dyDescent="0.2">
      <c r="K12328" s="17">
        <v>12319</v>
      </c>
      <c r="L12328" s="50">
        <v>1.7248995099733142E-3</v>
      </c>
      <c r="M12328" s="50">
        <v>1.7394075785547656E-3</v>
      </c>
      <c r="N12328" s="50">
        <v>5.3400000000000003E-2</v>
      </c>
      <c r="O12328" s="50">
        <v>5.3999999999999999E-2</v>
      </c>
      <c r="R12328" s="59"/>
    </row>
    <row r="12329" spans="11:18" x14ac:dyDescent="0.2">
      <c r="K12329" s="17">
        <v>12320</v>
      </c>
      <c r="L12329" s="50">
        <v>1.8284169052595728E-3</v>
      </c>
      <c r="M12329" s="50">
        <v>1.842518225235938E-3</v>
      </c>
      <c r="N12329" s="50">
        <v>5.2200000000000003E-2</v>
      </c>
      <c r="O12329" s="50">
        <v>5.2200000000000003E-2</v>
      </c>
      <c r="R12329" s="59"/>
    </row>
    <row r="12330" spans="11:18" x14ac:dyDescent="0.2">
      <c r="K12330" s="17">
        <v>12321</v>
      </c>
      <c r="L12330" s="50">
        <v>1.8812445503776068E-3</v>
      </c>
      <c r="M12330" s="50">
        <v>1.8954049564579051E-3</v>
      </c>
      <c r="N12330" s="50">
        <v>5.1999999999999998E-2</v>
      </c>
      <c r="O12330" s="50">
        <v>5.2600000000000001E-2</v>
      </c>
      <c r="R12330" s="59"/>
    </row>
    <row r="12331" spans="11:18" x14ac:dyDescent="0.2">
      <c r="K12331" s="17">
        <v>12322</v>
      </c>
      <c r="L12331" s="50">
        <v>2.1176474960150488E-3</v>
      </c>
      <c r="M12331" s="50">
        <v>2.1324446727167294E-3</v>
      </c>
      <c r="N12331" s="50">
        <v>5.4199999999999998E-2</v>
      </c>
      <c r="O12331" s="50">
        <v>5.5199999999999999E-2</v>
      </c>
      <c r="R12331" s="59"/>
    </row>
    <row r="12332" spans="11:18" x14ac:dyDescent="0.2">
      <c r="K12332" s="17">
        <v>12323</v>
      </c>
      <c r="L12332" s="50">
        <v>2.0874491497923755E-3</v>
      </c>
      <c r="M12332" s="50">
        <v>2.1018078825555892E-3</v>
      </c>
      <c r="N12332" s="50">
        <v>5.28E-2</v>
      </c>
      <c r="O12332" s="50">
        <v>5.2999999999999999E-2</v>
      </c>
      <c r="R12332" s="59"/>
    </row>
    <row r="12333" spans="11:18" x14ac:dyDescent="0.2">
      <c r="K12333" s="17">
        <v>12324</v>
      </c>
      <c r="L12333" s="50">
        <v>1.6821037423212666E-3</v>
      </c>
      <c r="M12333" s="50">
        <v>1.6949084819507974E-3</v>
      </c>
      <c r="N12333" s="50">
        <v>4.7199999999999999E-2</v>
      </c>
      <c r="O12333" s="50">
        <v>4.7800000000000002E-2</v>
      </c>
      <c r="R12333" s="59"/>
    </row>
    <row r="12334" spans="11:18" x14ac:dyDescent="0.2">
      <c r="K12334" s="17">
        <v>12325</v>
      </c>
      <c r="L12334" s="50">
        <v>1.9265952058326872E-3</v>
      </c>
      <c r="M12334" s="50">
        <v>1.9417278307712529E-3</v>
      </c>
      <c r="N12334" s="50">
        <v>5.5800000000000002E-2</v>
      </c>
      <c r="O12334" s="50">
        <v>5.62E-2</v>
      </c>
      <c r="R12334" s="59"/>
    </row>
    <row r="12335" spans="11:18" x14ac:dyDescent="0.2">
      <c r="K12335" s="17">
        <v>12326</v>
      </c>
      <c r="L12335" s="50">
        <v>1.9509298438685188E-3</v>
      </c>
      <c r="M12335" s="50">
        <v>1.9666576702084921E-3</v>
      </c>
      <c r="N12335" s="50">
        <v>5.8200000000000002E-2</v>
      </c>
      <c r="O12335" s="50">
        <v>5.8599999999999999E-2</v>
      </c>
      <c r="R12335" s="59"/>
    </row>
    <row r="12336" spans="11:18" x14ac:dyDescent="0.2">
      <c r="K12336" s="17">
        <v>12327</v>
      </c>
      <c r="L12336" s="50">
        <v>1.8006814078398814E-3</v>
      </c>
      <c r="M12336" s="50">
        <v>1.8144840527830523E-3</v>
      </c>
      <c r="N12336" s="50">
        <v>5.0999999999999997E-2</v>
      </c>
      <c r="O12336" s="50">
        <v>5.1200000000000002E-2</v>
      </c>
      <c r="R12336" s="59"/>
    </row>
    <row r="12337" spans="11:18" x14ac:dyDescent="0.2">
      <c r="K12337" s="17">
        <v>12328</v>
      </c>
      <c r="L12337" s="50">
        <v>1.5211530616005991E-3</v>
      </c>
      <c r="M12337" s="50">
        <v>1.5353480587541866E-3</v>
      </c>
      <c r="N12337" s="50">
        <v>5.28E-2</v>
      </c>
      <c r="O12337" s="50">
        <v>5.2999999999999999E-2</v>
      </c>
      <c r="R12337" s="59"/>
    </row>
    <row r="12338" spans="11:18" x14ac:dyDescent="0.2">
      <c r="K12338" s="17">
        <v>12329</v>
      </c>
      <c r="L12338" s="50">
        <v>1.5962896874922193E-3</v>
      </c>
      <c r="M12338" s="50">
        <v>1.6102453684943977E-3</v>
      </c>
      <c r="N12338" s="50">
        <v>5.1799999999999999E-2</v>
      </c>
      <c r="O12338" s="50">
        <v>5.2200000000000003E-2</v>
      </c>
      <c r="R12338" s="59"/>
    </row>
    <row r="12339" spans="11:18" x14ac:dyDescent="0.2">
      <c r="K12339" s="17">
        <v>12330</v>
      </c>
      <c r="L12339" s="50">
        <v>1.6238944513286594E-3</v>
      </c>
      <c r="M12339" s="50">
        <v>1.6374113654044902E-3</v>
      </c>
      <c r="N12339" s="50">
        <v>5.0200000000000002E-2</v>
      </c>
      <c r="O12339" s="50">
        <v>5.0200000000000002E-2</v>
      </c>
      <c r="R12339" s="59"/>
    </row>
    <row r="12340" spans="11:18" x14ac:dyDescent="0.2">
      <c r="K12340" s="17">
        <v>12331</v>
      </c>
      <c r="L12340" s="50">
        <v>1.787078725378312E-3</v>
      </c>
      <c r="M12340" s="50">
        <v>1.8018900175377603E-3</v>
      </c>
      <c r="N12340" s="50">
        <v>5.4600000000000003E-2</v>
      </c>
      <c r="O12340" s="50">
        <v>5.5199999999999999E-2</v>
      </c>
      <c r="R12340" s="59"/>
    </row>
    <row r="12341" spans="11:18" x14ac:dyDescent="0.2">
      <c r="K12341" s="17">
        <v>12332</v>
      </c>
      <c r="L12341" s="50">
        <v>1.5915611838580954E-3</v>
      </c>
      <c r="M12341" s="50">
        <v>1.6047028562691397E-3</v>
      </c>
      <c r="N12341" s="50">
        <v>4.8599999999999997E-2</v>
      </c>
      <c r="O12341" s="50">
        <v>4.8800000000000003E-2</v>
      </c>
      <c r="R12341" s="59"/>
    </row>
    <row r="12342" spans="11:18" x14ac:dyDescent="0.2">
      <c r="K12342" s="17">
        <v>12333</v>
      </c>
      <c r="L12342" s="50">
        <v>1.814609684022004E-3</v>
      </c>
      <c r="M12342" s="50">
        <v>1.828144321471105E-3</v>
      </c>
      <c r="N12342" s="50">
        <v>4.9799999999999997E-2</v>
      </c>
      <c r="O12342" s="50">
        <v>5.0200000000000002E-2</v>
      </c>
      <c r="R12342" s="59"/>
    </row>
    <row r="12343" spans="11:18" x14ac:dyDescent="0.2">
      <c r="K12343" s="17">
        <v>12334</v>
      </c>
      <c r="L12343" s="50">
        <v>1.8650830642870878E-3</v>
      </c>
      <c r="M12343" s="50">
        <v>1.8790807814163205E-3</v>
      </c>
      <c r="N12343" s="50">
        <v>5.16E-2</v>
      </c>
      <c r="O12343" s="50">
        <v>5.1999999999999998E-2</v>
      </c>
      <c r="R12343" s="59"/>
    </row>
    <row r="12344" spans="11:18" x14ac:dyDescent="0.2">
      <c r="K12344" s="17">
        <v>12335</v>
      </c>
      <c r="L12344" s="50">
        <v>1.7573051555873685E-3</v>
      </c>
      <c r="M12344" s="50">
        <v>1.770400285036349E-3</v>
      </c>
      <c r="N12344" s="50">
        <v>4.8399999999999999E-2</v>
      </c>
      <c r="O12344" s="50">
        <v>4.8399999999999999E-2</v>
      </c>
      <c r="R12344" s="59"/>
    </row>
    <row r="12345" spans="11:18" x14ac:dyDescent="0.2">
      <c r="K12345" s="17">
        <v>12336</v>
      </c>
      <c r="L12345" s="50">
        <v>1.7213754329380305E-3</v>
      </c>
      <c r="M12345" s="50">
        <v>1.7341332624814126E-3</v>
      </c>
      <c r="N12345" s="50">
        <v>4.7E-2</v>
      </c>
      <c r="O12345" s="50">
        <v>4.7199999999999999E-2</v>
      </c>
      <c r="R12345" s="59"/>
    </row>
    <row r="12346" spans="11:18" x14ac:dyDescent="0.2">
      <c r="K12346" s="17">
        <v>12337</v>
      </c>
      <c r="L12346" s="50">
        <v>1.4237446086710695E-3</v>
      </c>
      <c r="M12346" s="50">
        <v>1.4364964177275368E-3</v>
      </c>
      <c r="N12346" s="50">
        <v>4.7399999999999998E-2</v>
      </c>
      <c r="O12346" s="50">
        <v>4.7600000000000003E-2</v>
      </c>
      <c r="R12346" s="59"/>
    </row>
    <row r="12347" spans="11:18" x14ac:dyDescent="0.2">
      <c r="K12347" s="17">
        <v>12338</v>
      </c>
      <c r="L12347" s="50">
        <v>1.7785491573154932E-3</v>
      </c>
      <c r="M12347" s="50">
        <v>1.7927214512306457E-3</v>
      </c>
      <c r="N12347" s="50">
        <v>5.2200000000000003E-2</v>
      </c>
      <c r="O12347" s="50">
        <v>5.2999999999999999E-2</v>
      </c>
      <c r="R12347" s="59"/>
    </row>
    <row r="12348" spans="11:18" x14ac:dyDescent="0.2">
      <c r="K12348" s="17">
        <v>12339</v>
      </c>
      <c r="L12348" s="50">
        <v>1.8513473047360226E-3</v>
      </c>
      <c r="M12348" s="50">
        <v>1.8651457738976236E-3</v>
      </c>
      <c r="N12348" s="50">
        <v>5.0999999999999997E-2</v>
      </c>
      <c r="O12348" s="50">
        <v>5.0999999999999997E-2</v>
      </c>
      <c r="R12348" s="59"/>
    </row>
    <row r="12349" spans="11:18" x14ac:dyDescent="0.2">
      <c r="K12349" s="17">
        <v>12340</v>
      </c>
      <c r="L12349" s="50">
        <v>1.7774017528458821E-3</v>
      </c>
      <c r="M12349" s="50">
        <v>1.7908655815561301E-3</v>
      </c>
      <c r="N12349" s="50">
        <v>4.9799999999999997E-2</v>
      </c>
      <c r="O12349" s="50">
        <v>4.9799999999999997E-2</v>
      </c>
      <c r="R12349" s="59"/>
    </row>
    <row r="12350" spans="11:18" x14ac:dyDescent="0.2">
      <c r="K12350" s="17">
        <v>12341</v>
      </c>
      <c r="L12350" s="50">
        <v>1.6105833054000911E-3</v>
      </c>
      <c r="M12350" s="50">
        <v>1.6245918558525289E-3</v>
      </c>
      <c r="N12350" s="50">
        <v>5.1799999999999999E-2</v>
      </c>
      <c r="O12350" s="50">
        <v>5.2400000000000002E-2</v>
      </c>
      <c r="R12350" s="59"/>
    </row>
    <row r="12351" spans="11:18" x14ac:dyDescent="0.2">
      <c r="K12351" s="17">
        <v>12342</v>
      </c>
      <c r="L12351" s="50">
        <v>1.8655408368573141E-3</v>
      </c>
      <c r="M12351" s="50">
        <v>1.8802233604959494E-3</v>
      </c>
      <c r="N12351" s="50">
        <v>5.4399999999999997E-2</v>
      </c>
      <c r="O12351" s="50">
        <v>5.4399999999999997E-2</v>
      </c>
      <c r="R12351" s="59"/>
    </row>
    <row r="12352" spans="11:18" x14ac:dyDescent="0.2">
      <c r="K12352" s="17">
        <v>12343</v>
      </c>
      <c r="L12352" s="50">
        <v>1.823741737040674E-3</v>
      </c>
      <c r="M12352" s="50">
        <v>1.8382729916279321E-3</v>
      </c>
      <c r="N12352" s="50">
        <v>5.3800000000000001E-2</v>
      </c>
      <c r="O12352" s="50">
        <v>5.3999999999999999E-2</v>
      </c>
      <c r="R12352" s="59"/>
    </row>
    <row r="12353" spans="11:18" x14ac:dyDescent="0.2">
      <c r="K12353" s="17">
        <v>12344</v>
      </c>
      <c r="L12353" s="50">
        <v>1.8167116268780462E-3</v>
      </c>
      <c r="M12353" s="50">
        <v>1.8308608350217025E-3</v>
      </c>
      <c r="N12353" s="50">
        <v>5.2400000000000002E-2</v>
      </c>
      <c r="O12353" s="50">
        <v>5.2400000000000002E-2</v>
      </c>
      <c r="R12353" s="59"/>
    </row>
    <row r="12354" spans="11:18" x14ac:dyDescent="0.2">
      <c r="K12354" s="17">
        <v>12345</v>
      </c>
      <c r="L12354" s="50">
        <v>1.7020154615899135E-3</v>
      </c>
      <c r="M12354" s="50">
        <v>1.71550990432033E-3</v>
      </c>
      <c r="N12354" s="50">
        <v>4.9799999999999997E-2</v>
      </c>
      <c r="O12354" s="50">
        <v>5.0200000000000002E-2</v>
      </c>
      <c r="R12354" s="59"/>
    </row>
    <row r="12355" spans="11:18" x14ac:dyDescent="0.2">
      <c r="K12355" s="17">
        <v>12346</v>
      </c>
      <c r="L12355" s="50">
        <v>1.8124789624561991E-3</v>
      </c>
      <c r="M12355" s="50">
        <v>1.8284361609281555E-3</v>
      </c>
      <c r="N12355" s="50">
        <v>5.9200000000000003E-2</v>
      </c>
      <c r="O12355" s="50">
        <v>5.96E-2</v>
      </c>
      <c r="R12355" s="59"/>
    </row>
    <row r="12356" spans="11:18" x14ac:dyDescent="0.2">
      <c r="K12356" s="17">
        <v>12347</v>
      </c>
      <c r="L12356" s="50">
        <v>1.4180357819905886E-3</v>
      </c>
      <c r="M12356" s="50">
        <v>1.4296442795855785E-3</v>
      </c>
      <c r="N12356" s="50">
        <v>4.2599999999999999E-2</v>
      </c>
      <c r="O12356" s="50">
        <v>4.3400000000000001E-2</v>
      </c>
      <c r="R12356" s="59"/>
    </row>
    <row r="12357" spans="11:18" x14ac:dyDescent="0.2">
      <c r="K12357" s="17">
        <v>12348</v>
      </c>
      <c r="L12357" s="50">
        <v>1.8020443362779673E-3</v>
      </c>
      <c r="M12357" s="50">
        <v>1.8164174243756161E-3</v>
      </c>
      <c r="N12357" s="50">
        <v>5.3199999999999997E-2</v>
      </c>
      <c r="O12357" s="50">
        <v>5.3400000000000003E-2</v>
      </c>
      <c r="R12357" s="59"/>
    </row>
    <row r="12358" spans="11:18" x14ac:dyDescent="0.2">
      <c r="K12358" s="17">
        <v>12349</v>
      </c>
      <c r="L12358" s="50">
        <v>1.4612189852799037E-3</v>
      </c>
      <c r="M12358" s="50">
        <v>1.4739061722671793E-3</v>
      </c>
      <c r="N12358" s="50">
        <v>4.7E-2</v>
      </c>
      <c r="O12358" s="50">
        <v>4.7800000000000002E-2</v>
      </c>
      <c r="R12358" s="59"/>
    </row>
    <row r="12359" spans="11:18" x14ac:dyDescent="0.2">
      <c r="K12359" s="17">
        <v>12350</v>
      </c>
      <c r="L12359" s="50">
        <v>1.8520032260988793E-3</v>
      </c>
      <c r="M12359" s="50">
        <v>1.8664353963975045E-3</v>
      </c>
      <c r="N12359" s="50">
        <v>5.3199999999999997E-2</v>
      </c>
      <c r="O12359" s="50">
        <v>5.3600000000000002E-2</v>
      </c>
      <c r="R12359" s="59"/>
    </row>
    <row r="12360" spans="11:18" x14ac:dyDescent="0.2">
      <c r="K12360" s="17">
        <v>12351</v>
      </c>
      <c r="L12360" s="50">
        <v>1.7955040995701335E-3</v>
      </c>
      <c r="M12360" s="50">
        <v>1.8097766659512168E-3</v>
      </c>
      <c r="N12360" s="50">
        <v>5.28E-2</v>
      </c>
      <c r="O12360" s="50">
        <v>5.3199999999999997E-2</v>
      </c>
      <c r="R12360" s="59"/>
    </row>
    <row r="12361" spans="11:18" x14ac:dyDescent="0.2">
      <c r="K12361" s="17">
        <v>12352</v>
      </c>
      <c r="L12361" s="50">
        <v>1.697196866205156E-3</v>
      </c>
      <c r="M12361" s="50">
        <v>1.7104345838356127E-3</v>
      </c>
      <c r="N12361" s="50">
        <v>4.9000000000000002E-2</v>
      </c>
      <c r="O12361" s="50">
        <v>4.9200000000000001E-2</v>
      </c>
      <c r="R12361" s="59"/>
    </row>
    <row r="12362" spans="11:18" x14ac:dyDescent="0.2">
      <c r="K12362" s="17">
        <v>12353</v>
      </c>
      <c r="L12362" s="50">
        <v>1.6064569538471922E-3</v>
      </c>
      <c r="M12362" s="50">
        <v>1.6209510012040315E-3</v>
      </c>
      <c r="N12362" s="50">
        <v>5.3999999999999999E-2</v>
      </c>
      <c r="O12362" s="50">
        <v>5.3999999999999999E-2</v>
      </c>
      <c r="R12362" s="59"/>
    </row>
    <row r="12363" spans="11:18" x14ac:dyDescent="0.2">
      <c r="K12363" s="17">
        <v>12354</v>
      </c>
      <c r="L12363" s="50">
        <v>1.579491496741571E-3</v>
      </c>
      <c r="M12363" s="50">
        <v>1.5932443658266005E-3</v>
      </c>
      <c r="N12363" s="50">
        <v>5.0799999999999998E-2</v>
      </c>
      <c r="O12363" s="50">
        <v>5.1400000000000001E-2</v>
      </c>
      <c r="R12363" s="59"/>
    </row>
    <row r="12364" spans="11:18" x14ac:dyDescent="0.2">
      <c r="K12364" s="17">
        <v>12355</v>
      </c>
      <c r="L12364" s="50">
        <v>1.6026131811718337E-3</v>
      </c>
      <c r="M12364" s="50">
        <v>1.614897147225588E-3</v>
      </c>
      <c r="N12364" s="50">
        <v>4.5400000000000003E-2</v>
      </c>
      <c r="O12364" s="50">
        <v>4.5600000000000002E-2</v>
      </c>
      <c r="R12364" s="59"/>
    </row>
    <row r="12365" spans="11:18" x14ac:dyDescent="0.2">
      <c r="K12365" s="17">
        <v>12356</v>
      </c>
      <c r="L12365" s="50">
        <v>1.7216345553473481E-3</v>
      </c>
      <c r="M12365" s="50">
        <v>1.7348731672532189E-3</v>
      </c>
      <c r="N12365" s="50">
        <v>4.9000000000000002E-2</v>
      </c>
      <c r="O12365" s="50">
        <v>4.9000000000000002E-2</v>
      </c>
      <c r="R12365" s="59"/>
    </row>
    <row r="12366" spans="11:18" x14ac:dyDescent="0.2">
      <c r="K12366" s="17">
        <v>12357</v>
      </c>
      <c r="L12366" s="50">
        <v>1.8175287932603074E-3</v>
      </c>
      <c r="M12366" s="50">
        <v>1.8307217275299933E-3</v>
      </c>
      <c r="N12366" s="50">
        <v>4.8599999999999997E-2</v>
      </c>
      <c r="O12366" s="50">
        <v>4.9000000000000002E-2</v>
      </c>
      <c r="R12366" s="59"/>
    </row>
    <row r="12367" spans="11:18" x14ac:dyDescent="0.2">
      <c r="K12367" s="17">
        <v>12358</v>
      </c>
      <c r="L12367" s="50">
        <v>1.5086910664802156E-3</v>
      </c>
      <c r="M12367" s="50">
        <v>1.5219337949835454E-3</v>
      </c>
      <c r="N12367" s="50">
        <v>4.9200000000000001E-2</v>
      </c>
      <c r="O12367" s="50">
        <v>4.9399999999999999E-2</v>
      </c>
      <c r="R12367" s="59"/>
    </row>
    <row r="12368" spans="11:18" x14ac:dyDescent="0.2">
      <c r="K12368" s="17">
        <v>12359</v>
      </c>
      <c r="L12368" s="50">
        <v>1.987462753799784E-3</v>
      </c>
      <c r="M12368" s="50">
        <v>2.0026379699914351E-3</v>
      </c>
      <c r="N12368" s="50">
        <v>5.5599999999999997E-2</v>
      </c>
      <c r="O12368" s="50">
        <v>5.6800000000000003E-2</v>
      </c>
      <c r="R12368" s="59"/>
    </row>
    <row r="12369" spans="11:18" x14ac:dyDescent="0.2">
      <c r="K12369" s="17">
        <v>12360</v>
      </c>
      <c r="L12369" s="50">
        <v>2.0805525092565478E-3</v>
      </c>
      <c r="M12369" s="50">
        <v>2.0949952131399845E-3</v>
      </c>
      <c r="N12369" s="50">
        <v>5.3199999999999997E-2</v>
      </c>
      <c r="O12369" s="50">
        <v>5.3199999999999997E-2</v>
      </c>
      <c r="R12369" s="59"/>
    </row>
    <row r="12370" spans="11:18" x14ac:dyDescent="0.2">
      <c r="K12370" s="17">
        <v>12361</v>
      </c>
      <c r="L12370" s="50">
        <v>1.6134540639180567E-3</v>
      </c>
      <c r="M12370" s="50">
        <v>1.6274340658962926E-3</v>
      </c>
      <c r="N12370" s="50">
        <v>5.16E-2</v>
      </c>
      <c r="O12370" s="50">
        <v>5.2400000000000002E-2</v>
      </c>
      <c r="R12370" s="59"/>
    </row>
    <row r="12371" spans="11:18" x14ac:dyDescent="0.2">
      <c r="K12371" s="17">
        <v>12362</v>
      </c>
      <c r="L12371" s="50">
        <v>1.4426432398234764E-3</v>
      </c>
      <c r="M12371" s="50">
        <v>1.4550616591414306E-3</v>
      </c>
      <c r="N12371" s="50">
        <v>4.5999999999999999E-2</v>
      </c>
      <c r="O12371" s="50">
        <v>4.6399999999999997E-2</v>
      </c>
      <c r="R12371" s="59"/>
    </row>
    <row r="12372" spans="11:18" x14ac:dyDescent="0.2">
      <c r="K12372" s="17">
        <v>12363</v>
      </c>
      <c r="L12372" s="50">
        <v>2.0427738830492495E-3</v>
      </c>
      <c r="M12372" s="50">
        <v>2.058212072276367E-3</v>
      </c>
      <c r="N12372" s="50">
        <v>5.7000000000000002E-2</v>
      </c>
      <c r="O12372" s="50">
        <v>5.74E-2</v>
      </c>
      <c r="R12372" s="59"/>
    </row>
    <row r="12373" spans="11:18" x14ac:dyDescent="0.2">
      <c r="K12373" s="17">
        <v>12364</v>
      </c>
      <c r="L12373" s="50">
        <v>1.9647855011403772E-3</v>
      </c>
      <c r="M12373" s="50">
        <v>1.9778943369328844E-3</v>
      </c>
      <c r="N12373" s="50">
        <v>4.8000000000000001E-2</v>
      </c>
      <c r="O12373" s="50">
        <v>4.82E-2</v>
      </c>
      <c r="R12373" s="59"/>
    </row>
    <row r="12374" spans="11:18" x14ac:dyDescent="0.2">
      <c r="K12374" s="17">
        <v>12365</v>
      </c>
      <c r="L12374" s="50">
        <v>1.8078965109509771E-3</v>
      </c>
      <c r="M12374" s="50">
        <v>1.8216729382817057E-3</v>
      </c>
      <c r="N12374" s="50">
        <v>5.0799999999999998E-2</v>
      </c>
      <c r="O12374" s="50">
        <v>5.0999999999999997E-2</v>
      </c>
      <c r="R12374" s="59"/>
    </row>
    <row r="12375" spans="11:18" x14ac:dyDescent="0.2">
      <c r="K12375" s="17">
        <v>12366</v>
      </c>
      <c r="L12375" s="50">
        <v>1.5922806658524213E-3</v>
      </c>
      <c r="M12375" s="50">
        <v>1.6059638635302726E-3</v>
      </c>
      <c r="N12375" s="50">
        <v>5.0799999999999998E-2</v>
      </c>
      <c r="O12375" s="50">
        <v>5.0999999999999997E-2</v>
      </c>
      <c r="R12375" s="59"/>
    </row>
    <row r="12376" spans="11:18" x14ac:dyDescent="0.2">
      <c r="K12376" s="17">
        <v>12367</v>
      </c>
      <c r="L12376" s="50">
        <v>1.7155105826014599E-3</v>
      </c>
      <c r="M12376" s="50">
        <v>1.7291466076241864E-3</v>
      </c>
      <c r="N12376" s="50">
        <v>5.0200000000000002E-2</v>
      </c>
      <c r="O12376" s="50">
        <v>5.0799999999999998E-2</v>
      </c>
      <c r="R12376" s="59"/>
    </row>
    <row r="12377" spans="11:18" x14ac:dyDescent="0.2">
      <c r="K12377" s="17">
        <v>12368</v>
      </c>
      <c r="L12377" s="50">
        <v>1.9143907293557238E-3</v>
      </c>
      <c r="M12377" s="50">
        <v>1.9285758553241358E-3</v>
      </c>
      <c r="N12377" s="50">
        <v>5.2400000000000002E-2</v>
      </c>
      <c r="O12377" s="50">
        <v>5.2600000000000001E-2</v>
      </c>
      <c r="R12377" s="59"/>
    </row>
    <row r="12378" spans="11:18" x14ac:dyDescent="0.2">
      <c r="K12378" s="17">
        <v>12369</v>
      </c>
      <c r="L12378" s="50">
        <v>1.8521971000329757E-3</v>
      </c>
      <c r="M12378" s="50">
        <v>1.8675720220509119E-3</v>
      </c>
      <c r="N12378" s="50">
        <v>5.6800000000000003E-2</v>
      </c>
      <c r="O12378" s="50">
        <v>5.7200000000000001E-2</v>
      </c>
      <c r="R12378" s="59"/>
    </row>
    <row r="12379" spans="11:18" x14ac:dyDescent="0.2">
      <c r="K12379" s="17">
        <v>12370</v>
      </c>
      <c r="L12379" s="50">
        <v>1.6688514517172819E-3</v>
      </c>
      <c r="M12379" s="50">
        <v>1.6828754842264872E-3</v>
      </c>
      <c r="N12379" s="50">
        <v>5.1799999999999999E-2</v>
      </c>
      <c r="O12379" s="50">
        <v>5.2200000000000003E-2</v>
      </c>
      <c r="R12379" s="59"/>
    </row>
    <row r="12380" spans="11:18" x14ac:dyDescent="0.2">
      <c r="K12380" s="17">
        <v>12371</v>
      </c>
      <c r="L12380" s="50">
        <v>1.772523196671079E-3</v>
      </c>
      <c r="M12380" s="50">
        <v>1.786546387344098E-3</v>
      </c>
      <c r="N12380" s="50">
        <v>5.16E-2</v>
      </c>
      <c r="O12380" s="50">
        <v>5.2400000000000002E-2</v>
      </c>
      <c r="R12380" s="59"/>
    </row>
    <row r="12381" spans="11:18" x14ac:dyDescent="0.2">
      <c r="K12381" s="17">
        <v>12372</v>
      </c>
      <c r="L12381" s="50">
        <v>1.7079682348508467E-3</v>
      </c>
      <c r="M12381" s="50">
        <v>1.7217841729152922E-3</v>
      </c>
      <c r="N12381" s="50">
        <v>5.1200000000000002E-2</v>
      </c>
      <c r="O12381" s="50">
        <v>5.16E-2</v>
      </c>
      <c r="R12381" s="59"/>
    </row>
    <row r="12382" spans="11:18" x14ac:dyDescent="0.2">
      <c r="K12382" s="17">
        <v>12373</v>
      </c>
      <c r="L12382" s="50">
        <v>1.7731935254991086E-3</v>
      </c>
      <c r="M12382" s="50">
        <v>1.7862173766582795E-3</v>
      </c>
      <c r="N12382" s="50">
        <v>4.7600000000000003E-2</v>
      </c>
      <c r="O12382" s="50">
        <v>4.8399999999999999E-2</v>
      </c>
      <c r="R12382" s="59"/>
    </row>
    <row r="12383" spans="11:18" x14ac:dyDescent="0.2">
      <c r="K12383" s="17">
        <v>12374</v>
      </c>
      <c r="L12383" s="50">
        <v>1.9001888334898845E-3</v>
      </c>
      <c r="M12383" s="50">
        <v>1.9147088205127658E-3</v>
      </c>
      <c r="N12383" s="50">
        <v>5.3400000000000003E-2</v>
      </c>
      <c r="O12383" s="50">
        <v>5.3800000000000001E-2</v>
      </c>
      <c r="R12383" s="59"/>
    </row>
    <row r="12384" spans="11:18" x14ac:dyDescent="0.2">
      <c r="K12384" s="17">
        <v>12375</v>
      </c>
      <c r="L12384" s="50">
        <v>1.7031854787046348E-3</v>
      </c>
      <c r="M12384" s="50">
        <v>1.7180216426967573E-3</v>
      </c>
      <c r="N12384" s="50">
        <v>5.5199999999999999E-2</v>
      </c>
      <c r="O12384" s="50">
        <v>5.5199999999999999E-2</v>
      </c>
      <c r="R12384" s="59"/>
    </row>
    <row r="12385" spans="11:18" x14ac:dyDescent="0.2">
      <c r="K12385" s="17">
        <v>12376</v>
      </c>
      <c r="L12385" s="50">
        <v>2.0154452651322636E-3</v>
      </c>
      <c r="M12385" s="50">
        <v>2.0307800207277123E-3</v>
      </c>
      <c r="N12385" s="50">
        <v>5.6599999999999998E-2</v>
      </c>
      <c r="O12385" s="50">
        <v>5.6800000000000003E-2</v>
      </c>
      <c r="R12385" s="59"/>
    </row>
    <row r="12386" spans="11:18" x14ac:dyDescent="0.2">
      <c r="K12386" s="17">
        <v>12377</v>
      </c>
      <c r="L12386" s="50">
        <v>1.9359043012040869E-3</v>
      </c>
      <c r="M12386" s="50">
        <v>1.9503595566662635E-3</v>
      </c>
      <c r="N12386" s="50">
        <v>5.3199999999999997E-2</v>
      </c>
      <c r="O12386" s="50">
        <v>5.3600000000000002E-2</v>
      </c>
      <c r="R12386" s="59"/>
    </row>
    <row r="12387" spans="11:18" x14ac:dyDescent="0.2">
      <c r="K12387" s="17">
        <v>12378</v>
      </c>
      <c r="L12387" s="50">
        <v>1.9313422291398759E-3</v>
      </c>
      <c r="M12387" s="50">
        <v>1.9466153668882726E-3</v>
      </c>
      <c r="N12387" s="50">
        <v>5.6599999999999998E-2</v>
      </c>
      <c r="O12387" s="50">
        <v>5.6599999999999998E-2</v>
      </c>
      <c r="R12387" s="59"/>
    </row>
    <row r="12388" spans="11:18" x14ac:dyDescent="0.2">
      <c r="K12388" s="17">
        <v>12379</v>
      </c>
      <c r="L12388" s="50">
        <v>2.0082285815623841E-3</v>
      </c>
      <c r="M12388" s="50">
        <v>2.0235786786325554E-3</v>
      </c>
      <c r="N12388" s="50">
        <v>5.6800000000000003E-2</v>
      </c>
      <c r="O12388" s="50">
        <v>5.6800000000000003E-2</v>
      </c>
      <c r="R12388" s="59"/>
    </row>
    <row r="12389" spans="11:18" x14ac:dyDescent="0.2">
      <c r="K12389" s="17">
        <v>12380</v>
      </c>
      <c r="L12389" s="50">
        <v>1.701136131039621E-3</v>
      </c>
      <c r="M12389" s="50">
        <v>1.7149265562840788E-3</v>
      </c>
      <c r="N12389" s="50">
        <v>5.0799999999999998E-2</v>
      </c>
      <c r="O12389" s="50">
        <v>5.1400000000000001E-2</v>
      </c>
      <c r="R12389" s="59"/>
    </row>
    <row r="12390" spans="11:18" x14ac:dyDescent="0.2">
      <c r="K12390" s="17">
        <v>12381</v>
      </c>
      <c r="L12390" s="50">
        <v>1.8389456668120808E-3</v>
      </c>
      <c r="M12390" s="50">
        <v>1.853564151396091E-3</v>
      </c>
      <c r="N12390" s="50">
        <v>5.3800000000000001E-2</v>
      </c>
      <c r="O12390" s="50">
        <v>5.4600000000000003E-2</v>
      </c>
      <c r="R12390" s="59"/>
    </row>
    <row r="12391" spans="11:18" x14ac:dyDescent="0.2">
      <c r="K12391" s="17">
        <v>12382</v>
      </c>
      <c r="L12391" s="50">
        <v>2.0052979371223867E-3</v>
      </c>
      <c r="M12391" s="50">
        <v>2.0217690316683811E-3</v>
      </c>
      <c r="N12391" s="50">
        <v>6.0999999999999999E-2</v>
      </c>
      <c r="O12391" s="50">
        <v>6.1199999999999997E-2</v>
      </c>
      <c r="R12391" s="59"/>
    </row>
    <row r="12392" spans="11:18" x14ac:dyDescent="0.2">
      <c r="K12392" s="17">
        <v>12383</v>
      </c>
      <c r="L12392" s="50">
        <v>1.6464558221329722E-3</v>
      </c>
      <c r="M12392" s="50">
        <v>1.6608129996489034E-3</v>
      </c>
      <c r="N12392" s="50">
        <v>5.3199999999999997E-2</v>
      </c>
      <c r="O12392" s="50">
        <v>5.3800000000000001E-2</v>
      </c>
      <c r="R12392" s="59"/>
    </row>
    <row r="12393" spans="11:18" x14ac:dyDescent="0.2">
      <c r="K12393" s="17">
        <v>12384</v>
      </c>
      <c r="L12393" s="50">
        <v>1.7722689973149112E-3</v>
      </c>
      <c r="M12393" s="50">
        <v>1.7864036217045737E-3</v>
      </c>
      <c r="N12393" s="50">
        <v>5.2400000000000002E-2</v>
      </c>
      <c r="O12393" s="50">
        <v>5.2400000000000002E-2</v>
      </c>
      <c r="R12393" s="59"/>
    </row>
    <row r="12394" spans="11:18" x14ac:dyDescent="0.2">
      <c r="K12394" s="17">
        <v>12385</v>
      </c>
      <c r="L12394" s="50">
        <v>1.6261198467293363E-3</v>
      </c>
      <c r="M12394" s="50">
        <v>1.6391417011297591E-3</v>
      </c>
      <c r="N12394" s="50">
        <v>4.82E-2</v>
      </c>
      <c r="O12394" s="50">
        <v>4.8399999999999999E-2</v>
      </c>
      <c r="R12394" s="59"/>
    </row>
    <row r="12395" spans="11:18" x14ac:dyDescent="0.2">
      <c r="K12395" s="17">
        <v>12386</v>
      </c>
      <c r="L12395" s="50">
        <v>1.8236605082647074E-3</v>
      </c>
      <c r="M12395" s="50">
        <v>1.8377085382101559E-3</v>
      </c>
      <c r="N12395" s="50">
        <v>5.1999999999999998E-2</v>
      </c>
      <c r="O12395" s="50">
        <v>5.1999999999999998E-2</v>
      </c>
      <c r="R12395" s="59"/>
    </row>
    <row r="12396" spans="11:18" x14ac:dyDescent="0.2">
      <c r="K12396" s="17">
        <v>12387</v>
      </c>
      <c r="L12396" s="50">
        <v>1.640006306068572E-3</v>
      </c>
      <c r="M12396" s="50">
        <v>1.6529772047538423E-3</v>
      </c>
      <c r="N12396" s="50">
        <v>4.7800000000000002E-2</v>
      </c>
      <c r="O12396" s="50">
        <v>4.8399999999999999E-2</v>
      </c>
      <c r="R12396" s="59"/>
    </row>
    <row r="12397" spans="11:18" x14ac:dyDescent="0.2">
      <c r="K12397" s="17">
        <v>12388</v>
      </c>
      <c r="L12397" s="50">
        <v>1.541851444043892E-3</v>
      </c>
      <c r="M12397" s="50">
        <v>1.5551436992025892E-3</v>
      </c>
      <c r="N12397" s="50">
        <v>4.9399999999999999E-2</v>
      </c>
      <c r="O12397" s="50">
        <v>4.9599999999999998E-2</v>
      </c>
      <c r="R12397" s="59"/>
    </row>
    <row r="12398" spans="11:18" x14ac:dyDescent="0.2">
      <c r="K12398" s="17">
        <v>12389</v>
      </c>
      <c r="L12398" s="50">
        <v>1.6750852525480909E-3</v>
      </c>
      <c r="M12398" s="50">
        <v>1.6886189647760353E-3</v>
      </c>
      <c r="N12398" s="50">
        <v>5.0200000000000002E-2</v>
      </c>
      <c r="O12398" s="50">
        <v>5.0200000000000002E-2</v>
      </c>
      <c r="R12398" s="59"/>
    </row>
    <row r="12399" spans="11:18" x14ac:dyDescent="0.2">
      <c r="K12399" s="17">
        <v>12390</v>
      </c>
      <c r="L12399" s="50">
        <v>1.9113796334396952E-3</v>
      </c>
      <c r="M12399" s="50">
        <v>1.925622623998952E-3</v>
      </c>
      <c r="N12399" s="50">
        <v>5.2400000000000002E-2</v>
      </c>
      <c r="O12399" s="50">
        <v>5.28E-2</v>
      </c>
      <c r="R12399" s="59"/>
    </row>
    <row r="12400" spans="11:18" x14ac:dyDescent="0.2">
      <c r="K12400" s="17">
        <v>12391</v>
      </c>
      <c r="L12400" s="50">
        <v>1.698445547563389E-3</v>
      </c>
      <c r="M12400" s="50">
        <v>1.7122777833323913E-3</v>
      </c>
      <c r="N12400" s="50">
        <v>5.1200000000000002E-2</v>
      </c>
      <c r="O12400" s="50">
        <v>5.16E-2</v>
      </c>
      <c r="R12400" s="59"/>
    </row>
    <row r="12401" spans="11:18" x14ac:dyDescent="0.2">
      <c r="K12401" s="17">
        <v>12392</v>
      </c>
      <c r="L12401" s="50">
        <v>1.7433661407948722E-3</v>
      </c>
      <c r="M12401" s="50">
        <v>1.7575369413759723E-3</v>
      </c>
      <c r="N12401" s="50">
        <v>5.2400000000000002E-2</v>
      </c>
      <c r="O12401" s="50">
        <v>5.2600000000000001E-2</v>
      </c>
      <c r="R12401" s="59"/>
    </row>
    <row r="12402" spans="11:18" x14ac:dyDescent="0.2">
      <c r="K12402" s="17">
        <v>12393</v>
      </c>
      <c r="L12402" s="50">
        <v>1.6341633405768366E-3</v>
      </c>
      <c r="M12402" s="50">
        <v>1.6482009166607335E-3</v>
      </c>
      <c r="N12402" s="50">
        <v>5.2200000000000003E-2</v>
      </c>
      <c r="O12402" s="50">
        <v>5.2200000000000003E-2</v>
      </c>
      <c r="R12402" s="59"/>
    </row>
    <row r="12403" spans="11:18" x14ac:dyDescent="0.2">
      <c r="K12403" s="17">
        <v>12394</v>
      </c>
      <c r="L12403" s="50">
        <v>1.6441606321757937E-3</v>
      </c>
      <c r="M12403" s="50">
        <v>1.6592317160867864E-3</v>
      </c>
      <c r="N12403" s="50">
        <v>5.6000000000000001E-2</v>
      </c>
      <c r="O12403" s="50">
        <v>5.6399999999999999E-2</v>
      </c>
      <c r="R12403" s="59"/>
    </row>
    <row r="12404" spans="11:18" x14ac:dyDescent="0.2">
      <c r="K12404" s="17">
        <v>12395</v>
      </c>
      <c r="L12404" s="50">
        <v>1.8713775998223912E-3</v>
      </c>
      <c r="M12404" s="50">
        <v>1.8860158685164009E-3</v>
      </c>
      <c r="N12404" s="50">
        <v>5.3999999999999999E-2</v>
      </c>
      <c r="O12404" s="50">
        <v>5.4600000000000003E-2</v>
      </c>
      <c r="R12404" s="59"/>
    </row>
    <row r="12405" spans="11:18" x14ac:dyDescent="0.2">
      <c r="K12405" s="17">
        <v>12396</v>
      </c>
      <c r="L12405" s="50">
        <v>1.747266925860853E-3</v>
      </c>
      <c r="M12405" s="50">
        <v>1.760716189989439E-3</v>
      </c>
      <c r="N12405" s="50">
        <v>4.9599999999999998E-2</v>
      </c>
      <c r="O12405" s="50">
        <v>4.9799999999999997E-2</v>
      </c>
      <c r="R12405" s="59"/>
    </row>
    <row r="12406" spans="11:18" x14ac:dyDescent="0.2">
      <c r="K12406" s="17">
        <v>12397</v>
      </c>
      <c r="L12406" s="50">
        <v>1.928972980924199E-3</v>
      </c>
      <c r="M12406" s="50">
        <v>1.9441805542437501E-3</v>
      </c>
      <c r="N12406" s="50">
        <v>5.62E-2</v>
      </c>
      <c r="O12406" s="50">
        <v>5.6399999999999999E-2</v>
      </c>
      <c r="R12406" s="59"/>
    </row>
    <row r="12407" spans="11:18" x14ac:dyDescent="0.2">
      <c r="K12407" s="17">
        <v>12398</v>
      </c>
      <c r="L12407" s="50">
        <v>1.7999162349821827E-3</v>
      </c>
      <c r="M12407" s="50">
        <v>1.8130901961399008E-3</v>
      </c>
      <c r="N12407" s="50">
        <v>4.8599999999999997E-2</v>
      </c>
      <c r="O12407" s="50">
        <v>4.8800000000000003E-2</v>
      </c>
      <c r="R12407" s="59"/>
    </row>
    <row r="12408" spans="11:18" x14ac:dyDescent="0.2">
      <c r="K12408" s="17">
        <v>12399</v>
      </c>
      <c r="L12408" s="50">
        <v>1.6225331133514842E-3</v>
      </c>
      <c r="M12408" s="50">
        <v>1.6358587623279334E-3</v>
      </c>
      <c r="N12408" s="50">
        <v>4.9200000000000001E-2</v>
      </c>
      <c r="O12408" s="50">
        <v>4.9599999999999998E-2</v>
      </c>
      <c r="R12408" s="59"/>
    </row>
    <row r="12409" spans="11:18" x14ac:dyDescent="0.2">
      <c r="K12409" s="17">
        <v>12400</v>
      </c>
      <c r="L12409" s="50">
        <v>1.7629600109013419E-3</v>
      </c>
      <c r="M12409" s="50">
        <v>1.7771553297656656E-3</v>
      </c>
      <c r="N12409" s="50">
        <v>5.2400000000000002E-2</v>
      </c>
      <c r="O12409" s="50">
        <v>5.2999999999999999E-2</v>
      </c>
      <c r="R12409" s="59"/>
    </row>
    <row r="12410" spans="11:18" x14ac:dyDescent="0.2">
      <c r="K12410" s="17">
        <v>12401</v>
      </c>
      <c r="L12410" s="50">
        <v>1.4970399088053013E-3</v>
      </c>
      <c r="M12410" s="50">
        <v>1.5092037120351548E-3</v>
      </c>
      <c r="N12410" s="50">
        <v>4.48E-2</v>
      </c>
      <c r="O12410" s="50">
        <v>4.5400000000000003E-2</v>
      </c>
      <c r="R12410" s="59"/>
    </row>
    <row r="12411" spans="11:18" x14ac:dyDescent="0.2">
      <c r="K12411" s="17">
        <v>12402</v>
      </c>
      <c r="L12411" s="50">
        <v>1.7217176068452307E-3</v>
      </c>
      <c r="M12411" s="50">
        <v>1.7348115103416259E-3</v>
      </c>
      <c r="N12411" s="50">
        <v>4.8399999999999999E-2</v>
      </c>
      <c r="O12411" s="50">
        <v>4.8599999999999997E-2</v>
      </c>
      <c r="R12411" s="59"/>
    </row>
    <row r="12412" spans="11:18" x14ac:dyDescent="0.2">
      <c r="K12412" s="17">
        <v>12403</v>
      </c>
      <c r="L12412" s="50">
        <v>1.56957388436711E-3</v>
      </c>
      <c r="M12412" s="50">
        <v>1.5833160655132825E-3</v>
      </c>
      <c r="N12412" s="50">
        <v>5.0999999999999997E-2</v>
      </c>
      <c r="O12412" s="50">
        <v>5.1200000000000002E-2</v>
      </c>
      <c r="R12412" s="59"/>
    </row>
    <row r="12413" spans="11:18" x14ac:dyDescent="0.2">
      <c r="K12413" s="17">
        <v>12404</v>
      </c>
      <c r="L12413" s="50">
        <v>1.9909207135372464E-3</v>
      </c>
      <c r="M12413" s="50">
        <v>2.0068503934562768E-3</v>
      </c>
      <c r="N12413" s="50">
        <v>5.8599999999999999E-2</v>
      </c>
      <c r="O12413" s="50">
        <v>5.9400000000000001E-2</v>
      </c>
      <c r="R12413" s="59"/>
    </row>
    <row r="12414" spans="11:18" x14ac:dyDescent="0.2">
      <c r="K12414" s="17">
        <v>12405</v>
      </c>
      <c r="L12414" s="50">
        <v>1.6453262591090865E-3</v>
      </c>
      <c r="M12414" s="50">
        <v>1.659100631547443E-3</v>
      </c>
      <c r="N12414" s="50">
        <v>5.0999999999999997E-2</v>
      </c>
      <c r="O12414" s="50">
        <v>5.1400000000000001E-2</v>
      </c>
      <c r="R12414" s="59"/>
    </row>
    <row r="12415" spans="11:18" x14ac:dyDescent="0.2">
      <c r="K12415" s="17">
        <v>12406</v>
      </c>
      <c r="L12415" s="50">
        <v>1.7960534284705511E-3</v>
      </c>
      <c r="M12415" s="50">
        <v>1.8103403216481165E-3</v>
      </c>
      <c r="N12415" s="50">
        <v>5.2600000000000001E-2</v>
      </c>
      <c r="O12415" s="50">
        <v>5.2999999999999999E-2</v>
      </c>
      <c r="R12415" s="59"/>
    </row>
    <row r="12416" spans="11:18" x14ac:dyDescent="0.2">
      <c r="K12416" s="17">
        <v>12407</v>
      </c>
      <c r="L12416" s="50">
        <v>1.9962943340933164E-3</v>
      </c>
      <c r="M12416" s="50">
        <v>2.0117630597556286E-3</v>
      </c>
      <c r="N12416" s="50">
        <v>5.7000000000000002E-2</v>
      </c>
      <c r="O12416" s="50">
        <v>5.74E-2</v>
      </c>
      <c r="R12416" s="59"/>
    </row>
    <row r="12417" spans="11:18" x14ac:dyDescent="0.2">
      <c r="K12417" s="17">
        <v>12408</v>
      </c>
      <c r="L12417" s="50">
        <v>1.7986017940308592E-3</v>
      </c>
      <c r="M12417" s="50">
        <v>1.8123846493617506E-3</v>
      </c>
      <c r="N12417" s="50">
        <v>5.0799999999999998E-2</v>
      </c>
      <c r="O12417" s="50">
        <v>5.1400000000000001E-2</v>
      </c>
      <c r="R12417" s="59"/>
    </row>
    <row r="12418" spans="11:18" x14ac:dyDescent="0.2">
      <c r="K12418" s="17">
        <v>12409</v>
      </c>
      <c r="L12418" s="50">
        <v>1.6845843216651694E-3</v>
      </c>
      <c r="M12418" s="50">
        <v>1.698379797139355E-3</v>
      </c>
      <c r="N12418" s="50">
        <v>5.1200000000000002E-2</v>
      </c>
      <c r="O12418" s="50">
        <v>5.1200000000000002E-2</v>
      </c>
      <c r="R12418" s="59"/>
    </row>
    <row r="12419" spans="11:18" x14ac:dyDescent="0.2">
      <c r="K12419" s="17">
        <v>12410</v>
      </c>
      <c r="L12419" s="50">
        <v>1.637082559088179E-3</v>
      </c>
      <c r="M12419" s="50">
        <v>1.6495693272226986E-3</v>
      </c>
      <c r="N12419" s="50">
        <v>4.5999999999999999E-2</v>
      </c>
      <c r="O12419" s="50">
        <v>4.6399999999999997E-2</v>
      </c>
      <c r="R12419" s="59"/>
    </row>
    <row r="12420" spans="11:18" x14ac:dyDescent="0.2">
      <c r="K12420" s="17">
        <v>12411</v>
      </c>
      <c r="L12420" s="50">
        <v>1.7089312599628428E-3</v>
      </c>
      <c r="M12420" s="50">
        <v>1.7217001402448724E-3</v>
      </c>
      <c r="N12420" s="50">
        <v>4.7199999999999999E-2</v>
      </c>
      <c r="O12420" s="50">
        <v>4.7199999999999999E-2</v>
      </c>
      <c r="R12420" s="59"/>
    </row>
    <row r="12421" spans="11:18" x14ac:dyDescent="0.2">
      <c r="K12421" s="17">
        <v>12412</v>
      </c>
      <c r="L12421" s="50">
        <v>1.7800962188364831E-3</v>
      </c>
      <c r="M12421" s="50">
        <v>1.7943885994003701E-3</v>
      </c>
      <c r="N12421" s="50">
        <v>5.2999999999999999E-2</v>
      </c>
      <c r="O12421" s="50">
        <v>5.2999999999999999E-2</v>
      </c>
      <c r="R12421" s="59"/>
    </row>
    <row r="12422" spans="11:18" x14ac:dyDescent="0.2">
      <c r="K12422" s="17">
        <v>12413</v>
      </c>
      <c r="L12422" s="50">
        <v>1.7506457062778267E-3</v>
      </c>
      <c r="M12422" s="50">
        <v>1.7647866930642377E-3</v>
      </c>
      <c r="N12422" s="50">
        <v>5.2400000000000002E-2</v>
      </c>
      <c r="O12422" s="50">
        <v>5.2600000000000001E-2</v>
      </c>
      <c r="R12422" s="59"/>
    </row>
    <row r="12423" spans="11:18" x14ac:dyDescent="0.2">
      <c r="K12423" s="17">
        <v>12414</v>
      </c>
      <c r="L12423" s="50">
        <v>1.8388080683536608E-3</v>
      </c>
      <c r="M12423" s="50">
        <v>1.8528659526954648E-3</v>
      </c>
      <c r="N12423" s="50">
        <v>5.1999999999999998E-2</v>
      </c>
      <c r="O12423" s="50">
        <v>5.2200000000000003E-2</v>
      </c>
      <c r="R12423" s="59"/>
    </row>
    <row r="12424" spans="11:18" x14ac:dyDescent="0.2">
      <c r="K12424" s="17">
        <v>12415</v>
      </c>
      <c r="L12424" s="50">
        <v>1.865419561992532E-3</v>
      </c>
      <c r="M12424" s="50">
        <v>1.8793761494920644E-3</v>
      </c>
      <c r="N12424" s="50">
        <v>5.1200000000000002E-2</v>
      </c>
      <c r="O12424" s="50">
        <v>5.1799999999999999E-2</v>
      </c>
      <c r="R12424" s="59"/>
    </row>
    <row r="12425" spans="11:18" x14ac:dyDescent="0.2">
      <c r="K12425" s="17">
        <v>12416</v>
      </c>
      <c r="L12425" s="50">
        <v>1.8083785774986759E-3</v>
      </c>
      <c r="M12425" s="50">
        <v>1.8217185473827016E-3</v>
      </c>
      <c r="N12425" s="50">
        <v>4.9000000000000002E-2</v>
      </c>
      <c r="O12425" s="50">
        <v>4.9399999999999999E-2</v>
      </c>
      <c r="R12425" s="59"/>
    </row>
    <row r="12426" spans="11:18" x14ac:dyDescent="0.2">
      <c r="K12426" s="17">
        <v>12417</v>
      </c>
      <c r="L12426" s="50">
        <v>1.6086284504460726E-3</v>
      </c>
      <c r="M12426" s="50">
        <v>1.6227032973439024E-3</v>
      </c>
      <c r="N12426" s="50">
        <v>5.2200000000000003E-2</v>
      </c>
      <c r="O12426" s="50">
        <v>5.2400000000000002E-2</v>
      </c>
      <c r="R12426" s="59"/>
    </row>
    <row r="12427" spans="11:18" x14ac:dyDescent="0.2">
      <c r="K12427" s="17">
        <v>12418</v>
      </c>
      <c r="L12427" s="50">
        <v>1.4501182432389698E-3</v>
      </c>
      <c r="M12427" s="50">
        <v>1.4630878027097689E-3</v>
      </c>
      <c r="N12427" s="50">
        <v>4.8000000000000001E-2</v>
      </c>
      <c r="O12427" s="50">
        <v>4.8800000000000003E-2</v>
      </c>
      <c r="R12427" s="59"/>
    </row>
    <row r="12428" spans="11:18" x14ac:dyDescent="0.2">
      <c r="K12428" s="17">
        <v>12419</v>
      </c>
      <c r="L12428" s="50">
        <v>1.973102539244691E-3</v>
      </c>
      <c r="M12428" s="50">
        <v>1.9882193340088109E-3</v>
      </c>
      <c r="N12428" s="50">
        <v>5.5800000000000002E-2</v>
      </c>
      <c r="O12428" s="50">
        <v>5.62E-2</v>
      </c>
      <c r="R12428" s="59"/>
    </row>
    <row r="12429" spans="11:18" x14ac:dyDescent="0.2">
      <c r="K12429" s="17">
        <v>12420</v>
      </c>
      <c r="L12429" s="50">
        <v>1.7744522764255744E-3</v>
      </c>
      <c r="M12429" s="50">
        <v>1.7884269553145244E-3</v>
      </c>
      <c r="N12429" s="50">
        <v>5.16E-2</v>
      </c>
      <c r="O12429" s="50">
        <v>5.1799999999999999E-2</v>
      </c>
      <c r="R12429" s="59"/>
    </row>
    <row r="12430" spans="11:18" x14ac:dyDescent="0.2">
      <c r="K12430" s="17">
        <v>12421</v>
      </c>
      <c r="L12430" s="50">
        <v>1.6527551080656256E-3</v>
      </c>
      <c r="M12430" s="50">
        <v>1.6667674115551751E-3</v>
      </c>
      <c r="N12430" s="50">
        <v>5.1999999999999998E-2</v>
      </c>
      <c r="O12430" s="50">
        <v>5.2200000000000003E-2</v>
      </c>
      <c r="R12430" s="59"/>
    </row>
    <row r="12431" spans="11:18" x14ac:dyDescent="0.2">
      <c r="K12431" s="17">
        <v>12422</v>
      </c>
      <c r="L12431" s="50">
        <v>1.7711788501127768E-3</v>
      </c>
      <c r="M12431" s="50">
        <v>1.78519675206949E-3</v>
      </c>
      <c r="N12431" s="50">
        <v>5.1799999999999999E-2</v>
      </c>
      <c r="O12431" s="50">
        <v>5.2200000000000003E-2</v>
      </c>
      <c r="R12431" s="59"/>
    </row>
    <row r="12432" spans="11:18" x14ac:dyDescent="0.2">
      <c r="K12432" s="17">
        <v>12423</v>
      </c>
      <c r="L12432" s="50">
        <v>1.7535020015299366E-3</v>
      </c>
      <c r="M12432" s="50">
        <v>1.7682929467525749E-3</v>
      </c>
      <c r="N12432" s="50">
        <v>5.4399999999999997E-2</v>
      </c>
      <c r="O12432" s="50">
        <v>5.5199999999999999E-2</v>
      </c>
      <c r="R12432" s="59"/>
    </row>
    <row r="12433" spans="11:18" x14ac:dyDescent="0.2">
      <c r="K12433" s="17">
        <v>12424</v>
      </c>
      <c r="L12433" s="50">
        <v>1.8511685937758315E-3</v>
      </c>
      <c r="M12433" s="50">
        <v>1.8654800883920271E-3</v>
      </c>
      <c r="N12433" s="50">
        <v>5.28E-2</v>
      </c>
      <c r="O12433" s="50">
        <v>5.3600000000000002E-2</v>
      </c>
      <c r="R12433" s="59"/>
    </row>
    <row r="12434" spans="11:18" x14ac:dyDescent="0.2">
      <c r="K12434" s="17">
        <v>12425</v>
      </c>
      <c r="L12434" s="50">
        <v>1.6064217875995886E-3</v>
      </c>
      <c r="M12434" s="50">
        <v>1.6194373602335449E-3</v>
      </c>
      <c r="N12434" s="50">
        <v>4.8000000000000001E-2</v>
      </c>
      <c r="O12434" s="50">
        <v>4.8399999999999999E-2</v>
      </c>
      <c r="R12434" s="59"/>
    </row>
    <row r="12435" spans="11:18" x14ac:dyDescent="0.2">
      <c r="K12435" s="17">
        <v>12426</v>
      </c>
      <c r="L12435" s="50">
        <v>1.7347881296490304E-3</v>
      </c>
      <c r="M12435" s="50">
        <v>1.7479280524563307E-3</v>
      </c>
      <c r="N12435" s="50">
        <v>4.8399999999999999E-2</v>
      </c>
      <c r="O12435" s="50">
        <v>4.8800000000000003E-2</v>
      </c>
      <c r="R12435" s="59"/>
    </row>
    <row r="12436" spans="11:18" x14ac:dyDescent="0.2">
      <c r="K12436" s="17">
        <v>12427</v>
      </c>
      <c r="L12436" s="50">
        <v>1.7397068952409666E-3</v>
      </c>
      <c r="M12436" s="50">
        <v>1.7529514375465875E-3</v>
      </c>
      <c r="N12436" s="50">
        <v>4.9000000000000002E-2</v>
      </c>
      <c r="O12436" s="50">
        <v>4.9000000000000002E-2</v>
      </c>
      <c r="R12436" s="59"/>
    </row>
    <row r="12437" spans="11:18" x14ac:dyDescent="0.2">
      <c r="K12437" s="17">
        <v>12428</v>
      </c>
      <c r="L12437" s="50">
        <v>1.9376657959595167E-3</v>
      </c>
      <c r="M12437" s="50">
        <v>1.9517502321319713E-3</v>
      </c>
      <c r="N12437" s="50">
        <v>5.1799999999999999E-2</v>
      </c>
      <c r="O12437" s="50">
        <v>5.2200000000000003E-2</v>
      </c>
      <c r="R12437" s="59"/>
    </row>
    <row r="12438" spans="11:18" x14ac:dyDescent="0.2">
      <c r="K12438" s="17">
        <v>12429</v>
      </c>
      <c r="L12438" s="50">
        <v>1.7046002229139472E-3</v>
      </c>
      <c r="M12438" s="50">
        <v>1.7179608266807713E-3</v>
      </c>
      <c r="N12438" s="50">
        <v>4.9200000000000001E-2</v>
      </c>
      <c r="O12438" s="50">
        <v>4.9799999999999997E-2</v>
      </c>
      <c r="R12438" s="59"/>
    </row>
    <row r="12439" spans="11:18" x14ac:dyDescent="0.2">
      <c r="K12439" s="17">
        <v>12430</v>
      </c>
      <c r="L12439" s="50">
        <v>1.5675038965639913E-3</v>
      </c>
      <c r="M12439" s="50">
        <v>1.5816071029766217E-3</v>
      </c>
      <c r="N12439" s="50">
        <v>5.2400000000000002E-2</v>
      </c>
      <c r="O12439" s="50">
        <v>5.28E-2</v>
      </c>
      <c r="R12439" s="59"/>
    </row>
    <row r="12440" spans="11:18" x14ac:dyDescent="0.2">
      <c r="K12440" s="17">
        <v>12431</v>
      </c>
      <c r="L12440" s="50">
        <v>1.7180027119282179E-3</v>
      </c>
      <c r="M12440" s="50">
        <v>1.732008164574878E-3</v>
      </c>
      <c r="N12440" s="50">
        <v>5.1799999999999999E-2</v>
      </c>
      <c r="O12440" s="50">
        <v>5.2400000000000002E-2</v>
      </c>
      <c r="R12440" s="59"/>
    </row>
    <row r="12441" spans="11:18" x14ac:dyDescent="0.2">
      <c r="K12441" s="17">
        <v>12432</v>
      </c>
      <c r="L12441" s="50">
        <v>1.7258230447618778E-3</v>
      </c>
      <c r="M12441" s="50">
        <v>1.7405281356151472E-3</v>
      </c>
      <c r="N12441" s="50">
        <v>5.4399999999999997E-2</v>
      </c>
      <c r="O12441" s="50">
        <v>5.5E-2</v>
      </c>
      <c r="R12441" s="59"/>
    </row>
    <row r="12442" spans="11:18" x14ac:dyDescent="0.2">
      <c r="K12442" s="17">
        <v>12433</v>
      </c>
      <c r="L12442" s="50">
        <v>1.8383688790774202E-3</v>
      </c>
      <c r="M12442" s="50">
        <v>1.8520511905691607E-3</v>
      </c>
      <c r="N12442" s="50">
        <v>5.0200000000000002E-2</v>
      </c>
      <c r="O12442" s="50">
        <v>5.0799999999999998E-2</v>
      </c>
      <c r="R12442" s="59"/>
    </row>
    <row r="12443" spans="11:18" x14ac:dyDescent="0.2">
      <c r="K12443" s="17">
        <v>12434</v>
      </c>
      <c r="L12443" s="50">
        <v>1.9061141936003202E-3</v>
      </c>
      <c r="M12443" s="50">
        <v>1.9211243942627912E-3</v>
      </c>
      <c r="N12443" s="50">
        <v>5.5399999999999998E-2</v>
      </c>
      <c r="O12443" s="50">
        <v>5.5800000000000002E-2</v>
      </c>
      <c r="R12443" s="59"/>
    </row>
    <row r="12444" spans="11:18" x14ac:dyDescent="0.2">
      <c r="K12444" s="17">
        <v>12435</v>
      </c>
      <c r="L12444" s="50">
        <v>1.7570973100532804E-3</v>
      </c>
      <c r="M12444" s="50">
        <v>1.770942457809867E-3</v>
      </c>
      <c r="N12444" s="50">
        <v>5.0999999999999997E-2</v>
      </c>
      <c r="O12444" s="50">
        <v>5.16E-2</v>
      </c>
      <c r="R12444" s="59"/>
    </row>
    <row r="12445" spans="11:18" x14ac:dyDescent="0.2">
      <c r="K12445" s="17">
        <v>12436</v>
      </c>
      <c r="L12445" s="50">
        <v>1.474822266851641E-3</v>
      </c>
      <c r="M12445" s="50">
        <v>1.4866349278676856E-3</v>
      </c>
      <c r="N12445" s="50">
        <v>4.3799999999999999E-2</v>
      </c>
      <c r="O12445" s="50">
        <v>4.3799999999999999E-2</v>
      </c>
      <c r="R12445" s="59"/>
    </row>
    <row r="12446" spans="11:18" x14ac:dyDescent="0.2">
      <c r="K12446" s="17">
        <v>12437</v>
      </c>
      <c r="L12446" s="50">
        <v>1.8837736780031615E-3</v>
      </c>
      <c r="M12446" s="50">
        <v>1.8997036862152556E-3</v>
      </c>
      <c r="N12446" s="50">
        <v>5.9200000000000003E-2</v>
      </c>
      <c r="O12446" s="50">
        <v>5.9200000000000003E-2</v>
      </c>
      <c r="R12446" s="59"/>
    </row>
    <row r="12447" spans="11:18" x14ac:dyDescent="0.2">
      <c r="K12447" s="17">
        <v>12438</v>
      </c>
      <c r="L12447" s="50">
        <v>1.853840333110611E-3</v>
      </c>
      <c r="M12447" s="50">
        <v>1.8677417939200222E-3</v>
      </c>
      <c r="N12447" s="50">
        <v>5.0799999999999998E-2</v>
      </c>
      <c r="O12447" s="50">
        <v>5.1999999999999998E-2</v>
      </c>
      <c r="R12447" s="59"/>
    </row>
    <row r="12448" spans="11:18" x14ac:dyDescent="0.2">
      <c r="K12448" s="17">
        <v>12439</v>
      </c>
      <c r="L12448" s="50">
        <v>1.6424558471028153E-3</v>
      </c>
      <c r="M12448" s="50">
        <v>1.6556167474552452E-3</v>
      </c>
      <c r="N12448" s="50">
        <v>4.8800000000000003E-2</v>
      </c>
      <c r="O12448" s="50">
        <v>4.8800000000000003E-2</v>
      </c>
      <c r="R12448" s="59"/>
    </row>
    <row r="12449" spans="11:18" x14ac:dyDescent="0.2">
      <c r="K12449" s="17">
        <v>12440</v>
      </c>
      <c r="L12449" s="50">
        <v>1.5073483486167272E-3</v>
      </c>
      <c r="M12449" s="50">
        <v>1.5198862511908223E-3</v>
      </c>
      <c r="N12449" s="50">
        <v>4.6399999999999997E-2</v>
      </c>
      <c r="O12449" s="50">
        <v>4.6800000000000001E-2</v>
      </c>
      <c r="R12449" s="59"/>
    </row>
    <row r="12450" spans="11:18" x14ac:dyDescent="0.2">
      <c r="K12450" s="17">
        <v>12441</v>
      </c>
      <c r="L12450" s="50">
        <v>1.6368106451985554E-3</v>
      </c>
      <c r="M12450" s="50">
        <v>1.6499044436279141E-3</v>
      </c>
      <c r="N12450" s="50">
        <v>4.8399999999999999E-2</v>
      </c>
      <c r="O12450" s="50">
        <v>4.8599999999999997E-2</v>
      </c>
      <c r="R12450" s="59"/>
    </row>
    <row r="12451" spans="11:18" x14ac:dyDescent="0.2">
      <c r="K12451" s="17">
        <v>12442</v>
      </c>
      <c r="L12451" s="50">
        <v>1.9448566270497405E-3</v>
      </c>
      <c r="M12451" s="50">
        <v>1.960212898943841E-3</v>
      </c>
      <c r="N12451" s="50">
        <v>5.6599999999999998E-2</v>
      </c>
      <c r="O12451" s="50">
        <v>5.7000000000000002E-2</v>
      </c>
      <c r="R12451" s="59"/>
    </row>
    <row r="12452" spans="11:18" x14ac:dyDescent="0.2">
      <c r="K12452" s="17">
        <v>12443</v>
      </c>
      <c r="L12452" s="50">
        <v>1.9844144414139157E-3</v>
      </c>
      <c r="M12452" s="50">
        <v>1.9988294931897678E-3</v>
      </c>
      <c r="N12452" s="50">
        <v>5.3199999999999997E-2</v>
      </c>
      <c r="O12452" s="50">
        <v>5.3400000000000003E-2</v>
      </c>
      <c r="R12452" s="59"/>
    </row>
    <row r="12453" spans="11:18" x14ac:dyDescent="0.2">
      <c r="K12453" s="17">
        <v>12444</v>
      </c>
      <c r="L12453" s="50">
        <v>1.8066348854730756E-3</v>
      </c>
      <c r="M12453" s="50">
        <v>1.8202405635413183E-3</v>
      </c>
      <c r="N12453" s="50">
        <v>5.0200000000000002E-2</v>
      </c>
      <c r="O12453" s="50">
        <v>5.04E-2</v>
      </c>
      <c r="R12453" s="59"/>
    </row>
    <row r="12454" spans="11:18" x14ac:dyDescent="0.2">
      <c r="K12454" s="17">
        <v>12445</v>
      </c>
      <c r="L12454" s="50">
        <v>1.7829201755178786E-3</v>
      </c>
      <c r="M12454" s="50">
        <v>1.7982756745900409E-3</v>
      </c>
      <c r="N12454" s="50">
        <v>5.6800000000000003E-2</v>
      </c>
      <c r="O12454" s="50">
        <v>5.7200000000000001E-2</v>
      </c>
      <c r="R12454" s="59"/>
    </row>
    <row r="12455" spans="11:18" x14ac:dyDescent="0.2">
      <c r="K12455" s="17">
        <v>12446</v>
      </c>
      <c r="L12455" s="50">
        <v>1.6855805163254558E-3</v>
      </c>
      <c r="M12455" s="50">
        <v>1.6988590264048068E-3</v>
      </c>
      <c r="N12455" s="50">
        <v>4.9200000000000001E-2</v>
      </c>
      <c r="O12455" s="50">
        <v>4.9200000000000001E-2</v>
      </c>
      <c r="R12455" s="59"/>
    </row>
    <row r="12456" spans="11:18" x14ac:dyDescent="0.2">
      <c r="K12456" s="17">
        <v>12447</v>
      </c>
      <c r="L12456" s="50">
        <v>1.7434683001546027E-3</v>
      </c>
      <c r="M12456" s="50">
        <v>1.7589997616331548E-3</v>
      </c>
      <c r="N12456" s="50">
        <v>5.7200000000000001E-2</v>
      </c>
      <c r="O12456" s="50">
        <v>5.8200000000000002E-2</v>
      </c>
      <c r="R12456" s="59"/>
    </row>
    <row r="12457" spans="11:18" x14ac:dyDescent="0.2">
      <c r="K12457" s="17">
        <v>12448</v>
      </c>
      <c r="L12457" s="50">
        <v>1.9359879591756685E-3</v>
      </c>
      <c r="M12457" s="50">
        <v>1.9494520983815032E-3</v>
      </c>
      <c r="N12457" s="50">
        <v>4.9599999999999998E-2</v>
      </c>
      <c r="O12457" s="50">
        <v>4.9599999999999998E-2</v>
      </c>
      <c r="R12457" s="59"/>
    </row>
    <row r="12458" spans="11:18" x14ac:dyDescent="0.2">
      <c r="K12458" s="17">
        <v>12449</v>
      </c>
      <c r="L12458" s="50">
        <v>2.0256546932222444E-3</v>
      </c>
      <c r="M12458" s="50">
        <v>2.0402993901689585E-3</v>
      </c>
      <c r="N12458" s="50">
        <v>5.3999999999999999E-2</v>
      </c>
      <c r="O12458" s="50">
        <v>5.4199999999999998E-2</v>
      </c>
      <c r="R12458" s="59"/>
    </row>
    <row r="12459" spans="11:18" x14ac:dyDescent="0.2">
      <c r="K12459" s="17">
        <v>12450</v>
      </c>
      <c r="L12459" s="50">
        <v>1.8385976279238652E-3</v>
      </c>
      <c r="M12459" s="50">
        <v>1.8535299563530103E-3</v>
      </c>
      <c r="N12459" s="50">
        <v>5.5399999999999998E-2</v>
      </c>
      <c r="O12459" s="50">
        <v>5.5399999999999998E-2</v>
      </c>
      <c r="R12459" s="59"/>
    </row>
    <row r="12460" spans="11:18" x14ac:dyDescent="0.2">
      <c r="K12460" s="17">
        <v>12451</v>
      </c>
      <c r="L12460" s="50">
        <v>1.6478332854754018E-3</v>
      </c>
      <c r="M12460" s="50">
        <v>1.6609924178814129E-3</v>
      </c>
      <c r="N12460" s="50">
        <v>4.8599999999999997E-2</v>
      </c>
      <c r="O12460" s="50">
        <v>4.9200000000000001E-2</v>
      </c>
      <c r="R12460" s="59"/>
    </row>
    <row r="12461" spans="11:18" x14ac:dyDescent="0.2">
      <c r="K12461" s="17">
        <v>12452</v>
      </c>
      <c r="L12461" s="50">
        <v>1.6466824944280309E-3</v>
      </c>
      <c r="M12461" s="50">
        <v>1.6609691107115129E-3</v>
      </c>
      <c r="N12461" s="50">
        <v>5.28E-2</v>
      </c>
      <c r="O12461" s="50">
        <v>5.3199999999999997E-2</v>
      </c>
      <c r="R12461" s="59"/>
    </row>
    <row r="12462" spans="11:18" x14ac:dyDescent="0.2">
      <c r="K12462" s="17">
        <v>12453</v>
      </c>
      <c r="L12462" s="50">
        <v>1.7882458780207773E-3</v>
      </c>
      <c r="M12462" s="50">
        <v>1.8024870412281988E-3</v>
      </c>
      <c r="N12462" s="50">
        <v>5.2600000000000001E-2</v>
      </c>
      <c r="O12462" s="50">
        <v>5.28E-2</v>
      </c>
      <c r="R12462" s="59"/>
    </row>
    <row r="12463" spans="11:18" x14ac:dyDescent="0.2">
      <c r="K12463" s="17">
        <v>12454</v>
      </c>
      <c r="L12463" s="50">
        <v>1.8100632883693165E-3</v>
      </c>
      <c r="M12463" s="50">
        <v>1.8242103148748883E-3</v>
      </c>
      <c r="N12463" s="50">
        <v>5.2400000000000002E-2</v>
      </c>
      <c r="O12463" s="50">
        <v>5.2400000000000002E-2</v>
      </c>
      <c r="R12463" s="59"/>
    </row>
    <row r="12464" spans="11:18" x14ac:dyDescent="0.2">
      <c r="K12464" s="17">
        <v>12455</v>
      </c>
      <c r="L12464" s="50">
        <v>1.802618339674435E-3</v>
      </c>
      <c r="M12464" s="50">
        <v>1.8164912161260794E-3</v>
      </c>
      <c r="N12464" s="50">
        <v>5.1200000000000002E-2</v>
      </c>
      <c r="O12464" s="50">
        <v>5.16E-2</v>
      </c>
      <c r="R12464" s="59"/>
    </row>
    <row r="12465" spans="11:18" x14ac:dyDescent="0.2">
      <c r="K12465" s="17">
        <v>12456</v>
      </c>
      <c r="L12465" s="50">
        <v>1.3625632379555685E-3</v>
      </c>
      <c r="M12465" s="50">
        <v>1.3750377637946078E-3</v>
      </c>
      <c r="N12465" s="50">
        <v>4.6199999999999998E-2</v>
      </c>
      <c r="O12465" s="50">
        <v>4.6600000000000003E-2</v>
      </c>
      <c r="R12465" s="59"/>
    </row>
    <row r="12466" spans="11:18" x14ac:dyDescent="0.2">
      <c r="K12466" s="17">
        <v>12457</v>
      </c>
      <c r="L12466" s="50">
        <v>1.7551881147873023E-3</v>
      </c>
      <c r="M12466" s="50">
        <v>1.7684913262287498E-3</v>
      </c>
      <c r="N12466" s="50">
        <v>4.9000000000000002E-2</v>
      </c>
      <c r="O12466" s="50">
        <v>4.9399999999999999E-2</v>
      </c>
      <c r="R12466" s="59"/>
    </row>
    <row r="12467" spans="11:18" x14ac:dyDescent="0.2">
      <c r="K12467" s="17">
        <v>12458</v>
      </c>
      <c r="L12467" s="50">
        <v>1.6260621878269892E-3</v>
      </c>
      <c r="M12467" s="50">
        <v>1.638583938632264E-3</v>
      </c>
      <c r="N12467" s="50">
        <v>4.6199999999999998E-2</v>
      </c>
      <c r="O12467" s="50">
        <v>4.6600000000000003E-2</v>
      </c>
      <c r="R12467" s="59"/>
    </row>
    <row r="12468" spans="11:18" x14ac:dyDescent="0.2">
      <c r="K12468" s="17">
        <v>12459</v>
      </c>
      <c r="L12468" s="50">
        <v>1.6492572741033033E-3</v>
      </c>
      <c r="M12468" s="50">
        <v>1.6613340925121082E-3</v>
      </c>
      <c r="N12468" s="50">
        <v>4.4600000000000001E-2</v>
      </c>
      <c r="O12468" s="50">
        <v>4.4600000000000001E-2</v>
      </c>
      <c r="R12468" s="59"/>
    </row>
    <row r="12469" spans="11:18" x14ac:dyDescent="0.2">
      <c r="K12469" s="17">
        <v>12460</v>
      </c>
      <c r="L12469" s="50">
        <v>1.6943582394799001E-3</v>
      </c>
      <c r="M12469" s="50">
        <v>1.7087951982129872E-3</v>
      </c>
      <c r="N12469" s="50">
        <v>5.3600000000000002E-2</v>
      </c>
      <c r="O12469" s="50">
        <v>5.3800000000000001E-2</v>
      </c>
      <c r="R12469" s="59"/>
    </row>
    <row r="12470" spans="11:18" x14ac:dyDescent="0.2">
      <c r="K12470" s="17">
        <v>12461</v>
      </c>
      <c r="L12470" s="50">
        <v>1.6192326279740044E-3</v>
      </c>
      <c r="M12470" s="50">
        <v>1.6327492572533785E-3</v>
      </c>
      <c r="N12470" s="50">
        <v>0.05</v>
      </c>
      <c r="O12470" s="50">
        <v>5.04E-2</v>
      </c>
      <c r="R12470" s="59"/>
    </row>
    <row r="12471" spans="11:18" x14ac:dyDescent="0.2">
      <c r="K12471" s="17">
        <v>12462</v>
      </c>
      <c r="L12471" s="50">
        <v>1.5617354076937053E-3</v>
      </c>
      <c r="M12471" s="50">
        <v>1.5747992095517423E-3</v>
      </c>
      <c r="N12471" s="50">
        <v>4.8399999999999999E-2</v>
      </c>
      <c r="O12471" s="50">
        <v>4.8599999999999997E-2</v>
      </c>
      <c r="R12471" s="59"/>
    </row>
    <row r="12472" spans="11:18" x14ac:dyDescent="0.2">
      <c r="K12472" s="17">
        <v>12463</v>
      </c>
      <c r="L12472" s="50">
        <v>1.8336185301728626E-3</v>
      </c>
      <c r="M12472" s="50">
        <v>1.8480836616571281E-3</v>
      </c>
      <c r="N12472" s="50">
        <v>5.3600000000000002E-2</v>
      </c>
      <c r="O12472" s="50">
        <v>5.3600000000000002E-2</v>
      </c>
      <c r="R12472" s="59"/>
    </row>
    <row r="12473" spans="11:18" x14ac:dyDescent="0.2">
      <c r="K12473" s="17">
        <v>12464</v>
      </c>
      <c r="L12473" s="50">
        <v>1.5122845244548578E-3</v>
      </c>
      <c r="M12473" s="50">
        <v>1.5257903375756931E-3</v>
      </c>
      <c r="N12473" s="50">
        <v>5.0200000000000002E-2</v>
      </c>
      <c r="O12473" s="50">
        <v>5.04E-2</v>
      </c>
      <c r="R12473" s="59"/>
    </row>
    <row r="12474" spans="11:18" x14ac:dyDescent="0.2">
      <c r="K12474" s="17">
        <v>12465</v>
      </c>
      <c r="L12474" s="50">
        <v>1.6111812772968382E-3</v>
      </c>
      <c r="M12474" s="50">
        <v>1.6232263171674663E-3</v>
      </c>
      <c r="N12474" s="50">
        <v>4.4400000000000002E-2</v>
      </c>
      <c r="O12474" s="50">
        <v>4.48E-2</v>
      </c>
      <c r="R12474" s="59"/>
    </row>
    <row r="12475" spans="11:18" x14ac:dyDescent="0.2">
      <c r="K12475" s="17">
        <v>12466</v>
      </c>
      <c r="L12475" s="50">
        <v>1.5923712755970649E-3</v>
      </c>
      <c r="M12475" s="50">
        <v>1.6058482674258516E-3</v>
      </c>
      <c r="N12475" s="50">
        <v>4.9799999999999997E-2</v>
      </c>
      <c r="O12475" s="50">
        <v>5.0799999999999998E-2</v>
      </c>
      <c r="R12475" s="59"/>
    </row>
    <row r="12476" spans="11:18" x14ac:dyDescent="0.2">
      <c r="K12476" s="17">
        <v>12467</v>
      </c>
      <c r="L12476" s="50">
        <v>1.6951754682540414E-3</v>
      </c>
      <c r="M12476" s="50">
        <v>1.7081766198839188E-3</v>
      </c>
      <c r="N12476" s="50">
        <v>4.7800000000000002E-2</v>
      </c>
      <c r="O12476" s="50">
        <v>4.82E-2</v>
      </c>
      <c r="R12476" s="59"/>
    </row>
    <row r="12477" spans="11:18" x14ac:dyDescent="0.2">
      <c r="K12477" s="17">
        <v>12468</v>
      </c>
      <c r="L12477" s="50">
        <v>1.6318349715011265E-3</v>
      </c>
      <c r="M12477" s="50">
        <v>1.6463430490591001E-3</v>
      </c>
      <c r="N12477" s="50">
        <v>5.3800000000000001E-2</v>
      </c>
      <c r="O12477" s="50">
        <v>5.4199999999999998E-2</v>
      </c>
      <c r="R12477" s="59"/>
    </row>
    <row r="12478" spans="11:18" x14ac:dyDescent="0.2">
      <c r="K12478" s="17">
        <v>12469</v>
      </c>
      <c r="L12478" s="50">
        <v>1.8134177595252108E-3</v>
      </c>
      <c r="M12478" s="50">
        <v>1.8273134006828154E-3</v>
      </c>
      <c r="N12478" s="50">
        <v>5.1400000000000001E-2</v>
      </c>
      <c r="O12478" s="50">
        <v>5.16E-2</v>
      </c>
      <c r="R12478" s="59"/>
    </row>
    <row r="12479" spans="11:18" x14ac:dyDescent="0.2">
      <c r="K12479" s="17">
        <v>12470</v>
      </c>
      <c r="L12479" s="50">
        <v>1.8525058575955353E-3</v>
      </c>
      <c r="M12479" s="50">
        <v>1.8667207190091965E-3</v>
      </c>
      <c r="N12479" s="50">
        <v>5.2400000000000002E-2</v>
      </c>
      <c r="O12479" s="50">
        <v>5.28E-2</v>
      </c>
      <c r="R12479" s="59"/>
    </row>
    <row r="12480" spans="11:18" x14ac:dyDescent="0.2">
      <c r="K12480" s="17">
        <v>12471</v>
      </c>
      <c r="L12480" s="50">
        <v>1.6009905359059481E-3</v>
      </c>
      <c r="M12480" s="50">
        <v>1.6139470357396295E-3</v>
      </c>
      <c r="N12480" s="50">
        <v>4.8000000000000001E-2</v>
      </c>
      <c r="O12480" s="50">
        <v>4.82E-2</v>
      </c>
      <c r="R12480" s="59"/>
    </row>
    <row r="12481" spans="11:18" x14ac:dyDescent="0.2">
      <c r="K12481" s="17">
        <v>12472</v>
      </c>
      <c r="L12481" s="50">
        <v>1.9301141329184097E-3</v>
      </c>
      <c r="M12481" s="50">
        <v>1.9435912658568011E-3</v>
      </c>
      <c r="N12481" s="50">
        <v>4.9200000000000001E-2</v>
      </c>
      <c r="O12481" s="50">
        <v>4.9799999999999997E-2</v>
      </c>
      <c r="R12481" s="59"/>
    </row>
    <row r="12482" spans="11:18" x14ac:dyDescent="0.2">
      <c r="K12482" s="17">
        <v>12473</v>
      </c>
      <c r="L12482" s="50">
        <v>1.4572758670792899E-3</v>
      </c>
      <c r="M12482" s="50">
        <v>1.4704537581312178E-3</v>
      </c>
      <c r="N12482" s="50">
        <v>4.8800000000000003E-2</v>
      </c>
      <c r="O12482" s="50">
        <v>4.9399999999999999E-2</v>
      </c>
      <c r="R12482" s="59"/>
    </row>
    <row r="12483" spans="11:18" x14ac:dyDescent="0.2">
      <c r="K12483" s="17">
        <v>12474</v>
      </c>
      <c r="L12483" s="50">
        <v>1.5941838721671747E-3</v>
      </c>
      <c r="M12483" s="50">
        <v>1.6077427660092908E-3</v>
      </c>
      <c r="N12483" s="50">
        <v>5.04E-2</v>
      </c>
      <c r="O12483" s="50">
        <v>5.04E-2</v>
      </c>
      <c r="R12483" s="59"/>
    </row>
    <row r="12484" spans="11:18" x14ac:dyDescent="0.2">
      <c r="K12484" s="17">
        <v>12475</v>
      </c>
      <c r="L12484" s="50">
        <v>1.5026674304278013E-3</v>
      </c>
      <c r="M12484" s="50">
        <v>1.5152651672157989E-3</v>
      </c>
      <c r="N12484" s="50">
        <v>4.6800000000000001E-2</v>
      </c>
      <c r="O12484" s="50">
        <v>4.6800000000000001E-2</v>
      </c>
      <c r="R12484" s="59"/>
    </row>
    <row r="12485" spans="11:18" x14ac:dyDescent="0.2">
      <c r="K12485" s="17">
        <v>12476</v>
      </c>
      <c r="L12485" s="50">
        <v>1.5602166312265341E-3</v>
      </c>
      <c r="M12485" s="50">
        <v>1.5735678907764776E-3</v>
      </c>
      <c r="N12485" s="50">
        <v>4.9599999999999998E-2</v>
      </c>
      <c r="O12485" s="50">
        <v>4.9799999999999997E-2</v>
      </c>
      <c r="R12485" s="59"/>
    </row>
    <row r="12486" spans="11:18" x14ac:dyDescent="0.2">
      <c r="K12486" s="17">
        <v>12477</v>
      </c>
      <c r="L12486" s="50">
        <v>1.7430937917724222E-3</v>
      </c>
      <c r="M12486" s="50">
        <v>1.7572742762534755E-3</v>
      </c>
      <c r="N12486" s="50">
        <v>5.2600000000000001E-2</v>
      </c>
      <c r="O12486" s="50">
        <v>5.28E-2</v>
      </c>
      <c r="R12486" s="59"/>
    </row>
    <row r="12487" spans="11:18" x14ac:dyDescent="0.2">
      <c r="K12487" s="17">
        <v>12478</v>
      </c>
      <c r="L12487" s="50">
        <v>1.625286608661899E-3</v>
      </c>
      <c r="M12487" s="50">
        <v>1.6389228949160795E-3</v>
      </c>
      <c r="N12487" s="50">
        <v>5.0599999999999999E-2</v>
      </c>
      <c r="O12487" s="50">
        <v>5.0799999999999998E-2</v>
      </c>
      <c r="R12487" s="59"/>
    </row>
    <row r="12488" spans="11:18" x14ac:dyDescent="0.2">
      <c r="K12488" s="17">
        <v>12479</v>
      </c>
      <c r="L12488" s="50">
        <v>1.7000796920695353E-3</v>
      </c>
      <c r="M12488" s="50">
        <v>1.7140134695489888E-3</v>
      </c>
      <c r="N12488" s="50">
        <v>5.16E-2</v>
      </c>
      <c r="O12488" s="50">
        <v>5.1999999999999998E-2</v>
      </c>
      <c r="R12488" s="59"/>
    </row>
    <row r="12489" spans="11:18" x14ac:dyDescent="0.2">
      <c r="K12489" s="17">
        <v>12480</v>
      </c>
      <c r="L12489" s="50">
        <v>1.7127645549830457E-3</v>
      </c>
      <c r="M12489" s="50">
        <v>1.7256447511517614E-3</v>
      </c>
      <c r="N12489" s="50">
        <v>4.7399999999999998E-2</v>
      </c>
      <c r="O12489" s="50">
        <v>4.7800000000000002E-2</v>
      </c>
      <c r="R12489" s="59"/>
    </row>
    <row r="12490" spans="11:18" x14ac:dyDescent="0.2">
      <c r="K12490" s="17">
        <v>12481</v>
      </c>
      <c r="L12490" s="50">
        <v>1.6330901725878509E-3</v>
      </c>
      <c r="M12490" s="50">
        <v>1.6461815278377158E-3</v>
      </c>
      <c r="N12490" s="50">
        <v>4.8399999999999999E-2</v>
      </c>
      <c r="O12490" s="50">
        <v>4.8800000000000003E-2</v>
      </c>
      <c r="R12490" s="59"/>
    </row>
    <row r="12491" spans="11:18" x14ac:dyDescent="0.2">
      <c r="K12491" s="17">
        <v>12482</v>
      </c>
      <c r="L12491" s="50">
        <v>1.7682541925122415E-3</v>
      </c>
      <c r="M12491" s="50">
        <v>1.782995752773633E-3</v>
      </c>
      <c r="N12491" s="50">
        <v>5.4600000000000003E-2</v>
      </c>
      <c r="O12491" s="50">
        <v>5.4800000000000001E-2</v>
      </c>
      <c r="R12491" s="59"/>
    </row>
    <row r="12492" spans="11:18" x14ac:dyDescent="0.2">
      <c r="K12492" s="17">
        <v>12483</v>
      </c>
      <c r="L12492" s="50">
        <v>1.7464666267567527E-3</v>
      </c>
      <c r="M12492" s="50">
        <v>1.7590394419064331E-3</v>
      </c>
      <c r="N12492" s="50">
        <v>4.6199999999999998E-2</v>
      </c>
      <c r="O12492" s="50">
        <v>4.6600000000000003E-2</v>
      </c>
      <c r="R12492" s="59"/>
    </row>
    <row r="12493" spans="11:18" x14ac:dyDescent="0.2">
      <c r="K12493" s="17">
        <v>12484</v>
      </c>
      <c r="L12493" s="50">
        <v>1.8596599579746239E-3</v>
      </c>
      <c r="M12493" s="50">
        <v>1.8740042274969181E-3</v>
      </c>
      <c r="N12493" s="50">
        <v>5.2999999999999999E-2</v>
      </c>
      <c r="O12493" s="50">
        <v>5.3400000000000003E-2</v>
      </c>
      <c r="R12493" s="59"/>
    </row>
    <row r="12494" spans="11:18" x14ac:dyDescent="0.2">
      <c r="K12494" s="17">
        <v>12485</v>
      </c>
      <c r="L12494" s="50">
        <v>1.7684626924801378E-3</v>
      </c>
      <c r="M12494" s="50">
        <v>1.7818292923169586E-3</v>
      </c>
      <c r="N12494" s="50">
        <v>4.9200000000000001E-2</v>
      </c>
      <c r="O12494" s="50">
        <v>4.9599999999999998E-2</v>
      </c>
      <c r="R12494" s="59"/>
    </row>
    <row r="12495" spans="11:18" x14ac:dyDescent="0.2">
      <c r="K12495" s="17">
        <v>12486</v>
      </c>
      <c r="L12495" s="50">
        <v>1.6851998162090368E-3</v>
      </c>
      <c r="M12495" s="50">
        <v>1.6997156332390197E-3</v>
      </c>
      <c r="N12495" s="50">
        <v>5.3800000000000001E-2</v>
      </c>
      <c r="O12495" s="50">
        <v>5.4399999999999997E-2</v>
      </c>
      <c r="R12495" s="59"/>
    </row>
    <row r="12496" spans="11:18" x14ac:dyDescent="0.2">
      <c r="K12496" s="17">
        <v>12487</v>
      </c>
      <c r="L12496" s="50">
        <v>1.7566675238813527E-3</v>
      </c>
      <c r="M12496" s="50">
        <v>1.7699693610104443E-3</v>
      </c>
      <c r="N12496" s="50">
        <v>4.9200000000000001E-2</v>
      </c>
      <c r="O12496" s="50">
        <v>4.9200000000000001E-2</v>
      </c>
      <c r="R12496" s="59"/>
    </row>
    <row r="12497" spans="11:18" x14ac:dyDescent="0.2">
      <c r="K12497" s="17">
        <v>12488</v>
      </c>
      <c r="L12497" s="50">
        <v>1.4295083303873411E-3</v>
      </c>
      <c r="M12497" s="50">
        <v>1.4421472281548056E-3</v>
      </c>
      <c r="N12497" s="50">
        <v>4.6800000000000001E-2</v>
      </c>
      <c r="O12497" s="50">
        <v>4.7399999999999998E-2</v>
      </c>
      <c r="R12497" s="59"/>
    </row>
    <row r="12498" spans="11:18" x14ac:dyDescent="0.2">
      <c r="K12498" s="17">
        <v>12489</v>
      </c>
      <c r="L12498" s="50">
        <v>1.7740738695235664E-3</v>
      </c>
      <c r="M12498" s="50">
        <v>1.7873034223292617E-3</v>
      </c>
      <c r="N12498" s="50">
        <v>4.8800000000000003E-2</v>
      </c>
      <c r="O12498" s="50">
        <v>4.9200000000000001E-2</v>
      </c>
      <c r="R12498" s="59"/>
    </row>
    <row r="12499" spans="11:18" x14ac:dyDescent="0.2">
      <c r="K12499" s="17">
        <v>12490</v>
      </c>
      <c r="L12499" s="50">
        <v>1.6406261599577795E-3</v>
      </c>
      <c r="M12499" s="50">
        <v>1.6542002225964421E-3</v>
      </c>
      <c r="N12499" s="50">
        <v>5.0200000000000002E-2</v>
      </c>
      <c r="O12499" s="50">
        <v>5.0599999999999999E-2</v>
      </c>
      <c r="R12499" s="59"/>
    </row>
    <row r="12500" spans="11:18" x14ac:dyDescent="0.2">
      <c r="K12500" s="17">
        <v>12491</v>
      </c>
      <c r="L12500" s="50">
        <v>1.5171941170130374E-3</v>
      </c>
      <c r="M12500" s="50">
        <v>1.5297211714094664E-3</v>
      </c>
      <c r="N12500" s="50">
        <v>4.6399999999999997E-2</v>
      </c>
      <c r="O12500" s="50">
        <v>4.6600000000000003E-2</v>
      </c>
      <c r="R12500" s="59"/>
    </row>
    <row r="12501" spans="11:18" x14ac:dyDescent="0.2">
      <c r="K12501" s="17">
        <v>12492</v>
      </c>
      <c r="L12501" s="50">
        <v>1.4165088326820513E-3</v>
      </c>
      <c r="M12501" s="50">
        <v>1.4289938674607132E-3</v>
      </c>
      <c r="N12501" s="50">
        <v>4.5999999999999999E-2</v>
      </c>
      <c r="O12501" s="50">
        <v>4.6800000000000001E-2</v>
      </c>
      <c r="R12501" s="59"/>
    </row>
    <row r="12502" spans="11:18" x14ac:dyDescent="0.2">
      <c r="K12502" s="17">
        <v>12493</v>
      </c>
      <c r="L12502" s="50">
        <v>1.7776467351482657E-3</v>
      </c>
      <c r="M12502" s="50">
        <v>1.7922486872957058E-3</v>
      </c>
      <c r="N12502" s="50">
        <v>5.4199999999999998E-2</v>
      </c>
      <c r="O12502" s="50">
        <v>5.4199999999999998E-2</v>
      </c>
      <c r="R12502" s="59"/>
    </row>
    <row r="12503" spans="11:18" x14ac:dyDescent="0.2">
      <c r="K12503" s="17">
        <v>12494</v>
      </c>
      <c r="L12503" s="50">
        <v>1.7704106376599466E-3</v>
      </c>
      <c r="M12503" s="50">
        <v>1.7845613074220811E-3</v>
      </c>
      <c r="N12503" s="50">
        <v>5.2200000000000003E-2</v>
      </c>
      <c r="O12503" s="50">
        <v>5.2999999999999999E-2</v>
      </c>
      <c r="R12503" s="59"/>
    </row>
    <row r="12504" spans="11:18" x14ac:dyDescent="0.2">
      <c r="K12504" s="17">
        <v>12495</v>
      </c>
      <c r="L12504" s="50">
        <v>1.605820763967472E-3</v>
      </c>
      <c r="M12504" s="50">
        <v>1.6188850576314977E-3</v>
      </c>
      <c r="N12504" s="50">
        <v>4.8399999999999999E-2</v>
      </c>
      <c r="O12504" s="50">
        <v>4.8599999999999997E-2</v>
      </c>
      <c r="R12504" s="59"/>
    </row>
    <row r="12505" spans="11:18" x14ac:dyDescent="0.2">
      <c r="K12505" s="17">
        <v>12496</v>
      </c>
      <c r="L12505" s="50">
        <v>1.7280849824588521E-3</v>
      </c>
      <c r="M12505" s="50">
        <v>1.74272240025237E-3</v>
      </c>
      <c r="N12505" s="50">
        <v>5.4399999999999997E-2</v>
      </c>
      <c r="O12505" s="50">
        <v>5.4399999999999997E-2</v>
      </c>
      <c r="R12505" s="59"/>
    </row>
    <row r="12506" spans="11:18" x14ac:dyDescent="0.2">
      <c r="K12506" s="17">
        <v>12497</v>
      </c>
      <c r="L12506" s="50">
        <v>1.493161784389794E-3</v>
      </c>
      <c r="M12506" s="50">
        <v>1.5058222684812212E-3</v>
      </c>
      <c r="N12506" s="50">
        <v>4.7E-2</v>
      </c>
      <c r="O12506" s="50">
        <v>4.7199999999999999E-2</v>
      </c>
      <c r="R12506" s="59"/>
    </row>
    <row r="12507" spans="11:18" x14ac:dyDescent="0.2">
      <c r="K12507" s="17">
        <v>12498</v>
      </c>
      <c r="L12507" s="50">
        <v>1.6357478958407938E-3</v>
      </c>
      <c r="M12507" s="50">
        <v>1.6487945075461855E-3</v>
      </c>
      <c r="N12507" s="50">
        <v>4.82E-2</v>
      </c>
      <c r="O12507" s="50">
        <v>4.8800000000000003E-2</v>
      </c>
      <c r="R12507" s="59"/>
    </row>
    <row r="12508" spans="11:18" x14ac:dyDescent="0.2">
      <c r="K12508" s="17">
        <v>12499</v>
      </c>
      <c r="L12508" s="50">
        <v>1.6112548056958517E-3</v>
      </c>
      <c r="M12508" s="50">
        <v>1.6246888035564666E-3</v>
      </c>
      <c r="N12508" s="50">
        <v>4.9399999999999999E-2</v>
      </c>
      <c r="O12508" s="50">
        <v>5.04E-2</v>
      </c>
      <c r="R12508" s="59"/>
    </row>
    <row r="12509" spans="11:18" x14ac:dyDescent="0.2">
      <c r="K12509" s="17">
        <v>12500</v>
      </c>
      <c r="L12509" s="50">
        <v>1.8623697597457778E-3</v>
      </c>
      <c r="M12509" s="50">
        <v>1.8759517436713004E-3</v>
      </c>
      <c r="N12509" s="50">
        <v>0.05</v>
      </c>
      <c r="O12509" s="50">
        <v>5.04E-2</v>
      </c>
      <c r="R12509" s="59"/>
    </row>
    <row r="12510" spans="11:18" x14ac:dyDescent="0.2">
      <c r="K12510" s="17">
        <v>12501</v>
      </c>
      <c r="L12510" s="50">
        <v>1.4892860742281061E-3</v>
      </c>
      <c r="M12510" s="50">
        <v>1.5026918996590591E-3</v>
      </c>
      <c r="N12510" s="50">
        <v>4.9599999999999998E-2</v>
      </c>
      <c r="O12510" s="50">
        <v>5.0200000000000002E-2</v>
      </c>
      <c r="R12510" s="59"/>
    </row>
    <row r="12511" spans="11:18" x14ac:dyDescent="0.2">
      <c r="K12511" s="17">
        <v>12502</v>
      </c>
      <c r="L12511" s="50">
        <v>1.517559375789908E-3</v>
      </c>
      <c r="M12511" s="50">
        <v>1.5301622692377819E-3</v>
      </c>
      <c r="N12511" s="50">
        <v>4.6399999999999997E-2</v>
      </c>
      <c r="O12511" s="50">
        <v>4.7399999999999998E-2</v>
      </c>
      <c r="R12511" s="59"/>
    </row>
    <row r="12512" spans="11:18" x14ac:dyDescent="0.2">
      <c r="K12512" s="17">
        <v>12503</v>
      </c>
      <c r="L12512" s="50">
        <v>1.8178812284335632E-3</v>
      </c>
      <c r="M12512" s="50">
        <v>1.8326273797635931E-3</v>
      </c>
      <c r="N12512" s="50">
        <v>5.4399999999999997E-2</v>
      </c>
      <c r="O12512" s="50">
        <v>5.4800000000000001E-2</v>
      </c>
      <c r="R12512" s="59"/>
    </row>
    <row r="12513" spans="11:18" x14ac:dyDescent="0.2">
      <c r="K12513" s="17">
        <v>12504</v>
      </c>
      <c r="L12513" s="50">
        <v>1.7822998760766713E-3</v>
      </c>
      <c r="M12513" s="50">
        <v>1.7971441580541139E-3</v>
      </c>
      <c r="N12513" s="50">
        <v>5.5E-2</v>
      </c>
      <c r="O12513" s="50">
        <v>5.5199999999999999E-2</v>
      </c>
      <c r="R12513" s="59"/>
    </row>
    <row r="12514" spans="11:18" x14ac:dyDescent="0.2">
      <c r="K12514" s="17">
        <v>12505</v>
      </c>
      <c r="L12514" s="50">
        <v>2.0364149893015329E-3</v>
      </c>
      <c r="M12514" s="50">
        <v>2.051072659223197E-3</v>
      </c>
      <c r="N12514" s="50">
        <v>5.3999999999999999E-2</v>
      </c>
      <c r="O12514" s="50">
        <v>5.4399999999999997E-2</v>
      </c>
      <c r="R12514" s="59"/>
    </row>
    <row r="12515" spans="11:18" x14ac:dyDescent="0.2">
      <c r="K12515" s="17">
        <v>12506</v>
      </c>
      <c r="L12515" s="50">
        <v>1.7219227573614304E-3</v>
      </c>
      <c r="M12515" s="50">
        <v>1.7359834717605277E-3</v>
      </c>
      <c r="N12515" s="50">
        <v>5.1799999999999999E-2</v>
      </c>
      <c r="O12515" s="50">
        <v>5.2400000000000002E-2</v>
      </c>
      <c r="R12515" s="59"/>
    </row>
    <row r="12516" spans="11:18" x14ac:dyDescent="0.2">
      <c r="K12516" s="17">
        <v>12507</v>
      </c>
      <c r="L12516" s="50">
        <v>1.5599259593770405E-3</v>
      </c>
      <c r="M12516" s="50">
        <v>1.5729045900348391E-3</v>
      </c>
      <c r="N12516" s="50">
        <v>4.82E-2</v>
      </c>
      <c r="O12516" s="50">
        <v>4.82E-2</v>
      </c>
      <c r="R12516" s="59"/>
    </row>
    <row r="12517" spans="11:18" x14ac:dyDescent="0.2">
      <c r="K12517" s="17">
        <v>12508</v>
      </c>
      <c r="L12517" s="50">
        <v>1.5844170500964594E-3</v>
      </c>
      <c r="M12517" s="50">
        <v>1.5974037174533826E-3</v>
      </c>
      <c r="N12517" s="50">
        <v>4.82E-2</v>
      </c>
      <c r="O12517" s="50">
        <v>4.82E-2</v>
      </c>
      <c r="R12517" s="59"/>
    </row>
    <row r="12518" spans="11:18" x14ac:dyDescent="0.2">
      <c r="K12518" s="17">
        <v>12509</v>
      </c>
      <c r="L12518" s="50">
        <v>1.9692666425486587E-3</v>
      </c>
      <c r="M12518" s="50">
        <v>1.9842849400035201E-3</v>
      </c>
      <c r="N12518" s="50">
        <v>5.5199999999999999E-2</v>
      </c>
      <c r="O12518" s="50">
        <v>5.5599999999999997E-2</v>
      </c>
      <c r="R12518" s="59"/>
    </row>
    <row r="12519" spans="11:18" x14ac:dyDescent="0.2">
      <c r="K12519" s="17">
        <v>12510</v>
      </c>
      <c r="L12519" s="50">
        <v>1.8714819136381191E-3</v>
      </c>
      <c r="M12519" s="50">
        <v>1.8852667844474588E-3</v>
      </c>
      <c r="N12519" s="50">
        <v>5.0799999999999998E-2</v>
      </c>
      <c r="O12519" s="50">
        <v>5.1200000000000002E-2</v>
      </c>
      <c r="R12519" s="59"/>
    </row>
    <row r="12520" spans="11:18" x14ac:dyDescent="0.2">
      <c r="K12520" s="17">
        <v>12511</v>
      </c>
      <c r="L12520" s="50">
        <v>1.6638415751215948E-3</v>
      </c>
      <c r="M12520" s="50">
        <v>1.6774750562195972E-3</v>
      </c>
      <c r="N12520" s="50">
        <v>5.0599999999999999E-2</v>
      </c>
      <c r="O12520" s="50">
        <v>5.0599999999999999E-2</v>
      </c>
      <c r="R12520" s="59"/>
    </row>
    <row r="12521" spans="11:18" x14ac:dyDescent="0.2">
      <c r="K12521" s="17">
        <v>12512</v>
      </c>
      <c r="L12521" s="50">
        <v>1.7802277648146056E-3</v>
      </c>
      <c r="M12521" s="50">
        <v>1.7935758911771156E-3</v>
      </c>
      <c r="N12521" s="50">
        <v>4.9000000000000002E-2</v>
      </c>
      <c r="O12521" s="50">
        <v>4.9599999999999998E-2</v>
      </c>
      <c r="R12521" s="59"/>
    </row>
    <row r="12522" spans="11:18" x14ac:dyDescent="0.2">
      <c r="K12522" s="17">
        <v>12513</v>
      </c>
      <c r="L12522" s="50">
        <v>1.626773000079129E-3</v>
      </c>
      <c r="M12522" s="50">
        <v>1.6408598802679698E-3</v>
      </c>
      <c r="N12522" s="50">
        <v>5.2400000000000002E-2</v>
      </c>
      <c r="O12522" s="50">
        <v>5.2400000000000002E-2</v>
      </c>
      <c r="R12522" s="59"/>
    </row>
    <row r="12523" spans="11:18" x14ac:dyDescent="0.2">
      <c r="K12523" s="17">
        <v>12514</v>
      </c>
      <c r="L12523" s="50">
        <v>1.7257196777149719E-3</v>
      </c>
      <c r="M12523" s="50">
        <v>1.7398751324749909E-3</v>
      </c>
      <c r="N12523" s="50">
        <v>5.2400000000000002E-2</v>
      </c>
      <c r="O12523" s="50">
        <v>5.28E-2</v>
      </c>
      <c r="R12523" s="59"/>
    </row>
    <row r="12524" spans="11:18" x14ac:dyDescent="0.2">
      <c r="K12524" s="17">
        <v>12515</v>
      </c>
      <c r="L12524" s="50">
        <v>1.91338102301324E-3</v>
      </c>
      <c r="M12524" s="50">
        <v>1.9282115694020054E-3</v>
      </c>
      <c r="N12524" s="50">
        <v>5.4800000000000001E-2</v>
      </c>
      <c r="O12524" s="50">
        <v>5.5199999999999999E-2</v>
      </c>
      <c r="R12524" s="59"/>
    </row>
    <row r="12525" spans="11:18" x14ac:dyDescent="0.2">
      <c r="K12525" s="17">
        <v>12516</v>
      </c>
      <c r="L12525" s="50">
        <v>1.9758158881735032E-3</v>
      </c>
      <c r="M12525" s="50">
        <v>1.9903794106465689E-3</v>
      </c>
      <c r="N12525" s="50">
        <v>5.3800000000000001E-2</v>
      </c>
      <c r="O12525" s="50">
        <v>5.3800000000000001E-2</v>
      </c>
      <c r="R12525" s="59"/>
    </row>
    <row r="12526" spans="11:18" x14ac:dyDescent="0.2">
      <c r="K12526" s="17">
        <v>12517</v>
      </c>
      <c r="L12526" s="50">
        <v>1.7969073076511495E-3</v>
      </c>
      <c r="M12526" s="50">
        <v>1.8099119740029718E-3</v>
      </c>
      <c r="N12526" s="50">
        <v>4.8000000000000001E-2</v>
      </c>
      <c r="O12526" s="50">
        <v>4.8000000000000001E-2</v>
      </c>
      <c r="R12526" s="59"/>
    </row>
    <row r="12527" spans="11:18" x14ac:dyDescent="0.2">
      <c r="K12527" s="17">
        <v>12518</v>
      </c>
      <c r="L12527" s="50">
        <v>1.8365168616612728E-3</v>
      </c>
      <c r="M12527" s="50">
        <v>1.8498449011800585E-3</v>
      </c>
      <c r="N12527" s="50">
        <v>4.9200000000000001E-2</v>
      </c>
      <c r="O12527" s="50">
        <v>4.9200000000000001E-2</v>
      </c>
      <c r="R12527" s="59"/>
    </row>
    <row r="12528" spans="11:18" x14ac:dyDescent="0.2">
      <c r="K12528" s="17">
        <v>12519</v>
      </c>
      <c r="L12528" s="50">
        <v>1.5513776337293223E-3</v>
      </c>
      <c r="M12528" s="50">
        <v>1.5639162507670279E-3</v>
      </c>
      <c r="N12528" s="50">
        <v>4.6399999999999997E-2</v>
      </c>
      <c r="O12528" s="50">
        <v>4.6600000000000003E-2</v>
      </c>
      <c r="R12528" s="59"/>
    </row>
    <row r="12529" spans="11:18" x14ac:dyDescent="0.2">
      <c r="K12529" s="17">
        <v>12520</v>
      </c>
      <c r="L12529" s="50">
        <v>1.665923483648903E-3</v>
      </c>
      <c r="M12529" s="50">
        <v>1.6792270875604462E-3</v>
      </c>
      <c r="N12529" s="50">
        <v>4.9000000000000002E-2</v>
      </c>
      <c r="O12529" s="50">
        <v>4.9799999999999997E-2</v>
      </c>
      <c r="R12529" s="59"/>
    </row>
    <row r="12530" spans="11:18" x14ac:dyDescent="0.2">
      <c r="K12530" s="17">
        <v>12521</v>
      </c>
      <c r="L12530" s="50">
        <v>1.7859015686635096E-3</v>
      </c>
      <c r="M12530" s="50">
        <v>1.7998090897714558E-3</v>
      </c>
      <c r="N12530" s="50">
        <v>5.0999999999999997E-2</v>
      </c>
      <c r="O12530" s="50">
        <v>5.2200000000000003E-2</v>
      </c>
      <c r="R12530" s="59"/>
    </row>
    <row r="12531" spans="11:18" x14ac:dyDescent="0.2">
      <c r="K12531" s="17">
        <v>12522</v>
      </c>
      <c r="L12531" s="50">
        <v>1.9094301485638092E-3</v>
      </c>
      <c r="M12531" s="50">
        <v>1.9237691733643351E-3</v>
      </c>
      <c r="N12531" s="50">
        <v>5.28E-2</v>
      </c>
      <c r="O12531" s="50">
        <v>5.3199999999999997E-2</v>
      </c>
      <c r="R12531" s="59"/>
    </row>
    <row r="12532" spans="11:18" x14ac:dyDescent="0.2">
      <c r="K12532" s="17">
        <v>12523</v>
      </c>
      <c r="L12532" s="50">
        <v>1.9772252193811378E-3</v>
      </c>
      <c r="M12532" s="50">
        <v>1.9916729834616258E-3</v>
      </c>
      <c r="N12532" s="50">
        <v>5.2600000000000001E-2</v>
      </c>
      <c r="O12532" s="50">
        <v>5.3600000000000002E-2</v>
      </c>
      <c r="R12532" s="59"/>
    </row>
    <row r="12533" spans="11:18" x14ac:dyDescent="0.2">
      <c r="K12533" s="17">
        <v>12524</v>
      </c>
      <c r="L12533" s="50">
        <v>1.6871028500576508E-3</v>
      </c>
      <c r="M12533" s="50">
        <v>1.6998645673935782E-3</v>
      </c>
      <c r="N12533" s="50">
        <v>4.7199999999999999E-2</v>
      </c>
      <c r="O12533" s="50">
        <v>4.7199999999999999E-2</v>
      </c>
      <c r="R12533" s="59"/>
    </row>
    <row r="12534" spans="11:18" x14ac:dyDescent="0.2">
      <c r="K12534" s="17">
        <v>12525</v>
      </c>
      <c r="L12534" s="50">
        <v>1.6860335213541215E-3</v>
      </c>
      <c r="M12534" s="50">
        <v>1.6993029642098068E-3</v>
      </c>
      <c r="N12534" s="50">
        <v>4.9000000000000002E-2</v>
      </c>
      <c r="O12534" s="50">
        <v>4.9200000000000001E-2</v>
      </c>
      <c r="R12534" s="59"/>
    </row>
    <row r="12535" spans="11:18" x14ac:dyDescent="0.2">
      <c r="K12535" s="17">
        <v>12526</v>
      </c>
      <c r="L12535" s="50">
        <v>1.7664910720458895E-3</v>
      </c>
      <c r="M12535" s="50">
        <v>1.78057620726916E-3</v>
      </c>
      <c r="N12535" s="50">
        <v>5.1799999999999999E-2</v>
      </c>
      <c r="O12535" s="50">
        <v>5.2400000000000002E-2</v>
      </c>
      <c r="R12535" s="59"/>
    </row>
    <row r="12536" spans="11:18" x14ac:dyDescent="0.2">
      <c r="K12536" s="17">
        <v>12527</v>
      </c>
      <c r="L12536" s="50">
        <v>1.6710694335214729E-3</v>
      </c>
      <c r="M12536" s="50">
        <v>1.6848108056412279E-3</v>
      </c>
      <c r="N12536" s="50">
        <v>5.0799999999999998E-2</v>
      </c>
      <c r="O12536" s="50">
        <v>5.1200000000000002E-2</v>
      </c>
      <c r="R12536" s="59"/>
    </row>
    <row r="12537" spans="11:18" x14ac:dyDescent="0.2">
      <c r="K12537" s="17">
        <v>12528</v>
      </c>
      <c r="L12537" s="50">
        <v>1.7237182539064692E-3</v>
      </c>
      <c r="M12537" s="50">
        <v>1.7378349509479041E-3</v>
      </c>
      <c r="N12537" s="50">
        <v>5.1999999999999998E-2</v>
      </c>
      <c r="O12537" s="50">
        <v>5.2600000000000001E-2</v>
      </c>
      <c r="R12537" s="59"/>
    </row>
    <row r="12538" spans="11:18" x14ac:dyDescent="0.2">
      <c r="K12538" s="17">
        <v>12529</v>
      </c>
      <c r="L12538" s="50">
        <v>1.9306046772752516E-3</v>
      </c>
      <c r="M12538" s="50">
        <v>1.9454299448395343E-3</v>
      </c>
      <c r="N12538" s="50">
        <v>5.4600000000000003E-2</v>
      </c>
      <c r="O12538" s="50">
        <v>5.5399999999999998E-2</v>
      </c>
      <c r="R12538" s="59"/>
    </row>
    <row r="12539" spans="11:18" x14ac:dyDescent="0.2">
      <c r="K12539" s="17">
        <v>12530</v>
      </c>
      <c r="L12539" s="50">
        <v>1.8538148778239711E-3</v>
      </c>
      <c r="M12539" s="50">
        <v>1.8682866366965928E-3</v>
      </c>
      <c r="N12539" s="50">
        <v>5.3600000000000002E-2</v>
      </c>
      <c r="O12539" s="50">
        <v>5.3600000000000002E-2</v>
      </c>
      <c r="R12539" s="59"/>
    </row>
    <row r="12540" spans="11:18" x14ac:dyDescent="0.2">
      <c r="K12540" s="17">
        <v>12531</v>
      </c>
      <c r="L12540" s="50">
        <v>1.7111759745017598E-3</v>
      </c>
      <c r="M12540" s="50">
        <v>1.724859600756893E-3</v>
      </c>
      <c r="N12540" s="50">
        <v>5.04E-2</v>
      </c>
      <c r="O12540" s="50">
        <v>5.1400000000000001E-2</v>
      </c>
      <c r="R12540" s="59"/>
    </row>
    <row r="12541" spans="11:18" x14ac:dyDescent="0.2">
      <c r="K12541" s="17">
        <v>12532</v>
      </c>
      <c r="L12541" s="50">
        <v>1.7261635093953017E-3</v>
      </c>
      <c r="M12541" s="50">
        <v>1.7402426343161828E-3</v>
      </c>
      <c r="N12541" s="50">
        <v>5.1999999999999998E-2</v>
      </c>
      <c r="O12541" s="50">
        <v>5.2400000000000002E-2</v>
      </c>
      <c r="R12541" s="59"/>
    </row>
    <row r="12542" spans="11:18" x14ac:dyDescent="0.2">
      <c r="K12542" s="17">
        <v>12533</v>
      </c>
      <c r="L12542" s="50">
        <v>1.5447948574001218E-3</v>
      </c>
      <c r="M12542" s="50">
        <v>1.5574879505882012E-3</v>
      </c>
      <c r="N12542" s="50">
        <v>4.6600000000000003E-2</v>
      </c>
      <c r="O12542" s="50">
        <v>4.7199999999999999E-2</v>
      </c>
      <c r="R12542" s="59"/>
    </row>
    <row r="12543" spans="11:18" x14ac:dyDescent="0.2">
      <c r="K12543" s="17">
        <v>12534</v>
      </c>
      <c r="L12543" s="50">
        <v>1.6049641973298193E-3</v>
      </c>
      <c r="M12543" s="50">
        <v>1.6180762332475779E-3</v>
      </c>
      <c r="N12543" s="50">
        <v>4.8599999999999997E-2</v>
      </c>
      <c r="O12543" s="50">
        <v>4.8800000000000003E-2</v>
      </c>
      <c r="R12543" s="59"/>
    </row>
    <row r="12544" spans="11:18" x14ac:dyDescent="0.2">
      <c r="K12544" s="17">
        <v>12535</v>
      </c>
      <c r="L12544" s="50">
        <v>1.7253351690501941E-3</v>
      </c>
      <c r="M12544" s="50">
        <v>1.7393986260485616E-3</v>
      </c>
      <c r="N12544" s="50">
        <v>5.16E-2</v>
      </c>
      <c r="O12544" s="50">
        <v>5.2600000000000001E-2</v>
      </c>
      <c r="R12544" s="59"/>
    </row>
    <row r="12545" spans="11:18" x14ac:dyDescent="0.2">
      <c r="K12545" s="17">
        <v>12536</v>
      </c>
      <c r="L12545" s="50">
        <v>1.995788525195186E-3</v>
      </c>
      <c r="M12545" s="50">
        <v>2.0111521805147559E-3</v>
      </c>
      <c r="N12545" s="50">
        <v>5.6399999999999999E-2</v>
      </c>
      <c r="O12545" s="50">
        <v>5.7200000000000001E-2</v>
      </c>
      <c r="R12545" s="59"/>
    </row>
    <row r="12546" spans="11:18" x14ac:dyDescent="0.2">
      <c r="K12546" s="17">
        <v>12537</v>
      </c>
      <c r="L12546" s="50">
        <v>1.8551206133965215E-3</v>
      </c>
      <c r="M12546" s="50">
        <v>1.8692704590444944E-3</v>
      </c>
      <c r="N12546" s="50">
        <v>5.2200000000000003E-2</v>
      </c>
      <c r="O12546" s="50">
        <v>5.2400000000000002E-2</v>
      </c>
      <c r="R12546" s="59"/>
    </row>
    <row r="12547" spans="11:18" x14ac:dyDescent="0.2">
      <c r="K12547" s="17">
        <v>12538</v>
      </c>
      <c r="L12547" s="50">
        <v>1.7145679963092824E-3</v>
      </c>
      <c r="M12547" s="50">
        <v>1.72796295223512E-3</v>
      </c>
      <c r="N12547" s="50">
        <v>4.9399999999999999E-2</v>
      </c>
      <c r="O12547" s="50">
        <v>0.05</v>
      </c>
      <c r="R12547" s="59"/>
    </row>
    <row r="12548" spans="11:18" x14ac:dyDescent="0.2">
      <c r="K12548" s="17">
        <v>12539</v>
      </c>
      <c r="L12548" s="50">
        <v>1.7010408680568577E-3</v>
      </c>
      <c r="M12548" s="50">
        <v>1.715900025052147E-3</v>
      </c>
      <c r="N12548" s="50">
        <v>5.5E-2</v>
      </c>
      <c r="O12548" s="50">
        <v>5.5399999999999998E-2</v>
      </c>
      <c r="R12548" s="59"/>
    </row>
    <row r="12549" spans="11:18" x14ac:dyDescent="0.2">
      <c r="K12549" s="17">
        <v>12540</v>
      </c>
      <c r="L12549" s="50">
        <v>1.7274947660385262E-3</v>
      </c>
      <c r="M12549" s="50">
        <v>1.7411226729726643E-3</v>
      </c>
      <c r="N12549" s="50">
        <v>5.0200000000000002E-2</v>
      </c>
      <c r="O12549" s="50">
        <v>5.0599999999999999E-2</v>
      </c>
      <c r="R12549" s="59"/>
    </row>
    <row r="12550" spans="11:18" x14ac:dyDescent="0.2">
      <c r="K12550" s="17">
        <v>12541</v>
      </c>
      <c r="L12550" s="50">
        <v>1.6904993811283709E-3</v>
      </c>
      <c r="M12550" s="50">
        <v>1.70346628634966E-3</v>
      </c>
      <c r="N12550" s="50">
        <v>4.7800000000000002E-2</v>
      </c>
      <c r="O12550" s="50">
        <v>4.8000000000000001E-2</v>
      </c>
      <c r="R12550" s="59"/>
    </row>
    <row r="12551" spans="11:18" x14ac:dyDescent="0.2">
      <c r="K12551" s="17">
        <v>12542</v>
      </c>
      <c r="L12551" s="50">
        <v>1.7814982005293217E-3</v>
      </c>
      <c r="M12551" s="50">
        <v>1.7959069856254483E-3</v>
      </c>
      <c r="N12551" s="50">
        <v>5.3400000000000003E-2</v>
      </c>
      <c r="O12551" s="50">
        <v>5.3600000000000002E-2</v>
      </c>
      <c r="R12551" s="59"/>
    </row>
    <row r="12552" spans="11:18" x14ac:dyDescent="0.2">
      <c r="K12552" s="17">
        <v>12543</v>
      </c>
      <c r="L12552" s="50">
        <v>1.9158144045607036E-3</v>
      </c>
      <c r="M12552" s="50">
        <v>1.9308070507152678E-3</v>
      </c>
      <c r="N12552" s="50">
        <v>5.5399999999999998E-2</v>
      </c>
      <c r="O12552" s="50">
        <v>5.5599999999999997E-2</v>
      </c>
      <c r="R12552" s="59"/>
    </row>
    <row r="12553" spans="11:18" x14ac:dyDescent="0.2">
      <c r="K12553" s="17">
        <v>12544</v>
      </c>
      <c r="L12553" s="50">
        <v>1.6027461954219869E-3</v>
      </c>
      <c r="M12553" s="50">
        <v>1.6156041234516555E-3</v>
      </c>
      <c r="N12553" s="50">
        <v>4.7199999999999999E-2</v>
      </c>
      <c r="O12553" s="50">
        <v>4.8000000000000001E-2</v>
      </c>
      <c r="R12553" s="59"/>
    </row>
    <row r="12554" spans="11:18" x14ac:dyDescent="0.2">
      <c r="K12554" s="17">
        <v>12545</v>
      </c>
      <c r="L12554" s="50">
        <v>1.6261707853110316E-3</v>
      </c>
      <c r="M12554" s="50">
        <v>1.6393841351604716E-3</v>
      </c>
      <c r="N12554" s="50">
        <v>4.8800000000000003E-2</v>
      </c>
      <c r="O12554" s="50">
        <v>4.9399999999999999E-2</v>
      </c>
      <c r="R12554" s="59"/>
    </row>
    <row r="12555" spans="11:18" x14ac:dyDescent="0.2">
      <c r="K12555" s="17">
        <v>12546</v>
      </c>
      <c r="L12555" s="50">
        <v>1.8222281544714985E-3</v>
      </c>
      <c r="M12555" s="50">
        <v>1.8362398757246798E-3</v>
      </c>
      <c r="N12555" s="50">
        <v>5.16E-2</v>
      </c>
      <c r="O12555" s="50">
        <v>5.2200000000000003E-2</v>
      </c>
      <c r="R12555" s="59"/>
    </row>
    <row r="12556" spans="11:18" x14ac:dyDescent="0.2">
      <c r="K12556" s="17">
        <v>12547</v>
      </c>
      <c r="L12556" s="50">
        <v>1.8818234871348213E-3</v>
      </c>
      <c r="M12556" s="50">
        <v>1.8966878216773561E-3</v>
      </c>
      <c r="N12556" s="50">
        <v>5.5E-2</v>
      </c>
      <c r="O12556" s="50">
        <v>5.5199999999999999E-2</v>
      </c>
      <c r="R12556" s="59"/>
    </row>
    <row r="12557" spans="11:18" x14ac:dyDescent="0.2">
      <c r="K12557" s="17">
        <v>12548</v>
      </c>
      <c r="L12557" s="50">
        <v>1.7979456646672371E-3</v>
      </c>
      <c r="M12557" s="50">
        <v>1.8118359530019995E-3</v>
      </c>
      <c r="N12557" s="50">
        <v>5.0999999999999997E-2</v>
      </c>
      <c r="O12557" s="50">
        <v>5.16E-2</v>
      </c>
      <c r="R12557" s="59"/>
    </row>
    <row r="12558" spans="11:18" x14ac:dyDescent="0.2">
      <c r="K12558" s="17">
        <v>12549</v>
      </c>
      <c r="L12558" s="50">
        <v>1.6933251842895477E-3</v>
      </c>
      <c r="M12558" s="50">
        <v>1.7066579649945531E-3</v>
      </c>
      <c r="N12558" s="50">
        <v>4.9399999999999999E-2</v>
      </c>
      <c r="O12558" s="50">
        <v>4.9399999999999999E-2</v>
      </c>
      <c r="R12558" s="59"/>
    </row>
    <row r="12559" spans="11:18" x14ac:dyDescent="0.2">
      <c r="K12559" s="17">
        <v>12550</v>
      </c>
      <c r="L12559" s="50">
        <v>1.6930830959200247E-3</v>
      </c>
      <c r="M12559" s="50">
        <v>1.7066227141018424E-3</v>
      </c>
      <c r="N12559" s="50">
        <v>5.0200000000000002E-2</v>
      </c>
      <c r="O12559" s="50">
        <v>5.0200000000000002E-2</v>
      </c>
      <c r="R12559" s="59"/>
    </row>
    <row r="12560" spans="11:18" x14ac:dyDescent="0.2">
      <c r="K12560" s="17">
        <v>12551</v>
      </c>
      <c r="L12560" s="50">
        <v>1.543751860550725E-3</v>
      </c>
      <c r="M12560" s="50">
        <v>1.5565033758400874E-3</v>
      </c>
      <c r="N12560" s="50">
        <v>4.7199999999999999E-2</v>
      </c>
      <c r="O12560" s="50">
        <v>4.7600000000000003E-2</v>
      </c>
      <c r="R12560" s="59"/>
    </row>
    <row r="12561" spans="11:18" x14ac:dyDescent="0.2">
      <c r="K12561" s="17">
        <v>12552</v>
      </c>
      <c r="L12561" s="50">
        <v>1.9876173259466504E-3</v>
      </c>
      <c r="M12561" s="50">
        <v>2.0018112284346454E-3</v>
      </c>
      <c r="N12561" s="50">
        <v>5.1999999999999998E-2</v>
      </c>
      <c r="O12561" s="50">
        <v>5.2600000000000001E-2</v>
      </c>
      <c r="R12561" s="59"/>
    </row>
    <row r="12562" spans="11:18" x14ac:dyDescent="0.2">
      <c r="K12562" s="17">
        <v>12553</v>
      </c>
      <c r="L12562" s="50">
        <v>1.8501098712589365E-3</v>
      </c>
      <c r="M12562" s="50">
        <v>1.8637613680881802E-3</v>
      </c>
      <c r="N12562" s="50">
        <v>5.0200000000000002E-2</v>
      </c>
      <c r="O12562" s="50">
        <v>5.0799999999999998E-2</v>
      </c>
      <c r="R12562" s="59"/>
    </row>
    <row r="12563" spans="11:18" x14ac:dyDescent="0.2">
      <c r="K12563" s="17">
        <v>12554</v>
      </c>
      <c r="L12563" s="50">
        <v>1.8058495328484067E-3</v>
      </c>
      <c r="M12563" s="50">
        <v>1.8208816599902971E-3</v>
      </c>
      <c r="N12563" s="50">
        <v>5.5599999999999997E-2</v>
      </c>
      <c r="O12563" s="50">
        <v>5.6000000000000001E-2</v>
      </c>
      <c r="R12563" s="59"/>
    </row>
    <row r="12564" spans="11:18" x14ac:dyDescent="0.2">
      <c r="K12564" s="17">
        <v>12555</v>
      </c>
      <c r="L12564" s="50">
        <v>1.6756143632441795E-3</v>
      </c>
      <c r="M12564" s="50">
        <v>1.6889076023268808E-3</v>
      </c>
      <c r="N12564" s="50">
        <v>4.8599999999999997E-2</v>
      </c>
      <c r="O12564" s="50">
        <v>4.9399999999999999E-2</v>
      </c>
      <c r="R12564" s="59"/>
    </row>
    <row r="12565" spans="11:18" x14ac:dyDescent="0.2">
      <c r="K12565" s="17">
        <v>12556</v>
      </c>
      <c r="L12565" s="50">
        <v>1.7893246999833132E-3</v>
      </c>
      <c r="M12565" s="50">
        <v>1.803060641690245E-3</v>
      </c>
      <c r="N12565" s="50">
        <v>5.0799999999999998E-2</v>
      </c>
      <c r="O12565" s="50">
        <v>5.0999999999999997E-2</v>
      </c>
      <c r="R12565" s="59"/>
    </row>
    <row r="12566" spans="11:18" x14ac:dyDescent="0.2">
      <c r="K12566" s="17">
        <v>12557</v>
      </c>
      <c r="L12566" s="50">
        <v>1.4961032526691418E-3</v>
      </c>
      <c r="M12566" s="50">
        <v>1.5084919185186262E-3</v>
      </c>
      <c r="N12566" s="50">
        <v>4.5999999999999999E-2</v>
      </c>
      <c r="O12566" s="50">
        <v>4.5999999999999999E-2</v>
      </c>
      <c r="R12566" s="59"/>
    </row>
    <row r="12567" spans="11:18" x14ac:dyDescent="0.2">
      <c r="K12567" s="17">
        <v>12558</v>
      </c>
      <c r="L12567" s="50">
        <v>1.6301431735663481E-3</v>
      </c>
      <c r="M12567" s="50">
        <v>1.6443346181292207E-3</v>
      </c>
      <c r="N12567" s="50">
        <v>5.28E-2</v>
      </c>
      <c r="O12567" s="50">
        <v>5.28E-2</v>
      </c>
      <c r="R12567" s="59"/>
    </row>
    <row r="12568" spans="11:18" x14ac:dyDescent="0.2">
      <c r="K12568" s="17">
        <v>12559</v>
      </c>
      <c r="L12568" s="50">
        <v>1.6225074449116961E-3</v>
      </c>
      <c r="M12568" s="50">
        <v>1.635276652875029E-3</v>
      </c>
      <c r="N12568" s="50">
        <v>4.7199999999999999E-2</v>
      </c>
      <c r="O12568" s="50">
        <v>4.7399999999999998E-2</v>
      </c>
      <c r="R12568" s="59"/>
    </row>
    <row r="12569" spans="11:18" x14ac:dyDescent="0.2">
      <c r="K12569" s="17">
        <v>12560</v>
      </c>
      <c r="L12569" s="50">
        <v>1.7226064956620039E-3</v>
      </c>
      <c r="M12569" s="50">
        <v>1.7362022636796827E-3</v>
      </c>
      <c r="N12569" s="50">
        <v>5.0200000000000002E-2</v>
      </c>
      <c r="O12569" s="50">
        <v>5.04E-2</v>
      </c>
      <c r="R12569" s="59"/>
    </row>
    <row r="12570" spans="11:18" x14ac:dyDescent="0.2">
      <c r="K12570" s="17">
        <v>12561</v>
      </c>
      <c r="L12570" s="50">
        <v>1.7608307428662023E-3</v>
      </c>
      <c r="M12570" s="50">
        <v>1.7741632687754793E-3</v>
      </c>
      <c r="N12570" s="50">
        <v>4.9200000000000001E-2</v>
      </c>
      <c r="O12570" s="50">
        <v>4.9399999999999999E-2</v>
      </c>
      <c r="R12570" s="59"/>
    </row>
    <row r="12571" spans="11:18" x14ac:dyDescent="0.2">
      <c r="K12571" s="17">
        <v>12562</v>
      </c>
      <c r="L12571" s="50">
        <v>1.955363966088512E-3</v>
      </c>
      <c r="M12571" s="50">
        <v>1.9708401443815598E-3</v>
      </c>
      <c r="N12571" s="50">
        <v>5.7000000000000002E-2</v>
      </c>
      <c r="O12571" s="50">
        <v>5.7599999999999998E-2</v>
      </c>
      <c r="R12571" s="59"/>
    </row>
    <row r="12572" spans="11:18" x14ac:dyDescent="0.2">
      <c r="K12572" s="17">
        <v>12563</v>
      </c>
      <c r="L12572" s="50">
        <v>1.7965457083270991E-3</v>
      </c>
      <c r="M12572" s="50">
        <v>1.8096591593540069E-3</v>
      </c>
      <c r="N12572" s="50">
        <v>4.82E-2</v>
      </c>
      <c r="O12572" s="50">
        <v>4.8800000000000003E-2</v>
      </c>
      <c r="R12572" s="59"/>
    </row>
    <row r="12573" spans="11:18" x14ac:dyDescent="0.2">
      <c r="K12573" s="17">
        <v>12564</v>
      </c>
      <c r="L12573" s="50">
        <v>1.870141763474917E-3</v>
      </c>
      <c r="M12573" s="50">
        <v>1.8843731809720069E-3</v>
      </c>
      <c r="N12573" s="50">
        <v>5.2600000000000001E-2</v>
      </c>
      <c r="O12573" s="50">
        <v>5.28E-2</v>
      </c>
      <c r="R12573" s="59"/>
    </row>
    <row r="12574" spans="11:18" x14ac:dyDescent="0.2">
      <c r="K12574" s="17">
        <v>12565</v>
      </c>
      <c r="L12574" s="50">
        <v>1.6948481400870094E-3</v>
      </c>
      <c r="M12574" s="50">
        <v>1.708388337464299E-3</v>
      </c>
      <c r="N12574" s="50">
        <v>5.0200000000000002E-2</v>
      </c>
      <c r="O12574" s="50">
        <v>5.0200000000000002E-2</v>
      </c>
      <c r="R12574" s="59"/>
    </row>
    <row r="12575" spans="11:18" x14ac:dyDescent="0.2">
      <c r="K12575" s="17">
        <v>12566</v>
      </c>
      <c r="L12575" s="50">
        <v>1.8385900873949886E-3</v>
      </c>
      <c r="M12575" s="50">
        <v>1.8526947456793496E-3</v>
      </c>
      <c r="N12575" s="50">
        <v>5.2200000000000003E-2</v>
      </c>
      <c r="O12575" s="50">
        <v>5.2200000000000003E-2</v>
      </c>
      <c r="R12575" s="59"/>
    </row>
    <row r="12576" spans="11:18" x14ac:dyDescent="0.2">
      <c r="K12576" s="17">
        <v>12567</v>
      </c>
      <c r="L12576" s="50">
        <v>1.6622822819810708E-3</v>
      </c>
      <c r="M12576" s="50">
        <v>1.6758942274562023E-3</v>
      </c>
      <c r="N12576" s="50">
        <v>4.9599999999999998E-2</v>
      </c>
      <c r="O12576" s="50">
        <v>5.0799999999999998E-2</v>
      </c>
      <c r="R12576" s="59"/>
    </row>
    <row r="12577" spans="11:18" x14ac:dyDescent="0.2">
      <c r="K12577" s="17">
        <v>12568</v>
      </c>
      <c r="L12577" s="50">
        <v>1.8101779393999663E-3</v>
      </c>
      <c r="M12577" s="50">
        <v>1.8233426460593013E-3</v>
      </c>
      <c r="N12577" s="50">
        <v>4.8399999999999999E-2</v>
      </c>
      <c r="O12577" s="50">
        <v>4.8800000000000003E-2</v>
      </c>
      <c r="R12577" s="59"/>
    </row>
    <row r="12578" spans="11:18" x14ac:dyDescent="0.2">
      <c r="K12578" s="17">
        <v>12569</v>
      </c>
      <c r="L12578" s="50">
        <v>1.7365661446851544E-3</v>
      </c>
      <c r="M12578" s="50">
        <v>1.7510509348432591E-3</v>
      </c>
      <c r="N12578" s="50">
        <v>5.3600000000000002E-2</v>
      </c>
      <c r="O12578" s="50">
        <v>5.4199999999999998E-2</v>
      </c>
      <c r="R12578" s="59"/>
    </row>
    <row r="12579" spans="11:18" x14ac:dyDescent="0.2">
      <c r="K12579" s="17">
        <v>12570</v>
      </c>
      <c r="L12579" s="50">
        <v>1.9807263160942718E-3</v>
      </c>
      <c r="M12579" s="50">
        <v>1.9955663849096131E-3</v>
      </c>
      <c r="N12579" s="50">
        <v>5.4399999999999997E-2</v>
      </c>
      <c r="O12579" s="50">
        <v>5.5399999999999998E-2</v>
      </c>
      <c r="R12579" s="59"/>
    </row>
    <row r="12580" spans="11:18" x14ac:dyDescent="0.2">
      <c r="K12580" s="17">
        <v>12571</v>
      </c>
      <c r="L12580" s="50">
        <v>2.0378733647716768E-3</v>
      </c>
      <c r="M12580" s="50">
        <v>2.0530262727965647E-3</v>
      </c>
      <c r="N12580" s="50">
        <v>5.6000000000000001E-2</v>
      </c>
      <c r="O12580" s="50">
        <v>5.6000000000000001E-2</v>
      </c>
      <c r="R12580" s="59"/>
    </row>
    <row r="12581" spans="11:18" x14ac:dyDescent="0.2">
      <c r="K12581" s="17">
        <v>12572</v>
      </c>
      <c r="L12581" s="50">
        <v>1.6081165367113853E-3</v>
      </c>
      <c r="M12581" s="50">
        <v>1.6211129320679273E-3</v>
      </c>
      <c r="N12581" s="50">
        <v>4.8000000000000001E-2</v>
      </c>
      <c r="O12581" s="50">
        <v>4.8399999999999999E-2</v>
      </c>
      <c r="R12581" s="59"/>
    </row>
    <row r="12582" spans="11:18" x14ac:dyDescent="0.2">
      <c r="K12582" s="17">
        <v>12573</v>
      </c>
      <c r="L12582" s="50">
        <v>1.7035838987714254E-3</v>
      </c>
      <c r="M12582" s="50">
        <v>1.7178511719808569E-3</v>
      </c>
      <c r="N12582" s="50">
        <v>5.2999999999999999E-2</v>
      </c>
      <c r="O12582" s="50">
        <v>5.2999999999999999E-2</v>
      </c>
      <c r="R12582" s="59"/>
    </row>
    <row r="12583" spans="11:18" x14ac:dyDescent="0.2">
      <c r="K12583" s="17">
        <v>12574</v>
      </c>
      <c r="L12583" s="50">
        <v>1.6080937089925098E-3</v>
      </c>
      <c r="M12583" s="50">
        <v>1.6219668615306058E-3</v>
      </c>
      <c r="N12583" s="50">
        <v>5.1400000000000001E-2</v>
      </c>
      <c r="O12583" s="50">
        <v>5.16E-2</v>
      </c>
      <c r="R12583" s="59"/>
    </row>
    <row r="12584" spans="11:18" x14ac:dyDescent="0.2">
      <c r="K12584" s="17">
        <v>12575</v>
      </c>
      <c r="L12584" s="50">
        <v>1.5640606912154889E-3</v>
      </c>
      <c r="M12584" s="50">
        <v>1.5770406786767114E-3</v>
      </c>
      <c r="N12584" s="50">
        <v>4.82E-2</v>
      </c>
      <c r="O12584" s="50">
        <v>4.82E-2</v>
      </c>
      <c r="R12584" s="59"/>
    </row>
    <row r="12585" spans="11:18" x14ac:dyDescent="0.2">
      <c r="K12585" s="17">
        <v>12576</v>
      </c>
      <c r="L12585" s="50">
        <v>1.6187850543970023E-3</v>
      </c>
      <c r="M12585" s="50">
        <v>1.6330646863480709E-3</v>
      </c>
      <c r="N12585" s="50">
        <v>5.28E-2</v>
      </c>
      <c r="O12585" s="50">
        <v>5.3400000000000003E-2</v>
      </c>
      <c r="R12585" s="59"/>
    </row>
    <row r="12586" spans="11:18" x14ac:dyDescent="0.2">
      <c r="K12586" s="17">
        <v>12577</v>
      </c>
      <c r="L12586" s="50">
        <v>1.5930208858698218E-3</v>
      </c>
      <c r="M12586" s="50">
        <v>1.6069433842772344E-3</v>
      </c>
      <c r="N12586" s="50">
        <v>5.1799999999999999E-2</v>
      </c>
      <c r="O12586" s="50">
        <v>5.1999999999999998E-2</v>
      </c>
      <c r="R12586" s="59"/>
    </row>
    <row r="12587" spans="11:18" x14ac:dyDescent="0.2">
      <c r="K12587" s="17">
        <v>12578</v>
      </c>
      <c r="L12587" s="50">
        <v>1.6909275540230122E-3</v>
      </c>
      <c r="M12587" s="50">
        <v>1.7048285694741497E-3</v>
      </c>
      <c r="N12587" s="50">
        <v>5.16E-2</v>
      </c>
      <c r="O12587" s="50">
        <v>5.16E-2</v>
      </c>
      <c r="R12587" s="59"/>
    </row>
    <row r="12588" spans="11:18" x14ac:dyDescent="0.2">
      <c r="K12588" s="17">
        <v>12579</v>
      </c>
      <c r="L12588" s="50">
        <v>1.8916403994297137E-3</v>
      </c>
      <c r="M12588" s="50">
        <v>1.9054686635205577E-3</v>
      </c>
      <c r="N12588" s="50">
        <v>5.0799999999999998E-2</v>
      </c>
      <c r="O12588" s="50">
        <v>5.1400000000000001E-2</v>
      </c>
      <c r="R12588" s="59"/>
    </row>
    <row r="12589" spans="11:18" x14ac:dyDescent="0.2">
      <c r="K12589" s="17">
        <v>12580</v>
      </c>
      <c r="L12589" s="50">
        <v>1.9675988473835215E-3</v>
      </c>
      <c r="M12589" s="50">
        <v>1.983711550334155E-3</v>
      </c>
      <c r="N12589" s="50">
        <v>5.9799999999999999E-2</v>
      </c>
      <c r="O12589" s="50">
        <v>5.9799999999999999E-2</v>
      </c>
      <c r="R12589" s="59"/>
    </row>
    <row r="12590" spans="11:18" x14ac:dyDescent="0.2">
      <c r="K12590" s="17">
        <v>12581</v>
      </c>
      <c r="L12590" s="50">
        <v>1.7261110700234137E-3</v>
      </c>
      <c r="M12590" s="50">
        <v>1.739713255493809E-3</v>
      </c>
      <c r="N12590" s="50">
        <v>5.04E-2</v>
      </c>
      <c r="O12590" s="50">
        <v>5.04E-2</v>
      </c>
      <c r="R12590" s="59"/>
    </row>
    <row r="12591" spans="11:18" x14ac:dyDescent="0.2">
      <c r="K12591" s="17">
        <v>12582</v>
      </c>
      <c r="L12591" s="50">
        <v>1.6956741226678259E-3</v>
      </c>
      <c r="M12591" s="50">
        <v>1.7085973941521129E-3</v>
      </c>
      <c r="N12591" s="50">
        <v>4.7800000000000002E-2</v>
      </c>
      <c r="O12591" s="50">
        <v>4.8000000000000001E-2</v>
      </c>
      <c r="R12591" s="59"/>
    </row>
    <row r="12592" spans="11:18" x14ac:dyDescent="0.2">
      <c r="K12592" s="17">
        <v>12583</v>
      </c>
      <c r="L12592" s="50">
        <v>1.9460604357176877E-3</v>
      </c>
      <c r="M12592" s="50">
        <v>1.9610957631308553E-3</v>
      </c>
      <c r="N12592" s="50">
        <v>5.5599999999999997E-2</v>
      </c>
      <c r="O12592" s="50">
        <v>5.5800000000000002E-2</v>
      </c>
      <c r="R12592" s="59"/>
    </row>
    <row r="12593" spans="11:18" x14ac:dyDescent="0.2">
      <c r="K12593" s="17">
        <v>12584</v>
      </c>
      <c r="L12593" s="50">
        <v>1.5713639274035091E-3</v>
      </c>
      <c r="M12593" s="50">
        <v>1.5853808959940647E-3</v>
      </c>
      <c r="N12593" s="50">
        <v>5.2200000000000003E-2</v>
      </c>
      <c r="O12593" s="50">
        <v>5.2200000000000003E-2</v>
      </c>
      <c r="R12593" s="59"/>
    </row>
    <row r="12594" spans="11:18" x14ac:dyDescent="0.2">
      <c r="K12594" s="17">
        <v>12585</v>
      </c>
      <c r="L12594" s="50">
        <v>1.6139384194126226E-3</v>
      </c>
      <c r="M12594" s="50">
        <v>1.626822031551066E-3</v>
      </c>
      <c r="N12594" s="50">
        <v>4.7600000000000003E-2</v>
      </c>
      <c r="O12594" s="50">
        <v>4.8000000000000001E-2</v>
      </c>
      <c r="R12594" s="59"/>
    </row>
    <row r="12595" spans="11:18" x14ac:dyDescent="0.2">
      <c r="K12595" s="17">
        <v>12586</v>
      </c>
      <c r="L12595" s="50">
        <v>1.5868328606628015E-3</v>
      </c>
      <c r="M12595" s="50">
        <v>1.6002818182073693E-3</v>
      </c>
      <c r="N12595" s="50">
        <v>4.9799999999999997E-2</v>
      </c>
      <c r="O12595" s="50">
        <v>0.05</v>
      </c>
      <c r="R12595" s="59"/>
    </row>
    <row r="12596" spans="11:18" x14ac:dyDescent="0.2">
      <c r="K12596" s="17">
        <v>12587</v>
      </c>
      <c r="L12596" s="50">
        <v>1.8533123244933762E-3</v>
      </c>
      <c r="M12596" s="50">
        <v>1.867072627333883E-3</v>
      </c>
      <c r="N12596" s="50">
        <v>5.04E-2</v>
      </c>
      <c r="O12596" s="50">
        <v>5.0999999999999997E-2</v>
      </c>
      <c r="R12596" s="59"/>
    </row>
    <row r="12597" spans="11:18" x14ac:dyDescent="0.2">
      <c r="K12597" s="17">
        <v>12588</v>
      </c>
      <c r="L12597" s="50">
        <v>1.812985902350388E-3</v>
      </c>
      <c r="M12597" s="50">
        <v>1.8271418101478251E-3</v>
      </c>
      <c r="N12597" s="50">
        <v>5.1799999999999999E-2</v>
      </c>
      <c r="O12597" s="50">
        <v>5.3199999999999997E-2</v>
      </c>
      <c r="R12597" s="59"/>
    </row>
    <row r="12598" spans="11:18" x14ac:dyDescent="0.2">
      <c r="K12598" s="17">
        <v>12589</v>
      </c>
      <c r="L12598" s="50">
        <v>2.0299018577925477E-3</v>
      </c>
      <c r="M12598" s="50">
        <v>2.0446178547831148E-3</v>
      </c>
      <c r="N12598" s="50">
        <v>5.4199999999999998E-2</v>
      </c>
      <c r="O12598" s="50">
        <v>5.4399999999999997E-2</v>
      </c>
      <c r="R12598" s="59"/>
    </row>
    <row r="12599" spans="11:18" x14ac:dyDescent="0.2">
      <c r="K12599" s="17">
        <v>12590</v>
      </c>
      <c r="L12599" s="50">
        <v>1.6656013475120502E-3</v>
      </c>
      <c r="M12599" s="50">
        <v>1.6782325389877392E-3</v>
      </c>
      <c r="N12599" s="50">
        <v>4.6399999999999997E-2</v>
      </c>
      <c r="O12599" s="50">
        <v>4.6800000000000001E-2</v>
      </c>
      <c r="R12599" s="59"/>
    </row>
    <row r="12600" spans="11:18" x14ac:dyDescent="0.2">
      <c r="K12600" s="17">
        <v>12591</v>
      </c>
      <c r="L12600" s="50">
        <v>1.6036772995298768E-3</v>
      </c>
      <c r="M12600" s="50">
        <v>1.6168585408508744E-3</v>
      </c>
      <c r="N12600" s="50">
        <v>4.8599999999999997E-2</v>
      </c>
      <c r="O12600" s="50">
        <v>4.9000000000000002E-2</v>
      </c>
      <c r="R12600" s="59"/>
    </row>
    <row r="12601" spans="11:18" x14ac:dyDescent="0.2">
      <c r="K12601" s="17">
        <v>12592</v>
      </c>
      <c r="L12601" s="50">
        <v>1.7468488161522177E-3</v>
      </c>
      <c r="M12601" s="50">
        <v>1.7614822081126909E-3</v>
      </c>
      <c r="N12601" s="50">
        <v>5.4199999999999998E-2</v>
      </c>
      <c r="O12601" s="50">
        <v>5.4600000000000003E-2</v>
      </c>
      <c r="R12601" s="59"/>
    </row>
    <row r="12602" spans="11:18" x14ac:dyDescent="0.2">
      <c r="K12602" s="17">
        <v>12593</v>
      </c>
      <c r="L12602" s="50">
        <v>1.8689646356843707E-3</v>
      </c>
      <c r="M12602" s="50">
        <v>1.8830366542324946E-3</v>
      </c>
      <c r="N12602" s="50">
        <v>5.1799999999999999E-2</v>
      </c>
      <c r="O12602" s="50">
        <v>5.2400000000000002E-2</v>
      </c>
      <c r="R12602" s="59"/>
    </row>
    <row r="12603" spans="11:18" x14ac:dyDescent="0.2">
      <c r="K12603" s="17">
        <v>12594</v>
      </c>
      <c r="L12603" s="50">
        <v>1.5409966173914465E-3</v>
      </c>
      <c r="M12603" s="50">
        <v>1.5544914823707344E-3</v>
      </c>
      <c r="N12603" s="50">
        <v>0.05</v>
      </c>
      <c r="O12603" s="50">
        <v>5.0599999999999999E-2</v>
      </c>
      <c r="R12603" s="59"/>
    </row>
    <row r="12604" spans="11:18" x14ac:dyDescent="0.2">
      <c r="K12604" s="17">
        <v>12595</v>
      </c>
      <c r="L12604" s="50">
        <v>1.4789353141349488E-3</v>
      </c>
      <c r="M12604" s="50">
        <v>1.4919543290737019E-3</v>
      </c>
      <c r="N12604" s="50">
        <v>4.82E-2</v>
      </c>
      <c r="O12604" s="50">
        <v>4.8599999999999997E-2</v>
      </c>
      <c r="R12604" s="59"/>
    </row>
    <row r="12605" spans="11:18" x14ac:dyDescent="0.2">
      <c r="K12605" s="17">
        <v>12596</v>
      </c>
      <c r="L12605" s="50">
        <v>1.7381743932483971E-3</v>
      </c>
      <c r="M12605" s="50">
        <v>1.7515579438381504E-3</v>
      </c>
      <c r="N12605" s="50">
        <v>4.9399999999999999E-2</v>
      </c>
      <c r="O12605" s="50">
        <v>4.9599999999999998E-2</v>
      </c>
      <c r="R12605" s="59"/>
    </row>
    <row r="12606" spans="11:18" x14ac:dyDescent="0.2">
      <c r="K12606" s="17">
        <v>12597</v>
      </c>
      <c r="L12606" s="50">
        <v>1.5289262186838001E-3</v>
      </c>
      <c r="M12606" s="50">
        <v>1.5422273634975443E-3</v>
      </c>
      <c r="N12606" s="50">
        <v>4.9200000000000001E-2</v>
      </c>
      <c r="O12606" s="50">
        <v>4.9799999999999997E-2</v>
      </c>
      <c r="R12606" s="59"/>
    </row>
    <row r="12607" spans="11:18" x14ac:dyDescent="0.2">
      <c r="K12607" s="17">
        <v>12598</v>
      </c>
      <c r="L12607" s="50">
        <v>1.8359627064083565E-3</v>
      </c>
      <c r="M12607" s="50">
        <v>1.8503837621960582E-3</v>
      </c>
      <c r="N12607" s="50">
        <v>5.3400000000000003E-2</v>
      </c>
      <c r="O12607" s="50">
        <v>5.3600000000000002E-2</v>
      </c>
      <c r="R12607" s="59"/>
    </row>
    <row r="12608" spans="11:18" x14ac:dyDescent="0.2">
      <c r="K12608" s="17">
        <v>12599</v>
      </c>
      <c r="L12608" s="50">
        <v>1.7062897646591523E-3</v>
      </c>
      <c r="M12608" s="50">
        <v>1.719980766532154E-3</v>
      </c>
      <c r="N12608" s="50">
        <v>5.04E-2</v>
      </c>
      <c r="O12608" s="50">
        <v>5.0799999999999998E-2</v>
      </c>
      <c r="R12608" s="59"/>
    </row>
    <row r="12609" spans="11:18" x14ac:dyDescent="0.2">
      <c r="K12609" s="17">
        <v>12600</v>
      </c>
      <c r="L12609" s="50">
        <v>1.6976366698308863E-3</v>
      </c>
      <c r="M12609" s="50">
        <v>1.7115255851395574E-3</v>
      </c>
      <c r="N12609" s="50">
        <v>5.1200000000000002E-2</v>
      </c>
      <c r="O12609" s="50">
        <v>5.16E-2</v>
      </c>
      <c r="R12609" s="59"/>
    </row>
    <row r="12610" spans="11:18" x14ac:dyDescent="0.2">
      <c r="K12610" s="17">
        <v>12601</v>
      </c>
      <c r="L12610" s="50">
        <v>1.9760716952696112E-3</v>
      </c>
      <c r="M12610" s="50">
        <v>1.9910788108195147E-3</v>
      </c>
      <c r="N12610" s="50">
        <v>5.5E-2</v>
      </c>
      <c r="O12610" s="50">
        <v>5.62E-2</v>
      </c>
      <c r="R12610" s="59"/>
    </row>
    <row r="12611" spans="11:18" x14ac:dyDescent="0.2">
      <c r="K12611" s="17">
        <v>12602</v>
      </c>
      <c r="L12611" s="50">
        <v>1.7825186368538265E-3</v>
      </c>
      <c r="M12611" s="50">
        <v>1.7971175990635728E-3</v>
      </c>
      <c r="N12611" s="50">
        <v>5.3999999999999999E-2</v>
      </c>
      <c r="O12611" s="50">
        <v>5.4199999999999998E-2</v>
      </c>
      <c r="R12611" s="59"/>
    </row>
    <row r="12612" spans="11:18" x14ac:dyDescent="0.2">
      <c r="K12612" s="17">
        <v>12603</v>
      </c>
      <c r="L12612" s="50">
        <v>2.0272702241628383E-3</v>
      </c>
      <c r="M12612" s="50">
        <v>2.0421092774133851E-3</v>
      </c>
      <c r="N12612" s="50">
        <v>5.4800000000000001E-2</v>
      </c>
      <c r="O12612" s="50">
        <v>5.4800000000000001E-2</v>
      </c>
      <c r="R12612" s="59"/>
    </row>
    <row r="12613" spans="11:18" x14ac:dyDescent="0.2">
      <c r="K12613" s="17">
        <v>12604</v>
      </c>
      <c r="L12613" s="50">
        <v>1.7071466344606037E-3</v>
      </c>
      <c r="M12613" s="50">
        <v>1.720692110245191E-3</v>
      </c>
      <c r="N12613" s="50">
        <v>4.9799999999999997E-2</v>
      </c>
      <c r="O12613" s="50">
        <v>5.04E-2</v>
      </c>
      <c r="R12613" s="59"/>
    </row>
    <row r="12614" spans="11:18" x14ac:dyDescent="0.2">
      <c r="K12614" s="17">
        <v>12605</v>
      </c>
      <c r="L12614" s="50">
        <v>2.0647940501790077E-3</v>
      </c>
      <c r="M12614" s="50">
        <v>2.0801838629601844E-3</v>
      </c>
      <c r="N12614" s="50">
        <v>5.6599999999999998E-2</v>
      </c>
      <c r="O12614" s="50">
        <v>5.7000000000000002E-2</v>
      </c>
      <c r="R12614" s="59"/>
    </row>
    <row r="12615" spans="11:18" x14ac:dyDescent="0.2">
      <c r="K12615" s="17">
        <v>12606</v>
      </c>
      <c r="L12615" s="50">
        <v>1.542657537738655E-3</v>
      </c>
      <c r="M12615" s="50">
        <v>1.5565947902558567E-3</v>
      </c>
      <c r="N12615" s="50">
        <v>5.1799999999999999E-2</v>
      </c>
      <c r="O12615" s="50">
        <v>5.1999999999999998E-2</v>
      </c>
      <c r="R12615" s="59"/>
    </row>
    <row r="12616" spans="11:18" x14ac:dyDescent="0.2">
      <c r="K12616" s="17">
        <v>12607</v>
      </c>
      <c r="L12616" s="50">
        <v>1.5923417263864858E-3</v>
      </c>
      <c r="M12616" s="50">
        <v>1.6054910372040477E-3</v>
      </c>
      <c r="N12616" s="50">
        <v>4.8800000000000003E-2</v>
      </c>
      <c r="O12616" s="50">
        <v>4.9000000000000002E-2</v>
      </c>
      <c r="R12616" s="59"/>
    </row>
    <row r="12617" spans="11:18" x14ac:dyDescent="0.2">
      <c r="K12617" s="17">
        <v>12608</v>
      </c>
      <c r="L12617" s="50">
        <v>1.6810330336193501E-3</v>
      </c>
      <c r="M12617" s="50">
        <v>1.6943615374978805E-3</v>
      </c>
      <c r="N12617" s="50">
        <v>4.9000000000000002E-2</v>
      </c>
      <c r="O12617" s="50">
        <v>4.9599999999999998E-2</v>
      </c>
      <c r="R12617" s="59"/>
    </row>
    <row r="12618" spans="11:18" x14ac:dyDescent="0.2">
      <c r="K12618" s="17">
        <v>12609</v>
      </c>
      <c r="L12618" s="50">
        <v>1.4234162835757651E-3</v>
      </c>
      <c r="M12618" s="50">
        <v>1.4358719058914105E-3</v>
      </c>
      <c r="N12618" s="50">
        <v>4.6199999999999998E-2</v>
      </c>
      <c r="O12618" s="50">
        <v>4.7E-2</v>
      </c>
      <c r="R12618" s="59"/>
    </row>
    <row r="12619" spans="11:18" x14ac:dyDescent="0.2">
      <c r="K12619" s="17">
        <v>12610</v>
      </c>
      <c r="L12619" s="50">
        <v>1.8376335538754758E-3</v>
      </c>
      <c r="M12619" s="50">
        <v>1.8510222728219904E-3</v>
      </c>
      <c r="N12619" s="50">
        <v>4.9399999999999999E-2</v>
      </c>
      <c r="O12619" s="50">
        <v>4.9599999999999998E-2</v>
      </c>
      <c r="R12619" s="59"/>
    </row>
    <row r="12620" spans="11:18" x14ac:dyDescent="0.2">
      <c r="K12620" s="17">
        <v>12611</v>
      </c>
      <c r="L12620" s="50">
        <v>1.645879553877166E-3</v>
      </c>
      <c r="M12620" s="50">
        <v>1.6587900218492865E-3</v>
      </c>
      <c r="N12620" s="50">
        <v>4.7600000000000003E-2</v>
      </c>
      <c r="O12620" s="50">
        <v>4.8000000000000001E-2</v>
      </c>
      <c r="R12620" s="59"/>
    </row>
    <row r="12621" spans="11:18" x14ac:dyDescent="0.2">
      <c r="K12621" s="17">
        <v>12612</v>
      </c>
      <c r="L12621" s="50">
        <v>1.7638455150378526E-3</v>
      </c>
      <c r="M12621" s="50">
        <v>1.7775987023173328E-3</v>
      </c>
      <c r="N12621" s="50">
        <v>5.0599999999999999E-2</v>
      </c>
      <c r="O12621" s="50">
        <v>5.1200000000000002E-2</v>
      </c>
      <c r="R12621" s="59"/>
    </row>
    <row r="12622" spans="11:18" x14ac:dyDescent="0.2">
      <c r="K12622" s="17">
        <v>12613</v>
      </c>
      <c r="L12622" s="50">
        <v>1.4918414716074966E-3</v>
      </c>
      <c r="M12622" s="50">
        <v>1.5045603856612968E-3</v>
      </c>
      <c r="N12622" s="50">
        <v>4.7E-2</v>
      </c>
      <c r="O12622" s="50">
        <v>4.7600000000000003E-2</v>
      </c>
      <c r="R12622" s="59"/>
    </row>
    <row r="12623" spans="11:18" x14ac:dyDescent="0.2">
      <c r="K12623" s="17">
        <v>12614</v>
      </c>
      <c r="L12623" s="50">
        <v>1.8184653104963519E-3</v>
      </c>
      <c r="M12623" s="50">
        <v>1.8329483486676829E-3</v>
      </c>
      <c r="N12623" s="50">
        <v>5.3600000000000002E-2</v>
      </c>
      <c r="O12623" s="50">
        <v>5.3999999999999999E-2</v>
      </c>
      <c r="R12623" s="59"/>
    </row>
    <row r="12624" spans="11:18" x14ac:dyDescent="0.2">
      <c r="K12624" s="17">
        <v>12615</v>
      </c>
      <c r="L12624" s="50">
        <v>1.7292953400869248E-3</v>
      </c>
      <c r="M12624" s="50">
        <v>1.7425673074878752E-3</v>
      </c>
      <c r="N12624" s="50">
        <v>4.9000000000000002E-2</v>
      </c>
      <c r="O12624" s="50">
        <v>4.9200000000000001E-2</v>
      </c>
      <c r="R12624" s="59"/>
    </row>
    <row r="12625" spans="11:18" x14ac:dyDescent="0.2">
      <c r="K12625" s="17">
        <v>12616</v>
      </c>
      <c r="L12625" s="50">
        <v>1.6964313425945577E-3</v>
      </c>
      <c r="M12625" s="50">
        <v>1.7097134133493793E-3</v>
      </c>
      <c r="N12625" s="50">
        <v>4.9200000000000001E-2</v>
      </c>
      <c r="O12625" s="50">
        <v>4.9200000000000001E-2</v>
      </c>
      <c r="R12625" s="59"/>
    </row>
    <row r="12626" spans="11:18" x14ac:dyDescent="0.2">
      <c r="K12626" s="17">
        <v>12617</v>
      </c>
      <c r="L12626" s="50">
        <v>1.8514738239720338E-3</v>
      </c>
      <c r="M12626" s="50">
        <v>1.8669589186725085E-3</v>
      </c>
      <c r="N12626" s="50">
        <v>5.7200000000000001E-2</v>
      </c>
      <c r="O12626" s="50">
        <v>5.8000000000000003E-2</v>
      </c>
      <c r="R12626" s="59"/>
    </row>
    <row r="12627" spans="11:18" x14ac:dyDescent="0.2">
      <c r="K12627" s="17">
        <v>12618</v>
      </c>
      <c r="L12627" s="50">
        <v>1.7233738536194278E-3</v>
      </c>
      <c r="M12627" s="50">
        <v>1.737558365672152E-3</v>
      </c>
      <c r="N12627" s="50">
        <v>5.2600000000000001E-2</v>
      </c>
      <c r="O12627" s="50">
        <v>5.28E-2</v>
      </c>
      <c r="R12627" s="59"/>
    </row>
    <row r="12628" spans="11:18" x14ac:dyDescent="0.2">
      <c r="K12628" s="17">
        <v>12619</v>
      </c>
      <c r="L12628" s="50">
        <v>1.6091041888009574E-3</v>
      </c>
      <c r="M12628" s="50">
        <v>1.6219335623519416E-3</v>
      </c>
      <c r="N12628" s="50">
        <v>4.7399999999999998E-2</v>
      </c>
      <c r="O12628" s="50">
        <v>4.7800000000000002E-2</v>
      </c>
      <c r="R12628" s="59"/>
    </row>
    <row r="12629" spans="11:18" x14ac:dyDescent="0.2">
      <c r="K12629" s="17">
        <v>12620</v>
      </c>
      <c r="L12629" s="50">
        <v>1.7526954293155563E-3</v>
      </c>
      <c r="M12629" s="50">
        <v>1.7662680704856985E-3</v>
      </c>
      <c r="N12629" s="50">
        <v>0.05</v>
      </c>
      <c r="O12629" s="50">
        <v>5.04E-2</v>
      </c>
      <c r="R12629" s="59"/>
    </row>
    <row r="12630" spans="11:18" x14ac:dyDescent="0.2">
      <c r="K12630" s="17">
        <v>12621</v>
      </c>
      <c r="L12630" s="50">
        <v>1.7512116439937519E-3</v>
      </c>
      <c r="M12630" s="50">
        <v>1.7658969760398855E-3</v>
      </c>
      <c r="N12630" s="50">
        <v>5.4199999999999998E-2</v>
      </c>
      <c r="O12630" s="50">
        <v>5.4800000000000001E-2</v>
      </c>
      <c r="R12630" s="59"/>
    </row>
    <row r="12631" spans="11:18" x14ac:dyDescent="0.2">
      <c r="K12631" s="17">
        <v>12622</v>
      </c>
      <c r="L12631" s="50">
        <v>1.5812031255997381E-3</v>
      </c>
      <c r="M12631" s="50">
        <v>1.5947095122306257E-3</v>
      </c>
      <c r="N12631" s="50">
        <v>5.0200000000000002E-2</v>
      </c>
      <c r="O12631" s="50">
        <v>5.04E-2</v>
      </c>
      <c r="R12631" s="59"/>
    </row>
    <row r="12632" spans="11:18" x14ac:dyDescent="0.2">
      <c r="K12632" s="17">
        <v>12623</v>
      </c>
      <c r="L12632" s="50">
        <v>1.4877202166981632E-3</v>
      </c>
      <c r="M12632" s="50">
        <v>1.4998894685793016E-3</v>
      </c>
      <c r="N12632" s="50">
        <v>4.48E-2</v>
      </c>
      <c r="O12632" s="50">
        <v>4.5199999999999997E-2</v>
      </c>
      <c r="R12632" s="59"/>
    </row>
    <row r="12633" spans="11:18" x14ac:dyDescent="0.2">
      <c r="K12633" s="17">
        <v>12624</v>
      </c>
      <c r="L12633" s="50">
        <v>1.6031391166658714E-3</v>
      </c>
      <c r="M12633" s="50">
        <v>1.6163550687393283E-3</v>
      </c>
      <c r="N12633" s="50">
        <v>4.8800000000000003E-2</v>
      </c>
      <c r="O12633" s="50">
        <v>4.9200000000000001E-2</v>
      </c>
      <c r="R12633" s="59"/>
    </row>
    <row r="12634" spans="11:18" x14ac:dyDescent="0.2">
      <c r="K12634" s="17">
        <v>12625</v>
      </c>
      <c r="L12634" s="50">
        <v>1.8312903413425414E-3</v>
      </c>
      <c r="M12634" s="50">
        <v>1.8463658314750552E-3</v>
      </c>
      <c r="N12634" s="50">
        <v>5.5800000000000002E-2</v>
      </c>
      <c r="O12634" s="50">
        <v>5.6000000000000001E-2</v>
      </c>
      <c r="R12634" s="59"/>
    </row>
    <row r="12635" spans="11:18" x14ac:dyDescent="0.2">
      <c r="K12635" s="17">
        <v>12626</v>
      </c>
      <c r="L12635" s="50">
        <v>1.6841894497538817E-3</v>
      </c>
      <c r="M12635" s="50">
        <v>1.6977233147680345E-3</v>
      </c>
      <c r="N12635" s="50">
        <v>0.05</v>
      </c>
      <c r="O12635" s="50">
        <v>5.0200000000000002E-2</v>
      </c>
      <c r="R12635" s="59"/>
    </row>
    <row r="12636" spans="11:18" x14ac:dyDescent="0.2">
      <c r="K12636" s="17">
        <v>12627</v>
      </c>
      <c r="L12636" s="50">
        <v>1.9156158201311193E-3</v>
      </c>
      <c r="M12636" s="50">
        <v>1.9303665049979941E-3</v>
      </c>
      <c r="N12636" s="50">
        <v>5.4600000000000003E-2</v>
      </c>
      <c r="O12636" s="50">
        <v>5.4600000000000003E-2</v>
      </c>
      <c r="R12636" s="59"/>
    </row>
    <row r="12637" spans="11:18" x14ac:dyDescent="0.2">
      <c r="K12637" s="17">
        <v>12628</v>
      </c>
      <c r="L12637" s="50">
        <v>1.5788177871713909E-3</v>
      </c>
      <c r="M12637" s="50">
        <v>1.5921647217479317E-3</v>
      </c>
      <c r="N12637" s="50">
        <v>4.9599999999999998E-2</v>
      </c>
      <c r="O12637" s="50">
        <v>4.9599999999999998E-2</v>
      </c>
      <c r="R12637" s="59"/>
    </row>
    <row r="12638" spans="11:18" x14ac:dyDescent="0.2">
      <c r="K12638" s="17">
        <v>12629</v>
      </c>
      <c r="L12638" s="50">
        <v>2.0622585215794818E-3</v>
      </c>
      <c r="M12638" s="50">
        <v>2.0772942749457393E-3</v>
      </c>
      <c r="N12638" s="50">
        <v>5.5399999999999998E-2</v>
      </c>
      <c r="O12638" s="50">
        <v>5.5599999999999997E-2</v>
      </c>
      <c r="R12638" s="59"/>
    </row>
    <row r="12639" spans="11:18" x14ac:dyDescent="0.2">
      <c r="K12639" s="17">
        <v>12630</v>
      </c>
      <c r="L12639" s="50">
        <v>1.5746213984839618E-3</v>
      </c>
      <c r="M12639" s="50">
        <v>1.587870600078855E-3</v>
      </c>
      <c r="N12639" s="50">
        <v>4.9200000000000001E-2</v>
      </c>
      <c r="O12639" s="50">
        <v>4.9399999999999999E-2</v>
      </c>
      <c r="R12639" s="59"/>
    </row>
    <row r="12640" spans="11:18" x14ac:dyDescent="0.2">
      <c r="K12640" s="17">
        <v>12631</v>
      </c>
      <c r="L12640" s="50">
        <v>1.8442151022917304E-3</v>
      </c>
      <c r="M12640" s="50">
        <v>1.8579141275459055E-3</v>
      </c>
      <c r="N12640" s="50">
        <v>5.0200000000000002E-2</v>
      </c>
      <c r="O12640" s="50">
        <v>5.0799999999999998E-2</v>
      </c>
      <c r="R12640" s="59"/>
    </row>
    <row r="12641" spans="11:18" x14ac:dyDescent="0.2">
      <c r="K12641" s="17">
        <v>12632</v>
      </c>
      <c r="L12641" s="50">
        <v>1.6927374256989747E-3</v>
      </c>
      <c r="M12641" s="50">
        <v>1.7060518017299679E-3</v>
      </c>
      <c r="N12641" s="50">
        <v>4.9000000000000002E-2</v>
      </c>
      <c r="O12641" s="50">
        <v>4.9599999999999998E-2</v>
      </c>
      <c r="R12641" s="59"/>
    </row>
    <row r="12642" spans="11:18" x14ac:dyDescent="0.2">
      <c r="K12642" s="17">
        <v>12633</v>
      </c>
      <c r="L12642" s="50">
        <v>1.9946079326983658E-3</v>
      </c>
      <c r="M12642" s="50">
        <v>2.0099789822095484E-3</v>
      </c>
      <c r="N12642" s="50">
        <v>5.6800000000000003E-2</v>
      </c>
      <c r="O12642" s="50">
        <v>5.7000000000000002E-2</v>
      </c>
      <c r="R12642" s="59"/>
    </row>
    <row r="12643" spans="11:18" x14ac:dyDescent="0.2">
      <c r="K12643" s="17">
        <v>12634</v>
      </c>
      <c r="L12643" s="50">
        <v>1.6981638202140906E-3</v>
      </c>
      <c r="M12643" s="50">
        <v>1.7107368407349838E-3</v>
      </c>
      <c r="N12643" s="50">
        <v>4.6399999999999997E-2</v>
      </c>
      <c r="O12643" s="50">
        <v>4.6600000000000003E-2</v>
      </c>
      <c r="R12643" s="59"/>
    </row>
    <row r="12644" spans="11:18" x14ac:dyDescent="0.2">
      <c r="K12644" s="17">
        <v>12635</v>
      </c>
      <c r="L12644" s="50">
        <v>1.5982564574648259E-3</v>
      </c>
      <c r="M12644" s="50">
        <v>1.6101387603120448E-3</v>
      </c>
      <c r="N12644" s="50">
        <v>4.3799999999999999E-2</v>
      </c>
      <c r="O12644" s="50">
        <v>4.4200000000000003E-2</v>
      </c>
      <c r="R12644" s="59"/>
    </row>
    <row r="12645" spans="11:18" x14ac:dyDescent="0.2">
      <c r="K12645" s="17">
        <v>12636</v>
      </c>
      <c r="L12645" s="50">
        <v>1.5364666231758993E-3</v>
      </c>
      <c r="M12645" s="50">
        <v>1.5493927463348287E-3</v>
      </c>
      <c r="N12645" s="50">
        <v>4.8000000000000001E-2</v>
      </c>
      <c r="O12645" s="50">
        <v>4.82E-2</v>
      </c>
      <c r="R12645" s="59"/>
    </row>
    <row r="12646" spans="11:18" x14ac:dyDescent="0.2">
      <c r="K12646" s="17">
        <v>12637</v>
      </c>
      <c r="L12646" s="50">
        <v>1.8723360424585693E-3</v>
      </c>
      <c r="M12646" s="50">
        <v>1.8861831228289816E-3</v>
      </c>
      <c r="N12646" s="50">
        <v>5.0999999999999997E-2</v>
      </c>
      <c r="O12646" s="50">
        <v>5.1200000000000002E-2</v>
      </c>
      <c r="R12646" s="59"/>
    </row>
    <row r="12647" spans="11:18" x14ac:dyDescent="0.2">
      <c r="K12647" s="17">
        <v>12638</v>
      </c>
      <c r="L12647" s="50">
        <v>1.6189380646640715E-3</v>
      </c>
      <c r="M12647" s="50">
        <v>1.6321658080808987E-3</v>
      </c>
      <c r="N12647" s="50">
        <v>4.8800000000000003E-2</v>
      </c>
      <c r="O12647" s="50">
        <v>4.9599999999999998E-2</v>
      </c>
      <c r="R12647" s="59"/>
    </row>
    <row r="12648" spans="11:18" x14ac:dyDescent="0.2">
      <c r="K12648" s="17">
        <v>12639</v>
      </c>
      <c r="L12648" s="50">
        <v>1.6405883329142466E-3</v>
      </c>
      <c r="M12648" s="50">
        <v>1.6541107250516731E-3</v>
      </c>
      <c r="N12648" s="50">
        <v>5.0200000000000002E-2</v>
      </c>
      <c r="O12648" s="50">
        <v>5.0200000000000002E-2</v>
      </c>
      <c r="R12648" s="59"/>
    </row>
    <row r="12649" spans="11:18" x14ac:dyDescent="0.2">
      <c r="K12649" s="17">
        <v>12640</v>
      </c>
      <c r="L12649" s="50">
        <v>1.8778344922843534E-3</v>
      </c>
      <c r="M12649" s="50">
        <v>1.8923141331421728E-3</v>
      </c>
      <c r="N12649" s="50">
        <v>5.3600000000000002E-2</v>
      </c>
      <c r="O12649" s="50">
        <v>5.3600000000000002E-2</v>
      </c>
      <c r="R12649" s="59"/>
    </row>
    <row r="12650" spans="11:18" x14ac:dyDescent="0.2">
      <c r="K12650" s="17">
        <v>12641</v>
      </c>
      <c r="L12650" s="50">
        <v>1.715100479565612E-3</v>
      </c>
      <c r="M12650" s="50">
        <v>1.7295716719632878E-3</v>
      </c>
      <c r="N12650" s="50">
        <v>5.3400000000000003E-2</v>
      </c>
      <c r="O12650" s="50">
        <v>5.3800000000000001E-2</v>
      </c>
      <c r="R12650" s="59"/>
    </row>
    <row r="12651" spans="11:18" x14ac:dyDescent="0.2">
      <c r="K12651" s="17">
        <v>12642</v>
      </c>
      <c r="L12651" s="50">
        <v>1.5491175891177344E-3</v>
      </c>
      <c r="M12651" s="50">
        <v>1.5620413651649876E-3</v>
      </c>
      <c r="N12651" s="50">
        <v>4.8000000000000001E-2</v>
      </c>
      <c r="O12651" s="50">
        <v>4.82E-2</v>
      </c>
      <c r="R12651" s="59"/>
    </row>
    <row r="12652" spans="11:18" x14ac:dyDescent="0.2">
      <c r="K12652" s="17">
        <v>12643</v>
      </c>
      <c r="L12652" s="50">
        <v>1.6118471818007375E-3</v>
      </c>
      <c r="M12652" s="50">
        <v>1.6246876626086146E-3</v>
      </c>
      <c r="N12652" s="50">
        <v>4.7600000000000003E-2</v>
      </c>
      <c r="O12652" s="50">
        <v>4.7600000000000003E-2</v>
      </c>
      <c r="R12652" s="59"/>
    </row>
    <row r="12653" spans="11:18" x14ac:dyDescent="0.2">
      <c r="K12653" s="17">
        <v>12644</v>
      </c>
      <c r="L12653" s="50">
        <v>1.6880742870831547E-3</v>
      </c>
      <c r="M12653" s="50">
        <v>1.700060384753089E-3</v>
      </c>
      <c r="N12653" s="50">
        <v>4.4200000000000003E-2</v>
      </c>
      <c r="O12653" s="50">
        <v>4.4200000000000003E-2</v>
      </c>
      <c r="R12653" s="59"/>
    </row>
    <row r="12654" spans="11:18" x14ac:dyDescent="0.2">
      <c r="K12654" s="17">
        <v>12645</v>
      </c>
      <c r="L12654" s="50">
        <v>1.7713740715115235E-3</v>
      </c>
      <c r="M12654" s="50">
        <v>1.7856118606919935E-3</v>
      </c>
      <c r="N12654" s="50">
        <v>5.28E-2</v>
      </c>
      <c r="O12654" s="50">
        <v>5.28E-2</v>
      </c>
      <c r="R12654" s="59"/>
    </row>
    <row r="12655" spans="11:18" x14ac:dyDescent="0.2">
      <c r="K12655" s="17">
        <v>12646</v>
      </c>
      <c r="L12655" s="50">
        <v>1.8349978303220545E-3</v>
      </c>
      <c r="M12655" s="50">
        <v>1.8481055960418071E-3</v>
      </c>
      <c r="N12655" s="50">
        <v>4.82E-2</v>
      </c>
      <c r="O12655" s="50">
        <v>4.8399999999999999E-2</v>
      </c>
      <c r="R12655" s="59"/>
    </row>
    <row r="12656" spans="11:18" x14ac:dyDescent="0.2">
      <c r="K12656" s="17">
        <v>12647</v>
      </c>
      <c r="L12656" s="50">
        <v>1.6260994720846578E-3</v>
      </c>
      <c r="M12656" s="50">
        <v>1.6390923197853919E-3</v>
      </c>
      <c r="N12656" s="50">
        <v>4.8000000000000001E-2</v>
      </c>
      <c r="O12656" s="50">
        <v>4.8399999999999999E-2</v>
      </c>
      <c r="R12656" s="59"/>
    </row>
    <row r="12657" spans="11:18" x14ac:dyDescent="0.2">
      <c r="K12657" s="17">
        <v>12648</v>
      </c>
      <c r="L12657" s="50">
        <v>1.8289061695849647E-3</v>
      </c>
      <c r="M12657" s="50">
        <v>1.842225955951373E-3</v>
      </c>
      <c r="N12657" s="50">
        <v>4.9000000000000002E-2</v>
      </c>
      <c r="O12657" s="50">
        <v>4.9200000000000001E-2</v>
      </c>
      <c r="R12657" s="59"/>
    </row>
    <row r="12658" spans="11:18" x14ac:dyDescent="0.2">
      <c r="K12658" s="17">
        <v>12649</v>
      </c>
      <c r="L12658" s="50">
        <v>1.6778485083754878E-3</v>
      </c>
      <c r="M12658" s="50">
        <v>1.6920767735202624E-3</v>
      </c>
      <c r="N12658" s="50">
        <v>5.28E-2</v>
      </c>
      <c r="O12658" s="50">
        <v>5.2999999999999999E-2</v>
      </c>
      <c r="R12658" s="59"/>
    </row>
    <row r="12659" spans="11:18" x14ac:dyDescent="0.2">
      <c r="K12659" s="17">
        <v>12650</v>
      </c>
      <c r="L12659" s="50">
        <v>1.7892445074212822E-3</v>
      </c>
      <c r="M12659" s="50">
        <v>1.8036742570174784E-3</v>
      </c>
      <c r="N12659" s="50">
        <v>5.3199999999999997E-2</v>
      </c>
      <c r="O12659" s="50">
        <v>5.3800000000000001E-2</v>
      </c>
      <c r="R12659" s="59"/>
    </row>
    <row r="12660" spans="11:18" x14ac:dyDescent="0.2">
      <c r="K12660" s="17">
        <v>12651</v>
      </c>
      <c r="L12660" s="50">
        <v>1.8432500472336261E-3</v>
      </c>
      <c r="M12660" s="50">
        <v>1.8567225469019657E-3</v>
      </c>
      <c r="N12660" s="50">
        <v>4.9599999999999998E-2</v>
      </c>
      <c r="O12660" s="50">
        <v>4.9799999999999997E-2</v>
      </c>
      <c r="R12660" s="59"/>
    </row>
    <row r="12661" spans="11:18" x14ac:dyDescent="0.2">
      <c r="K12661" s="17">
        <v>12652</v>
      </c>
      <c r="L12661" s="50">
        <v>1.6851624457787178E-3</v>
      </c>
      <c r="M12661" s="50">
        <v>1.6984625574035523E-3</v>
      </c>
      <c r="N12661" s="50">
        <v>4.9000000000000002E-2</v>
      </c>
      <c r="O12661" s="50">
        <v>4.9599999999999998E-2</v>
      </c>
      <c r="R12661" s="59"/>
    </row>
    <row r="12662" spans="11:18" x14ac:dyDescent="0.2">
      <c r="K12662" s="17">
        <v>12653</v>
      </c>
      <c r="L12662" s="50">
        <v>1.7727374766877315E-3</v>
      </c>
      <c r="M12662" s="50">
        <v>1.7871309009548928E-3</v>
      </c>
      <c r="N12662" s="50">
        <v>5.3400000000000003E-2</v>
      </c>
      <c r="O12662" s="50">
        <v>5.3400000000000003E-2</v>
      </c>
      <c r="R12662" s="59"/>
    </row>
    <row r="12663" spans="11:18" x14ac:dyDescent="0.2">
      <c r="K12663" s="17">
        <v>12654</v>
      </c>
      <c r="L12663" s="50">
        <v>1.6040507867662725E-3</v>
      </c>
      <c r="M12663" s="50">
        <v>1.6173754854797867E-3</v>
      </c>
      <c r="N12663" s="50">
        <v>4.9200000000000001E-2</v>
      </c>
      <c r="O12663" s="50">
        <v>4.9799999999999997E-2</v>
      </c>
      <c r="R12663" s="59"/>
    </row>
    <row r="12664" spans="11:18" x14ac:dyDescent="0.2">
      <c r="K12664" s="17">
        <v>12655</v>
      </c>
      <c r="L12664" s="50">
        <v>1.862893115225161E-3</v>
      </c>
      <c r="M12664" s="50">
        <v>1.8769773724976997E-3</v>
      </c>
      <c r="N12664" s="50">
        <v>5.1999999999999998E-2</v>
      </c>
      <c r="O12664" s="50">
        <v>5.2200000000000003E-2</v>
      </c>
      <c r="R12664" s="59"/>
    </row>
    <row r="12665" spans="11:18" x14ac:dyDescent="0.2">
      <c r="K12665" s="17">
        <v>12656</v>
      </c>
      <c r="L12665" s="50">
        <v>1.6889754564999593E-3</v>
      </c>
      <c r="M12665" s="50">
        <v>1.7023940301807525E-3</v>
      </c>
      <c r="N12665" s="50">
        <v>4.9599999999999998E-2</v>
      </c>
      <c r="O12665" s="50">
        <v>0.05</v>
      </c>
      <c r="R12665" s="59"/>
    </row>
    <row r="12666" spans="11:18" x14ac:dyDescent="0.2">
      <c r="K12666" s="17">
        <v>12657</v>
      </c>
      <c r="L12666" s="50">
        <v>1.8541039658529744E-3</v>
      </c>
      <c r="M12666" s="50">
        <v>1.8677481519188365E-3</v>
      </c>
      <c r="N12666" s="50">
        <v>5.04E-2</v>
      </c>
      <c r="O12666" s="50">
        <v>5.04E-2</v>
      </c>
      <c r="R12666" s="59"/>
    </row>
    <row r="12667" spans="11:18" x14ac:dyDescent="0.2">
      <c r="K12667" s="17">
        <v>12658</v>
      </c>
      <c r="L12667" s="50">
        <v>1.7508894368561496E-3</v>
      </c>
      <c r="M12667" s="50">
        <v>1.765475807841133E-3</v>
      </c>
      <c r="N12667" s="50">
        <v>5.3999999999999999E-2</v>
      </c>
      <c r="O12667" s="50">
        <v>5.4199999999999998E-2</v>
      </c>
      <c r="R12667" s="59"/>
    </row>
    <row r="12668" spans="11:18" x14ac:dyDescent="0.2">
      <c r="K12668" s="17">
        <v>12659</v>
      </c>
      <c r="L12668" s="50">
        <v>1.5347821583178152E-3</v>
      </c>
      <c r="M12668" s="50">
        <v>1.548528476531964E-3</v>
      </c>
      <c r="N12668" s="50">
        <v>5.1200000000000002E-2</v>
      </c>
      <c r="O12668" s="50">
        <v>5.1200000000000002E-2</v>
      </c>
      <c r="R12668" s="59"/>
    </row>
    <row r="12669" spans="11:18" x14ac:dyDescent="0.2">
      <c r="K12669" s="17">
        <v>12660</v>
      </c>
      <c r="L12669" s="50">
        <v>1.8922442532821329E-3</v>
      </c>
      <c r="M12669" s="50">
        <v>1.90615960114887E-3</v>
      </c>
      <c r="N12669" s="50">
        <v>5.1400000000000001E-2</v>
      </c>
      <c r="O12669" s="50">
        <v>5.1400000000000001E-2</v>
      </c>
      <c r="R12669" s="59"/>
    </row>
    <row r="12670" spans="11:18" x14ac:dyDescent="0.2">
      <c r="K12670" s="17">
        <v>12661</v>
      </c>
      <c r="L12670" s="50">
        <v>1.6733683377107731E-3</v>
      </c>
      <c r="M12670" s="50">
        <v>1.6863508034314449E-3</v>
      </c>
      <c r="N12670" s="50">
        <v>4.8000000000000001E-2</v>
      </c>
      <c r="O12670" s="50">
        <v>4.82E-2</v>
      </c>
      <c r="R12670" s="59"/>
    </row>
    <row r="12671" spans="11:18" x14ac:dyDescent="0.2">
      <c r="K12671" s="17">
        <v>12662</v>
      </c>
      <c r="L12671" s="50">
        <v>2.0666911532379166E-3</v>
      </c>
      <c r="M12671" s="50">
        <v>2.0830432900347238E-3</v>
      </c>
      <c r="N12671" s="50">
        <v>6.0600000000000001E-2</v>
      </c>
      <c r="O12671" s="50">
        <v>6.0600000000000001E-2</v>
      </c>
      <c r="R12671" s="59"/>
    </row>
    <row r="12672" spans="11:18" x14ac:dyDescent="0.2">
      <c r="K12672" s="17">
        <v>12663</v>
      </c>
      <c r="L12672" s="50">
        <v>1.7937276348350035E-3</v>
      </c>
      <c r="M12672" s="50">
        <v>1.8075869772835923E-3</v>
      </c>
      <c r="N12672" s="50">
        <v>5.0799999999999998E-2</v>
      </c>
      <c r="O12672" s="50">
        <v>5.16E-2</v>
      </c>
      <c r="R12672" s="59"/>
    </row>
    <row r="12673" spans="11:18" x14ac:dyDescent="0.2">
      <c r="K12673" s="17">
        <v>12664</v>
      </c>
      <c r="L12673" s="50">
        <v>2.0335728892578414E-3</v>
      </c>
      <c r="M12673" s="50">
        <v>2.0491634198625368E-3</v>
      </c>
      <c r="N12673" s="50">
        <v>5.7200000000000001E-2</v>
      </c>
      <c r="O12673" s="50">
        <v>5.8000000000000003E-2</v>
      </c>
      <c r="R12673" s="59"/>
    </row>
    <row r="12674" spans="11:18" x14ac:dyDescent="0.2">
      <c r="K12674" s="17">
        <v>12665</v>
      </c>
      <c r="L12674" s="50">
        <v>1.6245304180905671E-3</v>
      </c>
      <c r="M12674" s="50">
        <v>1.6383099790970056E-3</v>
      </c>
      <c r="N12674" s="50">
        <v>5.1200000000000002E-2</v>
      </c>
      <c r="O12674" s="50">
        <v>5.1400000000000001E-2</v>
      </c>
      <c r="R12674" s="59"/>
    </row>
    <row r="12675" spans="11:18" x14ac:dyDescent="0.2">
      <c r="K12675" s="17">
        <v>12666</v>
      </c>
      <c r="L12675" s="50">
        <v>1.640703026929915E-3</v>
      </c>
      <c r="M12675" s="50">
        <v>1.6541219982451401E-3</v>
      </c>
      <c r="N12675" s="50">
        <v>4.9799999999999997E-2</v>
      </c>
      <c r="O12675" s="50">
        <v>4.9799999999999997E-2</v>
      </c>
      <c r="R12675" s="59"/>
    </row>
    <row r="12676" spans="11:18" x14ac:dyDescent="0.2">
      <c r="K12676" s="17">
        <v>12667</v>
      </c>
      <c r="L12676" s="50">
        <v>1.7667760096305087E-3</v>
      </c>
      <c r="M12676" s="50">
        <v>1.7814301889529165E-3</v>
      </c>
      <c r="N12676" s="50">
        <v>5.3999999999999999E-2</v>
      </c>
      <c r="O12676" s="50">
        <v>5.5E-2</v>
      </c>
      <c r="R12676" s="59"/>
    </row>
    <row r="12677" spans="11:18" x14ac:dyDescent="0.2">
      <c r="K12677" s="17">
        <v>12668</v>
      </c>
      <c r="L12677" s="50">
        <v>1.792018142332837E-3</v>
      </c>
      <c r="M12677" s="50">
        <v>1.806690859112642E-3</v>
      </c>
      <c r="N12677" s="50">
        <v>5.4399999999999997E-2</v>
      </c>
      <c r="O12677" s="50">
        <v>5.4600000000000003E-2</v>
      </c>
      <c r="R12677" s="59"/>
    </row>
    <row r="12678" spans="11:18" x14ac:dyDescent="0.2">
      <c r="K12678" s="17">
        <v>12669</v>
      </c>
      <c r="L12678" s="50">
        <v>1.7841122346642503E-3</v>
      </c>
      <c r="M12678" s="50">
        <v>1.7982532405901995E-3</v>
      </c>
      <c r="N12678" s="50">
        <v>5.2200000000000003E-2</v>
      </c>
      <c r="O12678" s="50">
        <v>5.2600000000000001E-2</v>
      </c>
      <c r="R12678" s="59"/>
    </row>
    <row r="12679" spans="11:18" x14ac:dyDescent="0.2">
      <c r="K12679" s="17">
        <v>12670</v>
      </c>
      <c r="L12679" s="50">
        <v>1.8028260393926252E-3</v>
      </c>
      <c r="M12679" s="50">
        <v>1.8177002768600672E-3</v>
      </c>
      <c r="N12679" s="50">
        <v>5.5199999999999999E-2</v>
      </c>
      <c r="O12679" s="50">
        <v>5.5399999999999998E-2</v>
      </c>
      <c r="R12679" s="59"/>
    </row>
    <row r="12680" spans="11:18" x14ac:dyDescent="0.2">
      <c r="K12680" s="17">
        <v>12671</v>
      </c>
      <c r="L12680" s="50">
        <v>1.9816732315824084E-3</v>
      </c>
      <c r="M12680" s="50">
        <v>1.9973584675112006E-3</v>
      </c>
      <c r="N12680" s="50">
        <v>5.8000000000000003E-2</v>
      </c>
      <c r="O12680" s="50">
        <v>5.8400000000000001E-2</v>
      </c>
      <c r="R12680" s="59"/>
    </row>
    <row r="12681" spans="11:18" x14ac:dyDescent="0.2">
      <c r="K12681" s="17">
        <v>12672</v>
      </c>
      <c r="L12681" s="50">
        <v>1.9084403078068238E-3</v>
      </c>
      <c r="M12681" s="50">
        <v>1.9223848999197174E-3</v>
      </c>
      <c r="N12681" s="50">
        <v>5.1200000000000002E-2</v>
      </c>
      <c r="O12681" s="50">
        <v>5.1999999999999998E-2</v>
      </c>
      <c r="R12681" s="59"/>
    </row>
    <row r="12682" spans="11:18" x14ac:dyDescent="0.2">
      <c r="K12682" s="17">
        <v>12673</v>
      </c>
      <c r="L12682" s="50">
        <v>1.9227168006220533E-3</v>
      </c>
      <c r="M12682" s="50">
        <v>1.9380526753792569E-3</v>
      </c>
      <c r="N12682" s="50">
        <v>5.6599999999999998E-2</v>
      </c>
      <c r="O12682" s="50">
        <v>5.7000000000000002E-2</v>
      </c>
      <c r="R12682" s="59"/>
    </row>
    <row r="12683" spans="11:18" x14ac:dyDescent="0.2">
      <c r="K12683" s="17">
        <v>12674</v>
      </c>
      <c r="L12683" s="50">
        <v>1.8095619677312258E-3</v>
      </c>
      <c r="M12683" s="50">
        <v>1.8240420229624025E-3</v>
      </c>
      <c r="N12683" s="50">
        <v>5.3600000000000002E-2</v>
      </c>
      <c r="O12683" s="50">
        <v>5.3999999999999999E-2</v>
      </c>
      <c r="R12683" s="59"/>
    </row>
    <row r="12684" spans="11:18" x14ac:dyDescent="0.2">
      <c r="K12684" s="17">
        <v>12675</v>
      </c>
      <c r="L12684" s="50">
        <v>1.7954091189903889E-3</v>
      </c>
      <c r="M12684" s="50">
        <v>1.8099678202459764E-3</v>
      </c>
      <c r="N12684" s="50">
        <v>5.3800000000000001E-2</v>
      </c>
      <c r="O12684" s="50">
        <v>5.4199999999999998E-2</v>
      </c>
      <c r="R12684" s="59"/>
    </row>
    <row r="12685" spans="11:18" x14ac:dyDescent="0.2">
      <c r="K12685" s="17">
        <v>12676</v>
      </c>
      <c r="L12685" s="50">
        <v>1.6275067552254405E-3</v>
      </c>
      <c r="M12685" s="50">
        <v>1.6410828535437282E-3</v>
      </c>
      <c r="N12685" s="50">
        <v>5.04E-2</v>
      </c>
      <c r="O12685" s="50">
        <v>5.0599999999999999E-2</v>
      </c>
      <c r="R12685" s="59"/>
    </row>
    <row r="12686" spans="11:18" x14ac:dyDescent="0.2">
      <c r="K12686" s="17">
        <v>12677</v>
      </c>
      <c r="L12686" s="50">
        <v>1.820498653711411E-3</v>
      </c>
      <c r="M12686" s="50">
        <v>1.834525110894693E-3</v>
      </c>
      <c r="N12686" s="50">
        <v>5.1799999999999999E-2</v>
      </c>
      <c r="O12686" s="50">
        <v>5.1999999999999998E-2</v>
      </c>
      <c r="R12686" s="59"/>
    </row>
    <row r="12687" spans="11:18" x14ac:dyDescent="0.2">
      <c r="K12687" s="17">
        <v>12678</v>
      </c>
      <c r="L12687" s="50">
        <v>1.8950300871453339E-3</v>
      </c>
      <c r="M12687" s="50">
        <v>1.9100306843084522E-3</v>
      </c>
      <c r="N12687" s="50">
        <v>5.5199999999999999E-2</v>
      </c>
      <c r="O12687" s="50">
        <v>5.6399999999999999E-2</v>
      </c>
      <c r="R12687" s="59"/>
    </row>
    <row r="12688" spans="11:18" x14ac:dyDescent="0.2">
      <c r="K12688" s="17">
        <v>12679</v>
      </c>
      <c r="L12688" s="50">
        <v>1.9665885826651167E-3</v>
      </c>
      <c r="M12688" s="50">
        <v>1.9813559941351771E-3</v>
      </c>
      <c r="N12688" s="50">
        <v>5.4600000000000003E-2</v>
      </c>
      <c r="O12688" s="50">
        <v>5.4600000000000003E-2</v>
      </c>
      <c r="R12688" s="59"/>
    </row>
    <row r="12689" spans="11:18" x14ac:dyDescent="0.2">
      <c r="K12689" s="17">
        <v>12680</v>
      </c>
      <c r="L12689" s="50">
        <v>1.5775026190113937E-3</v>
      </c>
      <c r="M12689" s="50">
        <v>1.5904741209420139E-3</v>
      </c>
      <c r="N12689" s="50">
        <v>4.8000000000000001E-2</v>
      </c>
      <c r="O12689" s="50">
        <v>4.82E-2</v>
      </c>
      <c r="R12689" s="59"/>
    </row>
    <row r="12690" spans="11:18" x14ac:dyDescent="0.2">
      <c r="K12690" s="17">
        <v>12681</v>
      </c>
      <c r="L12690" s="50">
        <v>1.6910724065484352E-3</v>
      </c>
      <c r="M12690" s="50">
        <v>1.7040551331989199E-3</v>
      </c>
      <c r="N12690" s="50">
        <v>4.7600000000000003E-2</v>
      </c>
      <c r="O12690" s="50">
        <v>4.8399999999999999E-2</v>
      </c>
      <c r="R12690" s="59"/>
    </row>
    <row r="12691" spans="11:18" x14ac:dyDescent="0.2">
      <c r="K12691" s="17">
        <v>12682</v>
      </c>
      <c r="L12691" s="50">
        <v>1.9527078905454921E-3</v>
      </c>
      <c r="M12691" s="50">
        <v>1.9665575071360951E-3</v>
      </c>
      <c r="N12691" s="50">
        <v>5.0799999999999998E-2</v>
      </c>
      <c r="O12691" s="50">
        <v>5.1400000000000001E-2</v>
      </c>
      <c r="R12691" s="59"/>
    </row>
    <row r="12692" spans="11:18" x14ac:dyDescent="0.2">
      <c r="K12692" s="17">
        <v>12683</v>
      </c>
      <c r="L12692" s="50">
        <v>1.7464882325517567E-3</v>
      </c>
      <c r="M12692" s="50">
        <v>1.7599809907724215E-3</v>
      </c>
      <c r="N12692" s="50">
        <v>4.9799999999999997E-2</v>
      </c>
      <c r="O12692" s="50">
        <v>0.05</v>
      </c>
      <c r="R12692" s="59"/>
    </row>
    <row r="12693" spans="11:18" x14ac:dyDescent="0.2">
      <c r="K12693" s="17">
        <v>12684</v>
      </c>
      <c r="L12693" s="50">
        <v>1.6233826380287542E-3</v>
      </c>
      <c r="M12693" s="50">
        <v>1.6365648194367867E-3</v>
      </c>
      <c r="N12693" s="50">
        <v>4.8599999999999997E-2</v>
      </c>
      <c r="O12693" s="50">
        <v>4.9000000000000002E-2</v>
      </c>
      <c r="R12693" s="59"/>
    </row>
    <row r="12694" spans="11:18" x14ac:dyDescent="0.2">
      <c r="K12694" s="17">
        <v>12685</v>
      </c>
      <c r="L12694" s="50">
        <v>1.8713848870127961E-3</v>
      </c>
      <c r="M12694" s="50">
        <v>1.8866178741662025E-3</v>
      </c>
      <c r="N12694" s="50">
        <v>5.62E-2</v>
      </c>
      <c r="O12694" s="50">
        <v>5.6800000000000003E-2</v>
      </c>
      <c r="R12694" s="59"/>
    </row>
    <row r="12695" spans="11:18" x14ac:dyDescent="0.2">
      <c r="K12695" s="17">
        <v>12686</v>
      </c>
      <c r="L12695" s="50">
        <v>1.8391221323481918E-3</v>
      </c>
      <c r="M12695" s="50">
        <v>1.8531131787067078E-3</v>
      </c>
      <c r="N12695" s="50">
        <v>5.16E-2</v>
      </c>
      <c r="O12695" s="50">
        <v>5.1999999999999998E-2</v>
      </c>
      <c r="R12695" s="59"/>
    </row>
    <row r="12696" spans="11:18" x14ac:dyDescent="0.2">
      <c r="K12696" s="17">
        <v>12687</v>
      </c>
      <c r="L12696" s="50">
        <v>1.4564200987090107E-3</v>
      </c>
      <c r="M12696" s="50">
        <v>1.4688961852051283E-3</v>
      </c>
      <c r="N12696" s="50">
        <v>4.6199999999999998E-2</v>
      </c>
      <c r="O12696" s="50">
        <v>4.6800000000000001E-2</v>
      </c>
      <c r="R12696" s="59"/>
    </row>
    <row r="12697" spans="11:18" x14ac:dyDescent="0.2">
      <c r="K12697" s="17">
        <v>12688</v>
      </c>
      <c r="L12697" s="50">
        <v>1.8282529915982482E-3</v>
      </c>
      <c r="M12697" s="50">
        <v>1.842603018544581E-3</v>
      </c>
      <c r="N12697" s="50">
        <v>5.2999999999999999E-2</v>
      </c>
      <c r="O12697" s="50">
        <v>5.3199999999999997E-2</v>
      </c>
      <c r="R12697" s="59"/>
    </row>
    <row r="12698" spans="11:18" x14ac:dyDescent="0.2">
      <c r="K12698" s="17">
        <v>12689</v>
      </c>
      <c r="L12698" s="50">
        <v>1.6583973914698952E-3</v>
      </c>
      <c r="M12698" s="50">
        <v>1.6718221691530623E-3</v>
      </c>
      <c r="N12698" s="50">
        <v>4.9799999999999997E-2</v>
      </c>
      <c r="O12698" s="50">
        <v>4.9799999999999997E-2</v>
      </c>
      <c r="R12698" s="59"/>
    </row>
    <row r="12699" spans="11:18" x14ac:dyDescent="0.2">
      <c r="K12699" s="17">
        <v>12690</v>
      </c>
      <c r="L12699" s="50">
        <v>1.7813494246329228E-3</v>
      </c>
      <c r="M12699" s="50">
        <v>1.7957596727319405E-3</v>
      </c>
      <c r="N12699" s="50">
        <v>5.3199999999999997E-2</v>
      </c>
      <c r="O12699" s="50">
        <v>5.3600000000000002E-2</v>
      </c>
      <c r="R12699" s="59"/>
    </row>
    <row r="12700" spans="11:18" x14ac:dyDescent="0.2">
      <c r="K12700" s="17">
        <v>12691</v>
      </c>
      <c r="L12700" s="50">
        <v>2.0201593639734279E-3</v>
      </c>
      <c r="M12700" s="50">
        <v>2.0353475808449128E-3</v>
      </c>
      <c r="N12700" s="50">
        <v>5.5800000000000002E-2</v>
      </c>
      <c r="O12700" s="50">
        <v>5.6599999999999998E-2</v>
      </c>
      <c r="R12700" s="59"/>
    </row>
    <row r="12701" spans="11:18" x14ac:dyDescent="0.2">
      <c r="K12701" s="17">
        <v>12692</v>
      </c>
      <c r="L12701" s="50">
        <v>1.719997727024666E-3</v>
      </c>
      <c r="M12701" s="50">
        <v>1.7343892797445275E-3</v>
      </c>
      <c r="N12701" s="50">
        <v>5.3199999999999997E-2</v>
      </c>
      <c r="O12701" s="50">
        <v>5.3999999999999999E-2</v>
      </c>
      <c r="R12701" s="59"/>
    </row>
    <row r="12702" spans="11:18" x14ac:dyDescent="0.2">
      <c r="K12702" s="17">
        <v>12693</v>
      </c>
      <c r="L12702" s="50">
        <v>1.7092385086791609E-3</v>
      </c>
      <c r="M12702" s="50">
        <v>1.7219799981585983E-3</v>
      </c>
      <c r="N12702" s="50">
        <v>4.7E-2</v>
      </c>
      <c r="O12702" s="50">
        <v>4.7199999999999999E-2</v>
      </c>
      <c r="R12702" s="59"/>
    </row>
    <row r="12703" spans="11:18" x14ac:dyDescent="0.2">
      <c r="K12703" s="17">
        <v>12694</v>
      </c>
      <c r="L12703" s="50">
        <v>1.845329847264765E-3</v>
      </c>
      <c r="M12703" s="50">
        <v>1.8594884464163365E-3</v>
      </c>
      <c r="N12703" s="50">
        <v>5.2400000000000002E-2</v>
      </c>
      <c r="O12703" s="50">
        <v>5.2400000000000002E-2</v>
      </c>
      <c r="R12703" s="59"/>
    </row>
    <row r="12704" spans="11:18" x14ac:dyDescent="0.2">
      <c r="K12704" s="17">
        <v>12695</v>
      </c>
      <c r="L12704" s="50">
        <v>1.8050321630911925E-3</v>
      </c>
      <c r="M12704" s="50">
        <v>1.8189467988944167E-3</v>
      </c>
      <c r="N12704" s="50">
        <v>5.1200000000000002E-2</v>
      </c>
      <c r="O12704" s="50">
        <v>5.16E-2</v>
      </c>
      <c r="R12704" s="59"/>
    </row>
    <row r="12705" spans="11:18" x14ac:dyDescent="0.2">
      <c r="K12705" s="17">
        <v>12696</v>
      </c>
      <c r="L12705" s="50">
        <v>1.9793496221960937E-3</v>
      </c>
      <c r="M12705" s="50">
        <v>1.9942883031423952E-3</v>
      </c>
      <c r="N12705" s="50">
        <v>5.5E-2</v>
      </c>
      <c r="O12705" s="50">
        <v>5.5399999999999998E-2</v>
      </c>
      <c r="R12705" s="59"/>
    </row>
    <row r="12706" spans="11:18" x14ac:dyDescent="0.2">
      <c r="K12706" s="17">
        <v>12697</v>
      </c>
      <c r="L12706" s="50">
        <v>1.4178998031568408E-3</v>
      </c>
      <c r="M12706" s="50">
        <v>1.4306433946456739E-3</v>
      </c>
      <c r="N12706" s="50">
        <v>4.7199999999999999E-2</v>
      </c>
      <c r="O12706" s="50">
        <v>4.8000000000000001E-2</v>
      </c>
      <c r="R12706" s="59"/>
    </row>
    <row r="12707" spans="11:18" x14ac:dyDescent="0.2">
      <c r="K12707" s="17">
        <v>12698</v>
      </c>
      <c r="L12707" s="50">
        <v>1.6347952169903188E-3</v>
      </c>
      <c r="M12707" s="50">
        <v>1.6485226250467192E-3</v>
      </c>
      <c r="N12707" s="50">
        <v>5.0999999999999997E-2</v>
      </c>
      <c r="O12707" s="50">
        <v>5.0999999999999997E-2</v>
      </c>
      <c r="R12707" s="59"/>
    </row>
    <row r="12708" spans="11:18" x14ac:dyDescent="0.2">
      <c r="K12708" s="17">
        <v>12699</v>
      </c>
      <c r="L12708" s="50">
        <v>1.8809846251171703E-3</v>
      </c>
      <c r="M12708" s="50">
        <v>1.8952575567974562E-3</v>
      </c>
      <c r="N12708" s="50">
        <v>5.2600000000000001E-2</v>
      </c>
      <c r="O12708" s="50">
        <v>5.28E-2</v>
      </c>
      <c r="R12708" s="59"/>
    </row>
    <row r="12709" spans="11:18" x14ac:dyDescent="0.2">
      <c r="K12709" s="17">
        <v>12700</v>
      </c>
      <c r="L12709" s="50">
        <v>1.8305280405595771E-3</v>
      </c>
      <c r="M12709" s="50">
        <v>1.845287482068195E-3</v>
      </c>
      <c r="N12709" s="50">
        <v>5.4600000000000003E-2</v>
      </c>
      <c r="O12709" s="50">
        <v>5.5199999999999999E-2</v>
      </c>
      <c r="R12709" s="59"/>
    </row>
    <row r="12710" spans="11:18" x14ac:dyDescent="0.2">
      <c r="K12710" s="17">
        <v>12701</v>
      </c>
      <c r="L12710" s="50">
        <v>1.7175234000491816E-3</v>
      </c>
      <c r="M12710" s="50">
        <v>1.731047473695482E-3</v>
      </c>
      <c r="N12710" s="50">
        <v>0.05</v>
      </c>
      <c r="O12710" s="50">
        <v>5.04E-2</v>
      </c>
      <c r="R12710" s="59"/>
    </row>
    <row r="12711" spans="11:18" x14ac:dyDescent="0.2">
      <c r="K12711" s="17">
        <v>12702</v>
      </c>
      <c r="L12711" s="50">
        <v>1.6892281234143997E-3</v>
      </c>
      <c r="M12711" s="50">
        <v>1.7024127115943066E-3</v>
      </c>
      <c r="N12711" s="50">
        <v>4.8599999999999997E-2</v>
      </c>
      <c r="O12711" s="50">
        <v>4.9000000000000002E-2</v>
      </c>
      <c r="R12711" s="59"/>
    </row>
    <row r="12712" spans="11:18" x14ac:dyDescent="0.2">
      <c r="K12712" s="17">
        <v>12703</v>
      </c>
      <c r="L12712" s="50">
        <v>1.5592386514273449E-3</v>
      </c>
      <c r="M12712" s="50">
        <v>1.5721026453448341E-3</v>
      </c>
      <c r="N12712" s="50">
        <v>4.7600000000000003E-2</v>
      </c>
      <c r="O12712" s="50">
        <v>4.7800000000000002E-2</v>
      </c>
      <c r="R12712" s="59"/>
    </row>
    <row r="12713" spans="11:18" x14ac:dyDescent="0.2">
      <c r="K12713" s="17">
        <v>12704</v>
      </c>
      <c r="L12713" s="50">
        <v>1.7729472912019104E-3</v>
      </c>
      <c r="M12713" s="50">
        <v>1.787185596631062E-3</v>
      </c>
      <c r="N12713" s="50">
        <v>5.28E-2</v>
      </c>
      <c r="O12713" s="50">
        <v>5.28E-2</v>
      </c>
      <c r="R12713" s="59"/>
    </row>
    <row r="12714" spans="11:18" x14ac:dyDescent="0.2">
      <c r="K12714" s="17">
        <v>12705</v>
      </c>
      <c r="L12714" s="50">
        <v>1.7877637321247601E-3</v>
      </c>
      <c r="M12714" s="50">
        <v>1.8024795679848474E-3</v>
      </c>
      <c r="N12714" s="50">
        <v>5.4600000000000003E-2</v>
      </c>
      <c r="O12714" s="50">
        <v>5.4800000000000001E-2</v>
      </c>
      <c r="R12714" s="59"/>
    </row>
    <row r="12715" spans="11:18" x14ac:dyDescent="0.2">
      <c r="K12715" s="17">
        <v>12706</v>
      </c>
      <c r="L12715" s="50">
        <v>1.2869641729299094E-3</v>
      </c>
      <c r="M12715" s="50">
        <v>1.2983008344586266E-3</v>
      </c>
      <c r="N12715" s="50">
        <v>4.2000000000000003E-2</v>
      </c>
      <c r="O12715" s="50">
        <v>4.24E-2</v>
      </c>
      <c r="R12715" s="59"/>
    </row>
    <row r="12716" spans="11:18" x14ac:dyDescent="0.2">
      <c r="K12716" s="17">
        <v>12707</v>
      </c>
      <c r="L12716" s="50">
        <v>1.8791480784268767E-3</v>
      </c>
      <c r="M12716" s="50">
        <v>1.893534538087312E-3</v>
      </c>
      <c r="N12716" s="50">
        <v>5.3199999999999997E-2</v>
      </c>
      <c r="O12716" s="50">
        <v>5.3400000000000003E-2</v>
      </c>
      <c r="R12716" s="59"/>
    </row>
    <row r="12717" spans="11:18" x14ac:dyDescent="0.2">
      <c r="K12717" s="17">
        <v>12708</v>
      </c>
      <c r="L12717" s="50">
        <v>1.7126112690821821E-3</v>
      </c>
      <c r="M12717" s="50">
        <v>1.7260759417627408E-3</v>
      </c>
      <c r="N12717" s="50">
        <v>4.9799999999999997E-2</v>
      </c>
      <c r="O12717" s="50">
        <v>0.05</v>
      </c>
      <c r="R12717" s="59"/>
    </row>
    <row r="12718" spans="11:18" x14ac:dyDescent="0.2">
      <c r="K12718" s="17">
        <v>12709</v>
      </c>
      <c r="L12718" s="50">
        <v>1.6371094816175465E-3</v>
      </c>
      <c r="M12718" s="50">
        <v>1.6511802673552169E-3</v>
      </c>
      <c r="N12718" s="50">
        <v>5.1999999999999998E-2</v>
      </c>
      <c r="O12718" s="50">
        <v>5.2600000000000001E-2</v>
      </c>
      <c r="R12718" s="59"/>
    </row>
    <row r="12719" spans="11:18" x14ac:dyDescent="0.2">
      <c r="K12719" s="17">
        <v>12710</v>
      </c>
      <c r="L12719" s="50">
        <v>1.8265127421485342E-3</v>
      </c>
      <c r="M12719" s="50">
        <v>1.8412630476668912E-3</v>
      </c>
      <c r="N12719" s="50">
        <v>5.4399999999999997E-2</v>
      </c>
      <c r="O12719" s="50">
        <v>5.5199999999999999E-2</v>
      </c>
      <c r="R12719" s="59"/>
    </row>
    <row r="12720" spans="11:18" x14ac:dyDescent="0.2">
      <c r="K12720" s="17">
        <v>12711</v>
      </c>
      <c r="L12720" s="50">
        <v>1.720185962811799E-3</v>
      </c>
      <c r="M12720" s="50">
        <v>1.7345048167944491E-3</v>
      </c>
      <c r="N12720" s="50">
        <v>5.2999999999999999E-2</v>
      </c>
      <c r="O12720" s="50">
        <v>5.3199999999999997E-2</v>
      </c>
      <c r="R12720" s="59"/>
    </row>
    <row r="12721" spans="11:18" x14ac:dyDescent="0.2">
      <c r="K12721" s="17">
        <v>12712</v>
      </c>
      <c r="L12721" s="50">
        <v>1.9189013641225418E-3</v>
      </c>
      <c r="M12721" s="50">
        <v>1.9332910225278699E-3</v>
      </c>
      <c r="N12721" s="50">
        <v>5.3199999999999997E-2</v>
      </c>
      <c r="O12721" s="50">
        <v>5.3199999999999997E-2</v>
      </c>
      <c r="R12721" s="59"/>
    </row>
    <row r="12722" spans="11:18" x14ac:dyDescent="0.2">
      <c r="K12722" s="17">
        <v>12713</v>
      </c>
      <c r="L12722" s="50">
        <v>1.8313599827125013E-3</v>
      </c>
      <c r="M12722" s="50">
        <v>1.8451649846422569E-3</v>
      </c>
      <c r="N12722" s="50">
        <v>5.0999999999999997E-2</v>
      </c>
      <c r="O12722" s="50">
        <v>5.1200000000000002E-2</v>
      </c>
      <c r="R12722" s="59"/>
    </row>
    <row r="12723" spans="11:18" x14ac:dyDescent="0.2">
      <c r="K12723" s="17">
        <v>12714</v>
      </c>
      <c r="L12723" s="50">
        <v>1.7719716745938814E-3</v>
      </c>
      <c r="M12723" s="50">
        <v>1.7862875521396425E-3</v>
      </c>
      <c r="N12723" s="50">
        <v>5.2999999999999999E-2</v>
      </c>
      <c r="O12723" s="50">
        <v>5.3199999999999997E-2</v>
      </c>
      <c r="R12723" s="59"/>
    </row>
    <row r="12724" spans="11:18" x14ac:dyDescent="0.2">
      <c r="K12724" s="17">
        <v>12715</v>
      </c>
      <c r="L12724" s="50">
        <v>1.6290284960113147E-3</v>
      </c>
      <c r="M12724" s="50">
        <v>1.6425390770303686E-3</v>
      </c>
      <c r="N12724" s="50">
        <v>4.9399999999999999E-2</v>
      </c>
      <c r="O12724" s="50">
        <v>5.0599999999999999E-2</v>
      </c>
      <c r="R12724" s="59"/>
    </row>
    <row r="12725" spans="11:18" x14ac:dyDescent="0.2">
      <c r="K12725" s="17">
        <v>12716</v>
      </c>
      <c r="L12725" s="50">
        <v>1.7797120282627319E-3</v>
      </c>
      <c r="M12725" s="50">
        <v>1.7938221361021732E-3</v>
      </c>
      <c r="N12725" s="50">
        <v>5.1999999999999998E-2</v>
      </c>
      <c r="O12725" s="50">
        <v>5.2400000000000002E-2</v>
      </c>
      <c r="R12725" s="59"/>
    </row>
    <row r="12726" spans="11:18" x14ac:dyDescent="0.2">
      <c r="K12726" s="17">
        <v>12717</v>
      </c>
      <c r="L12726" s="50">
        <v>1.4368641910578238E-3</v>
      </c>
      <c r="M12726" s="50">
        <v>1.4489354102859549E-3</v>
      </c>
      <c r="N12726" s="50">
        <v>4.4600000000000001E-2</v>
      </c>
      <c r="O12726" s="50">
        <v>4.5199999999999997E-2</v>
      </c>
      <c r="R12726" s="59"/>
    </row>
    <row r="12727" spans="11:18" x14ac:dyDescent="0.2">
      <c r="K12727" s="17">
        <v>12718</v>
      </c>
      <c r="L12727" s="50">
        <v>1.6347045864900651E-3</v>
      </c>
      <c r="M12727" s="50">
        <v>1.6468321053802945E-3</v>
      </c>
      <c r="N12727" s="50">
        <v>4.48E-2</v>
      </c>
      <c r="O12727" s="50">
        <v>4.4999999999999998E-2</v>
      </c>
      <c r="R12727" s="59"/>
    </row>
    <row r="12728" spans="11:18" x14ac:dyDescent="0.2">
      <c r="K12728" s="17">
        <v>12719</v>
      </c>
      <c r="L12728" s="50">
        <v>1.5914170192810309E-3</v>
      </c>
      <c r="M12728" s="50">
        <v>1.6058026728566588E-3</v>
      </c>
      <c r="N12728" s="50">
        <v>5.3600000000000002E-2</v>
      </c>
      <c r="O12728" s="50">
        <v>5.3600000000000002E-2</v>
      </c>
      <c r="R12728" s="59"/>
    </row>
    <row r="12729" spans="11:18" x14ac:dyDescent="0.2">
      <c r="K12729" s="17">
        <v>12720</v>
      </c>
      <c r="L12729" s="50">
        <v>1.6447870782955848E-3</v>
      </c>
      <c r="M12729" s="50">
        <v>1.6588129601161565E-3</v>
      </c>
      <c r="N12729" s="50">
        <v>5.1999999999999998E-2</v>
      </c>
      <c r="O12729" s="50">
        <v>5.2200000000000003E-2</v>
      </c>
      <c r="R12729" s="59"/>
    </row>
    <row r="12730" spans="11:18" x14ac:dyDescent="0.2">
      <c r="K12730" s="17">
        <v>12721</v>
      </c>
      <c r="L12730" s="50">
        <v>1.591613032780054E-3</v>
      </c>
      <c r="M12730" s="50">
        <v>1.6051193537773155E-3</v>
      </c>
      <c r="N12730" s="50">
        <v>5.0200000000000002E-2</v>
      </c>
      <c r="O12730" s="50">
        <v>5.0200000000000002E-2</v>
      </c>
      <c r="R12730" s="59"/>
    </row>
    <row r="12731" spans="11:18" x14ac:dyDescent="0.2">
      <c r="K12731" s="17">
        <v>12722</v>
      </c>
      <c r="L12731" s="50">
        <v>1.6644883339050278E-3</v>
      </c>
      <c r="M12731" s="50">
        <v>1.6776062946952141E-3</v>
      </c>
      <c r="N12731" s="50">
        <v>4.8599999999999997E-2</v>
      </c>
      <c r="O12731" s="50">
        <v>4.8800000000000003E-2</v>
      </c>
      <c r="R12731" s="59"/>
    </row>
    <row r="12732" spans="11:18" x14ac:dyDescent="0.2">
      <c r="K12732" s="17">
        <v>12723</v>
      </c>
      <c r="L12732" s="50">
        <v>1.8760289356336891E-3</v>
      </c>
      <c r="M12732" s="50">
        <v>1.8902848956567854E-3</v>
      </c>
      <c r="N12732" s="50">
        <v>5.2600000000000001E-2</v>
      </c>
      <c r="O12732" s="50">
        <v>5.28E-2</v>
      </c>
      <c r="R12732" s="59"/>
    </row>
    <row r="12733" spans="11:18" x14ac:dyDescent="0.2">
      <c r="K12733" s="17">
        <v>12724</v>
      </c>
      <c r="L12733" s="50">
        <v>1.7061249721498342E-3</v>
      </c>
      <c r="M12733" s="50">
        <v>1.7205482668952656E-3</v>
      </c>
      <c r="N12733" s="50">
        <v>5.3600000000000002E-2</v>
      </c>
      <c r="O12733" s="50">
        <v>5.3600000000000002E-2</v>
      </c>
      <c r="R12733" s="59"/>
    </row>
    <row r="12734" spans="11:18" x14ac:dyDescent="0.2">
      <c r="K12734" s="17">
        <v>12725</v>
      </c>
      <c r="L12734" s="50">
        <v>1.6609775365029429E-3</v>
      </c>
      <c r="M12734" s="50">
        <v>1.6738358767254369E-3</v>
      </c>
      <c r="N12734" s="50">
        <v>4.7399999999999998E-2</v>
      </c>
      <c r="O12734" s="50">
        <v>4.7800000000000002E-2</v>
      </c>
      <c r="R12734" s="59"/>
    </row>
    <row r="12735" spans="11:18" x14ac:dyDescent="0.2">
      <c r="K12735" s="17">
        <v>12726</v>
      </c>
      <c r="L12735" s="50">
        <v>1.8690448291994589E-3</v>
      </c>
      <c r="M12735" s="50">
        <v>1.8825031569849771E-3</v>
      </c>
      <c r="N12735" s="50">
        <v>4.9599999999999998E-2</v>
      </c>
      <c r="O12735" s="50">
        <v>4.9799999999999997E-2</v>
      </c>
      <c r="R12735" s="59"/>
    </row>
    <row r="12736" spans="11:18" x14ac:dyDescent="0.2">
      <c r="K12736" s="17">
        <v>12727</v>
      </c>
      <c r="L12736" s="50">
        <v>1.8010943783843562E-3</v>
      </c>
      <c r="M12736" s="50">
        <v>1.8156577770779706E-3</v>
      </c>
      <c r="N12736" s="50">
        <v>5.3999999999999999E-2</v>
      </c>
      <c r="O12736" s="50">
        <v>5.4199999999999998E-2</v>
      </c>
      <c r="R12736" s="59"/>
    </row>
    <row r="12737" spans="11:18" x14ac:dyDescent="0.2">
      <c r="K12737" s="17">
        <v>12728</v>
      </c>
      <c r="L12737" s="50">
        <v>1.6495310015094851E-3</v>
      </c>
      <c r="M12737" s="50">
        <v>1.6622431173416836E-3</v>
      </c>
      <c r="N12737" s="50">
        <v>4.7E-2</v>
      </c>
      <c r="O12737" s="50">
        <v>4.7399999999999998E-2</v>
      </c>
      <c r="R12737" s="59"/>
    </row>
    <row r="12738" spans="11:18" x14ac:dyDescent="0.2">
      <c r="K12738" s="17">
        <v>12729</v>
      </c>
      <c r="L12738" s="50">
        <v>1.6340182252318313E-3</v>
      </c>
      <c r="M12738" s="50">
        <v>1.647921733768301E-3</v>
      </c>
      <c r="N12738" s="50">
        <v>5.1400000000000001E-2</v>
      </c>
      <c r="O12738" s="50">
        <v>5.1999999999999998E-2</v>
      </c>
      <c r="R12738" s="59"/>
    </row>
    <row r="12739" spans="11:18" x14ac:dyDescent="0.2">
      <c r="K12739" s="17">
        <v>12730</v>
      </c>
      <c r="L12739" s="50">
        <v>1.8237753564479884E-3</v>
      </c>
      <c r="M12739" s="50">
        <v>1.8377991162515091E-3</v>
      </c>
      <c r="N12739" s="50">
        <v>5.1799999999999999E-2</v>
      </c>
      <c r="O12739" s="50">
        <v>5.1999999999999998E-2</v>
      </c>
      <c r="R12739" s="59"/>
    </row>
    <row r="12740" spans="11:18" x14ac:dyDescent="0.2">
      <c r="K12740" s="17">
        <v>12731</v>
      </c>
      <c r="L12740" s="50">
        <v>1.8821366559313511E-3</v>
      </c>
      <c r="M12740" s="50">
        <v>1.896046737370612E-3</v>
      </c>
      <c r="N12740" s="50">
        <v>5.1200000000000002E-2</v>
      </c>
      <c r="O12740" s="50">
        <v>5.16E-2</v>
      </c>
      <c r="R12740" s="59"/>
    </row>
    <row r="12741" spans="11:18" x14ac:dyDescent="0.2">
      <c r="K12741" s="17">
        <v>12732</v>
      </c>
      <c r="L12741" s="50">
        <v>1.6393696911659508E-3</v>
      </c>
      <c r="M12741" s="50">
        <v>1.6523226618853052E-3</v>
      </c>
      <c r="N12741" s="50">
        <v>4.8000000000000001E-2</v>
      </c>
      <c r="O12741" s="50">
        <v>4.8000000000000001E-2</v>
      </c>
      <c r="R12741" s="59"/>
    </row>
    <row r="12742" spans="11:18" x14ac:dyDescent="0.2">
      <c r="K12742" s="17">
        <v>12733</v>
      </c>
      <c r="L12742" s="50">
        <v>1.7034293604539878E-3</v>
      </c>
      <c r="M12742" s="50">
        <v>1.7160888754264494E-3</v>
      </c>
      <c r="N12742" s="50">
        <v>4.6600000000000003E-2</v>
      </c>
      <c r="O12742" s="50">
        <v>4.7E-2</v>
      </c>
      <c r="R12742" s="59"/>
    </row>
    <row r="12743" spans="11:18" x14ac:dyDescent="0.2">
      <c r="K12743" s="17">
        <v>12734</v>
      </c>
      <c r="L12743" s="50">
        <v>1.835656298325916E-3</v>
      </c>
      <c r="M12743" s="50">
        <v>1.8497143431187751E-3</v>
      </c>
      <c r="N12743" s="50">
        <v>5.16E-2</v>
      </c>
      <c r="O12743" s="50">
        <v>5.2400000000000002E-2</v>
      </c>
      <c r="R12743" s="59"/>
    </row>
    <row r="12744" spans="11:18" x14ac:dyDescent="0.2">
      <c r="K12744" s="17">
        <v>12735</v>
      </c>
      <c r="L12744" s="50">
        <v>1.5352051899387542E-3</v>
      </c>
      <c r="M12744" s="50">
        <v>1.5477326268745987E-3</v>
      </c>
      <c r="N12744" s="50">
        <v>4.6199999999999998E-2</v>
      </c>
      <c r="O12744" s="50">
        <v>4.6600000000000003E-2</v>
      </c>
      <c r="R12744" s="59"/>
    </row>
    <row r="12745" spans="11:18" x14ac:dyDescent="0.2">
      <c r="K12745" s="17">
        <v>12736</v>
      </c>
      <c r="L12745" s="50">
        <v>1.5993563029158631E-3</v>
      </c>
      <c r="M12745" s="50">
        <v>1.6121994473117303E-3</v>
      </c>
      <c r="N12745" s="50">
        <v>4.7399999999999998E-2</v>
      </c>
      <c r="O12745" s="50">
        <v>4.8000000000000001E-2</v>
      </c>
      <c r="R12745" s="59"/>
    </row>
    <row r="12746" spans="11:18" x14ac:dyDescent="0.2">
      <c r="K12746" s="17">
        <v>12737</v>
      </c>
      <c r="L12746" s="50">
        <v>1.7363569321495603E-3</v>
      </c>
      <c r="M12746" s="50">
        <v>1.7495005902696758E-3</v>
      </c>
      <c r="N12746" s="50">
        <v>4.8399999999999999E-2</v>
      </c>
      <c r="O12746" s="50">
        <v>4.8800000000000003E-2</v>
      </c>
      <c r="R12746" s="59"/>
    </row>
    <row r="12747" spans="11:18" x14ac:dyDescent="0.2">
      <c r="K12747" s="17">
        <v>12738</v>
      </c>
      <c r="L12747" s="50">
        <v>1.7202725336495387E-3</v>
      </c>
      <c r="M12747" s="50">
        <v>1.7336969741061665E-3</v>
      </c>
      <c r="N12747" s="50">
        <v>4.9599999999999998E-2</v>
      </c>
      <c r="O12747" s="50">
        <v>4.9799999999999997E-2</v>
      </c>
      <c r="R12747" s="59"/>
    </row>
    <row r="12748" spans="11:18" x14ac:dyDescent="0.2">
      <c r="K12748" s="17">
        <v>12739</v>
      </c>
      <c r="L12748" s="50">
        <v>1.839431799608289E-3</v>
      </c>
      <c r="M12748" s="50">
        <v>1.8543166062171199E-3</v>
      </c>
      <c r="N12748" s="50">
        <v>5.5E-2</v>
      </c>
      <c r="O12748" s="50">
        <v>5.5599999999999997E-2</v>
      </c>
      <c r="R12748" s="59"/>
    </row>
    <row r="12749" spans="11:18" x14ac:dyDescent="0.2">
      <c r="K12749" s="17">
        <v>12740</v>
      </c>
      <c r="L12749" s="50">
        <v>1.6833475172283552E-3</v>
      </c>
      <c r="M12749" s="50">
        <v>1.6968001959833884E-3</v>
      </c>
      <c r="N12749" s="50">
        <v>4.9200000000000001E-2</v>
      </c>
      <c r="O12749" s="50">
        <v>0.05</v>
      </c>
      <c r="R12749" s="59"/>
    </row>
    <row r="12750" spans="11:18" x14ac:dyDescent="0.2">
      <c r="K12750" s="17">
        <v>12741</v>
      </c>
      <c r="L12750" s="50">
        <v>1.8041753529178751E-3</v>
      </c>
      <c r="M12750" s="50">
        <v>1.8179609773723473E-3</v>
      </c>
      <c r="N12750" s="50">
        <v>5.0999999999999997E-2</v>
      </c>
      <c r="O12750" s="50">
        <v>5.1200000000000002E-2</v>
      </c>
      <c r="R12750" s="59"/>
    </row>
    <row r="12751" spans="11:18" x14ac:dyDescent="0.2">
      <c r="K12751" s="17">
        <v>12742</v>
      </c>
      <c r="L12751" s="50">
        <v>1.916448990739989E-3</v>
      </c>
      <c r="M12751" s="50">
        <v>1.9311915927439363E-3</v>
      </c>
      <c r="N12751" s="50">
        <v>5.4399999999999997E-2</v>
      </c>
      <c r="O12751" s="50">
        <v>5.4800000000000001E-2</v>
      </c>
      <c r="R12751" s="59"/>
    </row>
    <row r="12752" spans="11:18" x14ac:dyDescent="0.2">
      <c r="K12752" s="17">
        <v>12743</v>
      </c>
      <c r="L12752" s="50">
        <v>1.6907737815511205E-3</v>
      </c>
      <c r="M12752" s="50">
        <v>1.7049761148580475E-3</v>
      </c>
      <c r="N12752" s="50">
        <v>5.2600000000000001E-2</v>
      </c>
      <c r="O12752" s="50">
        <v>5.28E-2</v>
      </c>
      <c r="R12752" s="59"/>
    </row>
    <row r="12753" spans="11:18" x14ac:dyDescent="0.2">
      <c r="K12753" s="17">
        <v>12744</v>
      </c>
      <c r="L12753" s="50">
        <v>1.6647420889391031E-3</v>
      </c>
      <c r="M12753" s="50">
        <v>1.6789189462332579E-3</v>
      </c>
      <c r="N12753" s="50">
        <v>5.2400000000000002E-2</v>
      </c>
      <c r="O12753" s="50">
        <v>5.2999999999999999E-2</v>
      </c>
      <c r="R12753" s="59"/>
    </row>
    <row r="12754" spans="11:18" x14ac:dyDescent="0.2">
      <c r="K12754" s="17">
        <v>12745</v>
      </c>
      <c r="L12754" s="50">
        <v>1.7641188271098297E-3</v>
      </c>
      <c r="M12754" s="50">
        <v>1.7781042167240961E-3</v>
      </c>
      <c r="N12754" s="50">
        <v>5.1799999999999999E-2</v>
      </c>
      <c r="O12754" s="50">
        <v>5.1999999999999998E-2</v>
      </c>
      <c r="R12754" s="59"/>
    </row>
    <row r="12755" spans="11:18" x14ac:dyDescent="0.2">
      <c r="K12755" s="17">
        <v>12746</v>
      </c>
      <c r="L12755" s="50">
        <v>1.6931211853446638E-3</v>
      </c>
      <c r="M12755" s="50">
        <v>1.7064833341087506E-3</v>
      </c>
      <c r="N12755" s="50">
        <v>4.9399999999999999E-2</v>
      </c>
      <c r="O12755" s="50">
        <v>4.9599999999999998E-2</v>
      </c>
      <c r="R12755" s="59"/>
    </row>
    <row r="12756" spans="11:18" x14ac:dyDescent="0.2">
      <c r="K12756" s="17">
        <v>12747</v>
      </c>
      <c r="L12756" s="50">
        <v>1.6171153900549227E-3</v>
      </c>
      <c r="M12756" s="50">
        <v>1.6300918301485937E-3</v>
      </c>
      <c r="N12756" s="50">
        <v>4.8000000000000001E-2</v>
      </c>
      <c r="O12756" s="50">
        <v>4.82E-2</v>
      </c>
      <c r="R12756" s="59"/>
    </row>
    <row r="12757" spans="11:18" x14ac:dyDescent="0.2">
      <c r="K12757" s="17">
        <v>12748</v>
      </c>
      <c r="L12757" s="50">
        <v>1.914006131389943E-3</v>
      </c>
      <c r="M12757" s="50">
        <v>1.928428135038846E-3</v>
      </c>
      <c r="N12757" s="50">
        <v>5.3199999999999997E-2</v>
      </c>
      <c r="O12757" s="50">
        <v>5.3600000000000002E-2</v>
      </c>
      <c r="R12757" s="59"/>
    </row>
    <row r="12758" spans="11:18" x14ac:dyDescent="0.2">
      <c r="K12758" s="17">
        <v>12749</v>
      </c>
      <c r="L12758" s="50">
        <v>1.537237229662507E-3</v>
      </c>
      <c r="M12758" s="50">
        <v>1.5507347123172295E-3</v>
      </c>
      <c r="N12758" s="50">
        <v>0.05</v>
      </c>
      <c r="O12758" s="50">
        <v>5.0599999999999999E-2</v>
      </c>
      <c r="R12758" s="59"/>
    </row>
    <row r="12759" spans="11:18" x14ac:dyDescent="0.2">
      <c r="K12759" s="17">
        <v>12750</v>
      </c>
      <c r="L12759" s="50">
        <v>1.9914819932180055E-3</v>
      </c>
      <c r="M12759" s="50">
        <v>2.0073779528439794E-3</v>
      </c>
      <c r="N12759" s="50">
        <v>5.8799999999999998E-2</v>
      </c>
      <c r="O12759" s="50">
        <v>5.8999999999999997E-2</v>
      </c>
      <c r="R12759" s="59"/>
    </row>
    <row r="12760" spans="11:18" x14ac:dyDescent="0.2">
      <c r="K12760" s="17">
        <v>12751</v>
      </c>
      <c r="L12760" s="50">
        <v>1.5988788156035159E-3</v>
      </c>
      <c r="M12760" s="50">
        <v>1.6125864922825852E-3</v>
      </c>
      <c r="N12760" s="50">
        <v>5.0799999999999998E-2</v>
      </c>
      <c r="O12760" s="50">
        <v>5.1200000000000002E-2</v>
      </c>
      <c r="R12760" s="59"/>
    </row>
    <row r="12761" spans="11:18" x14ac:dyDescent="0.2">
      <c r="K12761" s="17">
        <v>12752</v>
      </c>
      <c r="L12761" s="50">
        <v>1.7220578364471957E-3</v>
      </c>
      <c r="M12761" s="50">
        <v>1.7351886048154231E-3</v>
      </c>
      <c r="N12761" s="50">
        <v>4.8000000000000001E-2</v>
      </c>
      <c r="O12761" s="50">
        <v>4.9000000000000002E-2</v>
      </c>
      <c r="R12761" s="59"/>
    </row>
    <row r="12762" spans="11:18" x14ac:dyDescent="0.2">
      <c r="K12762" s="17">
        <v>12753</v>
      </c>
      <c r="L12762" s="50">
        <v>1.8045533713358253E-3</v>
      </c>
      <c r="M12762" s="50">
        <v>1.8184156714568332E-3</v>
      </c>
      <c r="N12762" s="50">
        <v>5.0999999999999997E-2</v>
      </c>
      <c r="O12762" s="50">
        <v>5.16E-2</v>
      </c>
      <c r="R12762" s="59"/>
    </row>
    <row r="12763" spans="11:18" x14ac:dyDescent="0.2">
      <c r="K12763" s="17">
        <v>12754</v>
      </c>
      <c r="L12763" s="50">
        <v>2.2045158473901478E-3</v>
      </c>
      <c r="M12763" s="50">
        <v>2.2203441895426654E-3</v>
      </c>
      <c r="N12763" s="50">
        <v>5.8400000000000001E-2</v>
      </c>
      <c r="O12763" s="50">
        <v>5.8400000000000001E-2</v>
      </c>
      <c r="R12763" s="59"/>
    </row>
    <row r="12764" spans="11:18" x14ac:dyDescent="0.2">
      <c r="K12764" s="17">
        <v>12755</v>
      </c>
      <c r="L12764" s="50">
        <v>1.6839854414110408E-3</v>
      </c>
      <c r="M12764" s="50">
        <v>1.6978236802025848E-3</v>
      </c>
      <c r="N12764" s="50">
        <v>5.1200000000000002E-2</v>
      </c>
      <c r="O12764" s="50">
        <v>5.1400000000000001E-2</v>
      </c>
      <c r="R12764" s="59"/>
    </row>
    <row r="12765" spans="11:18" x14ac:dyDescent="0.2">
      <c r="K12765" s="17">
        <v>12756</v>
      </c>
      <c r="L12765" s="50">
        <v>1.6023869802661822E-3</v>
      </c>
      <c r="M12765" s="50">
        <v>1.6154830028761176E-3</v>
      </c>
      <c r="N12765" s="50">
        <v>4.8599999999999997E-2</v>
      </c>
      <c r="O12765" s="50">
        <v>4.8599999999999997E-2</v>
      </c>
      <c r="R12765" s="59"/>
    </row>
    <row r="12766" spans="11:18" x14ac:dyDescent="0.2">
      <c r="K12766" s="17">
        <v>12757</v>
      </c>
      <c r="L12766" s="50">
        <v>1.8042681118182451E-3</v>
      </c>
      <c r="M12766" s="50">
        <v>1.8176182205862776E-3</v>
      </c>
      <c r="N12766" s="50">
        <v>4.9000000000000002E-2</v>
      </c>
      <c r="O12766" s="50">
        <v>4.9599999999999998E-2</v>
      </c>
      <c r="R12766" s="59"/>
    </row>
    <row r="12767" spans="11:18" x14ac:dyDescent="0.2">
      <c r="K12767" s="17">
        <v>12758</v>
      </c>
      <c r="L12767" s="50">
        <v>1.8581801382622459E-3</v>
      </c>
      <c r="M12767" s="50">
        <v>1.8722493363009668E-3</v>
      </c>
      <c r="N12767" s="50">
        <v>5.1999999999999998E-2</v>
      </c>
      <c r="O12767" s="50">
        <v>5.2200000000000003E-2</v>
      </c>
      <c r="R12767" s="59"/>
    </row>
    <row r="12768" spans="11:18" x14ac:dyDescent="0.2">
      <c r="K12768" s="17">
        <v>12759</v>
      </c>
      <c r="L12768" s="50">
        <v>2.0665550508518421E-3</v>
      </c>
      <c r="M12768" s="50">
        <v>2.0813438252964798E-3</v>
      </c>
      <c r="N12768" s="50">
        <v>5.4199999999999998E-2</v>
      </c>
      <c r="O12768" s="50">
        <v>5.5E-2</v>
      </c>
      <c r="R12768" s="59"/>
    </row>
    <row r="12769" spans="11:18" x14ac:dyDescent="0.2">
      <c r="K12769" s="17">
        <v>12760</v>
      </c>
      <c r="L12769" s="50">
        <v>1.7055188569259233E-3</v>
      </c>
      <c r="M12769" s="50">
        <v>1.7186487220409706E-3</v>
      </c>
      <c r="N12769" s="50">
        <v>4.8599999999999997E-2</v>
      </c>
      <c r="O12769" s="50">
        <v>4.8599999999999997E-2</v>
      </c>
      <c r="R12769" s="59"/>
    </row>
    <row r="12770" spans="11:18" x14ac:dyDescent="0.2">
      <c r="K12770" s="17">
        <v>12761</v>
      </c>
      <c r="L12770" s="50">
        <v>1.518844655285801E-3</v>
      </c>
      <c r="M12770" s="50">
        <v>1.5317820558937551E-3</v>
      </c>
      <c r="N12770" s="50">
        <v>4.7800000000000002E-2</v>
      </c>
      <c r="O12770" s="50">
        <v>4.8399999999999999E-2</v>
      </c>
      <c r="R12770" s="59"/>
    </row>
    <row r="12771" spans="11:18" x14ac:dyDescent="0.2">
      <c r="K12771" s="17">
        <v>12762</v>
      </c>
      <c r="L12771" s="50">
        <v>1.5378291293939262E-3</v>
      </c>
      <c r="M12771" s="50">
        <v>1.5505935921065524E-3</v>
      </c>
      <c r="N12771" s="50">
        <v>4.7399999999999998E-2</v>
      </c>
      <c r="O12771" s="50">
        <v>4.7399999999999998E-2</v>
      </c>
      <c r="R12771" s="59"/>
    </row>
    <row r="12772" spans="11:18" x14ac:dyDescent="0.2">
      <c r="K12772" s="17">
        <v>12763</v>
      </c>
      <c r="L12772" s="50">
        <v>1.8203109443558265E-3</v>
      </c>
      <c r="M12772" s="50">
        <v>1.8346381875666482E-3</v>
      </c>
      <c r="N12772" s="50">
        <v>5.2999999999999999E-2</v>
      </c>
      <c r="O12772" s="50">
        <v>5.3199999999999997E-2</v>
      </c>
      <c r="R12772" s="59"/>
    </row>
    <row r="12773" spans="11:18" x14ac:dyDescent="0.2">
      <c r="K12773" s="17">
        <v>12764</v>
      </c>
      <c r="L12773" s="50">
        <v>1.6631578255683144E-3</v>
      </c>
      <c r="M12773" s="50">
        <v>1.6777743219018354E-3</v>
      </c>
      <c r="N12773" s="50">
        <v>5.4199999999999998E-2</v>
      </c>
      <c r="O12773" s="50">
        <v>5.4600000000000003E-2</v>
      </c>
      <c r="R12773" s="59"/>
    </row>
    <row r="12774" spans="11:18" x14ac:dyDescent="0.2">
      <c r="K12774" s="17">
        <v>12765</v>
      </c>
      <c r="L12774" s="50">
        <v>2.2349450931213916E-3</v>
      </c>
      <c r="M12774" s="50">
        <v>2.2512250615985417E-3</v>
      </c>
      <c r="N12774" s="50">
        <v>0.06</v>
      </c>
      <c r="O12774" s="50">
        <v>6.0199999999999997E-2</v>
      </c>
      <c r="R12774" s="59"/>
    </row>
    <row r="12775" spans="11:18" x14ac:dyDescent="0.2">
      <c r="K12775" s="17">
        <v>12766</v>
      </c>
      <c r="L12775" s="50">
        <v>1.9380369413846805E-3</v>
      </c>
      <c r="M12775" s="50">
        <v>1.9527379879367447E-3</v>
      </c>
      <c r="N12775" s="50">
        <v>5.4199999999999998E-2</v>
      </c>
      <c r="O12775" s="50">
        <v>5.4800000000000001E-2</v>
      </c>
      <c r="R12775" s="59"/>
    </row>
    <row r="12776" spans="11:18" x14ac:dyDescent="0.2">
      <c r="K12776" s="17">
        <v>12767</v>
      </c>
      <c r="L12776" s="50">
        <v>1.5893939478395418E-3</v>
      </c>
      <c r="M12776" s="50">
        <v>1.6021207019817219E-3</v>
      </c>
      <c r="N12776" s="50">
        <v>4.7E-2</v>
      </c>
      <c r="O12776" s="50">
        <v>4.7199999999999999E-2</v>
      </c>
      <c r="R12776" s="59"/>
    </row>
    <row r="12777" spans="11:18" x14ac:dyDescent="0.2">
      <c r="K12777" s="17">
        <v>12768</v>
      </c>
      <c r="L12777" s="50">
        <v>1.6353275910148436E-3</v>
      </c>
      <c r="M12777" s="50">
        <v>1.6496648695137014E-3</v>
      </c>
      <c r="N12777" s="50">
        <v>5.3199999999999997E-2</v>
      </c>
      <c r="O12777" s="50">
        <v>5.3600000000000002E-2</v>
      </c>
      <c r="R12777" s="59"/>
    </row>
    <row r="12778" spans="11:18" x14ac:dyDescent="0.2">
      <c r="K12778" s="17">
        <v>12769</v>
      </c>
      <c r="L12778" s="50">
        <v>1.5985406733277365E-3</v>
      </c>
      <c r="M12778" s="50">
        <v>1.6110640448585539E-3</v>
      </c>
      <c r="N12778" s="50">
        <v>4.5999999999999999E-2</v>
      </c>
      <c r="O12778" s="50">
        <v>4.6399999999999997E-2</v>
      </c>
      <c r="R12778" s="59"/>
    </row>
    <row r="12779" spans="11:18" x14ac:dyDescent="0.2">
      <c r="K12779" s="17">
        <v>12770</v>
      </c>
      <c r="L12779" s="50">
        <v>1.7034949336774221E-3</v>
      </c>
      <c r="M12779" s="50">
        <v>1.7168061972629765E-3</v>
      </c>
      <c r="N12779" s="50">
        <v>4.9000000000000002E-2</v>
      </c>
      <c r="O12779" s="50">
        <v>4.9599999999999998E-2</v>
      </c>
      <c r="R12779" s="59"/>
    </row>
    <row r="12780" spans="11:18" x14ac:dyDescent="0.2">
      <c r="K12780" s="17">
        <v>12771</v>
      </c>
      <c r="L12780" s="50">
        <v>1.7090187492598892E-3</v>
      </c>
      <c r="M12780" s="50">
        <v>1.721891116710141E-3</v>
      </c>
      <c r="N12780" s="50">
        <v>4.7600000000000003E-2</v>
      </c>
      <c r="O12780" s="50">
        <v>4.7600000000000003E-2</v>
      </c>
      <c r="R12780" s="59"/>
    </row>
    <row r="12781" spans="11:18" x14ac:dyDescent="0.2">
      <c r="K12781" s="17">
        <v>12772</v>
      </c>
      <c r="L12781" s="50">
        <v>1.7932890499462032E-3</v>
      </c>
      <c r="M12781" s="50">
        <v>1.808223897689187E-3</v>
      </c>
      <c r="N12781" s="50">
        <v>5.5199999999999999E-2</v>
      </c>
      <c r="O12781" s="50">
        <v>5.5599999999999997E-2</v>
      </c>
      <c r="R12781" s="59"/>
    </row>
    <row r="12782" spans="11:18" x14ac:dyDescent="0.2">
      <c r="K12782" s="17">
        <v>12773</v>
      </c>
      <c r="L12782" s="50">
        <v>1.7121775344122387E-3</v>
      </c>
      <c r="M12782" s="50">
        <v>1.7257196189616338E-3</v>
      </c>
      <c r="N12782" s="50">
        <v>0.05</v>
      </c>
      <c r="O12782" s="50">
        <v>5.0599999999999999E-2</v>
      </c>
      <c r="R12782" s="59"/>
    </row>
    <row r="12783" spans="11:18" x14ac:dyDescent="0.2">
      <c r="K12783" s="17">
        <v>12774</v>
      </c>
      <c r="L12783" s="50">
        <v>1.7517551797435458E-3</v>
      </c>
      <c r="M12783" s="50">
        <v>1.765651785438708E-3</v>
      </c>
      <c r="N12783" s="50">
        <v>5.1400000000000001E-2</v>
      </c>
      <c r="O12783" s="50">
        <v>5.16E-2</v>
      </c>
      <c r="R12783" s="59"/>
    </row>
    <row r="12784" spans="11:18" x14ac:dyDescent="0.2">
      <c r="K12784" s="17">
        <v>12775</v>
      </c>
      <c r="L12784" s="50">
        <v>1.6873011617801331E-3</v>
      </c>
      <c r="M12784" s="50">
        <v>1.7013044456971973E-3</v>
      </c>
      <c r="N12784" s="50">
        <v>5.1999999999999998E-2</v>
      </c>
      <c r="O12784" s="50">
        <v>5.1999999999999998E-2</v>
      </c>
      <c r="R12784" s="59"/>
    </row>
    <row r="12785" spans="11:18" x14ac:dyDescent="0.2">
      <c r="K12785" s="17">
        <v>12776</v>
      </c>
      <c r="L12785" s="50">
        <v>1.7549216406351185E-3</v>
      </c>
      <c r="M12785" s="50">
        <v>1.7694572908236023E-3</v>
      </c>
      <c r="N12785" s="50">
        <v>5.3800000000000001E-2</v>
      </c>
      <c r="O12785" s="50">
        <v>5.3999999999999999E-2</v>
      </c>
      <c r="R12785" s="59"/>
    </row>
    <row r="12786" spans="11:18" x14ac:dyDescent="0.2">
      <c r="K12786" s="17">
        <v>12777</v>
      </c>
      <c r="L12786" s="50">
        <v>1.7156815667985945E-3</v>
      </c>
      <c r="M12786" s="50">
        <v>1.7296238311079754E-3</v>
      </c>
      <c r="N12786" s="50">
        <v>5.16E-2</v>
      </c>
      <c r="O12786" s="50">
        <v>5.1799999999999999E-2</v>
      </c>
      <c r="R12786" s="59"/>
    </row>
    <row r="12787" spans="11:18" x14ac:dyDescent="0.2">
      <c r="K12787" s="17">
        <v>12778</v>
      </c>
      <c r="L12787" s="50">
        <v>1.7759159229851452E-3</v>
      </c>
      <c r="M12787" s="50">
        <v>1.790672494858464E-3</v>
      </c>
      <c r="N12787" s="50">
        <v>5.4800000000000001E-2</v>
      </c>
      <c r="O12787" s="50">
        <v>5.4800000000000001E-2</v>
      </c>
      <c r="R12787" s="59"/>
    </row>
    <row r="12788" spans="11:18" x14ac:dyDescent="0.2">
      <c r="K12788" s="17">
        <v>12779</v>
      </c>
      <c r="L12788" s="50">
        <v>1.8216695393864842E-3</v>
      </c>
      <c r="M12788" s="50">
        <v>1.8355533009574803E-3</v>
      </c>
      <c r="N12788" s="50">
        <v>5.1200000000000002E-2</v>
      </c>
      <c r="O12788" s="50">
        <v>5.1400000000000001E-2</v>
      </c>
      <c r="R12788" s="59"/>
    </row>
    <row r="12789" spans="11:18" x14ac:dyDescent="0.2">
      <c r="K12789" s="17">
        <v>12780</v>
      </c>
      <c r="L12789" s="50">
        <v>1.8999272878001427E-3</v>
      </c>
      <c r="M12789" s="50">
        <v>1.914414178361637E-3</v>
      </c>
      <c r="N12789" s="50">
        <v>5.3600000000000002E-2</v>
      </c>
      <c r="O12789" s="50">
        <v>5.3600000000000002E-2</v>
      </c>
      <c r="R12789" s="59"/>
    </row>
    <row r="12790" spans="11:18" x14ac:dyDescent="0.2">
      <c r="K12790" s="17">
        <v>12781</v>
      </c>
      <c r="L12790" s="50">
        <v>1.6383909833786795E-3</v>
      </c>
      <c r="M12790" s="50">
        <v>1.6525767981356988E-3</v>
      </c>
      <c r="N12790" s="50">
        <v>5.2400000000000002E-2</v>
      </c>
      <c r="O12790" s="50">
        <v>5.28E-2</v>
      </c>
      <c r="R12790" s="59"/>
    </row>
    <row r="12791" spans="11:18" x14ac:dyDescent="0.2">
      <c r="K12791" s="17">
        <v>12782</v>
      </c>
      <c r="L12791" s="50">
        <v>1.9279138081880547E-3</v>
      </c>
      <c r="M12791" s="50">
        <v>1.9417625469758005E-3</v>
      </c>
      <c r="N12791" s="50">
        <v>5.0999999999999997E-2</v>
      </c>
      <c r="O12791" s="50">
        <v>5.1200000000000002E-2</v>
      </c>
      <c r="R12791" s="59"/>
    </row>
    <row r="12792" spans="11:18" x14ac:dyDescent="0.2">
      <c r="K12792" s="17">
        <v>12783</v>
      </c>
      <c r="L12792" s="50">
        <v>1.6689479716077539E-3</v>
      </c>
      <c r="M12792" s="50">
        <v>1.683002532658978E-3</v>
      </c>
      <c r="N12792" s="50">
        <v>5.1799999999999999E-2</v>
      </c>
      <c r="O12792" s="50">
        <v>5.2400000000000002E-2</v>
      </c>
      <c r="R12792" s="59"/>
    </row>
    <row r="12793" spans="11:18" x14ac:dyDescent="0.2">
      <c r="K12793" s="17">
        <v>12784</v>
      </c>
      <c r="L12793" s="50">
        <v>1.8775090049956368E-3</v>
      </c>
      <c r="M12793" s="50">
        <v>1.8922364533490782E-3</v>
      </c>
      <c r="N12793" s="50">
        <v>5.4199999999999998E-2</v>
      </c>
      <c r="O12793" s="50">
        <v>5.4600000000000003E-2</v>
      </c>
      <c r="R12793" s="59"/>
    </row>
    <row r="12794" spans="11:18" x14ac:dyDescent="0.2">
      <c r="K12794" s="17">
        <v>12785</v>
      </c>
      <c r="L12794" s="50">
        <v>1.8136934725390002E-3</v>
      </c>
      <c r="M12794" s="50">
        <v>1.8283120611576336E-3</v>
      </c>
      <c r="N12794" s="50">
        <v>5.3999999999999999E-2</v>
      </c>
      <c r="O12794" s="50">
        <v>5.4399999999999997E-2</v>
      </c>
      <c r="R12794" s="59"/>
    </row>
    <row r="12795" spans="11:18" x14ac:dyDescent="0.2">
      <c r="K12795" s="17">
        <v>12786</v>
      </c>
      <c r="L12795" s="50">
        <v>1.6650453143512696E-3</v>
      </c>
      <c r="M12795" s="50">
        <v>1.6786499904277075E-3</v>
      </c>
      <c r="N12795" s="50">
        <v>5.04E-2</v>
      </c>
      <c r="O12795" s="50">
        <v>5.0599999999999999E-2</v>
      </c>
      <c r="R12795" s="59"/>
    </row>
    <row r="12796" spans="11:18" x14ac:dyDescent="0.2">
      <c r="K12796" s="17">
        <v>12787</v>
      </c>
      <c r="L12796" s="50">
        <v>1.804588718267637E-3</v>
      </c>
      <c r="M12796" s="50">
        <v>1.8191752158710631E-3</v>
      </c>
      <c r="N12796" s="50">
        <v>5.3800000000000001E-2</v>
      </c>
      <c r="O12796" s="50">
        <v>5.4199999999999998E-2</v>
      </c>
      <c r="R12796" s="59"/>
    </row>
    <row r="12797" spans="11:18" x14ac:dyDescent="0.2">
      <c r="K12797" s="17">
        <v>12788</v>
      </c>
      <c r="L12797" s="50">
        <v>1.7585303156802006E-3</v>
      </c>
      <c r="M12797" s="50">
        <v>1.7720424367748098E-3</v>
      </c>
      <c r="N12797" s="50">
        <v>4.9799999999999997E-2</v>
      </c>
      <c r="O12797" s="50">
        <v>5.04E-2</v>
      </c>
      <c r="R12797" s="59"/>
    </row>
    <row r="12798" spans="11:18" x14ac:dyDescent="0.2">
      <c r="K12798" s="17">
        <v>12789</v>
      </c>
      <c r="L12798" s="50">
        <v>1.7357504827085564E-3</v>
      </c>
      <c r="M12798" s="50">
        <v>1.7489792533096334E-3</v>
      </c>
      <c r="N12798" s="50">
        <v>4.8599999999999997E-2</v>
      </c>
      <c r="O12798" s="50">
        <v>4.9000000000000002E-2</v>
      </c>
      <c r="R12798" s="59"/>
    </row>
    <row r="12799" spans="11:18" x14ac:dyDescent="0.2">
      <c r="K12799" s="17">
        <v>12790</v>
      </c>
      <c r="L12799" s="50">
        <v>1.5241329299128341E-3</v>
      </c>
      <c r="M12799" s="50">
        <v>1.5369903227163936E-3</v>
      </c>
      <c r="N12799" s="50">
        <v>4.7600000000000003E-2</v>
      </c>
      <c r="O12799" s="50">
        <v>4.7800000000000002E-2</v>
      </c>
      <c r="R12799" s="59"/>
    </row>
    <row r="12800" spans="11:18" x14ac:dyDescent="0.2">
      <c r="K12800" s="17">
        <v>12791</v>
      </c>
      <c r="L12800" s="50">
        <v>2.1894123205043166E-3</v>
      </c>
      <c r="M12800" s="50">
        <v>2.2058443728723222E-3</v>
      </c>
      <c r="N12800" s="50">
        <v>6.0199999999999997E-2</v>
      </c>
      <c r="O12800" s="50">
        <v>6.1199999999999997E-2</v>
      </c>
      <c r="R12800" s="59"/>
    </row>
    <row r="12801" spans="11:18" x14ac:dyDescent="0.2">
      <c r="K12801" s="17">
        <v>12792</v>
      </c>
      <c r="L12801" s="50">
        <v>1.7411007446487851E-3</v>
      </c>
      <c r="M12801" s="50">
        <v>1.7553450963323988E-3</v>
      </c>
      <c r="N12801" s="50">
        <v>5.2600000000000001E-2</v>
      </c>
      <c r="O12801" s="50">
        <v>5.3199999999999997E-2</v>
      </c>
      <c r="R12801" s="59"/>
    </row>
    <row r="12802" spans="11:18" x14ac:dyDescent="0.2">
      <c r="K12802" s="17">
        <v>12793</v>
      </c>
      <c r="L12802" s="50">
        <v>1.6616959318926849E-3</v>
      </c>
      <c r="M12802" s="50">
        <v>1.6756304677280562E-3</v>
      </c>
      <c r="N12802" s="50">
        <v>5.1400000000000001E-2</v>
      </c>
      <c r="O12802" s="50">
        <v>5.1799999999999999E-2</v>
      </c>
      <c r="R12802" s="59"/>
    </row>
    <row r="12803" spans="11:18" x14ac:dyDescent="0.2">
      <c r="K12803" s="17">
        <v>12794</v>
      </c>
      <c r="L12803" s="50">
        <v>1.7705629684787564E-3</v>
      </c>
      <c r="M12803" s="50">
        <v>1.785162596103286E-3</v>
      </c>
      <c r="N12803" s="50">
        <v>5.4199999999999998E-2</v>
      </c>
      <c r="O12803" s="50">
        <v>5.4199999999999998E-2</v>
      </c>
      <c r="R12803" s="59"/>
    </row>
    <row r="12804" spans="11:18" x14ac:dyDescent="0.2">
      <c r="K12804" s="17">
        <v>12795</v>
      </c>
      <c r="L12804" s="50">
        <v>1.6599290658781299E-3</v>
      </c>
      <c r="M12804" s="50">
        <v>1.6739431520342628E-3</v>
      </c>
      <c r="N12804" s="50">
        <v>5.1999999999999998E-2</v>
      </c>
      <c r="O12804" s="50">
        <v>5.2200000000000003E-2</v>
      </c>
      <c r="R12804" s="59"/>
    </row>
    <row r="12805" spans="11:18" x14ac:dyDescent="0.2">
      <c r="K12805" s="17">
        <v>12796</v>
      </c>
      <c r="L12805" s="50">
        <v>1.7171855432628622E-3</v>
      </c>
      <c r="M12805" s="50">
        <v>1.7322077728447933E-3</v>
      </c>
      <c r="N12805" s="50">
        <v>5.5800000000000002E-2</v>
      </c>
      <c r="O12805" s="50">
        <v>5.62E-2</v>
      </c>
      <c r="R12805" s="59"/>
    </row>
    <row r="12806" spans="11:18" x14ac:dyDescent="0.2">
      <c r="K12806" s="17">
        <v>12797</v>
      </c>
      <c r="L12806" s="50">
        <v>1.714349261684557E-3</v>
      </c>
      <c r="M12806" s="50">
        <v>1.7285052382256794E-3</v>
      </c>
      <c r="N12806" s="50">
        <v>5.2400000000000002E-2</v>
      </c>
      <c r="O12806" s="50">
        <v>5.2999999999999999E-2</v>
      </c>
      <c r="R12806" s="59"/>
    </row>
    <row r="12807" spans="11:18" x14ac:dyDescent="0.2">
      <c r="K12807" s="17">
        <v>12798</v>
      </c>
      <c r="L12807" s="50">
        <v>1.8171132367034864E-3</v>
      </c>
      <c r="M12807" s="50">
        <v>1.8312302205414379E-3</v>
      </c>
      <c r="N12807" s="50">
        <v>5.1999999999999998E-2</v>
      </c>
      <c r="O12807" s="50">
        <v>5.2600000000000001E-2</v>
      </c>
      <c r="R12807" s="59"/>
    </row>
    <row r="12808" spans="11:18" x14ac:dyDescent="0.2">
      <c r="K12808" s="17">
        <v>12799</v>
      </c>
      <c r="L12808" s="50">
        <v>1.9013590598966157E-3</v>
      </c>
      <c r="M12808" s="50">
        <v>1.9167380573951529E-3</v>
      </c>
      <c r="N12808" s="50">
        <v>5.6800000000000003E-2</v>
      </c>
      <c r="O12808" s="50">
        <v>5.7200000000000001E-2</v>
      </c>
      <c r="R12808" s="59"/>
    </row>
    <row r="12809" spans="11:18" x14ac:dyDescent="0.2">
      <c r="K12809" s="17">
        <v>12800</v>
      </c>
      <c r="L12809" s="50">
        <v>1.8127367379044501E-3</v>
      </c>
      <c r="M12809" s="50">
        <v>1.8265057973976073E-3</v>
      </c>
      <c r="N12809" s="50">
        <v>5.0799999999999998E-2</v>
      </c>
      <c r="O12809" s="50">
        <v>5.0999999999999997E-2</v>
      </c>
      <c r="R12809" s="59"/>
    </row>
    <row r="12810" spans="11:18" x14ac:dyDescent="0.2">
      <c r="K12810" s="17">
        <v>12801</v>
      </c>
      <c r="L12810" s="50">
        <v>1.7624410338950331E-3</v>
      </c>
      <c r="M12810" s="50">
        <v>1.775951682506702E-3</v>
      </c>
      <c r="N12810" s="50">
        <v>0.05</v>
      </c>
      <c r="O12810" s="50">
        <v>0.05</v>
      </c>
      <c r="R12810" s="59"/>
    </row>
    <row r="12811" spans="11:18" x14ac:dyDescent="0.2">
      <c r="K12811" s="17">
        <v>12802</v>
      </c>
      <c r="L12811" s="50">
        <v>1.9284760594405963E-3</v>
      </c>
      <c r="M12811" s="50">
        <v>1.9432143714282755E-3</v>
      </c>
      <c r="N12811" s="50">
        <v>5.4399999999999997E-2</v>
      </c>
      <c r="O12811" s="50">
        <v>5.4600000000000003E-2</v>
      </c>
      <c r="R12811" s="59"/>
    </row>
    <row r="12812" spans="11:18" x14ac:dyDescent="0.2">
      <c r="K12812" s="17">
        <v>12803</v>
      </c>
      <c r="L12812" s="50">
        <v>1.5242327206483703E-3</v>
      </c>
      <c r="M12812" s="50">
        <v>1.5369488736214634E-3</v>
      </c>
      <c r="N12812" s="50">
        <v>4.7199999999999999E-2</v>
      </c>
      <c r="O12812" s="50">
        <v>4.7399999999999998E-2</v>
      </c>
      <c r="R12812" s="59"/>
    </row>
    <row r="12813" spans="11:18" x14ac:dyDescent="0.2">
      <c r="K12813" s="17">
        <v>12804</v>
      </c>
      <c r="L12813" s="50">
        <v>1.5898505891015868E-3</v>
      </c>
      <c r="M12813" s="50">
        <v>1.6026195594452638E-3</v>
      </c>
      <c r="N12813" s="50">
        <v>4.7199999999999999E-2</v>
      </c>
      <c r="O12813" s="50">
        <v>4.7600000000000003E-2</v>
      </c>
      <c r="R12813" s="59"/>
    </row>
    <row r="12814" spans="11:18" x14ac:dyDescent="0.2">
      <c r="K12814" s="17">
        <v>12805</v>
      </c>
      <c r="L12814" s="50">
        <v>1.7623275657891082E-3</v>
      </c>
      <c r="M12814" s="50">
        <v>1.7763204824094406E-3</v>
      </c>
      <c r="N12814" s="50">
        <v>5.1799999999999999E-2</v>
      </c>
      <c r="O12814" s="50">
        <v>5.1999999999999998E-2</v>
      </c>
      <c r="R12814" s="59"/>
    </row>
    <row r="12815" spans="11:18" x14ac:dyDescent="0.2">
      <c r="K12815" s="17">
        <v>12806</v>
      </c>
      <c r="L12815" s="50">
        <v>1.5650521055688869E-3</v>
      </c>
      <c r="M12815" s="50">
        <v>1.5779289599018157E-3</v>
      </c>
      <c r="N12815" s="50">
        <v>4.7800000000000002E-2</v>
      </c>
      <c r="O12815" s="50">
        <v>4.7800000000000002E-2</v>
      </c>
      <c r="R12815" s="59"/>
    </row>
    <row r="12816" spans="11:18" x14ac:dyDescent="0.2">
      <c r="K12816" s="17">
        <v>12807</v>
      </c>
      <c r="L12816" s="50">
        <v>1.9912065399844982E-3</v>
      </c>
      <c r="M12816" s="50">
        <v>2.0063428678041674E-3</v>
      </c>
      <c r="N12816" s="50">
        <v>5.5599999999999997E-2</v>
      </c>
      <c r="O12816" s="50">
        <v>5.6399999999999999E-2</v>
      </c>
      <c r="R12816" s="59"/>
    </row>
    <row r="12817" spans="11:18" x14ac:dyDescent="0.2">
      <c r="K12817" s="17">
        <v>12808</v>
      </c>
      <c r="L12817" s="50">
        <v>1.8716584707418142E-3</v>
      </c>
      <c r="M12817" s="50">
        <v>1.8871189403099279E-3</v>
      </c>
      <c r="N12817" s="50">
        <v>5.74E-2</v>
      </c>
      <c r="O12817" s="50">
        <v>5.74E-2</v>
      </c>
      <c r="R12817" s="59"/>
    </row>
    <row r="12818" spans="11:18" x14ac:dyDescent="0.2">
      <c r="K12818" s="17">
        <v>12809</v>
      </c>
      <c r="L12818" s="50">
        <v>1.804827338672581E-3</v>
      </c>
      <c r="M12818" s="50">
        <v>1.8191795639300346E-3</v>
      </c>
      <c r="N12818" s="50">
        <v>5.3199999999999997E-2</v>
      </c>
      <c r="O12818" s="50">
        <v>5.3199999999999997E-2</v>
      </c>
      <c r="R12818" s="59"/>
    </row>
    <row r="12819" spans="11:18" x14ac:dyDescent="0.2">
      <c r="K12819" s="17">
        <v>12810</v>
      </c>
      <c r="L12819" s="50">
        <v>1.5938564545851205E-3</v>
      </c>
      <c r="M12819" s="50">
        <v>1.6073117825270594E-3</v>
      </c>
      <c r="N12819" s="50">
        <v>0.05</v>
      </c>
      <c r="O12819" s="50">
        <v>0.05</v>
      </c>
      <c r="R12819" s="59"/>
    </row>
    <row r="12820" spans="11:18" x14ac:dyDescent="0.2">
      <c r="K12820" s="17">
        <v>12811</v>
      </c>
      <c r="L12820" s="50">
        <v>1.8010850837690195E-3</v>
      </c>
      <c r="M12820" s="50">
        <v>1.8151650245298069E-3</v>
      </c>
      <c r="N12820" s="50">
        <v>5.16E-2</v>
      </c>
      <c r="O12820" s="50">
        <v>5.2600000000000001E-2</v>
      </c>
      <c r="R12820" s="59"/>
    </row>
    <row r="12821" spans="11:18" x14ac:dyDescent="0.2">
      <c r="K12821" s="17">
        <v>12812</v>
      </c>
      <c r="L12821" s="50">
        <v>1.8683472176598207E-3</v>
      </c>
      <c r="M12821" s="50">
        <v>1.8821074194740315E-3</v>
      </c>
      <c r="N12821" s="50">
        <v>5.0799999999999998E-2</v>
      </c>
      <c r="O12821" s="50">
        <v>5.0999999999999997E-2</v>
      </c>
      <c r="R12821" s="59"/>
    </row>
    <row r="12822" spans="11:18" x14ac:dyDescent="0.2">
      <c r="K12822" s="17">
        <v>12813</v>
      </c>
      <c r="L12822" s="50">
        <v>1.6743115535821503E-3</v>
      </c>
      <c r="M12822" s="50">
        <v>1.6881179765454058E-3</v>
      </c>
      <c r="N12822" s="50">
        <v>5.1200000000000002E-2</v>
      </c>
      <c r="O12822" s="50">
        <v>5.1799999999999999E-2</v>
      </c>
      <c r="R12822" s="59"/>
    </row>
    <row r="12823" spans="11:18" x14ac:dyDescent="0.2">
      <c r="K12823" s="17">
        <v>12814</v>
      </c>
      <c r="L12823" s="50">
        <v>1.814103614907711E-3</v>
      </c>
      <c r="M12823" s="50">
        <v>1.8279730239988421E-3</v>
      </c>
      <c r="N12823" s="50">
        <v>5.0799999999999998E-2</v>
      </c>
      <c r="O12823" s="50">
        <v>5.1400000000000001E-2</v>
      </c>
      <c r="R12823" s="59"/>
    </row>
    <row r="12824" spans="11:18" x14ac:dyDescent="0.2">
      <c r="K12824" s="17">
        <v>12815</v>
      </c>
      <c r="L12824" s="50">
        <v>1.4444982345282761E-3</v>
      </c>
      <c r="M12824" s="50">
        <v>1.4573291596931763E-3</v>
      </c>
      <c r="N12824" s="50">
        <v>4.7600000000000003E-2</v>
      </c>
      <c r="O12824" s="50">
        <v>4.7800000000000002E-2</v>
      </c>
      <c r="R12824" s="59"/>
    </row>
    <row r="12825" spans="11:18" x14ac:dyDescent="0.2">
      <c r="K12825" s="17">
        <v>12816</v>
      </c>
      <c r="L12825" s="50">
        <v>1.7605594107725359E-3</v>
      </c>
      <c r="M12825" s="50">
        <v>1.7746901926863777E-3</v>
      </c>
      <c r="N12825" s="50">
        <v>5.2400000000000002E-2</v>
      </c>
      <c r="O12825" s="50">
        <v>5.2400000000000002E-2</v>
      </c>
      <c r="R12825" s="59"/>
    </row>
    <row r="12826" spans="11:18" x14ac:dyDescent="0.2">
      <c r="K12826" s="17">
        <v>12817</v>
      </c>
      <c r="L12826" s="50">
        <v>1.8692667573996051E-3</v>
      </c>
      <c r="M12826" s="50">
        <v>1.8828863767659655E-3</v>
      </c>
      <c r="N12826" s="50">
        <v>4.9799999999999997E-2</v>
      </c>
      <c r="O12826" s="50">
        <v>5.0599999999999999E-2</v>
      </c>
      <c r="R12826" s="59"/>
    </row>
    <row r="12827" spans="11:18" x14ac:dyDescent="0.2">
      <c r="K12827" s="17">
        <v>12818</v>
      </c>
      <c r="L12827" s="50">
        <v>1.7894725984116664E-3</v>
      </c>
      <c r="M12827" s="50">
        <v>1.8028369296853146E-3</v>
      </c>
      <c r="N12827" s="50">
        <v>4.9399999999999999E-2</v>
      </c>
      <c r="O12827" s="50">
        <v>4.9399999999999999E-2</v>
      </c>
      <c r="R12827" s="59"/>
    </row>
    <row r="12828" spans="11:18" x14ac:dyDescent="0.2">
      <c r="K12828" s="17">
        <v>12819</v>
      </c>
      <c r="L12828" s="50">
        <v>1.9958575029930111E-3</v>
      </c>
      <c r="M12828" s="50">
        <v>2.0100011360882639E-3</v>
      </c>
      <c r="N12828" s="50">
        <v>5.1999999999999998E-2</v>
      </c>
      <c r="O12828" s="50">
        <v>5.2200000000000003E-2</v>
      </c>
      <c r="R12828" s="59"/>
    </row>
    <row r="12829" spans="11:18" x14ac:dyDescent="0.2">
      <c r="K12829" s="17">
        <v>12820</v>
      </c>
      <c r="L12829" s="50">
        <v>1.6461764469638605E-3</v>
      </c>
      <c r="M12829" s="50">
        <v>1.658769546699807E-3</v>
      </c>
      <c r="N12829" s="50">
        <v>4.6600000000000003E-2</v>
      </c>
      <c r="O12829" s="50">
        <v>4.6600000000000003E-2</v>
      </c>
      <c r="R12829" s="59"/>
    </row>
    <row r="12830" spans="11:18" x14ac:dyDescent="0.2">
      <c r="K12830" s="17">
        <v>12821</v>
      </c>
      <c r="L12830" s="50">
        <v>1.9587370108608525E-3</v>
      </c>
      <c r="M12830" s="50">
        <v>1.9747147925218778E-3</v>
      </c>
      <c r="N12830" s="50">
        <v>5.8999999999999997E-2</v>
      </c>
      <c r="O12830" s="50">
        <v>5.9400000000000001E-2</v>
      </c>
      <c r="R12830" s="59"/>
    </row>
    <row r="12831" spans="11:18" x14ac:dyDescent="0.2">
      <c r="K12831" s="17">
        <v>12822</v>
      </c>
      <c r="L12831" s="50">
        <v>1.57611558002976E-3</v>
      </c>
      <c r="M12831" s="50">
        <v>1.5897720032591893E-3</v>
      </c>
      <c r="N12831" s="50">
        <v>5.0799999999999998E-2</v>
      </c>
      <c r="O12831" s="50">
        <v>5.0799999999999998E-2</v>
      </c>
      <c r="R12831" s="59"/>
    </row>
    <row r="12832" spans="11:18" x14ac:dyDescent="0.2">
      <c r="K12832" s="17">
        <v>12823</v>
      </c>
      <c r="L12832" s="50">
        <v>1.908986455729355E-3</v>
      </c>
      <c r="M12832" s="50">
        <v>1.923603049733753E-3</v>
      </c>
      <c r="N12832" s="50">
        <v>5.3999999999999999E-2</v>
      </c>
      <c r="O12832" s="50">
        <v>5.4399999999999997E-2</v>
      </c>
      <c r="R12832" s="59"/>
    </row>
    <row r="12833" spans="11:18" x14ac:dyDescent="0.2">
      <c r="K12833" s="17">
        <v>12824</v>
      </c>
      <c r="L12833" s="50">
        <v>1.6699107130718211E-3</v>
      </c>
      <c r="M12833" s="50">
        <v>1.6837256923944927E-3</v>
      </c>
      <c r="N12833" s="50">
        <v>5.1200000000000002E-2</v>
      </c>
      <c r="O12833" s="50">
        <v>5.1400000000000001E-2</v>
      </c>
      <c r="R12833" s="59"/>
    </row>
    <row r="12834" spans="11:18" x14ac:dyDescent="0.2">
      <c r="K12834" s="17">
        <v>12825</v>
      </c>
      <c r="L12834" s="50">
        <v>1.7524748366237128E-3</v>
      </c>
      <c r="M12834" s="50">
        <v>1.7662346780862954E-3</v>
      </c>
      <c r="N12834" s="50">
        <v>5.04E-2</v>
      </c>
      <c r="O12834" s="50">
        <v>5.1200000000000002E-2</v>
      </c>
      <c r="R12834" s="59"/>
    </row>
    <row r="12835" spans="11:18" x14ac:dyDescent="0.2">
      <c r="K12835" s="17">
        <v>12826</v>
      </c>
      <c r="L12835" s="50">
        <v>1.6162044359683901E-3</v>
      </c>
      <c r="M12835" s="50">
        <v>1.6292990745246211E-3</v>
      </c>
      <c r="N12835" s="50">
        <v>4.8399999999999999E-2</v>
      </c>
      <c r="O12835" s="50">
        <v>4.8599999999999997E-2</v>
      </c>
      <c r="R12835" s="59"/>
    </row>
    <row r="12836" spans="11:18" x14ac:dyDescent="0.2">
      <c r="K12836" s="17">
        <v>12827</v>
      </c>
      <c r="L12836" s="50">
        <v>1.7190443901919322E-3</v>
      </c>
      <c r="M12836" s="50">
        <v>1.7324652527449939E-3</v>
      </c>
      <c r="N12836" s="50">
        <v>4.9599999999999998E-2</v>
      </c>
      <c r="O12836" s="50">
        <v>4.9799999999999997E-2</v>
      </c>
      <c r="R12836" s="59"/>
    </row>
    <row r="12837" spans="11:18" x14ac:dyDescent="0.2">
      <c r="K12837" s="17">
        <v>12828</v>
      </c>
      <c r="L12837" s="50">
        <v>2.0567912263156573E-3</v>
      </c>
      <c r="M12837" s="50">
        <v>2.0717434252788213E-3</v>
      </c>
      <c r="N12837" s="50">
        <v>5.5199999999999999E-2</v>
      </c>
      <c r="O12837" s="50">
        <v>5.5199999999999999E-2</v>
      </c>
      <c r="R12837" s="59"/>
    </row>
    <row r="12838" spans="11:18" x14ac:dyDescent="0.2">
      <c r="K12838" s="17">
        <v>12829</v>
      </c>
      <c r="L12838" s="50">
        <v>1.6232320423012166E-3</v>
      </c>
      <c r="M12838" s="50">
        <v>1.6365044592421463E-3</v>
      </c>
      <c r="N12838" s="50">
        <v>4.9000000000000002E-2</v>
      </c>
      <c r="O12838" s="50">
        <v>4.9799999999999997E-2</v>
      </c>
      <c r="R12838" s="59"/>
    </row>
    <row r="12839" spans="11:18" x14ac:dyDescent="0.2">
      <c r="K12839" s="17">
        <v>12830</v>
      </c>
      <c r="L12839" s="50">
        <v>1.9005221602801268E-3</v>
      </c>
      <c r="M12839" s="50">
        <v>1.9151644337359493E-3</v>
      </c>
      <c r="N12839" s="50">
        <v>5.4199999999999998E-2</v>
      </c>
      <c r="O12839" s="50">
        <v>5.4199999999999998E-2</v>
      </c>
      <c r="R12839" s="59"/>
    </row>
    <row r="12840" spans="11:18" x14ac:dyDescent="0.2">
      <c r="K12840" s="17">
        <v>12831</v>
      </c>
      <c r="L12840" s="50">
        <v>1.7501303271281244E-3</v>
      </c>
      <c r="M12840" s="50">
        <v>1.7641542283016402E-3</v>
      </c>
      <c r="N12840" s="50">
        <v>5.1999999999999998E-2</v>
      </c>
      <c r="O12840" s="50">
        <v>5.1999999999999998E-2</v>
      </c>
      <c r="R12840" s="59"/>
    </row>
    <row r="12841" spans="11:18" x14ac:dyDescent="0.2">
      <c r="K12841" s="17">
        <v>12832</v>
      </c>
      <c r="L12841" s="50">
        <v>1.7928356694283214E-3</v>
      </c>
      <c r="M12841" s="50">
        <v>1.8064762796357868E-3</v>
      </c>
      <c r="N12841" s="50">
        <v>5.0200000000000002E-2</v>
      </c>
      <c r="O12841" s="50">
        <v>5.0599999999999999E-2</v>
      </c>
      <c r="R12841" s="59"/>
    </row>
    <row r="12842" spans="11:18" x14ac:dyDescent="0.2">
      <c r="K12842" s="17">
        <v>12833</v>
      </c>
      <c r="L12842" s="50">
        <v>1.6849897792901916E-3</v>
      </c>
      <c r="M12842" s="50">
        <v>1.6974599969527499E-3</v>
      </c>
      <c r="N12842" s="50">
        <v>4.5999999999999999E-2</v>
      </c>
      <c r="O12842" s="50">
        <v>4.6199999999999998E-2</v>
      </c>
      <c r="R12842" s="59"/>
    </row>
    <row r="12843" spans="11:18" x14ac:dyDescent="0.2">
      <c r="K12843" s="17">
        <v>12834</v>
      </c>
      <c r="L12843" s="50">
        <v>1.5359470433614017E-3</v>
      </c>
      <c r="M12843" s="50">
        <v>1.5488951189881672E-3</v>
      </c>
      <c r="N12843" s="50">
        <v>4.7800000000000002E-2</v>
      </c>
      <c r="O12843" s="50">
        <v>4.82E-2</v>
      </c>
      <c r="R12843" s="59"/>
    </row>
    <row r="12844" spans="11:18" x14ac:dyDescent="0.2">
      <c r="K12844" s="17">
        <v>12835</v>
      </c>
      <c r="L12844" s="50">
        <v>1.7246114133083058E-3</v>
      </c>
      <c r="M12844" s="50">
        <v>1.7381613774401525E-3</v>
      </c>
      <c r="N12844" s="50">
        <v>5.0200000000000002E-2</v>
      </c>
      <c r="O12844" s="50">
        <v>5.0200000000000002E-2</v>
      </c>
      <c r="R12844" s="59"/>
    </row>
    <row r="12845" spans="11:18" x14ac:dyDescent="0.2">
      <c r="K12845" s="17">
        <v>12836</v>
      </c>
      <c r="L12845" s="50">
        <v>1.9060764074164656E-3</v>
      </c>
      <c r="M12845" s="50">
        <v>1.9194790019810618E-3</v>
      </c>
      <c r="N12845" s="50">
        <v>4.9399999999999999E-2</v>
      </c>
      <c r="O12845" s="50">
        <v>4.9399999999999999E-2</v>
      </c>
      <c r="R12845" s="59"/>
    </row>
    <row r="12846" spans="11:18" x14ac:dyDescent="0.2">
      <c r="K12846" s="17">
        <v>12837</v>
      </c>
      <c r="L12846" s="50">
        <v>1.7112489961023769E-3</v>
      </c>
      <c r="M12846" s="50">
        <v>1.7261713655161643E-3</v>
      </c>
      <c r="N12846" s="50">
        <v>5.5199999999999999E-2</v>
      </c>
      <c r="O12846" s="50">
        <v>5.5599999999999997E-2</v>
      </c>
      <c r="R12846" s="59"/>
    </row>
    <row r="12847" spans="11:18" x14ac:dyDescent="0.2">
      <c r="K12847" s="17">
        <v>12838</v>
      </c>
      <c r="L12847" s="50">
        <v>1.9742860881881803E-3</v>
      </c>
      <c r="M12847" s="50">
        <v>1.9892477062518456E-3</v>
      </c>
      <c r="N12847" s="50">
        <v>5.5199999999999999E-2</v>
      </c>
      <c r="O12847" s="50">
        <v>5.5599999999999997E-2</v>
      </c>
      <c r="R12847" s="59"/>
    </row>
    <row r="12848" spans="11:18" x14ac:dyDescent="0.2">
      <c r="K12848" s="17">
        <v>12839</v>
      </c>
      <c r="L12848" s="50">
        <v>1.7944253922917432E-3</v>
      </c>
      <c r="M12848" s="50">
        <v>1.8086891124614616E-3</v>
      </c>
      <c r="N12848" s="50">
        <v>5.2400000000000002E-2</v>
      </c>
      <c r="O12848" s="50">
        <v>5.3199999999999997E-2</v>
      </c>
      <c r="R12848" s="59"/>
    </row>
    <row r="12849" spans="11:18" x14ac:dyDescent="0.2">
      <c r="K12849" s="17">
        <v>12840</v>
      </c>
      <c r="L12849" s="50">
        <v>1.737304426946076E-3</v>
      </c>
      <c r="M12849" s="50">
        <v>1.752414134807841E-3</v>
      </c>
      <c r="N12849" s="50">
        <v>5.62E-2</v>
      </c>
      <c r="O12849" s="50">
        <v>5.6399999999999999E-2</v>
      </c>
      <c r="R12849" s="59"/>
    </row>
    <row r="12850" spans="11:18" x14ac:dyDescent="0.2">
      <c r="K12850" s="17">
        <v>12841</v>
      </c>
      <c r="L12850" s="50">
        <v>1.7884627106188248E-3</v>
      </c>
      <c r="M12850" s="50">
        <v>1.8028733235816159E-3</v>
      </c>
      <c r="N12850" s="50">
        <v>5.3400000000000003E-2</v>
      </c>
      <c r="O12850" s="50">
        <v>5.3600000000000002E-2</v>
      </c>
      <c r="R12850" s="59"/>
    </row>
    <row r="12851" spans="11:18" x14ac:dyDescent="0.2">
      <c r="K12851" s="17">
        <v>12842</v>
      </c>
      <c r="L12851" s="50">
        <v>1.6191501478988687E-3</v>
      </c>
      <c r="M12851" s="50">
        <v>1.6317343790124856E-3</v>
      </c>
      <c r="N12851" s="50">
        <v>4.6600000000000003E-2</v>
      </c>
      <c r="O12851" s="50">
        <v>4.6600000000000003E-2</v>
      </c>
      <c r="R12851" s="59"/>
    </row>
    <row r="12852" spans="11:18" x14ac:dyDescent="0.2">
      <c r="K12852" s="17">
        <v>12843</v>
      </c>
      <c r="L12852" s="50">
        <v>1.7842026171536467E-3</v>
      </c>
      <c r="M12852" s="50">
        <v>1.7985294954686196E-3</v>
      </c>
      <c r="N12852" s="50">
        <v>5.2999999999999999E-2</v>
      </c>
      <c r="O12852" s="50">
        <v>5.3199999999999997E-2</v>
      </c>
      <c r="R12852" s="59"/>
    </row>
    <row r="12853" spans="11:18" x14ac:dyDescent="0.2">
      <c r="K12853" s="17">
        <v>12844</v>
      </c>
      <c r="L12853" s="50">
        <v>1.423948566343461E-3</v>
      </c>
      <c r="M12853" s="50">
        <v>1.4351011047026073E-3</v>
      </c>
      <c r="N12853" s="50">
        <v>4.1200000000000001E-2</v>
      </c>
      <c r="O12853" s="50">
        <v>4.1399999999999999E-2</v>
      </c>
      <c r="R12853" s="59"/>
    </row>
    <row r="12854" spans="11:18" x14ac:dyDescent="0.2">
      <c r="K12854" s="17">
        <v>12845</v>
      </c>
      <c r="L12854" s="50">
        <v>1.6714848778083592E-3</v>
      </c>
      <c r="M12854" s="50">
        <v>1.6857576818108174E-3</v>
      </c>
      <c r="N12854" s="50">
        <v>5.2999999999999999E-2</v>
      </c>
      <c r="O12854" s="50">
        <v>5.3199999999999997E-2</v>
      </c>
      <c r="R12854" s="59"/>
    </row>
    <row r="12855" spans="11:18" x14ac:dyDescent="0.2">
      <c r="K12855" s="17">
        <v>12846</v>
      </c>
      <c r="L12855" s="50">
        <v>1.6511939768857008E-3</v>
      </c>
      <c r="M12855" s="50">
        <v>1.664310097777703E-3</v>
      </c>
      <c r="N12855" s="50">
        <v>4.8399999999999999E-2</v>
      </c>
      <c r="O12855" s="50">
        <v>4.8800000000000003E-2</v>
      </c>
      <c r="R12855" s="59"/>
    </row>
    <row r="12856" spans="11:18" x14ac:dyDescent="0.2">
      <c r="K12856" s="17">
        <v>12847</v>
      </c>
      <c r="L12856" s="50">
        <v>1.6990242270307505E-3</v>
      </c>
      <c r="M12856" s="50">
        <v>1.7128040626491878E-3</v>
      </c>
      <c r="N12856" s="50">
        <v>5.0599999999999999E-2</v>
      </c>
      <c r="O12856" s="50">
        <v>5.16E-2</v>
      </c>
      <c r="R12856" s="59"/>
    </row>
    <row r="12857" spans="11:18" x14ac:dyDescent="0.2">
      <c r="K12857" s="17">
        <v>12848</v>
      </c>
      <c r="L12857" s="50">
        <v>1.8774654111674031E-3</v>
      </c>
      <c r="M12857" s="50">
        <v>1.8927822263084793E-3</v>
      </c>
      <c r="N12857" s="50">
        <v>5.6800000000000003E-2</v>
      </c>
      <c r="O12857" s="50">
        <v>5.7000000000000002E-2</v>
      </c>
      <c r="R12857" s="59"/>
    </row>
    <row r="12858" spans="11:18" x14ac:dyDescent="0.2">
      <c r="K12858" s="17">
        <v>12849</v>
      </c>
      <c r="L12858" s="50">
        <v>1.7512122279433765E-3</v>
      </c>
      <c r="M12858" s="50">
        <v>1.7645100798019816E-3</v>
      </c>
      <c r="N12858" s="50">
        <v>4.9000000000000002E-2</v>
      </c>
      <c r="O12858" s="50">
        <v>4.9599999999999998E-2</v>
      </c>
      <c r="R12858" s="59"/>
    </row>
    <row r="12859" spans="11:18" x14ac:dyDescent="0.2">
      <c r="K12859" s="17">
        <v>12850</v>
      </c>
      <c r="L12859" s="50">
        <v>1.6143058284947833E-3</v>
      </c>
      <c r="M12859" s="50">
        <v>1.6279838928603518E-3</v>
      </c>
      <c r="N12859" s="50">
        <v>5.0799999999999998E-2</v>
      </c>
      <c r="O12859" s="50">
        <v>5.0999999999999997E-2</v>
      </c>
      <c r="R12859" s="59"/>
    </row>
    <row r="12860" spans="11:18" x14ac:dyDescent="0.2">
      <c r="K12860" s="17">
        <v>12851</v>
      </c>
      <c r="L12860" s="50">
        <v>1.621749902650127E-3</v>
      </c>
      <c r="M12860" s="50">
        <v>1.6361435637304133E-3</v>
      </c>
      <c r="N12860" s="50">
        <v>5.3400000000000003E-2</v>
      </c>
      <c r="O12860" s="50">
        <v>5.4199999999999998E-2</v>
      </c>
      <c r="R12860" s="59"/>
    </row>
    <row r="12861" spans="11:18" x14ac:dyDescent="0.2">
      <c r="K12861" s="17">
        <v>12852</v>
      </c>
      <c r="L12861" s="50">
        <v>1.7519703327187762E-3</v>
      </c>
      <c r="M12861" s="50">
        <v>1.7655856077452865E-3</v>
      </c>
      <c r="N12861" s="50">
        <v>5.04E-2</v>
      </c>
      <c r="O12861" s="50">
        <v>5.0599999999999999E-2</v>
      </c>
      <c r="R12861" s="59"/>
    </row>
    <row r="12862" spans="11:18" x14ac:dyDescent="0.2">
      <c r="K12862" s="17">
        <v>12853</v>
      </c>
      <c r="L12862" s="50">
        <v>1.9876848667163835E-3</v>
      </c>
      <c r="M12862" s="50">
        <v>2.0025867196174271E-3</v>
      </c>
      <c r="N12862" s="50">
        <v>5.5E-2</v>
      </c>
      <c r="O12862" s="50">
        <v>5.5199999999999999E-2</v>
      </c>
      <c r="R12862" s="59"/>
    </row>
    <row r="12863" spans="11:18" x14ac:dyDescent="0.2">
      <c r="K12863" s="17">
        <v>12854</v>
      </c>
      <c r="L12863" s="50">
        <v>1.714790201534836E-3</v>
      </c>
      <c r="M12863" s="50">
        <v>1.7286401353414174E-3</v>
      </c>
      <c r="N12863" s="50">
        <v>5.1200000000000002E-2</v>
      </c>
      <c r="O12863" s="50">
        <v>5.16E-2</v>
      </c>
      <c r="R12863" s="59"/>
    </row>
    <row r="12864" spans="11:18" x14ac:dyDescent="0.2">
      <c r="K12864" s="17">
        <v>12855</v>
      </c>
      <c r="L12864" s="50">
        <v>1.8128141444205073E-3</v>
      </c>
      <c r="M12864" s="50">
        <v>1.8268449697272607E-3</v>
      </c>
      <c r="N12864" s="50">
        <v>5.16E-2</v>
      </c>
      <c r="O12864" s="50">
        <v>5.2200000000000003E-2</v>
      </c>
      <c r="R12864" s="59"/>
    </row>
    <row r="12865" spans="11:18" x14ac:dyDescent="0.2">
      <c r="K12865" s="17">
        <v>12856</v>
      </c>
      <c r="L12865" s="50">
        <v>1.6407731261131669E-3</v>
      </c>
      <c r="M12865" s="50">
        <v>1.6541800765893992E-3</v>
      </c>
      <c r="N12865" s="50">
        <v>4.9599999999999998E-2</v>
      </c>
      <c r="O12865" s="50">
        <v>0.05</v>
      </c>
      <c r="R12865" s="59"/>
    </row>
    <row r="12866" spans="11:18" x14ac:dyDescent="0.2">
      <c r="K12866" s="17">
        <v>12857</v>
      </c>
      <c r="L12866" s="50">
        <v>1.6959287252471182E-3</v>
      </c>
      <c r="M12866" s="50">
        <v>1.7094297559570198E-3</v>
      </c>
      <c r="N12866" s="50">
        <v>0.05</v>
      </c>
      <c r="O12866" s="50">
        <v>5.0200000000000002E-2</v>
      </c>
      <c r="R12866" s="59"/>
    </row>
    <row r="12867" spans="11:18" x14ac:dyDescent="0.2">
      <c r="K12867" s="17">
        <v>12858</v>
      </c>
      <c r="L12867" s="50">
        <v>1.5970610422491331E-3</v>
      </c>
      <c r="M12867" s="50">
        <v>1.6106589435328832E-3</v>
      </c>
      <c r="N12867" s="50">
        <v>5.04E-2</v>
      </c>
      <c r="O12867" s="50">
        <v>5.0599999999999999E-2</v>
      </c>
      <c r="R12867" s="59"/>
    </row>
    <row r="12868" spans="11:18" x14ac:dyDescent="0.2">
      <c r="K12868" s="17">
        <v>12859</v>
      </c>
      <c r="L12868" s="50">
        <v>1.9764701835983806E-3</v>
      </c>
      <c r="M12868" s="50">
        <v>1.9906058673975339E-3</v>
      </c>
      <c r="N12868" s="50">
        <v>5.1999999999999998E-2</v>
      </c>
      <c r="O12868" s="50">
        <v>5.2200000000000003E-2</v>
      </c>
      <c r="R12868" s="59"/>
    </row>
    <row r="12869" spans="11:18" x14ac:dyDescent="0.2">
      <c r="K12869" s="17">
        <v>12860</v>
      </c>
      <c r="L12869" s="50">
        <v>1.7894483075852775E-3</v>
      </c>
      <c r="M12869" s="50">
        <v>1.8042000278651294E-3</v>
      </c>
      <c r="N12869" s="50">
        <v>5.4600000000000003E-2</v>
      </c>
      <c r="O12869" s="50">
        <v>5.4800000000000001E-2</v>
      </c>
      <c r="R12869" s="59"/>
    </row>
    <row r="12870" spans="11:18" x14ac:dyDescent="0.2">
      <c r="K12870" s="17">
        <v>12861</v>
      </c>
      <c r="L12870" s="50">
        <v>1.8619405351678214E-3</v>
      </c>
      <c r="M12870" s="50">
        <v>1.8759430300481228E-3</v>
      </c>
      <c r="N12870" s="50">
        <v>5.16E-2</v>
      </c>
      <c r="O12870" s="50">
        <v>5.1799999999999999E-2</v>
      </c>
      <c r="R12870" s="59"/>
    </row>
    <row r="12871" spans="11:18" x14ac:dyDescent="0.2">
      <c r="K12871" s="17">
        <v>12862</v>
      </c>
      <c r="L12871" s="50">
        <v>1.5851198464382956E-3</v>
      </c>
      <c r="M12871" s="50">
        <v>1.5975533399026078E-3</v>
      </c>
      <c r="N12871" s="50">
        <v>4.58E-2</v>
      </c>
      <c r="O12871" s="50">
        <v>4.6399999999999997E-2</v>
      </c>
      <c r="R12871" s="59"/>
    </row>
    <row r="12872" spans="11:18" x14ac:dyDescent="0.2">
      <c r="K12872" s="17">
        <v>12863</v>
      </c>
      <c r="L12872" s="50">
        <v>1.627491961654863E-3</v>
      </c>
      <c r="M12872" s="50">
        <v>1.6412747468935237E-3</v>
      </c>
      <c r="N12872" s="50">
        <v>5.0999999999999997E-2</v>
      </c>
      <c r="O12872" s="50">
        <v>5.1400000000000001E-2</v>
      </c>
      <c r="R12872" s="59"/>
    </row>
    <row r="12873" spans="11:18" x14ac:dyDescent="0.2">
      <c r="K12873" s="17">
        <v>12864</v>
      </c>
      <c r="L12873" s="50">
        <v>1.6557050047745442E-3</v>
      </c>
      <c r="M12873" s="50">
        <v>1.6694506766785726E-3</v>
      </c>
      <c r="N12873" s="50">
        <v>5.0799999999999998E-2</v>
      </c>
      <c r="O12873" s="50">
        <v>5.1200000000000002E-2</v>
      </c>
      <c r="R12873" s="59"/>
    </row>
    <row r="12874" spans="11:18" x14ac:dyDescent="0.2">
      <c r="K12874" s="17">
        <v>12865</v>
      </c>
      <c r="L12874" s="50">
        <v>1.9310209223766307E-3</v>
      </c>
      <c r="M12874" s="50">
        <v>1.9466124147634876E-3</v>
      </c>
      <c r="N12874" s="50">
        <v>5.7599999999999998E-2</v>
      </c>
      <c r="O12874" s="50">
        <v>5.8000000000000003E-2</v>
      </c>
      <c r="R12874" s="59"/>
    </row>
    <row r="12875" spans="11:18" x14ac:dyDescent="0.2">
      <c r="K12875" s="17">
        <v>12866</v>
      </c>
      <c r="L12875" s="50">
        <v>1.7854611345051595E-3</v>
      </c>
      <c r="M12875" s="50">
        <v>1.8001039723305322E-3</v>
      </c>
      <c r="N12875" s="50">
        <v>5.3999999999999999E-2</v>
      </c>
      <c r="O12875" s="50">
        <v>5.4800000000000001E-2</v>
      </c>
      <c r="R12875" s="59"/>
    </row>
    <row r="12876" spans="11:18" x14ac:dyDescent="0.2">
      <c r="K12876" s="17">
        <v>12867</v>
      </c>
      <c r="L12876" s="50">
        <v>1.5750013971395755E-3</v>
      </c>
      <c r="M12876" s="50">
        <v>1.5870287719966336E-3</v>
      </c>
      <c r="N12876" s="50">
        <v>4.4200000000000003E-2</v>
      </c>
      <c r="O12876" s="50">
        <v>4.4600000000000001E-2</v>
      </c>
      <c r="R12876" s="59"/>
    </row>
    <row r="12877" spans="11:18" x14ac:dyDescent="0.2">
      <c r="K12877" s="17">
        <v>12868</v>
      </c>
      <c r="L12877" s="50">
        <v>1.7131455443659398E-3</v>
      </c>
      <c r="M12877" s="50">
        <v>1.7263816988868641E-3</v>
      </c>
      <c r="N12877" s="50">
        <v>4.8800000000000003E-2</v>
      </c>
      <c r="O12877" s="50">
        <v>4.9200000000000001E-2</v>
      </c>
      <c r="R12877" s="59"/>
    </row>
    <row r="12878" spans="11:18" x14ac:dyDescent="0.2">
      <c r="K12878" s="17">
        <v>12869</v>
      </c>
      <c r="L12878" s="50">
        <v>1.7534486538557995E-3</v>
      </c>
      <c r="M12878" s="50">
        <v>1.7676288316193418E-3</v>
      </c>
      <c r="N12878" s="50">
        <v>5.2600000000000001E-2</v>
      </c>
      <c r="O12878" s="50">
        <v>5.2600000000000001E-2</v>
      </c>
      <c r="R12878" s="59"/>
    </row>
    <row r="12879" spans="11:18" x14ac:dyDescent="0.2">
      <c r="K12879" s="17">
        <v>12870</v>
      </c>
      <c r="L12879" s="50">
        <v>1.6469409396536981E-3</v>
      </c>
      <c r="M12879" s="50">
        <v>1.6604253788937082E-3</v>
      </c>
      <c r="N12879" s="50">
        <v>4.9599999999999998E-2</v>
      </c>
      <c r="O12879" s="50">
        <v>5.0200000000000002E-2</v>
      </c>
      <c r="R12879" s="59"/>
    </row>
    <row r="12880" spans="11:18" x14ac:dyDescent="0.2">
      <c r="K12880" s="17">
        <v>12871</v>
      </c>
      <c r="L12880" s="50">
        <v>1.9206390337775793E-3</v>
      </c>
      <c r="M12880" s="50">
        <v>1.9358211909602328E-3</v>
      </c>
      <c r="N12880" s="50">
        <v>5.6000000000000001E-2</v>
      </c>
      <c r="O12880" s="50">
        <v>5.6399999999999999E-2</v>
      </c>
      <c r="R12880" s="59"/>
    </row>
    <row r="12881" spans="11:18" x14ac:dyDescent="0.2">
      <c r="K12881" s="17">
        <v>12872</v>
      </c>
      <c r="L12881" s="50">
        <v>1.7757341846964358E-3</v>
      </c>
      <c r="M12881" s="50">
        <v>1.7905407504350858E-3</v>
      </c>
      <c r="N12881" s="50">
        <v>5.4399999999999997E-2</v>
      </c>
      <c r="O12881" s="50">
        <v>5.5599999999999997E-2</v>
      </c>
      <c r="R12881" s="59"/>
    </row>
    <row r="12882" spans="11:18" x14ac:dyDescent="0.2">
      <c r="K12882" s="17">
        <v>12873</v>
      </c>
      <c r="L12882" s="50">
        <v>1.8197610559744024E-3</v>
      </c>
      <c r="M12882" s="50">
        <v>1.8329082123083754E-3</v>
      </c>
      <c r="N12882" s="50">
        <v>4.8399999999999999E-2</v>
      </c>
      <c r="O12882" s="50">
        <v>4.8800000000000003E-2</v>
      </c>
      <c r="R12882" s="59"/>
    </row>
    <row r="12883" spans="11:18" x14ac:dyDescent="0.2">
      <c r="K12883" s="17">
        <v>12874</v>
      </c>
      <c r="L12883" s="50">
        <v>1.579868707825776E-3</v>
      </c>
      <c r="M12883" s="50">
        <v>1.5933158800594872E-3</v>
      </c>
      <c r="N12883" s="50">
        <v>4.9799999999999997E-2</v>
      </c>
      <c r="O12883" s="50">
        <v>0.05</v>
      </c>
      <c r="R12883" s="59"/>
    </row>
    <row r="12884" spans="11:18" x14ac:dyDescent="0.2">
      <c r="K12884" s="17">
        <v>12875</v>
      </c>
      <c r="L12884" s="50">
        <v>1.6459359801578642E-3</v>
      </c>
      <c r="M12884" s="50">
        <v>1.6598734283772348E-3</v>
      </c>
      <c r="N12884" s="50">
        <v>5.16E-2</v>
      </c>
      <c r="O12884" s="50">
        <v>5.2200000000000003E-2</v>
      </c>
      <c r="R12884" s="59"/>
    </row>
    <row r="12885" spans="11:18" x14ac:dyDescent="0.2">
      <c r="K12885" s="17">
        <v>12876</v>
      </c>
      <c r="L12885" s="50">
        <v>1.5863686150666282E-3</v>
      </c>
      <c r="M12885" s="50">
        <v>1.6002870489546048E-3</v>
      </c>
      <c r="N12885" s="50">
        <v>5.1799999999999999E-2</v>
      </c>
      <c r="O12885" s="50">
        <v>5.1799999999999999E-2</v>
      </c>
      <c r="R12885" s="59"/>
    </row>
    <row r="12886" spans="11:18" x14ac:dyDescent="0.2">
      <c r="K12886" s="17">
        <v>12877</v>
      </c>
      <c r="L12886" s="50">
        <v>1.6079604883544572E-3</v>
      </c>
      <c r="M12886" s="50">
        <v>1.6216743690949712E-3</v>
      </c>
      <c r="N12886" s="50">
        <v>5.0799999999999998E-2</v>
      </c>
      <c r="O12886" s="50">
        <v>5.0999999999999997E-2</v>
      </c>
      <c r="R12886" s="59"/>
    </row>
    <row r="12887" spans="11:18" x14ac:dyDescent="0.2">
      <c r="K12887" s="17">
        <v>12878</v>
      </c>
      <c r="L12887" s="50">
        <v>1.6450056162526047E-3</v>
      </c>
      <c r="M12887" s="50">
        <v>1.6585531201379908E-3</v>
      </c>
      <c r="N12887" s="50">
        <v>5.0200000000000002E-2</v>
      </c>
      <c r="O12887" s="50">
        <v>5.0599999999999999E-2</v>
      </c>
      <c r="R12887" s="59"/>
    </row>
    <row r="12888" spans="11:18" x14ac:dyDescent="0.2">
      <c r="K12888" s="17">
        <v>12879</v>
      </c>
      <c r="L12888" s="50">
        <v>1.651872537963439E-3</v>
      </c>
      <c r="M12888" s="50">
        <v>1.6646744237770765E-3</v>
      </c>
      <c r="N12888" s="50">
        <v>4.7399999999999998E-2</v>
      </c>
      <c r="O12888" s="50">
        <v>4.7399999999999998E-2</v>
      </c>
      <c r="R12888" s="59"/>
    </row>
    <row r="12889" spans="11:18" x14ac:dyDescent="0.2">
      <c r="K12889" s="17">
        <v>12880</v>
      </c>
      <c r="L12889" s="50">
        <v>1.4592936488863225E-3</v>
      </c>
      <c r="M12889" s="50">
        <v>1.4713081311371352E-3</v>
      </c>
      <c r="N12889" s="50">
        <v>4.4600000000000001E-2</v>
      </c>
      <c r="O12889" s="50">
        <v>4.4600000000000001E-2</v>
      </c>
      <c r="R12889" s="59"/>
    </row>
    <row r="12890" spans="11:18" x14ac:dyDescent="0.2">
      <c r="K12890" s="17">
        <v>12881</v>
      </c>
      <c r="L12890" s="50">
        <v>1.8224803888247884E-3</v>
      </c>
      <c r="M12890" s="50">
        <v>1.8370446078707829E-3</v>
      </c>
      <c r="N12890" s="50">
        <v>5.3800000000000001E-2</v>
      </c>
      <c r="O12890" s="50">
        <v>5.3999999999999999E-2</v>
      </c>
      <c r="R12890" s="59"/>
    </row>
    <row r="12891" spans="11:18" x14ac:dyDescent="0.2">
      <c r="K12891" s="17">
        <v>12882</v>
      </c>
      <c r="L12891" s="50">
        <v>1.6814173744117695E-3</v>
      </c>
      <c r="M12891" s="50">
        <v>1.6951805074510475E-3</v>
      </c>
      <c r="N12891" s="50">
        <v>5.0999999999999997E-2</v>
      </c>
      <c r="O12891" s="50">
        <v>5.1200000000000002E-2</v>
      </c>
      <c r="R12891" s="59"/>
    </row>
    <row r="12892" spans="11:18" x14ac:dyDescent="0.2">
      <c r="K12892" s="17">
        <v>12883</v>
      </c>
      <c r="L12892" s="50">
        <v>1.6516592452470204E-3</v>
      </c>
      <c r="M12892" s="50">
        <v>1.6654426925146737E-3</v>
      </c>
      <c r="N12892" s="50">
        <v>5.0999999999999997E-2</v>
      </c>
      <c r="O12892" s="50">
        <v>5.1200000000000002E-2</v>
      </c>
      <c r="R12892" s="59"/>
    </row>
    <row r="12893" spans="11:18" x14ac:dyDescent="0.2">
      <c r="K12893" s="17">
        <v>12884</v>
      </c>
      <c r="L12893" s="50">
        <v>1.6157289665414403E-3</v>
      </c>
      <c r="M12893" s="50">
        <v>1.6300675698665405E-3</v>
      </c>
      <c r="N12893" s="50">
        <v>5.28E-2</v>
      </c>
      <c r="O12893" s="50">
        <v>5.3600000000000002E-2</v>
      </c>
      <c r="R12893" s="59"/>
    </row>
    <row r="12894" spans="11:18" x14ac:dyDescent="0.2">
      <c r="K12894" s="17">
        <v>12885</v>
      </c>
      <c r="L12894" s="50">
        <v>1.8633049768724981E-3</v>
      </c>
      <c r="M12894" s="50">
        <v>1.8764866191658947E-3</v>
      </c>
      <c r="N12894" s="50">
        <v>4.8599999999999997E-2</v>
      </c>
      <c r="O12894" s="50">
        <v>4.8599999999999997E-2</v>
      </c>
      <c r="R12894" s="59"/>
    </row>
    <row r="12895" spans="11:18" x14ac:dyDescent="0.2">
      <c r="K12895" s="17">
        <v>12886</v>
      </c>
      <c r="L12895" s="50">
        <v>1.8158216872704582E-3</v>
      </c>
      <c r="M12895" s="50">
        <v>1.8296323545948141E-3</v>
      </c>
      <c r="N12895" s="50">
        <v>5.0799999999999998E-2</v>
      </c>
      <c r="O12895" s="50">
        <v>5.1200000000000002E-2</v>
      </c>
      <c r="R12895" s="59"/>
    </row>
    <row r="12896" spans="11:18" x14ac:dyDescent="0.2">
      <c r="K12896" s="17">
        <v>12887</v>
      </c>
      <c r="L12896" s="50">
        <v>1.302245393361679E-3</v>
      </c>
      <c r="M12896" s="50">
        <v>1.3148937035550928E-3</v>
      </c>
      <c r="N12896" s="50">
        <v>4.6800000000000001E-2</v>
      </c>
      <c r="O12896" s="50">
        <v>4.7600000000000003E-2</v>
      </c>
      <c r="R12896" s="59"/>
    </row>
    <row r="12897" spans="11:18" x14ac:dyDescent="0.2">
      <c r="K12897" s="17">
        <v>12888</v>
      </c>
      <c r="L12897" s="50">
        <v>1.7577284560611418E-3</v>
      </c>
      <c r="M12897" s="50">
        <v>1.7722721428384276E-3</v>
      </c>
      <c r="N12897" s="50">
        <v>5.3999999999999999E-2</v>
      </c>
      <c r="O12897" s="50">
        <v>5.3999999999999999E-2</v>
      </c>
      <c r="R12897" s="59"/>
    </row>
    <row r="12898" spans="11:18" x14ac:dyDescent="0.2">
      <c r="K12898" s="17">
        <v>12889</v>
      </c>
      <c r="L12898" s="50">
        <v>1.6620725064483892E-3</v>
      </c>
      <c r="M12898" s="50">
        <v>1.6754415576866837E-3</v>
      </c>
      <c r="N12898" s="50">
        <v>4.9399999999999999E-2</v>
      </c>
      <c r="O12898" s="50">
        <v>0.05</v>
      </c>
      <c r="R12898" s="59"/>
    </row>
    <row r="12899" spans="11:18" x14ac:dyDescent="0.2">
      <c r="K12899" s="17">
        <v>12890</v>
      </c>
      <c r="L12899" s="50">
        <v>1.5086957500940015E-3</v>
      </c>
      <c r="M12899" s="50">
        <v>1.5224144897006528E-3</v>
      </c>
      <c r="N12899" s="50">
        <v>5.0799999999999998E-2</v>
      </c>
      <c r="O12899" s="50">
        <v>5.1200000000000002E-2</v>
      </c>
      <c r="R12899" s="59"/>
    </row>
    <row r="12900" spans="11:18" x14ac:dyDescent="0.2">
      <c r="K12900" s="17">
        <v>12891</v>
      </c>
      <c r="L12900" s="50">
        <v>1.6767165591513944E-3</v>
      </c>
      <c r="M12900" s="50">
        <v>1.689188196473068E-3</v>
      </c>
      <c r="N12900" s="50">
        <v>4.5999999999999999E-2</v>
      </c>
      <c r="O12900" s="50">
        <v>4.6199999999999998E-2</v>
      </c>
      <c r="R12900" s="59"/>
    </row>
    <row r="12901" spans="11:18" x14ac:dyDescent="0.2">
      <c r="K12901" s="17">
        <v>12892</v>
      </c>
      <c r="L12901" s="50">
        <v>1.9783185050199618E-3</v>
      </c>
      <c r="M12901" s="50">
        <v>1.9931987727394018E-3</v>
      </c>
      <c r="N12901" s="50">
        <v>5.4600000000000003E-2</v>
      </c>
      <c r="O12901" s="50">
        <v>5.5199999999999999E-2</v>
      </c>
      <c r="R12901" s="59"/>
    </row>
    <row r="12902" spans="11:18" x14ac:dyDescent="0.2">
      <c r="K12902" s="17">
        <v>12893</v>
      </c>
      <c r="L12902" s="50">
        <v>1.9320968131292351E-3</v>
      </c>
      <c r="M12902" s="50">
        <v>1.9469046354281673E-3</v>
      </c>
      <c r="N12902" s="50">
        <v>5.4800000000000001E-2</v>
      </c>
      <c r="O12902" s="50">
        <v>5.4800000000000001E-2</v>
      </c>
      <c r="R12902" s="59"/>
    </row>
    <row r="12903" spans="11:18" x14ac:dyDescent="0.2">
      <c r="K12903" s="17">
        <v>12894</v>
      </c>
      <c r="L12903" s="50">
        <v>1.8870534263511814E-3</v>
      </c>
      <c r="M12903" s="50">
        <v>1.9020290199009032E-3</v>
      </c>
      <c r="N12903" s="50">
        <v>5.5399999999999998E-2</v>
      </c>
      <c r="O12903" s="50">
        <v>5.5599999999999997E-2</v>
      </c>
      <c r="R12903" s="59"/>
    </row>
    <row r="12904" spans="11:18" x14ac:dyDescent="0.2">
      <c r="K12904" s="17">
        <v>12895</v>
      </c>
      <c r="L12904" s="50">
        <v>1.5860011730780372E-3</v>
      </c>
      <c r="M12904" s="50">
        <v>1.599293235383218E-3</v>
      </c>
      <c r="N12904" s="50">
        <v>4.9200000000000001E-2</v>
      </c>
      <c r="O12904" s="50">
        <v>4.9599999999999998E-2</v>
      </c>
      <c r="R12904" s="59"/>
    </row>
    <row r="12905" spans="11:18" x14ac:dyDescent="0.2">
      <c r="K12905" s="17">
        <v>12896</v>
      </c>
      <c r="L12905" s="50">
        <v>1.7065582641011289E-3</v>
      </c>
      <c r="M12905" s="50">
        <v>1.7194927044252917E-3</v>
      </c>
      <c r="N12905" s="50">
        <v>4.7800000000000002E-2</v>
      </c>
      <c r="O12905" s="50">
        <v>4.8000000000000001E-2</v>
      </c>
      <c r="R12905" s="59"/>
    </row>
    <row r="12906" spans="11:18" x14ac:dyDescent="0.2">
      <c r="K12906" s="17">
        <v>12897</v>
      </c>
      <c r="L12906" s="50">
        <v>1.7297181003811488E-3</v>
      </c>
      <c r="M12906" s="50">
        <v>1.7437870325554422E-3</v>
      </c>
      <c r="N12906" s="50">
        <v>5.2200000000000003E-2</v>
      </c>
      <c r="O12906" s="50">
        <v>5.2200000000000003E-2</v>
      </c>
      <c r="R12906" s="59"/>
    </row>
    <row r="12907" spans="11:18" x14ac:dyDescent="0.2">
      <c r="K12907" s="17">
        <v>12898</v>
      </c>
      <c r="L12907" s="50">
        <v>1.9092062465942408E-3</v>
      </c>
      <c r="M12907" s="50">
        <v>1.9246273081554275E-3</v>
      </c>
      <c r="N12907" s="50">
        <v>5.7200000000000001E-2</v>
      </c>
      <c r="O12907" s="50">
        <v>5.7200000000000001E-2</v>
      </c>
      <c r="R12907" s="59"/>
    </row>
    <row r="12908" spans="11:18" x14ac:dyDescent="0.2">
      <c r="K12908" s="17">
        <v>12899</v>
      </c>
      <c r="L12908" s="50">
        <v>1.7857463376820409E-3</v>
      </c>
      <c r="M12908" s="50">
        <v>1.7999723378778548E-3</v>
      </c>
      <c r="N12908" s="50">
        <v>5.2400000000000002E-2</v>
      </c>
      <c r="O12908" s="50">
        <v>5.28E-2</v>
      </c>
      <c r="R12908" s="59"/>
    </row>
    <row r="12909" spans="11:18" x14ac:dyDescent="0.2">
      <c r="K12909" s="17">
        <v>12900</v>
      </c>
      <c r="L12909" s="50">
        <v>1.5391786335524859E-3</v>
      </c>
      <c r="M12909" s="50">
        <v>1.552039717561677E-3</v>
      </c>
      <c r="N12909" s="50">
        <v>4.7399999999999998E-2</v>
      </c>
      <c r="O12909" s="50">
        <v>4.8000000000000001E-2</v>
      </c>
      <c r="R12909" s="59"/>
    </row>
    <row r="12910" spans="11:18" x14ac:dyDescent="0.2">
      <c r="K12910" s="17">
        <v>12901</v>
      </c>
      <c r="L12910" s="50">
        <v>1.595746188690593E-3</v>
      </c>
      <c r="M12910" s="50">
        <v>1.6075985306333866E-3</v>
      </c>
      <c r="N12910" s="50">
        <v>4.3799999999999999E-2</v>
      </c>
      <c r="O12910" s="50">
        <v>4.3799999999999999E-2</v>
      </c>
      <c r="R12910" s="59"/>
    </row>
    <row r="12911" spans="11:18" x14ac:dyDescent="0.2">
      <c r="K12911" s="17">
        <v>12902</v>
      </c>
      <c r="L12911" s="50">
        <v>1.6601385275757487E-3</v>
      </c>
      <c r="M12911" s="50">
        <v>1.6732975916518989E-3</v>
      </c>
      <c r="N12911" s="50">
        <v>4.8399999999999999E-2</v>
      </c>
      <c r="O12911" s="50">
        <v>4.8800000000000003E-2</v>
      </c>
      <c r="R12911" s="59"/>
    </row>
    <row r="12912" spans="11:18" x14ac:dyDescent="0.2">
      <c r="K12912" s="17">
        <v>12903</v>
      </c>
      <c r="L12912" s="50">
        <v>1.6901971920511656E-3</v>
      </c>
      <c r="M12912" s="50">
        <v>1.7046669893589648E-3</v>
      </c>
      <c r="N12912" s="50">
        <v>5.3800000000000001E-2</v>
      </c>
      <c r="O12912" s="50">
        <v>5.3800000000000001E-2</v>
      </c>
      <c r="R12912" s="59"/>
    </row>
    <row r="12913" spans="11:18" x14ac:dyDescent="0.2">
      <c r="K12913" s="17">
        <v>12904</v>
      </c>
      <c r="L12913" s="50">
        <v>1.654484948528946E-3</v>
      </c>
      <c r="M12913" s="50">
        <v>1.668256122087124E-3</v>
      </c>
      <c r="N12913" s="50">
        <v>5.0799999999999998E-2</v>
      </c>
      <c r="O12913" s="50">
        <v>5.16E-2</v>
      </c>
      <c r="R12913" s="59"/>
    </row>
    <row r="12914" spans="11:18" x14ac:dyDescent="0.2">
      <c r="K12914" s="17">
        <v>12905</v>
      </c>
      <c r="L12914" s="50">
        <v>1.9721993146110716E-3</v>
      </c>
      <c r="M12914" s="50">
        <v>1.9872023072882565E-3</v>
      </c>
      <c r="N12914" s="50">
        <v>5.5399999999999998E-2</v>
      </c>
      <c r="O12914" s="50">
        <v>5.5800000000000002E-2</v>
      </c>
      <c r="R12914" s="59"/>
    </row>
    <row r="12915" spans="11:18" x14ac:dyDescent="0.2">
      <c r="K12915" s="17">
        <v>12906</v>
      </c>
      <c r="L12915" s="50">
        <v>1.8179027888261263E-3</v>
      </c>
      <c r="M12915" s="50">
        <v>1.8326011631742039E-3</v>
      </c>
      <c r="N12915" s="50">
        <v>5.4399999999999997E-2</v>
      </c>
      <c r="O12915" s="50">
        <v>5.4600000000000003E-2</v>
      </c>
      <c r="R12915" s="59"/>
    </row>
    <row r="12916" spans="11:18" x14ac:dyDescent="0.2">
      <c r="K12916" s="17">
        <v>12907</v>
      </c>
      <c r="L12916" s="50">
        <v>1.9417075524466589E-3</v>
      </c>
      <c r="M12916" s="50">
        <v>1.9564900443467307E-3</v>
      </c>
      <c r="N12916" s="50">
        <v>5.4399999999999997E-2</v>
      </c>
      <c r="O12916" s="50">
        <v>5.4800000000000001E-2</v>
      </c>
      <c r="R12916" s="59"/>
    </row>
    <row r="12917" spans="11:18" x14ac:dyDescent="0.2">
      <c r="K12917" s="17">
        <v>12908</v>
      </c>
      <c r="L12917" s="50">
        <v>2.0325320249573158E-3</v>
      </c>
      <c r="M12917" s="50">
        <v>2.0475431065152191E-3</v>
      </c>
      <c r="N12917" s="50">
        <v>5.5399999999999998E-2</v>
      </c>
      <c r="O12917" s="50">
        <v>5.5800000000000002E-2</v>
      </c>
      <c r="R12917" s="59"/>
    </row>
    <row r="12918" spans="11:18" x14ac:dyDescent="0.2">
      <c r="K12918" s="17">
        <v>12909</v>
      </c>
      <c r="L12918" s="50">
        <v>1.7446662846625632E-3</v>
      </c>
      <c r="M12918" s="50">
        <v>1.7584853646602071E-3</v>
      </c>
      <c r="N12918" s="50">
        <v>5.1200000000000002E-2</v>
      </c>
      <c r="O12918" s="50">
        <v>5.1400000000000001E-2</v>
      </c>
      <c r="R12918" s="59"/>
    </row>
    <row r="12919" spans="11:18" x14ac:dyDescent="0.2">
      <c r="K12919" s="17">
        <v>12910</v>
      </c>
      <c r="L12919" s="50">
        <v>1.7488270607681404E-3</v>
      </c>
      <c r="M12919" s="50">
        <v>1.7630501223168387E-3</v>
      </c>
      <c r="N12919" s="50">
        <v>5.2600000000000001E-2</v>
      </c>
      <c r="O12919" s="50">
        <v>5.28E-2</v>
      </c>
      <c r="R12919" s="59"/>
    </row>
    <row r="12920" spans="11:18" x14ac:dyDescent="0.2">
      <c r="K12920" s="17">
        <v>12911</v>
      </c>
      <c r="L12920" s="50">
        <v>1.5688248051592745E-3</v>
      </c>
      <c r="M12920" s="50">
        <v>1.5815994390367208E-3</v>
      </c>
      <c r="N12920" s="50">
        <v>4.7399999999999998E-2</v>
      </c>
      <c r="O12920" s="50">
        <v>4.7399999999999998E-2</v>
      </c>
      <c r="R12920" s="59"/>
    </row>
    <row r="12921" spans="11:18" x14ac:dyDescent="0.2">
      <c r="K12921" s="17">
        <v>12912</v>
      </c>
      <c r="L12921" s="50">
        <v>1.6632209903092196E-3</v>
      </c>
      <c r="M12921" s="50">
        <v>1.677092032747311E-3</v>
      </c>
      <c r="N12921" s="50">
        <v>5.1400000000000001E-2</v>
      </c>
      <c r="O12921" s="50">
        <v>5.1999999999999998E-2</v>
      </c>
      <c r="R12921" s="59"/>
    </row>
    <row r="12922" spans="11:18" x14ac:dyDescent="0.2">
      <c r="K12922" s="17">
        <v>12913</v>
      </c>
      <c r="L12922" s="50">
        <v>1.8171303337868434E-3</v>
      </c>
      <c r="M12922" s="50">
        <v>1.8311249766485339E-3</v>
      </c>
      <c r="N12922" s="50">
        <v>5.1400000000000001E-2</v>
      </c>
      <c r="O12922" s="50">
        <v>5.1999999999999998E-2</v>
      </c>
      <c r="R12922" s="59"/>
    </row>
    <row r="12923" spans="11:18" x14ac:dyDescent="0.2">
      <c r="K12923" s="17">
        <v>12914</v>
      </c>
      <c r="L12923" s="50">
        <v>1.5965149452158492E-3</v>
      </c>
      <c r="M12923" s="50">
        <v>1.6093538514461705E-3</v>
      </c>
      <c r="N12923" s="50">
        <v>4.7600000000000003E-2</v>
      </c>
      <c r="O12923" s="50">
        <v>4.7800000000000002E-2</v>
      </c>
      <c r="R12923" s="59"/>
    </row>
    <row r="12924" spans="11:18" x14ac:dyDescent="0.2">
      <c r="K12924" s="17">
        <v>12915</v>
      </c>
      <c r="L12924" s="50">
        <v>1.6758379087187763E-3</v>
      </c>
      <c r="M12924" s="50">
        <v>1.690096077140819E-3</v>
      </c>
      <c r="N12924" s="50">
        <v>5.2999999999999999E-2</v>
      </c>
      <c r="O12924" s="50">
        <v>5.2999999999999999E-2</v>
      </c>
      <c r="R12924" s="59"/>
    </row>
    <row r="12925" spans="11:18" x14ac:dyDescent="0.2">
      <c r="K12925" s="17">
        <v>12916</v>
      </c>
      <c r="L12925" s="50">
        <v>1.5488516498330359E-3</v>
      </c>
      <c r="M12925" s="50">
        <v>1.561892872656633E-3</v>
      </c>
      <c r="N12925" s="50">
        <v>4.8000000000000001E-2</v>
      </c>
      <c r="O12925" s="50">
        <v>4.8800000000000003E-2</v>
      </c>
      <c r="R12925" s="59"/>
    </row>
    <row r="12926" spans="11:18" x14ac:dyDescent="0.2">
      <c r="K12926" s="17">
        <v>12917</v>
      </c>
      <c r="L12926" s="50">
        <v>1.6625324702915091E-3</v>
      </c>
      <c r="M12926" s="50">
        <v>1.6757112809168248E-3</v>
      </c>
      <c r="N12926" s="50">
        <v>4.8800000000000003E-2</v>
      </c>
      <c r="O12926" s="50">
        <v>4.9000000000000002E-2</v>
      </c>
      <c r="R12926" s="59"/>
    </row>
    <row r="12927" spans="11:18" x14ac:dyDescent="0.2">
      <c r="K12927" s="17">
        <v>12918</v>
      </c>
      <c r="L12927" s="50">
        <v>1.7452987381107474E-3</v>
      </c>
      <c r="M12927" s="50">
        <v>1.7594807624488559E-3</v>
      </c>
      <c r="N12927" s="50">
        <v>5.2400000000000002E-2</v>
      </c>
      <c r="O12927" s="50">
        <v>5.28E-2</v>
      </c>
      <c r="R12927" s="59"/>
    </row>
    <row r="12928" spans="11:18" x14ac:dyDescent="0.2">
      <c r="K12928" s="17">
        <v>12919</v>
      </c>
      <c r="L12928" s="50">
        <v>1.5547288213053332E-3</v>
      </c>
      <c r="M12928" s="50">
        <v>1.5664439895372955E-3</v>
      </c>
      <c r="N12928" s="50">
        <v>4.3200000000000002E-2</v>
      </c>
      <c r="O12928" s="50">
        <v>4.3400000000000001E-2</v>
      </c>
      <c r="R12928" s="59"/>
    </row>
    <row r="12929" spans="11:18" x14ac:dyDescent="0.2">
      <c r="K12929" s="17">
        <v>12920</v>
      </c>
      <c r="L12929" s="50">
        <v>1.7689858535651028E-3</v>
      </c>
      <c r="M12929" s="50">
        <v>1.7836366928921401E-3</v>
      </c>
      <c r="N12929" s="50">
        <v>5.4399999999999997E-2</v>
      </c>
      <c r="O12929" s="50">
        <v>5.4399999999999997E-2</v>
      </c>
      <c r="R12929" s="59"/>
    </row>
    <row r="12930" spans="11:18" x14ac:dyDescent="0.2">
      <c r="K12930" s="17">
        <v>12921</v>
      </c>
      <c r="L12930" s="50">
        <v>1.9526615766595977E-3</v>
      </c>
      <c r="M12930" s="50">
        <v>1.9664353117880219E-3</v>
      </c>
      <c r="N12930" s="50">
        <v>5.0599999999999999E-2</v>
      </c>
      <c r="O12930" s="50">
        <v>5.0799999999999998E-2</v>
      </c>
      <c r="R12930" s="59"/>
    </row>
    <row r="12931" spans="11:18" x14ac:dyDescent="0.2">
      <c r="K12931" s="17">
        <v>12922</v>
      </c>
      <c r="L12931" s="50">
        <v>1.5704685731107917E-3</v>
      </c>
      <c r="M12931" s="50">
        <v>1.583036829469588E-3</v>
      </c>
      <c r="N12931" s="50">
        <v>4.6600000000000003E-2</v>
      </c>
      <c r="O12931" s="50">
        <v>4.6600000000000003E-2</v>
      </c>
      <c r="R12931" s="59"/>
    </row>
    <row r="12932" spans="11:18" x14ac:dyDescent="0.2">
      <c r="K12932" s="17">
        <v>12923</v>
      </c>
      <c r="L12932" s="50">
        <v>1.6751250125109972E-3</v>
      </c>
      <c r="M12932" s="50">
        <v>1.6886148497230748E-3</v>
      </c>
      <c r="N12932" s="50">
        <v>0.05</v>
      </c>
      <c r="O12932" s="50">
        <v>5.0200000000000002E-2</v>
      </c>
      <c r="R12932" s="59"/>
    </row>
    <row r="12933" spans="11:18" x14ac:dyDescent="0.2">
      <c r="K12933" s="17">
        <v>12924</v>
      </c>
      <c r="L12933" s="50">
        <v>1.9175341385275694E-3</v>
      </c>
      <c r="M12933" s="50">
        <v>1.9322242659339285E-3</v>
      </c>
      <c r="N12933" s="50">
        <v>5.4199999999999998E-2</v>
      </c>
      <c r="O12933" s="50">
        <v>5.5E-2</v>
      </c>
      <c r="R12933" s="59"/>
    </row>
    <row r="12934" spans="11:18" x14ac:dyDescent="0.2">
      <c r="K12934" s="17">
        <v>12925</v>
      </c>
      <c r="L12934" s="50">
        <v>1.7481691300949083E-3</v>
      </c>
      <c r="M12934" s="50">
        <v>1.7622679298916132E-3</v>
      </c>
      <c r="N12934" s="50">
        <v>5.1799999999999999E-2</v>
      </c>
      <c r="O12934" s="50">
        <v>5.2600000000000001E-2</v>
      </c>
      <c r="R12934" s="59"/>
    </row>
    <row r="12935" spans="11:18" x14ac:dyDescent="0.2">
      <c r="K12935" s="17">
        <v>12926</v>
      </c>
      <c r="L12935" s="50">
        <v>1.6410021990292635E-3</v>
      </c>
      <c r="M12935" s="50">
        <v>1.653988135463511E-3</v>
      </c>
      <c r="N12935" s="50">
        <v>4.8000000000000001E-2</v>
      </c>
      <c r="O12935" s="50">
        <v>4.82E-2</v>
      </c>
      <c r="R12935" s="59"/>
    </row>
    <row r="12936" spans="11:18" x14ac:dyDescent="0.2">
      <c r="K12936" s="17">
        <v>12927</v>
      </c>
      <c r="L12936" s="50">
        <v>1.582147056960809E-3</v>
      </c>
      <c r="M12936" s="50">
        <v>1.5950812501949324E-3</v>
      </c>
      <c r="N12936" s="50">
        <v>4.8000000000000001E-2</v>
      </c>
      <c r="O12936" s="50">
        <v>4.8000000000000001E-2</v>
      </c>
      <c r="R12936" s="59"/>
    </row>
    <row r="12937" spans="11:18" x14ac:dyDescent="0.2">
      <c r="K12937" s="17">
        <v>12928</v>
      </c>
      <c r="L12937" s="50">
        <v>1.8556137377672215E-3</v>
      </c>
      <c r="M12937" s="50">
        <v>1.8692584192615169E-3</v>
      </c>
      <c r="N12937" s="50">
        <v>5.04E-2</v>
      </c>
      <c r="O12937" s="50">
        <v>5.04E-2</v>
      </c>
      <c r="R12937" s="59"/>
    </row>
    <row r="12938" spans="11:18" x14ac:dyDescent="0.2">
      <c r="K12938" s="17">
        <v>12929</v>
      </c>
      <c r="L12938" s="50">
        <v>1.8680856394243837E-3</v>
      </c>
      <c r="M12938" s="50">
        <v>1.8828790715612839E-3</v>
      </c>
      <c r="N12938" s="50">
        <v>5.4399999999999997E-2</v>
      </c>
      <c r="O12938" s="50">
        <v>5.5E-2</v>
      </c>
      <c r="R12938" s="59"/>
    </row>
    <row r="12939" spans="11:18" x14ac:dyDescent="0.2">
      <c r="K12939" s="17">
        <v>12930</v>
      </c>
      <c r="L12939" s="50">
        <v>1.750567194491947E-3</v>
      </c>
      <c r="M12939" s="50">
        <v>1.7646429682519542E-3</v>
      </c>
      <c r="N12939" s="50">
        <v>5.2200000000000003E-2</v>
      </c>
      <c r="O12939" s="50">
        <v>5.2200000000000003E-2</v>
      </c>
      <c r="R12939" s="59"/>
    </row>
    <row r="12940" spans="11:18" x14ac:dyDescent="0.2">
      <c r="K12940" s="17">
        <v>12931</v>
      </c>
      <c r="L12940" s="50">
        <v>1.6138769773306966E-3</v>
      </c>
      <c r="M12940" s="50">
        <v>1.6256431288229254E-3</v>
      </c>
      <c r="N12940" s="50">
        <v>4.3400000000000001E-2</v>
      </c>
      <c r="O12940" s="50">
        <v>4.36E-2</v>
      </c>
      <c r="R12940" s="59"/>
    </row>
    <row r="12941" spans="11:18" x14ac:dyDescent="0.2">
      <c r="K12941" s="17">
        <v>12932</v>
      </c>
      <c r="L12941" s="50">
        <v>1.916060813620961E-3</v>
      </c>
      <c r="M12941" s="50">
        <v>1.9304689701813856E-3</v>
      </c>
      <c r="N12941" s="50">
        <v>5.3199999999999997E-2</v>
      </c>
      <c r="O12941" s="50">
        <v>5.3400000000000003E-2</v>
      </c>
      <c r="R12941" s="59"/>
    </row>
    <row r="12942" spans="11:18" x14ac:dyDescent="0.2">
      <c r="K12942" s="17">
        <v>12933</v>
      </c>
      <c r="L12942" s="50">
        <v>1.9531592169089325E-3</v>
      </c>
      <c r="M12942" s="50">
        <v>1.9671980123497131E-3</v>
      </c>
      <c r="N12942" s="50">
        <v>5.1799999999999999E-2</v>
      </c>
      <c r="O12942" s="50">
        <v>5.1799999999999999E-2</v>
      </c>
      <c r="R12942" s="59"/>
    </row>
    <row r="12943" spans="11:18" x14ac:dyDescent="0.2">
      <c r="K12943" s="17">
        <v>12934</v>
      </c>
      <c r="L12943" s="50">
        <v>1.7117638729285665E-3</v>
      </c>
      <c r="M12943" s="50">
        <v>1.725790815167397E-3</v>
      </c>
      <c r="N12943" s="50">
        <v>5.1999999999999998E-2</v>
      </c>
      <c r="O12943" s="50">
        <v>5.2400000000000002E-2</v>
      </c>
      <c r="R12943" s="59"/>
    </row>
    <row r="12944" spans="11:18" x14ac:dyDescent="0.2">
      <c r="K12944" s="17">
        <v>12935</v>
      </c>
      <c r="L12944" s="50">
        <v>1.8404495723408196E-3</v>
      </c>
      <c r="M12944" s="50">
        <v>1.8537633025725658E-3</v>
      </c>
      <c r="N12944" s="50">
        <v>4.9000000000000002E-2</v>
      </c>
      <c r="O12944" s="50">
        <v>4.9599999999999998E-2</v>
      </c>
      <c r="R12944" s="59"/>
    </row>
    <row r="12945" spans="11:18" x14ac:dyDescent="0.2">
      <c r="K12945" s="17">
        <v>12936</v>
      </c>
      <c r="L12945" s="50">
        <v>1.7748401230808541E-3</v>
      </c>
      <c r="M12945" s="50">
        <v>1.7899035848446823E-3</v>
      </c>
      <c r="N12945" s="50">
        <v>5.5800000000000002E-2</v>
      </c>
      <c r="O12945" s="50">
        <v>5.6000000000000001E-2</v>
      </c>
      <c r="R12945" s="59"/>
    </row>
    <row r="12946" spans="11:18" x14ac:dyDescent="0.2">
      <c r="K12946" s="17">
        <v>12937</v>
      </c>
      <c r="L12946" s="50">
        <v>1.6258728884560724E-3</v>
      </c>
      <c r="M12946" s="50">
        <v>1.6386335281389464E-3</v>
      </c>
      <c r="N12946" s="50">
        <v>4.6800000000000001E-2</v>
      </c>
      <c r="O12946" s="50">
        <v>4.7600000000000003E-2</v>
      </c>
      <c r="R12946" s="59"/>
    </row>
    <row r="12947" spans="11:18" x14ac:dyDescent="0.2">
      <c r="K12947" s="17">
        <v>12938</v>
      </c>
      <c r="L12947" s="50">
        <v>1.5630883622629902E-3</v>
      </c>
      <c r="M12947" s="50">
        <v>1.5759609135264278E-3</v>
      </c>
      <c r="N12947" s="50">
        <v>4.7600000000000003E-2</v>
      </c>
      <c r="O12947" s="50">
        <v>4.8000000000000001E-2</v>
      </c>
      <c r="R12947" s="59"/>
    </row>
    <row r="12948" spans="11:18" x14ac:dyDescent="0.2">
      <c r="K12948" s="17">
        <v>12939</v>
      </c>
      <c r="L12948" s="50">
        <v>1.6530467113700308E-3</v>
      </c>
      <c r="M12948" s="50">
        <v>1.665797253256767E-3</v>
      </c>
      <c r="N12948" s="50">
        <v>4.7199999999999999E-2</v>
      </c>
      <c r="O12948" s="50">
        <v>4.7199999999999999E-2</v>
      </c>
      <c r="R12948" s="59"/>
    </row>
    <row r="12949" spans="11:18" x14ac:dyDescent="0.2">
      <c r="K12949" s="17">
        <v>12940</v>
      </c>
      <c r="L12949" s="50">
        <v>1.4973708032780359E-3</v>
      </c>
      <c r="M12949" s="50">
        <v>1.5097024940703427E-3</v>
      </c>
      <c r="N12949" s="50">
        <v>4.5400000000000003E-2</v>
      </c>
      <c r="O12949" s="50">
        <v>4.5999999999999999E-2</v>
      </c>
      <c r="R12949" s="59"/>
    </row>
    <row r="12950" spans="11:18" x14ac:dyDescent="0.2">
      <c r="K12950" s="17">
        <v>12941</v>
      </c>
      <c r="L12950" s="50">
        <v>1.8573747678830952E-3</v>
      </c>
      <c r="M12950" s="50">
        <v>1.8713729303514797E-3</v>
      </c>
      <c r="N12950" s="50">
        <v>5.16E-2</v>
      </c>
      <c r="O12950" s="50">
        <v>5.1999999999999998E-2</v>
      </c>
      <c r="R12950" s="59"/>
    </row>
    <row r="12951" spans="11:18" x14ac:dyDescent="0.2">
      <c r="K12951" s="17">
        <v>12942</v>
      </c>
      <c r="L12951" s="50">
        <v>1.5823347325964194E-3</v>
      </c>
      <c r="M12951" s="50">
        <v>1.595244637130476E-3</v>
      </c>
      <c r="N12951" s="50">
        <v>4.7800000000000002E-2</v>
      </c>
      <c r="O12951" s="50">
        <v>4.82E-2</v>
      </c>
      <c r="R12951" s="59"/>
    </row>
    <row r="12952" spans="11:18" x14ac:dyDescent="0.2">
      <c r="K12952" s="17">
        <v>12943</v>
      </c>
      <c r="L12952" s="50">
        <v>1.7778572515982291E-3</v>
      </c>
      <c r="M12952" s="50">
        <v>1.7926144605143861E-3</v>
      </c>
      <c r="N12952" s="50">
        <v>5.4800000000000001E-2</v>
      </c>
      <c r="O12952" s="50">
        <v>5.4800000000000001E-2</v>
      </c>
      <c r="R12952" s="59"/>
    </row>
    <row r="12953" spans="11:18" x14ac:dyDescent="0.2">
      <c r="K12953" s="17">
        <v>12944</v>
      </c>
      <c r="L12953" s="50">
        <v>1.6844620727812867E-3</v>
      </c>
      <c r="M12953" s="50">
        <v>1.6981853414628945E-3</v>
      </c>
      <c r="N12953" s="50">
        <v>5.0799999999999998E-2</v>
      </c>
      <c r="O12953" s="50">
        <v>5.0999999999999997E-2</v>
      </c>
      <c r="R12953" s="59"/>
    </row>
    <row r="12954" spans="11:18" x14ac:dyDescent="0.2">
      <c r="K12954" s="17">
        <v>12945</v>
      </c>
      <c r="L12954" s="50">
        <v>1.8649996453816164E-3</v>
      </c>
      <c r="M12954" s="50">
        <v>1.8793156923230902E-3</v>
      </c>
      <c r="N12954" s="50">
        <v>5.28E-2</v>
      </c>
      <c r="O12954" s="50">
        <v>5.3400000000000003E-2</v>
      </c>
      <c r="R12954" s="59"/>
    </row>
    <row r="12955" spans="11:18" x14ac:dyDescent="0.2">
      <c r="K12955" s="17">
        <v>12946</v>
      </c>
      <c r="L12955" s="50">
        <v>1.7670487673411004E-3</v>
      </c>
      <c r="M12955" s="50">
        <v>1.7805794974029422E-3</v>
      </c>
      <c r="N12955" s="50">
        <v>4.9799999999999997E-2</v>
      </c>
      <c r="O12955" s="50">
        <v>5.0200000000000002E-2</v>
      </c>
      <c r="R12955" s="59"/>
    </row>
    <row r="12956" spans="11:18" x14ac:dyDescent="0.2">
      <c r="K12956" s="17">
        <v>12947</v>
      </c>
      <c r="L12956" s="50">
        <v>1.4371841475142055E-3</v>
      </c>
      <c r="M12956" s="50">
        <v>1.4495587317106438E-3</v>
      </c>
      <c r="N12956" s="50">
        <v>4.5999999999999999E-2</v>
      </c>
      <c r="O12956" s="50">
        <v>4.6199999999999998E-2</v>
      </c>
      <c r="R12956" s="59"/>
    </row>
    <row r="12957" spans="11:18" x14ac:dyDescent="0.2">
      <c r="K12957" s="17">
        <v>12948</v>
      </c>
      <c r="L12957" s="50">
        <v>1.6636892875001601E-3</v>
      </c>
      <c r="M12957" s="50">
        <v>1.6782572598296093E-3</v>
      </c>
      <c r="N12957" s="50">
        <v>5.4199999999999998E-2</v>
      </c>
      <c r="O12957" s="50">
        <v>5.4399999999999997E-2</v>
      </c>
      <c r="R12957" s="59"/>
    </row>
    <row r="12958" spans="11:18" x14ac:dyDescent="0.2">
      <c r="K12958" s="17">
        <v>12949</v>
      </c>
      <c r="L12958" s="50">
        <v>2.018247526557727E-3</v>
      </c>
      <c r="M12958" s="50">
        <v>2.033750561090562E-3</v>
      </c>
      <c r="N12958" s="50">
        <v>5.7200000000000001E-2</v>
      </c>
      <c r="O12958" s="50">
        <v>5.74E-2</v>
      </c>
      <c r="R12958" s="59"/>
    </row>
    <row r="12959" spans="11:18" x14ac:dyDescent="0.2">
      <c r="K12959" s="17">
        <v>12950</v>
      </c>
      <c r="L12959" s="50">
        <v>1.556921567685045E-3</v>
      </c>
      <c r="M12959" s="50">
        <v>1.5691080588518041E-3</v>
      </c>
      <c r="N12959" s="50">
        <v>4.48E-2</v>
      </c>
      <c r="O12959" s="50">
        <v>4.5199999999999997E-2</v>
      </c>
      <c r="R12959" s="59"/>
    </row>
    <row r="12960" spans="11:18" x14ac:dyDescent="0.2">
      <c r="K12960" s="17">
        <v>12951</v>
      </c>
      <c r="L12960" s="50">
        <v>1.7602794245540111E-3</v>
      </c>
      <c r="M12960" s="50">
        <v>1.7741047835840543E-3</v>
      </c>
      <c r="N12960" s="50">
        <v>5.0999999999999997E-2</v>
      </c>
      <c r="O12960" s="50">
        <v>5.1400000000000001E-2</v>
      </c>
      <c r="R12960" s="59"/>
    </row>
    <row r="12961" spans="11:18" x14ac:dyDescent="0.2">
      <c r="K12961" s="17">
        <v>12952</v>
      </c>
      <c r="L12961" s="50">
        <v>1.7849306047706915E-3</v>
      </c>
      <c r="M12961" s="50">
        <v>1.7986855417254813E-3</v>
      </c>
      <c r="N12961" s="50">
        <v>5.0799999999999998E-2</v>
      </c>
      <c r="O12961" s="50">
        <v>5.1400000000000001E-2</v>
      </c>
      <c r="R12961" s="59"/>
    </row>
    <row r="12962" spans="11:18" x14ac:dyDescent="0.2">
      <c r="K12962" s="17">
        <v>12953</v>
      </c>
      <c r="L12962" s="50">
        <v>1.6887849694951136E-3</v>
      </c>
      <c r="M12962" s="50">
        <v>1.7029444699544613E-3</v>
      </c>
      <c r="N12962" s="50">
        <v>5.2200000000000003E-2</v>
      </c>
      <c r="O12962" s="50">
        <v>5.2999999999999999E-2</v>
      </c>
      <c r="R12962" s="59"/>
    </row>
    <row r="12963" spans="11:18" x14ac:dyDescent="0.2">
      <c r="K12963" s="17">
        <v>12954</v>
      </c>
      <c r="L12963" s="50">
        <v>1.6079089044403411E-3</v>
      </c>
      <c r="M12963" s="50">
        <v>1.620981736454166E-3</v>
      </c>
      <c r="N12963" s="50">
        <v>4.82E-2</v>
      </c>
      <c r="O12963" s="50">
        <v>4.9000000000000002E-2</v>
      </c>
      <c r="R12963" s="59"/>
    </row>
    <row r="12964" spans="11:18" x14ac:dyDescent="0.2">
      <c r="K12964" s="17">
        <v>12955</v>
      </c>
      <c r="L12964" s="50">
        <v>1.6693385622059726E-3</v>
      </c>
      <c r="M12964" s="50">
        <v>1.6831432090125659E-3</v>
      </c>
      <c r="N12964" s="50">
        <v>5.1200000000000002E-2</v>
      </c>
      <c r="O12964" s="50">
        <v>5.1400000000000001E-2</v>
      </c>
      <c r="R12964" s="59"/>
    </row>
    <row r="12965" spans="11:18" x14ac:dyDescent="0.2">
      <c r="K12965" s="17">
        <v>12956</v>
      </c>
      <c r="L12965" s="50">
        <v>1.7421596225271E-3</v>
      </c>
      <c r="M12965" s="50">
        <v>1.7556131591063505E-3</v>
      </c>
      <c r="N12965" s="50">
        <v>4.9799999999999997E-2</v>
      </c>
      <c r="O12965" s="50">
        <v>0.05</v>
      </c>
      <c r="R12965" s="59"/>
    </row>
    <row r="12966" spans="11:18" x14ac:dyDescent="0.2">
      <c r="K12966" s="17">
        <v>12957</v>
      </c>
      <c r="L12966" s="50">
        <v>1.5878621392012501E-3</v>
      </c>
      <c r="M12966" s="50">
        <v>1.6001550105628575E-3</v>
      </c>
      <c r="N12966" s="50">
        <v>4.5199999999999997E-2</v>
      </c>
      <c r="O12966" s="50">
        <v>4.58E-2</v>
      </c>
      <c r="R12966" s="59"/>
    </row>
    <row r="12967" spans="11:18" x14ac:dyDescent="0.2">
      <c r="K12967" s="17">
        <v>12958</v>
      </c>
      <c r="L12967" s="50">
        <v>1.9033068282525501E-3</v>
      </c>
      <c r="M12967" s="50">
        <v>1.9181569324088173E-3</v>
      </c>
      <c r="N12967" s="50">
        <v>5.5E-2</v>
      </c>
      <c r="O12967" s="50">
        <v>5.5E-2</v>
      </c>
      <c r="R12967" s="59"/>
    </row>
    <row r="12968" spans="11:18" x14ac:dyDescent="0.2">
      <c r="K12968" s="17">
        <v>12959</v>
      </c>
      <c r="L12968" s="50">
        <v>2.0569646054379616E-3</v>
      </c>
      <c r="M12968" s="50">
        <v>2.072898116341738E-3</v>
      </c>
      <c r="N12968" s="50">
        <v>5.8799999999999998E-2</v>
      </c>
      <c r="O12968" s="50">
        <v>5.8999999999999997E-2</v>
      </c>
      <c r="R12968" s="59"/>
    </row>
    <row r="12969" spans="11:18" x14ac:dyDescent="0.2">
      <c r="K12969" s="17">
        <v>12960</v>
      </c>
      <c r="L12969" s="50">
        <v>1.9539249274299246E-3</v>
      </c>
      <c r="M12969" s="50">
        <v>1.9685329956603604E-3</v>
      </c>
      <c r="N12969" s="50">
        <v>5.3999999999999999E-2</v>
      </c>
      <c r="O12969" s="50">
        <v>5.3999999999999999E-2</v>
      </c>
      <c r="R12969" s="59"/>
    </row>
    <row r="12970" spans="11:18" x14ac:dyDescent="0.2">
      <c r="K12970" s="17">
        <v>12961</v>
      </c>
      <c r="L12970" s="50">
        <v>1.6103889659693671E-3</v>
      </c>
      <c r="M12970" s="50">
        <v>1.6239304196460011E-3</v>
      </c>
      <c r="N12970" s="50">
        <v>4.9799999999999997E-2</v>
      </c>
      <c r="O12970" s="50">
        <v>5.0599999999999999E-2</v>
      </c>
      <c r="R12970" s="59"/>
    </row>
    <row r="12971" spans="11:18" x14ac:dyDescent="0.2">
      <c r="K12971" s="17">
        <v>12962</v>
      </c>
      <c r="L12971" s="50">
        <v>1.6454343724936393E-3</v>
      </c>
      <c r="M12971" s="50">
        <v>1.6590749984688848E-3</v>
      </c>
      <c r="N12971" s="50">
        <v>5.0599999999999999E-2</v>
      </c>
      <c r="O12971" s="50">
        <v>5.0799999999999998E-2</v>
      </c>
      <c r="R12971" s="59"/>
    </row>
    <row r="12972" spans="11:18" x14ac:dyDescent="0.2">
      <c r="K12972" s="17">
        <v>12963</v>
      </c>
      <c r="L12972" s="50">
        <v>1.6903160164167439E-3</v>
      </c>
      <c r="M12972" s="50">
        <v>1.7036006745014696E-3</v>
      </c>
      <c r="N12972" s="50">
        <v>4.9200000000000001E-2</v>
      </c>
      <c r="O12972" s="50">
        <v>4.9399999999999999E-2</v>
      </c>
      <c r="R12972" s="59"/>
    </row>
    <row r="12973" spans="11:18" x14ac:dyDescent="0.2">
      <c r="K12973" s="17">
        <v>12964</v>
      </c>
      <c r="L12973" s="50">
        <v>1.772399668444718E-3</v>
      </c>
      <c r="M12973" s="50">
        <v>1.7865167680448785E-3</v>
      </c>
      <c r="N12973" s="50">
        <v>5.1799999999999999E-2</v>
      </c>
      <c r="O12973" s="50">
        <v>5.2600000000000001E-2</v>
      </c>
      <c r="R12973" s="59"/>
    </row>
    <row r="12974" spans="11:18" x14ac:dyDescent="0.2">
      <c r="K12974" s="17">
        <v>12965</v>
      </c>
      <c r="L12974" s="50">
        <v>1.9374282621186171E-3</v>
      </c>
      <c r="M12974" s="50">
        <v>1.9523343074468024E-3</v>
      </c>
      <c r="N12974" s="50">
        <v>5.5E-2</v>
      </c>
      <c r="O12974" s="50">
        <v>5.5599999999999997E-2</v>
      </c>
      <c r="R12974" s="59"/>
    </row>
    <row r="12975" spans="11:18" x14ac:dyDescent="0.2">
      <c r="K12975" s="17">
        <v>12966</v>
      </c>
      <c r="L12975" s="50">
        <v>1.7641265748326114E-3</v>
      </c>
      <c r="M12975" s="50">
        <v>1.7778610039439183E-3</v>
      </c>
      <c r="N12975" s="50">
        <v>5.0799999999999998E-2</v>
      </c>
      <c r="O12975" s="50">
        <v>5.0999999999999997E-2</v>
      </c>
      <c r="R12975" s="59"/>
    </row>
    <row r="12976" spans="11:18" x14ac:dyDescent="0.2">
      <c r="K12976" s="17">
        <v>12967</v>
      </c>
      <c r="L12976" s="50">
        <v>1.7752265808743271E-3</v>
      </c>
      <c r="M12976" s="50">
        <v>1.7903422142138555E-3</v>
      </c>
      <c r="N12976" s="50">
        <v>5.6000000000000001E-2</v>
      </c>
      <c r="O12976" s="50">
        <v>5.6399999999999999E-2</v>
      </c>
      <c r="R12976" s="59"/>
    </row>
    <row r="12977" spans="11:18" x14ac:dyDescent="0.2">
      <c r="K12977" s="17">
        <v>12968</v>
      </c>
      <c r="L12977" s="50">
        <v>1.9694254368337002E-3</v>
      </c>
      <c r="M12977" s="50">
        <v>1.983823405756847E-3</v>
      </c>
      <c r="N12977" s="50">
        <v>5.2999999999999999E-2</v>
      </c>
      <c r="O12977" s="50">
        <v>5.3600000000000002E-2</v>
      </c>
      <c r="R12977" s="59"/>
    </row>
    <row r="12978" spans="11:18" x14ac:dyDescent="0.2">
      <c r="K12978" s="17">
        <v>12969</v>
      </c>
      <c r="L12978" s="50">
        <v>1.8305011045385538E-3</v>
      </c>
      <c r="M12978" s="50">
        <v>1.8453253657316981E-3</v>
      </c>
      <c r="N12978" s="50">
        <v>5.4800000000000001E-2</v>
      </c>
      <c r="O12978" s="50">
        <v>5.5E-2</v>
      </c>
      <c r="R12978" s="59"/>
    </row>
    <row r="12979" spans="11:18" x14ac:dyDescent="0.2">
      <c r="K12979" s="17">
        <v>12970</v>
      </c>
      <c r="L12979" s="50">
        <v>1.5192406840201791E-3</v>
      </c>
      <c r="M12979" s="50">
        <v>1.5326465575346395E-3</v>
      </c>
      <c r="N12979" s="50">
        <v>4.9599999999999998E-2</v>
      </c>
      <c r="O12979" s="50">
        <v>5.04E-2</v>
      </c>
      <c r="R12979" s="59"/>
    </row>
    <row r="12980" spans="11:18" x14ac:dyDescent="0.2">
      <c r="K12980" s="17">
        <v>12971</v>
      </c>
      <c r="L12980" s="50">
        <v>1.8032641307048128E-3</v>
      </c>
      <c r="M12980" s="50">
        <v>1.8178505320693877E-3</v>
      </c>
      <c r="N12980" s="50">
        <v>5.3999999999999999E-2</v>
      </c>
      <c r="O12980" s="50">
        <v>5.4199999999999998E-2</v>
      </c>
      <c r="R12980" s="59"/>
    </row>
    <row r="12981" spans="11:18" x14ac:dyDescent="0.2">
      <c r="K12981" s="17">
        <v>12972</v>
      </c>
      <c r="L12981" s="50">
        <v>1.6406548128811763E-3</v>
      </c>
      <c r="M12981" s="50">
        <v>1.6539055319547487E-3</v>
      </c>
      <c r="N12981" s="50">
        <v>4.9000000000000002E-2</v>
      </c>
      <c r="O12981" s="50">
        <v>4.9200000000000001E-2</v>
      </c>
      <c r="R12981" s="59"/>
    </row>
    <row r="12982" spans="11:18" x14ac:dyDescent="0.2">
      <c r="K12982" s="17">
        <v>12973</v>
      </c>
      <c r="L12982" s="50">
        <v>1.7537137252033336E-3</v>
      </c>
      <c r="M12982" s="50">
        <v>1.7679782149434271E-3</v>
      </c>
      <c r="N12982" s="50">
        <v>5.2400000000000002E-2</v>
      </c>
      <c r="O12982" s="50">
        <v>5.3199999999999997E-2</v>
      </c>
      <c r="R12982" s="59"/>
    </row>
    <row r="12983" spans="11:18" x14ac:dyDescent="0.2">
      <c r="K12983" s="17">
        <v>12974</v>
      </c>
      <c r="L12983" s="50">
        <v>1.7697618991979003E-3</v>
      </c>
      <c r="M12983" s="50">
        <v>1.7832232209064869E-3</v>
      </c>
      <c r="N12983" s="50">
        <v>4.9799999999999997E-2</v>
      </c>
      <c r="O12983" s="50">
        <v>4.9799999999999997E-2</v>
      </c>
      <c r="R12983" s="59"/>
    </row>
    <row r="12984" spans="11:18" x14ac:dyDescent="0.2">
      <c r="K12984" s="17">
        <v>12975</v>
      </c>
      <c r="L12984" s="50">
        <v>1.6900441181494272E-3</v>
      </c>
      <c r="M12984" s="50">
        <v>1.7043907685561582E-3</v>
      </c>
      <c r="N12984" s="50">
        <v>5.2999999999999999E-2</v>
      </c>
      <c r="O12984" s="50">
        <v>5.3600000000000002E-2</v>
      </c>
      <c r="R12984" s="59"/>
    </row>
    <row r="12985" spans="11:18" x14ac:dyDescent="0.2">
      <c r="K12985" s="17">
        <v>12976</v>
      </c>
      <c r="L12985" s="50">
        <v>1.7014808130121487E-3</v>
      </c>
      <c r="M12985" s="50">
        <v>1.7154467646825174E-3</v>
      </c>
      <c r="N12985" s="50">
        <v>5.16E-2</v>
      </c>
      <c r="O12985" s="50">
        <v>5.1999999999999998E-2</v>
      </c>
      <c r="R12985" s="59"/>
    </row>
    <row r="12986" spans="11:18" x14ac:dyDescent="0.2">
      <c r="K12986" s="17">
        <v>12977</v>
      </c>
      <c r="L12986" s="50">
        <v>1.8784508513873166E-3</v>
      </c>
      <c r="M12986" s="50">
        <v>1.8925935330994207E-3</v>
      </c>
      <c r="N12986" s="50">
        <v>5.1999999999999998E-2</v>
      </c>
      <c r="O12986" s="50">
        <v>5.2400000000000002E-2</v>
      </c>
      <c r="R12986" s="59"/>
    </row>
    <row r="12987" spans="11:18" x14ac:dyDescent="0.2">
      <c r="K12987" s="17">
        <v>12978</v>
      </c>
      <c r="L12987" s="50">
        <v>1.812495976940658E-3</v>
      </c>
      <c r="M12987" s="50">
        <v>1.8262816971219998E-3</v>
      </c>
      <c r="N12987" s="50">
        <v>5.0999999999999997E-2</v>
      </c>
      <c r="O12987" s="50">
        <v>5.0999999999999997E-2</v>
      </c>
      <c r="R12987" s="59"/>
    </row>
    <row r="12988" spans="11:18" x14ac:dyDescent="0.2">
      <c r="K12988" s="17">
        <v>12979</v>
      </c>
      <c r="L12988" s="50">
        <v>1.9657357899628696E-3</v>
      </c>
      <c r="M12988" s="50">
        <v>1.9803503062475825E-3</v>
      </c>
      <c r="N12988" s="50">
        <v>5.3800000000000001E-2</v>
      </c>
      <c r="O12988" s="50">
        <v>5.4399999999999997E-2</v>
      </c>
      <c r="R12988" s="59"/>
    </row>
    <row r="12989" spans="11:18" x14ac:dyDescent="0.2">
      <c r="K12989" s="17">
        <v>12980</v>
      </c>
      <c r="L12989" s="50">
        <v>1.635505900553597E-3</v>
      </c>
      <c r="M12989" s="50">
        <v>1.6497033293578738E-3</v>
      </c>
      <c r="N12989" s="50">
        <v>5.2600000000000001E-2</v>
      </c>
      <c r="O12989" s="50">
        <v>5.3199999999999997E-2</v>
      </c>
      <c r="R12989" s="59"/>
    </row>
    <row r="12990" spans="11:18" x14ac:dyDescent="0.2">
      <c r="K12990" s="17">
        <v>12981</v>
      </c>
      <c r="L12990" s="50">
        <v>1.693111567765699E-3</v>
      </c>
      <c r="M12990" s="50">
        <v>1.706686487318987E-3</v>
      </c>
      <c r="N12990" s="50">
        <v>5.0200000000000002E-2</v>
      </c>
      <c r="O12990" s="50">
        <v>5.04E-2</v>
      </c>
      <c r="R12990" s="59"/>
    </row>
    <row r="12991" spans="11:18" x14ac:dyDescent="0.2">
      <c r="K12991" s="17">
        <v>12982</v>
      </c>
      <c r="L12991" s="50">
        <v>1.8566566277951942E-3</v>
      </c>
      <c r="M12991" s="50">
        <v>1.8709383060991481E-3</v>
      </c>
      <c r="N12991" s="50">
        <v>5.2600000000000001E-2</v>
      </c>
      <c r="O12991" s="50">
        <v>5.3199999999999997E-2</v>
      </c>
      <c r="R12991" s="59"/>
    </row>
    <row r="12992" spans="11:18" x14ac:dyDescent="0.2">
      <c r="K12992" s="17">
        <v>12983</v>
      </c>
      <c r="L12992" s="50">
        <v>1.5890896670052623E-3</v>
      </c>
      <c r="M12992" s="50">
        <v>1.601508846148063E-3</v>
      </c>
      <c r="N12992" s="50">
        <v>4.5999999999999999E-2</v>
      </c>
      <c r="O12992" s="50">
        <v>4.5999999999999999E-2</v>
      </c>
      <c r="R12992" s="59"/>
    </row>
    <row r="12993" spans="11:18" x14ac:dyDescent="0.2">
      <c r="K12993" s="17">
        <v>12984</v>
      </c>
      <c r="L12993" s="50">
        <v>1.615092889754897E-3</v>
      </c>
      <c r="M12993" s="50">
        <v>1.628018409208169E-3</v>
      </c>
      <c r="N12993" s="50">
        <v>4.7800000000000002E-2</v>
      </c>
      <c r="O12993" s="50">
        <v>4.8000000000000001E-2</v>
      </c>
      <c r="R12993" s="59"/>
    </row>
    <row r="12994" spans="11:18" x14ac:dyDescent="0.2">
      <c r="K12994" s="17">
        <v>12985</v>
      </c>
      <c r="L12994" s="50">
        <v>1.6399790998275581E-3</v>
      </c>
      <c r="M12994" s="50">
        <v>1.6527383433781629E-3</v>
      </c>
      <c r="N12994" s="50">
        <v>4.7199999999999999E-2</v>
      </c>
      <c r="O12994" s="50">
        <v>4.7600000000000003E-2</v>
      </c>
      <c r="R12994" s="59"/>
    </row>
    <row r="12995" spans="11:18" x14ac:dyDescent="0.2">
      <c r="K12995" s="17">
        <v>12986</v>
      </c>
      <c r="L12995" s="50">
        <v>1.6765034374922108E-3</v>
      </c>
      <c r="M12995" s="50">
        <v>1.690545524494464E-3</v>
      </c>
      <c r="N12995" s="50">
        <v>5.1999999999999998E-2</v>
      </c>
      <c r="O12995" s="50">
        <v>5.2200000000000003E-2</v>
      </c>
      <c r="R12995" s="59"/>
    </row>
    <row r="12996" spans="11:18" x14ac:dyDescent="0.2">
      <c r="K12996" s="17">
        <v>12987</v>
      </c>
      <c r="L12996" s="50">
        <v>1.4730606943630725E-3</v>
      </c>
      <c r="M12996" s="50">
        <v>1.4860108203696354E-3</v>
      </c>
      <c r="N12996" s="50">
        <v>4.82E-2</v>
      </c>
      <c r="O12996" s="50">
        <v>4.82E-2</v>
      </c>
      <c r="R12996" s="59"/>
    </row>
    <row r="12997" spans="11:18" x14ac:dyDescent="0.2">
      <c r="K12997" s="17">
        <v>12988</v>
      </c>
      <c r="L12997" s="50">
        <v>2.066683411770714E-3</v>
      </c>
      <c r="M12997" s="50">
        <v>2.0818142576209658E-3</v>
      </c>
      <c r="N12997" s="50">
        <v>5.5800000000000002E-2</v>
      </c>
      <c r="O12997" s="50">
        <v>5.6000000000000001E-2</v>
      </c>
      <c r="R12997" s="59"/>
    </row>
    <row r="12998" spans="11:18" x14ac:dyDescent="0.2">
      <c r="K12998" s="17">
        <v>12989</v>
      </c>
      <c r="L12998" s="50">
        <v>1.7443301055626666E-3</v>
      </c>
      <c r="M12998" s="50">
        <v>1.7579035477911483E-3</v>
      </c>
      <c r="N12998" s="50">
        <v>5.0200000000000002E-2</v>
      </c>
      <c r="O12998" s="50">
        <v>5.04E-2</v>
      </c>
      <c r="R12998" s="59"/>
    </row>
    <row r="12999" spans="11:18" x14ac:dyDescent="0.2">
      <c r="K12999" s="17">
        <v>12990</v>
      </c>
      <c r="L12999" s="50">
        <v>1.8330181996884867E-3</v>
      </c>
      <c r="M12999" s="50">
        <v>1.8465367411894874E-3</v>
      </c>
      <c r="N12999" s="50">
        <v>4.9799999999999997E-2</v>
      </c>
      <c r="O12999" s="50">
        <v>0.05</v>
      </c>
      <c r="R12999" s="59"/>
    </row>
    <row r="13000" spans="11:18" x14ac:dyDescent="0.2">
      <c r="K13000" s="17">
        <v>12991</v>
      </c>
      <c r="L13000" s="50">
        <v>1.8639012352710828E-3</v>
      </c>
      <c r="M13000" s="50">
        <v>1.8787901377955527E-3</v>
      </c>
      <c r="N13000" s="50">
        <v>5.5199999999999999E-2</v>
      </c>
      <c r="O13000" s="50">
        <v>5.5199999999999999E-2</v>
      </c>
      <c r="R13000" s="59"/>
    </row>
    <row r="13001" spans="11:18" x14ac:dyDescent="0.2">
      <c r="K13001" s="17">
        <v>12992</v>
      </c>
      <c r="L13001" s="50">
        <v>1.8833646817304861E-3</v>
      </c>
      <c r="M13001" s="50">
        <v>1.8984421850296205E-3</v>
      </c>
      <c r="N13001" s="50">
        <v>5.5599999999999997E-2</v>
      </c>
      <c r="O13001" s="50">
        <v>5.62E-2</v>
      </c>
      <c r="R13001" s="59"/>
    </row>
    <row r="13002" spans="11:18" x14ac:dyDescent="0.2">
      <c r="K13002" s="17">
        <v>12993</v>
      </c>
      <c r="L13002" s="50">
        <v>1.8679060344652275E-3</v>
      </c>
      <c r="M13002" s="50">
        <v>1.8822922995233985E-3</v>
      </c>
      <c r="N13002" s="50">
        <v>5.2600000000000001E-2</v>
      </c>
      <c r="O13002" s="50">
        <v>5.3600000000000002E-2</v>
      </c>
      <c r="R13002" s="59"/>
    </row>
    <row r="13003" spans="11:18" x14ac:dyDescent="0.2">
      <c r="K13003" s="17">
        <v>12994</v>
      </c>
      <c r="L13003" s="50">
        <v>1.7713489922913459E-3</v>
      </c>
      <c r="M13003" s="50">
        <v>1.7845253499830366E-3</v>
      </c>
      <c r="N13003" s="50">
        <v>4.8599999999999997E-2</v>
      </c>
      <c r="O13003" s="50">
        <v>4.8800000000000003E-2</v>
      </c>
      <c r="R13003" s="59"/>
    </row>
    <row r="13004" spans="11:18" x14ac:dyDescent="0.2">
      <c r="K13004" s="17">
        <v>12995</v>
      </c>
      <c r="L13004" s="50">
        <v>1.8401816937244249E-3</v>
      </c>
      <c r="M13004" s="50">
        <v>1.8542383376158227E-3</v>
      </c>
      <c r="N13004" s="50">
        <v>5.1999999999999998E-2</v>
      </c>
      <c r="O13004" s="50">
        <v>5.2200000000000003E-2</v>
      </c>
      <c r="R13004" s="59"/>
    </row>
    <row r="13005" spans="11:18" x14ac:dyDescent="0.2">
      <c r="K13005" s="17">
        <v>12996</v>
      </c>
      <c r="L13005" s="50">
        <v>1.5740225077914096E-3</v>
      </c>
      <c r="M13005" s="50">
        <v>1.5870036084086876E-3</v>
      </c>
      <c r="N13005" s="50">
        <v>4.8000000000000001E-2</v>
      </c>
      <c r="O13005" s="50">
        <v>4.82E-2</v>
      </c>
      <c r="R13005" s="59"/>
    </row>
    <row r="13006" spans="11:18" x14ac:dyDescent="0.2">
      <c r="K13006" s="17">
        <v>12997</v>
      </c>
      <c r="L13006" s="50">
        <v>2.0245360072634823E-3</v>
      </c>
      <c r="M13006" s="50">
        <v>2.0407708524803514E-3</v>
      </c>
      <c r="N13006" s="50">
        <v>6.0199999999999997E-2</v>
      </c>
      <c r="O13006" s="50">
        <v>6.0199999999999997E-2</v>
      </c>
      <c r="R13006" s="59"/>
    </row>
    <row r="13007" spans="11:18" x14ac:dyDescent="0.2">
      <c r="K13007" s="17">
        <v>12998</v>
      </c>
      <c r="L13007" s="50">
        <v>1.9247031130067459E-3</v>
      </c>
      <c r="M13007" s="50">
        <v>1.9402572180473121E-3</v>
      </c>
      <c r="N13007" s="50">
        <v>5.7599999999999998E-2</v>
      </c>
      <c r="O13007" s="50">
        <v>5.8000000000000003E-2</v>
      </c>
      <c r="R13007" s="59"/>
    </row>
    <row r="13008" spans="11:18" x14ac:dyDescent="0.2">
      <c r="K13008" s="17">
        <v>12999</v>
      </c>
      <c r="L13008" s="50">
        <v>1.768203593945293E-3</v>
      </c>
      <c r="M13008" s="50">
        <v>1.7821198054926658E-3</v>
      </c>
      <c r="N13008" s="50">
        <v>5.0999999999999997E-2</v>
      </c>
      <c r="O13008" s="50">
        <v>5.16E-2</v>
      </c>
      <c r="R13008" s="59"/>
    </row>
    <row r="13009" spans="11:18" x14ac:dyDescent="0.2">
      <c r="K13009" s="17">
        <v>13000</v>
      </c>
      <c r="L13009" s="50">
        <v>1.430377087178352E-3</v>
      </c>
      <c r="M13009" s="50">
        <v>1.4420979381936337E-3</v>
      </c>
      <c r="N13009" s="50">
        <v>4.3400000000000001E-2</v>
      </c>
      <c r="O13009" s="50">
        <v>4.36E-2</v>
      </c>
      <c r="R13009" s="59"/>
    </row>
    <row r="13010" spans="11:18" x14ac:dyDescent="0.2">
      <c r="K13010" s="17">
        <v>13001</v>
      </c>
      <c r="L13010" s="50">
        <v>1.7830887277750201E-3</v>
      </c>
      <c r="M13010" s="50">
        <v>1.797347654479773E-3</v>
      </c>
      <c r="N13010" s="50">
        <v>5.28E-2</v>
      </c>
      <c r="O13010" s="50">
        <v>5.2999999999999999E-2</v>
      </c>
      <c r="R13010" s="59"/>
    </row>
    <row r="13011" spans="11:18" x14ac:dyDescent="0.2">
      <c r="K13011" s="17">
        <v>13002</v>
      </c>
      <c r="L13011" s="50">
        <v>1.7906541330569186E-3</v>
      </c>
      <c r="M13011" s="50">
        <v>1.804778334544234E-3</v>
      </c>
      <c r="N13011" s="50">
        <v>5.2200000000000003E-2</v>
      </c>
      <c r="O13011" s="50">
        <v>5.2400000000000002E-2</v>
      </c>
      <c r="R13011" s="59"/>
    </row>
    <row r="13012" spans="11:18" x14ac:dyDescent="0.2">
      <c r="K13012" s="17">
        <v>13003</v>
      </c>
      <c r="L13012" s="50">
        <v>1.7117406387868568E-3</v>
      </c>
      <c r="M13012" s="50">
        <v>1.7261140470719049E-3</v>
      </c>
      <c r="N13012" s="50">
        <v>5.3400000000000003E-2</v>
      </c>
      <c r="O13012" s="50">
        <v>5.3400000000000003E-2</v>
      </c>
      <c r="R13012" s="59"/>
    </row>
    <row r="13013" spans="11:18" x14ac:dyDescent="0.2">
      <c r="K13013" s="17">
        <v>13004</v>
      </c>
      <c r="L13013" s="50">
        <v>1.6481150871025519E-3</v>
      </c>
      <c r="M13013" s="50">
        <v>1.6620947457608867E-3</v>
      </c>
      <c r="N13013" s="50">
        <v>5.1799999999999999E-2</v>
      </c>
      <c r="O13013" s="50">
        <v>5.1999999999999998E-2</v>
      </c>
      <c r="R13013" s="59"/>
    </row>
    <row r="13014" spans="11:18" x14ac:dyDescent="0.2">
      <c r="K13014" s="17">
        <v>13005</v>
      </c>
      <c r="L13014" s="50">
        <v>1.698547119685993E-3</v>
      </c>
      <c r="M13014" s="50">
        <v>1.7115996707534591E-3</v>
      </c>
      <c r="N13014" s="50">
        <v>4.82E-2</v>
      </c>
      <c r="O13014" s="50">
        <v>4.8599999999999997E-2</v>
      </c>
      <c r="R13014" s="59"/>
    </row>
    <row r="13015" spans="11:18" x14ac:dyDescent="0.2">
      <c r="K13015" s="17">
        <v>13006</v>
      </c>
      <c r="L13015" s="50">
        <v>1.7891985371618806E-3</v>
      </c>
      <c r="M13015" s="50">
        <v>1.803981994434898E-3</v>
      </c>
      <c r="N13015" s="50">
        <v>5.4399999999999997E-2</v>
      </c>
      <c r="O13015" s="50">
        <v>5.5E-2</v>
      </c>
      <c r="R13015" s="59"/>
    </row>
    <row r="13016" spans="11:18" x14ac:dyDescent="0.2">
      <c r="K13016" s="17">
        <v>13007</v>
      </c>
      <c r="L13016" s="50">
        <v>1.6315685005292345E-3</v>
      </c>
      <c r="M13016" s="50">
        <v>1.6448810159103303E-3</v>
      </c>
      <c r="N13016" s="50">
        <v>4.9399999999999999E-2</v>
      </c>
      <c r="O13016" s="50">
        <v>4.9399999999999999E-2</v>
      </c>
      <c r="R13016" s="59"/>
    </row>
    <row r="13017" spans="11:18" x14ac:dyDescent="0.2">
      <c r="K13017" s="17">
        <v>13008</v>
      </c>
      <c r="L13017" s="50">
        <v>1.8134363911872981E-3</v>
      </c>
      <c r="M13017" s="50">
        <v>1.8285937436206758E-3</v>
      </c>
      <c r="N13017" s="50">
        <v>5.62E-2</v>
      </c>
      <c r="O13017" s="50">
        <v>5.6399999999999999E-2</v>
      </c>
      <c r="R13017" s="59"/>
    </row>
    <row r="13018" spans="11:18" x14ac:dyDescent="0.2">
      <c r="K13018" s="17">
        <v>13009</v>
      </c>
      <c r="L13018" s="50">
        <v>1.6446236329302913E-3</v>
      </c>
      <c r="M13018" s="50">
        <v>1.6580392553323311E-3</v>
      </c>
      <c r="N13018" s="50">
        <v>4.9399999999999999E-2</v>
      </c>
      <c r="O13018" s="50">
        <v>5.0200000000000002E-2</v>
      </c>
      <c r="R13018" s="59"/>
    </row>
    <row r="13019" spans="11:18" x14ac:dyDescent="0.2">
      <c r="K13019" s="17">
        <v>13010</v>
      </c>
      <c r="L13019" s="50">
        <v>1.7539216224401392E-3</v>
      </c>
      <c r="M13019" s="50">
        <v>1.767843309260321E-3</v>
      </c>
      <c r="N13019" s="50">
        <v>5.16E-2</v>
      </c>
      <c r="O13019" s="50">
        <v>5.16E-2</v>
      </c>
      <c r="R13019" s="59"/>
    </row>
    <row r="13020" spans="11:18" x14ac:dyDescent="0.2">
      <c r="K13020" s="17">
        <v>13011</v>
      </c>
      <c r="L13020" s="50">
        <v>1.9268993527758991E-3</v>
      </c>
      <c r="M13020" s="50">
        <v>1.9416149937511371E-3</v>
      </c>
      <c r="N13020" s="50">
        <v>5.4199999999999998E-2</v>
      </c>
      <c r="O13020" s="50">
        <v>5.4600000000000003E-2</v>
      </c>
      <c r="R13020" s="59"/>
    </row>
    <row r="13021" spans="11:18" x14ac:dyDescent="0.2">
      <c r="K13021" s="17">
        <v>13012</v>
      </c>
      <c r="L13021" s="50">
        <v>1.8873405688272437E-3</v>
      </c>
      <c r="M13021" s="50">
        <v>1.9018956567401269E-3</v>
      </c>
      <c r="N13021" s="50">
        <v>5.3600000000000002E-2</v>
      </c>
      <c r="O13021" s="50">
        <v>5.3999999999999999E-2</v>
      </c>
      <c r="R13021" s="59"/>
    </row>
    <row r="13022" spans="11:18" x14ac:dyDescent="0.2">
      <c r="K13022" s="17">
        <v>13013</v>
      </c>
      <c r="L13022" s="50">
        <v>1.7403324827663233E-3</v>
      </c>
      <c r="M13022" s="50">
        <v>1.7541479000323121E-3</v>
      </c>
      <c r="N13022" s="50">
        <v>5.0999999999999997E-2</v>
      </c>
      <c r="O13022" s="50">
        <v>5.1400000000000001E-2</v>
      </c>
      <c r="R13022" s="59"/>
    </row>
    <row r="13023" spans="11:18" x14ac:dyDescent="0.2">
      <c r="K13023" s="17">
        <v>13014</v>
      </c>
      <c r="L13023" s="50">
        <v>1.6600875687899079E-3</v>
      </c>
      <c r="M13023" s="50">
        <v>1.6738054481375108E-3</v>
      </c>
      <c r="N13023" s="50">
        <v>5.0799999999999998E-2</v>
      </c>
      <c r="O13023" s="50">
        <v>5.0999999999999997E-2</v>
      </c>
      <c r="R13023" s="59"/>
    </row>
    <row r="13024" spans="11:18" x14ac:dyDescent="0.2">
      <c r="K13024" s="17">
        <v>13015</v>
      </c>
      <c r="L13024" s="50">
        <v>1.8452513365809792E-3</v>
      </c>
      <c r="M13024" s="50">
        <v>1.8595650976576316E-3</v>
      </c>
      <c r="N13024" s="50">
        <v>5.2999999999999999E-2</v>
      </c>
      <c r="O13024" s="50">
        <v>5.2999999999999999E-2</v>
      </c>
      <c r="R13024" s="59"/>
    </row>
    <row r="13025" spans="11:18" x14ac:dyDescent="0.2">
      <c r="K13025" s="17">
        <v>13016</v>
      </c>
      <c r="L13025" s="50">
        <v>1.9451217856061994E-3</v>
      </c>
      <c r="M13025" s="50">
        <v>1.9601637309143607E-3</v>
      </c>
      <c r="N13025" s="50">
        <v>5.5599999999999997E-2</v>
      </c>
      <c r="O13025" s="50">
        <v>5.5800000000000002E-2</v>
      </c>
      <c r="R13025" s="59"/>
    </row>
    <row r="13026" spans="11:18" x14ac:dyDescent="0.2">
      <c r="K13026" s="17">
        <v>13017</v>
      </c>
      <c r="L13026" s="50">
        <v>1.7649815812058468E-3</v>
      </c>
      <c r="M13026" s="50">
        <v>1.7793093523557875E-3</v>
      </c>
      <c r="N13026" s="50">
        <v>5.2999999999999999E-2</v>
      </c>
      <c r="O13026" s="50">
        <v>5.3400000000000003E-2</v>
      </c>
      <c r="R13026" s="59"/>
    </row>
    <row r="13027" spans="11:18" x14ac:dyDescent="0.2">
      <c r="K13027" s="17">
        <v>13018</v>
      </c>
      <c r="L13027" s="50">
        <v>1.7069069707093302E-3</v>
      </c>
      <c r="M13027" s="50">
        <v>1.7207265947463445E-3</v>
      </c>
      <c r="N13027" s="50">
        <v>5.1200000000000002E-2</v>
      </c>
      <c r="O13027" s="50">
        <v>5.1400000000000001E-2</v>
      </c>
      <c r="R13027" s="59"/>
    </row>
    <row r="13028" spans="11:18" x14ac:dyDescent="0.2">
      <c r="K13028" s="17">
        <v>13019</v>
      </c>
      <c r="L13028" s="50">
        <v>1.6899736548687309E-3</v>
      </c>
      <c r="M13028" s="50">
        <v>1.7028721255016369E-3</v>
      </c>
      <c r="N13028" s="50">
        <v>4.7600000000000003E-2</v>
      </c>
      <c r="O13028" s="50">
        <v>4.7800000000000002E-2</v>
      </c>
      <c r="R13028" s="59"/>
    </row>
    <row r="13029" spans="11:18" x14ac:dyDescent="0.2">
      <c r="K13029" s="17">
        <v>13020</v>
      </c>
      <c r="L13029" s="50">
        <v>1.7736589477940384E-3</v>
      </c>
      <c r="M13029" s="50">
        <v>1.7888803421103531E-3</v>
      </c>
      <c r="N13029" s="50">
        <v>5.6599999999999998E-2</v>
      </c>
      <c r="O13029" s="50">
        <v>5.6599999999999998E-2</v>
      </c>
      <c r="R13029" s="59"/>
    </row>
    <row r="13030" spans="11:18" x14ac:dyDescent="0.2">
      <c r="K13030" s="17">
        <v>13021</v>
      </c>
      <c r="L13030" s="50">
        <v>1.5863990720737669E-3</v>
      </c>
      <c r="M13030" s="50">
        <v>1.6002642965834192E-3</v>
      </c>
      <c r="N13030" s="50">
        <v>5.1200000000000002E-2</v>
      </c>
      <c r="O13030" s="50">
        <v>5.1799999999999999E-2</v>
      </c>
      <c r="R13030" s="59"/>
    </row>
    <row r="13031" spans="11:18" x14ac:dyDescent="0.2">
      <c r="K13031" s="17">
        <v>13022</v>
      </c>
      <c r="L13031" s="50">
        <v>1.8795661343738142E-3</v>
      </c>
      <c r="M13031" s="50">
        <v>1.8939506928800913E-3</v>
      </c>
      <c r="N13031" s="50">
        <v>5.2600000000000001E-2</v>
      </c>
      <c r="O13031" s="50">
        <v>5.3400000000000003E-2</v>
      </c>
      <c r="R13031" s="59"/>
    </row>
    <row r="13032" spans="11:18" x14ac:dyDescent="0.2">
      <c r="K13032" s="17">
        <v>13023</v>
      </c>
      <c r="L13032" s="50">
        <v>1.4228193807297566E-3</v>
      </c>
      <c r="M13032" s="50">
        <v>1.4350542558401558E-3</v>
      </c>
      <c r="N13032" s="50">
        <v>4.5400000000000003E-2</v>
      </c>
      <c r="O13032" s="50">
        <v>4.58E-2</v>
      </c>
      <c r="R13032" s="59"/>
    </row>
    <row r="13033" spans="11:18" x14ac:dyDescent="0.2">
      <c r="K13033" s="17">
        <v>13024</v>
      </c>
      <c r="L13033" s="50">
        <v>1.7255206437925459E-3</v>
      </c>
      <c r="M13033" s="50">
        <v>1.7400330676663107E-3</v>
      </c>
      <c r="N13033" s="50">
        <v>5.3600000000000002E-2</v>
      </c>
      <c r="O13033" s="50">
        <v>5.4399999999999997E-2</v>
      </c>
      <c r="R13033" s="59"/>
    </row>
    <row r="13034" spans="11:18" x14ac:dyDescent="0.2">
      <c r="K13034" s="17">
        <v>13025</v>
      </c>
      <c r="L13034" s="50">
        <v>1.6089376137062615E-3</v>
      </c>
      <c r="M13034" s="50">
        <v>1.621725410516181E-3</v>
      </c>
      <c r="N13034" s="50">
        <v>4.7399999999999998E-2</v>
      </c>
      <c r="O13034" s="50">
        <v>4.7399999999999998E-2</v>
      </c>
      <c r="R13034" s="59"/>
    </row>
    <row r="13035" spans="11:18" x14ac:dyDescent="0.2">
      <c r="K13035" s="17">
        <v>13026</v>
      </c>
      <c r="L13035" s="50">
        <v>1.8369779147815442E-3</v>
      </c>
      <c r="M13035" s="50">
        <v>1.8513849257672263E-3</v>
      </c>
      <c r="N13035" s="50">
        <v>5.2999999999999999E-2</v>
      </c>
      <c r="O13035" s="50">
        <v>5.3600000000000002E-2</v>
      </c>
      <c r="R13035" s="59"/>
    </row>
    <row r="13036" spans="11:18" x14ac:dyDescent="0.2">
      <c r="K13036" s="17">
        <v>13027</v>
      </c>
      <c r="L13036" s="50">
        <v>1.8230936404068975E-3</v>
      </c>
      <c r="M13036" s="50">
        <v>1.8381136804527581E-3</v>
      </c>
      <c r="N13036" s="50">
        <v>5.5599999999999997E-2</v>
      </c>
      <c r="O13036" s="50">
        <v>5.5800000000000002E-2</v>
      </c>
      <c r="R13036" s="59"/>
    </row>
    <row r="13037" spans="11:18" x14ac:dyDescent="0.2">
      <c r="K13037" s="17">
        <v>13028</v>
      </c>
      <c r="L13037" s="50">
        <v>1.8636849062244824E-3</v>
      </c>
      <c r="M13037" s="50">
        <v>1.8787806546786314E-3</v>
      </c>
      <c r="N13037" s="50">
        <v>5.6000000000000001E-2</v>
      </c>
      <c r="O13037" s="50">
        <v>5.6000000000000001E-2</v>
      </c>
      <c r="R13037" s="59"/>
    </row>
    <row r="13038" spans="11:18" x14ac:dyDescent="0.2">
      <c r="K13038" s="17">
        <v>13029</v>
      </c>
      <c r="L13038" s="50">
        <v>1.8401677910715104E-3</v>
      </c>
      <c r="M13038" s="50">
        <v>1.8541197335225331E-3</v>
      </c>
      <c r="N13038" s="50">
        <v>5.1400000000000001E-2</v>
      </c>
      <c r="O13038" s="50">
        <v>5.1999999999999998E-2</v>
      </c>
      <c r="R13038" s="59"/>
    </row>
    <row r="13039" spans="11:18" x14ac:dyDescent="0.2">
      <c r="K13039" s="17">
        <v>13030</v>
      </c>
      <c r="L13039" s="50">
        <v>1.6455211919657294E-3</v>
      </c>
      <c r="M13039" s="50">
        <v>1.658747890680869E-3</v>
      </c>
      <c r="N13039" s="50">
        <v>4.9000000000000002E-2</v>
      </c>
      <c r="O13039" s="50">
        <v>4.9200000000000001E-2</v>
      </c>
      <c r="R13039" s="59"/>
    </row>
    <row r="13040" spans="11:18" x14ac:dyDescent="0.2">
      <c r="K13040" s="17">
        <v>13031</v>
      </c>
      <c r="L13040" s="50">
        <v>1.6481388261648097E-3</v>
      </c>
      <c r="M13040" s="50">
        <v>1.662006545413499E-3</v>
      </c>
      <c r="N13040" s="50">
        <v>5.1200000000000002E-2</v>
      </c>
      <c r="O13040" s="50">
        <v>5.2200000000000003E-2</v>
      </c>
      <c r="R13040" s="59"/>
    </row>
    <row r="13041" spans="11:18" x14ac:dyDescent="0.2">
      <c r="K13041" s="17">
        <v>13032</v>
      </c>
      <c r="L13041" s="50">
        <v>1.9733178728168024E-3</v>
      </c>
      <c r="M13041" s="50">
        <v>1.9881566557588839E-3</v>
      </c>
      <c r="N13041" s="50">
        <v>5.4800000000000001E-2</v>
      </c>
      <c r="O13041" s="50">
        <v>5.5E-2</v>
      </c>
      <c r="R13041" s="59"/>
    </row>
    <row r="13042" spans="11:18" x14ac:dyDescent="0.2">
      <c r="K13042" s="17">
        <v>13033</v>
      </c>
      <c r="L13042" s="50">
        <v>1.9513801276754951E-3</v>
      </c>
      <c r="M13042" s="50">
        <v>1.9669012845221941E-3</v>
      </c>
      <c r="N13042" s="50">
        <v>5.74E-2</v>
      </c>
      <c r="O13042" s="50">
        <v>5.7599999999999998E-2</v>
      </c>
      <c r="R13042" s="59"/>
    </row>
    <row r="13043" spans="11:18" x14ac:dyDescent="0.2">
      <c r="K13043" s="17">
        <v>13034</v>
      </c>
      <c r="L13043" s="50">
        <v>1.6777930212191591E-3</v>
      </c>
      <c r="M13043" s="50">
        <v>1.6909655173898202E-3</v>
      </c>
      <c r="N13043" s="50">
        <v>4.8800000000000003E-2</v>
      </c>
      <c r="O13043" s="50">
        <v>4.8800000000000003E-2</v>
      </c>
      <c r="R13043" s="59"/>
    </row>
    <row r="13044" spans="11:18" x14ac:dyDescent="0.2">
      <c r="K13044" s="17">
        <v>13035</v>
      </c>
      <c r="L13044" s="50">
        <v>1.7802560206818573E-3</v>
      </c>
      <c r="M13044" s="50">
        <v>1.7945927355526223E-3</v>
      </c>
      <c r="N13044" s="50">
        <v>5.2999999999999999E-2</v>
      </c>
      <c r="O13044" s="50">
        <v>5.3199999999999997E-2</v>
      </c>
      <c r="R13044" s="59"/>
    </row>
    <row r="13045" spans="11:18" x14ac:dyDescent="0.2">
      <c r="K13045" s="17">
        <v>13036</v>
      </c>
      <c r="L13045" s="50">
        <v>1.8848048924453348E-3</v>
      </c>
      <c r="M13045" s="50">
        <v>1.8995799277333812E-3</v>
      </c>
      <c r="N13045" s="50">
        <v>5.4399999999999997E-2</v>
      </c>
      <c r="O13045" s="50">
        <v>5.4800000000000001E-2</v>
      </c>
      <c r="R13045" s="59"/>
    </row>
    <row r="13046" spans="11:18" x14ac:dyDescent="0.2">
      <c r="K13046" s="17">
        <v>13037</v>
      </c>
      <c r="L13046" s="50">
        <v>1.5845234096666034E-3</v>
      </c>
      <c r="M13046" s="50">
        <v>1.5979526230214482E-3</v>
      </c>
      <c r="N13046" s="50">
        <v>4.9799999999999997E-2</v>
      </c>
      <c r="O13046" s="50">
        <v>0.05</v>
      </c>
      <c r="R13046" s="59"/>
    </row>
    <row r="13047" spans="11:18" x14ac:dyDescent="0.2">
      <c r="K13047" s="17">
        <v>13038</v>
      </c>
      <c r="L13047" s="50">
        <v>1.4689610395365138E-3</v>
      </c>
      <c r="M13047" s="50">
        <v>1.4828750179700053E-3</v>
      </c>
      <c r="N13047" s="50">
        <v>5.16E-2</v>
      </c>
      <c r="O13047" s="50">
        <v>5.2400000000000002E-2</v>
      </c>
      <c r="R13047" s="59"/>
    </row>
    <row r="13048" spans="11:18" x14ac:dyDescent="0.2">
      <c r="K13048" s="17">
        <v>13039</v>
      </c>
      <c r="L13048" s="50">
        <v>2.0460501233659219E-3</v>
      </c>
      <c r="M13048" s="50">
        <v>2.0609640868973688E-3</v>
      </c>
      <c r="N13048" s="50">
        <v>5.5E-2</v>
      </c>
      <c r="O13048" s="50">
        <v>5.5599999999999997E-2</v>
      </c>
      <c r="R13048" s="59"/>
    </row>
    <row r="13049" spans="11:18" x14ac:dyDescent="0.2">
      <c r="K13049" s="17">
        <v>13040</v>
      </c>
      <c r="L13049" s="50">
        <v>1.957350182051116E-3</v>
      </c>
      <c r="M13049" s="50">
        <v>1.9726878434346232E-3</v>
      </c>
      <c r="N13049" s="50">
        <v>5.6599999999999998E-2</v>
      </c>
      <c r="O13049" s="50">
        <v>5.7200000000000001E-2</v>
      </c>
      <c r="R13049" s="59"/>
    </row>
    <row r="13050" spans="11:18" x14ac:dyDescent="0.2">
      <c r="K13050" s="17">
        <v>13041</v>
      </c>
      <c r="L13050" s="50">
        <v>1.635329688983963E-3</v>
      </c>
      <c r="M13050" s="50">
        <v>1.6482632431082203E-3</v>
      </c>
      <c r="N13050" s="50">
        <v>4.7800000000000002E-2</v>
      </c>
      <c r="O13050" s="50">
        <v>4.82E-2</v>
      </c>
      <c r="R13050" s="59"/>
    </row>
    <row r="13051" spans="11:18" x14ac:dyDescent="0.2">
      <c r="K13051" s="17">
        <v>13042</v>
      </c>
      <c r="L13051" s="50">
        <v>1.7781090093540552E-3</v>
      </c>
      <c r="M13051" s="50">
        <v>1.7926161546553679E-3</v>
      </c>
      <c r="N13051" s="50">
        <v>5.3800000000000001E-2</v>
      </c>
      <c r="O13051" s="50">
        <v>5.3999999999999999E-2</v>
      </c>
      <c r="R13051" s="59"/>
    </row>
    <row r="13052" spans="11:18" x14ac:dyDescent="0.2">
      <c r="K13052" s="17">
        <v>13043</v>
      </c>
      <c r="L13052" s="50">
        <v>1.7449007030035321E-3</v>
      </c>
      <c r="M13052" s="50">
        <v>1.7590554938546276E-3</v>
      </c>
      <c r="N13052" s="50">
        <v>5.2400000000000002E-2</v>
      </c>
      <c r="O13052" s="50">
        <v>5.2600000000000001E-2</v>
      </c>
      <c r="R13052" s="59"/>
    </row>
    <row r="13053" spans="11:18" x14ac:dyDescent="0.2">
      <c r="K13053" s="17">
        <v>13044</v>
      </c>
      <c r="L13053" s="50">
        <v>1.5592603991070877E-3</v>
      </c>
      <c r="M13053" s="50">
        <v>1.5722761935728644E-3</v>
      </c>
      <c r="N13053" s="50">
        <v>4.82E-2</v>
      </c>
      <c r="O13053" s="50">
        <v>4.8599999999999997E-2</v>
      </c>
      <c r="R13053" s="59"/>
    </row>
    <row r="13054" spans="11:18" x14ac:dyDescent="0.2">
      <c r="K13054" s="17">
        <v>13045</v>
      </c>
      <c r="L13054" s="50">
        <v>1.9113232667577122E-3</v>
      </c>
      <c r="M13054" s="50">
        <v>1.9257379377110404E-3</v>
      </c>
      <c r="N13054" s="50">
        <v>5.3199999999999997E-2</v>
      </c>
      <c r="O13054" s="50">
        <v>5.3800000000000001E-2</v>
      </c>
      <c r="R13054" s="59"/>
    </row>
    <row r="13055" spans="11:18" x14ac:dyDescent="0.2">
      <c r="K13055" s="17">
        <v>13046</v>
      </c>
      <c r="L13055" s="50">
        <v>1.7798509596134477E-3</v>
      </c>
      <c r="M13055" s="50">
        <v>1.7928164228756679E-3</v>
      </c>
      <c r="N13055" s="50">
        <v>4.7800000000000002E-2</v>
      </c>
      <c r="O13055" s="50">
        <v>4.82E-2</v>
      </c>
      <c r="R13055" s="59"/>
    </row>
    <row r="13056" spans="11:18" x14ac:dyDescent="0.2">
      <c r="K13056" s="17">
        <v>13047</v>
      </c>
      <c r="L13056" s="50">
        <v>1.6071023389100034E-3</v>
      </c>
      <c r="M13056" s="50">
        <v>1.6202225575468396E-3</v>
      </c>
      <c r="N13056" s="50">
        <v>4.8599999999999997E-2</v>
      </c>
      <c r="O13056" s="50">
        <v>4.8800000000000003E-2</v>
      </c>
      <c r="R13056" s="59"/>
    </row>
    <row r="13057" spans="11:18" x14ac:dyDescent="0.2">
      <c r="K13057" s="17">
        <v>13048</v>
      </c>
      <c r="L13057" s="50">
        <v>1.7887518993407144E-3</v>
      </c>
      <c r="M13057" s="50">
        <v>1.8029461409686429E-3</v>
      </c>
      <c r="N13057" s="50">
        <v>5.2400000000000002E-2</v>
      </c>
      <c r="O13057" s="50">
        <v>5.28E-2</v>
      </c>
      <c r="R13057" s="59"/>
    </row>
    <row r="13058" spans="11:18" x14ac:dyDescent="0.2">
      <c r="K13058" s="17">
        <v>13049</v>
      </c>
      <c r="L13058" s="50">
        <v>1.8120775166119375E-3</v>
      </c>
      <c r="M13058" s="50">
        <v>1.8256166608399756E-3</v>
      </c>
      <c r="N13058" s="50">
        <v>4.9799999999999997E-2</v>
      </c>
      <c r="O13058" s="50">
        <v>5.04E-2</v>
      </c>
      <c r="R13058" s="59"/>
    </row>
    <row r="13059" spans="11:18" x14ac:dyDescent="0.2">
      <c r="K13059" s="17">
        <v>13050</v>
      </c>
      <c r="L13059" s="50">
        <v>1.7427947798353664E-3</v>
      </c>
      <c r="M13059" s="50">
        <v>1.7566620070605821E-3</v>
      </c>
      <c r="N13059" s="50">
        <v>5.1200000000000002E-2</v>
      </c>
      <c r="O13059" s="50">
        <v>5.16E-2</v>
      </c>
      <c r="R13059" s="59"/>
    </row>
    <row r="13060" spans="11:18" x14ac:dyDescent="0.2">
      <c r="K13060" s="17">
        <v>13051</v>
      </c>
      <c r="L13060" s="50">
        <v>1.7413520836126509E-3</v>
      </c>
      <c r="M13060" s="50">
        <v>1.7555221174206338E-3</v>
      </c>
      <c r="N13060" s="50">
        <v>5.2400000000000002E-2</v>
      </c>
      <c r="O13060" s="50">
        <v>5.2600000000000001E-2</v>
      </c>
      <c r="R13060" s="59"/>
    </row>
    <row r="13061" spans="11:18" x14ac:dyDescent="0.2">
      <c r="K13061" s="17">
        <v>13052</v>
      </c>
      <c r="L13061" s="50">
        <v>2.0308518884540644E-3</v>
      </c>
      <c r="M13061" s="50">
        <v>2.0456921170200985E-3</v>
      </c>
      <c r="N13061" s="50">
        <v>5.4800000000000001E-2</v>
      </c>
      <c r="O13061" s="50">
        <v>5.4800000000000001E-2</v>
      </c>
      <c r="R13061" s="59"/>
    </row>
    <row r="13062" spans="11:18" x14ac:dyDescent="0.2">
      <c r="K13062" s="17">
        <v>13053</v>
      </c>
      <c r="L13062" s="50">
        <v>1.9720953989391765E-3</v>
      </c>
      <c r="M13062" s="50">
        <v>1.987259536785605E-3</v>
      </c>
      <c r="N13062" s="50">
        <v>5.6000000000000001E-2</v>
      </c>
      <c r="O13062" s="50">
        <v>5.62E-2</v>
      </c>
      <c r="R13062" s="59"/>
    </row>
    <row r="13063" spans="11:18" x14ac:dyDescent="0.2">
      <c r="K13063" s="17">
        <v>13054</v>
      </c>
      <c r="L13063" s="50">
        <v>1.7371943676998843E-3</v>
      </c>
      <c r="M13063" s="50">
        <v>1.7506725869046165E-3</v>
      </c>
      <c r="N13063" s="50">
        <v>4.9599999999999998E-2</v>
      </c>
      <c r="O13063" s="50">
        <v>0.05</v>
      </c>
      <c r="R13063" s="59"/>
    </row>
    <row r="13064" spans="11:18" x14ac:dyDescent="0.2">
      <c r="K13064" s="17">
        <v>13055</v>
      </c>
      <c r="L13064" s="50">
        <v>1.6694467963369423E-3</v>
      </c>
      <c r="M13064" s="50">
        <v>1.6833511860638133E-3</v>
      </c>
      <c r="N13064" s="50">
        <v>5.1400000000000001E-2</v>
      </c>
      <c r="O13064" s="50">
        <v>5.1799999999999999E-2</v>
      </c>
      <c r="R13064" s="59"/>
    </row>
    <row r="13065" spans="11:18" x14ac:dyDescent="0.2">
      <c r="K13065" s="17">
        <v>13056</v>
      </c>
      <c r="L13065" s="50">
        <v>1.7313898056337108E-3</v>
      </c>
      <c r="M13065" s="50">
        <v>1.7441660556395465E-3</v>
      </c>
      <c r="N13065" s="50">
        <v>4.7199999999999999E-2</v>
      </c>
      <c r="O13065" s="50">
        <v>4.7199999999999999E-2</v>
      </c>
      <c r="R13065" s="59"/>
    </row>
    <row r="13066" spans="11:18" x14ac:dyDescent="0.2">
      <c r="K13066" s="17">
        <v>13057</v>
      </c>
      <c r="L13066" s="50">
        <v>1.6695441583246119E-3</v>
      </c>
      <c r="M13066" s="50">
        <v>1.6837878014433862E-3</v>
      </c>
      <c r="N13066" s="50">
        <v>5.2600000000000001E-2</v>
      </c>
      <c r="O13066" s="50">
        <v>5.3199999999999997E-2</v>
      </c>
      <c r="R13066" s="59"/>
    </row>
    <row r="13067" spans="11:18" x14ac:dyDescent="0.2">
      <c r="K13067" s="17">
        <v>13058</v>
      </c>
      <c r="L13067" s="50">
        <v>1.8073942657488302E-3</v>
      </c>
      <c r="M13067" s="50">
        <v>1.8208739953569722E-3</v>
      </c>
      <c r="N13067" s="50">
        <v>4.9599999999999998E-2</v>
      </c>
      <c r="O13067" s="50">
        <v>5.0200000000000002E-2</v>
      </c>
      <c r="R13067" s="59"/>
    </row>
    <row r="13068" spans="11:18" x14ac:dyDescent="0.2">
      <c r="K13068" s="17">
        <v>13059</v>
      </c>
      <c r="L13068" s="50">
        <v>1.9929207579872372E-3</v>
      </c>
      <c r="M13068" s="50">
        <v>2.0078833717155843E-3</v>
      </c>
      <c r="N13068" s="50">
        <v>5.5E-2</v>
      </c>
      <c r="O13068" s="50">
        <v>5.6000000000000001E-2</v>
      </c>
      <c r="R13068" s="59"/>
    </row>
    <row r="13069" spans="11:18" x14ac:dyDescent="0.2">
      <c r="K13069" s="17">
        <v>13060</v>
      </c>
      <c r="L13069" s="50">
        <v>1.8242541180655842E-3</v>
      </c>
      <c r="M13069" s="50">
        <v>1.8391000287249269E-3</v>
      </c>
      <c r="N13069" s="50">
        <v>5.5E-2</v>
      </c>
      <c r="O13069" s="50">
        <v>5.5199999999999999E-2</v>
      </c>
      <c r="R13069" s="59"/>
    </row>
    <row r="13070" spans="11:18" x14ac:dyDescent="0.2">
      <c r="K13070" s="17">
        <v>13061</v>
      </c>
      <c r="L13070" s="50">
        <v>1.3973876110880737E-3</v>
      </c>
      <c r="M13070" s="50">
        <v>1.4098473420693562E-3</v>
      </c>
      <c r="N13070" s="50">
        <v>4.6399999999999997E-2</v>
      </c>
      <c r="O13070" s="50">
        <v>4.6399999999999997E-2</v>
      </c>
      <c r="R13070" s="59"/>
    </row>
    <row r="13071" spans="11:18" x14ac:dyDescent="0.2">
      <c r="K13071" s="17">
        <v>13062</v>
      </c>
      <c r="L13071" s="50">
        <v>1.6949714340673469E-3</v>
      </c>
      <c r="M13071" s="50">
        <v>1.7080455543194977E-3</v>
      </c>
      <c r="N13071" s="50">
        <v>4.7800000000000002E-2</v>
      </c>
      <c r="O13071" s="50">
        <v>4.8800000000000003E-2</v>
      </c>
      <c r="R13071" s="59"/>
    </row>
    <row r="13072" spans="11:18" x14ac:dyDescent="0.2">
      <c r="K13072" s="17">
        <v>13063</v>
      </c>
      <c r="L13072" s="50">
        <v>1.6436326128540469E-3</v>
      </c>
      <c r="M13072" s="50">
        <v>1.6576419956927011E-3</v>
      </c>
      <c r="N13072" s="50">
        <v>5.1799999999999999E-2</v>
      </c>
      <c r="O13072" s="50">
        <v>5.2400000000000002E-2</v>
      </c>
      <c r="R13072" s="59"/>
    </row>
    <row r="13073" spans="11:18" x14ac:dyDescent="0.2">
      <c r="K13073" s="17">
        <v>13064</v>
      </c>
      <c r="L13073" s="50">
        <v>1.6730220703784489E-3</v>
      </c>
      <c r="M13073" s="50">
        <v>1.6866072681360289E-3</v>
      </c>
      <c r="N13073" s="50">
        <v>5.0200000000000002E-2</v>
      </c>
      <c r="O13073" s="50">
        <v>5.0599999999999999E-2</v>
      </c>
      <c r="R13073" s="59"/>
    </row>
    <row r="13074" spans="11:18" x14ac:dyDescent="0.2">
      <c r="K13074" s="17">
        <v>13065</v>
      </c>
      <c r="L13074" s="50">
        <v>1.7642292095585059E-3</v>
      </c>
      <c r="M13074" s="50">
        <v>1.7777338641961115E-3</v>
      </c>
      <c r="N13074" s="50">
        <v>4.9799999999999997E-2</v>
      </c>
      <c r="O13074" s="50">
        <v>0.05</v>
      </c>
      <c r="R13074" s="59"/>
    </row>
    <row r="13075" spans="11:18" x14ac:dyDescent="0.2">
      <c r="K13075" s="17">
        <v>13066</v>
      </c>
      <c r="L13075" s="50">
        <v>1.6242934962022791E-3</v>
      </c>
      <c r="M13075" s="50">
        <v>1.6377570916378094E-3</v>
      </c>
      <c r="N13075" s="50">
        <v>4.9799999999999997E-2</v>
      </c>
      <c r="O13075" s="50">
        <v>0.05</v>
      </c>
      <c r="R13075" s="59"/>
    </row>
    <row r="13076" spans="11:18" x14ac:dyDescent="0.2">
      <c r="K13076" s="17">
        <v>13067</v>
      </c>
      <c r="L13076" s="50">
        <v>1.5116649204269443E-3</v>
      </c>
      <c r="M13076" s="50">
        <v>1.5239419774244758E-3</v>
      </c>
      <c r="N13076" s="50">
        <v>4.5199999999999997E-2</v>
      </c>
      <c r="O13076" s="50">
        <v>4.5600000000000002E-2</v>
      </c>
      <c r="R13076" s="59"/>
    </row>
    <row r="13077" spans="11:18" x14ac:dyDescent="0.2">
      <c r="K13077" s="17">
        <v>13068</v>
      </c>
      <c r="L13077" s="50">
        <v>1.5216514129194651E-3</v>
      </c>
      <c r="M13077" s="50">
        <v>1.534885243472261E-3</v>
      </c>
      <c r="N13077" s="50">
        <v>4.9000000000000002E-2</v>
      </c>
      <c r="O13077" s="50">
        <v>4.9599999999999998E-2</v>
      </c>
      <c r="R13077" s="59"/>
    </row>
    <row r="13078" spans="11:18" x14ac:dyDescent="0.2">
      <c r="K13078" s="17">
        <v>13069</v>
      </c>
      <c r="L13078" s="50">
        <v>1.9289608962567018E-3</v>
      </c>
      <c r="M13078" s="50">
        <v>1.9427417880963159E-3</v>
      </c>
      <c r="N13078" s="50">
        <v>5.0599999999999999E-2</v>
      </c>
      <c r="O13078" s="50">
        <v>5.0999999999999997E-2</v>
      </c>
      <c r="R13078" s="59"/>
    </row>
    <row r="13079" spans="11:18" x14ac:dyDescent="0.2">
      <c r="K13079" s="17">
        <v>13070</v>
      </c>
      <c r="L13079" s="50">
        <v>1.8856675019990345E-3</v>
      </c>
      <c r="M13079" s="50">
        <v>1.9003415781136696E-3</v>
      </c>
      <c r="N13079" s="50">
        <v>5.3999999999999999E-2</v>
      </c>
      <c r="O13079" s="50">
        <v>5.4399999999999997E-2</v>
      </c>
      <c r="R13079" s="59"/>
    </row>
    <row r="13080" spans="11:18" x14ac:dyDescent="0.2">
      <c r="K13080" s="17">
        <v>13071</v>
      </c>
      <c r="L13080" s="50">
        <v>1.7782431078545418E-3</v>
      </c>
      <c r="M13080" s="50">
        <v>1.7915388189138476E-3</v>
      </c>
      <c r="N13080" s="50">
        <v>4.9000000000000002E-2</v>
      </c>
      <c r="O13080" s="50">
        <v>4.9399999999999999E-2</v>
      </c>
      <c r="R13080" s="59"/>
    </row>
    <row r="13081" spans="11:18" x14ac:dyDescent="0.2">
      <c r="K13081" s="17">
        <v>13072</v>
      </c>
      <c r="L13081" s="50">
        <v>1.7842650709120509E-3</v>
      </c>
      <c r="M13081" s="50">
        <v>1.7986485254169004E-3</v>
      </c>
      <c r="N13081" s="50">
        <v>5.3199999999999997E-2</v>
      </c>
      <c r="O13081" s="50">
        <v>5.3400000000000003E-2</v>
      </c>
      <c r="R13081" s="59"/>
    </row>
    <row r="13082" spans="11:18" x14ac:dyDescent="0.2">
      <c r="K13082" s="17">
        <v>13073</v>
      </c>
      <c r="L13082" s="50">
        <v>1.8049913856670874E-3</v>
      </c>
      <c r="M13082" s="50">
        <v>1.8189148883268433E-3</v>
      </c>
      <c r="N13082" s="50">
        <v>5.1200000000000002E-2</v>
      </c>
      <c r="O13082" s="50">
        <v>5.1799999999999999E-2</v>
      </c>
      <c r="R13082" s="59"/>
    </row>
    <row r="13083" spans="11:18" x14ac:dyDescent="0.2">
      <c r="K13083" s="17">
        <v>13074</v>
      </c>
      <c r="L13083" s="50">
        <v>1.7062727653283367E-3</v>
      </c>
      <c r="M13083" s="50">
        <v>1.7199017436804259E-3</v>
      </c>
      <c r="N13083" s="50">
        <v>5.04E-2</v>
      </c>
      <c r="O13083" s="50">
        <v>5.0599999999999999E-2</v>
      </c>
      <c r="R13083" s="59"/>
    </row>
    <row r="13084" spans="11:18" x14ac:dyDescent="0.2">
      <c r="K13084" s="17">
        <v>13075</v>
      </c>
      <c r="L13084" s="50">
        <v>1.7053830901276551E-3</v>
      </c>
      <c r="M13084" s="50">
        <v>1.7189300989730978E-3</v>
      </c>
      <c r="N13084" s="50">
        <v>0.05</v>
      </c>
      <c r="O13084" s="50">
        <v>5.0799999999999998E-2</v>
      </c>
      <c r="R13084" s="59"/>
    </row>
    <row r="13085" spans="11:18" x14ac:dyDescent="0.2">
      <c r="K13085" s="17">
        <v>13076</v>
      </c>
      <c r="L13085" s="50">
        <v>1.9084953258791209E-3</v>
      </c>
      <c r="M13085" s="50">
        <v>1.9237161309914451E-3</v>
      </c>
      <c r="N13085" s="50">
        <v>5.6399999999999999E-2</v>
      </c>
      <c r="O13085" s="50">
        <v>5.6599999999999998E-2</v>
      </c>
      <c r="R13085" s="59"/>
    </row>
    <row r="13086" spans="11:18" x14ac:dyDescent="0.2">
      <c r="K13086" s="17">
        <v>13077</v>
      </c>
      <c r="L13086" s="50">
        <v>1.9892087275672397E-3</v>
      </c>
      <c r="M13086" s="50">
        <v>2.0046574707805352E-3</v>
      </c>
      <c r="N13086" s="50">
        <v>5.7000000000000002E-2</v>
      </c>
      <c r="O13086" s="50">
        <v>5.74E-2</v>
      </c>
      <c r="R13086" s="59"/>
    </row>
    <row r="13087" spans="11:18" x14ac:dyDescent="0.2">
      <c r="K13087" s="17">
        <v>13078</v>
      </c>
      <c r="L13087" s="50">
        <v>1.7521896283758686E-3</v>
      </c>
      <c r="M13087" s="50">
        <v>1.7660197022795817E-3</v>
      </c>
      <c r="N13087" s="50">
        <v>5.0999999999999997E-2</v>
      </c>
      <c r="O13087" s="50">
        <v>5.16E-2</v>
      </c>
      <c r="R13087" s="59"/>
    </row>
    <row r="13088" spans="11:18" x14ac:dyDescent="0.2">
      <c r="K13088" s="17">
        <v>13079</v>
      </c>
      <c r="L13088" s="50">
        <v>1.6967165721179121E-3</v>
      </c>
      <c r="M13088" s="50">
        <v>1.7101447340112594E-3</v>
      </c>
      <c r="N13088" s="50">
        <v>4.9599999999999998E-2</v>
      </c>
      <c r="O13088" s="50">
        <v>4.9799999999999997E-2</v>
      </c>
      <c r="R13088" s="59"/>
    </row>
    <row r="13089" spans="11:18" x14ac:dyDescent="0.2">
      <c r="K13089" s="17">
        <v>13080</v>
      </c>
      <c r="L13089" s="50">
        <v>1.5717380971476179E-3</v>
      </c>
      <c r="M13089" s="50">
        <v>1.5852999204800592E-3</v>
      </c>
      <c r="N13089" s="50">
        <v>5.0200000000000002E-2</v>
      </c>
      <c r="O13089" s="50">
        <v>5.0599999999999999E-2</v>
      </c>
      <c r="R13089" s="59"/>
    </row>
    <row r="13090" spans="11:18" x14ac:dyDescent="0.2">
      <c r="K13090" s="17">
        <v>13081</v>
      </c>
      <c r="L13090" s="50">
        <v>1.6238761540312929E-3</v>
      </c>
      <c r="M13090" s="50">
        <v>1.6383573927728321E-3</v>
      </c>
      <c r="N13090" s="50">
        <v>5.3600000000000002E-2</v>
      </c>
      <c r="O13090" s="50">
        <v>5.4199999999999998E-2</v>
      </c>
      <c r="R13090" s="59"/>
    </row>
    <row r="13091" spans="11:18" x14ac:dyDescent="0.2">
      <c r="K13091" s="17">
        <v>13082</v>
      </c>
      <c r="L13091" s="50">
        <v>1.5203216355634305E-3</v>
      </c>
      <c r="M13091" s="50">
        <v>1.5326331768564102E-3</v>
      </c>
      <c r="N13091" s="50">
        <v>4.5400000000000003E-2</v>
      </c>
      <c r="O13091" s="50">
        <v>4.5999999999999999E-2</v>
      </c>
      <c r="R13091" s="59"/>
    </row>
    <row r="13092" spans="11:18" x14ac:dyDescent="0.2">
      <c r="K13092" s="17">
        <v>13083</v>
      </c>
      <c r="L13092" s="50">
        <v>1.6299949824543076E-3</v>
      </c>
      <c r="M13092" s="50">
        <v>1.6420654799832409E-3</v>
      </c>
      <c r="N13092" s="50">
        <v>4.4600000000000001E-2</v>
      </c>
      <c r="O13092" s="50">
        <v>4.4600000000000001E-2</v>
      </c>
      <c r="R13092" s="59"/>
    </row>
    <row r="13093" spans="11:18" x14ac:dyDescent="0.2">
      <c r="K13093" s="17">
        <v>13084</v>
      </c>
      <c r="L13093" s="50">
        <v>1.8887208815265711E-3</v>
      </c>
      <c r="M13093" s="50">
        <v>1.9036179285649684E-3</v>
      </c>
      <c r="N13093" s="50">
        <v>5.5199999999999999E-2</v>
      </c>
      <c r="O13093" s="50">
        <v>5.5199999999999999E-2</v>
      </c>
      <c r="R13093" s="59"/>
    </row>
    <row r="13094" spans="11:18" x14ac:dyDescent="0.2">
      <c r="K13094" s="17">
        <v>13085</v>
      </c>
      <c r="L13094" s="50">
        <v>1.8564430984637315E-3</v>
      </c>
      <c r="M13094" s="50">
        <v>1.8703984274873573E-3</v>
      </c>
      <c r="N13094" s="50">
        <v>5.16E-2</v>
      </c>
      <c r="O13094" s="50">
        <v>5.16E-2</v>
      </c>
      <c r="R13094" s="59"/>
    </row>
    <row r="13095" spans="11:18" x14ac:dyDescent="0.2">
      <c r="K13095" s="17">
        <v>13086</v>
      </c>
      <c r="L13095" s="50">
        <v>1.9023304391105771E-3</v>
      </c>
      <c r="M13095" s="50">
        <v>1.9170828581297145E-3</v>
      </c>
      <c r="N13095" s="50">
        <v>5.4600000000000003E-2</v>
      </c>
      <c r="O13095" s="50">
        <v>5.4800000000000001E-2</v>
      </c>
      <c r="R13095" s="59"/>
    </row>
    <row r="13096" spans="11:18" x14ac:dyDescent="0.2">
      <c r="K13096" s="17">
        <v>13087</v>
      </c>
      <c r="L13096" s="50">
        <v>1.6978460164810362E-3</v>
      </c>
      <c r="M13096" s="50">
        <v>1.7119398685761286E-3</v>
      </c>
      <c r="N13096" s="50">
        <v>5.2200000000000003E-2</v>
      </c>
      <c r="O13096" s="50">
        <v>5.2400000000000002E-2</v>
      </c>
      <c r="R13096" s="59"/>
    </row>
    <row r="13097" spans="11:18" x14ac:dyDescent="0.2">
      <c r="K13097" s="17">
        <v>13088</v>
      </c>
      <c r="L13097" s="50">
        <v>1.7054373976416934E-3</v>
      </c>
      <c r="M13097" s="50">
        <v>1.7186171149230862E-3</v>
      </c>
      <c r="N13097" s="50">
        <v>4.8599999999999997E-2</v>
      </c>
      <c r="O13097" s="50">
        <v>4.8800000000000003E-2</v>
      </c>
      <c r="R13097" s="59"/>
    </row>
    <row r="13098" spans="11:18" x14ac:dyDescent="0.2">
      <c r="K13098" s="17">
        <v>13089</v>
      </c>
      <c r="L13098" s="50">
        <v>2.0732100604740752E-3</v>
      </c>
      <c r="M13098" s="50">
        <v>2.0886666149690838E-3</v>
      </c>
      <c r="N13098" s="50">
        <v>5.6800000000000003E-2</v>
      </c>
      <c r="O13098" s="50">
        <v>5.7799999999999997E-2</v>
      </c>
      <c r="R13098" s="59"/>
    </row>
    <row r="13099" spans="11:18" x14ac:dyDescent="0.2">
      <c r="K13099" s="17">
        <v>13090</v>
      </c>
      <c r="L13099" s="50">
        <v>1.6728087484999417E-3</v>
      </c>
      <c r="M13099" s="50">
        <v>1.6874833332432601E-3</v>
      </c>
      <c r="N13099" s="50">
        <v>5.4600000000000003E-2</v>
      </c>
      <c r="O13099" s="50">
        <v>5.4800000000000001E-2</v>
      </c>
      <c r="R13099" s="59"/>
    </row>
    <row r="13100" spans="11:18" x14ac:dyDescent="0.2">
      <c r="K13100" s="17">
        <v>13091</v>
      </c>
      <c r="L13100" s="50">
        <v>1.9623372517504484E-3</v>
      </c>
      <c r="M13100" s="50">
        <v>1.9772585092355196E-3</v>
      </c>
      <c r="N13100" s="50">
        <v>5.5199999999999999E-2</v>
      </c>
      <c r="O13100" s="50">
        <v>5.5399999999999998E-2</v>
      </c>
      <c r="R13100" s="59"/>
    </row>
    <row r="13101" spans="11:18" x14ac:dyDescent="0.2">
      <c r="K13101" s="17">
        <v>13092</v>
      </c>
      <c r="L13101" s="50">
        <v>1.9143573063093483E-3</v>
      </c>
      <c r="M13101" s="50">
        <v>1.9278018895990143E-3</v>
      </c>
      <c r="N13101" s="50">
        <v>4.9399999999999999E-2</v>
      </c>
      <c r="O13101" s="50">
        <v>4.9599999999999998E-2</v>
      </c>
      <c r="R13101" s="59"/>
    </row>
    <row r="13102" spans="11:18" x14ac:dyDescent="0.2">
      <c r="K13102" s="17">
        <v>13093</v>
      </c>
      <c r="L13102" s="50">
        <v>1.8480773137547367E-3</v>
      </c>
      <c r="M13102" s="50">
        <v>1.8626296914619708E-3</v>
      </c>
      <c r="N13102" s="50">
        <v>5.3800000000000001E-2</v>
      </c>
      <c r="O13102" s="50">
        <v>5.3999999999999999E-2</v>
      </c>
      <c r="R13102" s="59"/>
    </row>
    <row r="13103" spans="11:18" x14ac:dyDescent="0.2">
      <c r="K13103" s="17">
        <v>13094</v>
      </c>
      <c r="L13103" s="50">
        <v>1.7034439841536501E-3</v>
      </c>
      <c r="M13103" s="50">
        <v>1.7176616434323496E-3</v>
      </c>
      <c r="N13103" s="50">
        <v>5.2200000000000003E-2</v>
      </c>
      <c r="O13103" s="50">
        <v>5.2999999999999999E-2</v>
      </c>
      <c r="R13103" s="59"/>
    </row>
    <row r="13104" spans="11:18" x14ac:dyDescent="0.2">
      <c r="K13104" s="17">
        <v>13095</v>
      </c>
      <c r="L13104" s="50">
        <v>1.5225317649304074E-3</v>
      </c>
      <c r="M13104" s="50">
        <v>1.5365221660744244E-3</v>
      </c>
      <c r="N13104" s="50">
        <v>5.1999999999999998E-2</v>
      </c>
      <c r="O13104" s="50">
        <v>5.2400000000000002E-2</v>
      </c>
      <c r="R13104" s="59"/>
    </row>
    <row r="13105" spans="11:18" x14ac:dyDescent="0.2">
      <c r="K13105" s="17">
        <v>13096</v>
      </c>
      <c r="L13105" s="50">
        <v>1.743078974344274E-3</v>
      </c>
      <c r="M13105" s="50">
        <v>1.7567171453000182E-3</v>
      </c>
      <c r="N13105" s="50">
        <v>5.04E-2</v>
      </c>
      <c r="O13105" s="50">
        <v>5.0599999999999999E-2</v>
      </c>
      <c r="R13105" s="59"/>
    </row>
    <row r="13106" spans="11:18" x14ac:dyDescent="0.2">
      <c r="K13106" s="17">
        <v>13097</v>
      </c>
      <c r="L13106" s="50">
        <v>1.891190901547898E-3</v>
      </c>
      <c r="M13106" s="50">
        <v>1.9052116028364398E-3</v>
      </c>
      <c r="N13106" s="50">
        <v>5.1400000000000001E-2</v>
      </c>
      <c r="O13106" s="50">
        <v>5.1999999999999998E-2</v>
      </c>
      <c r="R13106" s="59"/>
    </row>
    <row r="13107" spans="11:18" x14ac:dyDescent="0.2">
      <c r="K13107" s="17">
        <v>13098</v>
      </c>
      <c r="L13107" s="50">
        <v>1.6456022581229539E-3</v>
      </c>
      <c r="M13107" s="50">
        <v>1.6589193786516372E-3</v>
      </c>
      <c r="N13107" s="50">
        <v>4.9399999999999999E-2</v>
      </c>
      <c r="O13107" s="50">
        <v>4.9399999999999999E-2</v>
      </c>
      <c r="R13107" s="59"/>
    </row>
    <row r="13108" spans="11:18" x14ac:dyDescent="0.2">
      <c r="K13108" s="17">
        <v>13099</v>
      </c>
      <c r="L13108" s="50">
        <v>1.8822761480335941E-3</v>
      </c>
      <c r="M13108" s="50">
        <v>1.8960076417064368E-3</v>
      </c>
      <c r="N13108" s="50">
        <v>5.0599999999999999E-2</v>
      </c>
      <c r="O13108" s="50">
        <v>5.0799999999999998E-2</v>
      </c>
      <c r="R13108" s="59"/>
    </row>
    <row r="13109" spans="11:18" x14ac:dyDescent="0.2">
      <c r="K13109" s="17">
        <v>13100</v>
      </c>
      <c r="L13109" s="50">
        <v>1.8974310190318401E-3</v>
      </c>
      <c r="M13109" s="50">
        <v>1.9118222957409774E-3</v>
      </c>
      <c r="N13109" s="50">
        <v>5.3199999999999997E-2</v>
      </c>
      <c r="O13109" s="50">
        <v>5.3400000000000003E-2</v>
      </c>
      <c r="R13109" s="59"/>
    </row>
    <row r="13110" spans="11:18" x14ac:dyDescent="0.2">
      <c r="K13110" s="17">
        <v>13101</v>
      </c>
      <c r="L13110" s="50">
        <v>1.6735998917834945E-3</v>
      </c>
      <c r="M13110" s="50">
        <v>1.6870296581346796E-3</v>
      </c>
      <c r="N13110" s="50">
        <v>4.9799999999999997E-2</v>
      </c>
      <c r="O13110" s="50">
        <v>4.9799999999999997E-2</v>
      </c>
      <c r="R13110" s="59"/>
    </row>
    <row r="13111" spans="11:18" x14ac:dyDescent="0.2">
      <c r="K13111" s="17">
        <v>13102</v>
      </c>
      <c r="L13111" s="50">
        <v>1.6310107512645712E-3</v>
      </c>
      <c r="M13111" s="50">
        <v>1.6446239228227934E-3</v>
      </c>
      <c r="N13111" s="50">
        <v>5.04E-2</v>
      </c>
      <c r="O13111" s="50">
        <v>5.0599999999999999E-2</v>
      </c>
      <c r="R13111" s="59"/>
    </row>
    <row r="13112" spans="11:18" x14ac:dyDescent="0.2">
      <c r="K13112" s="17">
        <v>13103</v>
      </c>
      <c r="L13112" s="50">
        <v>1.7650834237122467E-3</v>
      </c>
      <c r="M13112" s="50">
        <v>1.7786165975053106E-3</v>
      </c>
      <c r="N13112" s="50">
        <v>4.9599999999999998E-2</v>
      </c>
      <c r="O13112" s="50">
        <v>5.04E-2</v>
      </c>
      <c r="R13112" s="59"/>
    </row>
    <row r="13113" spans="11:18" x14ac:dyDescent="0.2">
      <c r="K13113" s="17">
        <v>13104</v>
      </c>
      <c r="L13113" s="50">
        <v>1.7234885101745975E-3</v>
      </c>
      <c r="M13113" s="50">
        <v>1.7376931338778895E-3</v>
      </c>
      <c r="N13113" s="50">
        <v>5.2400000000000002E-2</v>
      </c>
      <c r="O13113" s="50">
        <v>5.2999999999999999E-2</v>
      </c>
      <c r="R13113" s="59"/>
    </row>
    <row r="13114" spans="11:18" x14ac:dyDescent="0.2">
      <c r="K13114" s="17">
        <v>13105</v>
      </c>
      <c r="L13114" s="50">
        <v>1.7922044307240913E-3</v>
      </c>
      <c r="M13114" s="50">
        <v>1.8057248461308753E-3</v>
      </c>
      <c r="N13114" s="50">
        <v>0.05</v>
      </c>
      <c r="O13114" s="50">
        <v>0.05</v>
      </c>
      <c r="R13114" s="59"/>
    </row>
    <row r="13115" spans="11:18" x14ac:dyDescent="0.2">
      <c r="K13115" s="17">
        <v>13106</v>
      </c>
      <c r="L13115" s="50">
        <v>1.8201794172690623E-3</v>
      </c>
      <c r="M13115" s="50">
        <v>1.8342282330453695E-3</v>
      </c>
      <c r="N13115" s="50">
        <v>5.1999999999999998E-2</v>
      </c>
      <c r="O13115" s="50">
        <v>5.2200000000000003E-2</v>
      </c>
      <c r="R13115" s="59"/>
    </row>
    <row r="13116" spans="11:18" x14ac:dyDescent="0.2">
      <c r="K13116" s="17">
        <v>13107</v>
      </c>
      <c r="L13116" s="50">
        <v>1.7460523636049026E-3</v>
      </c>
      <c r="M13116" s="50">
        <v>1.7605207140425922E-3</v>
      </c>
      <c r="N13116" s="50">
        <v>5.3600000000000002E-2</v>
      </c>
      <c r="O13116" s="50">
        <v>5.3999999999999999E-2</v>
      </c>
      <c r="R13116" s="59"/>
    </row>
    <row r="13117" spans="11:18" x14ac:dyDescent="0.2">
      <c r="K13117" s="17">
        <v>13108</v>
      </c>
      <c r="L13117" s="50">
        <v>1.802639116800497E-3</v>
      </c>
      <c r="M13117" s="50">
        <v>1.8168265312968402E-3</v>
      </c>
      <c r="N13117" s="50">
        <v>5.2200000000000003E-2</v>
      </c>
      <c r="O13117" s="50">
        <v>5.2600000000000001E-2</v>
      </c>
      <c r="R13117" s="59"/>
    </row>
    <row r="13118" spans="11:18" x14ac:dyDescent="0.2">
      <c r="K13118" s="17">
        <v>13109</v>
      </c>
      <c r="L13118" s="50">
        <v>1.7225252403362016E-3</v>
      </c>
      <c r="M13118" s="50">
        <v>1.7363331660418381E-3</v>
      </c>
      <c r="N13118" s="50">
        <v>5.1200000000000002E-2</v>
      </c>
      <c r="O13118" s="50">
        <v>5.1200000000000002E-2</v>
      </c>
      <c r="R13118" s="59"/>
    </row>
    <row r="13119" spans="11:18" x14ac:dyDescent="0.2">
      <c r="K13119" s="17">
        <v>13110</v>
      </c>
      <c r="L13119" s="50">
        <v>1.7615584953697141E-3</v>
      </c>
      <c r="M13119" s="50">
        <v>1.7758283722101112E-3</v>
      </c>
      <c r="N13119" s="50">
        <v>5.2400000000000002E-2</v>
      </c>
      <c r="O13119" s="50">
        <v>5.3400000000000003E-2</v>
      </c>
      <c r="R13119" s="59"/>
    </row>
    <row r="13120" spans="11:18" x14ac:dyDescent="0.2">
      <c r="K13120" s="17">
        <v>13111</v>
      </c>
      <c r="L13120" s="50">
        <v>1.8075517790591598E-3</v>
      </c>
      <c r="M13120" s="50">
        <v>1.821757410874896E-3</v>
      </c>
      <c r="N13120" s="50">
        <v>5.2600000000000001E-2</v>
      </c>
      <c r="O13120" s="50">
        <v>5.28E-2</v>
      </c>
      <c r="R13120" s="59"/>
    </row>
    <row r="13121" spans="11:18" x14ac:dyDescent="0.2">
      <c r="K13121" s="17">
        <v>13112</v>
      </c>
      <c r="L13121" s="50">
        <v>1.7012819744845874E-3</v>
      </c>
      <c r="M13121" s="50">
        <v>1.7161837976196143E-3</v>
      </c>
      <c r="N13121" s="50">
        <v>5.5199999999999999E-2</v>
      </c>
      <c r="O13121" s="50">
        <v>5.5800000000000002E-2</v>
      </c>
      <c r="R13121" s="59"/>
    </row>
    <row r="13122" spans="11:18" x14ac:dyDescent="0.2">
      <c r="K13122" s="17">
        <v>13113</v>
      </c>
      <c r="L13122" s="50">
        <v>1.753339935936554E-3</v>
      </c>
      <c r="M13122" s="50">
        <v>1.7677120600130874E-3</v>
      </c>
      <c r="N13122" s="50">
        <v>5.2999999999999999E-2</v>
      </c>
      <c r="O13122" s="50">
        <v>5.3600000000000002E-2</v>
      </c>
      <c r="R13122" s="59"/>
    </row>
    <row r="13123" spans="11:18" x14ac:dyDescent="0.2">
      <c r="K13123" s="17">
        <v>13114</v>
      </c>
      <c r="L13123" s="50">
        <v>1.9317975485976791E-3</v>
      </c>
      <c r="M13123" s="50">
        <v>1.9461397096290078E-3</v>
      </c>
      <c r="N13123" s="50">
        <v>5.2999999999999999E-2</v>
      </c>
      <c r="O13123" s="50">
        <v>5.2999999999999999E-2</v>
      </c>
      <c r="R13123" s="59"/>
    </row>
    <row r="13124" spans="11:18" x14ac:dyDescent="0.2">
      <c r="K13124" s="17">
        <v>13115</v>
      </c>
      <c r="L13124" s="50">
        <v>1.5167849449939336E-3</v>
      </c>
      <c r="M13124" s="50">
        <v>1.5294024026858964E-3</v>
      </c>
      <c r="N13124" s="50">
        <v>4.6600000000000003E-2</v>
      </c>
      <c r="O13124" s="50">
        <v>4.7E-2</v>
      </c>
      <c r="R13124" s="59"/>
    </row>
    <row r="13125" spans="11:18" x14ac:dyDescent="0.2">
      <c r="K13125" s="17">
        <v>13116</v>
      </c>
      <c r="L13125" s="50">
        <v>1.6697642547168282E-3</v>
      </c>
      <c r="M13125" s="50">
        <v>1.6837175428957147E-3</v>
      </c>
      <c r="N13125" s="50">
        <v>5.1400000000000001E-2</v>
      </c>
      <c r="O13125" s="50">
        <v>5.2200000000000003E-2</v>
      </c>
      <c r="R13125" s="59"/>
    </row>
    <row r="13126" spans="11:18" x14ac:dyDescent="0.2">
      <c r="K13126" s="17">
        <v>13117</v>
      </c>
      <c r="L13126" s="50">
        <v>1.9309227491021317E-3</v>
      </c>
      <c r="M13126" s="50">
        <v>1.946253544573229E-3</v>
      </c>
      <c r="N13126" s="50">
        <v>5.6599999999999998E-2</v>
      </c>
      <c r="O13126" s="50">
        <v>5.7000000000000002E-2</v>
      </c>
      <c r="R13126" s="59"/>
    </row>
    <row r="13127" spans="11:18" x14ac:dyDescent="0.2">
      <c r="K13127" s="17">
        <v>13118</v>
      </c>
      <c r="L13127" s="50">
        <v>1.7609805765471894E-3</v>
      </c>
      <c r="M13127" s="50">
        <v>1.7745137349320689E-3</v>
      </c>
      <c r="N13127" s="50">
        <v>4.9799999999999997E-2</v>
      </c>
      <c r="O13127" s="50">
        <v>5.04E-2</v>
      </c>
      <c r="R13127" s="59"/>
    </row>
    <row r="13128" spans="11:18" x14ac:dyDescent="0.2">
      <c r="K13128" s="17">
        <v>13119</v>
      </c>
      <c r="L13128" s="50">
        <v>1.7069378562564309E-3</v>
      </c>
      <c r="M13128" s="50">
        <v>1.7198525793526731E-3</v>
      </c>
      <c r="N13128" s="50">
        <v>4.7600000000000003E-2</v>
      </c>
      <c r="O13128" s="50">
        <v>4.82E-2</v>
      </c>
      <c r="R13128" s="59"/>
    </row>
    <row r="13129" spans="11:18" x14ac:dyDescent="0.2">
      <c r="K13129" s="17">
        <v>13120</v>
      </c>
      <c r="L13129" s="50">
        <v>1.6628679032588312E-3</v>
      </c>
      <c r="M13129" s="50">
        <v>1.6763705383371513E-3</v>
      </c>
      <c r="N13129" s="50">
        <v>0.05</v>
      </c>
      <c r="O13129" s="50">
        <v>5.0200000000000002E-2</v>
      </c>
      <c r="R13129" s="59"/>
    </row>
    <row r="13130" spans="11:18" x14ac:dyDescent="0.2">
      <c r="K13130" s="17">
        <v>13121</v>
      </c>
      <c r="L13130" s="50">
        <v>1.7563584375278269E-3</v>
      </c>
      <c r="M13130" s="50">
        <v>1.7708632673906746E-3</v>
      </c>
      <c r="N13130" s="50">
        <v>5.3800000000000001E-2</v>
      </c>
      <c r="O13130" s="50">
        <v>5.3999999999999999E-2</v>
      </c>
      <c r="R13130" s="59"/>
    </row>
    <row r="13131" spans="11:18" x14ac:dyDescent="0.2">
      <c r="K13131" s="17">
        <v>13122</v>
      </c>
      <c r="L13131" s="50">
        <v>1.8145514801972884E-3</v>
      </c>
      <c r="M13131" s="50">
        <v>1.8284336448410063E-3</v>
      </c>
      <c r="N13131" s="50">
        <v>5.0999999999999997E-2</v>
      </c>
      <c r="O13131" s="50">
        <v>5.1799999999999999E-2</v>
      </c>
      <c r="R13131" s="59"/>
    </row>
    <row r="13132" spans="11:18" x14ac:dyDescent="0.2">
      <c r="K13132" s="17">
        <v>13123</v>
      </c>
      <c r="L13132" s="50">
        <v>1.8155250729503553E-3</v>
      </c>
      <c r="M13132" s="50">
        <v>1.8303681797206804E-3</v>
      </c>
      <c r="N13132" s="50">
        <v>5.4800000000000001E-2</v>
      </c>
      <c r="O13132" s="50">
        <v>5.5399999999999998E-2</v>
      </c>
      <c r="R13132" s="59"/>
    </row>
    <row r="13133" spans="11:18" x14ac:dyDescent="0.2">
      <c r="K13133" s="17">
        <v>13124</v>
      </c>
      <c r="L13133" s="50">
        <v>1.7700722729524774E-3</v>
      </c>
      <c r="M13133" s="50">
        <v>1.7833785088213539E-3</v>
      </c>
      <c r="N13133" s="50">
        <v>4.9200000000000001E-2</v>
      </c>
      <c r="O13133" s="50">
        <v>4.9200000000000001E-2</v>
      </c>
      <c r="R13133" s="59"/>
    </row>
    <row r="13134" spans="11:18" x14ac:dyDescent="0.2">
      <c r="K13134" s="17">
        <v>13125</v>
      </c>
      <c r="L13134" s="50">
        <v>1.7543881478145906E-3</v>
      </c>
      <c r="M13134" s="50">
        <v>1.7685169046416697E-3</v>
      </c>
      <c r="N13134" s="50">
        <v>5.2400000000000002E-2</v>
      </c>
      <c r="O13134" s="50">
        <v>5.2400000000000002E-2</v>
      </c>
      <c r="R13134" s="59"/>
    </row>
    <row r="13135" spans="11:18" x14ac:dyDescent="0.2">
      <c r="K13135" s="17">
        <v>13126</v>
      </c>
      <c r="L13135" s="50">
        <v>1.9768412183417895E-3</v>
      </c>
      <c r="M13135" s="50">
        <v>1.9925948495509273E-3</v>
      </c>
      <c r="N13135" s="50">
        <v>5.8400000000000001E-2</v>
      </c>
      <c r="O13135" s="50">
        <v>5.8400000000000001E-2</v>
      </c>
      <c r="R13135" s="59"/>
    </row>
    <row r="13136" spans="11:18" x14ac:dyDescent="0.2">
      <c r="K13136" s="17">
        <v>13127</v>
      </c>
      <c r="L13136" s="50">
        <v>1.6547062431208684E-3</v>
      </c>
      <c r="M13136" s="50">
        <v>1.6687689004773888E-3</v>
      </c>
      <c r="N13136" s="50">
        <v>5.1999999999999998E-2</v>
      </c>
      <c r="O13136" s="50">
        <v>5.2600000000000001E-2</v>
      </c>
      <c r="R13136" s="59"/>
    </row>
    <row r="13137" spans="11:18" x14ac:dyDescent="0.2">
      <c r="K13137" s="17">
        <v>13128</v>
      </c>
      <c r="L13137" s="50">
        <v>1.701653256804719E-3</v>
      </c>
      <c r="M13137" s="50">
        <v>1.7151088908194147E-3</v>
      </c>
      <c r="N13137" s="50">
        <v>4.9599999999999998E-2</v>
      </c>
      <c r="O13137" s="50">
        <v>5.0200000000000002E-2</v>
      </c>
      <c r="R13137" s="59"/>
    </row>
    <row r="13138" spans="11:18" x14ac:dyDescent="0.2">
      <c r="K13138" s="17">
        <v>13129</v>
      </c>
      <c r="L13138" s="50">
        <v>1.5579558192448481E-3</v>
      </c>
      <c r="M13138" s="50">
        <v>1.5709340045259336E-3</v>
      </c>
      <c r="N13138" s="50">
        <v>4.82E-2</v>
      </c>
      <c r="O13138" s="50">
        <v>4.8399999999999999E-2</v>
      </c>
      <c r="R13138" s="59"/>
    </row>
    <row r="13139" spans="11:18" x14ac:dyDescent="0.2">
      <c r="K13139" s="17">
        <v>13130</v>
      </c>
      <c r="L13139" s="50">
        <v>1.6508710511871317E-3</v>
      </c>
      <c r="M13139" s="50">
        <v>1.6644103958269295E-3</v>
      </c>
      <c r="N13139" s="50">
        <v>0.05</v>
      </c>
      <c r="O13139" s="50">
        <v>5.04E-2</v>
      </c>
      <c r="R13139" s="59"/>
    </row>
    <row r="13140" spans="11:18" x14ac:dyDescent="0.2">
      <c r="K13140" s="17">
        <v>13131</v>
      </c>
      <c r="L13140" s="50">
        <v>1.6894848381206074E-3</v>
      </c>
      <c r="M13140" s="50">
        <v>1.7033167483147061E-3</v>
      </c>
      <c r="N13140" s="50">
        <v>5.0999999999999997E-2</v>
      </c>
      <c r="O13140" s="50">
        <v>5.16E-2</v>
      </c>
      <c r="R13140" s="59"/>
    </row>
    <row r="13141" spans="11:18" x14ac:dyDescent="0.2">
      <c r="K13141" s="17">
        <v>13132</v>
      </c>
      <c r="L13141" s="50">
        <v>1.6398194381652981E-3</v>
      </c>
      <c r="M13141" s="50">
        <v>1.6535982189467802E-3</v>
      </c>
      <c r="N13141" s="50">
        <v>5.0599999999999999E-2</v>
      </c>
      <c r="O13141" s="50">
        <v>5.16E-2</v>
      </c>
      <c r="R13141" s="59"/>
    </row>
    <row r="13142" spans="11:18" x14ac:dyDescent="0.2">
      <c r="K13142" s="17">
        <v>13133</v>
      </c>
      <c r="L13142" s="50">
        <v>2.0181118097635647E-3</v>
      </c>
      <c r="M13142" s="50">
        <v>2.0328145204259783E-3</v>
      </c>
      <c r="N13142" s="50">
        <v>5.4199999999999998E-2</v>
      </c>
      <c r="O13142" s="50">
        <v>5.4399999999999997E-2</v>
      </c>
      <c r="R13142" s="59"/>
    </row>
    <row r="13143" spans="11:18" x14ac:dyDescent="0.2">
      <c r="K13143" s="17">
        <v>13134</v>
      </c>
      <c r="L13143" s="50">
        <v>1.95731300282015E-3</v>
      </c>
      <c r="M13143" s="50">
        <v>1.9714048905463059E-3</v>
      </c>
      <c r="N13143" s="50">
        <v>5.1999999999999998E-2</v>
      </c>
      <c r="O13143" s="50">
        <v>5.1999999999999998E-2</v>
      </c>
      <c r="R13143" s="59"/>
    </row>
    <row r="13144" spans="11:18" x14ac:dyDescent="0.2">
      <c r="K13144" s="17">
        <v>13135</v>
      </c>
      <c r="L13144" s="50">
        <v>1.7516167754232676E-3</v>
      </c>
      <c r="M13144" s="50">
        <v>1.7656834011979335E-3</v>
      </c>
      <c r="N13144" s="50">
        <v>5.1999999999999998E-2</v>
      </c>
      <c r="O13144" s="50">
        <v>5.2200000000000003E-2</v>
      </c>
      <c r="R13144" s="59"/>
    </row>
    <row r="13145" spans="11:18" x14ac:dyDescent="0.2">
      <c r="K13145" s="17">
        <v>13136</v>
      </c>
      <c r="L13145" s="50">
        <v>1.6939165131901535E-3</v>
      </c>
      <c r="M13145" s="50">
        <v>1.7081605107269666E-3</v>
      </c>
      <c r="N13145" s="50">
        <v>5.28E-2</v>
      </c>
      <c r="O13145" s="50">
        <v>5.2999999999999999E-2</v>
      </c>
      <c r="R13145" s="59"/>
    </row>
    <row r="13146" spans="11:18" x14ac:dyDescent="0.2">
      <c r="K13146" s="17">
        <v>13137</v>
      </c>
      <c r="L13146" s="50">
        <v>1.443343271763229E-3</v>
      </c>
      <c r="M13146" s="50">
        <v>1.4554781192183412E-3</v>
      </c>
      <c r="N13146" s="50">
        <v>4.4600000000000001E-2</v>
      </c>
      <c r="O13146" s="50">
        <v>4.5400000000000003E-2</v>
      </c>
      <c r="R13146" s="59"/>
    </row>
    <row r="13147" spans="11:18" x14ac:dyDescent="0.2">
      <c r="K13147" s="17">
        <v>13138</v>
      </c>
      <c r="L13147" s="50">
        <v>1.8149349685644171E-3</v>
      </c>
      <c r="M13147" s="50">
        <v>1.8302382360733649E-3</v>
      </c>
      <c r="N13147" s="50">
        <v>5.6599999999999998E-2</v>
      </c>
      <c r="O13147" s="50">
        <v>5.74E-2</v>
      </c>
      <c r="R13147" s="59"/>
    </row>
    <row r="13148" spans="11:18" x14ac:dyDescent="0.2">
      <c r="K13148" s="17">
        <v>13139</v>
      </c>
      <c r="L13148" s="50">
        <v>1.5475833725791606E-3</v>
      </c>
      <c r="M13148" s="50">
        <v>1.5604839181211209E-3</v>
      </c>
      <c r="N13148" s="50">
        <v>4.7800000000000002E-2</v>
      </c>
      <c r="O13148" s="50">
        <v>4.8000000000000001E-2</v>
      </c>
      <c r="R13148" s="59"/>
    </row>
    <row r="13149" spans="11:18" x14ac:dyDescent="0.2">
      <c r="K13149" s="17">
        <v>13140</v>
      </c>
      <c r="L13149" s="50">
        <v>1.7366576345670566E-3</v>
      </c>
      <c r="M13149" s="50">
        <v>1.7507722628808213E-3</v>
      </c>
      <c r="N13149" s="50">
        <v>5.2200000000000003E-2</v>
      </c>
      <c r="O13149" s="50">
        <v>5.2600000000000001E-2</v>
      </c>
      <c r="R13149" s="59"/>
    </row>
    <row r="13150" spans="11:18" x14ac:dyDescent="0.2">
      <c r="K13150" s="17">
        <v>13141</v>
      </c>
      <c r="L13150" s="50">
        <v>1.6901084495091452E-3</v>
      </c>
      <c r="M13150" s="50">
        <v>1.7038654645011987E-3</v>
      </c>
      <c r="N13150" s="50">
        <v>5.0999999999999997E-2</v>
      </c>
      <c r="O13150" s="50">
        <v>5.1200000000000002E-2</v>
      </c>
      <c r="R13150" s="59"/>
    </row>
    <row r="13151" spans="11:18" x14ac:dyDescent="0.2">
      <c r="K13151" s="17">
        <v>13142</v>
      </c>
      <c r="L13151" s="50">
        <v>1.9674019540699937E-3</v>
      </c>
      <c r="M13151" s="50">
        <v>1.9829973001165195E-3</v>
      </c>
      <c r="N13151" s="50">
        <v>5.7799999999999997E-2</v>
      </c>
      <c r="O13151" s="50">
        <v>5.7799999999999997E-2</v>
      </c>
      <c r="R13151" s="59"/>
    </row>
    <row r="13152" spans="11:18" x14ac:dyDescent="0.2">
      <c r="K13152" s="17">
        <v>13143</v>
      </c>
      <c r="L13152" s="50">
        <v>1.7417896410240115E-3</v>
      </c>
      <c r="M13152" s="50">
        <v>1.7549132179705037E-3</v>
      </c>
      <c r="N13152" s="50">
        <v>4.8399999999999999E-2</v>
      </c>
      <c r="O13152" s="50">
        <v>4.8599999999999997E-2</v>
      </c>
      <c r="R13152" s="59"/>
    </row>
    <row r="13153" spans="11:18" x14ac:dyDescent="0.2">
      <c r="K13153" s="17">
        <v>13144</v>
      </c>
      <c r="L13153" s="50">
        <v>1.8897911162437143E-3</v>
      </c>
      <c r="M13153" s="50">
        <v>1.9034635934899766E-3</v>
      </c>
      <c r="N13153" s="50">
        <v>5.04E-2</v>
      </c>
      <c r="O13153" s="50">
        <v>5.0599999999999999E-2</v>
      </c>
      <c r="R13153" s="59"/>
    </row>
    <row r="13154" spans="11:18" x14ac:dyDescent="0.2">
      <c r="K13154" s="17">
        <v>13145</v>
      </c>
      <c r="L13154" s="50">
        <v>1.9157949391600607E-3</v>
      </c>
      <c r="M13154" s="50">
        <v>1.930287036657468E-3</v>
      </c>
      <c r="N13154" s="50">
        <v>5.3600000000000002E-2</v>
      </c>
      <c r="O13154" s="50">
        <v>5.3600000000000002E-2</v>
      </c>
      <c r="R13154" s="59"/>
    </row>
    <row r="13155" spans="11:18" x14ac:dyDescent="0.2">
      <c r="K13155" s="17">
        <v>13146</v>
      </c>
      <c r="L13155" s="50">
        <v>1.8891763124837696E-3</v>
      </c>
      <c r="M13155" s="50">
        <v>1.9035361167750362E-3</v>
      </c>
      <c r="N13155" s="50">
        <v>5.2999999999999999E-2</v>
      </c>
      <c r="O13155" s="50">
        <v>5.3400000000000003E-2</v>
      </c>
      <c r="R13155" s="59"/>
    </row>
    <row r="13156" spans="11:18" x14ac:dyDescent="0.2">
      <c r="K13156" s="17">
        <v>13147</v>
      </c>
      <c r="L13156" s="50">
        <v>1.5468852535303434E-3</v>
      </c>
      <c r="M13156" s="50">
        <v>1.5592905833849799E-3</v>
      </c>
      <c r="N13156" s="50">
        <v>4.5999999999999999E-2</v>
      </c>
      <c r="O13156" s="50">
        <v>4.5999999999999999E-2</v>
      </c>
      <c r="R13156" s="59"/>
    </row>
    <row r="13157" spans="11:18" x14ac:dyDescent="0.2">
      <c r="K13157" s="17">
        <v>13148</v>
      </c>
      <c r="L13157" s="50">
        <v>1.9787741073037631E-3</v>
      </c>
      <c r="M13157" s="50">
        <v>1.992909274998564E-3</v>
      </c>
      <c r="N13157" s="50">
        <v>5.16E-2</v>
      </c>
      <c r="O13157" s="50">
        <v>5.2400000000000002E-2</v>
      </c>
      <c r="R13157" s="59"/>
    </row>
    <row r="13158" spans="11:18" x14ac:dyDescent="0.2">
      <c r="K13158" s="17">
        <v>13149</v>
      </c>
      <c r="L13158" s="50">
        <v>1.4581879146180782E-3</v>
      </c>
      <c r="M13158" s="50">
        <v>1.4712110429067051E-3</v>
      </c>
      <c r="N13158" s="50">
        <v>4.8399999999999999E-2</v>
      </c>
      <c r="O13158" s="50">
        <v>4.8599999999999997E-2</v>
      </c>
      <c r="R13158" s="59"/>
    </row>
    <row r="13159" spans="11:18" x14ac:dyDescent="0.2">
      <c r="K13159" s="17">
        <v>13150</v>
      </c>
      <c r="L13159" s="50">
        <v>1.7670314527162563E-3</v>
      </c>
      <c r="M13159" s="50">
        <v>1.7813913487160122E-3</v>
      </c>
      <c r="N13159" s="50">
        <v>5.3199999999999997E-2</v>
      </c>
      <c r="O13159" s="50">
        <v>5.3400000000000003E-2</v>
      </c>
      <c r="R13159" s="59"/>
    </row>
    <row r="13160" spans="11:18" x14ac:dyDescent="0.2">
      <c r="K13160" s="17">
        <v>13151</v>
      </c>
      <c r="L13160" s="50">
        <v>1.6962359270109133E-3</v>
      </c>
      <c r="M13160" s="50">
        <v>1.7096448909661905E-3</v>
      </c>
      <c r="N13160" s="50">
        <v>4.9399999999999999E-2</v>
      </c>
      <c r="O13160" s="50">
        <v>4.9799999999999997E-2</v>
      </c>
      <c r="R13160" s="59"/>
    </row>
    <row r="13161" spans="11:18" x14ac:dyDescent="0.2">
      <c r="K13161" s="17">
        <v>13152</v>
      </c>
      <c r="L13161" s="50">
        <v>1.8194629595414871E-3</v>
      </c>
      <c r="M13161" s="50">
        <v>1.8334575491176111E-3</v>
      </c>
      <c r="N13161" s="50">
        <v>5.1400000000000001E-2</v>
      </c>
      <c r="O13161" s="50">
        <v>5.1999999999999998E-2</v>
      </c>
      <c r="R13161" s="59"/>
    </row>
    <row r="13162" spans="11:18" x14ac:dyDescent="0.2">
      <c r="K13162" s="17">
        <v>13153</v>
      </c>
      <c r="L13162" s="50">
        <v>1.7180629002371446E-3</v>
      </c>
      <c r="M13162" s="50">
        <v>1.7318176324060039E-3</v>
      </c>
      <c r="N13162" s="50">
        <v>5.0999999999999997E-2</v>
      </c>
      <c r="O13162" s="50">
        <v>5.0999999999999997E-2</v>
      </c>
      <c r="R13162" s="59"/>
    </row>
    <row r="13163" spans="11:18" x14ac:dyDescent="0.2">
      <c r="K13163" s="17">
        <v>13154</v>
      </c>
      <c r="L13163" s="50">
        <v>1.6166070012622622E-3</v>
      </c>
      <c r="M13163" s="50">
        <v>1.6307805010875619E-3</v>
      </c>
      <c r="N13163" s="50">
        <v>5.2600000000000001E-2</v>
      </c>
      <c r="O13163" s="50">
        <v>5.2999999999999999E-2</v>
      </c>
      <c r="R13163" s="59"/>
    </row>
    <row r="13164" spans="11:18" x14ac:dyDescent="0.2">
      <c r="K13164" s="17">
        <v>13155</v>
      </c>
      <c r="L13164" s="50">
        <v>1.9163535379663088E-3</v>
      </c>
      <c r="M13164" s="50">
        <v>1.9313045943713852E-3</v>
      </c>
      <c r="N13164" s="50">
        <v>5.5E-2</v>
      </c>
      <c r="O13164" s="50">
        <v>5.5800000000000002E-2</v>
      </c>
      <c r="R13164" s="59"/>
    </row>
    <row r="13165" spans="11:18" x14ac:dyDescent="0.2">
      <c r="K13165" s="17">
        <v>13156</v>
      </c>
      <c r="L13165" s="50">
        <v>2.0137758337942539E-3</v>
      </c>
      <c r="M13165" s="50">
        <v>2.0286964851795744E-3</v>
      </c>
      <c r="N13165" s="50">
        <v>5.5E-2</v>
      </c>
      <c r="O13165" s="50">
        <v>5.5399999999999998E-2</v>
      </c>
      <c r="R13165" s="59"/>
    </row>
    <row r="13166" spans="11:18" x14ac:dyDescent="0.2">
      <c r="K13166" s="17">
        <v>13157</v>
      </c>
      <c r="L13166" s="50">
        <v>1.5945362778875432E-3</v>
      </c>
      <c r="M13166" s="50">
        <v>1.6079666037468116E-3</v>
      </c>
      <c r="N13166" s="50">
        <v>4.9799999999999997E-2</v>
      </c>
      <c r="O13166" s="50">
        <v>0.05</v>
      </c>
      <c r="R13166" s="59"/>
    </row>
    <row r="13167" spans="11:18" x14ac:dyDescent="0.2">
      <c r="K13167" s="17">
        <v>13158</v>
      </c>
      <c r="L13167" s="50">
        <v>1.362160346027792E-3</v>
      </c>
      <c r="M13167" s="50">
        <v>1.3741382122322288E-3</v>
      </c>
      <c r="N13167" s="50">
        <v>4.3999999999999997E-2</v>
      </c>
      <c r="O13167" s="50">
        <v>4.48E-2</v>
      </c>
      <c r="R13167" s="59"/>
    </row>
    <row r="13168" spans="11:18" x14ac:dyDescent="0.2">
      <c r="K13168" s="17">
        <v>13159</v>
      </c>
      <c r="L13168" s="50">
        <v>2.0251844332924572E-3</v>
      </c>
      <c r="M13168" s="50">
        <v>2.0405979344393782E-3</v>
      </c>
      <c r="N13168" s="50">
        <v>5.6399999999999999E-2</v>
      </c>
      <c r="O13168" s="50">
        <v>5.7200000000000001E-2</v>
      </c>
      <c r="R13168" s="59"/>
    </row>
    <row r="13169" spans="11:18" x14ac:dyDescent="0.2">
      <c r="K13169" s="17">
        <v>13160</v>
      </c>
      <c r="L13169" s="50">
        <v>1.7771365362827731E-3</v>
      </c>
      <c r="M13169" s="50">
        <v>1.7905704234572311E-3</v>
      </c>
      <c r="N13169" s="50">
        <v>4.9599999999999998E-2</v>
      </c>
      <c r="O13169" s="50">
        <v>4.9799999999999997E-2</v>
      </c>
      <c r="R13169" s="59"/>
    </row>
    <row r="13170" spans="11:18" x14ac:dyDescent="0.2">
      <c r="K13170" s="17">
        <v>13161</v>
      </c>
      <c r="L13170" s="50">
        <v>1.5369118780306495E-3</v>
      </c>
      <c r="M13170" s="50">
        <v>1.5494167415686781E-3</v>
      </c>
      <c r="N13170" s="50">
        <v>4.58E-2</v>
      </c>
      <c r="O13170" s="50">
        <v>4.6600000000000003E-2</v>
      </c>
      <c r="R13170" s="59"/>
    </row>
    <row r="13171" spans="11:18" x14ac:dyDescent="0.2">
      <c r="K13171" s="17">
        <v>13162</v>
      </c>
      <c r="L13171" s="50">
        <v>1.7124075570666547E-3</v>
      </c>
      <c r="M13171" s="50">
        <v>1.7270882157937862E-3</v>
      </c>
      <c r="N13171" s="50">
        <v>5.4399999999999997E-2</v>
      </c>
      <c r="O13171" s="50">
        <v>5.4600000000000003E-2</v>
      </c>
      <c r="R13171" s="59"/>
    </row>
    <row r="13172" spans="11:18" x14ac:dyDescent="0.2">
      <c r="K13172" s="17">
        <v>13163</v>
      </c>
      <c r="L13172" s="50">
        <v>1.6995671314576708E-3</v>
      </c>
      <c r="M13172" s="50">
        <v>1.7132008028312282E-3</v>
      </c>
      <c r="N13172" s="50">
        <v>5.04E-2</v>
      </c>
      <c r="O13172" s="50">
        <v>5.0799999999999998E-2</v>
      </c>
      <c r="R13172" s="59"/>
    </row>
    <row r="13173" spans="11:18" x14ac:dyDescent="0.2">
      <c r="K13173" s="17">
        <v>13164</v>
      </c>
      <c r="L13173" s="50">
        <v>1.6539813553638953E-3</v>
      </c>
      <c r="M13173" s="50">
        <v>1.6674564131636438E-3</v>
      </c>
      <c r="N13173" s="50">
        <v>0.05</v>
      </c>
      <c r="O13173" s="50">
        <v>0.05</v>
      </c>
      <c r="R13173" s="59"/>
    </row>
    <row r="13174" spans="11:18" x14ac:dyDescent="0.2">
      <c r="K13174" s="17">
        <v>13165</v>
      </c>
      <c r="L13174" s="50">
        <v>1.7833727085930081E-3</v>
      </c>
      <c r="M13174" s="50">
        <v>1.7967792356876355E-3</v>
      </c>
      <c r="N13174" s="50">
        <v>4.9399999999999999E-2</v>
      </c>
      <c r="O13174" s="50">
        <v>0.05</v>
      </c>
      <c r="R13174" s="59"/>
    </row>
    <row r="13175" spans="11:18" x14ac:dyDescent="0.2">
      <c r="K13175" s="17">
        <v>13166</v>
      </c>
      <c r="L13175" s="50">
        <v>1.6469568776417286E-3</v>
      </c>
      <c r="M13175" s="50">
        <v>1.6603381696115712E-3</v>
      </c>
      <c r="N13175" s="50">
        <v>4.9599999999999998E-2</v>
      </c>
      <c r="O13175" s="50">
        <v>4.9799999999999997E-2</v>
      </c>
      <c r="R13175" s="59"/>
    </row>
    <row r="13176" spans="11:18" x14ac:dyDescent="0.2">
      <c r="K13176" s="17">
        <v>13167</v>
      </c>
      <c r="L13176" s="50">
        <v>1.6947162342218782E-3</v>
      </c>
      <c r="M13176" s="50">
        <v>1.7081529298557452E-3</v>
      </c>
      <c r="N13176" s="50">
        <v>4.9799999999999997E-2</v>
      </c>
      <c r="O13176" s="50">
        <v>4.9799999999999997E-2</v>
      </c>
      <c r="R13176" s="59"/>
    </row>
    <row r="13177" spans="11:18" x14ac:dyDescent="0.2">
      <c r="K13177" s="17">
        <v>13168</v>
      </c>
      <c r="L13177" s="50">
        <v>1.7227312917650888E-3</v>
      </c>
      <c r="M13177" s="50">
        <v>1.7358230049784825E-3</v>
      </c>
      <c r="N13177" s="50">
        <v>4.8399999999999999E-2</v>
      </c>
      <c r="O13177" s="50">
        <v>4.8599999999999997E-2</v>
      </c>
      <c r="R13177" s="59"/>
    </row>
    <row r="13178" spans="11:18" x14ac:dyDescent="0.2">
      <c r="K13178" s="17">
        <v>13169</v>
      </c>
      <c r="L13178" s="50">
        <v>1.7882802241115893E-3</v>
      </c>
      <c r="M13178" s="50">
        <v>1.8029298984389222E-3</v>
      </c>
      <c r="N13178" s="50">
        <v>5.4199999999999998E-2</v>
      </c>
      <c r="O13178" s="50">
        <v>5.4600000000000003E-2</v>
      </c>
      <c r="R13178" s="59"/>
    </row>
    <row r="13179" spans="11:18" x14ac:dyDescent="0.2">
      <c r="K13179" s="17">
        <v>13170</v>
      </c>
      <c r="L13179" s="50">
        <v>1.5759473816593626E-3</v>
      </c>
      <c r="M13179" s="50">
        <v>1.5887760820244778E-3</v>
      </c>
      <c r="N13179" s="50">
        <v>4.7600000000000003E-2</v>
      </c>
      <c r="O13179" s="50">
        <v>4.7600000000000003E-2</v>
      </c>
      <c r="R13179" s="59"/>
    </row>
    <row r="13180" spans="11:18" x14ac:dyDescent="0.2">
      <c r="K13180" s="17">
        <v>13171</v>
      </c>
      <c r="L13180" s="50">
        <v>1.8516648653105112E-3</v>
      </c>
      <c r="M13180" s="50">
        <v>1.8665516400811321E-3</v>
      </c>
      <c r="N13180" s="50">
        <v>5.5E-2</v>
      </c>
      <c r="O13180" s="50">
        <v>5.5399999999999998E-2</v>
      </c>
      <c r="R13180" s="59"/>
    </row>
    <row r="13181" spans="11:18" x14ac:dyDescent="0.2">
      <c r="K13181" s="17">
        <v>13172</v>
      </c>
      <c r="L13181" s="50">
        <v>2.0510573780188144E-3</v>
      </c>
      <c r="M13181" s="50">
        <v>2.0660114316297436E-3</v>
      </c>
      <c r="N13181" s="50">
        <v>5.5199999999999999E-2</v>
      </c>
      <c r="O13181" s="50">
        <v>5.5399999999999998E-2</v>
      </c>
      <c r="R13181" s="59"/>
    </row>
    <row r="13182" spans="11:18" x14ac:dyDescent="0.2">
      <c r="K13182" s="17">
        <v>13173</v>
      </c>
      <c r="L13182" s="50">
        <v>1.8681520905152261E-3</v>
      </c>
      <c r="M13182" s="50">
        <v>1.8822897765452091E-3</v>
      </c>
      <c r="N13182" s="50">
        <v>5.2200000000000003E-2</v>
      </c>
      <c r="O13182" s="50">
        <v>5.2400000000000002E-2</v>
      </c>
      <c r="R13182" s="59"/>
    </row>
    <row r="13183" spans="11:18" x14ac:dyDescent="0.2">
      <c r="K13183" s="17">
        <v>13174</v>
      </c>
      <c r="L13183" s="50">
        <v>1.8313555735654471E-3</v>
      </c>
      <c r="M13183" s="50">
        <v>1.8456737892382851E-3</v>
      </c>
      <c r="N13183" s="50">
        <v>5.2999999999999999E-2</v>
      </c>
      <c r="O13183" s="50">
        <v>5.3199999999999997E-2</v>
      </c>
      <c r="R13183" s="59"/>
    </row>
    <row r="13184" spans="11:18" x14ac:dyDescent="0.2">
      <c r="K13184" s="17">
        <v>13175</v>
      </c>
      <c r="L13184" s="50">
        <v>1.8398446470926704E-3</v>
      </c>
      <c r="M13184" s="50">
        <v>1.8544836509566905E-3</v>
      </c>
      <c r="N13184" s="50">
        <v>5.3800000000000001E-2</v>
      </c>
      <c r="O13184" s="50">
        <v>5.4399999999999997E-2</v>
      </c>
      <c r="R13184" s="59"/>
    </row>
    <row r="13185" spans="11:18" x14ac:dyDescent="0.2">
      <c r="K13185" s="17">
        <v>13176</v>
      </c>
      <c r="L13185" s="50">
        <v>1.9401872222363714E-3</v>
      </c>
      <c r="M13185" s="50">
        <v>1.9554523462642056E-3</v>
      </c>
      <c r="N13185" s="50">
        <v>5.6399999999999999E-2</v>
      </c>
      <c r="O13185" s="50">
        <v>5.6599999999999998E-2</v>
      </c>
      <c r="R13185" s="59"/>
    </row>
    <row r="13186" spans="11:18" x14ac:dyDescent="0.2">
      <c r="K13186" s="17">
        <v>13177</v>
      </c>
      <c r="L13186" s="50">
        <v>1.9405831983645761E-3</v>
      </c>
      <c r="M13186" s="50">
        <v>1.9548877113825416E-3</v>
      </c>
      <c r="N13186" s="50">
        <v>5.2600000000000001E-2</v>
      </c>
      <c r="O13186" s="50">
        <v>5.2999999999999999E-2</v>
      </c>
      <c r="R13186" s="59"/>
    </row>
    <row r="13187" spans="11:18" x14ac:dyDescent="0.2">
      <c r="K13187" s="17">
        <v>13178</v>
      </c>
      <c r="L13187" s="50">
        <v>1.5912319799967188E-3</v>
      </c>
      <c r="M13187" s="50">
        <v>1.6046345400810623E-3</v>
      </c>
      <c r="N13187" s="50">
        <v>4.9399999999999999E-2</v>
      </c>
      <c r="O13187" s="50">
        <v>5.0200000000000002E-2</v>
      </c>
      <c r="R13187" s="59"/>
    </row>
    <row r="13188" spans="11:18" x14ac:dyDescent="0.2">
      <c r="K13188" s="17">
        <v>13179</v>
      </c>
      <c r="L13188" s="50">
        <v>1.6437310946769764E-3</v>
      </c>
      <c r="M13188" s="50">
        <v>1.6583407108217757E-3</v>
      </c>
      <c r="N13188" s="50">
        <v>5.3800000000000001E-2</v>
      </c>
      <c r="O13188" s="50">
        <v>5.4600000000000003E-2</v>
      </c>
      <c r="R13188" s="59"/>
    </row>
    <row r="13189" spans="11:18" x14ac:dyDescent="0.2">
      <c r="K13189" s="17">
        <v>13180</v>
      </c>
      <c r="L13189" s="50">
        <v>1.6975361097629846E-3</v>
      </c>
      <c r="M13189" s="50">
        <v>1.7112759017799081E-3</v>
      </c>
      <c r="N13189" s="50">
        <v>5.0799999999999998E-2</v>
      </c>
      <c r="O13189" s="50">
        <v>5.0999999999999997E-2</v>
      </c>
      <c r="R13189" s="59"/>
    </row>
    <row r="13190" spans="11:18" x14ac:dyDescent="0.2">
      <c r="K13190" s="17">
        <v>13181</v>
      </c>
      <c r="L13190" s="50">
        <v>1.7288039883704975E-3</v>
      </c>
      <c r="M13190" s="50">
        <v>1.7424924632917893E-3</v>
      </c>
      <c r="N13190" s="50">
        <v>5.04E-2</v>
      </c>
      <c r="O13190" s="50">
        <v>5.0999999999999997E-2</v>
      </c>
      <c r="R13190" s="59"/>
    </row>
    <row r="13191" spans="11:18" x14ac:dyDescent="0.2">
      <c r="K13191" s="17">
        <v>13182</v>
      </c>
      <c r="L13191" s="50">
        <v>1.8598753554978842E-3</v>
      </c>
      <c r="M13191" s="50">
        <v>1.8748395100147829E-3</v>
      </c>
      <c r="N13191" s="50">
        <v>5.5199999999999999E-2</v>
      </c>
      <c r="O13191" s="50">
        <v>5.5599999999999997E-2</v>
      </c>
      <c r="R13191" s="59"/>
    </row>
    <row r="13192" spans="11:18" x14ac:dyDescent="0.2">
      <c r="K13192" s="17">
        <v>13183</v>
      </c>
      <c r="L13192" s="50">
        <v>1.6775254393959081E-3</v>
      </c>
      <c r="M13192" s="50">
        <v>1.6924566415597194E-3</v>
      </c>
      <c r="N13192" s="50">
        <v>5.5599999999999997E-2</v>
      </c>
      <c r="O13192" s="50">
        <v>5.5599999999999997E-2</v>
      </c>
      <c r="R13192" s="59"/>
    </row>
    <row r="13193" spans="11:18" x14ac:dyDescent="0.2">
      <c r="K13193" s="17">
        <v>13184</v>
      </c>
      <c r="L13193" s="50">
        <v>1.6930565598103375E-3</v>
      </c>
      <c r="M13193" s="50">
        <v>1.7063219956686602E-3</v>
      </c>
      <c r="N13193" s="50">
        <v>4.8800000000000003E-2</v>
      </c>
      <c r="O13193" s="50">
        <v>4.9399999999999999E-2</v>
      </c>
      <c r="R13193" s="59"/>
    </row>
    <row r="13194" spans="11:18" x14ac:dyDescent="0.2">
      <c r="K13194" s="17">
        <v>13185</v>
      </c>
      <c r="L13194" s="50">
        <v>1.5695441050849336E-3</v>
      </c>
      <c r="M13194" s="50">
        <v>1.5828522676682591E-3</v>
      </c>
      <c r="N13194" s="50">
        <v>4.9000000000000002E-2</v>
      </c>
      <c r="O13194" s="50">
        <v>4.9799999999999997E-2</v>
      </c>
      <c r="R13194" s="59"/>
    </row>
    <row r="13195" spans="11:18" x14ac:dyDescent="0.2">
      <c r="K13195" s="17">
        <v>13186</v>
      </c>
      <c r="L13195" s="50">
        <v>1.7563393063626687E-3</v>
      </c>
      <c r="M13195" s="50">
        <v>1.7698087869522463E-3</v>
      </c>
      <c r="N13195" s="50">
        <v>4.9599999999999998E-2</v>
      </c>
      <c r="O13195" s="50">
        <v>0.05</v>
      </c>
      <c r="R13195" s="59"/>
    </row>
    <row r="13196" spans="11:18" x14ac:dyDescent="0.2">
      <c r="K13196" s="17">
        <v>13187</v>
      </c>
      <c r="L13196" s="50">
        <v>1.7356932741459201E-3</v>
      </c>
      <c r="M13196" s="50">
        <v>1.74976053597381E-3</v>
      </c>
      <c r="N13196" s="50">
        <v>5.1999999999999998E-2</v>
      </c>
      <c r="O13196" s="50">
        <v>5.2400000000000002E-2</v>
      </c>
      <c r="R13196" s="59"/>
    </row>
    <row r="13197" spans="11:18" x14ac:dyDescent="0.2">
      <c r="K13197" s="17">
        <v>13188</v>
      </c>
      <c r="L13197" s="50">
        <v>1.6118427703675671E-3</v>
      </c>
      <c r="M13197" s="50">
        <v>1.6248461015667794E-3</v>
      </c>
      <c r="N13197" s="50">
        <v>4.82E-2</v>
      </c>
      <c r="O13197" s="50">
        <v>4.8399999999999999E-2</v>
      </c>
      <c r="R13197" s="59"/>
    </row>
    <row r="13198" spans="11:18" x14ac:dyDescent="0.2">
      <c r="K13198" s="17">
        <v>13189</v>
      </c>
      <c r="L13198" s="50">
        <v>1.5964759264803891E-3</v>
      </c>
      <c r="M13198" s="50">
        <v>1.6097828650209192E-3</v>
      </c>
      <c r="N13198" s="50">
        <v>4.9399999999999999E-2</v>
      </c>
      <c r="O13198" s="50">
        <v>4.9599999999999998E-2</v>
      </c>
      <c r="R13198" s="59"/>
    </row>
    <row r="13199" spans="11:18" x14ac:dyDescent="0.2">
      <c r="K13199" s="17">
        <v>13190</v>
      </c>
      <c r="L13199" s="50">
        <v>1.6509842368049562E-3</v>
      </c>
      <c r="M13199" s="50">
        <v>1.6641479357302586E-3</v>
      </c>
      <c r="N13199" s="50">
        <v>4.8800000000000003E-2</v>
      </c>
      <c r="O13199" s="50">
        <v>4.8800000000000003E-2</v>
      </c>
      <c r="R13199" s="59"/>
    </row>
    <row r="13200" spans="11:18" x14ac:dyDescent="0.2">
      <c r="K13200" s="17">
        <v>13191</v>
      </c>
      <c r="L13200" s="50">
        <v>1.7350248015219087E-3</v>
      </c>
      <c r="M13200" s="50">
        <v>1.7481963318508977E-3</v>
      </c>
      <c r="N13200" s="50">
        <v>4.8399999999999999E-2</v>
      </c>
      <c r="O13200" s="50">
        <v>4.9200000000000001E-2</v>
      </c>
      <c r="R13200" s="59"/>
    </row>
    <row r="13201" spans="11:18" x14ac:dyDescent="0.2">
      <c r="K13201" s="17">
        <v>13192</v>
      </c>
      <c r="L13201" s="50">
        <v>1.607459701309725E-3</v>
      </c>
      <c r="M13201" s="50">
        <v>1.6206811732112723E-3</v>
      </c>
      <c r="N13201" s="50">
        <v>4.9000000000000002E-2</v>
      </c>
      <c r="O13201" s="50">
        <v>4.9200000000000001E-2</v>
      </c>
      <c r="R13201" s="59"/>
    </row>
    <row r="13202" spans="11:18" x14ac:dyDescent="0.2">
      <c r="K13202" s="17">
        <v>13193</v>
      </c>
      <c r="L13202" s="50">
        <v>1.568606512858632E-3</v>
      </c>
      <c r="M13202" s="50">
        <v>1.5820248681171084E-3</v>
      </c>
      <c r="N13202" s="50">
        <v>4.9799999999999997E-2</v>
      </c>
      <c r="O13202" s="50">
        <v>0.05</v>
      </c>
      <c r="R13202" s="59"/>
    </row>
    <row r="13203" spans="11:18" x14ac:dyDescent="0.2">
      <c r="K13203" s="17">
        <v>13194</v>
      </c>
      <c r="L13203" s="50">
        <v>1.5852978818666028E-3</v>
      </c>
      <c r="M13203" s="50">
        <v>1.5980354426106172E-3</v>
      </c>
      <c r="N13203" s="50">
        <v>4.7E-2</v>
      </c>
      <c r="O13203" s="50">
        <v>4.7600000000000003E-2</v>
      </c>
      <c r="R13203" s="59"/>
    </row>
    <row r="13204" spans="11:18" x14ac:dyDescent="0.2">
      <c r="K13204" s="17">
        <v>13195</v>
      </c>
      <c r="L13204" s="50">
        <v>1.756520060192958E-3</v>
      </c>
      <c r="M13204" s="50">
        <v>1.7713513199227187E-3</v>
      </c>
      <c r="N13204" s="50">
        <v>5.5E-2</v>
      </c>
      <c r="O13204" s="50">
        <v>5.5399999999999998E-2</v>
      </c>
      <c r="R13204" s="59"/>
    </row>
    <row r="13205" spans="11:18" x14ac:dyDescent="0.2">
      <c r="K13205" s="17">
        <v>13196</v>
      </c>
      <c r="L13205" s="50">
        <v>1.6849704900139969E-3</v>
      </c>
      <c r="M13205" s="50">
        <v>1.6988070628953746E-3</v>
      </c>
      <c r="N13205" s="50">
        <v>5.1200000000000002E-2</v>
      </c>
      <c r="O13205" s="50">
        <v>5.1400000000000001E-2</v>
      </c>
      <c r="R13205" s="59"/>
    </row>
    <row r="13206" spans="11:18" x14ac:dyDescent="0.2">
      <c r="K13206" s="17">
        <v>13197</v>
      </c>
      <c r="L13206" s="50">
        <v>1.7214565416677854E-3</v>
      </c>
      <c r="M13206" s="50">
        <v>1.7354323508193463E-3</v>
      </c>
      <c r="N13206" s="50">
        <v>5.16E-2</v>
      </c>
      <c r="O13206" s="50">
        <v>5.2200000000000003E-2</v>
      </c>
      <c r="R13206" s="59"/>
    </row>
    <row r="13207" spans="11:18" x14ac:dyDescent="0.2">
      <c r="K13207" s="17">
        <v>13198</v>
      </c>
      <c r="L13207" s="50">
        <v>1.7209757504795104E-3</v>
      </c>
      <c r="M13207" s="50">
        <v>1.7345091713854039E-3</v>
      </c>
      <c r="N13207" s="50">
        <v>4.9599999999999998E-2</v>
      </c>
      <c r="O13207" s="50">
        <v>5.0200000000000002E-2</v>
      </c>
      <c r="R13207" s="59"/>
    </row>
    <row r="13208" spans="11:18" x14ac:dyDescent="0.2">
      <c r="K13208" s="17">
        <v>13199</v>
      </c>
      <c r="L13208" s="50">
        <v>1.6073883157660827E-3</v>
      </c>
      <c r="M13208" s="50">
        <v>1.620532083411943E-3</v>
      </c>
      <c r="N13208" s="50">
        <v>4.8599999999999997E-2</v>
      </c>
      <c r="O13208" s="50">
        <v>4.9000000000000002E-2</v>
      </c>
      <c r="R13208" s="59"/>
    </row>
    <row r="13209" spans="11:18" x14ac:dyDescent="0.2">
      <c r="K13209" s="17">
        <v>13200</v>
      </c>
      <c r="L13209" s="50">
        <v>1.6787516779886644E-3</v>
      </c>
      <c r="M13209" s="50">
        <v>1.692088944683342E-3</v>
      </c>
      <c r="N13209" s="50">
        <v>4.9399999999999999E-2</v>
      </c>
      <c r="O13209" s="50">
        <v>4.9599999999999998E-2</v>
      </c>
      <c r="R13209" s="59"/>
    </row>
    <row r="13210" spans="11:18" x14ac:dyDescent="0.2">
      <c r="K13210" s="17">
        <v>13201</v>
      </c>
      <c r="L13210" s="50">
        <v>1.7025227518951589E-3</v>
      </c>
      <c r="M13210" s="50">
        <v>1.7158568477256551E-3</v>
      </c>
      <c r="N13210" s="50">
        <v>4.9200000000000001E-2</v>
      </c>
      <c r="O13210" s="50">
        <v>4.9599999999999998E-2</v>
      </c>
      <c r="R13210" s="59"/>
    </row>
    <row r="13211" spans="11:18" x14ac:dyDescent="0.2">
      <c r="K13211" s="17">
        <v>13202</v>
      </c>
      <c r="L13211" s="50">
        <v>1.9214963512576243E-3</v>
      </c>
      <c r="M13211" s="50">
        <v>1.9355389574379983E-3</v>
      </c>
      <c r="N13211" s="50">
        <v>5.16E-2</v>
      </c>
      <c r="O13211" s="50">
        <v>5.2400000000000002E-2</v>
      </c>
      <c r="R13211" s="59"/>
    </row>
    <row r="13212" spans="11:18" x14ac:dyDescent="0.2">
      <c r="K13212" s="17">
        <v>13203</v>
      </c>
      <c r="L13212" s="50">
        <v>1.9045915672097975E-3</v>
      </c>
      <c r="M13212" s="50">
        <v>1.91983017175849E-3</v>
      </c>
      <c r="N13212" s="50">
        <v>5.6399999999999999E-2</v>
      </c>
      <c r="O13212" s="50">
        <v>5.7000000000000002E-2</v>
      </c>
      <c r="R13212" s="59"/>
    </row>
    <row r="13213" spans="11:18" x14ac:dyDescent="0.2">
      <c r="K13213" s="17">
        <v>13204</v>
      </c>
      <c r="L13213" s="50">
        <v>1.8502438005571023E-3</v>
      </c>
      <c r="M13213" s="50">
        <v>1.8652425790781407E-3</v>
      </c>
      <c r="N13213" s="50">
        <v>5.5599999999999997E-2</v>
      </c>
      <c r="O13213" s="50">
        <v>5.6000000000000001E-2</v>
      </c>
      <c r="R13213" s="59"/>
    </row>
    <row r="13214" spans="11:18" x14ac:dyDescent="0.2">
      <c r="K13214" s="17">
        <v>13205</v>
      </c>
      <c r="L13214" s="50">
        <v>1.7826438743622972E-3</v>
      </c>
      <c r="M13214" s="50">
        <v>1.7965626560024664E-3</v>
      </c>
      <c r="N13214" s="50">
        <v>5.1400000000000001E-2</v>
      </c>
      <c r="O13214" s="50">
        <v>5.1799999999999999E-2</v>
      </c>
      <c r="R13214" s="59"/>
    </row>
    <row r="13215" spans="11:18" x14ac:dyDescent="0.2">
      <c r="K13215" s="17">
        <v>13206</v>
      </c>
      <c r="L13215" s="50">
        <v>1.7454937629471743E-3</v>
      </c>
      <c r="M13215" s="50">
        <v>1.7594068750171512E-3</v>
      </c>
      <c r="N13215" s="50">
        <v>5.1400000000000001E-2</v>
      </c>
      <c r="O13215" s="50">
        <v>5.16E-2</v>
      </c>
      <c r="R13215" s="59"/>
    </row>
    <row r="13216" spans="11:18" x14ac:dyDescent="0.2">
      <c r="K13216" s="17">
        <v>13207</v>
      </c>
      <c r="L13216" s="50">
        <v>1.3851587373708478E-3</v>
      </c>
      <c r="M13216" s="50">
        <v>1.3968282051738477E-3</v>
      </c>
      <c r="N13216" s="50">
        <v>4.3200000000000002E-2</v>
      </c>
      <c r="O13216" s="50">
        <v>4.36E-2</v>
      </c>
      <c r="R13216" s="59"/>
    </row>
    <row r="13217" spans="11:18" x14ac:dyDescent="0.2">
      <c r="K13217" s="17">
        <v>13208</v>
      </c>
      <c r="L13217" s="50">
        <v>1.5646285250203072E-3</v>
      </c>
      <c r="M13217" s="50">
        <v>1.5771948649797914E-3</v>
      </c>
      <c r="N13217" s="50">
        <v>4.6600000000000003E-2</v>
      </c>
      <c r="O13217" s="50">
        <v>4.6600000000000003E-2</v>
      </c>
      <c r="R13217" s="59"/>
    </row>
    <row r="13218" spans="11:18" x14ac:dyDescent="0.2">
      <c r="K13218" s="17">
        <v>13209</v>
      </c>
      <c r="L13218" s="50">
        <v>1.7397978044570938E-3</v>
      </c>
      <c r="M13218" s="50">
        <v>1.7534641573827155E-3</v>
      </c>
      <c r="N13218" s="50">
        <v>5.0200000000000002E-2</v>
      </c>
      <c r="O13218" s="50">
        <v>5.0799999999999998E-2</v>
      </c>
      <c r="R13218" s="59"/>
    </row>
    <row r="13219" spans="11:18" x14ac:dyDescent="0.2">
      <c r="K13219" s="17">
        <v>13210</v>
      </c>
      <c r="L13219" s="50">
        <v>1.7771420133328921E-3</v>
      </c>
      <c r="M13219" s="50">
        <v>1.7910195906453623E-3</v>
      </c>
      <c r="N13219" s="50">
        <v>5.1400000000000001E-2</v>
      </c>
      <c r="O13219" s="50">
        <v>5.1400000000000001E-2</v>
      </c>
      <c r="R13219" s="59"/>
    </row>
    <row r="13220" spans="11:18" x14ac:dyDescent="0.2">
      <c r="K13220" s="17">
        <v>13211</v>
      </c>
      <c r="L13220" s="50">
        <v>1.9593109137578252E-3</v>
      </c>
      <c r="M13220" s="50">
        <v>1.9732901137305245E-3</v>
      </c>
      <c r="N13220" s="50">
        <v>5.1200000000000002E-2</v>
      </c>
      <c r="O13220" s="50">
        <v>5.1799999999999999E-2</v>
      </c>
      <c r="R13220" s="59"/>
    </row>
    <row r="13221" spans="11:18" x14ac:dyDescent="0.2">
      <c r="K13221" s="17">
        <v>13212</v>
      </c>
      <c r="L13221" s="50">
        <v>1.6359648059356446E-3</v>
      </c>
      <c r="M13221" s="50">
        <v>1.6497790034231883E-3</v>
      </c>
      <c r="N13221" s="50">
        <v>5.0999999999999997E-2</v>
      </c>
      <c r="O13221" s="50">
        <v>5.1799999999999999E-2</v>
      </c>
      <c r="R13221" s="59"/>
    </row>
    <row r="13222" spans="11:18" x14ac:dyDescent="0.2">
      <c r="K13222" s="17">
        <v>13213</v>
      </c>
      <c r="L13222" s="50">
        <v>1.8848628305703353E-3</v>
      </c>
      <c r="M13222" s="50">
        <v>1.8994549038723499E-3</v>
      </c>
      <c r="N13222" s="50">
        <v>5.3800000000000001E-2</v>
      </c>
      <c r="O13222" s="50">
        <v>5.4199999999999998E-2</v>
      </c>
      <c r="R13222" s="59"/>
    </row>
    <row r="13223" spans="11:18" x14ac:dyDescent="0.2">
      <c r="K13223" s="17">
        <v>13214</v>
      </c>
      <c r="L13223" s="50">
        <v>1.8757701838622313E-3</v>
      </c>
      <c r="M13223" s="50">
        <v>1.890040140247905E-3</v>
      </c>
      <c r="N13223" s="50">
        <v>5.2600000000000001E-2</v>
      </c>
      <c r="O13223" s="50">
        <v>5.3400000000000003E-2</v>
      </c>
      <c r="R13223" s="59"/>
    </row>
    <row r="13224" spans="11:18" x14ac:dyDescent="0.2">
      <c r="K13224" s="17">
        <v>13215</v>
      </c>
      <c r="L13224" s="50">
        <v>1.8214445249646772E-3</v>
      </c>
      <c r="M13224" s="50">
        <v>1.8349228062165537E-3</v>
      </c>
      <c r="N13224" s="50">
        <v>4.9799999999999997E-2</v>
      </c>
      <c r="O13224" s="50">
        <v>4.9799999999999997E-2</v>
      </c>
      <c r="R13224" s="59"/>
    </row>
    <row r="13225" spans="11:18" x14ac:dyDescent="0.2">
      <c r="K13225" s="17">
        <v>13216</v>
      </c>
      <c r="L13225" s="50">
        <v>1.6948900086560189E-3</v>
      </c>
      <c r="M13225" s="50">
        <v>1.7083668060948571E-3</v>
      </c>
      <c r="N13225" s="50">
        <v>4.9799999999999997E-2</v>
      </c>
      <c r="O13225" s="50">
        <v>0.05</v>
      </c>
      <c r="R13225" s="59"/>
    </row>
    <row r="13226" spans="11:18" x14ac:dyDescent="0.2">
      <c r="K13226" s="17">
        <v>13217</v>
      </c>
      <c r="L13226" s="50">
        <v>1.8354158092187835E-3</v>
      </c>
      <c r="M13226" s="50">
        <v>1.8499092791927701E-3</v>
      </c>
      <c r="N13226" s="50">
        <v>5.3400000000000003E-2</v>
      </c>
      <c r="O13226" s="50">
        <v>5.4199999999999998E-2</v>
      </c>
      <c r="R13226" s="59"/>
    </row>
    <row r="13227" spans="11:18" x14ac:dyDescent="0.2">
      <c r="K13227" s="17">
        <v>13218</v>
      </c>
      <c r="L13227" s="50">
        <v>2.2080452547370379E-3</v>
      </c>
      <c r="M13227" s="50">
        <v>2.2236406569391262E-3</v>
      </c>
      <c r="N13227" s="50">
        <v>5.7200000000000001E-2</v>
      </c>
      <c r="O13227" s="50">
        <v>5.7599999999999998E-2</v>
      </c>
      <c r="R13227" s="59"/>
    </row>
    <row r="13228" spans="11:18" x14ac:dyDescent="0.2">
      <c r="K13228" s="17">
        <v>13219</v>
      </c>
      <c r="L13228" s="50">
        <v>1.7448043050954816E-3</v>
      </c>
      <c r="M13228" s="50">
        <v>1.7593852810675258E-3</v>
      </c>
      <c r="N13228" s="50">
        <v>5.3999999999999999E-2</v>
      </c>
      <c r="O13228" s="50">
        <v>5.4199999999999998E-2</v>
      </c>
      <c r="R13228" s="59"/>
    </row>
    <row r="13229" spans="11:18" x14ac:dyDescent="0.2">
      <c r="K13229" s="17">
        <v>13220</v>
      </c>
      <c r="L13229" s="50">
        <v>1.6443298713229677E-3</v>
      </c>
      <c r="M13229" s="50">
        <v>1.657698303550038E-3</v>
      </c>
      <c r="N13229" s="50">
        <v>4.9599999999999998E-2</v>
      </c>
      <c r="O13229" s="50">
        <v>4.9599999999999998E-2</v>
      </c>
      <c r="R13229" s="59"/>
    </row>
    <row r="13230" spans="11:18" x14ac:dyDescent="0.2">
      <c r="K13230" s="17">
        <v>13221</v>
      </c>
      <c r="L13230" s="50">
        <v>1.6806748790262457E-3</v>
      </c>
      <c r="M13230" s="50">
        <v>1.6940886978281781E-3</v>
      </c>
      <c r="N13230" s="50">
        <v>4.9200000000000001E-2</v>
      </c>
      <c r="O13230" s="50">
        <v>0.05</v>
      </c>
      <c r="R13230" s="59"/>
    </row>
    <row r="13231" spans="11:18" x14ac:dyDescent="0.2">
      <c r="K13231" s="17">
        <v>13222</v>
      </c>
      <c r="L13231" s="50">
        <v>1.7476874309838176E-3</v>
      </c>
      <c r="M13231" s="50">
        <v>1.7622795520495661E-3</v>
      </c>
      <c r="N13231" s="50">
        <v>5.4199999999999998E-2</v>
      </c>
      <c r="O13231" s="50">
        <v>5.4199999999999998E-2</v>
      </c>
      <c r="R13231" s="59"/>
    </row>
    <row r="13232" spans="11:18" x14ac:dyDescent="0.2">
      <c r="K13232" s="17">
        <v>13223</v>
      </c>
      <c r="L13232" s="50">
        <v>1.8506373651554554E-3</v>
      </c>
      <c r="M13232" s="50">
        <v>1.8642100857234247E-3</v>
      </c>
      <c r="N13232" s="50">
        <v>0.05</v>
      </c>
      <c r="O13232" s="50">
        <v>5.0599999999999999E-2</v>
      </c>
      <c r="R13232" s="59"/>
    </row>
    <row r="13233" spans="11:18" x14ac:dyDescent="0.2">
      <c r="K13233" s="17">
        <v>13224</v>
      </c>
      <c r="L13233" s="50">
        <v>2.0094681174796939E-3</v>
      </c>
      <c r="M13233" s="50">
        <v>2.0245395425536987E-3</v>
      </c>
      <c r="N13233" s="50">
        <v>5.5599999999999997E-2</v>
      </c>
      <c r="O13233" s="50">
        <v>5.5800000000000002E-2</v>
      </c>
      <c r="R13233" s="59"/>
    </row>
    <row r="13234" spans="11:18" x14ac:dyDescent="0.2">
      <c r="K13234" s="17">
        <v>13225</v>
      </c>
      <c r="L13234" s="50">
        <v>1.7099042134811661E-3</v>
      </c>
      <c r="M13234" s="50">
        <v>1.7230555134476069E-3</v>
      </c>
      <c r="N13234" s="50">
        <v>4.8399999999999999E-2</v>
      </c>
      <c r="O13234" s="50">
        <v>4.8800000000000003E-2</v>
      </c>
      <c r="R13234" s="59"/>
    </row>
    <row r="13235" spans="11:18" x14ac:dyDescent="0.2">
      <c r="K13235" s="17">
        <v>13226</v>
      </c>
      <c r="L13235" s="50">
        <v>1.7759582055484487E-3</v>
      </c>
      <c r="M13235" s="50">
        <v>1.7902722795364013E-3</v>
      </c>
      <c r="N13235" s="50">
        <v>5.2999999999999999E-2</v>
      </c>
      <c r="O13235" s="50">
        <v>5.3199999999999997E-2</v>
      </c>
      <c r="R13235" s="59"/>
    </row>
    <row r="13236" spans="11:18" x14ac:dyDescent="0.2">
      <c r="K13236" s="17">
        <v>13227</v>
      </c>
      <c r="L13236" s="50">
        <v>1.8093230963946141E-3</v>
      </c>
      <c r="M13236" s="50">
        <v>1.8238837138429577E-3</v>
      </c>
      <c r="N13236" s="50">
        <v>5.3999999999999999E-2</v>
      </c>
      <c r="O13236" s="50">
        <v>5.3999999999999999E-2</v>
      </c>
      <c r="R13236" s="59"/>
    </row>
    <row r="13237" spans="11:18" x14ac:dyDescent="0.2">
      <c r="K13237" s="17">
        <v>13228</v>
      </c>
      <c r="L13237" s="50">
        <v>1.6612058602097364E-3</v>
      </c>
      <c r="M13237" s="50">
        <v>1.6753788212706476E-3</v>
      </c>
      <c r="N13237" s="50">
        <v>5.2600000000000001E-2</v>
      </c>
      <c r="O13237" s="50">
        <v>5.28E-2</v>
      </c>
      <c r="R13237" s="59"/>
    </row>
    <row r="13238" spans="11:18" x14ac:dyDescent="0.2">
      <c r="K13238" s="17">
        <v>13229</v>
      </c>
      <c r="L13238" s="50">
        <v>1.6187970293129396E-3</v>
      </c>
      <c r="M13238" s="50">
        <v>1.6321522811003028E-3</v>
      </c>
      <c r="N13238" s="50">
        <v>4.9399999999999999E-2</v>
      </c>
      <c r="O13238" s="50">
        <v>4.9599999999999998E-2</v>
      </c>
      <c r="R13238" s="59"/>
    </row>
    <row r="13239" spans="11:18" x14ac:dyDescent="0.2">
      <c r="K13239" s="17">
        <v>13230</v>
      </c>
      <c r="L13239" s="50">
        <v>1.6645717474209501E-3</v>
      </c>
      <c r="M13239" s="50">
        <v>1.6791395521100049E-3</v>
      </c>
      <c r="N13239" s="50">
        <v>5.3800000000000001E-2</v>
      </c>
      <c r="O13239" s="50">
        <v>5.5E-2</v>
      </c>
      <c r="R13239" s="59"/>
    </row>
    <row r="13240" spans="11:18" x14ac:dyDescent="0.2">
      <c r="K13240" s="17">
        <v>13231</v>
      </c>
      <c r="L13240" s="50">
        <v>1.6748450999468662E-3</v>
      </c>
      <c r="M13240" s="50">
        <v>1.6884003030868385E-3</v>
      </c>
      <c r="N13240" s="50">
        <v>0.05</v>
      </c>
      <c r="O13240" s="50">
        <v>5.04E-2</v>
      </c>
      <c r="R13240" s="59"/>
    </row>
    <row r="13241" spans="11:18" x14ac:dyDescent="0.2">
      <c r="K13241" s="17">
        <v>13232</v>
      </c>
      <c r="L13241" s="50">
        <v>1.7233597771780186E-3</v>
      </c>
      <c r="M13241" s="50">
        <v>1.7382542905525064E-3</v>
      </c>
      <c r="N13241" s="50">
        <v>5.5399999999999998E-2</v>
      </c>
      <c r="O13241" s="50">
        <v>5.5399999999999998E-2</v>
      </c>
      <c r="R13241" s="59"/>
    </row>
    <row r="13242" spans="11:18" x14ac:dyDescent="0.2">
      <c r="K13242" s="17">
        <v>13233</v>
      </c>
      <c r="L13242" s="50">
        <v>1.7556573675482263E-3</v>
      </c>
      <c r="M13242" s="50">
        <v>1.769548818051748E-3</v>
      </c>
      <c r="N13242" s="50">
        <v>5.1400000000000001E-2</v>
      </c>
      <c r="O13242" s="50">
        <v>5.16E-2</v>
      </c>
      <c r="R13242" s="59"/>
    </row>
    <row r="13243" spans="11:18" x14ac:dyDescent="0.2">
      <c r="K13243" s="17">
        <v>13234</v>
      </c>
      <c r="L13243" s="50">
        <v>1.6325127219518408E-3</v>
      </c>
      <c r="M13243" s="50">
        <v>1.6463959813979923E-3</v>
      </c>
      <c r="N13243" s="50">
        <v>5.16E-2</v>
      </c>
      <c r="O13243" s="50">
        <v>5.1799999999999999E-2</v>
      </c>
      <c r="R13243" s="59"/>
    </row>
    <row r="13244" spans="11:18" x14ac:dyDescent="0.2">
      <c r="K13244" s="17">
        <v>13235</v>
      </c>
      <c r="L13244" s="50">
        <v>1.6395599033312432E-3</v>
      </c>
      <c r="M13244" s="50">
        <v>1.6530063353204212E-3</v>
      </c>
      <c r="N13244" s="50">
        <v>4.9599999999999998E-2</v>
      </c>
      <c r="O13244" s="50">
        <v>0.05</v>
      </c>
      <c r="R13244" s="59"/>
    </row>
    <row r="13245" spans="11:18" x14ac:dyDescent="0.2">
      <c r="K13245" s="17">
        <v>13236</v>
      </c>
      <c r="L13245" s="50">
        <v>1.6333366003583719E-3</v>
      </c>
      <c r="M13245" s="50">
        <v>1.6468093894249026E-3</v>
      </c>
      <c r="N13245" s="50">
        <v>4.9799999999999997E-2</v>
      </c>
      <c r="O13245" s="50">
        <v>5.0200000000000002E-2</v>
      </c>
      <c r="R13245" s="59"/>
    </row>
    <row r="13246" spans="11:18" x14ac:dyDescent="0.2">
      <c r="K13246" s="17">
        <v>13237</v>
      </c>
      <c r="L13246" s="50">
        <v>1.6567055975599096E-3</v>
      </c>
      <c r="M13246" s="50">
        <v>1.6702238189762846E-3</v>
      </c>
      <c r="N13246" s="50">
        <v>0.05</v>
      </c>
      <c r="O13246" s="50">
        <v>5.0200000000000002E-2</v>
      </c>
      <c r="R13246" s="59"/>
    </row>
    <row r="13247" spans="11:18" x14ac:dyDescent="0.2">
      <c r="K13247" s="17">
        <v>13238</v>
      </c>
      <c r="L13247" s="50">
        <v>1.5871612980020481E-3</v>
      </c>
      <c r="M13247" s="50">
        <v>1.6001488658780637E-3</v>
      </c>
      <c r="N13247" s="50">
        <v>4.82E-2</v>
      </c>
      <c r="O13247" s="50">
        <v>4.82E-2</v>
      </c>
      <c r="R13247" s="59"/>
    </row>
    <row r="13248" spans="11:18" x14ac:dyDescent="0.2">
      <c r="K13248" s="17">
        <v>13239</v>
      </c>
      <c r="L13248" s="50">
        <v>1.4927555297569624E-3</v>
      </c>
      <c r="M13248" s="50">
        <v>1.5061336909338613E-3</v>
      </c>
      <c r="N13248" s="50">
        <v>4.9799999999999997E-2</v>
      </c>
      <c r="O13248" s="50">
        <v>0.05</v>
      </c>
      <c r="R13248" s="59"/>
    </row>
    <row r="13249" spans="11:18" x14ac:dyDescent="0.2">
      <c r="K13249" s="17">
        <v>13240</v>
      </c>
      <c r="L13249" s="50">
        <v>1.7479808713313891E-3</v>
      </c>
      <c r="M13249" s="50">
        <v>1.7622187201288856E-3</v>
      </c>
      <c r="N13249" s="50">
        <v>5.28E-2</v>
      </c>
      <c r="O13249" s="50">
        <v>5.2999999999999999E-2</v>
      </c>
      <c r="R13249" s="59"/>
    </row>
    <row r="13250" spans="11:18" x14ac:dyDescent="0.2">
      <c r="K13250" s="17">
        <v>13241</v>
      </c>
      <c r="L13250" s="50">
        <v>1.6105313805038278E-3</v>
      </c>
      <c r="M13250" s="50">
        <v>1.6239801058128495E-3</v>
      </c>
      <c r="N13250" s="50">
        <v>4.9799999999999997E-2</v>
      </c>
      <c r="O13250" s="50">
        <v>5.0200000000000002E-2</v>
      </c>
      <c r="R13250" s="59"/>
    </row>
    <row r="13251" spans="11:18" x14ac:dyDescent="0.2">
      <c r="K13251" s="17">
        <v>13242</v>
      </c>
      <c r="L13251" s="50">
        <v>1.5780962088942508E-3</v>
      </c>
      <c r="M13251" s="50">
        <v>1.5914236484383391E-3</v>
      </c>
      <c r="N13251" s="50">
        <v>4.9399999999999999E-2</v>
      </c>
      <c r="O13251" s="50">
        <v>0.05</v>
      </c>
      <c r="R13251" s="59"/>
    </row>
    <row r="13252" spans="11:18" x14ac:dyDescent="0.2">
      <c r="K13252" s="17">
        <v>13243</v>
      </c>
      <c r="L13252" s="50">
        <v>2.052911939359958E-3</v>
      </c>
      <c r="M13252" s="50">
        <v>2.0676364648399741E-3</v>
      </c>
      <c r="N13252" s="50">
        <v>5.3999999999999999E-2</v>
      </c>
      <c r="O13252" s="50">
        <v>5.4399999999999997E-2</v>
      </c>
      <c r="R13252" s="59"/>
    </row>
    <row r="13253" spans="11:18" x14ac:dyDescent="0.2">
      <c r="K13253" s="17">
        <v>13244</v>
      </c>
      <c r="L13253" s="50">
        <v>1.6381271351216433E-3</v>
      </c>
      <c r="M13253" s="50">
        <v>1.6520648117296073E-3</v>
      </c>
      <c r="N13253" s="50">
        <v>5.16E-2</v>
      </c>
      <c r="O13253" s="50">
        <v>5.1999999999999998E-2</v>
      </c>
      <c r="R13253" s="59"/>
    </row>
    <row r="13254" spans="11:18" x14ac:dyDescent="0.2">
      <c r="K13254" s="17">
        <v>13245</v>
      </c>
      <c r="L13254" s="50">
        <v>1.4213014366497073E-3</v>
      </c>
      <c r="M13254" s="50">
        <v>1.4343363598642738E-3</v>
      </c>
      <c r="N13254" s="50">
        <v>4.82E-2</v>
      </c>
      <c r="O13254" s="50">
        <v>4.9000000000000002E-2</v>
      </c>
      <c r="R13254" s="59"/>
    </row>
    <row r="13255" spans="11:18" x14ac:dyDescent="0.2">
      <c r="K13255" s="17">
        <v>13246</v>
      </c>
      <c r="L13255" s="50">
        <v>1.7045623150027875E-3</v>
      </c>
      <c r="M13255" s="50">
        <v>1.7184310903876885E-3</v>
      </c>
      <c r="N13255" s="50">
        <v>5.1200000000000002E-2</v>
      </c>
      <c r="O13255" s="50">
        <v>5.16E-2</v>
      </c>
      <c r="R13255" s="59"/>
    </row>
    <row r="13256" spans="11:18" x14ac:dyDescent="0.2">
      <c r="K13256" s="17">
        <v>13247</v>
      </c>
      <c r="L13256" s="50">
        <v>1.735572722645292E-3</v>
      </c>
      <c r="M13256" s="50">
        <v>1.7494516539317048E-3</v>
      </c>
      <c r="N13256" s="50">
        <v>5.1200000000000002E-2</v>
      </c>
      <c r="O13256" s="50">
        <v>5.1999999999999998E-2</v>
      </c>
      <c r="R13256" s="59"/>
    </row>
    <row r="13257" spans="11:18" x14ac:dyDescent="0.2">
      <c r="K13257" s="17">
        <v>13248</v>
      </c>
      <c r="L13257" s="50">
        <v>1.8944992438126192E-3</v>
      </c>
      <c r="M13257" s="50">
        <v>1.9085589181876031E-3</v>
      </c>
      <c r="N13257" s="50">
        <v>5.1799999999999999E-2</v>
      </c>
      <c r="O13257" s="50">
        <v>5.2200000000000003E-2</v>
      </c>
      <c r="R13257" s="59"/>
    </row>
    <row r="13258" spans="11:18" x14ac:dyDescent="0.2">
      <c r="K13258" s="17">
        <v>13249</v>
      </c>
      <c r="L13258" s="50">
        <v>1.8344229371574216E-3</v>
      </c>
      <c r="M13258" s="50">
        <v>1.849050892093896E-3</v>
      </c>
      <c r="N13258" s="50">
        <v>5.3999999999999999E-2</v>
      </c>
      <c r="O13258" s="50">
        <v>5.4600000000000003E-2</v>
      </c>
      <c r="R13258" s="59"/>
    </row>
    <row r="13259" spans="11:18" x14ac:dyDescent="0.2">
      <c r="K13259" s="17">
        <v>13250</v>
      </c>
      <c r="L13259" s="50">
        <v>1.7942087335956166E-3</v>
      </c>
      <c r="M13259" s="50">
        <v>1.8090449978933811E-3</v>
      </c>
      <c r="N13259" s="50">
        <v>5.4600000000000003E-2</v>
      </c>
      <c r="O13259" s="50">
        <v>5.5399999999999998E-2</v>
      </c>
      <c r="R13259" s="59"/>
    </row>
    <row r="13260" spans="11:18" x14ac:dyDescent="0.2">
      <c r="K13260" s="17">
        <v>13251</v>
      </c>
      <c r="L13260" s="50">
        <v>1.7825440880111249E-3</v>
      </c>
      <c r="M13260" s="50">
        <v>1.796045248076787E-3</v>
      </c>
      <c r="N13260" s="50">
        <v>4.9599999999999998E-2</v>
      </c>
      <c r="O13260" s="50">
        <v>0.05</v>
      </c>
      <c r="R13260" s="59"/>
    </row>
    <row r="13261" spans="11:18" x14ac:dyDescent="0.2">
      <c r="K13261" s="17">
        <v>13252</v>
      </c>
      <c r="L13261" s="50">
        <v>2.0102141306860217E-3</v>
      </c>
      <c r="M13261" s="50">
        <v>2.0246583840901507E-3</v>
      </c>
      <c r="N13261" s="50">
        <v>5.28E-2</v>
      </c>
      <c r="O13261" s="50">
        <v>5.3400000000000003E-2</v>
      </c>
      <c r="R13261" s="59"/>
    </row>
    <row r="13262" spans="11:18" x14ac:dyDescent="0.2">
      <c r="K13262" s="17">
        <v>13253</v>
      </c>
      <c r="L13262" s="50">
        <v>1.7412656691805051E-3</v>
      </c>
      <c r="M13262" s="50">
        <v>1.7554601187333308E-3</v>
      </c>
      <c r="N13262" s="50">
        <v>5.2600000000000001E-2</v>
      </c>
      <c r="O13262" s="50">
        <v>5.28E-2</v>
      </c>
      <c r="R13262" s="59"/>
    </row>
    <row r="13263" spans="11:18" x14ac:dyDescent="0.2">
      <c r="K13263" s="17">
        <v>13254</v>
      </c>
      <c r="L13263" s="50">
        <v>1.8054695722923573E-3</v>
      </c>
      <c r="M13263" s="50">
        <v>1.8193976647866504E-3</v>
      </c>
      <c r="N13263" s="50">
        <v>5.1400000000000001E-2</v>
      </c>
      <c r="O13263" s="50">
        <v>5.16E-2</v>
      </c>
      <c r="R13263" s="59"/>
    </row>
    <row r="13264" spans="11:18" x14ac:dyDescent="0.2">
      <c r="K13264" s="17">
        <v>13255</v>
      </c>
      <c r="L13264" s="50">
        <v>1.6677146972913881E-3</v>
      </c>
      <c r="M13264" s="50">
        <v>1.6813824051623563E-3</v>
      </c>
      <c r="N13264" s="50">
        <v>5.0599999999999999E-2</v>
      </c>
      <c r="O13264" s="50">
        <v>5.0799999999999998E-2</v>
      </c>
      <c r="R13264" s="59"/>
    </row>
    <row r="13265" spans="11:18" x14ac:dyDescent="0.2">
      <c r="K13265" s="17">
        <v>13256</v>
      </c>
      <c r="L13265" s="50">
        <v>1.7133380000900545E-3</v>
      </c>
      <c r="M13265" s="50">
        <v>1.7278153910046002E-3</v>
      </c>
      <c r="N13265" s="50">
        <v>5.3800000000000001E-2</v>
      </c>
      <c r="O13265" s="50">
        <v>5.3800000000000001E-2</v>
      </c>
      <c r="R13265" s="59"/>
    </row>
    <row r="13266" spans="11:18" x14ac:dyDescent="0.2">
      <c r="K13266" s="17">
        <v>13257</v>
      </c>
      <c r="L13266" s="50">
        <v>1.6932840659279161E-3</v>
      </c>
      <c r="M13266" s="50">
        <v>1.7066685623694192E-3</v>
      </c>
      <c r="N13266" s="50">
        <v>4.9599999999999998E-2</v>
      </c>
      <c r="O13266" s="50">
        <v>4.9599999999999998E-2</v>
      </c>
      <c r="R13266" s="59"/>
    </row>
    <row r="13267" spans="11:18" x14ac:dyDescent="0.2">
      <c r="K13267" s="17">
        <v>13258</v>
      </c>
      <c r="L13267" s="50">
        <v>1.8762740738501233E-3</v>
      </c>
      <c r="M13267" s="50">
        <v>1.8905980149717706E-3</v>
      </c>
      <c r="N13267" s="50">
        <v>5.2999999999999999E-2</v>
      </c>
      <c r="O13267" s="50">
        <v>5.2999999999999999E-2</v>
      </c>
      <c r="R13267" s="59"/>
    </row>
    <row r="13268" spans="11:18" x14ac:dyDescent="0.2">
      <c r="K13268" s="17">
        <v>13259</v>
      </c>
      <c r="L13268" s="50">
        <v>1.6707264481529557E-3</v>
      </c>
      <c r="M13268" s="50">
        <v>1.6847965111077138E-3</v>
      </c>
      <c r="N13268" s="50">
        <v>5.2200000000000003E-2</v>
      </c>
      <c r="O13268" s="50">
        <v>5.2400000000000002E-2</v>
      </c>
      <c r="R13268" s="59"/>
    </row>
    <row r="13269" spans="11:18" x14ac:dyDescent="0.2">
      <c r="K13269" s="17">
        <v>13260</v>
      </c>
      <c r="L13269" s="50">
        <v>1.5042322840704311E-3</v>
      </c>
      <c r="M13269" s="50">
        <v>1.517357850683956E-3</v>
      </c>
      <c r="N13269" s="50">
        <v>4.8800000000000003E-2</v>
      </c>
      <c r="O13269" s="50">
        <v>4.9000000000000002E-2</v>
      </c>
      <c r="R13269" s="59"/>
    </row>
    <row r="13270" spans="11:18" x14ac:dyDescent="0.2">
      <c r="K13270" s="17">
        <v>13261</v>
      </c>
      <c r="L13270" s="50">
        <v>1.6589139013645272E-3</v>
      </c>
      <c r="M13270" s="50">
        <v>1.672545765456908E-3</v>
      </c>
      <c r="N13270" s="50">
        <v>5.0599999999999999E-2</v>
      </c>
      <c r="O13270" s="50">
        <v>5.0599999999999999E-2</v>
      </c>
      <c r="R13270" s="59"/>
    </row>
    <row r="13271" spans="11:18" x14ac:dyDescent="0.2">
      <c r="K13271" s="17">
        <v>13262</v>
      </c>
      <c r="L13271" s="50">
        <v>1.6242543424251944E-3</v>
      </c>
      <c r="M13271" s="50">
        <v>1.6378748330573153E-3</v>
      </c>
      <c r="N13271" s="50">
        <v>5.0599999999999999E-2</v>
      </c>
      <c r="O13271" s="50">
        <v>5.0599999999999999E-2</v>
      </c>
      <c r="R13271" s="59"/>
    </row>
    <row r="13272" spans="11:18" x14ac:dyDescent="0.2">
      <c r="K13272" s="17">
        <v>13263</v>
      </c>
      <c r="L13272" s="50">
        <v>1.7627035022565042E-3</v>
      </c>
      <c r="M13272" s="50">
        <v>1.7771200075846437E-3</v>
      </c>
      <c r="N13272" s="50">
        <v>5.3199999999999997E-2</v>
      </c>
      <c r="O13272" s="50">
        <v>5.3600000000000002E-2</v>
      </c>
      <c r="R13272" s="59"/>
    </row>
    <row r="13273" spans="11:18" x14ac:dyDescent="0.2">
      <c r="K13273" s="17">
        <v>13264</v>
      </c>
      <c r="L13273" s="50">
        <v>1.8664208742912511E-3</v>
      </c>
      <c r="M13273" s="50">
        <v>1.8809716353456007E-3</v>
      </c>
      <c r="N13273" s="50">
        <v>5.3800000000000001E-2</v>
      </c>
      <c r="O13273" s="50">
        <v>5.3999999999999999E-2</v>
      </c>
      <c r="R13273" s="59"/>
    </row>
    <row r="13274" spans="11:18" x14ac:dyDescent="0.2">
      <c r="K13274" s="17">
        <v>13265</v>
      </c>
      <c r="L13274" s="50">
        <v>1.6850641948045848E-3</v>
      </c>
      <c r="M13274" s="50">
        <v>1.698671606123136E-3</v>
      </c>
      <c r="N13274" s="50">
        <v>5.0200000000000002E-2</v>
      </c>
      <c r="O13274" s="50">
        <v>5.0799999999999998E-2</v>
      </c>
      <c r="R13274" s="59"/>
    </row>
    <row r="13275" spans="11:18" x14ac:dyDescent="0.2">
      <c r="K13275" s="17">
        <v>13266</v>
      </c>
      <c r="L13275" s="50">
        <v>1.7257688191026385E-3</v>
      </c>
      <c r="M13275" s="50">
        <v>1.7392577482676615E-3</v>
      </c>
      <c r="N13275" s="50">
        <v>4.9599999999999998E-2</v>
      </c>
      <c r="O13275" s="50">
        <v>0.05</v>
      </c>
      <c r="R13275" s="59"/>
    </row>
    <row r="13276" spans="11:18" x14ac:dyDescent="0.2">
      <c r="K13276" s="17">
        <v>13267</v>
      </c>
      <c r="L13276" s="50">
        <v>1.6797057788086442E-3</v>
      </c>
      <c r="M13276" s="50">
        <v>1.6940259927691504E-3</v>
      </c>
      <c r="N13276" s="50">
        <v>5.3199999999999997E-2</v>
      </c>
      <c r="O13276" s="50">
        <v>5.3400000000000003E-2</v>
      </c>
      <c r="R13276" s="59"/>
    </row>
    <row r="13277" spans="11:18" x14ac:dyDescent="0.2">
      <c r="K13277" s="17">
        <v>13268</v>
      </c>
      <c r="L13277" s="50">
        <v>1.6270215957271486E-3</v>
      </c>
      <c r="M13277" s="50">
        <v>1.6402484132043184E-3</v>
      </c>
      <c r="N13277" s="50">
        <v>4.8800000000000003E-2</v>
      </c>
      <c r="O13277" s="50">
        <v>4.9200000000000001E-2</v>
      </c>
      <c r="R13277" s="59"/>
    </row>
    <row r="13278" spans="11:18" x14ac:dyDescent="0.2">
      <c r="K13278" s="17">
        <v>13269</v>
      </c>
      <c r="L13278" s="50">
        <v>2.1110247132228445E-3</v>
      </c>
      <c r="M13278" s="50">
        <v>2.1261787970251723E-3</v>
      </c>
      <c r="N13278" s="50">
        <v>5.5599999999999997E-2</v>
      </c>
      <c r="O13278" s="50">
        <v>5.6399999999999999E-2</v>
      </c>
      <c r="R13278" s="59"/>
    </row>
    <row r="13279" spans="11:18" x14ac:dyDescent="0.2">
      <c r="K13279" s="17">
        <v>13270</v>
      </c>
      <c r="L13279" s="50">
        <v>1.9194966710432612E-3</v>
      </c>
      <c r="M13279" s="50">
        <v>1.9332338199228162E-3</v>
      </c>
      <c r="N13279" s="50">
        <v>5.0599999999999999E-2</v>
      </c>
      <c r="O13279" s="50">
        <v>5.0799999999999998E-2</v>
      </c>
      <c r="R13279" s="59"/>
    </row>
    <row r="13280" spans="11:18" x14ac:dyDescent="0.2">
      <c r="K13280" s="17">
        <v>13271</v>
      </c>
      <c r="L13280" s="50">
        <v>1.576724000387843E-3</v>
      </c>
      <c r="M13280" s="50">
        <v>1.5904236181933894E-3</v>
      </c>
      <c r="N13280" s="50">
        <v>5.0599999999999999E-2</v>
      </c>
      <c r="O13280" s="50">
        <v>5.1200000000000002E-2</v>
      </c>
      <c r="R13280" s="59"/>
    </row>
    <row r="13281" spans="11:18" x14ac:dyDescent="0.2">
      <c r="K13281" s="17">
        <v>13272</v>
      </c>
      <c r="L13281" s="50">
        <v>1.8692448274020834E-3</v>
      </c>
      <c r="M13281" s="50">
        <v>1.8832066751881434E-3</v>
      </c>
      <c r="N13281" s="50">
        <v>5.16E-2</v>
      </c>
      <c r="O13281" s="50">
        <v>5.1799999999999999E-2</v>
      </c>
      <c r="R13281" s="59"/>
    </row>
    <row r="13282" spans="11:18" x14ac:dyDescent="0.2">
      <c r="K13282" s="17">
        <v>13273</v>
      </c>
      <c r="L13282" s="50">
        <v>1.6870701119967293E-3</v>
      </c>
      <c r="M13282" s="50">
        <v>1.7015882811333178E-3</v>
      </c>
      <c r="N13282" s="50">
        <v>5.3800000000000001E-2</v>
      </c>
      <c r="O13282" s="50">
        <v>5.4399999999999997E-2</v>
      </c>
      <c r="R13282" s="59"/>
    </row>
    <row r="13283" spans="11:18" x14ac:dyDescent="0.2">
      <c r="K13283" s="17">
        <v>13274</v>
      </c>
      <c r="L13283" s="50">
        <v>1.70646758022616E-3</v>
      </c>
      <c r="M13283" s="50">
        <v>1.7201499586572996E-3</v>
      </c>
      <c r="N13283" s="50">
        <v>5.04E-2</v>
      </c>
      <c r="O13283" s="50">
        <v>5.0999999999999997E-2</v>
      </c>
      <c r="R13283" s="59"/>
    </row>
    <row r="13284" spans="11:18" x14ac:dyDescent="0.2">
      <c r="K13284" s="17">
        <v>13275</v>
      </c>
      <c r="L13284" s="50">
        <v>1.6635316675655584E-3</v>
      </c>
      <c r="M13284" s="50">
        <v>1.6769581300504633E-3</v>
      </c>
      <c r="N13284" s="50">
        <v>4.9799999999999997E-2</v>
      </c>
      <c r="O13284" s="50">
        <v>4.9799999999999997E-2</v>
      </c>
      <c r="R13284" s="59"/>
    </row>
    <row r="13285" spans="11:18" x14ac:dyDescent="0.2">
      <c r="K13285" s="17">
        <v>13276</v>
      </c>
      <c r="L13285" s="50">
        <v>1.9827619119415284E-3</v>
      </c>
      <c r="M13285" s="50">
        <v>1.9980935306275526E-3</v>
      </c>
      <c r="N13285" s="50">
        <v>5.6599999999999998E-2</v>
      </c>
      <c r="O13285" s="50">
        <v>5.7000000000000002E-2</v>
      </c>
      <c r="R13285" s="59"/>
    </row>
    <row r="13286" spans="11:18" x14ac:dyDescent="0.2">
      <c r="K13286" s="17">
        <v>13277</v>
      </c>
      <c r="L13286" s="50">
        <v>1.860013073257236E-3</v>
      </c>
      <c r="M13286" s="50">
        <v>1.8739613968251382E-3</v>
      </c>
      <c r="N13286" s="50">
        <v>5.1400000000000001E-2</v>
      </c>
      <c r="O13286" s="50">
        <v>5.1799999999999999E-2</v>
      </c>
      <c r="R13286" s="59"/>
    </row>
    <row r="13287" spans="11:18" x14ac:dyDescent="0.2">
      <c r="K13287" s="17">
        <v>13278</v>
      </c>
      <c r="L13287" s="50">
        <v>1.8848217220274312E-3</v>
      </c>
      <c r="M13287" s="50">
        <v>1.8992050085608618E-3</v>
      </c>
      <c r="N13287" s="50">
        <v>5.2999999999999999E-2</v>
      </c>
      <c r="O13287" s="50">
        <v>5.3400000000000003E-2</v>
      </c>
      <c r="R13287" s="59"/>
    </row>
    <row r="13288" spans="11:18" x14ac:dyDescent="0.2">
      <c r="K13288" s="17">
        <v>13279</v>
      </c>
      <c r="L13288" s="50">
        <v>1.5347904091496606E-3</v>
      </c>
      <c r="M13288" s="50">
        <v>1.5470883116481414E-3</v>
      </c>
      <c r="N13288" s="50">
        <v>4.5600000000000002E-2</v>
      </c>
      <c r="O13288" s="50">
        <v>4.5600000000000002E-2</v>
      </c>
      <c r="R13288" s="59"/>
    </row>
    <row r="13289" spans="11:18" x14ac:dyDescent="0.2">
      <c r="K13289" s="17">
        <v>13280</v>
      </c>
      <c r="L13289" s="50">
        <v>1.8410839523877768E-3</v>
      </c>
      <c r="M13289" s="50">
        <v>1.8555333293880415E-3</v>
      </c>
      <c r="N13289" s="50">
        <v>5.3400000000000003E-2</v>
      </c>
      <c r="O13289" s="50">
        <v>5.3800000000000001E-2</v>
      </c>
      <c r="R13289" s="59"/>
    </row>
    <row r="13290" spans="11:18" x14ac:dyDescent="0.2">
      <c r="K13290" s="17">
        <v>13281</v>
      </c>
      <c r="L13290" s="50">
        <v>1.7771295019201247E-3</v>
      </c>
      <c r="M13290" s="50">
        <v>1.7908776748477827E-3</v>
      </c>
      <c r="N13290" s="50">
        <v>5.0599999999999999E-2</v>
      </c>
      <c r="O13290" s="50">
        <v>5.0999999999999997E-2</v>
      </c>
      <c r="R13290" s="59"/>
    </row>
    <row r="13291" spans="11:18" x14ac:dyDescent="0.2">
      <c r="K13291" s="17">
        <v>13282</v>
      </c>
      <c r="L13291" s="50">
        <v>1.7237945279596403E-3</v>
      </c>
      <c r="M13291" s="50">
        <v>1.7379659862316885E-3</v>
      </c>
      <c r="N13291" s="50">
        <v>5.2400000000000002E-2</v>
      </c>
      <c r="O13291" s="50">
        <v>5.2999999999999999E-2</v>
      </c>
      <c r="R13291" s="59"/>
    </row>
    <row r="13292" spans="11:18" x14ac:dyDescent="0.2">
      <c r="K13292" s="17">
        <v>13283</v>
      </c>
      <c r="L13292" s="50">
        <v>2.1279267739761315E-3</v>
      </c>
      <c r="M13292" s="50">
        <v>2.142941442582506E-3</v>
      </c>
      <c r="N13292" s="50">
        <v>5.5E-2</v>
      </c>
      <c r="O13292" s="50">
        <v>5.6000000000000001E-2</v>
      </c>
      <c r="R13292" s="59"/>
    </row>
    <row r="13293" spans="11:18" x14ac:dyDescent="0.2">
      <c r="K13293" s="17">
        <v>13284</v>
      </c>
      <c r="L13293" s="50">
        <v>1.5896006162072595E-3</v>
      </c>
      <c r="M13293" s="50">
        <v>1.6028897674167765E-3</v>
      </c>
      <c r="N13293" s="50">
        <v>4.8800000000000003E-2</v>
      </c>
      <c r="O13293" s="50">
        <v>4.9799999999999997E-2</v>
      </c>
      <c r="R13293" s="59"/>
    </row>
    <row r="13294" spans="11:18" x14ac:dyDescent="0.2">
      <c r="K13294" s="17">
        <v>13285</v>
      </c>
      <c r="L13294" s="50">
        <v>1.6278849864332201E-3</v>
      </c>
      <c r="M13294" s="50">
        <v>1.6407111431041581E-3</v>
      </c>
      <c r="N13294" s="50">
        <v>4.7399999999999998E-2</v>
      </c>
      <c r="O13294" s="50">
        <v>4.7800000000000002E-2</v>
      </c>
      <c r="R13294" s="59"/>
    </row>
    <row r="13295" spans="11:18" x14ac:dyDescent="0.2">
      <c r="K13295" s="17">
        <v>13286</v>
      </c>
      <c r="L13295" s="50">
        <v>1.7495758097065342E-3</v>
      </c>
      <c r="M13295" s="50">
        <v>1.7631971799368649E-3</v>
      </c>
      <c r="N13295" s="50">
        <v>5.04E-2</v>
      </c>
      <c r="O13295" s="50">
        <v>5.0599999999999999E-2</v>
      </c>
      <c r="R13295" s="59"/>
    </row>
    <row r="13296" spans="11:18" x14ac:dyDescent="0.2">
      <c r="K13296" s="17">
        <v>13287</v>
      </c>
      <c r="L13296" s="50">
        <v>1.528591841635218E-3</v>
      </c>
      <c r="M13296" s="50">
        <v>1.5421007306025314E-3</v>
      </c>
      <c r="N13296" s="50">
        <v>0.05</v>
      </c>
      <c r="O13296" s="50">
        <v>5.0599999999999999E-2</v>
      </c>
      <c r="R13296" s="59"/>
    </row>
    <row r="13297" spans="11:18" x14ac:dyDescent="0.2">
      <c r="K13297" s="17">
        <v>13288</v>
      </c>
      <c r="L13297" s="50">
        <v>1.8081220606078329E-3</v>
      </c>
      <c r="M13297" s="50">
        <v>1.821919284247976E-3</v>
      </c>
      <c r="N13297" s="50">
        <v>5.0999999999999997E-2</v>
      </c>
      <c r="O13297" s="50">
        <v>5.1200000000000002E-2</v>
      </c>
      <c r="R13297" s="59"/>
    </row>
    <row r="13298" spans="11:18" x14ac:dyDescent="0.2">
      <c r="K13298" s="17">
        <v>13289</v>
      </c>
      <c r="L13298" s="50">
        <v>1.6220400701511025E-3</v>
      </c>
      <c r="M13298" s="50">
        <v>1.6355046464863112E-3</v>
      </c>
      <c r="N13298" s="50">
        <v>0.05</v>
      </c>
      <c r="O13298" s="50">
        <v>0.05</v>
      </c>
      <c r="R13298" s="59"/>
    </row>
    <row r="13299" spans="11:18" x14ac:dyDescent="0.2">
      <c r="K13299" s="17">
        <v>13290</v>
      </c>
      <c r="L13299" s="50">
        <v>1.8353838013881181E-3</v>
      </c>
      <c r="M13299" s="50">
        <v>1.8490462252998764E-3</v>
      </c>
      <c r="N13299" s="50">
        <v>5.04E-2</v>
      </c>
      <c r="O13299" s="50">
        <v>5.0599999999999999E-2</v>
      </c>
      <c r="R13299" s="59"/>
    </row>
    <row r="13300" spans="11:18" x14ac:dyDescent="0.2">
      <c r="K13300" s="17">
        <v>13291</v>
      </c>
      <c r="L13300" s="50">
        <v>1.8102172818443712E-3</v>
      </c>
      <c r="M13300" s="50">
        <v>1.8245463263828544E-3</v>
      </c>
      <c r="N13300" s="50">
        <v>5.28E-2</v>
      </c>
      <c r="O13300" s="50">
        <v>5.3600000000000002E-2</v>
      </c>
      <c r="R13300" s="59"/>
    </row>
    <row r="13301" spans="11:18" x14ac:dyDescent="0.2">
      <c r="K13301" s="17">
        <v>13292</v>
      </c>
      <c r="L13301" s="50">
        <v>1.5950655657625001E-3</v>
      </c>
      <c r="M13301" s="50">
        <v>1.6082369201526521E-3</v>
      </c>
      <c r="N13301" s="50">
        <v>4.8800000000000003E-2</v>
      </c>
      <c r="O13301" s="50">
        <v>4.9399999999999999E-2</v>
      </c>
      <c r="R13301" s="59"/>
    </row>
    <row r="13302" spans="11:18" x14ac:dyDescent="0.2">
      <c r="K13302" s="17">
        <v>13293</v>
      </c>
      <c r="L13302" s="50">
        <v>1.7538800155477065E-3</v>
      </c>
      <c r="M13302" s="50">
        <v>1.7676982302558752E-3</v>
      </c>
      <c r="N13302" s="50">
        <v>5.1200000000000002E-2</v>
      </c>
      <c r="O13302" s="50">
        <v>5.1200000000000002E-2</v>
      </c>
      <c r="R13302" s="59"/>
    </row>
    <row r="13303" spans="11:18" x14ac:dyDescent="0.2">
      <c r="K13303" s="17">
        <v>13294</v>
      </c>
      <c r="L13303" s="50">
        <v>1.6681229261369321E-3</v>
      </c>
      <c r="M13303" s="50">
        <v>1.6816644015995703E-3</v>
      </c>
      <c r="N13303" s="50">
        <v>4.9799999999999997E-2</v>
      </c>
      <c r="O13303" s="50">
        <v>5.0599999999999999E-2</v>
      </c>
      <c r="R13303" s="59"/>
    </row>
    <row r="13304" spans="11:18" x14ac:dyDescent="0.2">
      <c r="K13304" s="17">
        <v>13295</v>
      </c>
      <c r="L13304" s="50">
        <v>1.6170800295058733E-3</v>
      </c>
      <c r="M13304" s="50">
        <v>1.6300536227759604E-3</v>
      </c>
      <c r="N13304" s="50">
        <v>4.8000000000000001E-2</v>
      </c>
      <c r="O13304" s="50">
        <v>4.8399999999999999E-2</v>
      </c>
      <c r="R13304" s="59"/>
    </row>
    <row r="13305" spans="11:18" x14ac:dyDescent="0.2">
      <c r="K13305" s="17">
        <v>13296</v>
      </c>
      <c r="L13305" s="50">
        <v>1.6411499025919725E-3</v>
      </c>
      <c r="M13305" s="50">
        <v>1.6528746761143153E-3</v>
      </c>
      <c r="N13305" s="50">
        <v>4.3200000000000002E-2</v>
      </c>
      <c r="O13305" s="50">
        <v>4.3400000000000001E-2</v>
      </c>
      <c r="R13305" s="59"/>
    </row>
    <row r="13306" spans="11:18" x14ac:dyDescent="0.2">
      <c r="K13306" s="17">
        <v>13297</v>
      </c>
      <c r="L13306" s="50">
        <v>2.0344108793855257E-3</v>
      </c>
      <c r="M13306" s="50">
        <v>2.0482160427529898E-3</v>
      </c>
      <c r="N13306" s="50">
        <v>5.0599999999999999E-2</v>
      </c>
      <c r="O13306" s="50">
        <v>5.0799999999999998E-2</v>
      </c>
      <c r="R13306" s="59"/>
    </row>
    <row r="13307" spans="11:18" x14ac:dyDescent="0.2">
      <c r="K13307" s="17">
        <v>13298</v>
      </c>
      <c r="L13307" s="50">
        <v>1.7336303987295007E-3</v>
      </c>
      <c r="M13307" s="50">
        <v>1.7478040731749409E-3</v>
      </c>
      <c r="N13307" s="50">
        <v>5.2600000000000001E-2</v>
      </c>
      <c r="O13307" s="50">
        <v>5.2600000000000001E-2</v>
      </c>
      <c r="R13307" s="59"/>
    </row>
    <row r="13308" spans="11:18" x14ac:dyDescent="0.2">
      <c r="K13308" s="17">
        <v>13299</v>
      </c>
      <c r="L13308" s="50">
        <v>1.6948228707531815E-3</v>
      </c>
      <c r="M13308" s="50">
        <v>1.7086230514520519E-3</v>
      </c>
      <c r="N13308" s="50">
        <v>5.0999999999999997E-2</v>
      </c>
      <c r="O13308" s="50">
        <v>5.16E-2</v>
      </c>
      <c r="R13308" s="59"/>
    </row>
    <row r="13309" spans="11:18" x14ac:dyDescent="0.2">
      <c r="K13309" s="17">
        <v>13300</v>
      </c>
      <c r="L13309" s="50">
        <v>1.5118460200531931E-3</v>
      </c>
      <c r="M13309" s="50">
        <v>1.5237742887935922E-3</v>
      </c>
      <c r="N13309" s="50">
        <v>4.4200000000000003E-2</v>
      </c>
      <c r="O13309" s="50">
        <v>4.4200000000000003E-2</v>
      </c>
      <c r="R13309" s="59"/>
    </row>
    <row r="13310" spans="11:18" x14ac:dyDescent="0.2">
      <c r="K13310" s="17">
        <v>13301</v>
      </c>
      <c r="L13310" s="50">
        <v>1.8569328894812241E-3</v>
      </c>
      <c r="M13310" s="50">
        <v>1.8711980068524142E-3</v>
      </c>
      <c r="N13310" s="50">
        <v>5.2600000000000001E-2</v>
      </c>
      <c r="O13310" s="50">
        <v>5.28E-2</v>
      </c>
      <c r="R13310" s="59"/>
    </row>
    <row r="13311" spans="11:18" x14ac:dyDescent="0.2">
      <c r="K13311" s="17">
        <v>13302</v>
      </c>
      <c r="L13311" s="50">
        <v>1.8962538802480679E-3</v>
      </c>
      <c r="M13311" s="50">
        <v>1.911344145616081E-3</v>
      </c>
      <c r="N13311" s="50">
        <v>5.5800000000000002E-2</v>
      </c>
      <c r="O13311" s="50">
        <v>5.6000000000000001E-2</v>
      </c>
      <c r="R13311" s="59"/>
    </row>
    <row r="13312" spans="11:18" x14ac:dyDescent="0.2">
      <c r="K13312" s="17">
        <v>13303</v>
      </c>
      <c r="L13312" s="50">
        <v>1.7128494553185175E-3</v>
      </c>
      <c r="M13312" s="50">
        <v>1.7273391225744862E-3</v>
      </c>
      <c r="N13312" s="50">
        <v>5.3600000000000002E-2</v>
      </c>
      <c r="O13312" s="50">
        <v>5.3999999999999999E-2</v>
      </c>
      <c r="R13312" s="59"/>
    </row>
    <row r="13313" spans="11:18" x14ac:dyDescent="0.2">
      <c r="K13313" s="17">
        <v>13304</v>
      </c>
      <c r="L13313" s="50">
        <v>1.7370664027406069E-3</v>
      </c>
      <c r="M13313" s="50">
        <v>1.7509906683197147E-3</v>
      </c>
      <c r="N13313" s="50">
        <v>5.1400000000000001E-2</v>
      </c>
      <c r="O13313" s="50">
        <v>5.1799999999999999E-2</v>
      </c>
      <c r="R13313" s="59"/>
    </row>
    <row r="13314" spans="11:18" x14ac:dyDescent="0.2">
      <c r="K13314" s="17">
        <v>13305</v>
      </c>
      <c r="L13314" s="50">
        <v>1.8319612578052273E-3</v>
      </c>
      <c r="M13314" s="50">
        <v>1.8457890401543974E-3</v>
      </c>
      <c r="N13314" s="50">
        <v>5.0999999999999997E-2</v>
      </c>
      <c r="O13314" s="50">
        <v>5.1200000000000002E-2</v>
      </c>
      <c r="R13314" s="59"/>
    </row>
    <row r="13315" spans="11:18" x14ac:dyDescent="0.2">
      <c r="K13315" s="17">
        <v>13306</v>
      </c>
      <c r="L13315" s="50">
        <v>2.0562380319326264E-3</v>
      </c>
      <c r="M13315" s="50">
        <v>2.0716745957761059E-3</v>
      </c>
      <c r="N13315" s="50">
        <v>5.6800000000000003E-2</v>
      </c>
      <c r="O13315" s="50">
        <v>5.7599999999999998E-2</v>
      </c>
      <c r="R13315" s="59"/>
    </row>
    <row r="13316" spans="11:18" x14ac:dyDescent="0.2">
      <c r="K13316" s="17">
        <v>13307</v>
      </c>
      <c r="L13316" s="50">
        <v>1.9866122191140524E-3</v>
      </c>
      <c r="M13316" s="50">
        <v>2.0013862012976569E-3</v>
      </c>
      <c r="N13316" s="50">
        <v>5.4600000000000003E-2</v>
      </c>
      <c r="O13316" s="50">
        <v>5.4600000000000003E-2</v>
      </c>
      <c r="R13316" s="59"/>
    </row>
    <row r="13317" spans="11:18" x14ac:dyDescent="0.2">
      <c r="K13317" s="17">
        <v>13308</v>
      </c>
      <c r="L13317" s="50">
        <v>1.7367886643839452E-3</v>
      </c>
      <c r="M13317" s="50">
        <v>1.7505162424522863E-3</v>
      </c>
      <c r="N13317" s="50">
        <v>5.0599999999999999E-2</v>
      </c>
      <c r="O13317" s="50">
        <v>5.1200000000000002E-2</v>
      </c>
      <c r="R13317" s="59"/>
    </row>
    <row r="13318" spans="11:18" x14ac:dyDescent="0.2">
      <c r="K13318" s="17">
        <v>13309</v>
      </c>
      <c r="L13318" s="50">
        <v>1.7184645935322137E-3</v>
      </c>
      <c r="M13318" s="50">
        <v>1.7328234074697854E-3</v>
      </c>
      <c r="N13318" s="50">
        <v>5.2999999999999999E-2</v>
      </c>
      <c r="O13318" s="50">
        <v>5.3400000000000003E-2</v>
      </c>
      <c r="R13318" s="59"/>
    </row>
    <row r="13319" spans="11:18" x14ac:dyDescent="0.2">
      <c r="K13319" s="17">
        <v>13310</v>
      </c>
      <c r="L13319" s="50">
        <v>1.7960456617796545E-3</v>
      </c>
      <c r="M13319" s="50">
        <v>1.8105859209061731E-3</v>
      </c>
      <c r="N13319" s="50">
        <v>5.3800000000000001E-2</v>
      </c>
      <c r="O13319" s="50">
        <v>5.3999999999999999E-2</v>
      </c>
      <c r="R13319" s="59"/>
    </row>
    <row r="13320" spans="11:18" x14ac:dyDescent="0.2">
      <c r="K13320" s="17">
        <v>13311</v>
      </c>
      <c r="L13320" s="50">
        <v>1.5625482731729044E-3</v>
      </c>
      <c r="M13320" s="50">
        <v>1.5753925647020502E-3</v>
      </c>
      <c r="N13320" s="50">
        <v>4.7399999999999998E-2</v>
      </c>
      <c r="O13320" s="50">
        <v>4.7800000000000002E-2</v>
      </c>
      <c r="R13320" s="59"/>
    </row>
    <row r="13321" spans="11:18" x14ac:dyDescent="0.2">
      <c r="K13321" s="17">
        <v>13312</v>
      </c>
      <c r="L13321" s="50">
        <v>1.7695528005238152E-3</v>
      </c>
      <c r="M13321" s="50">
        <v>1.7833589552366067E-3</v>
      </c>
      <c r="N13321" s="50">
        <v>5.0999999999999997E-2</v>
      </c>
      <c r="O13321" s="50">
        <v>5.1200000000000002E-2</v>
      </c>
      <c r="R13321" s="59"/>
    </row>
    <row r="13322" spans="11:18" x14ac:dyDescent="0.2">
      <c r="K13322" s="17">
        <v>13313</v>
      </c>
      <c r="L13322" s="50">
        <v>1.9821092459620018E-3</v>
      </c>
      <c r="M13322" s="50">
        <v>1.9960930897091546E-3</v>
      </c>
      <c r="N13322" s="50">
        <v>5.1400000000000001E-2</v>
      </c>
      <c r="O13322" s="50">
        <v>5.16E-2</v>
      </c>
      <c r="R13322" s="59"/>
    </row>
    <row r="13323" spans="11:18" x14ac:dyDescent="0.2">
      <c r="K13323" s="17">
        <v>13314</v>
      </c>
      <c r="L13323" s="50">
        <v>1.7896480917101946E-3</v>
      </c>
      <c r="M13323" s="50">
        <v>1.8027480705915956E-3</v>
      </c>
      <c r="N13323" s="50">
        <v>4.82E-2</v>
      </c>
      <c r="O13323" s="50">
        <v>4.8399999999999999E-2</v>
      </c>
      <c r="R13323" s="59"/>
    </row>
    <row r="13324" spans="11:18" x14ac:dyDescent="0.2">
      <c r="K13324" s="17">
        <v>13315</v>
      </c>
      <c r="L13324" s="50">
        <v>2.0864641961118834E-3</v>
      </c>
      <c r="M13324" s="50">
        <v>2.1012280398631416E-3</v>
      </c>
      <c r="N13324" s="50">
        <v>5.4399999999999997E-2</v>
      </c>
      <c r="O13324" s="50">
        <v>5.4600000000000003E-2</v>
      </c>
      <c r="R13324" s="59"/>
    </row>
    <row r="13325" spans="11:18" x14ac:dyDescent="0.2">
      <c r="K13325" s="17">
        <v>13316</v>
      </c>
      <c r="L13325" s="50">
        <v>1.8453002686191703E-3</v>
      </c>
      <c r="M13325" s="50">
        <v>1.8593036703763754E-3</v>
      </c>
      <c r="N13325" s="50">
        <v>5.1799999999999999E-2</v>
      </c>
      <c r="O13325" s="50">
        <v>5.1799999999999999E-2</v>
      </c>
      <c r="R13325" s="59"/>
    </row>
    <row r="13326" spans="11:18" x14ac:dyDescent="0.2">
      <c r="K13326" s="17">
        <v>13317</v>
      </c>
      <c r="L13326" s="50">
        <v>1.5754177104675706E-3</v>
      </c>
      <c r="M13326" s="50">
        <v>1.5891935245843725E-3</v>
      </c>
      <c r="N13326" s="50">
        <v>5.1200000000000002E-2</v>
      </c>
      <c r="O13326" s="50">
        <v>5.1400000000000001E-2</v>
      </c>
      <c r="R13326" s="59"/>
    </row>
    <row r="13327" spans="11:18" x14ac:dyDescent="0.2">
      <c r="K13327" s="17">
        <v>13318</v>
      </c>
      <c r="L13327" s="50">
        <v>1.7657113549802055E-3</v>
      </c>
      <c r="M13327" s="50">
        <v>1.7797877050064247E-3</v>
      </c>
      <c r="N13327" s="50">
        <v>5.1999999999999998E-2</v>
      </c>
      <c r="O13327" s="50">
        <v>5.2200000000000003E-2</v>
      </c>
      <c r="R13327" s="59"/>
    </row>
    <row r="13328" spans="11:18" x14ac:dyDescent="0.2">
      <c r="K13328" s="17">
        <v>13319</v>
      </c>
      <c r="L13328" s="50">
        <v>1.5620045558316813E-3</v>
      </c>
      <c r="M13328" s="50">
        <v>1.5749790770384949E-3</v>
      </c>
      <c r="N13328" s="50">
        <v>4.8000000000000001E-2</v>
      </c>
      <c r="O13328" s="50">
        <v>4.8399999999999999E-2</v>
      </c>
      <c r="R13328" s="59"/>
    </row>
    <row r="13329" spans="11:18" x14ac:dyDescent="0.2">
      <c r="K13329" s="17">
        <v>13320</v>
      </c>
      <c r="L13329" s="50">
        <v>1.8282224576742464E-3</v>
      </c>
      <c r="M13329" s="50">
        <v>1.8418961752350615E-3</v>
      </c>
      <c r="N13329" s="50">
        <v>5.0200000000000002E-2</v>
      </c>
      <c r="O13329" s="50">
        <v>5.0799999999999998E-2</v>
      </c>
      <c r="R13329" s="59"/>
    </row>
    <row r="13330" spans="11:18" x14ac:dyDescent="0.2">
      <c r="K13330" s="17">
        <v>13321</v>
      </c>
      <c r="L13330" s="50">
        <v>1.5996846392269167E-3</v>
      </c>
      <c r="M13330" s="50">
        <v>1.6125783945688291E-3</v>
      </c>
      <c r="N13330" s="50">
        <v>4.7600000000000003E-2</v>
      </c>
      <c r="O13330" s="50">
        <v>4.82E-2</v>
      </c>
      <c r="R13330" s="59"/>
    </row>
    <row r="13331" spans="11:18" x14ac:dyDescent="0.2">
      <c r="K13331" s="17">
        <v>13322</v>
      </c>
      <c r="L13331" s="50">
        <v>1.9098283947719061E-3</v>
      </c>
      <c r="M13331" s="50">
        <v>1.9235883932630308E-3</v>
      </c>
      <c r="N13331" s="50">
        <v>5.0599999999999999E-2</v>
      </c>
      <c r="O13331" s="50">
        <v>5.0799999999999998E-2</v>
      </c>
      <c r="R13331" s="59"/>
    </row>
    <row r="13332" spans="11:18" x14ac:dyDescent="0.2">
      <c r="K13332" s="17">
        <v>13323</v>
      </c>
      <c r="L13332" s="50">
        <v>1.9332612995373658E-3</v>
      </c>
      <c r="M13332" s="50">
        <v>1.9483232794916517E-3</v>
      </c>
      <c r="N13332" s="50">
        <v>5.5599999999999997E-2</v>
      </c>
      <c r="O13332" s="50">
        <v>5.5800000000000002E-2</v>
      </c>
      <c r="R13332" s="59"/>
    </row>
    <row r="13333" spans="11:18" x14ac:dyDescent="0.2">
      <c r="K13333" s="17">
        <v>13324</v>
      </c>
      <c r="L13333" s="50">
        <v>1.6287802614848238E-3</v>
      </c>
      <c r="M13333" s="50">
        <v>1.6419044722326092E-3</v>
      </c>
      <c r="N13333" s="50">
        <v>4.8399999999999999E-2</v>
      </c>
      <c r="O13333" s="50">
        <v>4.9000000000000002E-2</v>
      </c>
      <c r="R13333" s="59"/>
    </row>
    <row r="13334" spans="11:18" x14ac:dyDescent="0.2">
      <c r="K13334" s="17">
        <v>13325</v>
      </c>
      <c r="L13334" s="50">
        <v>1.8061392004892606E-3</v>
      </c>
      <c r="M13334" s="50">
        <v>1.8204150797545711E-3</v>
      </c>
      <c r="N13334" s="50">
        <v>5.28E-2</v>
      </c>
      <c r="O13334" s="50">
        <v>5.2999999999999999E-2</v>
      </c>
      <c r="R13334" s="59"/>
    </row>
    <row r="13335" spans="11:18" x14ac:dyDescent="0.2">
      <c r="K13335" s="17">
        <v>13326</v>
      </c>
      <c r="L13335" s="50">
        <v>1.8465619654928062E-3</v>
      </c>
      <c r="M13335" s="50">
        <v>1.8604095776643696E-3</v>
      </c>
      <c r="N13335" s="50">
        <v>5.0999999999999997E-2</v>
      </c>
      <c r="O13335" s="50">
        <v>5.1400000000000001E-2</v>
      </c>
      <c r="R13335" s="59"/>
    </row>
    <row r="13336" spans="11:18" x14ac:dyDescent="0.2">
      <c r="K13336" s="17">
        <v>13327</v>
      </c>
      <c r="L13336" s="50">
        <v>1.6866988554737972E-3</v>
      </c>
      <c r="M13336" s="50">
        <v>1.6999599113652433E-3</v>
      </c>
      <c r="N13336" s="50">
        <v>4.8800000000000003E-2</v>
      </c>
      <c r="O13336" s="50">
        <v>4.9200000000000001E-2</v>
      </c>
      <c r="R13336" s="59"/>
    </row>
    <row r="13337" spans="11:18" x14ac:dyDescent="0.2">
      <c r="K13337" s="17">
        <v>13328</v>
      </c>
      <c r="L13337" s="50">
        <v>1.9064046412036358E-3</v>
      </c>
      <c r="M13337" s="50">
        <v>1.9208781354473168E-3</v>
      </c>
      <c r="N13337" s="50">
        <v>5.3199999999999997E-2</v>
      </c>
      <c r="O13337" s="50">
        <v>5.3800000000000001E-2</v>
      </c>
      <c r="R13337" s="59"/>
    </row>
    <row r="13338" spans="11:18" x14ac:dyDescent="0.2">
      <c r="K13338" s="17">
        <v>13329</v>
      </c>
      <c r="L13338" s="50">
        <v>1.9476087723346801E-3</v>
      </c>
      <c r="M13338" s="50">
        <v>1.9622850100972453E-3</v>
      </c>
      <c r="N13338" s="50">
        <v>5.4199999999999998E-2</v>
      </c>
      <c r="O13338" s="50">
        <v>5.4600000000000003E-2</v>
      </c>
      <c r="R13338" s="59"/>
    </row>
    <row r="13339" spans="11:18" x14ac:dyDescent="0.2">
      <c r="K13339" s="17">
        <v>13330</v>
      </c>
      <c r="L13339" s="50">
        <v>1.6956864244967757E-3</v>
      </c>
      <c r="M13339" s="50">
        <v>1.708985521884679E-3</v>
      </c>
      <c r="N13339" s="50">
        <v>4.9200000000000001E-2</v>
      </c>
      <c r="O13339" s="50">
        <v>4.9599999999999998E-2</v>
      </c>
      <c r="R13339" s="59"/>
    </row>
    <row r="13340" spans="11:18" x14ac:dyDescent="0.2">
      <c r="K13340" s="17">
        <v>13331</v>
      </c>
      <c r="L13340" s="50">
        <v>1.974814567704456E-3</v>
      </c>
      <c r="M13340" s="50">
        <v>1.9898433246609351E-3</v>
      </c>
      <c r="N13340" s="50">
        <v>5.5599999999999997E-2</v>
      </c>
      <c r="O13340" s="50">
        <v>5.5599999999999997E-2</v>
      </c>
      <c r="R13340" s="59"/>
    </row>
    <row r="13341" spans="11:18" x14ac:dyDescent="0.2">
      <c r="K13341" s="17">
        <v>13332</v>
      </c>
      <c r="L13341" s="50">
        <v>1.9511679582632482E-3</v>
      </c>
      <c r="M13341" s="50">
        <v>1.9652896236753139E-3</v>
      </c>
      <c r="N13341" s="50">
        <v>5.1999999999999998E-2</v>
      </c>
      <c r="O13341" s="50">
        <v>5.2200000000000003E-2</v>
      </c>
      <c r="R13341" s="59"/>
    </row>
    <row r="13342" spans="11:18" x14ac:dyDescent="0.2">
      <c r="K13342" s="17">
        <v>13333</v>
      </c>
      <c r="L13342" s="50">
        <v>1.7822758941614257E-3</v>
      </c>
      <c r="M13342" s="50">
        <v>1.7955986959232373E-3</v>
      </c>
      <c r="N13342" s="50">
        <v>4.9000000000000002E-2</v>
      </c>
      <c r="O13342" s="50">
        <v>4.9399999999999999E-2</v>
      </c>
      <c r="R13342" s="59"/>
    </row>
    <row r="13343" spans="11:18" x14ac:dyDescent="0.2">
      <c r="K13343" s="17">
        <v>13334</v>
      </c>
      <c r="L13343" s="50">
        <v>1.7926577416473336E-3</v>
      </c>
      <c r="M13343" s="50">
        <v>1.8072421205361628E-3</v>
      </c>
      <c r="N13343" s="50">
        <v>5.3999999999999999E-2</v>
      </c>
      <c r="O13343" s="50">
        <v>5.4199999999999998E-2</v>
      </c>
      <c r="R13343" s="59"/>
    </row>
    <row r="13344" spans="11:18" x14ac:dyDescent="0.2">
      <c r="K13344" s="17">
        <v>13335</v>
      </c>
      <c r="L13344" s="50">
        <v>1.6676116775533752E-3</v>
      </c>
      <c r="M13344" s="50">
        <v>1.6818331789588889E-3</v>
      </c>
      <c r="N13344" s="50">
        <v>5.2600000000000001E-2</v>
      </c>
      <c r="O13344" s="50">
        <v>5.2999999999999999E-2</v>
      </c>
      <c r="R13344" s="59"/>
    </row>
    <row r="13345" spans="11:18" x14ac:dyDescent="0.2">
      <c r="K13345" s="17">
        <v>13336</v>
      </c>
      <c r="L13345" s="50">
        <v>1.7798713618904975E-3</v>
      </c>
      <c r="M13345" s="50">
        <v>1.7941631579457237E-3</v>
      </c>
      <c r="N13345" s="50">
        <v>5.28E-2</v>
      </c>
      <c r="O13345" s="50">
        <v>5.2999999999999999E-2</v>
      </c>
      <c r="R13345" s="59"/>
    </row>
    <row r="13346" spans="11:18" x14ac:dyDescent="0.2">
      <c r="K13346" s="17">
        <v>13337</v>
      </c>
      <c r="L13346" s="50">
        <v>1.6597333983731732E-3</v>
      </c>
      <c r="M13346" s="50">
        <v>1.6729959995643298E-3</v>
      </c>
      <c r="N13346" s="50">
        <v>4.8800000000000003E-2</v>
      </c>
      <c r="O13346" s="50">
        <v>4.9399999999999999E-2</v>
      </c>
      <c r="R13346" s="59"/>
    </row>
    <row r="13347" spans="11:18" x14ac:dyDescent="0.2">
      <c r="K13347" s="17">
        <v>13338</v>
      </c>
      <c r="L13347" s="50">
        <v>1.5475393244353233E-3</v>
      </c>
      <c r="M13347" s="50">
        <v>1.560462161215917E-3</v>
      </c>
      <c r="N13347" s="50">
        <v>4.8000000000000001E-2</v>
      </c>
      <c r="O13347" s="50">
        <v>4.8000000000000001E-2</v>
      </c>
      <c r="R13347" s="59"/>
    </row>
    <row r="13348" spans="11:18" x14ac:dyDescent="0.2">
      <c r="K13348" s="17">
        <v>13339</v>
      </c>
      <c r="L13348" s="50">
        <v>1.472369955123864E-3</v>
      </c>
      <c r="M13348" s="50">
        <v>1.484595793120963E-3</v>
      </c>
      <c r="N13348" s="50">
        <v>4.4999999999999998E-2</v>
      </c>
      <c r="O13348" s="50">
        <v>4.5600000000000002E-2</v>
      </c>
      <c r="R13348" s="59"/>
    </row>
    <row r="13349" spans="11:18" x14ac:dyDescent="0.2">
      <c r="K13349" s="17">
        <v>13340</v>
      </c>
      <c r="L13349" s="50">
        <v>1.6469227121916283E-3</v>
      </c>
      <c r="M13349" s="50">
        <v>1.659957838509433E-3</v>
      </c>
      <c r="N13349" s="50">
        <v>4.8000000000000001E-2</v>
      </c>
      <c r="O13349" s="50">
        <v>4.8399999999999999E-2</v>
      </c>
      <c r="R13349" s="59"/>
    </row>
    <row r="13350" spans="11:18" x14ac:dyDescent="0.2">
      <c r="K13350" s="17">
        <v>13341</v>
      </c>
      <c r="L13350" s="50">
        <v>1.9799900411564693E-3</v>
      </c>
      <c r="M13350" s="50">
        <v>1.994571901493537E-3</v>
      </c>
      <c r="N13350" s="50">
        <v>5.3600000000000002E-2</v>
      </c>
      <c r="O13350" s="50">
        <v>5.4199999999999998E-2</v>
      </c>
      <c r="R13350" s="59"/>
    </row>
    <row r="13351" spans="11:18" x14ac:dyDescent="0.2">
      <c r="K13351" s="17">
        <v>13342</v>
      </c>
      <c r="L13351" s="50">
        <v>1.8610076763214522E-3</v>
      </c>
      <c r="M13351" s="50">
        <v>1.8750679616603527E-3</v>
      </c>
      <c r="N13351" s="50">
        <v>5.1999999999999998E-2</v>
      </c>
      <c r="O13351" s="50">
        <v>5.1999999999999998E-2</v>
      </c>
      <c r="R13351" s="59"/>
    </row>
    <row r="13352" spans="11:18" x14ac:dyDescent="0.2">
      <c r="K13352" s="17">
        <v>13343</v>
      </c>
      <c r="L13352" s="50">
        <v>1.8376321983995432E-3</v>
      </c>
      <c r="M13352" s="50">
        <v>1.8519614342342315E-3</v>
      </c>
      <c r="N13352" s="50">
        <v>5.28E-2</v>
      </c>
      <c r="O13352" s="50">
        <v>5.3199999999999997E-2</v>
      </c>
      <c r="R13352" s="59"/>
    </row>
    <row r="13353" spans="11:18" x14ac:dyDescent="0.2">
      <c r="K13353" s="17">
        <v>13344</v>
      </c>
      <c r="L13353" s="50">
        <v>1.6256587208646185E-3</v>
      </c>
      <c r="M13353" s="50">
        <v>1.6390210261935333E-3</v>
      </c>
      <c r="N13353" s="50">
        <v>4.9599999999999998E-2</v>
      </c>
      <c r="O13353" s="50">
        <v>4.9599999999999998E-2</v>
      </c>
      <c r="R13353" s="59"/>
    </row>
    <row r="13354" spans="11:18" x14ac:dyDescent="0.2">
      <c r="K13354" s="17">
        <v>13345</v>
      </c>
      <c r="L13354" s="50">
        <v>1.7115763065097883E-3</v>
      </c>
      <c r="M13354" s="50">
        <v>1.7256933520021387E-3</v>
      </c>
      <c r="N13354" s="50">
        <v>5.2400000000000002E-2</v>
      </c>
      <c r="O13354" s="50">
        <v>5.2600000000000001E-2</v>
      </c>
      <c r="R13354" s="59"/>
    </row>
    <row r="13355" spans="11:18" x14ac:dyDescent="0.2">
      <c r="K13355" s="17">
        <v>13346</v>
      </c>
      <c r="L13355" s="50">
        <v>1.6231997123969503E-3</v>
      </c>
      <c r="M13355" s="50">
        <v>1.6371825195410636E-3</v>
      </c>
      <c r="N13355" s="50">
        <v>5.1799999999999999E-2</v>
      </c>
      <c r="O13355" s="50">
        <v>5.2200000000000003E-2</v>
      </c>
      <c r="R13355" s="59"/>
    </row>
    <row r="13356" spans="11:18" x14ac:dyDescent="0.2">
      <c r="K13356" s="17">
        <v>13347</v>
      </c>
      <c r="L13356" s="50">
        <v>1.8024126190070093E-3</v>
      </c>
      <c r="M13356" s="50">
        <v>1.816736600034251E-3</v>
      </c>
      <c r="N13356" s="50">
        <v>5.2999999999999999E-2</v>
      </c>
      <c r="O13356" s="50">
        <v>5.3400000000000003E-2</v>
      </c>
      <c r="R13356" s="59"/>
    </row>
    <row r="13357" spans="11:18" x14ac:dyDescent="0.2">
      <c r="K13357" s="17">
        <v>13348</v>
      </c>
      <c r="L13357" s="50">
        <v>1.6701932104967333E-3</v>
      </c>
      <c r="M13357" s="50">
        <v>1.6828608910877431E-3</v>
      </c>
      <c r="N13357" s="50">
        <v>4.6800000000000001E-2</v>
      </c>
      <c r="O13357" s="50">
        <v>4.7E-2</v>
      </c>
      <c r="R13357" s="59"/>
    </row>
    <row r="13358" spans="11:18" x14ac:dyDescent="0.2">
      <c r="K13358" s="17">
        <v>13349</v>
      </c>
      <c r="L13358" s="50">
        <v>1.9429635765550962E-3</v>
      </c>
      <c r="M13358" s="50">
        <v>1.9577474604649254E-3</v>
      </c>
      <c r="N13358" s="50">
        <v>5.4600000000000003E-2</v>
      </c>
      <c r="O13358" s="50">
        <v>5.4800000000000001E-2</v>
      </c>
      <c r="R13358" s="59"/>
    </row>
    <row r="13359" spans="11:18" x14ac:dyDescent="0.2">
      <c r="K13359" s="17">
        <v>13350</v>
      </c>
      <c r="L13359" s="50">
        <v>2.0466775487037589E-3</v>
      </c>
      <c r="M13359" s="50">
        <v>2.0616169893396888E-3</v>
      </c>
      <c r="N13359" s="50">
        <v>5.5E-2</v>
      </c>
      <c r="O13359" s="50">
        <v>5.5399999999999998E-2</v>
      </c>
      <c r="R13359" s="59"/>
    </row>
    <row r="13360" spans="11:18" x14ac:dyDescent="0.2">
      <c r="K13360" s="17">
        <v>13351</v>
      </c>
      <c r="L13360" s="50">
        <v>1.6397961984009157E-3</v>
      </c>
      <c r="M13360" s="50">
        <v>1.6521850975019234E-3</v>
      </c>
      <c r="N13360" s="50">
        <v>4.5600000000000002E-2</v>
      </c>
      <c r="O13360" s="50">
        <v>4.6199999999999998E-2</v>
      </c>
      <c r="R13360" s="59"/>
    </row>
    <row r="13361" spans="11:18" x14ac:dyDescent="0.2">
      <c r="K13361" s="17">
        <v>13352</v>
      </c>
      <c r="L13361" s="50">
        <v>1.7887784065781687E-3</v>
      </c>
      <c r="M13361" s="50">
        <v>1.8035334153767592E-3</v>
      </c>
      <c r="N13361" s="50">
        <v>5.4199999999999998E-2</v>
      </c>
      <c r="O13361" s="50">
        <v>5.5199999999999999E-2</v>
      </c>
      <c r="R13361" s="59"/>
    </row>
    <row r="13362" spans="11:18" x14ac:dyDescent="0.2">
      <c r="K13362" s="17">
        <v>13353</v>
      </c>
      <c r="L13362" s="50">
        <v>1.8387520237911129E-3</v>
      </c>
      <c r="M13362" s="50">
        <v>1.8530034794822558E-3</v>
      </c>
      <c r="N13362" s="50">
        <v>5.2600000000000001E-2</v>
      </c>
      <c r="O13362" s="50">
        <v>5.28E-2</v>
      </c>
      <c r="R13362" s="59"/>
    </row>
    <row r="13363" spans="11:18" x14ac:dyDescent="0.2">
      <c r="K13363" s="17">
        <v>13354</v>
      </c>
      <c r="L13363" s="50">
        <v>1.7975333553941141E-3</v>
      </c>
      <c r="M13363" s="50">
        <v>1.8109520610173539E-3</v>
      </c>
      <c r="N13363" s="50">
        <v>4.9599999999999998E-2</v>
      </c>
      <c r="O13363" s="50">
        <v>4.9599999999999998E-2</v>
      </c>
      <c r="R13363" s="59"/>
    </row>
    <row r="13364" spans="11:18" x14ac:dyDescent="0.2">
      <c r="K13364" s="17">
        <v>13355</v>
      </c>
      <c r="L13364" s="50">
        <v>1.7292354401140522E-3</v>
      </c>
      <c r="M13364" s="50">
        <v>1.7432901976674278E-3</v>
      </c>
      <c r="N13364" s="50">
        <v>5.1999999999999998E-2</v>
      </c>
      <c r="O13364" s="50">
        <v>5.2200000000000003E-2</v>
      </c>
      <c r="R13364" s="59"/>
    </row>
    <row r="13365" spans="11:18" x14ac:dyDescent="0.2">
      <c r="K13365" s="17">
        <v>13356</v>
      </c>
      <c r="L13365" s="50">
        <v>1.7037038169704171E-3</v>
      </c>
      <c r="M13365" s="50">
        <v>1.7182629786245786E-3</v>
      </c>
      <c r="N13365" s="50">
        <v>5.3999999999999999E-2</v>
      </c>
      <c r="O13365" s="50">
        <v>5.4199999999999998E-2</v>
      </c>
      <c r="R13365" s="59"/>
    </row>
    <row r="13366" spans="11:18" x14ac:dyDescent="0.2">
      <c r="K13366" s="17">
        <v>13357</v>
      </c>
      <c r="L13366" s="50">
        <v>1.9537754794025823E-3</v>
      </c>
      <c r="M13366" s="50">
        <v>1.9681562385358148E-3</v>
      </c>
      <c r="N13366" s="50">
        <v>5.28E-2</v>
      </c>
      <c r="O13366" s="50">
        <v>5.3199999999999997E-2</v>
      </c>
      <c r="R13366" s="59"/>
    </row>
    <row r="13367" spans="11:18" x14ac:dyDescent="0.2">
      <c r="K13367" s="17">
        <v>13358</v>
      </c>
      <c r="L13367" s="50">
        <v>1.7412929958514106E-3</v>
      </c>
      <c r="M13367" s="50">
        <v>1.7545996511694572E-3</v>
      </c>
      <c r="N13367" s="50">
        <v>4.9000000000000002E-2</v>
      </c>
      <c r="O13367" s="50">
        <v>4.9399999999999999E-2</v>
      </c>
      <c r="R13367" s="59"/>
    </row>
    <row r="13368" spans="11:18" x14ac:dyDescent="0.2">
      <c r="K13368" s="17">
        <v>13359</v>
      </c>
      <c r="L13368" s="50">
        <v>1.6280103585927679E-3</v>
      </c>
      <c r="M13368" s="50">
        <v>1.6417355402123714E-3</v>
      </c>
      <c r="N13368" s="50">
        <v>5.0999999999999997E-2</v>
      </c>
      <c r="O13368" s="50">
        <v>5.0999999999999997E-2</v>
      </c>
      <c r="R13368" s="59"/>
    </row>
    <row r="13369" spans="11:18" x14ac:dyDescent="0.2">
      <c r="K13369" s="17">
        <v>13360</v>
      </c>
      <c r="L13369" s="50">
        <v>1.7284344120832736E-3</v>
      </c>
      <c r="M13369" s="50">
        <v>1.742104241042789E-3</v>
      </c>
      <c r="N13369" s="50">
        <v>5.04E-2</v>
      </c>
      <c r="O13369" s="50">
        <v>5.1200000000000002E-2</v>
      </c>
      <c r="R13369" s="59"/>
    </row>
    <row r="13370" spans="11:18" x14ac:dyDescent="0.2">
      <c r="K13370" s="17">
        <v>13361</v>
      </c>
      <c r="L13370" s="50">
        <v>1.8229309430302426E-3</v>
      </c>
      <c r="M13370" s="50">
        <v>1.8362280538254119E-3</v>
      </c>
      <c r="N13370" s="50">
        <v>4.9000000000000002E-2</v>
      </c>
      <c r="O13370" s="50">
        <v>4.9200000000000001E-2</v>
      </c>
      <c r="R13370" s="59"/>
    </row>
    <row r="13371" spans="11:18" x14ac:dyDescent="0.2">
      <c r="K13371" s="17">
        <v>13362</v>
      </c>
      <c r="L13371" s="50">
        <v>1.8584530279035978E-3</v>
      </c>
      <c r="M13371" s="50">
        <v>1.8727946142187222E-3</v>
      </c>
      <c r="N13371" s="50">
        <v>5.2999999999999999E-2</v>
      </c>
      <c r="O13371" s="50">
        <v>5.3199999999999997E-2</v>
      </c>
      <c r="R13371" s="59"/>
    </row>
    <row r="13372" spans="11:18" x14ac:dyDescent="0.2">
      <c r="K13372" s="17">
        <v>13363</v>
      </c>
      <c r="L13372" s="50">
        <v>1.8351812528887808E-3</v>
      </c>
      <c r="M13372" s="50">
        <v>1.8500900993542707E-3</v>
      </c>
      <c r="N13372" s="50">
        <v>5.5E-2</v>
      </c>
      <c r="O13372" s="50">
        <v>5.5399999999999998E-2</v>
      </c>
      <c r="R13372" s="59"/>
    </row>
    <row r="13373" spans="11:18" x14ac:dyDescent="0.2">
      <c r="K13373" s="17">
        <v>13364</v>
      </c>
      <c r="L13373" s="50">
        <v>1.7629193405211626E-3</v>
      </c>
      <c r="M13373" s="50">
        <v>1.7777151342086273E-3</v>
      </c>
      <c r="N13373" s="50">
        <v>5.4600000000000003E-2</v>
      </c>
      <c r="O13373" s="50">
        <v>5.5199999999999999E-2</v>
      </c>
      <c r="R13373" s="59"/>
    </row>
    <row r="13374" spans="11:18" x14ac:dyDescent="0.2">
      <c r="K13374" s="17">
        <v>13365</v>
      </c>
      <c r="L13374" s="50">
        <v>1.6413051276102273E-3</v>
      </c>
      <c r="M13374" s="50">
        <v>1.653417258976149E-3</v>
      </c>
      <c r="N13374" s="50">
        <v>4.4600000000000001E-2</v>
      </c>
      <c r="O13374" s="50">
        <v>4.4999999999999998E-2</v>
      </c>
      <c r="R13374" s="59"/>
    </row>
    <row r="13375" spans="11:18" x14ac:dyDescent="0.2">
      <c r="K13375" s="17">
        <v>13366</v>
      </c>
      <c r="L13375" s="50">
        <v>1.8537380183217612E-3</v>
      </c>
      <c r="M13375" s="50">
        <v>1.8673137132249572E-3</v>
      </c>
      <c r="N13375" s="50">
        <v>4.9799999999999997E-2</v>
      </c>
      <c r="O13375" s="50">
        <v>5.0200000000000002E-2</v>
      </c>
      <c r="R13375" s="59"/>
    </row>
    <row r="13376" spans="11:18" x14ac:dyDescent="0.2">
      <c r="K13376" s="17">
        <v>13367</v>
      </c>
      <c r="L13376" s="50">
        <v>1.7506433547498606E-3</v>
      </c>
      <c r="M13376" s="50">
        <v>1.7641538500300211E-3</v>
      </c>
      <c r="N13376" s="50">
        <v>4.9799999999999997E-2</v>
      </c>
      <c r="O13376" s="50">
        <v>5.04E-2</v>
      </c>
      <c r="R13376" s="59"/>
    </row>
    <row r="13377" spans="11:18" x14ac:dyDescent="0.2">
      <c r="K13377" s="17">
        <v>13368</v>
      </c>
      <c r="L13377" s="50">
        <v>1.5190091310964429E-3</v>
      </c>
      <c r="M13377" s="50">
        <v>1.5321997735646146E-3</v>
      </c>
      <c r="N13377" s="50">
        <v>4.9000000000000002E-2</v>
      </c>
      <c r="O13377" s="50">
        <v>4.9200000000000001E-2</v>
      </c>
      <c r="R13377" s="59"/>
    </row>
    <row r="13378" spans="11:18" x14ac:dyDescent="0.2">
      <c r="K13378" s="17">
        <v>13369</v>
      </c>
      <c r="L13378" s="50">
        <v>1.8060216320655751E-3</v>
      </c>
      <c r="M13378" s="50">
        <v>1.8208104694262016E-3</v>
      </c>
      <c r="N13378" s="50">
        <v>5.4800000000000001E-2</v>
      </c>
      <c r="O13378" s="50">
        <v>5.5E-2</v>
      </c>
      <c r="R13378" s="59"/>
    </row>
    <row r="13379" spans="11:18" x14ac:dyDescent="0.2">
      <c r="K13379" s="17">
        <v>13370</v>
      </c>
      <c r="L13379" s="50">
        <v>1.5827894137886195E-3</v>
      </c>
      <c r="M13379" s="50">
        <v>1.596510137773388E-3</v>
      </c>
      <c r="N13379" s="50">
        <v>5.0799999999999998E-2</v>
      </c>
      <c r="O13379" s="50">
        <v>5.1200000000000002E-2</v>
      </c>
      <c r="R13379" s="59"/>
    </row>
    <row r="13380" spans="11:18" x14ac:dyDescent="0.2">
      <c r="K13380" s="17">
        <v>13371</v>
      </c>
      <c r="L13380" s="50">
        <v>1.8018894573330058E-3</v>
      </c>
      <c r="M13380" s="50">
        <v>1.8160855308427767E-3</v>
      </c>
      <c r="N13380" s="50">
        <v>5.2600000000000001E-2</v>
      </c>
      <c r="O13380" s="50">
        <v>5.2600000000000001E-2</v>
      </c>
      <c r="R13380" s="59"/>
    </row>
    <row r="13381" spans="11:18" x14ac:dyDescent="0.2">
      <c r="K13381" s="17">
        <v>13372</v>
      </c>
      <c r="L13381" s="50">
        <v>1.8435776315861589E-3</v>
      </c>
      <c r="M13381" s="50">
        <v>1.857735655751896E-3</v>
      </c>
      <c r="N13381" s="50">
        <v>5.2400000000000002E-2</v>
      </c>
      <c r="O13381" s="50">
        <v>5.2400000000000002E-2</v>
      </c>
      <c r="R13381" s="59"/>
    </row>
    <row r="13382" spans="11:18" x14ac:dyDescent="0.2">
      <c r="K13382" s="17">
        <v>13373</v>
      </c>
      <c r="L13382" s="50">
        <v>1.8680530834801286E-3</v>
      </c>
      <c r="M13382" s="50">
        <v>1.8823225976719407E-3</v>
      </c>
      <c r="N13382" s="50">
        <v>5.28E-2</v>
      </c>
      <c r="O13382" s="50">
        <v>5.28E-2</v>
      </c>
      <c r="R13382" s="59"/>
    </row>
    <row r="13383" spans="11:18" x14ac:dyDescent="0.2">
      <c r="K13383" s="17">
        <v>13374</v>
      </c>
      <c r="L13383" s="50">
        <v>1.4892729320061002E-3</v>
      </c>
      <c r="M13383" s="50">
        <v>1.5025332953944675E-3</v>
      </c>
      <c r="N13383" s="50">
        <v>4.9200000000000001E-2</v>
      </c>
      <c r="O13383" s="50">
        <v>4.9399999999999999E-2</v>
      </c>
      <c r="R13383" s="59"/>
    </row>
    <row r="13384" spans="11:18" x14ac:dyDescent="0.2">
      <c r="K13384" s="17">
        <v>13375</v>
      </c>
      <c r="L13384" s="50">
        <v>1.870250855354067E-3</v>
      </c>
      <c r="M13384" s="50">
        <v>1.8846245491988235E-3</v>
      </c>
      <c r="N13384" s="50">
        <v>5.3199999999999997E-2</v>
      </c>
      <c r="O13384" s="50">
        <v>5.3199999999999997E-2</v>
      </c>
      <c r="R13384" s="59"/>
    </row>
    <row r="13385" spans="11:18" x14ac:dyDescent="0.2">
      <c r="K13385" s="17">
        <v>13376</v>
      </c>
      <c r="L13385" s="50">
        <v>1.5755964076657526E-3</v>
      </c>
      <c r="M13385" s="50">
        <v>1.5899845347959374E-3</v>
      </c>
      <c r="N13385" s="50">
        <v>5.3400000000000003E-2</v>
      </c>
      <c r="O13385" s="50">
        <v>5.3800000000000001E-2</v>
      </c>
      <c r="R13385" s="59"/>
    </row>
    <row r="13386" spans="11:18" x14ac:dyDescent="0.2">
      <c r="K13386" s="17">
        <v>13377</v>
      </c>
      <c r="L13386" s="50">
        <v>1.9227706004765284E-3</v>
      </c>
      <c r="M13386" s="50">
        <v>1.9367994239577143E-3</v>
      </c>
      <c r="N13386" s="50">
        <v>5.1799999999999999E-2</v>
      </c>
      <c r="O13386" s="50">
        <v>5.1799999999999999E-2</v>
      </c>
      <c r="R13386" s="59"/>
    </row>
    <row r="13387" spans="11:18" x14ac:dyDescent="0.2">
      <c r="K13387" s="17">
        <v>13378</v>
      </c>
      <c r="L13387" s="50">
        <v>2.0715059928680369E-3</v>
      </c>
      <c r="M13387" s="50">
        <v>2.0864112912210258E-3</v>
      </c>
      <c r="N13387" s="50">
        <v>5.5E-2</v>
      </c>
      <c r="O13387" s="50">
        <v>5.5E-2</v>
      </c>
      <c r="R13387" s="59"/>
    </row>
    <row r="13388" spans="11:18" x14ac:dyDescent="0.2">
      <c r="K13388" s="17">
        <v>13379</v>
      </c>
      <c r="L13388" s="50">
        <v>1.5879397747682556E-3</v>
      </c>
      <c r="M13388" s="50">
        <v>1.601703536540739E-3</v>
      </c>
      <c r="N13388" s="50">
        <v>5.1200000000000002E-2</v>
      </c>
      <c r="O13388" s="50">
        <v>5.1200000000000002E-2</v>
      </c>
      <c r="R13388" s="59"/>
    </row>
    <row r="13389" spans="11:18" x14ac:dyDescent="0.2">
      <c r="K13389" s="17">
        <v>13380</v>
      </c>
      <c r="L13389" s="50">
        <v>1.825845618643681E-3</v>
      </c>
      <c r="M13389" s="50">
        <v>1.8406931018269102E-3</v>
      </c>
      <c r="N13389" s="50">
        <v>5.4600000000000003E-2</v>
      </c>
      <c r="O13389" s="50">
        <v>5.5399999999999998E-2</v>
      </c>
      <c r="R13389" s="59"/>
    </row>
    <row r="13390" spans="11:18" x14ac:dyDescent="0.2">
      <c r="K13390" s="17">
        <v>13381</v>
      </c>
      <c r="L13390" s="50">
        <v>1.5898249899935467E-3</v>
      </c>
      <c r="M13390" s="50">
        <v>1.6034116554469648E-3</v>
      </c>
      <c r="N13390" s="50">
        <v>5.04E-2</v>
      </c>
      <c r="O13390" s="50">
        <v>5.0599999999999999E-2</v>
      </c>
      <c r="R13390" s="59"/>
    </row>
    <row r="13391" spans="11:18" x14ac:dyDescent="0.2">
      <c r="K13391" s="17">
        <v>13382</v>
      </c>
      <c r="L13391" s="50">
        <v>1.8649929578976585E-3</v>
      </c>
      <c r="M13391" s="50">
        <v>1.8791751625259882E-3</v>
      </c>
      <c r="N13391" s="50">
        <v>5.2200000000000003E-2</v>
      </c>
      <c r="O13391" s="50">
        <v>5.28E-2</v>
      </c>
      <c r="R13391" s="59"/>
    </row>
    <row r="13392" spans="11:18" x14ac:dyDescent="0.2">
      <c r="K13392" s="17">
        <v>13383</v>
      </c>
      <c r="L13392" s="50">
        <v>1.8742732226920715E-3</v>
      </c>
      <c r="M13392" s="50">
        <v>1.8891137995326712E-3</v>
      </c>
      <c r="N13392" s="50">
        <v>5.5E-2</v>
      </c>
      <c r="O13392" s="50">
        <v>5.5E-2</v>
      </c>
      <c r="R13392" s="59"/>
    </row>
    <row r="13393" spans="11:18" x14ac:dyDescent="0.2">
      <c r="K13393" s="17">
        <v>13384</v>
      </c>
      <c r="L13393" s="50">
        <v>1.6803575308762132E-3</v>
      </c>
      <c r="M13393" s="50">
        <v>1.6935863243749559E-3</v>
      </c>
      <c r="N13393" s="50">
        <v>4.8800000000000003E-2</v>
      </c>
      <c r="O13393" s="50">
        <v>4.9200000000000001E-2</v>
      </c>
      <c r="R13393" s="59"/>
    </row>
    <row r="13394" spans="11:18" x14ac:dyDescent="0.2">
      <c r="K13394" s="17">
        <v>13385</v>
      </c>
      <c r="L13394" s="50">
        <v>1.7528261593228788E-3</v>
      </c>
      <c r="M13394" s="50">
        <v>1.7675470862016016E-3</v>
      </c>
      <c r="N13394" s="50">
        <v>5.4600000000000003E-2</v>
      </c>
      <c r="O13394" s="50">
        <v>5.4800000000000001E-2</v>
      </c>
      <c r="R13394" s="59"/>
    </row>
    <row r="13395" spans="11:18" x14ac:dyDescent="0.2">
      <c r="K13395" s="17">
        <v>13386</v>
      </c>
      <c r="L13395" s="50">
        <v>1.7425926234479108E-3</v>
      </c>
      <c r="M13395" s="50">
        <v>1.7560702679841188E-3</v>
      </c>
      <c r="N13395" s="50">
        <v>4.9799999999999997E-2</v>
      </c>
      <c r="O13395" s="50">
        <v>5.0200000000000002E-2</v>
      </c>
      <c r="R13395" s="59"/>
    </row>
    <row r="13396" spans="11:18" x14ac:dyDescent="0.2">
      <c r="K13396" s="17">
        <v>13387</v>
      </c>
      <c r="L13396" s="50">
        <v>1.486938698717255E-3</v>
      </c>
      <c r="M13396" s="50">
        <v>1.5000784109145163E-3</v>
      </c>
      <c r="N13396" s="50">
        <v>4.8800000000000003E-2</v>
      </c>
      <c r="O13396" s="50">
        <v>4.9200000000000001E-2</v>
      </c>
      <c r="R13396" s="59"/>
    </row>
    <row r="13397" spans="11:18" x14ac:dyDescent="0.2">
      <c r="K13397" s="17">
        <v>13388</v>
      </c>
      <c r="L13397" s="50">
        <v>1.9376048064029482E-3</v>
      </c>
      <c r="M13397" s="50">
        <v>1.951695452449325E-3</v>
      </c>
      <c r="N13397" s="50">
        <v>5.1799999999999999E-2</v>
      </c>
      <c r="O13397" s="50">
        <v>5.2400000000000002E-2</v>
      </c>
      <c r="R13397" s="59"/>
    </row>
    <row r="13398" spans="11:18" x14ac:dyDescent="0.2">
      <c r="K13398" s="17">
        <v>13389</v>
      </c>
      <c r="L13398" s="50">
        <v>1.629950368948845E-3</v>
      </c>
      <c r="M13398" s="50">
        <v>1.6436672043136393E-3</v>
      </c>
      <c r="N13398" s="50">
        <v>5.0799999999999998E-2</v>
      </c>
      <c r="O13398" s="50">
        <v>5.1200000000000002E-2</v>
      </c>
      <c r="R13398" s="59"/>
    </row>
    <row r="13399" spans="11:18" x14ac:dyDescent="0.2">
      <c r="K13399" s="17">
        <v>13390</v>
      </c>
      <c r="L13399" s="50">
        <v>1.6005193800221697E-3</v>
      </c>
      <c r="M13399" s="50">
        <v>1.6139251651594655E-3</v>
      </c>
      <c r="N13399" s="50">
        <v>4.9799999999999997E-2</v>
      </c>
      <c r="O13399" s="50">
        <v>4.9799999999999997E-2</v>
      </c>
      <c r="R13399" s="59"/>
    </row>
    <row r="13400" spans="11:18" x14ac:dyDescent="0.2">
      <c r="K13400" s="17">
        <v>13391</v>
      </c>
      <c r="L13400" s="50">
        <v>1.6808759174606067E-3</v>
      </c>
      <c r="M13400" s="50">
        <v>1.6945149883416755E-3</v>
      </c>
      <c r="N13400" s="50">
        <v>5.0599999999999999E-2</v>
      </c>
      <c r="O13400" s="50">
        <v>5.0599999999999999E-2</v>
      </c>
      <c r="R13400" s="59"/>
    </row>
    <row r="13401" spans="11:18" x14ac:dyDescent="0.2">
      <c r="K13401" s="17">
        <v>13392</v>
      </c>
      <c r="L13401" s="50">
        <v>1.6978599914082597E-3</v>
      </c>
      <c r="M13401" s="50">
        <v>1.7120204423348656E-3</v>
      </c>
      <c r="N13401" s="50">
        <v>5.2200000000000003E-2</v>
      </c>
      <c r="O13401" s="50">
        <v>5.28E-2</v>
      </c>
      <c r="R13401" s="59"/>
    </row>
    <row r="13402" spans="11:18" x14ac:dyDescent="0.2">
      <c r="K13402" s="17">
        <v>13393</v>
      </c>
      <c r="L13402" s="50">
        <v>1.6975696670348444E-3</v>
      </c>
      <c r="M13402" s="50">
        <v>1.7101321601311068E-3</v>
      </c>
      <c r="N13402" s="50">
        <v>4.6399999999999997E-2</v>
      </c>
      <c r="O13402" s="50">
        <v>4.6600000000000003E-2</v>
      </c>
      <c r="R13402" s="59"/>
    </row>
    <row r="13403" spans="11:18" x14ac:dyDescent="0.2">
      <c r="K13403" s="17">
        <v>13394</v>
      </c>
      <c r="L13403" s="50">
        <v>1.698508670865758E-3</v>
      </c>
      <c r="M13403" s="50">
        <v>1.7121118812112464E-3</v>
      </c>
      <c r="N13403" s="50">
        <v>5.0200000000000002E-2</v>
      </c>
      <c r="O13403" s="50">
        <v>5.0599999999999999E-2</v>
      </c>
      <c r="R13403" s="59"/>
    </row>
    <row r="13404" spans="11:18" x14ac:dyDescent="0.2">
      <c r="K13404" s="17">
        <v>13395</v>
      </c>
      <c r="L13404" s="50">
        <v>1.6651703905913614E-3</v>
      </c>
      <c r="M13404" s="50">
        <v>1.6789576754746656E-3</v>
      </c>
      <c r="N13404" s="50">
        <v>5.0999999999999997E-2</v>
      </c>
      <c r="O13404" s="50">
        <v>5.1400000000000001E-2</v>
      </c>
      <c r="R13404" s="59"/>
    </row>
    <row r="13405" spans="11:18" x14ac:dyDescent="0.2">
      <c r="K13405" s="17">
        <v>13396</v>
      </c>
      <c r="L13405" s="50">
        <v>1.673583610871541E-3</v>
      </c>
      <c r="M13405" s="50">
        <v>1.6863980610679679E-3</v>
      </c>
      <c r="N13405" s="50">
        <v>4.7199999999999999E-2</v>
      </c>
      <c r="O13405" s="50">
        <v>4.7600000000000003E-2</v>
      </c>
      <c r="R13405" s="59"/>
    </row>
    <row r="13406" spans="11:18" x14ac:dyDescent="0.2">
      <c r="K13406" s="17">
        <v>13397</v>
      </c>
      <c r="L13406" s="50">
        <v>1.8236434438363446E-3</v>
      </c>
      <c r="M13406" s="50">
        <v>1.8370834057787218E-3</v>
      </c>
      <c r="N13406" s="50">
        <v>4.9200000000000001E-2</v>
      </c>
      <c r="O13406" s="50">
        <v>4.9799999999999997E-2</v>
      </c>
      <c r="R13406" s="59"/>
    </row>
    <row r="13407" spans="11:18" x14ac:dyDescent="0.2">
      <c r="K13407" s="17">
        <v>13398</v>
      </c>
      <c r="L13407" s="50">
        <v>1.7469435301778141E-3</v>
      </c>
      <c r="M13407" s="50">
        <v>1.7607746458262977E-3</v>
      </c>
      <c r="N13407" s="50">
        <v>5.0999999999999997E-2</v>
      </c>
      <c r="O13407" s="50">
        <v>5.1400000000000001E-2</v>
      </c>
      <c r="R13407" s="59"/>
    </row>
    <row r="13408" spans="11:18" x14ac:dyDescent="0.2">
      <c r="K13408" s="17">
        <v>13399</v>
      </c>
      <c r="L13408" s="50">
        <v>1.9278097895145869E-3</v>
      </c>
      <c r="M13408" s="50">
        <v>1.9427196634946692E-3</v>
      </c>
      <c r="N13408" s="50">
        <v>5.5199999999999999E-2</v>
      </c>
      <c r="O13408" s="50">
        <v>5.5199999999999999E-2</v>
      </c>
      <c r="R13408" s="59"/>
    </row>
    <row r="13409" spans="11:18" x14ac:dyDescent="0.2">
      <c r="K13409" s="17">
        <v>13400</v>
      </c>
      <c r="L13409" s="50">
        <v>1.9401754201752955E-3</v>
      </c>
      <c r="M13409" s="50">
        <v>1.9543225111464083E-3</v>
      </c>
      <c r="N13409" s="50">
        <v>5.2200000000000003E-2</v>
      </c>
      <c r="O13409" s="50">
        <v>5.2400000000000002E-2</v>
      </c>
      <c r="R13409" s="59"/>
    </row>
    <row r="13410" spans="11:18" x14ac:dyDescent="0.2">
      <c r="K13410" s="17">
        <v>13401</v>
      </c>
      <c r="L13410" s="50">
        <v>1.6053506832594657E-3</v>
      </c>
      <c r="M13410" s="50">
        <v>1.6182198234897659E-3</v>
      </c>
      <c r="N13410" s="50">
        <v>4.7399999999999998E-2</v>
      </c>
      <c r="O13410" s="50">
        <v>4.7800000000000002E-2</v>
      </c>
      <c r="R13410" s="59"/>
    </row>
    <row r="13411" spans="11:18" x14ac:dyDescent="0.2">
      <c r="K13411" s="17">
        <v>13402</v>
      </c>
      <c r="L13411" s="50">
        <v>1.7235274193638584E-3</v>
      </c>
      <c r="M13411" s="50">
        <v>1.7379046954557875E-3</v>
      </c>
      <c r="N13411" s="50">
        <v>5.3400000000000003E-2</v>
      </c>
      <c r="O13411" s="50">
        <v>5.3400000000000003E-2</v>
      </c>
      <c r="R13411" s="59"/>
    </row>
    <row r="13412" spans="11:18" x14ac:dyDescent="0.2">
      <c r="K13412" s="17">
        <v>13403</v>
      </c>
      <c r="L13412" s="50">
        <v>1.8504737116661651E-3</v>
      </c>
      <c r="M13412" s="50">
        <v>1.8636647926755377E-3</v>
      </c>
      <c r="N13412" s="50">
        <v>4.8599999999999997E-2</v>
      </c>
      <c r="O13412" s="50">
        <v>4.8800000000000003E-2</v>
      </c>
      <c r="R13412" s="59"/>
    </row>
    <row r="13413" spans="11:18" x14ac:dyDescent="0.2">
      <c r="K13413" s="17">
        <v>13404</v>
      </c>
      <c r="L13413" s="50">
        <v>1.7903822405522006E-3</v>
      </c>
      <c r="M13413" s="50">
        <v>1.8049366425991452E-3</v>
      </c>
      <c r="N13413" s="50">
        <v>5.3999999999999999E-2</v>
      </c>
      <c r="O13413" s="50">
        <v>5.3999999999999999E-2</v>
      </c>
      <c r="R13413" s="59"/>
    </row>
    <row r="13414" spans="11:18" x14ac:dyDescent="0.2">
      <c r="K13414" s="17">
        <v>13405</v>
      </c>
      <c r="L13414" s="50">
        <v>1.4492030367236018E-3</v>
      </c>
      <c r="M13414" s="50">
        <v>1.4622376026648945E-3</v>
      </c>
      <c r="N13414" s="50">
        <v>4.82E-2</v>
      </c>
      <c r="O13414" s="50">
        <v>4.8599999999999997E-2</v>
      </c>
      <c r="R13414" s="59"/>
    </row>
    <row r="13415" spans="11:18" x14ac:dyDescent="0.2">
      <c r="K13415" s="17">
        <v>13406</v>
      </c>
      <c r="L13415" s="50">
        <v>1.886721224982486E-3</v>
      </c>
      <c r="M13415" s="50">
        <v>1.9010028466374105E-3</v>
      </c>
      <c r="N13415" s="50">
        <v>5.2600000000000001E-2</v>
      </c>
      <c r="O13415" s="50">
        <v>5.2999999999999999E-2</v>
      </c>
      <c r="R13415" s="59"/>
    </row>
    <row r="13416" spans="11:18" x14ac:dyDescent="0.2">
      <c r="K13416" s="17">
        <v>13407</v>
      </c>
      <c r="L13416" s="50">
        <v>1.7191993336815295E-3</v>
      </c>
      <c r="M13416" s="50">
        <v>1.7329831489967E-3</v>
      </c>
      <c r="N13416" s="50">
        <v>5.0799999999999998E-2</v>
      </c>
      <c r="O13416" s="50">
        <v>5.1200000000000002E-2</v>
      </c>
      <c r="R13416" s="59"/>
    </row>
    <row r="13417" spans="11:18" x14ac:dyDescent="0.2">
      <c r="K13417" s="17">
        <v>13408</v>
      </c>
      <c r="L13417" s="50">
        <v>1.7757193952264768E-3</v>
      </c>
      <c r="M13417" s="50">
        <v>1.7897284233996298E-3</v>
      </c>
      <c r="N13417" s="50">
        <v>5.1400000000000001E-2</v>
      </c>
      <c r="O13417" s="50">
        <v>5.2200000000000003E-2</v>
      </c>
      <c r="R13417" s="59"/>
    </row>
    <row r="13418" spans="11:18" x14ac:dyDescent="0.2">
      <c r="K13418" s="17">
        <v>13409</v>
      </c>
      <c r="L13418" s="50">
        <v>1.6182336821212217E-3</v>
      </c>
      <c r="M13418" s="50">
        <v>1.6323650933734086E-3</v>
      </c>
      <c r="N13418" s="50">
        <v>5.2400000000000002E-2</v>
      </c>
      <c r="O13418" s="50">
        <v>5.2600000000000001E-2</v>
      </c>
      <c r="R13418" s="59"/>
    </row>
    <row r="13419" spans="11:18" x14ac:dyDescent="0.2">
      <c r="K13419" s="17">
        <v>13410</v>
      </c>
      <c r="L13419" s="50">
        <v>1.7582124733650166E-3</v>
      </c>
      <c r="M13419" s="50">
        <v>1.7719337488960865E-3</v>
      </c>
      <c r="N13419" s="50">
        <v>5.0599999999999999E-2</v>
      </c>
      <c r="O13419" s="50">
        <v>5.0999999999999997E-2</v>
      </c>
      <c r="R13419" s="59"/>
    </row>
    <row r="13420" spans="11:18" x14ac:dyDescent="0.2">
      <c r="K13420" s="17">
        <v>13411</v>
      </c>
      <c r="L13420" s="50">
        <v>1.8426203967294842E-3</v>
      </c>
      <c r="M13420" s="50">
        <v>1.856899027518196E-3</v>
      </c>
      <c r="N13420" s="50">
        <v>5.2600000000000001E-2</v>
      </c>
      <c r="O13420" s="50">
        <v>5.2999999999999999E-2</v>
      </c>
      <c r="R13420" s="59"/>
    </row>
    <row r="13421" spans="11:18" x14ac:dyDescent="0.2">
      <c r="K13421" s="17">
        <v>13412</v>
      </c>
      <c r="L13421" s="50">
        <v>1.4760673124227341E-3</v>
      </c>
      <c r="M13421" s="50">
        <v>1.488425844946189E-3</v>
      </c>
      <c r="N13421" s="50">
        <v>4.5600000000000002E-2</v>
      </c>
      <c r="O13421" s="50">
        <v>4.6199999999999998E-2</v>
      </c>
      <c r="R13421" s="59"/>
    </row>
    <row r="13422" spans="11:18" x14ac:dyDescent="0.2">
      <c r="K13422" s="17">
        <v>13413</v>
      </c>
      <c r="L13422" s="50">
        <v>1.8749367109987792E-3</v>
      </c>
      <c r="M13422" s="50">
        <v>1.8891170933820315E-3</v>
      </c>
      <c r="N13422" s="50">
        <v>5.1999999999999998E-2</v>
      </c>
      <c r="O13422" s="50">
        <v>5.2600000000000001E-2</v>
      </c>
      <c r="R13422" s="59"/>
    </row>
    <row r="13423" spans="11:18" x14ac:dyDescent="0.2">
      <c r="K13423" s="17">
        <v>13414</v>
      </c>
      <c r="L13423" s="50">
        <v>1.5699633213304305E-3</v>
      </c>
      <c r="M13423" s="50">
        <v>1.582634870350731E-3</v>
      </c>
      <c r="N13423" s="50">
        <v>4.7E-2</v>
      </c>
      <c r="O13423" s="50">
        <v>4.7E-2</v>
      </c>
      <c r="R13423" s="59"/>
    </row>
    <row r="13424" spans="11:18" x14ac:dyDescent="0.2">
      <c r="K13424" s="17">
        <v>13415</v>
      </c>
      <c r="L13424" s="50">
        <v>1.9533044218359948E-3</v>
      </c>
      <c r="M13424" s="50">
        <v>1.9688951418074213E-3</v>
      </c>
      <c r="N13424" s="50">
        <v>5.7799999999999997E-2</v>
      </c>
      <c r="O13424" s="50">
        <v>5.7799999999999997E-2</v>
      </c>
      <c r="R13424" s="59"/>
    </row>
    <row r="13425" spans="11:18" x14ac:dyDescent="0.2">
      <c r="K13425" s="17">
        <v>13416</v>
      </c>
      <c r="L13425" s="50">
        <v>1.669110529184439E-3</v>
      </c>
      <c r="M13425" s="50">
        <v>1.6829715976065405E-3</v>
      </c>
      <c r="N13425" s="50">
        <v>5.1200000000000002E-2</v>
      </c>
      <c r="O13425" s="50">
        <v>5.16E-2</v>
      </c>
      <c r="R13425" s="59"/>
    </row>
    <row r="13426" spans="11:18" x14ac:dyDescent="0.2">
      <c r="K13426" s="17">
        <v>13417</v>
      </c>
      <c r="L13426" s="50">
        <v>1.6567966869490487E-3</v>
      </c>
      <c r="M13426" s="50">
        <v>1.67120379472302E-3</v>
      </c>
      <c r="N13426" s="50">
        <v>5.3600000000000002E-2</v>
      </c>
      <c r="O13426" s="50">
        <v>5.3600000000000002E-2</v>
      </c>
      <c r="R13426" s="59"/>
    </row>
    <row r="13427" spans="11:18" x14ac:dyDescent="0.2">
      <c r="K13427" s="17">
        <v>13418</v>
      </c>
      <c r="L13427" s="50">
        <v>1.6997909964801899E-3</v>
      </c>
      <c r="M13427" s="50">
        <v>1.7135753203391139E-3</v>
      </c>
      <c r="N13427" s="50">
        <v>5.0999999999999997E-2</v>
      </c>
      <c r="O13427" s="50">
        <v>5.1200000000000002E-2</v>
      </c>
      <c r="R13427" s="59"/>
    </row>
    <row r="13428" spans="11:18" x14ac:dyDescent="0.2">
      <c r="K13428" s="17">
        <v>13419</v>
      </c>
      <c r="L13428" s="50">
        <v>1.8877619238673986E-3</v>
      </c>
      <c r="M13428" s="50">
        <v>1.9026793840127417E-3</v>
      </c>
      <c r="N13428" s="50">
        <v>5.5199999999999999E-2</v>
      </c>
      <c r="O13428" s="50">
        <v>5.5399999999999998E-2</v>
      </c>
      <c r="R13428" s="59"/>
    </row>
    <row r="13429" spans="11:18" x14ac:dyDescent="0.2">
      <c r="K13429" s="17">
        <v>13420</v>
      </c>
      <c r="L13429" s="50">
        <v>1.7617992494354919E-3</v>
      </c>
      <c r="M13429" s="50">
        <v>1.7753549460194442E-3</v>
      </c>
      <c r="N13429" s="50">
        <v>0.05</v>
      </c>
      <c r="O13429" s="50">
        <v>5.04E-2</v>
      </c>
      <c r="R13429" s="59"/>
    </row>
    <row r="13430" spans="11:18" x14ac:dyDescent="0.2">
      <c r="K13430" s="17">
        <v>13421</v>
      </c>
      <c r="L13430" s="50">
        <v>1.5234572202230542E-3</v>
      </c>
      <c r="M13430" s="50">
        <v>1.5357265860754944E-3</v>
      </c>
      <c r="N13430" s="50">
        <v>4.5400000000000003E-2</v>
      </c>
      <c r="O13430" s="50">
        <v>4.5600000000000002E-2</v>
      </c>
      <c r="R13430" s="59"/>
    </row>
    <row r="13431" spans="11:18" x14ac:dyDescent="0.2">
      <c r="K13431" s="17">
        <v>13422</v>
      </c>
      <c r="L13431" s="50">
        <v>1.7088042987545751E-3</v>
      </c>
      <c r="M13431" s="50">
        <v>1.723590577321099E-3</v>
      </c>
      <c r="N13431" s="50">
        <v>5.5E-2</v>
      </c>
      <c r="O13431" s="50">
        <v>5.5E-2</v>
      </c>
      <c r="R13431" s="59"/>
    </row>
    <row r="13432" spans="11:18" x14ac:dyDescent="0.2">
      <c r="K13432" s="17">
        <v>13423</v>
      </c>
      <c r="L13432" s="50">
        <v>1.785885565892827E-3</v>
      </c>
      <c r="M13432" s="50">
        <v>1.8003684051359971E-3</v>
      </c>
      <c r="N13432" s="50">
        <v>5.3400000000000003E-2</v>
      </c>
      <c r="O13432" s="50">
        <v>5.3999999999999999E-2</v>
      </c>
      <c r="R13432" s="59"/>
    </row>
    <row r="13433" spans="11:18" x14ac:dyDescent="0.2">
      <c r="K13433" s="17">
        <v>13424</v>
      </c>
      <c r="L13433" s="50">
        <v>1.6612509508680659E-3</v>
      </c>
      <c r="M13433" s="50">
        <v>1.6736990133366561E-3</v>
      </c>
      <c r="N13433" s="50">
        <v>4.58E-2</v>
      </c>
      <c r="O13433" s="50">
        <v>4.6199999999999998E-2</v>
      </c>
      <c r="R13433" s="59"/>
    </row>
    <row r="13434" spans="11:18" x14ac:dyDescent="0.2">
      <c r="K13434" s="17">
        <v>13425</v>
      </c>
      <c r="L13434" s="50">
        <v>1.5060976043307832E-3</v>
      </c>
      <c r="M13434" s="50">
        <v>1.5189014570838018E-3</v>
      </c>
      <c r="N13434" s="50">
        <v>4.7399999999999998E-2</v>
      </c>
      <c r="O13434" s="50">
        <v>4.7600000000000003E-2</v>
      </c>
      <c r="R13434" s="59"/>
    </row>
    <row r="13435" spans="11:18" x14ac:dyDescent="0.2">
      <c r="K13435" s="17">
        <v>13426</v>
      </c>
      <c r="L13435" s="50">
        <v>1.7221484053929863E-3</v>
      </c>
      <c r="M13435" s="50">
        <v>1.7370755716467627E-3</v>
      </c>
      <c r="N13435" s="50">
        <v>5.5199999999999999E-2</v>
      </c>
      <c r="O13435" s="50">
        <v>5.5599999999999997E-2</v>
      </c>
      <c r="R13435" s="59"/>
    </row>
    <row r="13436" spans="11:18" x14ac:dyDescent="0.2">
      <c r="K13436" s="17">
        <v>13427</v>
      </c>
      <c r="L13436" s="50">
        <v>1.7166705890649218E-3</v>
      </c>
      <c r="M13436" s="50">
        <v>1.7293272225171797E-3</v>
      </c>
      <c r="N13436" s="50">
        <v>4.6600000000000003E-2</v>
      </c>
      <c r="O13436" s="50">
        <v>4.7E-2</v>
      </c>
      <c r="R13436" s="59"/>
    </row>
    <row r="13437" spans="11:18" x14ac:dyDescent="0.2">
      <c r="K13437" s="17">
        <v>13428</v>
      </c>
      <c r="L13437" s="50">
        <v>1.6294685679089738E-3</v>
      </c>
      <c r="M13437" s="50">
        <v>1.6431424988074539E-3</v>
      </c>
      <c r="N13437" s="50">
        <v>5.0799999999999998E-2</v>
      </c>
      <c r="O13437" s="50">
        <v>5.0799999999999998E-2</v>
      </c>
      <c r="R13437" s="59"/>
    </row>
    <row r="13438" spans="11:18" x14ac:dyDescent="0.2">
      <c r="K13438" s="17">
        <v>13429</v>
      </c>
      <c r="L13438" s="50">
        <v>1.6917613640744047E-3</v>
      </c>
      <c r="M13438" s="50">
        <v>1.7045844291830132E-3</v>
      </c>
      <c r="N13438" s="50">
        <v>4.7199999999999999E-2</v>
      </c>
      <c r="O13438" s="50">
        <v>4.7800000000000002E-2</v>
      </c>
      <c r="R13438" s="59"/>
    </row>
    <row r="13439" spans="11:18" x14ac:dyDescent="0.2">
      <c r="K13439" s="17">
        <v>13430</v>
      </c>
      <c r="L13439" s="50">
        <v>1.6923556833084725E-3</v>
      </c>
      <c r="M13439" s="50">
        <v>1.7064640843147789E-3</v>
      </c>
      <c r="N13439" s="50">
        <v>5.2400000000000002E-2</v>
      </c>
      <c r="O13439" s="50">
        <v>5.2400000000000002E-2</v>
      </c>
      <c r="R13439" s="59"/>
    </row>
    <row r="13440" spans="11:18" x14ac:dyDescent="0.2">
      <c r="K13440" s="17">
        <v>13431</v>
      </c>
      <c r="L13440" s="50">
        <v>1.5421291769265892E-3</v>
      </c>
      <c r="M13440" s="50">
        <v>1.5547188337884489E-3</v>
      </c>
      <c r="N13440" s="50">
        <v>4.6600000000000003E-2</v>
      </c>
      <c r="O13440" s="50">
        <v>4.7E-2</v>
      </c>
      <c r="R13440" s="59"/>
    </row>
    <row r="13441" spans="11:18" x14ac:dyDescent="0.2">
      <c r="K13441" s="17">
        <v>13432</v>
      </c>
      <c r="L13441" s="50">
        <v>1.6894154593347422E-3</v>
      </c>
      <c r="M13441" s="50">
        <v>1.7030342713895419E-3</v>
      </c>
      <c r="N13441" s="50">
        <v>5.0200000000000002E-2</v>
      </c>
      <c r="O13441" s="50">
        <v>5.0599999999999999E-2</v>
      </c>
      <c r="R13441" s="59"/>
    </row>
    <row r="13442" spans="11:18" x14ac:dyDescent="0.2">
      <c r="K13442" s="17">
        <v>13433</v>
      </c>
      <c r="L13442" s="50">
        <v>1.5757968444367757E-3</v>
      </c>
      <c r="M13442" s="50">
        <v>1.5888613678031514E-3</v>
      </c>
      <c r="N13442" s="50">
        <v>4.8399999999999999E-2</v>
      </c>
      <c r="O13442" s="50">
        <v>4.8599999999999997E-2</v>
      </c>
      <c r="R13442" s="59"/>
    </row>
    <row r="13443" spans="11:18" x14ac:dyDescent="0.2">
      <c r="K13443" s="17">
        <v>13434</v>
      </c>
      <c r="L13443" s="50">
        <v>1.7635157080970894E-3</v>
      </c>
      <c r="M13443" s="50">
        <v>1.7780094206169249E-3</v>
      </c>
      <c r="N13443" s="50">
        <v>5.3600000000000002E-2</v>
      </c>
      <c r="O13443" s="50">
        <v>5.4199999999999998E-2</v>
      </c>
      <c r="R13443" s="59"/>
    </row>
    <row r="13444" spans="11:18" x14ac:dyDescent="0.2">
      <c r="K13444" s="17">
        <v>13435</v>
      </c>
      <c r="L13444" s="50">
        <v>1.6270633685583657E-3</v>
      </c>
      <c r="M13444" s="50">
        <v>1.6402213969993426E-3</v>
      </c>
      <c r="N13444" s="50">
        <v>4.8599999999999997E-2</v>
      </c>
      <c r="O13444" s="50">
        <v>4.9000000000000002E-2</v>
      </c>
      <c r="R13444" s="59"/>
    </row>
    <row r="13445" spans="11:18" x14ac:dyDescent="0.2">
      <c r="K13445" s="17">
        <v>13436</v>
      </c>
      <c r="L13445" s="50">
        <v>1.8420741825073595E-3</v>
      </c>
      <c r="M13445" s="50">
        <v>1.8561326703198939E-3</v>
      </c>
      <c r="N13445" s="50">
        <v>5.1999999999999998E-2</v>
      </c>
      <c r="O13445" s="50">
        <v>5.2200000000000003E-2</v>
      </c>
      <c r="R13445" s="59"/>
    </row>
    <row r="13446" spans="11:18" x14ac:dyDescent="0.2">
      <c r="K13446" s="17">
        <v>13437</v>
      </c>
      <c r="L13446" s="50">
        <v>1.8437036903731646E-3</v>
      </c>
      <c r="M13446" s="50">
        <v>1.8580615506613573E-3</v>
      </c>
      <c r="N13446" s="50">
        <v>5.28E-2</v>
      </c>
      <c r="O13446" s="50">
        <v>5.3400000000000003E-2</v>
      </c>
      <c r="R13446" s="59"/>
    </row>
    <row r="13447" spans="11:18" x14ac:dyDescent="0.2">
      <c r="K13447" s="17">
        <v>13438</v>
      </c>
      <c r="L13447" s="50">
        <v>1.7847571005135342E-3</v>
      </c>
      <c r="M13447" s="50">
        <v>1.7989149543470443E-3</v>
      </c>
      <c r="N13447" s="50">
        <v>5.2200000000000003E-2</v>
      </c>
      <c r="O13447" s="50">
        <v>5.28E-2</v>
      </c>
      <c r="R13447" s="59"/>
    </row>
    <row r="13448" spans="11:18" x14ac:dyDescent="0.2">
      <c r="K13448" s="17">
        <v>13439</v>
      </c>
      <c r="L13448" s="50">
        <v>1.6986445069404202E-3</v>
      </c>
      <c r="M13448" s="50">
        <v>1.7121859500873885E-3</v>
      </c>
      <c r="N13448" s="50">
        <v>5.0200000000000002E-2</v>
      </c>
      <c r="O13448" s="50">
        <v>5.0200000000000002E-2</v>
      </c>
      <c r="R13448" s="59"/>
    </row>
    <row r="13449" spans="11:18" x14ac:dyDescent="0.2">
      <c r="K13449" s="17">
        <v>13440</v>
      </c>
      <c r="L13449" s="50">
        <v>1.8027071046345868E-3</v>
      </c>
      <c r="M13449" s="50">
        <v>1.8170364003279329E-3</v>
      </c>
      <c r="N13449" s="50">
        <v>5.2999999999999999E-2</v>
      </c>
      <c r="O13449" s="50">
        <v>5.3199999999999997E-2</v>
      </c>
      <c r="R13449" s="59"/>
    </row>
    <row r="13450" spans="11:18" x14ac:dyDescent="0.2">
      <c r="K13450" s="17">
        <v>13441</v>
      </c>
      <c r="L13450" s="50">
        <v>1.8218833370771377E-3</v>
      </c>
      <c r="M13450" s="50">
        <v>1.8366032638298399E-3</v>
      </c>
      <c r="N13450" s="50">
        <v>5.4600000000000003E-2</v>
      </c>
      <c r="O13450" s="50">
        <v>5.4600000000000003E-2</v>
      </c>
      <c r="R13450" s="59"/>
    </row>
    <row r="13451" spans="11:18" x14ac:dyDescent="0.2">
      <c r="K13451" s="17">
        <v>13442</v>
      </c>
      <c r="L13451" s="50">
        <v>1.7120283270651362E-3</v>
      </c>
      <c r="M13451" s="50">
        <v>1.726032711644665E-3</v>
      </c>
      <c r="N13451" s="50">
        <v>5.1799999999999999E-2</v>
      </c>
      <c r="O13451" s="50">
        <v>5.2200000000000003E-2</v>
      </c>
      <c r="R13451" s="59"/>
    </row>
    <row r="13452" spans="11:18" x14ac:dyDescent="0.2">
      <c r="K13452" s="17">
        <v>13443</v>
      </c>
      <c r="L13452" s="50">
        <v>1.8566040499708315E-3</v>
      </c>
      <c r="M13452" s="50">
        <v>1.8718801679574661E-3</v>
      </c>
      <c r="N13452" s="50">
        <v>5.62E-2</v>
      </c>
      <c r="O13452" s="50">
        <v>5.6800000000000003E-2</v>
      </c>
      <c r="R13452" s="59"/>
    </row>
    <row r="13453" spans="11:18" x14ac:dyDescent="0.2">
      <c r="K13453" s="17">
        <v>13444</v>
      </c>
      <c r="L13453" s="50">
        <v>1.7790808340660078E-3</v>
      </c>
      <c r="M13453" s="50">
        <v>1.7935555294200484E-3</v>
      </c>
      <c r="N13453" s="50">
        <v>5.3600000000000002E-2</v>
      </c>
      <c r="O13453" s="50">
        <v>5.3800000000000001E-2</v>
      </c>
      <c r="R13453" s="59"/>
    </row>
    <row r="13454" spans="11:18" x14ac:dyDescent="0.2">
      <c r="K13454" s="17">
        <v>13445</v>
      </c>
      <c r="L13454" s="50">
        <v>1.7711082749501596E-3</v>
      </c>
      <c r="M13454" s="50">
        <v>1.7848917070219003E-3</v>
      </c>
      <c r="N13454" s="50">
        <v>5.0999999999999997E-2</v>
      </c>
      <c r="O13454" s="50">
        <v>5.1200000000000002E-2</v>
      </c>
      <c r="R13454" s="59"/>
    </row>
    <row r="13455" spans="11:18" x14ac:dyDescent="0.2">
      <c r="K13455" s="17">
        <v>13446</v>
      </c>
      <c r="L13455" s="50">
        <v>1.7754565805585354E-3</v>
      </c>
      <c r="M13455" s="50">
        <v>1.7889312256723106E-3</v>
      </c>
      <c r="N13455" s="50">
        <v>4.9200000000000001E-2</v>
      </c>
      <c r="O13455" s="50">
        <v>0.05</v>
      </c>
      <c r="R13455" s="59"/>
    </row>
    <row r="13456" spans="11:18" x14ac:dyDescent="0.2">
      <c r="K13456" s="17">
        <v>13447</v>
      </c>
      <c r="L13456" s="50">
        <v>1.5020651558768537E-3</v>
      </c>
      <c r="M13456" s="50">
        <v>1.5147144242591405E-3</v>
      </c>
      <c r="N13456" s="50">
        <v>4.7E-2</v>
      </c>
      <c r="O13456" s="50">
        <v>4.7E-2</v>
      </c>
      <c r="R13456" s="59"/>
    </row>
    <row r="13457" spans="11:18" x14ac:dyDescent="0.2">
      <c r="K13457" s="17">
        <v>13448</v>
      </c>
      <c r="L13457" s="50">
        <v>1.8361420184016979E-3</v>
      </c>
      <c r="M13457" s="50">
        <v>1.8510637225440309E-3</v>
      </c>
      <c r="N13457" s="50">
        <v>5.5199999999999999E-2</v>
      </c>
      <c r="O13457" s="50">
        <v>5.5599999999999997E-2</v>
      </c>
      <c r="R13457" s="59"/>
    </row>
    <row r="13458" spans="11:18" x14ac:dyDescent="0.2">
      <c r="K13458" s="17">
        <v>13449</v>
      </c>
      <c r="L13458" s="50">
        <v>1.5341379066156054E-3</v>
      </c>
      <c r="M13458" s="50">
        <v>1.5475868958284324E-3</v>
      </c>
      <c r="N13458" s="50">
        <v>4.9799999999999997E-2</v>
      </c>
      <c r="O13458" s="50">
        <v>5.0200000000000002E-2</v>
      </c>
      <c r="R13458" s="59"/>
    </row>
    <row r="13459" spans="11:18" x14ac:dyDescent="0.2">
      <c r="K13459" s="17">
        <v>13450</v>
      </c>
      <c r="L13459" s="50">
        <v>1.8424070221439732E-3</v>
      </c>
      <c r="M13459" s="50">
        <v>1.8571484316923666E-3</v>
      </c>
      <c r="N13459" s="50">
        <v>5.4399999999999997E-2</v>
      </c>
      <c r="O13459" s="50">
        <v>5.4800000000000001E-2</v>
      </c>
      <c r="R13459" s="59"/>
    </row>
    <row r="13460" spans="11:18" x14ac:dyDescent="0.2">
      <c r="K13460" s="17">
        <v>13451</v>
      </c>
      <c r="L13460" s="50">
        <v>1.6715165088115338E-3</v>
      </c>
      <c r="M13460" s="50">
        <v>1.6854852642045322E-3</v>
      </c>
      <c r="N13460" s="50">
        <v>5.1799999999999999E-2</v>
      </c>
      <c r="O13460" s="50">
        <v>5.1999999999999998E-2</v>
      </c>
      <c r="R13460" s="59"/>
    </row>
    <row r="13461" spans="11:18" x14ac:dyDescent="0.2">
      <c r="K13461" s="17">
        <v>13452</v>
      </c>
      <c r="L13461" s="50">
        <v>2.0221572577224676E-3</v>
      </c>
      <c r="M13461" s="50">
        <v>2.0366842577876003E-3</v>
      </c>
      <c r="N13461" s="50">
        <v>5.3600000000000002E-2</v>
      </c>
      <c r="O13461" s="50">
        <v>5.3600000000000002E-2</v>
      </c>
      <c r="R13461" s="59"/>
    </row>
    <row r="13462" spans="11:18" x14ac:dyDescent="0.2">
      <c r="K13462" s="17">
        <v>13453</v>
      </c>
      <c r="L13462" s="50">
        <v>1.9833444115757801E-3</v>
      </c>
      <c r="M13462" s="50">
        <v>1.9983670582907872E-3</v>
      </c>
      <c r="N13462" s="50">
        <v>5.5399999999999998E-2</v>
      </c>
      <c r="O13462" s="50">
        <v>5.5599999999999997E-2</v>
      </c>
      <c r="R13462" s="59"/>
    </row>
    <row r="13463" spans="11:18" x14ac:dyDescent="0.2">
      <c r="K13463" s="17">
        <v>13454</v>
      </c>
      <c r="L13463" s="50">
        <v>1.8641282086336887E-3</v>
      </c>
      <c r="M13463" s="50">
        <v>1.8786509599121523E-3</v>
      </c>
      <c r="N13463" s="50">
        <v>5.3600000000000002E-2</v>
      </c>
      <c r="O13463" s="50">
        <v>5.3800000000000001E-2</v>
      </c>
      <c r="R13463" s="59"/>
    </row>
    <row r="13464" spans="11:18" x14ac:dyDescent="0.2">
      <c r="K13464" s="17">
        <v>13455</v>
      </c>
      <c r="L13464" s="50">
        <v>2.0212861575527375E-3</v>
      </c>
      <c r="M13464" s="50">
        <v>2.036530528713549E-3</v>
      </c>
      <c r="N13464" s="50">
        <v>5.62E-2</v>
      </c>
      <c r="O13464" s="50">
        <v>5.6399999999999999E-2</v>
      </c>
      <c r="R13464" s="59"/>
    </row>
    <row r="13465" spans="11:18" x14ac:dyDescent="0.2">
      <c r="K13465" s="17">
        <v>13456</v>
      </c>
      <c r="L13465" s="50">
        <v>1.5956886571930711E-3</v>
      </c>
      <c r="M13465" s="50">
        <v>1.6100025745116901E-3</v>
      </c>
      <c r="N13465" s="50">
        <v>5.2999999999999999E-2</v>
      </c>
      <c r="O13465" s="50">
        <v>5.3400000000000003E-2</v>
      </c>
      <c r="R13465" s="59"/>
    </row>
    <row r="13466" spans="11:18" x14ac:dyDescent="0.2">
      <c r="K13466" s="17">
        <v>13457</v>
      </c>
      <c r="L13466" s="50">
        <v>1.8583003759441081E-3</v>
      </c>
      <c r="M13466" s="50">
        <v>1.8717604021738527E-3</v>
      </c>
      <c r="N13466" s="50">
        <v>4.9599999999999998E-2</v>
      </c>
      <c r="O13466" s="50">
        <v>4.9799999999999997E-2</v>
      </c>
      <c r="R13466" s="59"/>
    </row>
    <row r="13467" spans="11:18" x14ac:dyDescent="0.2">
      <c r="K13467" s="17">
        <v>13458</v>
      </c>
      <c r="L13467" s="50">
        <v>1.6308234102077198E-3</v>
      </c>
      <c r="M13467" s="50">
        <v>1.6448081610711978E-3</v>
      </c>
      <c r="N13467" s="50">
        <v>5.1999999999999998E-2</v>
      </c>
      <c r="O13467" s="50">
        <v>5.1999999999999998E-2</v>
      </c>
      <c r="R13467" s="59"/>
    </row>
    <row r="13468" spans="11:18" x14ac:dyDescent="0.2">
      <c r="K13468" s="17">
        <v>13459</v>
      </c>
      <c r="L13468" s="50">
        <v>1.6413592645612212E-3</v>
      </c>
      <c r="M13468" s="50">
        <v>1.6537565159779944E-3</v>
      </c>
      <c r="N13468" s="50">
        <v>4.5600000000000002E-2</v>
      </c>
      <c r="O13468" s="50">
        <v>4.5999999999999999E-2</v>
      </c>
      <c r="R13468" s="59"/>
    </row>
    <row r="13469" spans="11:18" x14ac:dyDescent="0.2">
      <c r="K13469" s="17">
        <v>13460</v>
      </c>
      <c r="L13469" s="50">
        <v>1.6547397758370646E-3</v>
      </c>
      <c r="M13469" s="50">
        <v>1.6686912080172494E-3</v>
      </c>
      <c r="N13469" s="50">
        <v>5.1799999999999999E-2</v>
      </c>
      <c r="O13469" s="50">
        <v>5.1999999999999998E-2</v>
      </c>
      <c r="R13469" s="59"/>
    </row>
    <row r="13470" spans="11:18" x14ac:dyDescent="0.2">
      <c r="K13470" s="17">
        <v>13461</v>
      </c>
      <c r="L13470" s="50">
        <v>1.6687947740397554E-3</v>
      </c>
      <c r="M13470" s="50">
        <v>1.682348363965917E-3</v>
      </c>
      <c r="N13470" s="50">
        <v>5.0200000000000002E-2</v>
      </c>
      <c r="O13470" s="50">
        <v>5.0599999999999999E-2</v>
      </c>
      <c r="R13470" s="59"/>
    </row>
    <row r="13471" spans="11:18" x14ac:dyDescent="0.2">
      <c r="K13471" s="17">
        <v>13462</v>
      </c>
      <c r="L13471" s="50">
        <v>1.6125296500652641E-3</v>
      </c>
      <c r="M13471" s="50">
        <v>1.625534581095578E-3</v>
      </c>
      <c r="N13471" s="50">
        <v>4.8000000000000001E-2</v>
      </c>
      <c r="O13471" s="50">
        <v>4.8399999999999999E-2</v>
      </c>
      <c r="R13471" s="59"/>
    </row>
    <row r="13472" spans="11:18" x14ac:dyDescent="0.2">
      <c r="K13472" s="17">
        <v>13463</v>
      </c>
      <c r="L13472" s="50">
        <v>1.785412323369007E-3</v>
      </c>
      <c r="M13472" s="50">
        <v>1.7999943705825018E-3</v>
      </c>
      <c r="N13472" s="50">
        <v>5.3800000000000001E-2</v>
      </c>
      <c r="O13472" s="50">
        <v>5.4199999999999998E-2</v>
      </c>
      <c r="R13472" s="59"/>
    </row>
    <row r="13473" spans="11:18" x14ac:dyDescent="0.2">
      <c r="K13473" s="17">
        <v>13464</v>
      </c>
      <c r="L13473" s="50">
        <v>1.6002917300013608E-3</v>
      </c>
      <c r="M13473" s="50">
        <v>1.6138833412999731E-3</v>
      </c>
      <c r="N13473" s="50">
        <v>5.0200000000000002E-2</v>
      </c>
      <c r="O13473" s="50">
        <v>5.0599999999999999E-2</v>
      </c>
      <c r="R13473" s="59"/>
    </row>
    <row r="13474" spans="11:18" x14ac:dyDescent="0.2">
      <c r="K13474" s="17">
        <v>13465</v>
      </c>
      <c r="L13474" s="50">
        <v>1.950106679761312E-3</v>
      </c>
      <c r="M13474" s="50">
        <v>1.9638053553261005E-3</v>
      </c>
      <c r="N13474" s="50">
        <v>5.0200000000000002E-2</v>
      </c>
      <c r="O13474" s="50">
        <v>5.0799999999999998E-2</v>
      </c>
      <c r="R13474" s="59"/>
    </row>
    <row r="13475" spans="11:18" x14ac:dyDescent="0.2">
      <c r="K13475" s="17">
        <v>13466</v>
      </c>
      <c r="L13475" s="50">
        <v>1.7655115316397507E-3</v>
      </c>
      <c r="M13475" s="50">
        <v>1.7799331406884754E-3</v>
      </c>
      <c r="N13475" s="50">
        <v>5.3400000000000003E-2</v>
      </c>
      <c r="O13475" s="50">
        <v>5.3600000000000002E-2</v>
      </c>
      <c r="R13475" s="59"/>
    </row>
    <row r="13476" spans="11:18" x14ac:dyDescent="0.2">
      <c r="K13476" s="17">
        <v>13467</v>
      </c>
      <c r="L13476" s="50">
        <v>1.7758402600060396E-3</v>
      </c>
      <c r="M13476" s="50">
        <v>1.7886881392509548E-3</v>
      </c>
      <c r="N13476" s="50">
        <v>4.7399999999999998E-2</v>
      </c>
      <c r="O13476" s="50">
        <v>4.7600000000000003E-2</v>
      </c>
      <c r="R13476" s="59"/>
    </row>
    <row r="13477" spans="11:18" x14ac:dyDescent="0.2">
      <c r="K13477" s="17">
        <v>13468</v>
      </c>
      <c r="L13477" s="50">
        <v>1.798780539655819E-3</v>
      </c>
      <c r="M13477" s="50">
        <v>1.8124583006869056E-3</v>
      </c>
      <c r="N13477" s="50">
        <v>5.0599999999999999E-2</v>
      </c>
      <c r="O13477" s="50">
        <v>5.0599999999999999E-2</v>
      </c>
      <c r="R13477" s="59"/>
    </row>
    <row r="13478" spans="11:18" x14ac:dyDescent="0.2">
      <c r="K13478" s="17">
        <v>13469</v>
      </c>
      <c r="L13478" s="50">
        <v>1.7365342605833735E-3</v>
      </c>
      <c r="M13478" s="50">
        <v>1.750398512548488E-3</v>
      </c>
      <c r="N13478" s="50">
        <v>5.1400000000000001E-2</v>
      </c>
      <c r="O13478" s="50">
        <v>5.1400000000000001E-2</v>
      </c>
      <c r="R13478" s="59"/>
    </row>
    <row r="13479" spans="11:18" x14ac:dyDescent="0.2">
      <c r="K13479" s="17">
        <v>13470</v>
      </c>
      <c r="L13479" s="50">
        <v>1.7134211691746976E-3</v>
      </c>
      <c r="M13479" s="50">
        <v>1.7265130115257858E-3</v>
      </c>
      <c r="N13479" s="50">
        <v>4.8399999999999999E-2</v>
      </c>
      <c r="O13479" s="50">
        <v>4.8599999999999997E-2</v>
      </c>
      <c r="R13479" s="59"/>
    </row>
    <row r="13480" spans="11:18" x14ac:dyDescent="0.2">
      <c r="K13480" s="17">
        <v>13471</v>
      </c>
      <c r="L13480" s="50">
        <v>1.5280367760021648E-3</v>
      </c>
      <c r="M13480" s="50">
        <v>1.5410430298867064E-3</v>
      </c>
      <c r="N13480" s="50">
        <v>4.8000000000000001E-2</v>
      </c>
      <c r="O13480" s="50">
        <v>4.8599999999999997E-2</v>
      </c>
      <c r="R13480" s="59"/>
    </row>
    <row r="13481" spans="11:18" x14ac:dyDescent="0.2">
      <c r="K13481" s="17">
        <v>13472</v>
      </c>
      <c r="L13481" s="50">
        <v>1.7046897577171268E-3</v>
      </c>
      <c r="M13481" s="50">
        <v>1.7191233608818421E-3</v>
      </c>
      <c r="N13481" s="50">
        <v>5.3400000000000003E-2</v>
      </c>
      <c r="O13481" s="50">
        <v>5.3999999999999999E-2</v>
      </c>
      <c r="R13481" s="59"/>
    </row>
    <row r="13482" spans="11:18" x14ac:dyDescent="0.2">
      <c r="K13482" s="17">
        <v>13473</v>
      </c>
      <c r="L13482" s="50">
        <v>1.9542393559254549E-3</v>
      </c>
      <c r="M13482" s="50">
        <v>1.9691579027113241E-3</v>
      </c>
      <c r="N13482" s="50">
        <v>5.5199999999999999E-2</v>
      </c>
      <c r="O13482" s="50">
        <v>5.5199999999999999E-2</v>
      </c>
      <c r="R13482" s="59"/>
    </row>
    <row r="13483" spans="11:18" x14ac:dyDescent="0.2">
      <c r="K13483" s="17">
        <v>13474</v>
      </c>
      <c r="L13483" s="50">
        <v>1.5492941299530389E-3</v>
      </c>
      <c r="M13483" s="50">
        <v>1.5625796471751055E-3</v>
      </c>
      <c r="N13483" s="50">
        <v>4.9399999999999999E-2</v>
      </c>
      <c r="O13483" s="50">
        <v>4.9399999999999999E-2</v>
      </c>
      <c r="R13483" s="59"/>
    </row>
    <row r="13484" spans="11:18" x14ac:dyDescent="0.2">
      <c r="K13484" s="17">
        <v>13475</v>
      </c>
      <c r="L13484" s="50">
        <v>1.6572851358007913E-3</v>
      </c>
      <c r="M13484" s="50">
        <v>1.6713803752003702E-3</v>
      </c>
      <c r="N13484" s="50">
        <v>5.2200000000000003E-2</v>
      </c>
      <c r="O13484" s="50">
        <v>5.2400000000000002E-2</v>
      </c>
      <c r="R13484" s="59"/>
    </row>
    <row r="13485" spans="11:18" x14ac:dyDescent="0.2">
      <c r="K13485" s="17">
        <v>13476</v>
      </c>
      <c r="L13485" s="50">
        <v>1.5986089054352331E-3</v>
      </c>
      <c r="M13485" s="50">
        <v>1.6127900020953519E-3</v>
      </c>
      <c r="N13485" s="50">
        <v>5.28E-2</v>
      </c>
      <c r="O13485" s="50">
        <v>5.28E-2</v>
      </c>
      <c r="R13485" s="59"/>
    </row>
    <row r="13486" spans="11:18" x14ac:dyDescent="0.2">
      <c r="K13486" s="17">
        <v>13477</v>
      </c>
      <c r="L13486" s="50">
        <v>1.8827687600766595E-3</v>
      </c>
      <c r="M13486" s="50">
        <v>1.89686803695679E-3</v>
      </c>
      <c r="N13486" s="50">
        <v>5.1999999999999998E-2</v>
      </c>
      <c r="O13486" s="50">
        <v>5.2200000000000003E-2</v>
      </c>
      <c r="R13486" s="59"/>
    </row>
    <row r="13487" spans="11:18" x14ac:dyDescent="0.2">
      <c r="K13487" s="17">
        <v>13478</v>
      </c>
      <c r="L13487" s="50">
        <v>1.8163136696258868E-3</v>
      </c>
      <c r="M13487" s="50">
        <v>1.8297154609076326E-3</v>
      </c>
      <c r="N13487" s="50">
        <v>4.9399999999999999E-2</v>
      </c>
      <c r="O13487" s="50">
        <v>4.9799999999999997E-2</v>
      </c>
      <c r="R13487" s="59"/>
    </row>
    <row r="13488" spans="11:18" x14ac:dyDescent="0.2">
      <c r="K13488" s="17">
        <v>13479</v>
      </c>
      <c r="L13488" s="50">
        <v>1.8826347206497523E-3</v>
      </c>
      <c r="M13488" s="50">
        <v>1.8961994645029922E-3</v>
      </c>
      <c r="N13488" s="50">
        <v>0.05</v>
      </c>
      <c r="O13488" s="50">
        <v>5.0200000000000002E-2</v>
      </c>
      <c r="R13488" s="59"/>
    </row>
    <row r="13489" spans="11:18" x14ac:dyDescent="0.2">
      <c r="K13489" s="17">
        <v>13480</v>
      </c>
      <c r="L13489" s="50">
        <v>1.8825724177207125E-3</v>
      </c>
      <c r="M13489" s="50">
        <v>1.8971797908069554E-3</v>
      </c>
      <c r="N13489" s="50">
        <v>5.3999999999999999E-2</v>
      </c>
      <c r="O13489" s="50">
        <v>5.4199999999999998E-2</v>
      </c>
      <c r="R13489" s="59"/>
    </row>
    <row r="13490" spans="11:18" x14ac:dyDescent="0.2">
      <c r="K13490" s="17">
        <v>13481</v>
      </c>
      <c r="L13490" s="50">
        <v>1.6174000983894224E-3</v>
      </c>
      <c r="M13490" s="50">
        <v>1.6309148813572023E-3</v>
      </c>
      <c r="N13490" s="50">
        <v>5.0200000000000002E-2</v>
      </c>
      <c r="O13490" s="50">
        <v>5.0200000000000002E-2</v>
      </c>
      <c r="R13490" s="59"/>
    </row>
    <row r="13491" spans="11:18" x14ac:dyDescent="0.2">
      <c r="K13491" s="17">
        <v>13482</v>
      </c>
      <c r="L13491" s="50">
        <v>1.8934317312791628E-3</v>
      </c>
      <c r="M13491" s="50">
        <v>1.9076604787153346E-3</v>
      </c>
      <c r="N13491" s="50">
        <v>5.2200000000000003E-2</v>
      </c>
      <c r="O13491" s="50">
        <v>5.2999999999999999E-2</v>
      </c>
      <c r="R13491" s="59"/>
    </row>
    <row r="13492" spans="11:18" x14ac:dyDescent="0.2">
      <c r="K13492" s="17">
        <v>13483</v>
      </c>
      <c r="L13492" s="50">
        <v>1.6446633681741903E-3</v>
      </c>
      <c r="M13492" s="50">
        <v>1.6583621181838521E-3</v>
      </c>
      <c r="N13492" s="50">
        <v>5.04E-2</v>
      </c>
      <c r="O13492" s="50">
        <v>5.1200000000000002E-2</v>
      </c>
      <c r="R13492" s="59"/>
    </row>
    <row r="13493" spans="11:18" x14ac:dyDescent="0.2">
      <c r="K13493" s="17">
        <v>13484</v>
      </c>
      <c r="L13493" s="50">
        <v>1.4537712884473101E-3</v>
      </c>
      <c r="M13493" s="50">
        <v>1.4666814268078519E-3</v>
      </c>
      <c r="N13493" s="50">
        <v>4.7600000000000003E-2</v>
      </c>
      <c r="O13493" s="50">
        <v>4.82E-2</v>
      </c>
      <c r="R13493" s="59"/>
    </row>
    <row r="13494" spans="11:18" x14ac:dyDescent="0.2">
      <c r="K13494" s="17">
        <v>13485</v>
      </c>
      <c r="L13494" s="50">
        <v>1.6286746069406855E-3</v>
      </c>
      <c r="M13494" s="50">
        <v>1.6424657532368087E-3</v>
      </c>
      <c r="N13494" s="50">
        <v>5.0999999999999997E-2</v>
      </c>
      <c r="O13494" s="50">
        <v>5.16E-2</v>
      </c>
      <c r="R13494" s="59"/>
    </row>
    <row r="13495" spans="11:18" x14ac:dyDescent="0.2">
      <c r="K13495" s="17">
        <v>13486</v>
      </c>
      <c r="L13495" s="50">
        <v>1.7903507400401199E-3</v>
      </c>
      <c r="M13495" s="50">
        <v>1.8051326419050895E-3</v>
      </c>
      <c r="N13495" s="50">
        <v>5.4800000000000001E-2</v>
      </c>
      <c r="O13495" s="50">
        <v>5.5E-2</v>
      </c>
      <c r="R13495" s="59"/>
    </row>
    <row r="13496" spans="11:18" x14ac:dyDescent="0.2">
      <c r="K13496" s="17">
        <v>13487</v>
      </c>
      <c r="L13496" s="50">
        <v>1.904428228741708E-3</v>
      </c>
      <c r="M13496" s="50">
        <v>1.9190924310732271E-3</v>
      </c>
      <c r="N13496" s="50">
        <v>5.4199999999999998E-2</v>
      </c>
      <c r="O13496" s="50">
        <v>5.4399999999999997E-2</v>
      </c>
      <c r="R13496" s="59"/>
    </row>
    <row r="13497" spans="11:18" x14ac:dyDescent="0.2">
      <c r="K13497" s="17">
        <v>13488</v>
      </c>
      <c r="L13497" s="50">
        <v>1.8664428333635601E-3</v>
      </c>
      <c r="M13497" s="50">
        <v>1.8802519205534452E-3</v>
      </c>
      <c r="N13497" s="50">
        <v>5.0999999999999997E-2</v>
      </c>
      <c r="O13497" s="50">
        <v>5.1200000000000002E-2</v>
      </c>
      <c r="R13497" s="59"/>
    </row>
    <row r="13498" spans="11:18" x14ac:dyDescent="0.2">
      <c r="K13498" s="17">
        <v>13489</v>
      </c>
      <c r="L13498" s="50">
        <v>1.5315583971003415E-3</v>
      </c>
      <c r="M13498" s="50">
        <v>1.5443956140379772E-3</v>
      </c>
      <c r="N13498" s="50">
        <v>4.7600000000000003E-2</v>
      </c>
      <c r="O13498" s="50">
        <v>4.8000000000000001E-2</v>
      </c>
      <c r="R13498" s="59"/>
    </row>
    <row r="13499" spans="11:18" x14ac:dyDescent="0.2">
      <c r="K13499" s="17">
        <v>13490</v>
      </c>
      <c r="L13499" s="50">
        <v>1.7263267375306267E-3</v>
      </c>
      <c r="M13499" s="50">
        <v>1.7403945568364412E-3</v>
      </c>
      <c r="N13499" s="50">
        <v>5.2200000000000003E-2</v>
      </c>
      <c r="O13499" s="50">
        <v>5.2200000000000003E-2</v>
      </c>
      <c r="R13499" s="59"/>
    </row>
    <row r="13500" spans="11:18" x14ac:dyDescent="0.2">
      <c r="K13500" s="17">
        <v>13491</v>
      </c>
      <c r="L13500" s="50">
        <v>1.6591515623221962E-3</v>
      </c>
      <c r="M13500" s="50">
        <v>1.6727870852480211E-3</v>
      </c>
      <c r="N13500" s="50">
        <v>5.0599999999999999E-2</v>
      </c>
      <c r="O13500" s="50">
        <v>5.0799999999999998E-2</v>
      </c>
      <c r="R13500" s="59"/>
    </row>
    <row r="13501" spans="11:18" x14ac:dyDescent="0.2">
      <c r="K13501" s="17">
        <v>13492</v>
      </c>
      <c r="L13501" s="50">
        <v>1.6764986873965984E-3</v>
      </c>
      <c r="M13501" s="50">
        <v>1.6894401519371416E-3</v>
      </c>
      <c r="N13501" s="50">
        <v>4.7600000000000003E-2</v>
      </c>
      <c r="O13501" s="50">
        <v>4.8399999999999999E-2</v>
      </c>
      <c r="R13501" s="59"/>
    </row>
    <row r="13502" spans="11:18" x14ac:dyDescent="0.2">
      <c r="K13502" s="17">
        <v>13493</v>
      </c>
      <c r="L13502" s="50">
        <v>1.6661269250209318E-3</v>
      </c>
      <c r="M13502" s="50">
        <v>1.679728469177089E-3</v>
      </c>
      <c r="N13502" s="50">
        <v>5.0200000000000002E-2</v>
      </c>
      <c r="O13502" s="50">
        <v>5.0599999999999999E-2</v>
      </c>
      <c r="R13502" s="59"/>
    </row>
    <row r="13503" spans="11:18" x14ac:dyDescent="0.2">
      <c r="K13503" s="17">
        <v>13494</v>
      </c>
      <c r="L13503" s="50">
        <v>1.8153639205304008E-3</v>
      </c>
      <c r="M13503" s="50">
        <v>1.8293126362440653E-3</v>
      </c>
      <c r="N13503" s="50">
        <v>5.1400000000000001E-2</v>
      </c>
      <c r="O13503" s="50">
        <v>5.1799999999999999E-2</v>
      </c>
      <c r="R13503" s="59"/>
    </row>
    <row r="13504" spans="11:18" x14ac:dyDescent="0.2">
      <c r="K13504" s="17">
        <v>13495</v>
      </c>
      <c r="L13504" s="50">
        <v>1.6656019804037552E-3</v>
      </c>
      <c r="M13504" s="50">
        <v>1.6794367542207957E-3</v>
      </c>
      <c r="N13504" s="50">
        <v>5.0999999999999997E-2</v>
      </c>
      <c r="O13504" s="50">
        <v>5.1400000000000001E-2</v>
      </c>
      <c r="R13504" s="59"/>
    </row>
    <row r="13505" spans="11:18" x14ac:dyDescent="0.2">
      <c r="K13505" s="17">
        <v>13496</v>
      </c>
      <c r="L13505" s="50">
        <v>1.7906888835405063E-3</v>
      </c>
      <c r="M13505" s="50">
        <v>1.8046204665593318E-3</v>
      </c>
      <c r="N13505" s="50">
        <v>5.0999999999999997E-2</v>
      </c>
      <c r="O13505" s="50">
        <v>5.1999999999999998E-2</v>
      </c>
      <c r="R13505" s="59"/>
    </row>
    <row r="13506" spans="11:18" x14ac:dyDescent="0.2">
      <c r="K13506" s="17">
        <v>13497</v>
      </c>
      <c r="L13506" s="50">
        <v>1.8578443320654439E-3</v>
      </c>
      <c r="M13506" s="50">
        <v>1.8715042839412906E-3</v>
      </c>
      <c r="N13506" s="50">
        <v>5.04E-2</v>
      </c>
      <c r="O13506" s="50">
        <v>5.0799999999999998E-2</v>
      </c>
      <c r="R13506" s="59"/>
    </row>
    <row r="13507" spans="11:18" x14ac:dyDescent="0.2">
      <c r="K13507" s="17">
        <v>13498</v>
      </c>
      <c r="L13507" s="50">
        <v>1.746997647723606E-3</v>
      </c>
      <c r="M13507" s="50">
        <v>1.7609687916856651E-3</v>
      </c>
      <c r="N13507" s="50">
        <v>5.1799999999999999E-2</v>
      </c>
      <c r="O13507" s="50">
        <v>5.1799999999999999E-2</v>
      </c>
      <c r="R13507" s="59"/>
    </row>
    <row r="13508" spans="11:18" x14ac:dyDescent="0.2">
      <c r="K13508" s="17">
        <v>13499</v>
      </c>
      <c r="L13508" s="50">
        <v>1.6256428313807768E-3</v>
      </c>
      <c r="M13508" s="50">
        <v>1.6382795846644602E-3</v>
      </c>
      <c r="N13508" s="50">
        <v>4.6600000000000003E-2</v>
      </c>
      <c r="O13508" s="50">
        <v>4.7199999999999999E-2</v>
      </c>
      <c r="R13508" s="59"/>
    </row>
    <row r="13509" spans="11:18" x14ac:dyDescent="0.2">
      <c r="K13509" s="17">
        <v>13500</v>
      </c>
      <c r="L13509" s="50">
        <v>1.6399582770321498E-3</v>
      </c>
      <c r="M13509" s="50">
        <v>1.653759499228498E-3</v>
      </c>
      <c r="N13509" s="50">
        <v>5.0999999999999997E-2</v>
      </c>
      <c r="O13509" s="50">
        <v>5.1400000000000001E-2</v>
      </c>
      <c r="R13509" s="59"/>
    </row>
    <row r="13510" spans="11:18" x14ac:dyDescent="0.2">
      <c r="K13510" s="17">
        <v>13501</v>
      </c>
      <c r="L13510" s="50">
        <v>1.8608593971232025E-3</v>
      </c>
      <c r="M13510" s="50">
        <v>1.8748870571474419E-3</v>
      </c>
      <c r="N13510" s="50">
        <v>5.1200000000000002E-2</v>
      </c>
      <c r="O13510" s="50">
        <v>5.2200000000000003E-2</v>
      </c>
      <c r="R13510" s="59"/>
    </row>
    <row r="13511" spans="11:18" x14ac:dyDescent="0.2">
      <c r="K13511" s="17">
        <v>13502</v>
      </c>
      <c r="L13511" s="50">
        <v>1.961832022782222E-3</v>
      </c>
      <c r="M13511" s="50">
        <v>1.9772353592919598E-3</v>
      </c>
      <c r="N13511" s="50">
        <v>5.6800000000000003E-2</v>
      </c>
      <c r="O13511" s="50">
        <v>5.7200000000000001E-2</v>
      </c>
      <c r="R13511" s="59"/>
    </row>
    <row r="13512" spans="11:18" x14ac:dyDescent="0.2">
      <c r="K13512" s="17">
        <v>13503</v>
      </c>
      <c r="L13512" s="50">
        <v>2.1392665386372155E-3</v>
      </c>
      <c r="M13512" s="50">
        <v>2.154763093992E-3</v>
      </c>
      <c r="N13512" s="50">
        <v>5.7200000000000001E-2</v>
      </c>
      <c r="O13512" s="50">
        <v>5.7200000000000001E-2</v>
      </c>
      <c r="R13512" s="59"/>
    </row>
    <row r="13513" spans="11:18" x14ac:dyDescent="0.2">
      <c r="K13513" s="17">
        <v>13504</v>
      </c>
      <c r="L13513" s="50">
        <v>1.4975765098885492E-3</v>
      </c>
      <c r="M13513" s="50">
        <v>1.5097114542781908E-3</v>
      </c>
      <c r="N13513" s="50">
        <v>4.48E-2</v>
      </c>
      <c r="O13513" s="50">
        <v>4.5199999999999997E-2</v>
      </c>
      <c r="R13513" s="59"/>
    </row>
    <row r="13514" spans="11:18" x14ac:dyDescent="0.2">
      <c r="K13514" s="17">
        <v>13505</v>
      </c>
      <c r="L13514" s="50">
        <v>1.6521651163718364E-3</v>
      </c>
      <c r="M13514" s="50">
        <v>1.6654258459787321E-3</v>
      </c>
      <c r="N13514" s="50">
        <v>4.9000000000000002E-2</v>
      </c>
      <c r="O13514" s="50">
        <v>4.9200000000000001E-2</v>
      </c>
      <c r="R13514" s="59"/>
    </row>
    <row r="13515" spans="11:18" x14ac:dyDescent="0.2">
      <c r="K13515" s="17">
        <v>13506</v>
      </c>
      <c r="L13515" s="50">
        <v>1.6610768373280084E-3</v>
      </c>
      <c r="M13515" s="50">
        <v>1.6748479104797443E-3</v>
      </c>
      <c r="N13515" s="50">
        <v>5.0999999999999997E-2</v>
      </c>
      <c r="O13515" s="50">
        <v>5.1400000000000001E-2</v>
      </c>
      <c r="R13515" s="59"/>
    </row>
    <row r="13516" spans="11:18" x14ac:dyDescent="0.2">
      <c r="K13516" s="17">
        <v>13507</v>
      </c>
      <c r="L13516" s="50">
        <v>1.8605995648064701E-3</v>
      </c>
      <c r="M13516" s="50">
        <v>1.8755614707804554E-3</v>
      </c>
      <c r="N13516" s="50">
        <v>5.5E-2</v>
      </c>
      <c r="O13516" s="50">
        <v>5.5800000000000002E-2</v>
      </c>
      <c r="R13516" s="59"/>
    </row>
    <row r="13517" spans="11:18" x14ac:dyDescent="0.2">
      <c r="K13517" s="17">
        <v>13508</v>
      </c>
      <c r="L13517" s="50">
        <v>1.6381178089355218E-3</v>
      </c>
      <c r="M13517" s="50">
        <v>1.6510965848833034E-3</v>
      </c>
      <c r="N13517" s="50">
        <v>4.7800000000000002E-2</v>
      </c>
      <c r="O13517" s="50">
        <v>4.8399999999999999E-2</v>
      </c>
      <c r="R13517" s="59"/>
    </row>
    <row r="13518" spans="11:18" x14ac:dyDescent="0.2">
      <c r="K13518" s="17">
        <v>13509</v>
      </c>
      <c r="L13518" s="50">
        <v>1.8460771524899866E-3</v>
      </c>
      <c r="M13518" s="50">
        <v>1.8610316780322482E-3</v>
      </c>
      <c r="N13518" s="50">
        <v>5.5399999999999998E-2</v>
      </c>
      <c r="O13518" s="50">
        <v>5.5599999999999997E-2</v>
      </c>
      <c r="R13518" s="59"/>
    </row>
    <row r="13519" spans="11:18" x14ac:dyDescent="0.2">
      <c r="K13519" s="17">
        <v>13510</v>
      </c>
      <c r="L13519" s="50">
        <v>1.7974510169500519E-3</v>
      </c>
      <c r="M13519" s="50">
        <v>1.8122775320922962E-3</v>
      </c>
      <c r="N13519" s="50">
        <v>5.4800000000000001E-2</v>
      </c>
      <c r="O13519" s="50">
        <v>5.5399999999999998E-2</v>
      </c>
      <c r="R13519" s="59"/>
    </row>
    <row r="13520" spans="11:18" x14ac:dyDescent="0.2">
      <c r="K13520" s="17">
        <v>13511</v>
      </c>
      <c r="L13520" s="50">
        <v>1.7117020810531074E-3</v>
      </c>
      <c r="M13520" s="50">
        <v>1.7251477401457362E-3</v>
      </c>
      <c r="N13520" s="50">
        <v>4.9599999999999998E-2</v>
      </c>
      <c r="O13520" s="50">
        <v>0.05</v>
      </c>
      <c r="R13520" s="59"/>
    </row>
    <row r="13521" spans="11:18" x14ac:dyDescent="0.2">
      <c r="K13521" s="17">
        <v>13512</v>
      </c>
      <c r="L13521" s="50">
        <v>1.6185511472184601E-3</v>
      </c>
      <c r="M13521" s="50">
        <v>1.6320663079004564E-3</v>
      </c>
      <c r="N13521" s="50">
        <v>5.0200000000000002E-2</v>
      </c>
      <c r="O13521" s="50">
        <v>5.0200000000000002E-2</v>
      </c>
      <c r="R13521" s="59"/>
    </row>
    <row r="13522" spans="11:18" x14ac:dyDescent="0.2">
      <c r="K13522" s="17">
        <v>13513</v>
      </c>
      <c r="L13522" s="50">
        <v>1.7561684226813398E-3</v>
      </c>
      <c r="M13522" s="50">
        <v>1.7699062344880073E-3</v>
      </c>
      <c r="N13522" s="50">
        <v>5.0599999999999999E-2</v>
      </c>
      <c r="O13522" s="50">
        <v>5.1400000000000001E-2</v>
      </c>
      <c r="R13522" s="59"/>
    </row>
    <row r="13523" spans="11:18" x14ac:dyDescent="0.2">
      <c r="K13523" s="17">
        <v>13514</v>
      </c>
      <c r="L13523" s="50">
        <v>1.7065705453895841E-3</v>
      </c>
      <c r="M13523" s="50">
        <v>1.7199076725315531E-3</v>
      </c>
      <c r="N13523" s="50">
        <v>4.9399999999999999E-2</v>
      </c>
      <c r="O13523" s="50">
        <v>4.9399999999999999E-2</v>
      </c>
      <c r="R13523" s="59"/>
    </row>
    <row r="13524" spans="11:18" x14ac:dyDescent="0.2">
      <c r="K13524" s="17">
        <v>13515</v>
      </c>
      <c r="L13524" s="50">
        <v>1.7539691975594631E-3</v>
      </c>
      <c r="M13524" s="50">
        <v>1.7668617376395276E-3</v>
      </c>
      <c r="N13524" s="50">
        <v>4.7199999999999999E-2</v>
      </c>
      <c r="O13524" s="50">
        <v>4.8000000000000001E-2</v>
      </c>
      <c r="R13524" s="59"/>
    </row>
    <row r="13525" spans="11:18" x14ac:dyDescent="0.2">
      <c r="K13525" s="17">
        <v>13516</v>
      </c>
      <c r="L13525" s="50">
        <v>1.5991917645151853E-3</v>
      </c>
      <c r="M13525" s="50">
        <v>1.6128493394038268E-3</v>
      </c>
      <c r="N13525" s="50">
        <v>5.0200000000000002E-2</v>
      </c>
      <c r="O13525" s="50">
        <v>5.1400000000000001E-2</v>
      </c>
      <c r="R13525" s="59"/>
    </row>
    <row r="13526" spans="11:18" x14ac:dyDescent="0.2">
      <c r="K13526" s="17">
        <v>13517</v>
      </c>
      <c r="L13526" s="50">
        <v>1.8001237353052965E-3</v>
      </c>
      <c r="M13526" s="50">
        <v>1.8146641457641444E-3</v>
      </c>
      <c r="N13526" s="50">
        <v>5.3600000000000002E-2</v>
      </c>
      <c r="O13526" s="50">
        <v>5.4199999999999998E-2</v>
      </c>
      <c r="R13526" s="59"/>
    </row>
    <row r="13527" spans="11:18" x14ac:dyDescent="0.2">
      <c r="K13527" s="17">
        <v>13518</v>
      </c>
      <c r="L13527" s="50">
        <v>1.8535588721597953E-3</v>
      </c>
      <c r="M13527" s="50">
        <v>1.8672276164297607E-3</v>
      </c>
      <c r="N13527" s="50">
        <v>5.04E-2</v>
      </c>
      <c r="O13527" s="50">
        <v>5.0599999999999999E-2</v>
      </c>
      <c r="R13527" s="59"/>
    </row>
    <row r="13528" spans="11:18" x14ac:dyDescent="0.2">
      <c r="K13528" s="17">
        <v>13519</v>
      </c>
      <c r="L13528" s="50">
        <v>1.71091322010342E-3</v>
      </c>
      <c r="M13528" s="50">
        <v>1.7255657729471515E-3</v>
      </c>
      <c r="N13528" s="50">
        <v>5.3999999999999999E-2</v>
      </c>
      <c r="O13528" s="50">
        <v>5.5E-2</v>
      </c>
      <c r="R13528" s="59"/>
    </row>
    <row r="13529" spans="11:18" x14ac:dyDescent="0.2">
      <c r="K13529" s="17">
        <v>13520</v>
      </c>
      <c r="L13529" s="50">
        <v>1.6450787873931632E-3</v>
      </c>
      <c r="M13529" s="50">
        <v>1.6586796051698733E-3</v>
      </c>
      <c r="N13529" s="50">
        <v>5.04E-2</v>
      </c>
      <c r="O13529" s="50">
        <v>5.0799999999999998E-2</v>
      </c>
      <c r="R13529" s="59"/>
    </row>
    <row r="13530" spans="11:18" x14ac:dyDescent="0.2">
      <c r="K13530" s="17">
        <v>13521</v>
      </c>
      <c r="L13530" s="50">
        <v>1.8846646178500837E-3</v>
      </c>
      <c r="M13530" s="50">
        <v>1.89857430937059E-3</v>
      </c>
      <c r="N13530" s="50">
        <v>5.1200000000000002E-2</v>
      </c>
      <c r="O13530" s="50">
        <v>5.1400000000000001E-2</v>
      </c>
      <c r="R13530" s="59"/>
    </row>
    <row r="13531" spans="11:18" x14ac:dyDescent="0.2">
      <c r="K13531" s="17">
        <v>13522</v>
      </c>
      <c r="L13531" s="50">
        <v>1.7723980136488354E-3</v>
      </c>
      <c r="M13531" s="50">
        <v>1.7867576934602258E-3</v>
      </c>
      <c r="N13531" s="50">
        <v>5.3199999999999997E-2</v>
      </c>
      <c r="O13531" s="50">
        <v>5.3400000000000003E-2</v>
      </c>
      <c r="R13531" s="59"/>
    </row>
    <row r="13532" spans="11:18" x14ac:dyDescent="0.2">
      <c r="K13532" s="17">
        <v>13523</v>
      </c>
      <c r="L13532" s="50">
        <v>1.9539201849961825E-3</v>
      </c>
      <c r="M13532" s="50">
        <v>1.9698922317267385E-3</v>
      </c>
      <c r="N13532" s="50">
        <v>5.8999999999999997E-2</v>
      </c>
      <c r="O13532" s="50">
        <v>5.9400000000000001E-2</v>
      </c>
      <c r="R13532" s="59"/>
    </row>
    <row r="13533" spans="11:18" x14ac:dyDescent="0.2">
      <c r="K13533" s="17">
        <v>13524</v>
      </c>
      <c r="L13533" s="50">
        <v>1.5502058943575089E-3</v>
      </c>
      <c r="M13533" s="50">
        <v>1.5623245155969336E-3</v>
      </c>
      <c r="N13533" s="50">
        <v>4.48E-2</v>
      </c>
      <c r="O13533" s="50">
        <v>4.4999999999999998E-2</v>
      </c>
      <c r="R13533" s="59"/>
    </row>
    <row r="13534" spans="11:18" x14ac:dyDescent="0.2">
      <c r="K13534" s="17">
        <v>13525</v>
      </c>
      <c r="L13534" s="50">
        <v>1.8658490607927584E-3</v>
      </c>
      <c r="M13534" s="50">
        <v>1.880769547687029E-3</v>
      </c>
      <c r="N13534" s="50">
        <v>5.5199999999999999E-2</v>
      </c>
      <c r="O13534" s="50">
        <v>5.5399999999999998E-2</v>
      </c>
      <c r="R13534" s="59"/>
    </row>
    <row r="13535" spans="11:18" x14ac:dyDescent="0.2">
      <c r="K13535" s="17">
        <v>13526</v>
      </c>
      <c r="L13535" s="50">
        <v>1.8485144504139786E-3</v>
      </c>
      <c r="M13535" s="50">
        <v>1.8634593131969922E-3</v>
      </c>
      <c r="N13535" s="50">
        <v>5.5399999999999998E-2</v>
      </c>
      <c r="O13535" s="50">
        <v>5.5599999999999997E-2</v>
      </c>
      <c r="R13535" s="59"/>
    </row>
    <row r="13536" spans="11:18" x14ac:dyDescent="0.2">
      <c r="K13536" s="17">
        <v>13527</v>
      </c>
      <c r="L13536" s="50">
        <v>1.8440820577167243E-3</v>
      </c>
      <c r="M13536" s="50">
        <v>1.8581367889500249E-3</v>
      </c>
      <c r="N13536" s="50">
        <v>5.1999999999999998E-2</v>
      </c>
      <c r="O13536" s="50">
        <v>5.1999999999999998E-2</v>
      </c>
      <c r="R13536" s="59"/>
    </row>
    <row r="13537" spans="11:18" x14ac:dyDescent="0.2">
      <c r="K13537" s="17">
        <v>13528</v>
      </c>
      <c r="L13537" s="50">
        <v>1.5751743272467379E-3</v>
      </c>
      <c r="M13537" s="50">
        <v>1.5891997288617244E-3</v>
      </c>
      <c r="N13537" s="50">
        <v>5.1999999999999998E-2</v>
      </c>
      <c r="O13537" s="50">
        <v>5.2600000000000001E-2</v>
      </c>
      <c r="R13537" s="59"/>
    </row>
    <row r="13538" spans="11:18" x14ac:dyDescent="0.2">
      <c r="K13538" s="17">
        <v>13529</v>
      </c>
      <c r="L13538" s="50">
        <v>1.6745498006540682E-3</v>
      </c>
      <c r="M13538" s="50">
        <v>1.6877345959389438E-3</v>
      </c>
      <c r="N13538" s="50">
        <v>4.8800000000000003E-2</v>
      </c>
      <c r="O13538" s="50">
        <v>4.9200000000000001E-2</v>
      </c>
      <c r="R13538" s="59"/>
    </row>
    <row r="13539" spans="11:18" x14ac:dyDescent="0.2">
      <c r="K13539" s="17">
        <v>13530</v>
      </c>
      <c r="L13539" s="50">
        <v>1.5561196833809108E-3</v>
      </c>
      <c r="M13539" s="50">
        <v>1.5683728642333476E-3</v>
      </c>
      <c r="N13539" s="50">
        <v>4.5400000000000003E-2</v>
      </c>
      <c r="O13539" s="50">
        <v>4.5600000000000002E-2</v>
      </c>
      <c r="R13539" s="59"/>
    </row>
    <row r="13540" spans="11:18" x14ac:dyDescent="0.2">
      <c r="K13540" s="17">
        <v>13531</v>
      </c>
      <c r="L13540" s="50">
        <v>1.6389578612351977E-3</v>
      </c>
      <c r="M13540" s="50">
        <v>1.6529495787130513E-3</v>
      </c>
      <c r="N13540" s="50">
        <v>5.1799999999999999E-2</v>
      </c>
      <c r="O13540" s="50">
        <v>5.2200000000000003E-2</v>
      </c>
      <c r="R13540" s="59"/>
    </row>
    <row r="13541" spans="11:18" x14ac:dyDescent="0.2">
      <c r="K13541" s="17">
        <v>13532</v>
      </c>
      <c r="L13541" s="50">
        <v>1.6071042371451931E-3</v>
      </c>
      <c r="M13541" s="50">
        <v>1.6208625449814446E-3</v>
      </c>
      <c r="N13541" s="50">
        <v>5.0999999999999997E-2</v>
      </c>
      <c r="O13541" s="50">
        <v>5.1200000000000002E-2</v>
      </c>
      <c r="R13541" s="59"/>
    </row>
    <row r="13542" spans="11:18" x14ac:dyDescent="0.2">
      <c r="K13542" s="17">
        <v>13533</v>
      </c>
      <c r="L13542" s="50">
        <v>1.6926409226868571E-3</v>
      </c>
      <c r="M13542" s="50">
        <v>1.7066976880644579E-3</v>
      </c>
      <c r="N13542" s="50">
        <v>5.2200000000000003E-2</v>
      </c>
      <c r="O13542" s="50">
        <v>5.2200000000000003E-2</v>
      </c>
      <c r="R13542" s="59"/>
    </row>
    <row r="13543" spans="11:18" x14ac:dyDescent="0.2">
      <c r="K13543" s="17">
        <v>13534</v>
      </c>
      <c r="L13543" s="50">
        <v>1.6686168347079962E-3</v>
      </c>
      <c r="M13543" s="50">
        <v>1.6823585317495891E-3</v>
      </c>
      <c r="N13543" s="50">
        <v>5.0999999999999997E-2</v>
      </c>
      <c r="O13543" s="50">
        <v>5.1200000000000002E-2</v>
      </c>
      <c r="R13543" s="59"/>
    </row>
    <row r="13544" spans="11:18" x14ac:dyDescent="0.2">
      <c r="K13544" s="17">
        <v>13535</v>
      </c>
      <c r="L13544" s="50">
        <v>1.5891517540357876E-3</v>
      </c>
      <c r="M13544" s="50">
        <v>1.6026035232100057E-3</v>
      </c>
      <c r="N13544" s="50">
        <v>4.9599999999999998E-2</v>
      </c>
      <c r="O13544" s="50">
        <v>5.0200000000000002E-2</v>
      </c>
      <c r="R13544" s="59"/>
    </row>
    <row r="13545" spans="11:18" x14ac:dyDescent="0.2">
      <c r="K13545" s="17">
        <v>13536</v>
      </c>
      <c r="L13545" s="50">
        <v>1.8764119967789731E-3</v>
      </c>
      <c r="M13545" s="50">
        <v>1.8910897124027966E-3</v>
      </c>
      <c r="N13545" s="50">
        <v>5.4199999999999998E-2</v>
      </c>
      <c r="O13545" s="50">
        <v>5.4399999999999997E-2</v>
      </c>
      <c r="R13545" s="59"/>
    </row>
    <row r="13546" spans="11:18" x14ac:dyDescent="0.2">
      <c r="K13546" s="17">
        <v>13537</v>
      </c>
      <c r="L13546" s="50">
        <v>1.7773069395483755E-3</v>
      </c>
      <c r="M13546" s="50">
        <v>1.7906958749590452E-3</v>
      </c>
      <c r="N13546" s="50">
        <v>4.9399999999999999E-2</v>
      </c>
      <c r="O13546" s="50">
        <v>4.9599999999999998E-2</v>
      </c>
      <c r="R13546" s="59"/>
    </row>
    <row r="13547" spans="11:18" x14ac:dyDescent="0.2">
      <c r="K13547" s="17">
        <v>13538</v>
      </c>
      <c r="L13547" s="50">
        <v>2.0799378538074167E-3</v>
      </c>
      <c r="M13547" s="50">
        <v>2.0954928207043409E-3</v>
      </c>
      <c r="N13547" s="50">
        <v>5.7000000000000002E-2</v>
      </c>
      <c r="O13547" s="50">
        <v>5.7799999999999997E-2</v>
      </c>
      <c r="R13547" s="59"/>
    </row>
    <row r="13548" spans="11:18" x14ac:dyDescent="0.2">
      <c r="K13548" s="17">
        <v>13539</v>
      </c>
      <c r="L13548" s="50">
        <v>1.7714105573279639E-3</v>
      </c>
      <c r="M13548" s="50">
        <v>1.7862691092339581E-3</v>
      </c>
      <c r="N13548" s="50">
        <v>5.5199999999999999E-2</v>
      </c>
      <c r="O13548" s="50">
        <v>5.5199999999999999E-2</v>
      </c>
      <c r="R13548" s="59"/>
    </row>
    <row r="13549" spans="11:18" x14ac:dyDescent="0.2">
      <c r="K13549" s="17">
        <v>13540</v>
      </c>
      <c r="L13549" s="50">
        <v>1.7700071171817204E-3</v>
      </c>
      <c r="M13549" s="50">
        <v>1.7839465761590567E-3</v>
      </c>
      <c r="N13549" s="50">
        <v>5.1400000000000001E-2</v>
      </c>
      <c r="O13549" s="50">
        <v>5.1799999999999999E-2</v>
      </c>
      <c r="R13549" s="59"/>
    </row>
    <row r="13550" spans="11:18" x14ac:dyDescent="0.2">
      <c r="K13550" s="17">
        <v>13541</v>
      </c>
      <c r="L13550" s="50">
        <v>1.8974621978463653E-3</v>
      </c>
      <c r="M13550" s="50">
        <v>1.9115183463581443E-3</v>
      </c>
      <c r="N13550" s="50">
        <v>5.1799999999999999E-2</v>
      </c>
      <c r="O13550" s="50">
        <v>5.1999999999999998E-2</v>
      </c>
      <c r="R13550" s="59"/>
    </row>
    <row r="13551" spans="11:18" x14ac:dyDescent="0.2">
      <c r="K13551" s="17">
        <v>13542</v>
      </c>
      <c r="L13551" s="50">
        <v>1.7596153748530813E-3</v>
      </c>
      <c r="M13551" s="50">
        <v>1.7730398933933113E-3</v>
      </c>
      <c r="N13551" s="50">
        <v>4.9599999999999998E-2</v>
      </c>
      <c r="O13551" s="50">
        <v>0.05</v>
      </c>
      <c r="R13551" s="59"/>
    </row>
    <row r="13552" spans="11:18" x14ac:dyDescent="0.2">
      <c r="K13552" s="17">
        <v>13543</v>
      </c>
      <c r="L13552" s="50">
        <v>1.8497864908924228E-3</v>
      </c>
      <c r="M13552" s="50">
        <v>1.8636864838473418E-3</v>
      </c>
      <c r="N13552" s="50">
        <v>5.1200000000000002E-2</v>
      </c>
      <c r="O13552" s="50">
        <v>5.1999999999999998E-2</v>
      </c>
      <c r="R13552" s="59"/>
    </row>
    <row r="13553" spans="11:18" x14ac:dyDescent="0.2">
      <c r="K13553" s="17">
        <v>13544</v>
      </c>
      <c r="L13553" s="50">
        <v>1.810574530239175E-3</v>
      </c>
      <c r="M13553" s="50">
        <v>1.8252532175567289E-3</v>
      </c>
      <c r="N13553" s="50">
        <v>5.4199999999999998E-2</v>
      </c>
      <c r="O13553" s="50">
        <v>5.4600000000000003E-2</v>
      </c>
      <c r="R13553" s="59"/>
    </row>
    <row r="13554" spans="11:18" x14ac:dyDescent="0.2">
      <c r="K13554" s="17">
        <v>13545</v>
      </c>
      <c r="L13554" s="50">
        <v>1.7132512406160887E-3</v>
      </c>
      <c r="M13554" s="50">
        <v>1.7267437402436077E-3</v>
      </c>
      <c r="N13554" s="50">
        <v>4.9799999999999997E-2</v>
      </c>
      <c r="O13554" s="50">
        <v>5.04E-2</v>
      </c>
      <c r="R13554" s="59"/>
    </row>
    <row r="13555" spans="11:18" x14ac:dyDescent="0.2">
      <c r="K13555" s="17">
        <v>13546</v>
      </c>
      <c r="L13555" s="50">
        <v>1.7813891717895778E-3</v>
      </c>
      <c r="M13555" s="50">
        <v>1.7962169565302773E-3</v>
      </c>
      <c r="N13555" s="50">
        <v>5.5E-2</v>
      </c>
      <c r="O13555" s="50">
        <v>5.5199999999999999E-2</v>
      </c>
      <c r="R13555" s="59"/>
    </row>
    <row r="13556" spans="11:18" x14ac:dyDescent="0.2">
      <c r="K13556" s="17">
        <v>13547</v>
      </c>
      <c r="L13556" s="50">
        <v>2.025388910511666E-3</v>
      </c>
      <c r="M13556" s="50">
        <v>2.0420446769712636E-3</v>
      </c>
      <c r="N13556" s="50">
        <v>6.1400000000000003E-2</v>
      </c>
      <c r="O13556" s="50">
        <v>6.2E-2</v>
      </c>
      <c r="R13556" s="59"/>
    </row>
    <row r="13557" spans="11:18" x14ac:dyDescent="0.2">
      <c r="K13557" s="17">
        <v>13548</v>
      </c>
      <c r="L13557" s="50">
        <v>1.9786586481903125E-3</v>
      </c>
      <c r="M13557" s="50">
        <v>1.9936872369545038E-3</v>
      </c>
      <c r="N13557" s="50">
        <v>5.5399999999999998E-2</v>
      </c>
      <c r="O13557" s="50">
        <v>5.5599999999999997E-2</v>
      </c>
      <c r="R13557" s="59"/>
    </row>
    <row r="13558" spans="11:18" x14ac:dyDescent="0.2">
      <c r="K13558" s="17">
        <v>13549</v>
      </c>
      <c r="L13558" s="50">
        <v>1.708497781463888E-3</v>
      </c>
      <c r="M13558" s="50">
        <v>1.722651789071647E-3</v>
      </c>
      <c r="N13558" s="50">
        <v>5.2200000000000003E-2</v>
      </c>
      <c r="O13558" s="50">
        <v>5.28E-2</v>
      </c>
      <c r="R13558" s="59"/>
    </row>
    <row r="13559" spans="11:18" x14ac:dyDescent="0.2">
      <c r="K13559" s="17">
        <v>13550</v>
      </c>
      <c r="L13559" s="50">
        <v>1.8724575968160294E-3</v>
      </c>
      <c r="M13559" s="50">
        <v>1.8866950070566741E-3</v>
      </c>
      <c r="N13559" s="50">
        <v>5.2400000000000002E-2</v>
      </c>
      <c r="O13559" s="50">
        <v>5.28E-2</v>
      </c>
      <c r="R13559" s="59"/>
    </row>
    <row r="13560" spans="11:18" x14ac:dyDescent="0.2">
      <c r="K13560" s="17">
        <v>13551</v>
      </c>
      <c r="L13560" s="50">
        <v>1.7186995632855623E-3</v>
      </c>
      <c r="M13560" s="50">
        <v>1.7322526656552218E-3</v>
      </c>
      <c r="N13560" s="50">
        <v>4.9799999999999997E-2</v>
      </c>
      <c r="O13560" s="50">
        <v>5.04E-2</v>
      </c>
      <c r="R13560" s="59"/>
    </row>
    <row r="13561" spans="11:18" x14ac:dyDescent="0.2">
      <c r="K13561" s="17">
        <v>13552</v>
      </c>
      <c r="L13561" s="50">
        <v>1.5976690057429325E-3</v>
      </c>
      <c r="M13561" s="50">
        <v>1.6126271919644087E-3</v>
      </c>
      <c r="N13561" s="50">
        <v>5.5800000000000002E-2</v>
      </c>
      <c r="O13561" s="50">
        <v>5.6000000000000001E-2</v>
      </c>
      <c r="R13561" s="59"/>
    </row>
    <row r="13562" spans="11:18" x14ac:dyDescent="0.2">
      <c r="K13562" s="17">
        <v>13553</v>
      </c>
      <c r="L13562" s="50">
        <v>1.8556628926460689E-3</v>
      </c>
      <c r="M13562" s="50">
        <v>1.8710305971651859E-3</v>
      </c>
      <c r="N13562" s="50">
        <v>5.6800000000000003E-2</v>
      </c>
      <c r="O13562" s="50">
        <v>5.7200000000000001E-2</v>
      </c>
      <c r="R13562" s="59"/>
    </row>
    <row r="13563" spans="11:18" x14ac:dyDescent="0.2">
      <c r="K13563" s="17">
        <v>13554</v>
      </c>
      <c r="L13563" s="50">
        <v>1.5763008118864627E-3</v>
      </c>
      <c r="M13563" s="50">
        <v>1.5889863317786407E-3</v>
      </c>
      <c r="N13563" s="50">
        <v>4.6600000000000003E-2</v>
      </c>
      <c r="O13563" s="50">
        <v>4.7199999999999999E-2</v>
      </c>
      <c r="R13563" s="59"/>
    </row>
    <row r="13564" spans="11:18" x14ac:dyDescent="0.2">
      <c r="K13564" s="17">
        <v>13555</v>
      </c>
      <c r="L13564" s="50">
        <v>1.8032346383422696E-3</v>
      </c>
      <c r="M13564" s="50">
        <v>1.8170347244572636E-3</v>
      </c>
      <c r="N13564" s="50">
        <v>5.0799999999999998E-2</v>
      </c>
      <c r="O13564" s="50">
        <v>5.1200000000000002E-2</v>
      </c>
      <c r="R13564" s="59"/>
    </row>
    <row r="13565" spans="11:18" x14ac:dyDescent="0.2">
      <c r="K13565" s="17">
        <v>13556</v>
      </c>
      <c r="L13565" s="50">
        <v>1.6508277807344553E-3</v>
      </c>
      <c r="M13565" s="50">
        <v>1.6647093964455759E-3</v>
      </c>
      <c r="N13565" s="50">
        <v>5.1400000000000001E-2</v>
      </c>
      <c r="O13565" s="50">
        <v>5.1999999999999998E-2</v>
      </c>
      <c r="R13565" s="59"/>
    </row>
    <row r="13566" spans="11:18" x14ac:dyDescent="0.2">
      <c r="K13566" s="17">
        <v>13557</v>
      </c>
      <c r="L13566" s="50">
        <v>1.5619364140599615E-3</v>
      </c>
      <c r="M13566" s="50">
        <v>1.5751226213617674E-3</v>
      </c>
      <c r="N13566" s="50">
        <v>4.9000000000000002E-2</v>
      </c>
      <c r="O13566" s="50">
        <v>4.9000000000000002E-2</v>
      </c>
      <c r="R13566" s="59"/>
    </row>
    <row r="13567" spans="11:18" x14ac:dyDescent="0.2">
      <c r="K13567" s="17">
        <v>13558</v>
      </c>
      <c r="L13567" s="50">
        <v>1.9147625480486238E-3</v>
      </c>
      <c r="M13567" s="50">
        <v>1.9297057347928441E-3</v>
      </c>
      <c r="N13567" s="50">
        <v>5.5E-2</v>
      </c>
      <c r="O13567" s="50">
        <v>5.5800000000000002E-2</v>
      </c>
      <c r="R13567" s="59"/>
    </row>
    <row r="13568" spans="11:18" x14ac:dyDescent="0.2">
      <c r="K13568" s="17">
        <v>13559</v>
      </c>
      <c r="L13568" s="50">
        <v>1.6279044280575884E-3</v>
      </c>
      <c r="M13568" s="50">
        <v>1.6407291812363979E-3</v>
      </c>
      <c r="N13568" s="50">
        <v>4.7399999999999998E-2</v>
      </c>
      <c r="O13568" s="50">
        <v>4.7800000000000002E-2</v>
      </c>
      <c r="R13568" s="59"/>
    </row>
    <row r="13569" spans="11:18" x14ac:dyDescent="0.2">
      <c r="K13569" s="17">
        <v>13560</v>
      </c>
      <c r="L13569" s="50">
        <v>2.047748150729519E-3</v>
      </c>
      <c r="M13569" s="50">
        <v>2.0632885851938803E-3</v>
      </c>
      <c r="N13569" s="50">
        <v>5.7200000000000001E-2</v>
      </c>
      <c r="O13569" s="50">
        <v>5.7599999999999998E-2</v>
      </c>
      <c r="R13569" s="59"/>
    </row>
    <row r="13570" spans="11:18" x14ac:dyDescent="0.2">
      <c r="K13570" s="17">
        <v>13561</v>
      </c>
      <c r="L13570" s="50">
        <v>1.8457806372216747E-3</v>
      </c>
      <c r="M13570" s="50">
        <v>1.8608461154824003E-3</v>
      </c>
      <c r="N13570" s="50">
        <v>5.5599999999999997E-2</v>
      </c>
      <c r="O13570" s="50">
        <v>5.62E-2</v>
      </c>
      <c r="R13570" s="59"/>
    </row>
    <row r="13571" spans="11:18" x14ac:dyDescent="0.2">
      <c r="K13571" s="17">
        <v>13562</v>
      </c>
      <c r="L13571" s="50">
        <v>1.5460303310271106E-3</v>
      </c>
      <c r="M13571" s="50">
        <v>1.5592369828568166E-3</v>
      </c>
      <c r="N13571" s="50">
        <v>4.8800000000000003E-2</v>
      </c>
      <c r="O13571" s="50">
        <v>4.9599999999999998E-2</v>
      </c>
      <c r="R13571" s="59"/>
    </row>
    <row r="13572" spans="11:18" x14ac:dyDescent="0.2">
      <c r="K13572" s="17">
        <v>13563</v>
      </c>
      <c r="L13572" s="50">
        <v>1.8830120035576521E-3</v>
      </c>
      <c r="M13572" s="50">
        <v>1.8980692866311579E-3</v>
      </c>
      <c r="N13572" s="50">
        <v>5.5599999999999997E-2</v>
      </c>
      <c r="O13572" s="50">
        <v>5.6000000000000001E-2</v>
      </c>
      <c r="R13572" s="59"/>
    </row>
    <row r="13573" spans="11:18" x14ac:dyDescent="0.2">
      <c r="K13573" s="17">
        <v>13564</v>
      </c>
      <c r="L13573" s="50">
        <v>1.7743448996027714E-3</v>
      </c>
      <c r="M13573" s="50">
        <v>1.7890773802313781E-3</v>
      </c>
      <c r="N13573" s="50">
        <v>5.4399999999999997E-2</v>
      </c>
      <c r="O13573" s="50">
        <v>5.4800000000000001E-2</v>
      </c>
      <c r="R13573" s="59"/>
    </row>
    <row r="13574" spans="11:18" x14ac:dyDescent="0.2">
      <c r="K13574" s="17">
        <v>13565</v>
      </c>
      <c r="L13574" s="50">
        <v>1.8142088628568215E-3</v>
      </c>
      <c r="M13574" s="50">
        <v>1.8291921194051775E-3</v>
      </c>
      <c r="N13574" s="50">
        <v>5.5399999999999998E-2</v>
      </c>
      <c r="O13574" s="50">
        <v>5.5800000000000002E-2</v>
      </c>
      <c r="R13574" s="59"/>
    </row>
    <row r="13575" spans="11:18" x14ac:dyDescent="0.2">
      <c r="K13575" s="17">
        <v>13566</v>
      </c>
      <c r="L13575" s="50">
        <v>1.7573324055205472E-3</v>
      </c>
      <c r="M13575" s="50">
        <v>1.7721162738524778E-3</v>
      </c>
      <c r="N13575" s="50">
        <v>5.4800000000000001E-2</v>
      </c>
      <c r="O13575" s="50">
        <v>5.5199999999999999E-2</v>
      </c>
      <c r="R13575" s="59"/>
    </row>
    <row r="13576" spans="11:18" x14ac:dyDescent="0.2">
      <c r="K13576" s="17">
        <v>13567</v>
      </c>
      <c r="L13576" s="50">
        <v>1.5608301857434894E-3</v>
      </c>
      <c r="M13576" s="50">
        <v>1.5735074786095392E-3</v>
      </c>
      <c r="N13576" s="50">
        <v>4.6800000000000001E-2</v>
      </c>
      <c r="O13576" s="50">
        <v>4.7199999999999999E-2</v>
      </c>
      <c r="R13576" s="59"/>
    </row>
    <row r="13577" spans="11:18" x14ac:dyDescent="0.2">
      <c r="K13577" s="17">
        <v>13568</v>
      </c>
      <c r="L13577" s="50">
        <v>1.8609577752505182E-3</v>
      </c>
      <c r="M13577" s="50">
        <v>1.8741612904170626E-3</v>
      </c>
      <c r="N13577" s="50">
        <v>4.8399999999999999E-2</v>
      </c>
      <c r="O13577" s="50">
        <v>4.9000000000000002E-2</v>
      </c>
      <c r="R13577" s="59"/>
    </row>
    <row r="13578" spans="11:18" x14ac:dyDescent="0.2">
      <c r="K13578" s="17">
        <v>13569</v>
      </c>
      <c r="L13578" s="50">
        <v>1.7716260011170096E-3</v>
      </c>
      <c r="M13578" s="50">
        <v>1.7860450437511941E-3</v>
      </c>
      <c r="N13578" s="50">
        <v>5.2999999999999999E-2</v>
      </c>
      <c r="O13578" s="50">
        <v>5.3800000000000001E-2</v>
      </c>
      <c r="R13578" s="59"/>
    </row>
    <row r="13579" spans="11:18" x14ac:dyDescent="0.2">
      <c r="K13579" s="17">
        <v>13570</v>
      </c>
      <c r="L13579" s="50">
        <v>1.9417407295193496E-3</v>
      </c>
      <c r="M13579" s="50">
        <v>1.9569138210546446E-3</v>
      </c>
      <c r="N13579" s="50">
        <v>5.62E-2</v>
      </c>
      <c r="O13579" s="50">
        <v>5.62E-2</v>
      </c>
      <c r="R13579" s="59"/>
    </row>
    <row r="13580" spans="11:18" x14ac:dyDescent="0.2">
      <c r="K13580" s="17">
        <v>13571</v>
      </c>
      <c r="L13580" s="50">
        <v>1.801425215397257E-3</v>
      </c>
      <c r="M13580" s="50">
        <v>1.8156293867114058E-3</v>
      </c>
      <c r="N13580" s="50">
        <v>5.2400000000000002E-2</v>
      </c>
      <c r="O13580" s="50">
        <v>5.28E-2</v>
      </c>
      <c r="R13580" s="59"/>
    </row>
    <row r="13581" spans="11:18" x14ac:dyDescent="0.2">
      <c r="K13581" s="17">
        <v>13572</v>
      </c>
      <c r="L13581" s="50">
        <v>1.5883421078658486E-3</v>
      </c>
      <c r="M13581" s="50">
        <v>1.6009366815528025E-3</v>
      </c>
      <c r="N13581" s="50">
        <v>4.6199999999999998E-2</v>
      </c>
      <c r="O13581" s="50">
        <v>4.6800000000000001E-2</v>
      </c>
      <c r="R13581" s="59"/>
    </row>
    <row r="13582" spans="11:18" x14ac:dyDescent="0.2">
      <c r="K13582" s="17">
        <v>13573</v>
      </c>
      <c r="L13582" s="50">
        <v>1.8155130455561042E-3</v>
      </c>
      <c r="M13582" s="50">
        <v>1.8295738878488469E-3</v>
      </c>
      <c r="N13582" s="50">
        <v>5.1999999999999998E-2</v>
      </c>
      <c r="O13582" s="50">
        <v>5.2200000000000003E-2</v>
      </c>
      <c r="R13582" s="59"/>
    </row>
    <row r="13583" spans="11:18" x14ac:dyDescent="0.2">
      <c r="K13583" s="17">
        <v>13574</v>
      </c>
      <c r="L13583" s="50">
        <v>1.7513949065832216E-3</v>
      </c>
      <c r="M13583" s="50">
        <v>1.7653385341114777E-3</v>
      </c>
      <c r="N13583" s="50">
        <v>5.1400000000000001E-2</v>
      </c>
      <c r="O13583" s="50">
        <v>5.1799999999999999E-2</v>
      </c>
      <c r="R13583" s="59"/>
    </row>
    <row r="13584" spans="11:18" x14ac:dyDescent="0.2">
      <c r="K13584" s="17">
        <v>13575</v>
      </c>
      <c r="L13584" s="50">
        <v>1.6646723146808403E-3</v>
      </c>
      <c r="M13584" s="50">
        <v>1.6781711742959882E-3</v>
      </c>
      <c r="N13584" s="50">
        <v>0.05</v>
      </c>
      <c r="O13584" s="50">
        <v>5.0200000000000002E-2</v>
      </c>
      <c r="R13584" s="59"/>
    </row>
    <row r="13585" spans="11:18" x14ac:dyDescent="0.2">
      <c r="K13585" s="17">
        <v>13576</v>
      </c>
      <c r="L13585" s="50">
        <v>1.8214816833695402E-3</v>
      </c>
      <c r="M13585" s="50">
        <v>1.8364752919697259E-3</v>
      </c>
      <c r="N13585" s="50">
        <v>5.5599999999999997E-2</v>
      </c>
      <c r="O13585" s="50">
        <v>5.5800000000000002E-2</v>
      </c>
      <c r="R13585" s="59"/>
    </row>
    <row r="13586" spans="11:18" x14ac:dyDescent="0.2">
      <c r="K13586" s="17">
        <v>13577</v>
      </c>
      <c r="L13586" s="50">
        <v>1.514414614709342E-3</v>
      </c>
      <c r="M13586" s="50">
        <v>1.5267220926116257E-3</v>
      </c>
      <c r="N13586" s="50">
        <v>4.5199999999999997E-2</v>
      </c>
      <c r="O13586" s="50">
        <v>4.6600000000000003E-2</v>
      </c>
      <c r="R13586" s="59"/>
    </row>
    <row r="13587" spans="11:18" x14ac:dyDescent="0.2">
      <c r="K13587" s="17">
        <v>13578</v>
      </c>
      <c r="L13587" s="50">
        <v>1.6751430422693179E-3</v>
      </c>
      <c r="M13587" s="50">
        <v>1.6892937912132981E-3</v>
      </c>
      <c r="N13587" s="50">
        <v>5.2400000000000002E-2</v>
      </c>
      <c r="O13587" s="50">
        <v>5.28E-2</v>
      </c>
      <c r="R13587" s="59"/>
    </row>
    <row r="13588" spans="11:18" x14ac:dyDescent="0.2">
      <c r="K13588" s="17">
        <v>13579</v>
      </c>
      <c r="L13588" s="50">
        <v>1.6203618980923434E-3</v>
      </c>
      <c r="M13588" s="50">
        <v>1.6341121507740496E-3</v>
      </c>
      <c r="N13588" s="50">
        <v>5.0999999999999997E-2</v>
      </c>
      <c r="O13588" s="50">
        <v>5.1400000000000001E-2</v>
      </c>
      <c r="R13588" s="59"/>
    </row>
    <row r="13589" spans="11:18" x14ac:dyDescent="0.2">
      <c r="K13589" s="17">
        <v>13580</v>
      </c>
      <c r="L13589" s="50">
        <v>1.9395863456533504E-3</v>
      </c>
      <c r="M13589" s="50">
        <v>1.9555863979025608E-3</v>
      </c>
      <c r="N13589" s="50">
        <v>5.9400000000000001E-2</v>
      </c>
      <c r="O13589" s="50">
        <v>5.9400000000000001E-2</v>
      </c>
      <c r="R13589" s="59"/>
    </row>
    <row r="13590" spans="11:18" x14ac:dyDescent="0.2">
      <c r="K13590" s="17">
        <v>13581</v>
      </c>
      <c r="L13590" s="50">
        <v>1.6712999573287579E-3</v>
      </c>
      <c r="M13590" s="50">
        <v>1.685287449006027E-3</v>
      </c>
      <c r="N13590" s="50">
        <v>5.1799999999999999E-2</v>
      </c>
      <c r="O13590" s="50">
        <v>5.2200000000000003E-2</v>
      </c>
      <c r="R13590" s="59"/>
    </row>
    <row r="13591" spans="11:18" x14ac:dyDescent="0.2">
      <c r="K13591" s="17">
        <v>13582</v>
      </c>
      <c r="L13591" s="50">
        <v>1.5964820777805396E-3</v>
      </c>
      <c r="M13591" s="50">
        <v>1.6106624765267047E-3</v>
      </c>
      <c r="N13591" s="50">
        <v>5.28E-2</v>
      </c>
      <c r="O13591" s="50">
        <v>5.28E-2</v>
      </c>
      <c r="R13591" s="59"/>
    </row>
    <row r="13592" spans="11:18" x14ac:dyDescent="0.2">
      <c r="K13592" s="17">
        <v>13583</v>
      </c>
      <c r="L13592" s="50">
        <v>1.9554923519649156E-3</v>
      </c>
      <c r="M13592" s="50">
        <v>1.9697749397725511E-3</v>
      </c>
      <c r="N13592" s="50">
        <v>5.2600000000000001E-2</v>
      </c>
      <c r="O13592" s="50">
        <v>5.28E-2</v>
      </c>
      <c r="R13592" s="59"/>
    </row>
    <row r="13593" spans="11:18" x14ac:dyDescent="0.2">
      <c r="K13593" s="17">
        <v>13584</v>
      </c>
      <c r="L13593" s="50">
        <v>1.6398463838571652E-3</v>
      </c>
      <c r="M13593" s="50">
        <v>1.6536789079019847E-3</v>
      </c>
      <c r="N13593" s="50">
        <v>5.1400000000000001E-2</v>
      </c>
      <c r="O13593" s="50">
        <v>5.1400000000000001E-2</v>
      </c>
      <c r="R13593" s="59"/>
    </row>
    <row r="13594" spans="11:18" x14ac:dyDescent="0.2">
      <c r="K13594" s="17">
        <v>13585</v>
      </c>
      <c r="L13594" s="50">
        <v>2.0311575514286163E-3</v>
      </c>
      <c r="M13594" s="50">
        <v>2.0455245497889526E-3</v>
      </c>
      <c r="N13594" s="50">
        <v>5.28E-2</v>
      </c>
      <c r="O13594" s="50">
        <v>5.2999999999999999E-2</v>
      </c>
      <c r="R13594" s="59"/>
    </row>
    <row r="13595" spans="11:18" x14ac:dyDescent="0.2">
      <c r="K13595" s="17">
        <v>13586</v>
      </c>
      <c r="L13595" s="50">
        <v>1.8582949084422012E-3</v>
      </c>
      <c r="M13595" s="50">
        <v>1.872147386674522E-3</v>
      </c>
      <c r="N13595" s="50">
        <v>5.1200000000000002E-2</v>
      </c>
      <c r="O13595" s="50">
        <v>5.1200000000000002E-2</v>
      </c>
      <c r="R13595" s="59"/>
    </row>
    <row r="13596" spans="11:18" x14ac:dyDescent="0.2">
      <c r="K13596" s="17">
        <v>13587</v>
      </c>
      <c r="L13596" s="50">
        <v>1.6077630250025897E-3</v>
      </c>
      <c r="M13596" s="50">
        <v>1.6212229163559172E-3</v>
      </c>
      <c r="N13596" s="50">
        <v>0.05</v>
      </c>
      <c r="O13596" s="50">
        <v>0.05</v>
      </c>
      <c r="R13596" s="59"/>
    </row>
    <row r="13597" spans="11:18" x14ac:dyDescent="0.2">
      <c r="K13597" s="17">
        <v>13588</v>
      </c>
      <c r="L13597" s="50">
        <v>1.5856387767432046E-3</v>
      </c>
      <c r="M13597" s="50">
        <v>1.598005094254335E-3</v>
      </c>
      <c r="N13597" s="50">
        <v>4.58E-2</v>
      </c>
      <c r="O13597" s="50">
        <v>4.58E-2</v>
      </c>
      <c r="R13597" s="59"/>
    </row>
    <row r="13598" spans="11:18" x14ac:dyDescent="0.2">
      <c r="K13598" s="17">
        <v>13589</v>
      </c>
      <c r="L13598" s="50">
        <v>1.6326056247398786E-3</v>
      </c>
      <c r="M13598" s="50">
        <v>1.6456409928436162E-3</v>
      </c>
      <c r="N13598" s="50">
        <v>4.82E-2</v>
      </c>
      <c r="O13598" s="50">
        <v>4.8599999999999997E-2</v>
      </c>
      <c r="R13598" s="59"/>
    </row>
    <row r="13599" spans="11:18" x14ac:dyDescent="0.2">
      <c r="K13599" s="17">
        <v>13590</v>
      </c>
      <c r="L13599" s="50">
        <v>1.596515592121116E-3</v>
      </c>
      <c r="M13599" s="50">
        <v>1.6096996673976868E-3</v>
      </c>
      <c r="N13599" s="50">
        <v>4.8800000000000003E-2</v>
      </c>
      <c r="O13599" s="50">
        <v>4.9000000000000002E-2</v>
      </c>
      <c r="R13599" s="59"/>
    </row>
    <row r="13600" spans="11:18" x14ac:dyDescent="0.2">
      <c r="K13600" s="17">
        <v>13591</v>
      </c>
      <c r="L13600" s="50">
        <v>1.6137871619083914E-3</v>
      </c>
      <c r="M13600" s="50">
        <v>1.627816762370968E-3</v>
      </c>
      <c r="N13600" s="50">
        <v>5.1999999999999998E-2</v>
      </c>
      <c r="O13600" s="50">
        <v>5.2200000000000003E-2</v>
      </c>
      <c r="R13600" s="59"/>
    </row>
    <row r="13601" spans="11:18" x14ac:dyDescent="0.2">
      <c r="K13601" s="17">
        <v>13592</v>
      </c>
      <c r="L13601" s="50">
        <v>1.866832257448606E-3</v>
      </c>
      <c r="M13601" s="50">
        <v>1.8814338387529532E-3</v>
      </c>
      <c r="N13601" s="50">
        <v>5.3999999999999999E-2</v>
      </c>
      <c r="O13601" s="50">
        <v>5.4800000000000001E-2</v>
      </c>
      <c r="R13601" s="59"/>
    </row>
    <row r="13602" spans="11:18" x14ac:dyDescent="0.2">
      <c r="K13602" s="17">
        <v>13593</v>
      </c>
      <c r="L13602" s="50">
        <v>1.8752815890909617E-3</v>
      </c>
      <c r="M13602" s="50">
        <v>1.8902542479591353E-3</v>
      </c>
      <c r="N13602" s="50">
        <v>5.5399999999999998E-2</v>
      </c>
      <c r="O13602" s="50">
        <v>5.6000000000000001E-2</v>
      </c>
      <c r="R13602" s="59"/>
    </row>
    <row r="13603" spans="11:18" x14ac:dyDescent="0.2">
      <c r="K13603" s="17">
        <v>13594</v>
      </c>
      <c r="L13603" s="50">
        <v>1.5865746019629887E-3</v>
      </c>
      <c r="M13603" s="50">
        <v>1.5996494625943737E-3</v>
      </c>
      <c r="N13603" s="50">
        <v>4.8399999999999999E-2</v>
      </c>
      <c r="O13603" s="50">
        <v>4.8800000000000003E-2</v>
      </c>
      <c r="R13603" s="59"/>
    </row>
    <row r="13604" spans="11:18" x14ac:dyDescent="0.2">
      <c r="K13604" s="17">
        <v>13595</v>
      </c>
      <c r="L13604" s="50">
        <v>2.0245875975896453E-3</v>
      </c>
      <c r="M13604" s="50">
        <v>2.0392705828538096E-3</v>
      </c>
      <c r="N13604" s="50">
        <v>5.4199999999999998E-2</v>
      </c>
      <c r="O13604" s="50">
        <v>5.4199999999999998E-2</v>
      </c>
      <c r="R13604" s="59"/>
    </row>
    <row r="13605" spans="11:18" x14ac:dyDescent="0.2">
      <c r="K13605" s="17">
        <v>13596</v>
      </c>
      <c r="L13605" s="50">
        <v>1.49643587769594E-3</v>
      </c>
      <c r="M13605" s="50">
        <v>1.5094971326777994E-3</v>
      </c>
      <c r="N13605" s="50">
        <v>4.8599999999999997E-2</v>
      </c>
      <c r="O13605" s="50">
        <v>4.8599999999999997E-2</v>
      </c>
      <c r="R13605" s="59"/>
    </row>
    <row r="13606" spans="11:18" x14ac:dyDescent="0.2">
      <c r="K13606" s="17">
        <v>13597</v>
      </c>
      <c r="L13606" s="50">
        <v>1.7261176261509838E-3</v>
      </c>
      <c r="M13606" s="50">
        <v>1.7406081028055556E-3</v>
      </c>
      <c r="N13606" s="50">
        <v>5.3600000000000002E-2</v>
      </c>
      <c r="O13606" s="50">
        <v>5.3999999999999999E-2</v>
      </c>
      <c r="R13606" s="59"/>
    </row>
    <row r="13607" spans="11:18" x14ac:dyDescent="0.2">
      <c r="K13607" s="17">
        <v>13598</v>
      </c>
      <c r="L13607" s="50">
        <v>1.6410935259928972E-3</v>
      </c>
      <c r="M13607" s="50">
        <v>1.6537254905464782E-3</v>
      </c>
      <c r="N13607" s="50">
        <v>4.6600000000000003E-2</v>
      </c>
      <c r="O13607" s="50">
        <v>4.7E-2</v>
      </c>
      <c r="R13607" s="59"/>
    </row>
    <row r="13608" spans="11:18" x14ac:dyDescent="0.2">
      <c r="K13608" s="17">
        <v>13599</v>
      </c>
      <c r="L13608" s="50">
        <v>1.9486746830620885E-3</v>
      </c>
      <c r="M13608" s="50">
        <v>1.963684737356215E-3</v>
      </c>
      <c r="N13608" s="50">
        <v>5.5399999999999998E-2</v>
      </c>
      <c r="O13608" s="50">
        <v>5.5599999999999997E-2</v>
      </c>
      <c r="R13608" s="59"/>
    </row>
    <row r="13609" spans="11:18" x14ac:dyDescent="0.2">
      <c r="K13609" s="17">
        <v>13600</v>
      </c>
      <c r="L13609" s="50">
        <v>1.5451635823435191E-3</v>
      </c>
      <c r="M13609" s="50">
        <v>1.5579368957853138E-3</v>
      </c>
      <c r="N13609" s="50">
        <v>4.7199999999999999E-2</v>
      </c>
      <c r="O13609" s="50">
        <v>4.7800000000000002E-2</v>
      </c>
      <c r="R13609" s="59"/>
    </row>
    <row r="13610" spans="11:18" x14ac:dyDescent="0.2">
      <c r="K13610" s="17">
        <v>13601</v>
      </c>
      <c r="L13610" s="50">
        <v>1.6391125337679891E-3</v>
      </c>
      <c r="M13610" s="50">
        <v>1.653377796596703E-3</v>
      </c>
      <c r="N13610" s="50">
        <v>5.2999999999999999E-2</v>
      </c>
      <c r="O13610" s="50">
        <v>5.3199999999999997E-2</v>
      </c>
      <c r="R13610" s="59"/>
    </row>
    <row r="13611" spans="11:18" x14ac:dyDescent="0.2">
      <c r="K13611" s="17">
        <v>13602</v>
      </c>
      <c r="L13611" s="50">
        <v>1.6870392167606144E-3</v>
      </c>
      <c r="M13611" s="50">
        <v>1.700789849359759E-3</v>
      </c>
      <c r="N13611" s="50">
        <v>5.0200000000000002E-2</v>
      </c>
      <c r="O13611" s="50">
        <v>5.1400000000000001E-2</v>
      </c>
      <c r="R13611" s="59"/>
    </row>
    <row r="13612" spans="11:18" x14ac:dyDescent="0.2">
      <c r="K13612" s="17">
        <v>13603</v>
      </c>
      <c r="L13612" s="50">
        <v>1.65474335984179E-3</v>
      </c>
      <c r="M13612" s="50">
        <v>1.6694161479294128E-3</v>
      </c>
      <c r="N13612" s="50">
        <v>5.4600000000000003E-2</v>
      </c>
      <c r="O13612" s="50">
        <v>5.4800000000000001E-2</v>
      </c>
      <c r="R13612" s="59"/>
    </row>
    <row r="13613" spans="11:18" x14ac:dyDescent="0.2">
      <c r="K13613" s="17">
        <v>13604</v>
      </c>
      <c r="L13613" s="50">
        <v>1.7223695960262154E-3</v>
      </c>
      <c r="M13613" s="50">
        <v>1.7364518246517314E-3</v>
      </c>
      <c r="N13613" s="50">
        <v>5.1999999999999998E-2</v>
      </c>
      <c r="O13613" s="50">
        <v>5.2400000000000002E-2</v>
      </c>
      <c r="R13613" s="59"/>
    </row>
    <row r="13614" spans="11:18" x14ac:dyDescent="0.2">
      <c r="K13614" s="17">
        <v>13605</v>
      </c>
      <c r="L13614" s="50">
        <v>1.8126241783232668E-3</v>
      </c>
      <c r="M13614" s="50">
        <v>1.8270604381182476E-3</v>
      </c>
      <c r="N13614" s="50">
        <v>5.3400000000000003E-2</v>
      </c>
      <c r="O13614" s="50">
        <v>5.3600000000000002E-2</v>
      </c>
      <c r="R13614" s="59"/>
    </row>
    <row r="13615" spans="11:18" x14ac:dyDescent="0.2">
      <c r="K13615" s="17">
        <v>13606</v>
      </c>
      <c r="L13615" s="50">
        <v>1.7713647114076896E-3</v>
      </c>
      <c r="M13615" s="50">
        <v>1.7854635891253719E-3</v>
      </c>
      <c r="N13615" s="50">
        <v>5.1999999999999998E-2</v>
      </c>
      <c r="O13615" s="50">
        <v>5.2400000000000002E-2</v>
      </c>
      <c r="R13615" s="59"/>
    </row>
    <row r="13616" spans="11:18" x14ac:dyDescent="0.2">
      <c r="K13616" s="17">
        <v>13607</v>
      </c>
      <c r="L13616" s="50">
        <v>1.7638511653126211E-3</v>
      </c>
      <c r="M13616" s="50">
        <v>1.7771876245991631E-3</v>
      </c>
      <c r="N13616" s="50">
        <v>4.9200000000000001E-2</v>
      </c>
      <c r="O13616" s="50">
        <v>4.9599999999999998E-2</v>
      </c>
      <c r="R13616" s="59"/>
    </row>
    <row r="13617" spans="11:18" x14ac:dyDescent="0.2">
      <c r="K13617" s="17">
        <v>13608</v>
      </c>
      <c r="L13617" s="50">
        <v>1.6564313290967408E-3</v>
      </c>
      <c r="M13617" s="50">
        <v>1.6699050410581865E-3</v>
      </c>
      <c r="N13617" s="50">
        <v>4.9799999999999997E-2</v>
      </c>
      <c r="O13617" s="50">
        <v>5.0200000000000002E-2</v>
      </c>
      <c r="R13617" s="59"/>
    </row>
    <row r="13618" spans="11:18" x14ac:dyDescent="0.2">
      <c r="K13618" s="17">
        <v>13609</v>
      </c>
      <c r="L13618" s="50">
        <v>1.7980242356774778E-3</v>
      </c>
      <c r="M13618" s="50">
        <v>1.8123064668086769E-3</v>
      </c>
      <c r="N13618" s="50">
        <v>5.28E-2</v>
      </c>
      <c r="O13618" s="50">
        <v>5.2999999999999999E-2</v>
      </c>
      <c r="R13618" s="59"/>
    </row>
    <row r="13619" spans="11:18" x14ac:dyDescent="0.2">
      <c r="K13619" s="17">
        <v>13610</v>
      </c>
      <c r="L13619" s="50">
        <v>1.7092995183935202E-3</v>
      </c>
      <c r="M13619" s="50">
        <v>1.7225241440831742E-3</v>
      </c>
      <c r="N13619" s="50">
        <v>4.8800000000000003E-2</v>
      </c>
      <c r="O13619" s="50">
        <v>4.9200000000000001E-2</v>
      </c>
      <c r="R13619" s="59"/>
    </row>
    <row r="13620" spans="11:18" x14ac:dyDescent="0.2">
      <c r="K13620" s="17">
        <v>13611</v>
      </c>
      <c r="L13620" s="50">
        <v>1.5386732987185097E-3</v>
      </c>
      <c r="M13620" s="50">
        <v>1.5516541550906081E-3</v>
      </c>
      <c r="N13620" s="50">
        <v>4.8000000000000001E-2</v>
      </c>
      <c r="O13620" s="50">
        <v>4.8599999999999997E-2</v>
      </c>
      <c r="R13620" s="59"/>
    </row>
    <row r="13621" spans="11:18" x14ac:dyDescent="0.2">
      <c r="K13621" s="17">
        <v>13612</v>
      </c>
      <c r="L13621" s="50">
        <v>1.5149888012104694E-3</v>
      </c>
      <c r="M13621" s="50">
        <v>1.5276637052630225E-3</v>
      </c>
      <c r="N13621" s="50">
        <v>4.7E-2</v>
      </c>
      <c r="O13621" s="50">
        <v>4.7199999999999999E-2</v>
      </c>
      <c r="R13621" s="59"/>
    </row>
    <row r="13622" spans="11:18" x14ac:dyDescent="0.2">
      <c r="K13622" s="17">
        <v>13613</v>
      </c>
      <c r="L13622" s="50">
        <v>1.8595752820888033E-3</v>
      </c>
      <c r="M13622" s="50">
        <v>1.8741440920666647E-3</v>
      </c>
      <c r="N13622" s="50">
        <v>5.3600000000000002E-2</v>
      </c>
      <c r="O13622" s="50">
        <v>5.4199999999999998E-2</v>
      </c>
      <c r="R13622" s="59"/>
    </row>
    <row r="13623" spans="11:18" x14ac:dyDescent="0.2">
      <c r="K13623" s="17">
        <v>13614</v>
      </c>
      <c r="L13623" s="50">
        <v>1.6990271932090905E-3</v>
      </c>
      <c r="M13623" s="50">
        <v>1.7128610516958425E-3</v>
      </c>
      <c r="N13623" s="50">
        <v>5.1200000000000002E-2</v>
      </c>
      <c r="O13623" s="50">
        <v>5.1400000000000001E-2</v>
      </c>
      <c r="R13623" s="59"/>
    </row>
    <row r="13624" spans="11:18" x14ac:dyDescent="0.2">
      <c r="K13624" s="17">
        <v>13615</v>
      </c>
      <c r="L13624" s="50">
        <v>1.8460273811146876E-3</v>
      </c>
      <c r="M13624" s="50">
        <v>1.8608111522653203E-3</v>
      </c>
      <c r="N13624" s="50">
        <v>5.4600000000000003E-2</v>
      </c>
      <c r="O13624" s="50">
        <v>5.5199999999999999E-2</v>
      </c>
      <c r="R13624" s="59"/>
    </row>
    <row r="13625" spans="11:18" x14ac:dyDescent="0.2">
      <c r="K13625" s="17">
        <v>13616</v>
      </c>
      <c r="L13625" s="50">
        <v>1.9014587776791892E-3</v>
      </c>
      <c r="M13625" s="50">
        <v>1.9168255676955933E-3</v>
      </c>
      <c r="N13625" s="50">
        <v>5.7000000000000002E-2</v>
      </c>
      <c r="O13625" s="50">
        <v>5.7000000000000002E-2</v>
      </c>
      <c r="R13625" s="59"/>
    </row>
    <row r="13626" spans="11:18" x14ac:dyDescent="0.2">
      <c r="K13626" s="17">
        <v>13617</v>
      </c>
      <c r="L13626" s="50">
        <v>1.761288147496995E-3</v>
      </c>
      <c r="M13626" s="50">
        <v>1.775224547763321E-3</v>
      </c>
      <c r="N13626" s="50">
        <v>5.1400000000000001E-2</v>
      </c>
      <c r="O13626" s="50">
        <v>5.1799999999999999E-2</v>
      </c>
      <c r="R13626" s="59"/>
    </row>
    <row r="13627" spans="11:18" x14ac:dyDescent="0.2">
      <c r="K13627" s="17">
        <v>13618</v>
      </c>
      <c r="L13627" s="50">
        <v>1.6765629021626414E-3</v>
      </c>
      <c r="M13627" s="50">
        <v>1.6896367890149146E-3</v>
      </c>
      <c r="N13627" s="50">
        <v>4.8399999999999999E-2</v>
      </c>
      <c r="O13627" s="50">
        <v>4.8800000000000003E-2</v>
      </c>
      <c r="R13627" s="59"/>
    </row>
    <row r="13628" spans="11:18" x14ac:dyDescent="0.2">
      <c r="K13628" s="17">
        <v>13619</v>
      </c>
      <c r="L13628" s="50">
        <v>1.6023092879286916E-3</v>
      </c>
      <c r="M13628" s="50">
        <v>1.6148087498513576E-3</v>
      </c>
      <c r="N13628" s="50">
        <v>4.6199999999999998E-2</v>
      </c>
      <c r="O13628" s="50">
        <v>4.6399999999999997E-2</v>
      </c>
      <c r="R13628" s="59"/>
    </row>
    <row r="13629" spans="11:18" x14ac:dyDescent="0.2">
      <c r="K13629" s="17">
        <v>13620</v>
      </c>
      <c r="L13629" s="50">
        <v>1.8977278259406421E-3</v>
      </c>
      <c r="M13629" s="50">
        <v>1.9114458663785044E-3</v>
      </c>
      <c r="N13629" s="50">
        <v>5.04E-2</v>
      </c>
      <c r="O13629" s="50">
        <v>5.0799999999999998E-2</v>
      </c>
      <c r="R13629" s="59"/>
    </row>
    <row r="13630" spans="11:18" x14ac:dyDescent="0.2">
      <c r="K13630" s="17">
        <v>13621</v>
      </c>
      <c r="L13630" s="50">
        <v>1.7084887923959882E-3</v>
      </c>
      <c r="M13630" s="50">
        <v>1.7217063980076918E-3</v>
      </c>
      <c r="N13630" s="50">
        <v>4.8800000000000003E-2</v>
      </c>
      <c r="O13630" s="50">
        <v>4.9000000000000002E-2</v>
      </c>
      <c r="R13630" s="59"/>
    </row>
    <row r="13631" spans="11:18" x14ac:dyDescent="0.2">
      <c r="K13631" s="17">
        <v>13622</v>
      </c>
      <c r="L13631" s="50">
        <v>1.710722200772899E-3</v>
      </c>
      <c r="M13631" s="50">
        <v>1.7247955365328057E-3</v>
      </c>
      <c r="N13631" s="50">
        <v>5.1999999999999998E-2</v>
      </c>
      <c r="O13631" s="50">
        <v>5.2400000000000002E-2</v>
      </c>
      <c r="R13631" s="59"/>
    </row>
    <row r="13632" spans="11:18" x14ac:dyDescent="0.2">
      <c r="K13632" s="17">
        <v>13623</v>
      </c>
      <c r="L13632" s="50">
        <v>1.7112619455430685E-3</v>
      </c>
      <c r="M13632" s="50">
        <v>1.7249802008213971E-3</v>
      </c>
      <c r="N13632" s="50">
        <v>5.0799999999999998E-2</v>
      </c>
      <c r="O13632" s="50">
        <v>5.0999999999999997E-2</v>
      </c>
      <c r="R13632" s="59"/>
    </row>
    <row r="13633" spans="11:18" x14ac:dyDescent="0.2">
      <c r="K13633" s="17">
        <v>13624</v>
      </c>
      <c r="L13633" s="50">
        <v>1.6646705843793236E-3</v>
      </c>
      <c r="M13633" s="50">
        <v>1.6785767827132854E-3</v>
      </c>
      <c r="N13633" s="50">
        <v>5.16E-2</v>
      </c>
      <c r="O13633" s="50">
        <v>5.1799999999999999E-2</v>
      </c>
      <c r="R13633" s="59"/>
    </row>
    <row r="13634" spans="11:18" x14ac:dyDescent="0.2">
      <c r="K13634" s="17">
        <v>13625</v>
      </c>
      <c r="L13634" s="50">
        <v>1.741579960677621E-3</v>
      </c>
      <c r="M13634" s="50">
        <v>1.7548720007759776E-3</v>
      </c>
      <c r="N13634" s="50">
        <v>4.9000000000000002E-2</v>
      </c>
      <c r="O13634" s="50">
        <v>4.9200000000000001E-2</v>
      </c>
      <c r="R13634" s="59"/>
    </row>
    <row r="13635" spans="11:18" x14ac:dyDescent="0.2">
      <c r="K13635" s="17">
        <v>13626</v>
      </c>
      <c r="L13635" s="50">
        <v>1.9388143510490018E-3</v>
      </c>
      <c r="M13635" s="50">
        <v>1.9536243776936638E-3</v>
      </c>
      <c r="N13635" s="50">
        <v>5.4800000000000001E-2</v>
      </c>
      <c r="O13635" s="50">
        <v>5.4800000000000001E-2</v>
      </c>
      <c r="R13635" s="59"/>
    </row>
    <row r="13636" spans="11:18" x14ac:dyDescent="0.2">
      <c r="K13636" s="17">
        <v>13627</v>
      </c>
      <c r="L13636" s="50">
        <v>1.8392576878208241E-3</v>
      </c>
      <c r="M13636" s="50">
        <v>1.8528792108105548E-3</v>
      </c>
      <c r="N13636" s="50">
        <v>5.0200000000000002E-2</v>
      </c>
      <c r="O13636" s="50">
        <v>5.0599999999999999E-2</v>
      </c>
      <c r="R13636" s="59"/>
    </row>
    <row r="13637" spans="11:18" x14ac:dyDescent="0.2">
      <c r="K13637" s="17">
        <v>13628</v>
      </c>
      <c r="L13637" s="50">
        <v>1.7143172940685346E-3</v>
      </c>
      <c r="M13637" s="50">
        <v>1.7285861739136166E-3</v>
      </c>
      <c r="N13637" s="50">
        <v>5.28E-2</v>
      </c>
      <c r="O13637" s="50">
        <v>5.3199999999999997E-2</v>
      </c>
      <c r="R13637" s="59"/>
    </row>
    <row r="13638" spans="11:18" x14ac:dyDescent="0.2">
      <c r="K13638" s="17">
        <v>13629</v>
      </c>
      <c r="L13638" s="50">
        <v>1.5084180983425679E-3</v>
      </c>
      <c r="M13638" s="50">
        <v>1.5213045233927727E-3</v>
      </c>
      <c r="N13638" s="50">
        <v>4.7800000000000002E-2</v>
      </c>
      <c r="O13638" s="50">
        <v>4.82E-2</v>
      </c>
      <c r="R13638" s="59"/>
    </row>
    <row r="13639" spans="11:18" x14ac:dyDescent="0.2">
      <c r="K13639" s="17">
        <v>13630</v>
      </c>
      <c r="L13639" s="50">
        <v>1.8983140325993936E-3</v>
      </c>
      <c r="M13639" s="50">
        <v>1.9123865599394484E-3</v>
      </c>
      <c r="N13639" s="50">
        <v>5.1999999999999998E-2</v>
      </c>
      <c r="O13639" s="50">
        <v>5.1999999999999998E-2</v>
      </c>
      <c r="R13639" s="59"/>
    </row>
    <row r="13640" spans="11:18" x14ac:dyDescent="0.2">
      <c r="K13640" s="17">
        <v>13631</v>
      </c>
      <c r="L13640" s="50">
        <v>1.643745252906963E-3</v>
      </c>
      <c r="M13640" s="50">
        <v>1.6567267617176181E-3</v>
      </c>
      <c r="N13640" s="50">
        <v>4.8000000000000001E-2</v>
      </c>
      <c r="O13640" s="50">
        <v>4.82E-2</v>
      </c>
      <c r="R13640" s="59"/>
    </row>
    <row r="13641" spans="11:18" x14ac:dyDescent="0.2">
      <c r="K13641" s="17">
        <v>13632</v>
      </c>
      <c r="L13641" s="50">
        <v>1.653783720553509E-3</v>
      </c>
      <c r="M13641" s="50">
        <v>1.6672229726426436E-3</v>
      </c>
      <c r="N13641" s="50">
        <v>4.9799999999999997E-2</v>
      </c>
      <c r="O13641" s="50">
        <v>0.05</v>
      </c>
      <c r="R13641" s="59"/>
    </row>
    <row r="13642" spans="11:18" x14ac:dyDescent="0.2">
      <c r="K13642" s="17">
        <v>13633</v>
      </c>
      <c r="L13642" s="50">
        <v>1.8082802043026419E-3</v>
      </c>
      <c r="M13642" s="50">
        <v>1.8223050710360024E-3</v>
      </c>
      <c r="N13642" s="50">
        <v>5.1799999999999999E-2</v>
      </c>
      <c r="O13642" s="50">
        <v>5.2400000000000002E-2</v>
      </c>
      <c r="R13642" s="59"/>
    </row>
    <row r="13643" spans="11:18" x14ac:dyDescent="0.2">
      <c r="K13643" s="17">
        <v>13634</v>
      </c>
      <c r="L13643" s="50">
        <v>1.821212981673656E-3</v>
      </c>
      <c r="M13643" s="50">
        <v>1.835545612595245E-3</v>
      </c>
      <c r="N13643" s="50">
        <v>5.28E-2</v>
      </c>
      <c r="O13643" s="50">
        <v>5.3199999999999997E-2</v>
      </c>
      <c r="R13643" s="59"/>
    </row>
    <row r="13644" spans="11:18" x14ac:dyDescent="0.2">
      <c r="K13644" s="17">
        <v>13635</v>
      </c>
      <c r="L13644" s="50">
        <v>1.7544393514976392E-3</v>
      </c>
      <c r="M13644" s="50">
        <v>1.767732176335923E-3</v>
      </c>
      <c r="N13644" s="50">
        <v>4.9000000000000002E-2</v>
      </c>
      <c r="O13644" s="50">
        <v>4.9399999999999999E-2</v>
      </c>
      <c r="R13644" s="59"/>
    </row>
    <row r="13645" spans="11:18" x14ac:dyDescent="0.2">
      <c r="K13645" s="17">
        <v>13636</v>
      </c>
      <c r="L13645" s="50">
        <v>1.7016027053652748E-3</v>
      </c>
      <c r="M13645" s="50">
        <v>1.7148611978864033E-3</v>
      </c>
      <c r="N13645" s="50">
        <v>4.8800000000000003E-2</v>
      </c>
      <c r="O13645" s="50">
        <v>4.9200000000000001E-2</v>
      </c>
      <c r="R13645" s="59"/>
    </row>
    <row r="13646" spans="11:18" x14ac:dyDescent="0.2">
      <c r="K13646" s="17">
        <v>13637</v>
      </c>
      <c r="L13646" s="50">
        <v>1.8085631116446805E-3</v>
      </c>
      <c r="M13646" s="50">
        <v>1.8216454309220346E-3</v>
      </c>
      <c r="N13646" s="50">
        <v>4.8000000000000001E-2</v>
      </c>
      <c r="O13646" s="50">
        <v>4.8599999999999997E-2</v>
      </c>
      <c r="R13646" s="59"/>
    </row>
    <row r="13647" spans="11:18" x14ac:dyDescent="0.2">
      <c r="K13647" s="17">
        <v>13638</v>
      </c>
      <c r="L13647" s="50">
        <v>1.6546185150024858E-3</v>
      </c>
      <c r="M13647" s="50">
        <v>1.6686698001555581E-3</v>
      </c>
      <c r="N13647" s="50">
        <v>5.2200000000000003E-2</v>
      </c>
      <c r="O13647" s="50">
        <v>5.2400000000000002E-2</v>
      </c>
      <c r="R13647" s="59"/>
    </row>
    <row r="13648" spans="11:18" x14ac:dyDescent="0.2">
      <c r="K13648" s="17">
        <v>13639</v>
      </c>
      <c r="L13648" s="50">
        <v>2.1037905081372908E-3</v>
      </c>
      <c r="M13648" s="50">
        <v>2.1193863451438697E-3</v>
      </c>
      <c r="N13648" s="50">
        <v>5.74E-2</v>
      </c>
      <c r="O13648" s="50">
        <v>5.8000000000000003E-2</v>
      </c>
      <c r="R13648" s="59"/>
    </row>
    <row r="13649" spans="11:18" x14ac:dyDescent="0.2">
      <c r="K13649" s="17">
        <v>13640</v>
      </c>
      <c r="L13649" s="50">
        <v>1.6091740038471595E-3</v>
      </c>
      <c r="M13649" s="50">
        <v>1.6217549613104052E-3</v>
      </c>
      <c r="N13649" s="50">
        <v>4.6600000000000003E-2</v>
      </c>
      <c r="O13649" s="50">
        <v>4.6600000000000003E-2</v>
      </c>
      <c r="R13649" s="59"/>
    </row>
    <row r="13650" spans="11:18" x14ac:dyDescent="0.2">
      <c r="K13650" s="17">
        <v>13641</v>
      </c>
      <c r="L13650" s="50">
        <v>1.7090765897285873E-3</v>
      </c>
      <c r="M13650" s="50">
        <v>1.7224227611455916E-3</v>
      </c>
      <c r="N13650" s="50">
        <v>4.9399999999999999E-2</v>
      </c>
      <c r="O13650" s="50">
        <v>4.9599999999999998E-2</v>
      </c>
      <c r="R13650" s="59"/>
    </row>
    <row r="13651" spans="11:18" x14ac:dyDescent="0.2">
      <c r="K13651" s="17">
        <v>13642</v>
      </c>
      <c r="L13651" s="50">
        <v>1.7265387952893722E-3</v>
      </c>
      <c r="M13651" s="50">
        <v>1.7403997672638901E-3</v>
      </c>
      <c r="N13651" s="50">
        <v>5.1400000000000001E-2</v>
      </c>
      <c r="O13651" s="50">
        <v>5.1400000000000001E-2</v>
      </c>
      <c r="R13651" s="59"/>
    </row>
    <row r="13652" spans="11:18" x14ac:dyDescent="0.2">
      <c r="K13652" s="17">
        <v>13643</v>
      </c>
      <c r="L13652" s="50">
        <v>1.8724151873027366E-3</v>
      </c>
      <c r="M13652" s="50">
        <v>1.8870482375153959E-3</v>
      </c>
      <c r="N13652" s="50">
        <v>5.4199999999999998E-2</v>
      </c>
      <c r="O13652" s="50">
        <v>5.4199999999999998E-2</v>
      </c>
      <c r="R13652" s="59"/>
    </row>
    <row r="13653" spans="11:18" x14ac:dyDescent="0.2">
      <c r="K13653" s="17">
        <v>13644</v>
      </c>
      <c r="L13653" s="50">
        <v>1.5773816728429165E-3</v>
      </c>
      <c r="M13653" s="50">
        <v>1.5907174640225632E-3</v>
      </c>
      <c r="N13653" s="50">
        <v>4.9000000000000002E-2</v>
      </c>
      <c r="O13653" s="50">
        <v>4.9799999999999997E-2</v>
      </c>
      <c r="R13653" s="59"/>
    </row>
    <row r="13654" spans="11:18" x14ac:dyDescent="0.2">
      <c r="K13654" s="17">
        <v>13645</v>
      </c>
      <c r="L13654" s="50">
        <v>1.7469990411779965E-3</v>
      </c>
      <c r="M13654" s="50">
        <v>1.7613322902031066E-3</v>
      </c>
      <c r="N13654" s="50">
        <v>5.3199999999999997E-2</v>
      </c>
      <c r="O13654" s="50">
        <v>5.3199999999999997E-2</v>
      </c>
      <c r="R13654" s="59"/>
    </row>
    <row r="13655" spans="11:18" x14ac:dyDescent="0.2">
      <c r="K13655" s="17">
        <v>13646</v>
      </c>
      <c r="L13655" s="50">
        <v>1.4528108098877997E-3</v>
      </c>
      <c r="M13655" s="50">
        <v>1.4654520975576951E-3</v>
      </c>
      <c r="N13655" s="50">
        <v>4.6800000000000001E-2</v>
      </c>
      <c r="O13655" s="50">
        <v>4.7199999999999999E-2</v>
      </c>
      <c r="R13655" s="59"/>
    </row>
    <row r="13656" spans="11:18" x14ac:dyDescent="0.2">
      <c r="K13656" s="17">
        <v>13647</v>
      </c>
      <c r="L13656" s="50">
        <v>1.7306181045192439E-3</v>
      </c>
      <c r="M13656" s="50">
        <v>1.7443986366485864E-3</v>
      </c>
      <c r="N13656" s="50">
        <v>5.0999999999999997E-2</v>
      </c>
      <c r="O13656" s="50">
        <v>5.1200000000000002E-2</v>
      </c>
      <c r="R13656" s="59"/>
    </row>
    <row r="13657" spans="11:18" x14ac:dyDescent="0.2">
      <c r="K13657" s="17">
        <v>13648</v>
      </c>
      <c r="L13657" s="50">
        <v>1.7275125915986024E-3</v>
      </c>
      <c r="M13657" s="50">
        <v>1.7412717085122495E-3</v>
      </c>
      <c r="N13657" s="50">
        <v>5.0599999999999999E-2</v>
      </c>
      <c r="O13657" s="50">
        <v>5.1200000000000002E-2</v>
      </c>
      <c r="R13657" s="59"/>
    </row>
    <row r="13658" spans="11:18" x14ac:dyDescent="0.2">
      <c r="K13658" s="17">
        <v>13649</v>
      </c>
      <c r="L13658" s="50">
        <v>1.5488429918729632E-3</v>
      </c>
      <c r="M13658" s="50">
        <v>1.561957184590584E-3</v>
      </c>
      <c r="N13658" s="50">
        <v>4.8599999999999997E-2</v>
      </c>
      <c r="O13658" s="50">
        <v>4.9000000000000002E-2</v>
      </c>
      <c r="R13658" s="59"/>
    </row>
    <row r="13659" spans="11:18" x14ac:dyDescent="0.2">
      <c r="K13659" s="17">
        <v>13650</v>
      </c>
      <c r="L13659" s="50">
        <v>1.8748673439046939E-3</v>
      </c>
      <c r="M13659" s="50">
        <v>1.8893517490384238E-3</v>
      </c>
      <c r="N13659" s="50">
        <v>5.3600000000000002E-2</v>
      </c>
      <c r="O13659" s="50">
        <v>5.3999999999999999E-2</v>
      </c>
      <c r="R13659" s="59"/>
    </row>
    <row r="13660" spans="11:18" x14ac:dyDescent="0.2">
      <c r="K13660" s="17">
        <v>13651</v>
      </c>
      <c r="L13660" s="50">
        <v>1.7822563506556576E-3</v>
      </c>
      <c r="M13660" s="50">
        <v>1.7958009837101662E-3</v>
      </c>
      <c r="N13660" s="50">
        <v>0.05</v>
      </c>
      <c r="O13660" s="50">
        <v>5.04E-2</v>
      </c>
      <c r="R13660" s="59"/>
    </row>
    <row r="13661" spans="11:18" x14ac:dyDescent="0.2">
      <c r="K13661" s="17">
        <v>13652</v>
      </c>
      <c r="L13661" s="50">
        <v>1.7788588887703387E-3</v>
      </c>
      <c r="M13661" s="50">
        <v>1.7928799783623369E-3</v>
      </c>
      <c r="N13661" s="50">
        <v>5.1799999999999999E-2</v>
      </c>
      <c r="O13661" s="50">
        <v>5.1999999999999998E-2</v>
      </c>
      <c r="R13661" s="59"/>
    </row>
    <row r="13662" spans="11:18" x14ac:dyDescent="0.2">
      <c r="K13662" s="17">
        <v>13653</v>
      </c>
      <c r="L13662" s="50">
        <v>1.6583826069414816E-3</v>
      </c>
      <c r="M13662" s="50">
        <v>1.672243695486481E-3</v>
      </c>
      <c r="N13662" s="50">
        <v>5.1400000000000001E-2</v>
      </c>
      <c r="O13662" s="50">
        <v>5.16E-2</v>
      </c>
      <c r="R13662" s="59"/>
    </row>
    <row r="13663" spans="11:18" x14ac:dyDescent="0.2">
      <c r="K13663" s="17">
        <v>13654</v>
      </c>
      <c r="L13663" s="50">
        <v>1.9486323653060793E-3</v>
      </c>
      <c r="M13663" s="50">
        <v>1.9627167677812255E-3</v>
      </c>
      <c r="N13663" s="50">
        <v>5.1799999999999999E-2</v>
      </c>
      <c r="O13663" s="50">
        <v>5.1999999999999998E-2</v>
      </c>
      <c r="R13663" s="59"/>
    </row>
    <row r="13664" spans="11:18" x14ac:dyDescent="0.2">
      <c r="K13664" s="17">
        <v>13655</v>
      </c>
      <c r="L13664" s="50">
        <v>1.8759181395705503E-3</v>
      </c>
      <c r="M13664" s="50">
        <v>1.8899249100504687E-3</v>
      </c>
      <c r="N13664" s="50">
        <v>5.16E-2</v>
      </c>
      <c r="O13664" s="50">
        <v>5.1799999999999999E-2</v>
      </c>
      <c r="R13664" s="59"/>
    </row>
    <row r="13665" spans="11:18" x14ac:dyDescent="0.2">
      <c r="K13665" s="17">
        <v>13656</v>
      </c>
      <c r="L13665" s="50">
        <v>1.9323512793594044E-3</v>
      </c>
      <c r="M13665" s="50">
        <v>1.9462639923069605E-3</v>
      </c>
      <c r="N13665" s="50">
        <v>5.1200000000000002E-2</v>
      </c>
      <c r="O13665" s="50">
        <v>5.1400000000000001E-2</v>
      </c>
      <c r="R13665" s="59"/>
    </row>
    <row r="13666" spans="11:18" x14ac:dyDescent="0.2">
      <c r="K13666" s="17">
        <v>13657</v>
      </c>
      <c r="L13666" s="50">
        <v>1.9244541879925891E-3</v>
      </c>
      <c r="M13666" s="50">
        <v>1.9385870223982203E-3</v>
      </c>
      <c r="N13666" s="50">
        <v>5.2200000000000003E-2</v>
      </c>
      <c r="O13666" s="50">
        <v>5.2200000000000003E-2</v>
      </c>
      <c r="R13666" s="59"/>
    </row>
    <row r="13667" spans="11:18" x14ac:dyDescent="0.2">
      <c r="K13667" s="17">
        <v>13658</v>
      </c>
      <c r="L13667" s="50">
        <v>1.4982225251404387E-3</v>
      </c>
      <c r="M13667" s="50">
        <v>1.5116683872400344E-3</v>
      </c>
      <c r="N13667" s="50">
        <v>0.05</v>
      </c>
      <c r="O13667" s="50">
        <v>5.0200000000000002E-2</v>
      </c>
      <c r="R13667" s="59"/>
    </row>
    <row r="13668" spans="11:18" x14ac:dyDescent="0.2">
      <c r="K13668" s="17">
        <v>13659</v>
      </c>
      <c r="L13668" s="50">
        <v>1.7446793614002611E-3</v>
      </c>
      <c r="M13668" s="50">
        <v>1.757615160033641E-3</v>
      </c>
      <c r="N13668" s="50">
        <v>4.7800000000000002E-2</v>
      </c>
      <c r="O13668" s="50">
        <v>4.7800000000000002E-2</v>
      </c>
      <c r="R13668" s="59"/>
    </row>
    <row r="13669" spans="11:18" x14ac:dyDescent="0.2">
      <c r="K13669" s="17">
        <v>13660</v>
      </c>
      <c r="L13669" s="50">
        <v>1.7563993488446702E-3</v>
      </c>
      <c r="M13669" s="50">
        <v>1.7711006909164051E-3</v>
      </c>
      <c r="N13669" s="50">
        <v>5.4600000000000003E-2</v>
      </c>
      <c r="O13669" s="50">
        <v>5.4800000000000001E-2</v>
      </c>
      <c r="R13669" s="59"/>
    </row>
    <row r="13670" spans="11:18" x14ac:dyDescent="0.2">
      <c r="K13670" s="17">
        <v>13661</v>
      </c>
      <c r="L13670" s="50">
        <v>1.5540312174361479E-3</v>
      </c>
      <c r="M13670" s="50">
        <v>1.5668892210400696E-3</v>
      </c>
      <c r="N13670" s="50">
        <v>4.7399999999999998E-2</v>
      </c>
      <c r="O13670" s="50">
        <v>4.8000000000000001E-2</v>
      </c>
      <c r="R13670" s="59"/>
    </row>
    <row r="13671" spans="11:18" x14ac:dyDescent="0.2">
      <c r="K13671" s="17">
        <v>13662</v>
      </c>
      <c r="L13671" s="50">
        <v>1.7936935220753999E-3</v>
      </c>
      <c r="M13671" s="50">
        <v>1.8076075396393602E-3</v>
      </c>
      <c r="N13671" s="50">
        <v>5.1200000000000002E-2</v>
      </c>
      <c r="O13671" s="50">
        <v>5.1999999999999998E-2</v>
      </c>
      <c r="R13671" s="59"/>
    </row>
    <row r="13672" spans="11:18" x14ac:dyDescent="0.2">
      <c r="K13672" s="17">
        <v>13663</v>
      </c>
      <c r="L13672" s="50">
        <v>1.5344136765581319E-3</v>
      </c>
      <c r="M13672" s="50">
        <v>1.5467752350646195E-3</v>
      </c>
      <c r="N13672" s="50">
        <v>4.58E-2</v>
      </c>
      <c r="O13672" s="50">
        <v>4.5999999999999999E-2</v>
      </c>
      <c r="R13672" s="59"/>
    </row>
    <row r="13673" spans="11:18" x14ac:dyDescent="0.2">
      <c r="K13673" s="17">
        <v>13664</v>
      </c>
      <c r="L13673" s="50">
        <v>1.911075393629422E-3</v>
      </c>
      <c r="M13673" s="50">
        <v>1.9249051335959873E-3</v>
      </c>
      <c r="N13673" s="50">
        <v>5.0999999999999997E-2</v>
      </c>
      <c r="O13673" s="50">
        <v>5.1400000000000001E-2</v>
      </c>
      <c r="R13673" s="59"/>
    </row>
    <row r="13674" spans="11:18" x14ac:dyDescent="0.2">
      <c r="K13674" s="17">
        <v>13665</v>
      </c>
      <c r="L13674" s="50">
        <v>1.790432080415685E-3</v>
      </c>
      <c r="M13674" s="50">
        <v>1.8049690760676726E-3</v>
      </c>
      <c r="N13674" s="50">
        <v>5.3400000000000003E-2</v>
      </c>
      <c r="O13674" s="50">
        <v>5.4199999999999998E-2</v>
      </c>
      <c r="R13674" s="59"/>
    </row>
    <row r="13675" spans="11:18" x14ac:dyDescent="0.2">
      <c r="K13675" s="17">
        <v>13666</v>
      </c>
      <c r="L13675" s="50">
        <v>1.5953088264739066E-3</v>
      </c>
      <c r="M13675" s="50">
        <v>1.608666676914342E-3</v>
      </c>
      <c r="N13675" s="50">
        <v>4.9599999999999998E-2</v>
      </c>
      <c r="O13675" s="50">
        <v>4.9799999999999997E-2</v>
      </c>
      <c r="R13675" s="59"/>
    </row>
    <row r="13676" spans="11:18" x14ac:dyDescent="0.2">
      <c r="K13676" s="17">
        <v>13667</v>
      </c>
      <c r="L13676" s="50">
        <v>1.7610881011897906E-3</v>
      </c>
      <c r="M13676" s="50">
        <v>1.7747215464036521E-3</v>
      </c>
      <c r="N13676" s="50">
        <v>5.04E-2</v>
      </c>
      <c r="O13676" s="50">
        <v>5.0599999999999999E-2</v>
      </c>
      <c r="R13676" s="59"/>
    </row>
    <row r="13677" spans="11:18" x14ac:dyDescent="0.2">
      <c r="K13677" s="17">
        <v>13668</v>
      </c>
      <c r="L13677" s="50">
        <v>1.8710782500278985E-3</v>
      </c>
      <c r="M13677" s="50">
        <v>1.8856718810169688E-3</v>
      </c>
      <c r="N13677" s="50">
        <v>5.3999999999999999E-2</v>
      </c>
      <c r="O13677" s="50">
        <v>5.4199999999999998E-2</v>
      </c>
      <c r="R13677" s="59"/>
    </row>
    <row r="13678" spans="11:18" x14ac:dyDescent="0.2">
      <c r="K13678" s="17">
        <v>13669</v>
      </c>
      <c r="L13678" s="50">
        <v>1.38703850527291E-3</v>
      </c>
      <c r="M13678" s="50">
        <v>1.3996086315675789E-3</v>
      </c>
      <c r="N13678" s="50">
        <v>4.6800000000000001E-2</v>
      </c>
      <c r="O13678" s="50">
        <v>4.7E-2</v>
      </c>
      <c r="R13678" s="59"/>
    </row>
    <row r="13679" spans="11:18" x14ac:dyDescent="0.2">
      <c r="K13679" s="17">
        <v>13670</v>
      </c>
      <c r="L13679" s="50">
        <v>1.733204805039482E-3</v>
      </c>
      <c r="M13679" s="50">
        <v>1.7466379212072792E-3</v>
      </c>
      <c r="N13679" s="50">
        <v>4.9599999999999998E-2</v>
      </c>
      <c r="O13679" s="50">
        <v>4.9799999999999997E-2</v>
      </c>
      <c r="R13679" s="59"/>
    </row>
    <row r="13680" spans="11:18" x14ac:dyDescent="0.2">
      <c r="K13680" s="17">
        <v>13671</v>
      </c>
      <c r="L13680" s="50">
        <v>1.8312624014400029E-3</v>
      </c>
      <c r="M13680" s="50">
        <v>1.8453011603035638E-3</v>
      </c>
      <c r="N13680" s="50">
        <v>5.16E-2</v>
      </c>
      <c r="O13680" s="50">
        <v>5.2200000000000003E-2</v>
      </c>
      <c r="R13680" s="59"/>
    </row>
    <row r="13681" spans="11:18" x14ac:dyDescent="0.2">
      <c r="K13681" s="17">
        <v>13672</v>
      </c>
      <c r="L13681" s="50">
        <v>1.7097894193677337E-3</v>
      </c>
      <c r="M13681" s="50">
        <v>1.7235565369572172E-3</v>
      </c>
      <c r="N13681" s="50">
        <v>5.0799999999999998E-2</v>
      </c>
      <c r="O13681" s="50">
        <v>5.1200000000000002E-2</v>
      </c>
      <c r="R13681" s="59"/>
    </row>
    <row r="13682" spans="11:18" x14ac:dyDescent="0.2">
      <c r="K13682" s="17">
        <v>13673</v>
      </c>
      <c r="L13682" s="50">
        <v>1.4997999222398784E-3</v>
      </c>
      <c r="M13682" s="50">
        <v>1.5129455978750855E-3</v>
      </c>
      <c r="N13682" s="50">
        <v>4.8599999999999997E-2</v>
      </c>
      <c r="O13682" s="50">
        <v>4.9200000000000001E-2</v>
      </c>
      <c r="R13682" s="59"/>
    </row>
    <row r="13683" spans="11:18" x14ac:dyDescent="0.2">
      <c r="K13683" s="17">
        <v>13674</v>
      </c>
      <c r="L13683" s="50">
        <v>1.6481678336057826E-3</v>
      </c>
      <c r="M13683" s="50">
        <v>1.6609894302290786E-3</v>
      </c>
      <c r="N13683" s="50">
        <v>4.7199999999999999E-2</v>
      </c>
      <c r="O13683" s="50">
        <v>4.8000000000000001E-2</v>
      </c>
      <c r="R13683" s="59"/>
    </row>
    <row r="13684" spans="11:18" x14ac:dyDescent="0.2">
      <c r="K13684" s="17">
        <v>13675</v>
      </c>
      <c r="L13684" s="50">
        <v>1.8102497477722917E-3</v>
      </c>
      <c r="M13684" s="50">
        <v>1.8246737775160047E-3</v>
      </c>
      <c r="N13684" s="50">
        <v>5.3199999999999997E-2</v>
      </c>
      <c r="O13684" s="50">
        <v>5.3600000000000002E-2</v>
      </c>
      <c r="R13684" s="59"/>
    </row>
    <row r="13685" spans="11:18" x14ac:dyDescent="0.2">
      <c r="K13685" s="17">
        <v>13676</v>
      </c>
      <c r="L13685" s="50">
        <v>1.820497102551191E-3</v>
      </c>
      <c r="M13685" s="50">
        <v>1.834415138458164E-3</v>
      </c>
      <c r="N13685" s="50">
        <v>5.1200000000000002E-2</v>
      </c>
      <c r="O13685" s="50">
        <v>5.1799999999999999E-2</v>
      </c>
      <c r="R13685" s="59"/>
    </row>
    <row r="13686" spans="11:18" x14ac:dyDescent="0.2">
      <c r="K13686" s="17">
        <v>13677</v>
      </c>
      <c r="L13686" s="50">
        <v>1.7941273515464315E-3</v>
      </c>
      <c r="M13686" s="50">
        <v>1.8074414810379834E-3</v>
      </c>
      <c r="N13686" s="50">
        <v>4.9200000000000001E-2</v>
      </c>
      <c r="O13686" s="50">
        <v>4.9200000000000001E-2</v>
      </c>
      <c r="R13686" s="59"/>
    </row>
    <row r="13687" spans="11:18" x14ac:dyDescent="0.2">
      <c r="K13687" s="17">
        <v>13678</v>
      </c>
      <c r="L13687" s="50">
        <v>1.8361677824335018E-3</v>
      </c>
      <c r="M13687" s="50">
        <v>1.8500419449557651E-3</v>
      </c>
      <c r="N13687" s="50">
        <v>5.0999999999999997E-2</v>
      </c>
      <c r="O13687" s="50">
        <v>5.16E-2</v>
      </c>
      <c r="R13687" s="59"/>
    </row>
    <row r="13688" spans="11:18" x14ac:dyDescent="0.2">
      <c r="K13688" s="17">
        <v>13679</v>
      </c>
      <c r="L13688" s="50">
        <v>1.8672009554609953E-3</v>
      </c>
      <c r="M13688" s="50">
        <v>1.8816072076021243E-3</v>
      </c>
      <c r="N13688" s="50">
        <v>5.3199999999999997E-2</v>
      </c>
      <c r="O13688" s="50">
        <v>5.3400000000000003E-2</v>
      </c>
      <c r="R13688" s="59"/>
    </row>
    <row r="13689" spans="11:18" x14ac:dyDescent="0.2">
      <c r="K13689" s="17">
        <v>13680</v>
      </c>
      <c r="L13689" s="50">
        <v>1.5678334457327474E-3</v>
      </c>
      <c r="M13689" s="50">
        <v>1.5818546113142893E-3</v>
      </c>
      <c r="N13689" s="50">
        <v>5.1799999999999999E-2</v>
      </c>
      <c r="O13689" s="50">
        <v>5.2400000000000002E-2</v>
      </c>
      <c r="R13689" s="59"/>
    </row>
    <row r="13690" spans="11:18" x14ac:dyDescent="0.2">
      <c r="K13690" s="17">
        <v>13681</v>
      </c>
      <c r="L13690" s="50">
        <v>1.8241854133123632E-3</v>
      </c>
      <c r="M13690" s="50">
        <v>1.8376934521172853E-3</v>
      </c>
      <c r="N13690" s="50">
        <v>4.9599999999999998E-2</v>
      </c>
      <c r="O13690" s="50">
        <v>5.0200000000000002E-2</v>
      </c>
      <c r="R13690" s="59"/>
    </row>
    <row r="13691" spans="11:18" x14ac:dyDescent="0.2">
      <c r="K13691" s="17">
        <v>13682</v>
      </c>
      <c r="L13691" s="50">
        <v>1.7214827443246853E-3</v>
      </c>
      <c r="M13691" s="50">
        <v>1.7360662663784606E-3</v>
      </c>
      <c r="N13691" s="50">
        <v>5.4199999999999998E-2</v>
      </c>
      <c r="O13691" s="50">
        <v>5.4199999999999998E-2</v>
      </c>
      <c r="R13691" s="59"/>
    </row>
    <row r="13692" spans="11:18" x14ac:dyDescent="0.2">
      <c r="K13692" s="17">
        <v>13683</v>
      </c>
      <c r="L13692" s="50">
        <v>1.9380216323572213E-3</v>
      </c>
      <c r="M13692" s="50">
        <v>1.9518648973665133E-3</v>
      </c>
      <c r="N13692" s="50">
        <v>5.0799999999999998E-2</v>
      </c>
      <c r="O13692" s="50">
        <v>5.1400000000000001E-2</v>
      </c>
      <c r="R13692" s="59"/>
    </row>
    <row r="13693" spans="11:18" x14ac:dyDescent="0.2">
      <c r="K13693" s="17">
        <v>13684</v>
      </c>
      <c r="L13693" s="50">
        <v>1.7076079243225535E-3</v>
      </c>
      <c r="M13693" s="50">
        <v>1.722016571000714E-3</v>
      </c>
      <c r="N13693" s="50">
        <v>5.3400000000000003E-2</v>
      </c>
      <c r="O13693" s="50">
        <v>5.3600000000000002E-2</v>
      </c>
      <c r="R13693" s="59"/>
    </row>
    <row r="13694" spans="11:18" x14ac:dyDescent="0.2">
      <c r="K13694" s="17">
        <v>13685</v>
      </c>
      <c r="L13694" s="50">
        <v>1.6336073922741288E-3</v>
      </c>
      <c r="M13694" s="50">
        <v>1.647127493630789E-3</v>
      </c>
      <c r="N13694" s="50">
        <v>5.0200000000000002E-2</v>
      </c>
      <c r="O13694" s="50">
        <v>5.0200000000000002E-2</v>
      </c>
      <c r="R13694" s="59"/>
    </row>
    <row r="13695" spans="11:18" x14ac:dyDescent="0.2">
      <c r="K13695" s="17">
        <v>13686</v>
      </c>
      <c r="L13695" s="50">
        <v>1.5332706893156176E-3</v>
      </c>
      <c r="M13695" s="50">
        <v>1.5472751576914346E-3</v>
      </c>
      <c r="N13695" s="50">
        <v>5.2200000000000003E-2</v>
      </c>
      <c r="O13695" s="50">
        <v>5.2200000000000003E-2</v>
      </c>
      <c r="R13695" s="59"/>
    </row>
    <row r="13696" spans="11:18" x14ac:dyDescent="0.2">
      <c r="K13696" s="17">
        <v>13687</v>
      </c>
      <c r="L13696" s="50">
        <v>1.8503349390552287E-3</v>
      </c>
      <c r="M13696" s="50">
        <v>1.865464287742531E-3</v>
      </c>
      <c r="N13696" s="50">
        <v>5.5800000000000002E-2</v>
      </c>
      <c r="O13696" s="50">
        <v>5.62E-2</v>
      </c>
      <c r="R13696" s="59"/>
    </row>
    <row r="13697" spans="11:18" x14ac:dyDescent="0.2">
      <c r="K13697" s="17">
        <v>13688</v>
      </c>
      <c r="L13697" s="50">
        <v>2.0468214482188851E-3</v>
      </c>
      <c r="M13697" s="50">
        <v>2.0617901516995375E-3</v>
      </c>
      <c r="N13697" s="50">
        <v>5.5199999999999999E-2</v>
      </c>
      <c r="O13697" s="50">
        <v>5.5599999999999997E-2</v>
      </c>
      <c r="R13697" s="59"/>
    </row>
    <row r="13698" spans="11:18" x14ac:dyDescent="0.2">
      <c r="K13698" s="17">
        <v>13689</v>
      </c>
      <c r="L13698" s="50">
        <v>1.7301084345192693E-3</v>
      </c>
      <c r="M13698" s="50">
        <v>1.7446286053436173E-3</v>
      </c>
      <c r="N13698" s="50">
        <v>5.3800000000000001E-2</v>
      </c>
      <c r="O13698" s="50">
        <v>5.4199999999999998E-2</v>
      </c>
      <c r="R13698" s="59"/>
    </row>
    <row r="13699" spans="11:18" x14ac:dyDescent="0.2">
      <c r="K13699" s="17">
        <v>13690</v>
      </c>
      <c r="L13699" s="50">
        <v>1.9458544491299421E-3</v>
      </c>
      <c r="M13699" s="50">
        <v>1.961732726977446E-3</v>
      </c>
      <c r="N13699" s="50">
        <v>5.8799999999999998E-2</v>
      </c>
      <c r="O13699" s="50">
        <v>5.8999999999999997E-2</v>
      </c>
      <c r="R13699" s="59"/>
    </row>
    <row r="13700" spans="11:18" x14ac:dyDescent="0.2">
      <c r="K13700" s="17">
        <v>13691</v>
      </c>
      <c r="L13700" s="50">
        <v>1.5501973192464031E-3</v>
      </c>
      <c r="M13700" s="50">
        <v>1.5643755846272733E-3</v>
      </c>
      <c r="N13700" s="50">
        <v>5.2400000000000002E-2</v>
      </c>
      <c r="O13700" s="50">
        <v>5.3400000000000003E-2</v>
      </c>
      <c r="R13700" s="59"/>
    </row>
    <row r="13701" spans="11:18" x14ac:dyDescent="0.2">
      <c r="K13701" s="17">
        <v>13692</v>
      </c>
      <c r="L13701" s="50">
        <v>1.6405381336147549E-3</v>
      </c>
      <c r="M13701" s="50">
        <v>1.6543778225148443E-3</v>
      </c>
      <c r="N13701" s="50">
        <v>5.1200000000000002E-2</v>
      </c>
      <c r="O13701" s="50">
        <v>5.16E-2</v>
      </c>
      <c r="R13701" s="59"/>
    </row>
    <row r="13702" spans="11:18" x14ac:dyDescent="0.2">
      <c r="K13702" s="17">
        <v>13693</v>
      </c>
      <c r="L13702" s="50">
        <v>1.7863461064288057E-3</v>
      </c>
      <c r="M13702" s="50">
        <v>1.7992438486861984E-3</v>
      </c>
      <c r="N13702" s="50">
        <v>4.7600000000000003E-2</v>
      </c>
      <c r="O13702" s="50">
        <v>4.7600000000000003E-2</v>
      </c>
      <c r="R13702" s="59"/>
    </row>
    <row r="13703" spans="11:18" x14ac:dyDescent="0.2">
      <c r="K13703" s="17">
        <v>13694</v>
      </c>
      <c r="L13703" s="50">
        <v>1.7711833394790069E-3</v>
      </c>
      <c r="M13703" s="50">
        <v>1.7852411483065083E-3</v>
      </c>
      <c r="N13703" s="50">
        <v>5.1999999999999998E-2</v>
      </c>
      <c r="O13703" s="50">
        <v>5.2200000000000003E-2</v>
      </c>
      <c r="R13703" s="59"/>
    </row>
    <row r="13704" spans="11:18" x14ac:dyDescent="0.2">
      <c r="K13704" s="17">
        <v>13695</v>
      </c>
      <c r="L13704" s="50">
        <v>1.5410419296503497E-3</v>
      </c>
      <c r="M13704" s="50">
        <v>1.5525898831153576E-3</v>
      </c>
      <c r="N13704" s="50">
        <v>4.2599999999999999E-2</v>
      </c>
      <c r="O13704" s="50">
        <v>4.2999999999999997E-2</v>
      </c>
      <c r="R13704" s="59"/>
    </row>
    <row r="13705" spans="11:18" x14ac:dyDescent="0.2">
      <c r="K13705" s="17">
        <v>13696</v>
      </c>
      <c r="L13705" s="50">
        <v>1.9614315925442051E-3</v>
      </c>
      <c r="M13705" s="50">
        <v>1.9763247515428299E-3</v>
      </c>
      <c r="N13705" s="50">
        <v>5.4800000000000001E-2</v>
      </c>
      <c r="O13705" s="50">
        <v>5.5399999999999998E-2</v>
      </c>
      <c r="R13705" s="59"/>
    </row>
    <row r="13706" spans="11:18" x14ac:dyDescent="0.2">
      <c r="K13706" s="17">
        <v>13697</v>
      </c>
      <c r="L13706" s="50">
        <v>1.613201567749929E-3</v>
      </c>
      <c r="M13706" s="50">
        <v>1.625732117620272E-3</v>
      </c>
      <c r="N13706" s="50">
        <v>4.6399999999999997E-2</v>
      </c>
      <c r="O13706" s="50">
        <v>4.6399999999999997E-2</v>
      </c>
      <c r="R13706" s="59"/>
    </row>
    <row r="13707" spans="11:18" x14ac:dyDescent="0.2">
      <c r="K13707" s="17">
        <v>13698</v>
      </c>
      <c r="L13707" s="50">
        <v>1.4943094828122881E-3</v>
      </c>
      <c r="M13707" s="50">
        <v>1.5062770591310903E-3</v>
      </c>
      <c r="N13707" s="50">
        <v>4.4200000000000003E-2</v>
      </c>
      <c r="O13707" s="50">
        <v>4.4400000000000002E-2</v>
      </c>
      <c r="R13707" s="59"/>
    </row>
    <row r="13708" spans="11:18" x14ac:dyDescent="0.2">
      <c r="K13708" s="17">
        <v>13699</v>
      </c>
      <c r="L13708" s="50">
        <v>1.7065728234625503E-3</v>
      </c>
      <c r="M13708" s="50">
        <v>1.7211737495835997E-3</v>
      </c>
      <c r="N13708" s="50">
        <v>5.3999999999999999E-2</v>
      </c>
      <c r="O13708" s="50">
        <v>5.4600000000000003E-2</v>
      </c>
      <c r="R13708" s="59"/>
    </row>
    <row r="13709" spans="11:18" x14ac:dyDescent="0.2">
      <c r="K13709" s="17">
        <v>13700</v>
      </c>
      <c r="L13709" s="50">
        <v>1.7717713734185054E-3</v>
      </c>
      <c r="M13709" s="50">
        <v>1.7846952081511614E-3</v>
      </c>
      <c r="N13709" s="50">
        <v>4.7600000000000003E-2</v>
      </c>
      <c r="O13709" s="50">
        <v>4.7800000000000002E-2</v>
      </c>
      <c r="R13709" s="59"/>
    </row>
    <row r="13710" spans="11:18" x14ac:dyDescent="0.2">
      <c r="K13710" s="17">
        <v>13701</v>
      </c>
      <c r="L13710" s="50">
        <v>1.8912617167618027E-3</v>
      </c>
      <c r="M13710" s="50">
        <v>1.9058924439084137E-3</v>
      </c>
      <c r="N13710" s="50">
        <v>5.3800000000000001E-2</v>
      </c>
      <c r="O13710" s="50">
        <v>5.4600000000000003E-2</v>
      </c>
      <c r="R13710" s="59"/>
    </row>
    <row r="13711" spans="11:18" x14ac:dyDescent="0.2">
      <c r="K13711" s="17">
        <v>13702</v>
      </c>
      <c r="L13711" s="50">
        <v>1.5233142706868683E-3</v>
      </c>
      <c r="M13711" s="50">
        <v>1.5363672909907316E-3</v>
      </c>
      <c r="N13711" s="50">
        <v>4.8399999999999999E-2</v>
      </c>
      <c r="O13711" s="50">
        <v>4.9200000000000001E-2</v>
      </c>
      <c r="R13711" s="59"/>
    </row>
    <row r="13712" spans="11:18" x14ac:dyDescent="0.2">
      <c r="K13712" s="17">
        <v>13703</v>
      </c>
      <c r="L13712" s="50">
        <v>1.6058061238156103E-3</v>
      </c>
      <c r="M13712" s="50">
        <v>1.6190973573111738E-3</v>
      </c>
      <c r="N13712" s="50">
        <v>4.9200000000000001E-2</v>
      </c>
      <c r="O13712" s="50">
        <v>4.9599999999999998E-2</v>
      </c>
      <c r="R13712" s="59"/>
    </row>
    <row r="13713" spans="11:18" x14ac:dyDescent="0.2">
      <c r="K13713" s="17">
        <v>13704</v>
      </c>
      <c r="L13713" s="50">
        <v>2.1108613407014847E-3</v>
      </c>
      <c r="M13713" s="50">
        <v>2.1260381995748243E-3</v>
      </c>
      <c r="N13713" s="50">
        <v>5.6000000000000001E-2</v>
      </c>
      <c r="O13713" s="50">
        <v>5.6000000000000001E-2</v>
      </c>
      <c r="R13713" s="59"/>
    </row>
    <row r="13714" spans="11:18" x14ac:dyDescent="0.2">
      <c r="K13714" s="17">
        <v>13705</v>
      </c>
      <c r="L13714" s="50">
        <v>1.9545656799625746E-3</v>
      </c>
      <c r="M13714" s="50">
        <v>1.9705080129910316E-3</v>
      </c>
      <c r="N13714" s="50">
        <v>5.8999999999999997E-2</v>
      </c>
      <c r="O13714" s="50">
        <v>5.9200000000000003E-2</v>
      </c>
      <c r="R13714" s="59"/>
    </row>
    <row r="13715" spans="11:18" x14ac:dyDescent="0.2">
      <c r="K13715" s="17">
        <v>13706</v>
      </c>
      <c r="L13715" s="50">
        <v>1.9042358736254845E-3</v>
      </c>
      <c r="M13715" s="50">
        <v>1.9185689903520209E-3</v>
      </c>
      <c r="N13715" s="50">
        <v>5.2999999999999999E-2</v>
      </c>
      <c r="O13715" s="50">
        <v>5.2999999999999999E-2</v>
      </c>
      <c r="R13715" s="59"/>
    </row>
    <row r="13716" spans="11:18" x14ac:dyDescent="0.2">
      <c r="K13716" s="17">
        <v>13707</v>
      </c>
      <c r="L13716" s="50">
        <v>1.434000528041286E-3</v>
      </c>
      <c r="M13716" s="50">
        <v>1.4481926009893228E-3</v>
      </c>
      <c r="N13716" s="50">
        <v>5.2999999999999999E-2</v>
      </c>
      <c r="O13716" s="50">
        <v>5.3400000000000003E-2</v>
      </c>
      <c r="R13716" s="59"/>
    </row>
    <row r="13717" spans="11:18" x14ac:dyDescent="0.2">
      <c r="K13717" s="17">
        <v>13708</v>
      </c>
      <c r="L13717" s="50">
        <v>1.7842301373275212E-3</v>
      </c>
      <c r="M13717" s="50">
        <v>1.7981843313559854E-3</v>
      </c>
      <c r="N13717" s="50">
        <v>5.1400000000000001E-2</v>
      </c>
      <c r="O13717" s="50">
        <v>5.1799999999999999E-2</v>
      </c>
      <c r="R13717" s="59"/>
    </row>
    <row r="13718" spans="11:18" x14ac:dyDescent="0.2">
      <c r="K13718" s="17">
        <v>13709</v>
      </c>
      <c r="L13718" s="50">
        <v>1.638879382261078E-3</v>
      </c>
      <c r="M13718" s="50">
        <v>1.6525258793513859E-3</v>
      </c>
      <c r="N13718" s="50">
        <v>5.0599999999999999E-2</v>
      </c>
      <c r="O13718" s="50">
        <v>5.0799999999999998E-2</v>
      </c>
      <c r="R13718" s="59"/>
    </row>
    <row r="13719" spans="11:18" x14ac:dyDescent="0.2">
      <c r="K13719" s="17">
        <v>13710</v>
      </c>
      <c r="L13719" s="50">
        <v>1.7872263307728354E-3</v>
      </c>
      <c r="M13719" s="50">
        <v>1.8007646628076632E-3</v>
      </c>
      <c r="N13719" s="50">
        <v>0.05</v>
      </c>
      <c r="O13719" s="50">
        <v>5.0200000000000002E-2</v>
      </c>
      <c r="R13719" s="59"/>
    </row>
    <row r="13720" spans="11:18" x14ac:dyDescent="0.2">
      <c r="K13720" s="17">
        <v>13711</v>
      </c>
      <c r="L13720" s="50">
        <v>1.8018562872237165E-3</v>
      </c>
      <c r="M13720" s="50">
        <v>1.8168287467525649E-3</v>
      </c>
      <c r="N13720" s="50">
        <v>5.5199999999999999E-2</v>
      </c>
      <c r="O13720" s="50">
        <v>5.5800000000000002E-2</v>
      </c>
      <c r="R13720" s="59"/>
    </row>
    <row r="13721" spans="11:18" x14ac:dyDescent="0.2">
      <c r="K13721" s="17">
        <v>13712</v>
      </c>
      <c r="L13721" s="50">
        <v>2.0696712484524413E-3</v>
      </c>
      <c r="M13721" s="50">
        <v>2.0842551927110473E-3</v>
      </c>
      <c r="N13721" s="50">
        <v>5.3400000000000003E-2</v>
      </c>
      <c r="O13721" s="50">
        <v>5.3999999999999999E-2</v>
      </c>
      <c r="R13721" s="59"/>
    </row>
    <row r="13722" spans="11:18" x14ac:dyDescent="0.2">
      <c r="K13722" s="17">
        <v>13713</v>
      </c>
      <c r="L13722" s="50">
        <v>1.6481002005382247E-3</v>
      </c>
      <c r="M13722" s="50">
        <v>1.6615846855318043E-3</v>
      </c>
      <c r="N13722" s="50">
        <v>0.05</v>
      </c>
      <c r="O13722" s="50">
        <v>5.0200000000000002E-2</v>
      </c>
      <c r="R13722" s="59"/>
    </row>
    <row r="13723" spans="11:18" x14ac:dyDescent="0.2">
      <c r="K13723" s="17">
        <v>13714</v>
      </c>
      <c r="L13723" s="50">
        <v>1.8081201889696039E-3</v>
      </c>
      <c r="M13723" s="50">
        <v>1.8214910962463808E-3</v>
      </c>
      <c r="N13723" s="50">
        <v>4.9000000000000002E-2</v>
      </c>
      <c r="O13723" s="50">
        <v>4.9599999999999998E-2</v>
      </c>
      <c r="R13723" s="59"/>
    </row>
    <row r="13724" spans="11:18" x14ac:dyDescent="0.2">
      <c r="K13724" s="17">
        <v>13715</v>
      </c>
      <c r="L13724" s="50">
        <v>1.7113111352799848E-3</v>
      </c>
      <c r="M13724" s="50">
        <v>1.7244658483204596E-3</v>
      </c>
      <c r="N13724" s="50">
        <v>4.8399999999999999E-2</v>
      </c>
      <c r="O13724" s="50">
        <v>4.8800000000000003E-2</v>
      </c>
      <c r="R13724" s="59"/>
    </row>
    <row r="13725" spans="11:18" x14ac:dyDescent="0.2">
      <c r="K13725" s="17">
        <v>13716</v>
      </c>
      <c r="L13725" s="50">
        <v>1.6614945448679926E-3</v>
      </c>
      <c r="M13725" s="50">
        <v>1.6749203388754345E-3</v>
      </c>
      <c r="N13725" s="50">
        <v>4.9799999999999997E-2</v>
      </c>
      <c r="O13725" s="50">
        <v>4.9799999999999997E-2</v>
      </c>
      <c r="R13725" s="59"/>
    </row>
    <row r="13726" spans="11:18" x14ac:dyDescent="0.2">
      <c r="K13726" s="17">
        <v>13717</v>
      </c>
      <c r="L13726" s="50">
        <v>1.8017442934066985E-3</v>
      </c>
      <c r="M13726" s="50">
        <v>1.81645761157522E-3</v>
      </c>
      <c r="N13726" s="50">
        <v>5.4600000000000003E-2</v>
      </c>
      <c r="O13726" s="50">
        <v>5.4600000000000003E-2</v>
      </c>
      <c r="R13726" s="59"/>
    </row>
    <row r="13727" spans="11:18" x14ac:dyDescent="0.2">
      <c r="K13727" s="17">
        <v>13718</v>
      </c>
      <c r="L13727" s="50">
        <v>1.6823008477813357E-3</v>
      </c>
      <c r="M13727" s="50">
        <v>1.6970001200332745E-3</v>
      </c>
      <c r="N13727" s="50">
        <v>5.4399999999999997E-2</v>
      </c>
      <c r="O13727" s="50">
        <v>5.4800000000000001E-2</v>
      </c>
      <c r="R13727" s="59"/>
    </row>
    <row r="13728" spans="11:18" x14ac:dyDescent="0.2">
      <c r="K13728" s="17">
        <v>13719</v>
      </c>
      <c r="L13728" s="50">
        <v>1.7555060366560764E-3</v>
      </c>
      <c r="M13728" s="50">
        <v>1.7686005757280192E-3</v>
      </c>
      <c r="N13728" s="50">
        <v>4.8399999999999999E-2</v>
      </c>
      <c r="O13728" s="50">
        <v>4.8399999999999999E-2</v>
      </c>
      <c r="R13728" s="59"/>
    </row>
    <row r="13729" spans="11:18" x14ac:dyDescent="0.2">
      <c r="K13729" s="17">
        <v>13720</v>
      </c>
      <c r="L13729" s="50">
        <v>1.7709525388684355E-3</v>
      </c>
      <c r="M13729" s="50">
        <v>1.7854488358708619E-3</v>
      </c>
      <c r="N13729" s="50">
        <v>5.3800000000000001E-2</v>
      </c>
      <c r="O13729" s="50">
        <v>5.3800000000000001E-2</v>
      </c>
      <c r="R13729" s="59"/>
    </row>
    <row r="13730" spans="11:18" x14ac:dyDescent="0.2">
      <c r="K13730" s="17">
        <v>13721</v>
      </c>
      <c r="L13730" s="50">
        <v>1.7193944403301308E-3</v>
      </c>
      <c r="M13730" s="50">
        <v>1.7340835798000584E-3</v>
      </c>
      <c r="N13730" s="50">
        <v>5.4199999999999998E-2</v>
      </c>
      <c r="O13730" s="50">
        <v>5.4800000000000001E-2</v>
      </c>
      <c r="R13730" s="59"/>
    </row>
    <row r="13731" spans="11:18" x14ac:dyDescent="0.2">
      <c r="K13731" s="17">
        <v>13722</v>
      </c>
      <c r="L13731" s="50">
        <v>1.5117201196998603E-3</v>
      </c>
      <c r="M13731" s="50">
        <v>1.5252002240082876E-3</v>
      </c>
      <c r="N13731" s="50">
        <v>5.0200000000000002E-2</v>
      </c>
      <c r="O13731" s="50">
        <v>5.0200000000000002E-2</v>
      </c>
      <c r="R13731" s="59"/>
    </row>
    <row r="13732" spans="11:18" x14ac:dyDescent="0.2">
      <c r="K13732" s="17">
        <v>13723</v>
      </c>
      <c r="L13732" s="50">
        <v>2.0029081166939495E-3</v>
      </c>
      <c r="M13732" s="50">
        <v>2.0181244636704827E-3</v>
      </c>
      <c r="N13732" s="50">
        <v>5.62E-2</v>
      </c>
      <c r="O13732" s="50">
        <v>5.6599999999999998E-2</v>
      </c>
      <c r="R13732" s="59"/>
    </row>
    <row r="13733" spans="11:18" x14ac:dyDescent="0.2">
      <c r="K13733" s="17">
        <v>13724</v>
      </c>
      <c r="L13733" s="50">
        <v>1.6373711546220598E-3</v>
      </c>
      <c r="M13733" s="50">
        <v>1.650768337409309E-3</v>
      </c>
      <c r="N13733" s="50">
        <v>4.9599999999999998E-2</v>
      </c>
      <c r="O13733" s="50">
        <v>0.05</v>
      </c>
      <c r="R13733" s="59"/>
    </row>
    <row r="13734" spans="11:18" x14ac:dyDescent="0.2">
      <c r="K13734" s="17">
        <v>13725</v>
      </c>
      <c r="L13734" s="50">
        <v>1.8934601068664729E-3</v>
      </c>
      <c r="M13734" s="50">
        <v>1.9079448752363536E-3</v>
      </c>
      <c r="N13734" s="50">
        <v>5.3600000000000002E-2</v>
      </c>
      <c r="O13734" s="50">
        <v>5.3600000000000002E-2</v>
      </c>
      <c r="R13734" s="59"/>
    </row>
    <row r="13735" spans="11:18" x14ac:dyDescent="0.2">
      <c r="K13735" s="17">
        <v>13726</v>
      </c>
      <c r="L13735" s="50">
        <v>1.7782164577606686E-3</v>
      </c>
      <c r="M13735" s="50">
        <v>1.7917818414921755E-3</v>
      </c>
      <c r="N13735" s="50">
        <v>0.05</v>
      </c>
      <c r="O13735" s="50">
        <v>5.0200000000000002E-2</v>
      </c>
      <c r="R13735" s="59"/>
    </row>
    <row r="13736" spans="11:18" x14ac:dyDescent="0.2">
      <c r="K13736" s="17">
        <v>13727</v>
      </c>
      <c r="L13736" s="50">
        <v>1.7411570652689893E-3</v>
      </c>
      <c r="M13736" s="50">
        <v>1.7549846060324391E-3</v>
      </c>
      <c r="N13736" s="50">
        <v>5.1200000000000002E-2</v>
      </c>
      <c r="O13736" s="50">
        <v>5.1400000000000001E-2</v>
      </c>
      <c r="R13736" s="59"/>
    </row>
    <row r="13737" spans="11:18" x14ac:dyDescent="0.2">
      <c r="K13737" s="17">
        <v>13728</v>
      </c>
      <c r="L13737" s="50">
        <v>1.8658446369966628E-3</v>
      </c>
      <c r="M13737" s="50">
        <v>1.8801003843134424E-3</v>
      </c>
      <c r="N13737" s="50">
        <v>5.2600000000000001E-2</v>
      </c>
      <c r="O13737" s="50">
        <v>5.28E-2</v>
      </c>
      <c r="R13737" s="59"/>
    </row>
    <row r="13738" spans="11:18" x14ac:dyDescent="0.2">
      <c r="K13738" s="17">
        <v>13729</v>
      </c>
      <c r="L13738" s="50">
        <v>1.9810507634091044E-3</v>
      </c>
      <c r="M13738" s="50">
        <v>1.9963107431196568E-3</v>
      </c>
      <c r="N13738" s="50">
        <v>5.6399999999999999E-2</v>
      </c>
      <c r="O13738" s="50">
        <v>5.6599999999999998E-2</v>
      </c>
      <c r="R13738" s="59"/>
    </row>
    <row r="13739" spans="11:18" x14ac:dyDescent="0.2">
      <c r="K13739" s="17">
        <v>13730</v>
      </c>
      <c r="L13739" s="50">
        <v>1.7468319367314961E-3</v>
      </c>
      <c r="M13739" s="50">
        <v>1.7609462146479711E-3</v>
      </c>
      <c r="N13739" s="50">
        <v>5.1999999999999998E-2</v>
      </c>
      <c r="O13739" s="50">
        <v>5.2600000000000001E-2</v>
      </c>
      <c r="R13739" s="59"/>
    </row>
    <row r="13740" spans="11:18" x14ac:dyDescent="0.2">
      <c r="K13740" s="17">
        <v>13731</v>
      </c>
      <c r="L13740" s="50">
        <v>1.918613513017572E-3</v>
      </c>
      <c r="M13740" s="50">
        <v>1.9326582137345785E-3</v>
      </c>
      <c r="N13740" s="50">
        <v>5.1799999999999999E-2</v>
      </c>
      <c r="O13740" s="50">
        <v>5.1999999999999998E-2</v>
      </c>
      <c r="R13740" s="59"/>
    </row>
    <row r="13741" spans="11:18" x14ac:dyDescent="0.2">
      <c r="K13741" s="17">
        <v>13732</v>
      </c>
      <c r="L13741" s="50">
        <v>1.6388204812181769E-3</v>
      </c>
      <c r="M13741" s="50">
        <v>1.6525106292221263E-3</v>
      </c>
      <c r="N13741" s="50">
        <v>5.0799999999999998E-2</v>
      </c>
      <c r="O13741" s="50">
        <v>5.0999999999999997E-2</v>
      </c>
      <c r="R13741" s="59"/>
    </row>
    <row r="13742" spans="11:18" x14ac:dyDescent="0.2">
      <c r="K13742" s="17">
        <v>13733</v>
      </c>
      <c r="L13742" s="50">
        <v>1.8998802228509788E-3</v>
      </c>
      <c r="M13742" s="50">
        <v>1.9149031729611384E-3</v>
      </c>
      <c r="N13742" s="50">
        <v>5.5399999999999998E-2</v>
      </c>
      <c r="O13742" s="50">
        <v>5.5800000000000002E-2</v>
      </c>
      <c r="R13742" s="59"/>
    </row>
    <row r="13743" spans="11:18" x14ac:dyDescent="0.2">
      <c r="K13743" s="17">
        <v>13734</v>
      </c>
      <c r="L13743" s="50">
        <v>1.9141184671507651E-3</v>
      </c>
      <c r="M13743" s="50">
        <v>1.9299831264959692E-3</v>
      </c>
      <c r="N13743" s="50">
        <v>5.8799999999999998E-2</v>
      </c>
      <c r="O13743" s="50">
        <v>5.8999999999999997E-2</v>
      </c>
      <c r="R13743" s="59"/>
    </row>
    <row r="13744" spans="11:18" x14ac:dyDescent="0.2">
      <c r="K13744" s="17">
        <v>13735</v>
      </c>
      <c r="L13744" s="50">
        <v>1.8772738314092865E-3</v>
      </c>
      <c r="M13744" s="50">
        <v>1.8921388555166352E-3</v>
      </c>
      <c r="N13744" s="50">
        <v>5.5E-2</v>
      </c>
      <c r="O13744" s="50">
        <v>5.5199999999999999E-2</v>
      </c>
      <c r="R13744" s="59"/>
    </row>
    <row r="13745" spans="11:18" x14ac:dyDescent="0.2">
      <c r="K13745" s="17">
        <v>13736</v>
      </c>
      <c r="L13745" s="50">
        <v>2.11645586338704E-3</v>
      </c>
      <c r="M13745" s="50">
        <v>2.1321895973937027E-3</v>
      </c>
      <c r="N13745" s="50">
        <v>5.8000000000000003E-2</v>
      </c>
      <c r="O13745" s="50">
        <v>5.8400000000000001E-2</v>
      </c>
      <c r="R13745" s="59"/>
    </row>
    <row r="13746" spans="11:18" x14ac:dyDescent="0.2">
      <c r="K13746" s="17">
        <v>13737</v>
      </c>
      <c r="L13746" s="50">
        <v>1.5581776942159271E-3</v>
      </c>
      <c r="M13746" s="50">
        <v>1.5720239437630725E-3</v>
      </c>
      <c r="N13746" s="50">
        <v>5.1200000000000002E-2</v>
      </c>
      <c r="O13746" s="50">
        <v>5.1799999999999999E-2</v>
      </c>
      <c r="R13746" s="59"/>
    </row>
    <row r="13747" spans="11:18" x14ac:dyDescent="0.2">
      <c r="K13747" s="17">
        <v>13738</v>
      </c>
      <c r="L13747" s="50">
        <v>1.8730256976924248E-3</v>
      </c>
      <c r="M13747" s="50">
        <v>1.8880407545191187E-3</v>
      </c>
      <c r="N13747" s="50">
        <v>5.5399999999999998E-2</v>
      </c>
      <c r="O13747" s="50">
        <v>5.5800000000000002E-2</v>
      </c>
      <c r="R13747" s="59"/>
    </row>
    <row r="13748" spans="11:18" x14ac:dyDescent="0.2">
      <c r="K13748" s="17">
        <v>13739</v>
      </c>
      <c r="L13748" s="50">
        <v>1.6191587809873248E-3</v>
      </c>
      <c r="M13748" s="50">
        <v>1.6324429575049532E-3</v>
      </c>
      <c r="N13748" s="50">
        <v>4.9200000000000001E-2</v>
      </c>
      <c r="O13748" s="50">
        <v>4.9599999999999998E-2</v>
      </c>
      <c r="R13748" s="59"/>
    </row>
    <row r="13749" spans="11:18" x14ac:dyDescent="0.2">
      <c r="K13749" s="17">
        <v>13740</v>
      </c>
      <c r="L13749" s="50">
        <v>1.5436254744658361E-3</v>
      </c>
      <c r="M13749" s="50">
        <v>1.5570660268446445E-3</v>
      </c>
      <c r="N13749" s="50">
        <v>4.9799999999999997E-2</v>
      </c>
      <c r="O13749" s="50">
        <v>5.0200000000000002E-2</v>
      </c>
      <c r="R13749" s="59"/>
    </row>
    <row r="13750" spans="11:18" x14ac:dyDescent="0.2">
      <c r="K13750" s="17">
        <v>13741</v>
      </c>
      <c r="L13750" s="50">
        <v>1.9529633199254065E-3</v>
      </c>
      <c r="M13750" s="50">
        <v>1.9676497015328094E-3</v>
      </c>
      <c r="N13750" s="50">
        <v>5.3800000000000001E-2</v>
      </c>
      <c r="O13750" s="50">
        <v>5.4800000000000001E-2</v>
      </c>
      <c r="R13750" s="59"/>
    </row>
    <row r="13751" spans="11:18" x14ac:dyDescent="0.2">
      <c r="K13751" s="17">
        <v>13742</v>
      </c>
      <c r="L13751" s="50">
        <v>1.8678162474540735E-3</v>
      </c>
      <c r="M13751" s="50">
        <v>1.8831811394805001E-3</v>
      </c>
      <c r="N13751" s="50">
        <v>5.7000000000000002E-2</v>
      </c>
      <c r="O13751" s="50">
        <v>5.7200000000000001E-2</v>
      </c>
      <c r="R13751" s="59"/>
    </row>
    <row r="13752" spans="11:18" x14ac:dyDescent="0.2">
      <c r="K13752" s="17">
        <v>13743</v>
      </c>
      <c r="L13752" s="50">
        <v>1.623025071070359E-3</v>
      </c>
      <c r="M13752" s="50">
        <v>1.6368229994251874E-3</v>
      </c>
      <c r="N13752" s="50">
        <v>5.0999999999999997E-2</v>
      </c>
      <c r="O13752" s="50">
        <v>5.16E-2</v>
      </c>
      <c r="R13752" s="59"/>
    </row>
    <row r="13753" spans="11:18" x14ac:dyDescent="0.2">
      <c r="K13753" s="17">
        <v>13744</v>
      </c>
      <c r="L13753" s="50">
        <v>1.9145651107031838E-3</v>
      </c>
      <c r="M13753" s="50">
        <v>1.9298381190244027E-3</v>
      </c>
      <c r="N13753" s="50">
        <v>5.6399999999999999E-2</v>
      </c>
      <c r="O13753" s="50">
        <v>5.6800000000000003E-2</v>
      </c>
      <c r="R13753" s="59"/>
    </row>
    <row r="13754" spans="11:18" x14ac:dyDescent="0.2">
      <c r="K13754" s="17">
        <v>13745</v>
      </c>
      <c r="L13754" s="50">
        <v>1.7349570864338484E-3</v>
      </c>
      <c r="M13754" s="50">
        <v>1.7480370267743115E-3</v>
      </c>
      <c r="N13754" s="50">
        <v>4.82E-2</v>
      </c>
      <c r="O13754" s="50">
        <v>4.8599999999999997E-2</v>
      </c>
      <c r="R13754" s="59"/>
    </row>
    <row r="13755" spans="11:18" x14ac:dyDescent="0.2">
      <c r="K13755" s="17">
        <v>13746</v>
      </c>
      <c r="L13755" s="50">
        <v>1.8193231117486668E-3</v>
      </c>
      <c r="M13755" s="50">
        <v>1.8332512090790949E-3</v>
      </c>
      <c r="N13755" s="50">
        <v>5.1400000000000001E-2</v>
      </c>
      <c r="O13755" s="50">
        <v>5.1799999999999999E-2</v>
      </c>
      <c r="R13755" s="59"/>
    </row>
    <row r="13756" spans="11:18" x14ac:dyDescent="0.2">
      <c r="K13756" s="17">
        <v>13747</v>
      </c>
      <c r="L13756" s="50">
        <v>1.6800524403582802E-3</v>
      </c>
      <c r="M13756" s="50">
        <v>1.6930085253678453E-3</v>
      </c>
      <c r="N13756" s="50">
        <v>4.7800000000000002E-2</v>
      </c>
      <c r="O13756" s="50">
        <v>4.82E-2</v>
      </c>
      <c r="R13756" s="59"/>
    </row>
    <row r="13757" spans="11:18" x14ac:dyDescent="0.2">
      <c r="K13757" s="17">
        <v>13748</v>
      </c>
      <c r="L13757" s="50">
        <v>1.5808695008958033E-3</v>
      </c>
      <c r="M13757" s="50">
        <v>1.593269047439383E-3</v>
      </c>
      <c r="N13757" s="50">
        <v>4.5600000000000002E-2</v>
      </c>
      <c r="O13757" s="50">
        <v>4.5999999999999999E-2</v>
      </c>
      <c r="R13757" s="59"/>
    </row>
    <row r="13758" spans="11:18" x14ac:dyDescent="0.2">
      <c r="K13758" s="17">
        <v>13749</v>
      </c>
      <c r="L13758" s="50">
        <v>1.692179275152879E-3</v>
      </c>
      <c r="M13758" s="50">
        <v>1.7053049406928207E-3</v>
      </c>
      <c r="N13758" s="50">
        <v>4.82E-2</v>
      </c>
      <c r="O13758" s="50">
        <v>4.8800000000000003E-2</v>
      </c>
      <c r="R13758" s="59"/>
    </row>
    <row r="13759" spans="11:18" x14ac:dyDescent="0.2">
      <c r="K13759" s="17">
        <v>13750</v>
      </c>
      <c r="L13759" s="50">
        <v>2.0048223673142596E-3</v>
      </c>
      <c r="M13759" s="50">
        <v>2.0197057835779097E-3</v>
      </c>
      <c r="N13759" s="50">
        <v>5.5E-2</v>
      </c>
      <c r="O13759" s="50">
        <v>5.5E-2</v>
      </c>
      <c r="R13759" s="59"/>
    </row>
    <row r="13760" spans="11:18" x14ac:dyDescent="0.2">
      <c r="K13760" s="17">
        <v>13751</v>
      </c>
      <c r="L13760" s="50">
        <v>1.7246889002644895E-3</v>
      </c>
      <c r="M13760" s="50">
        <v>1.7377123787879669E-3</v>
      </c>
      <c r="N13760" s="50">
        <v>4.7399999999999998E-2</v>
      </c>
      <c r="O13760" s="50">
        <v>4.8399999999999999E-2</v>
      </c>
      <c r="R13760" s="59"/>
    </row>
    <row r="13761" spans="11:18" x14ac:dyDescent="0.2">
      <c r="K13761" s="17">
        <v>13752</v>
      </c>
      <c r="L13761" s="50">
        <v>1.6097131706642287E-3</v>
      </c>
      <c r="M13761" s="50">
        <v>1.6231508762951951E-3</v>
      </c>
      <c r="N13761" s="50">
        <v>4.9599999999999998E-2</v>
      </c>
      <c r="O13761" s="50">
        <v>0.05</v>
      </c>
      <c r="R13761" s="59"/>
    </row>
    <row r="13762" spans="11:18" x14ac:dyDescent="0.2">
      <c r="K13762" s="17">
        <v>13753</v>
      </c>
      <c r="L13762" s="50">
        <v>1.7807653100136659E-3</v>
      </c>
      <c r="M13762" s="50">
        <v>1.7953682855147836E-3</v>
      </c>
      <c r="N13762" s="50">
        <v>5.4199999999999998E-2</v>
      </c>
      <c r="O13762" s="50">
        <v>5.4199999999999998E-2</v>
      </c>
      <c r="R13762" s="59"/>
    </row>
    <row r="13763" spans="11:18" x14ac:dyDescent="0.2">
      <c r="K13763" s="17">
        <v>13754</v>
      </c>
      <c r="L13763" s="50">
        <v>1.7026142911898883E-3</v>
      </c>
      <c r="M13763" s="50">
        <v>1.7169975101657322E-3</v>
      </c>
      <c r="N13763" s="50">
        <v>5.3199999999999997E-2</v>
      </c>
      <c r="O13763" s="50">
        <v>5.3600000000000002E-2</v>
      </c>
      <c r="R13763" s="59"/>
    </row>
    <row r="13764" spans="11:18" x14ac:dyDescent="0.2">
      <c r="K13764" s="17">
        <v>13755</v>
      </c>
      <c r="L13764" s="50">
        <v>1.637869749905013E-3</v>
      </c>
      <c r="M13764" s="50">
        <v>1.6512522186617183E-3</v>
      </c>
      <c r="N13764" s="50">
        <v>4.9399999999999999E-2</v>
      </c>
      <c r="O13764" s="50">
        <v>4.9799999999999997E-2</v>
      </c>
      <c r="R13764" s="59"/>
    </row>
    <row r="13765" spans="11:18" x14ac:dyDescent="0.2">
      <c r="K13765" s="17">
        <v>13756</v>
      </c>
      <c r="L13765" s="50">
        <v>1.6352435607200871E-3</v>
      </c>
      <c r="M13765" s="50">
        <v>1.6489790515854189E-3</v>
      </c>
      <c r="N13765" s="50">
        <v>5.0799999999999998E-2</v>
      </c>
      <c r="O13765" s="50">
        <v>5.1200000000000002E-2</v>
      </c>
      <c r="R13765" s="59"/>
    </row>
    <row r="13766" spans="11:18" x14ac:dyDescent="0.2">
      <c r="K13766" s="17">
        <v>13757</v>
      </c>
      <c r="L13766" s="50">
        <v>1.7909235396415784E-3</v>
      </c>
      <c r="M13766" s="50">
        <v>1.8043413879561111E-3</v>
      </c>
      <c r="N13766" s="50">
        <v>4.9399999999999999E-2</v>
      </c>
      <c r="O13766" s="50">
        <v>4.9799999999999997E-2</v>
      </c>
      <c r="R13766" s="59"/>
    </row>
    <row r="13767" spans="11:18" x14ac:dyDescent="0.2">
      <c r="K13767" s="17">
        <v>13758</v>
      </c>
      <c r="L13767" s="50">
        <v>1.6938469200081642E-3</v>
      </c>
      <c r="M13767" s="50">
        <v>1.7073320308253095E-3</v>
      </c>
      <c r="N13767" s="50">
        <v>4.9799999999999997E-2</v>
      </c>
      <c r="O13767" s="50">
        <v>5.0200000000000002E-2</v>
      </c>
      <c r="R13767" s="59"/>
    </row>
    <row r="13768" spans="11:18" x14ac:dyDescent="0.2">
      <c r="K13768" s="17">
        <v>13759</v>
      </c>
      <c r="L13768" s="50">
        <v>1.6421979569581093E-3</v>
      </c>
      <c r="M13768" s="50">
        <v>1.656485870698604E-3</v>
      </c>
      <c r="N13768" s="50">
        <v>5.28E-2</v>
      </c>
      <c r="O13768" s="50">
        <v>5.3600000000000002E-2</v>
      </c>
      <c r="R13768" s="59"/>
    </row>
    <row r="13769" spans="11:18" x14ac:dyDescent="0.2">
      <c r="K13769" s="17">
        <v>13760</v>
      </c>
      <c r="L13769" s="50">
        <v>1.8485737808056008E-3</v>
      </c>
      <c r="M13769" s="50">
        <v>1.8627851736764342E-3</v>
      </c>
      <c r="N13769" s="50">
        <v>5.2600000000000001E-2</v>
      </c>
      <c r="O13769" s="50">
        <v>5.2600000000000001E-2</v>
      </c>
      <c r="R13769" s="59"/>
    </row>
    <row r="13770" spans="11:18" x14ac:dyDescent="0.2">
      <c r="K13770" s="17">
        <v>13761</v>
      </c>
      <c r="L13770" s="50">
        <v>1.782796940930175E-3</v>
      </c>
      <c r="M13770" s="50">
        <v>1.7969206196797565E-3</v>
      </c>
      <c r="N13770" s="50">
        <v>5.2200000000000003E-2</v>
      </c>
      <c r="O13770" s="50">
        <v>5.2600000000000001E-2</v>
      </c>
      <c r="R13770" s="59"/>
    </row>
    <row r="13771" spans="11:18" x14ac:dyDescent="0.2">
      <c r="K13771" s="17">
        <v>13762</v>
      </c>
      <c r="L13771" s="50">
        <v>2.0325944199701879E-3</v>
      </c>
      <c r="M13771" s="50">
        <v>2.0477493740812002E-3</v>
      </c>
      <c r="N13771" s="50">
        <v>5.6000000000000001E-2</v>
      </c>
      <c r="O13771" s="50">
        <v>5.62E-2</v>
      </c>
      <c r="R13771" s="59"/>
    </row>
    <row r="13772" spans="11:18" x14ac:dyDescent="0.2">
      <c r="K13772" s="17">
        <v>13763</v>
      </c>
      <c r="L13772" s="50">
        <v>1.6945679592676737E-3</v>
      </c>
      <c r="M13772" s="50">
        <v>1.7083149816218232E-3</v>
      </c>
      <c r="N13772" s="50">
        <v>5.0999999999999997E-2</v>
      </c>
      <c r="O13772" s="50">
        <v>5.0999999999999997E-2</v>
      </c>
      <c r="R13772" s="59"/>
    </row>
    <row r="13773" spans="11:18" x14ac:dyDescent="0.2">
      <c r="K13773" s="17">
        <v>13764</v>
      </c>
      <c r="L13773" s="50">
        <v>1.5746559172768978E-3</v>
      </c>
      <c r="M13773" s="50">
        <v>1.5873290061625377E-3</v>
      </c>
      <c r="N13773" s="50">
        <v>4.7E-2</v>
      </c>
      <c r="O13773" s="50">
        <v>4.7E-2</v>
      </c>
      <c r="R13773" s="59"/>
    </row>
    <row r="13774" spans="11:18" x14ac:dyDescent="0.2">
      <c r="K13774" s="17">
        <v>13765</v>
      </c>
      <c r="L13774" s="50">
        <v>1.6624602729226183E-3</v>
      </c>
      <c r="M13774" s="50">
        <v>1.6755483354146249E-3</v>
      </c>
      <c r="N13774" s="50">
        <v>4.8000000000000001E-2</v>
      </c>
      <c r="O13774" s="50">
        <v>4.8800000000000003E-2</v>
      </c>
      <c r="R13774" s="59"/>
    </row>
    <row r="13775" spans="11:18" x14ac:dyDescent="0.2">
      <c r="K13775" s="17">
        <v>13766</v>
      </c>
      <c r="L13775" s="50">
        <v>1.6082281400227861E-3</v>
      </c>
      <c r="M13775" s="50">
        <v>1.6209702281324925E-3</v>
      </c>
      <c r="N13775" s="50">
        <v>4.7199999999999999E-2</v>
      </c>
      <c r="O13775" s="50">
        <v>4.7399999999999998E-2</v>
      </c>
      <c r="R13775" s="59"/>
    </row>
    <row r="13776" spans="11:18" x14ac:dyDescent="0.2">
      <c r="K13776" s="17">
        <v>13767</v>
      </c>
      <c r="L13776" s="50">
        <v>1.5878181234952177E-3</v>
      </c>
      <c r="M13776" s="50">
        <v>1.6012265063498822E-3</v>
      </c>
      <c r="N13776" s="50">
        <v>4.9599999999999998E-2</v>
      </c>
      <c r="O13776" s="50">
        <v>0.05</v>
      </c>
      <c r="R13776" s="59"/>
    </row>
    <row r="13777" spans="11:18" x14ac:dyDescent="0.2">
      <c r="K13777" s="17">
        <v>13768</v>
      </c>
      <c r="L13777" s="50">
        <v>1.5684152900939823E-3</v>
      </c>
      <c r="M13777" s="50">
        <v>1.581189789589934E-3</v>
      </c>
      <c r="N13777" s="50">
        <v>4.7399999999999998E-2</v>
      </c>
      <c r="O13777" s="50">
        <v>4.7399999999999998E-2</v>
      </c>
      <c r="R13777" s="59"/>
    </row>
    <row r="13778" spans="11:18" x14ac:dyDescent="0.2">
      <c r="K13778" s="17">
        <v>13769</v>
      </c>
      <c r="L13778" s="50">
        <v>1.8039313393435061E-3</v>
      </c>
      <c r="M13778" s="50">
        <v>1.8187332988999487E-3</v>
      </c>
      <c r="N13778" s="50">
        <v>5.4800000000000001E-2</v>
      </c>
      <c r="O13778" s="50">
        <v>5.5199999999999999E-2</v>
      </c>
      <c r="R13778" s="59"/>
    </row>
    <row r="13779" spans="11:18" x14ac:dyDescent="0.2">
      <c r="K13779" s="17">
        <v>13770</v>
      </c>
      <c r="L13779" s="50">
        <v>1.8928012327969522E-3</v>
      </c>
      <c r="M13779" s="50">
        <v>1.907101504363487E-3</v>
      </c>
      <c r="N13779" s="50">
        <v>5.28E-2</v>
      </c>
      <c r="O13779" s="50">
        <v>5.2999999999999999E-2</v>
      </c>
      <c r="R13779" s="59"/>
    </row>
    <row r="13780" spans="11:18" x14ac:dyDescent="0.2">
      <c r="K13780" s="17">
        <v>13771</v>
      </c>
      <c r="L13780" s="50">
        <v>1.7965230107441972E-3</v>
      </c>
      <c r="M13780" s="50">
        <v>1.8098294815372335E-3</v>
      </c>
      <c r="N13780" s="50">
        <v>4.9000000000000002E-2</v>
      </c>
      <c r="O13780" s="50">
        <v>4.9200000000000001E-2</v>
      </c>
      <c r="R13780" s="59"/>
    </row>
    <row r="13781" spans="11:18" x14ac:dyDescent="0.2">
      <c r="K13781" s="17">
        <v>13772</v>
      </c>
      <c r="L13781" s="50">
        <v>1.5965286657499632E-3</v>
      </c>
      <c r="M13781" s="50">
        <v>1.6102932380311493E-3</v>
      </c>
      <c r="N13781" s="50">
        <v>5.0999999999999997E-2</v>
      </c>
      <c r="O13781" s="50">
        <v>5.1200000000000002E-2</v>
      </c>
      <c r="R13781" s="59"/>
    </row>
    <row r="13782" spans="11:18" x14ac:dyDescent="0.2">
      <c r="K13782" s="17">
        <v>13773</v>
      </c>
      <c r="L13782" s="50">
        <v>1.740709849276649E-3</v>
      </c>
      <c r="M13782" s="50">
        <v>1.7545283919681129E-3</v>
      </c>
      <c r="N13782" s="50">
        <v>5.1200000000000002E-2</v>
      </c>
      <c r="O13782" s="50">
        <v>5.1400000000000001E-2</v>
      </c>
      <c r="R13782" s="59"/>
    </row>
    <row r="13783" spans="11:18" x14ac:dyDescent="0.2">
      <c r="K13783" s="17">
        <v>13774</v>
      </c>
      <c r="L13783" s="50">
        <v>1.6509062563032145E-3</v>
      </c>
      <c r="M13783" s="50">
        <v>1.6646389511627629E-3</v>
      </c>
      <c r="N13783" s="50">
        <v>5.0999999999999997E-2</v>
      </c>
      <c r="O13783" s="50">
        <v>5.0999999999999997E-2</v>
      </c>
      <c r="R13783" s="59"/>
    </row>
    <row r="13784" spans="11:18" x14ac:dyDescent="0.2">
      <c r="K13784" s="17">
        <v>13775</v>
      </c>
      <c r="L13784" s="50">
        <v>1.6648281808169841E-3</v>
      </c>
      <c r="M13784" s="50">
        <v>1.6782214920802684E-3</v>
      </c>
      <c r="N13784" s="50">
        <v>4.9200000000000001E-2</v>
      </c>
      <c r="O13784" s="50">
        <v>4.9799999999999997E-2</v>
      </c>
      <c r="R13784" s="59"/>
    </row>
    <row r="13785" spans="11:18" x14ac:dyDescent="0.2">
      <c r="K13785" s="17">
        <v>13776</v>
      </c>
      <c r="L13785" s="50">
        <v>1.6626852492371477E-3</v>
      </c>
      <c r="M13785" s="50">
        <v>1.6765568392447139E-3</v>
      </c>
      <c r="N13785" s="50">
        <v>5.0999999999999997E-2</v>
      </c>
      <c r="O13785" s="50">
        <v>5.1999999999999998E-2</v>
      </c>
      <c r="R13785" s="59"/>
    </row>
    <row r="13786" spans="11:18" x14ac:dyDescent="0.2">
      <c r="K13786" s="17">
        <v>13777</v>
      </c>
      <c r="L13786" s="50">
        <v>1.779887353002536E-3</v>
      </c>
      <c r="M13786" s="50">
        <v>1.7939214078721366E-3</v>
      </c>
      <c r="N13786" s="50">
        <v>5.1400000000000001E-2</v>
      </c>
      <c r="O13786" s="50">
        <v>5.2400000000000002E-2</v>
      </c>
      <c r="R13786" s="59"/>
    </row>
    <row r="13787" spans="11:18" x14ac:dyDescent="0.2">
      <c r="K13787" s="17">
        <v>13778</v>
      </c>
      <c r="L13787" s="50">
        <v>1.4702447805323108E-3</v>
      </c>
      <c r="M13787" s="50">
        <v>1.4831204714140641E-3</v>
      </c>
      <c r="N13787" s="50">
        <v>4.7800000000000002E-2</v>
      </c>
      <c r="O13787" s="50">
        <v>4.82E-2</v>
      </c>
      <c r="R13787" s="59"/>
    </row>
    <row r="13788" spans="11:18" x14ac:dyDescent="0.2">
      <c r="K13788" s="17">
        <v>13779</v>
      </c>
      <c r="L13788" s="50">
        <v>1.7936517220983469E-3</v>
      </c>
      <c r="M13788" s="50">
        <v>1.8078237119345808E-3</v>
      </c>
      <c r="N13788" s="50">
        <v>5.2200000000000003E-2</v>
      </c>
      <c r="O13788" s="50">
        <v>5.28E-2</v>
      </c>
      <c r="R13788" s="59"/>
    </row>
    <row r="13789" spans="11:18" x14ac:dyDescent="0.2">
      <c r="K13789" s="17">
        <v>13780</v>
      </c>
      <c r="L13789" s="50">
        <v>1.8171567486330567E-3</v>
      </c>
      <c r="M13789" s="50">
        <v>1.8311151335594232E-3</v>
      </c>
      <c r="N13789" s="50">
        <v>5.16E-2</v>
      </c>
      <c r="O13789" s="50">
        <v>5.1799999999999999E-2</v>
      </c>
      <c r="R13789" s="59"/>
    </row>
    <row r="13790" spans="11:18" x14ac:dyDescent="0.2">
      <c r="K13790" s="17">
        <v>13781</v>
      </c>
      <c r="L13790" s="50">
        <v>1.9460414607532298E-3</v>
      </c>
      <c r="M13790" s="50">
        <v>1.9601492948882432E-3</v>
      </c>
      <c r="N13790" s="50">
        <v>5.1999999999999998E-2</v>
      </c>
      <c r="O13790" s="50">
        <v>5.2200000000000003E-2</v>
      </c>
      <c r="R13790" s="59"/>
    </row>
    <row r="13791" spans="11:18" x14ac:dyDescent="0.2">
      <c r="K13791" s="17">
        <v>13782</v>
      </c>
      <c r="L13791" s="50">
        <v>1.674011094373661E-3</v>
      </c>
      <c r="M13791" s="50">
        <v>1.6875530776368742E-3</v>
      </c>
      <c r="N13791" s="50">
        <v>0.05</v>
      </c>
      <c r="O13791" s="50">
        <v>5.04E-2</v>
      </c>
      <c r="R13791" s="59"/>
    </row>
    <row r="13792" spans="11:18" x14ac:dyDescent="0.2">
      <c r="K13792" s="17">
        <v>13783</v>
      </c>
      <c r="L13792" s="50">
        <v>1.6283013071949799E-3</v>
      </c>
      <c r="M13792" s="50">
        <v>1.6416644796829563E-3</v>
      </c>
      <c r="N13792" s="50">
        <v>4.9599999999999998E-2</v>
      </c>
      <c r="O13792" s="50">
        <v>4.9599999999999998E-2</v>
      </c>
      <c r="R13792" s="59"/>
    </row>
    <row r="13793" spans="11:18" x14ac:dyDescent="0.2">
      <c r="K13793" s="17">
        <v>13784</v>
      </c>
      <c r="L13793" s="50">
        <v>1.6585542127768441E-3</v>
      </c>
      <c r="M13793" s="50">
        <v>1.6720576163770876E-3</v>
      </c>
      <c r="N13793" s="50">
        <v>0.05</v>
      </c>
      <c r="O13793" s="50">
        <v>5.0200000000000002E-2</v>
      </c>
      <c r="R13793" s="59"/>
    </row>
    <row r="13794" spans="11:18" x14ac:dyDescent="0.2">
      <c r="K13794" s="17">
        <v>13785</v>
      </c>
      <c r="L13794" s="50">
        <v>1.7484496297919361E-3</v>
      </c>
      <c r="M13794" s="50">
        <v>1.7617487702366282E-3</v>
      </c>
      <c r="N13794" s="50">
        <v>4.9200000000000001E-2</v>
      </c>
      <c r="O13794" s="50">
        <v>4.9200000000000001E-2</v>
      </c>
      <c r="R13794" s="59"/>
    </row>
    <row r="13795" spans="11:18" x14ac:dyDescent="0.2">
      <c r="K13795" s="17">
        <v>13786</v>
      </c>
      <c r="L13795" s="50">
        <v>1.7850977229925057E-3</v>
      </c>
      <c r="M13795" s="50">
        <v>1.7987659614518922E-3</v>
      </c>
      <c r="N13795" s="50">
        <v>0.05</v>
      </c>
      <c r="O13795" s="50">
        <v>5.0799999999999998E-2</v>
      </c>
      <c r="R13795" s="59"/>
    </row>
    <row r="13796" spans="11:18" x14ac:dyDescent="0.2">
      <c r="K13796" s="17">
        <v>13787</v>
      </c>
      <c r="L13796" s="50">
        <v>1.7254743218496906E-3</v>
      </c>
      <c r="M13796" s="50">
        <v>1.7389988431321451E-3</v>
      </c>
      <c r="N13796" s="50">
        <v>4.9799999999999997E-2</v>
      </c>
      <c r="O13796" s="50">
        <v>5.0200000000000002E-2</v>
      </c>
      <c r="R13796" s="59"/>
    </row>
    <row r="13797" spans="11:18" x14ac:dyDescent="0.2">
      <c r="K13797" s="17">
        <v>13788</v>
      </c>
      <c r="L13797" s="50">
        <v>1.5137987200401564E-3</v>
      </c>
      <c r="M13797" s="50">
        <v>1.5263223118400461E-3</v>
      </c>
      <c r="N13797" s="50">
        <v>4.6399999999999997E-2</v>
      </c>
      <c r="O13797" s="50">
        <v>4.6600000000000003E-2</v>
      </c>
      <c r="R13797" s="59"/>
    </row>
    <row r="13798" spans="11:18" x14ac:dyDescent="0.2">
      <c r="K13798" s="17">
        <v>13789</v>
      </c>
      <c r="L13798" s="50">
        <v>1.7985269318903498E-3</v>
      </c>
      <c r="M13798" s="50">
        <v>1.8120995494309625E-3</v>
      </c>
      <c r="N13798" s="50">
        <v>0.05</v>
      </c>
      <c r="O13798" s="50">
        <v>5.0200000000000002E-2</v>
      </c>
      <c r="R13798" s="59"/>
    </row>
    <row r="13799" spans="11:18" x14ac:dyDescent="0.2">
      <c r="K13799" s="17">
        <v>13790</v>
      </c>
      <c r="L13799" s="50">
        <v>1.9391849569837681E-3</v>
      </c>
      <c r="M13799" s="50">
        <v>1.9540468344713706E-3</v>
      </c>
      <c r="N13799" s="50">
        <v>5.5E-2</v>
      </c>
      <c r="O13799" s="50">
        <v>5.5E-2</v>
      </c>
      <c r="R13799" s="59"/>
    </row>
    <row r="13800" spans="11:18" x14ac:dyDescent="0.2">
      <c r="K13800" s="17">
        <v>13791</v>
      </c>
      <c r="L13800" s="50">
        <v>1.9141643601544931E-3</v>
      </c>
      <c r="M13800" s="50">
        <v>1.9291200875775796E-3</v>
      </c>
      <c r="N13800" s="50">
        <v>5.5199999999999999E-2</v>
      </c>
      <c r="O13800" s="50">
        <v>5.5599999999999997E-2</v>
      </c>
      <c r="R13800" s="59"/>
    </row>
    <row r="13801" spans="11:18" x14ac:dyDescent="0.2">
      <c r="K13801" s="17">
        <v>13792</v>
      </c>
      <c r="L13801" s="50">
        <v>1.7660018467891543E-3</v>
      </c>
      <c r="M13801" s="50">
        <v>1.7796431268255056E-3</v>
      </c>
      <c r="N13801" s="50">
        <v>5.0200000000000002E-2</v>
      </c>
      <c r="O13801" s="50">
        <v>5.0599999999999999E-2</v>
      </c>
      <c r="R13801" s="59"/>
    </row>
    <row r="13802" spans="11:18" x14ac:dyDescent="0.2">
      <c r="K13802" s="17">
        <v>13793</v>
      </c>
      <c r="L13802" s="50">
        <v>1.5294001679813643E-3</v>
      </c>
      <c r="M13802" s="50">
        <v>1.5424024694358901E-3</v>
      </c>
      <c r="N13802" s="50">
        <v>4.82E-2</v>
      </c>
      <c r="O13802" s="50">
        <v>4.8399999999999999E-2</v>
      </c>
      <c r="R13802" s="59"/>
    </row>
    <row r="13803" spans="11:18" x14ac:dyDescent="0.2">
      <c r="K13803" s="17">
        <v>13794</v>
      </c>
      <c r="L13803" s="50">
        <v>1.8113360227404905E-3</v>
      </c>
      <c r="M13803" s="50">
        <v>1.8257757696910624E-3</v>
      </c>
      <c r="N13803" s="50">
        <v>5.3400000000000003E-2</v>
      </c>
      <c r="O13803" s="50">
        <v>5.3600000000000002E-2</v>
      </c>
      <c r="R13803" s="59"/>
    </row>
    <row r="13804" spans="11:18" x14ac:dyDescent="0.2">
      <c r="K13804" s="17">
        <v>13795</v>
      </c>
      <c r="L13804" s="50">
        <v>1.7490928480432175E-3</v>
      </c>
      <c r="M13804" s="50">
        <v>1.7627984693742754E-3</v>
      </c>
      <c r="N13804" s="50">
        <v>5.0599999999999999E-2</v>
      </c>
      <c r="O13804" s="50">
        <v>5.0999999999999997E-2</v>
      </c>
      <c r="R13804" s="59"/>
    </row>
    <row r="13805" spans="11:18" x14ac:dyDescent="0.2">
      <c r="K13805" s="17">
        <v>13796</v>
      </c>
      <c r="L13805" s="50">
        <v>1.5779927504659043E-3</v>
      </c>
      <c r="M13805" s="50">
        <v>1.590977309702622E-3</v>
      </c>
      <c r="N13805" s="50">
        <v>4.82E-2</v>
      </c>
      <c r="O13805" s="50">
        <v>4.82E-2</v>
      </c>
      <c r="R13805" s="59"/>
    </row>
    <row r="13806" spans="11:18" x14ac:dyDescent="0.2">
      <c r="K13806" s="17">
        <v>13797</v>
      </c>
      <c r="L13806" s="50">
        <v>1.5957168723881414E-3</v>
      </c>
      <c r="M13806" s="50">
        <v>1.60872630227881E-3</v>
      </c>
      <c r="N13806" s="50">
        <v>4.8000000000000001E-2</v>
      </c>
      <c r="O13806" s="50">
        <v>4.8399999999999999E-2</v>
      </c>
      <c r="R13806" s="59"/>
    </row>
    <row r="13807" spans="11:18" x14ac:dyDescent="0.2">
      <c r="K13807" s="17">
        <v>13798</v>
      </c>
      <c r="L13807" s="50">
        <v>1.6757160648108269E-3</v>
      </c>
      <c r="M13807" s="50">
        <v>1.6904947392707469E-3</v>
      </c>
      <c r="N13807" s="50">
        <v>5.4800000000000001E-2</v>
      </c>
      <c r="O13807" s="50">
        <v>5.5399999999999998E-2</v>
      </c>
      <c r="R13807" s="59"/>
    </row>
    <row r="13808" spans="11:18" x14ac:dyDescent="0.2">
      <c r="K13808" s="17">
        <v>13799</v>
      </c>
      <c r="L13808" s="50">
        <v>1.8649044522355692E-3</v>
      </c>
      <c r="M13808" s="50">
        <v>1.8797914574024191E-3</v>
      </c>
      <c r="N13808" s="50">
        <v>5.5E-2</v>
      </c>
      <c r="O13808" s="50">
        <v>5.5800000000000002E-2</v>
      </c>
      <c r="R13808" s="59"/>
    </row>
    <row r="13809" spans="11:18" x14ac:dyDescent="0.2">
      <c r="K13809" s="17">
        <v>13800</v>
      </c>
      <c r="L13809" s="50">
        <v>1.7552312198044053E-3</v>
      </c>
      <c r="M13809" s="50">
        <v>1.7692394658341143E-3</v>
      </c>
      <c r="N13809" s="50">
        <v>5.1799999999999999E-2</v>
      </c>
      <c r="O13809" s="50">
        <v>5.1999999999999998E-2</v>
      </c>
      <c r="R13809" s="59"/>
    </row>
    <row r="13810" spans="11:18" x14ac:dyDescent="0.2">
      <c r="K13810" s="17">
        <v>13801</v>
      </c>
      <c r="L13810" s="50">
        <v>1.8043258135652096E-3</v>
      </c>
      <c r="M13810" s="50">
        <v>1.8173329142839058E-3</v>
      </c>
      <c r="N13810" s="50">
        <v>4.8000000000000001E-2</v>
      </c>
      <c r="O13810" s="50">
        <v>4.8000000000000001E-2</v>
      </c>
      <c r="R13810" s="59"/>
    </row>
    <row r="13811" spans="11:18" x14ac:dyDescent="0.2">
      <c r="K13811" s="17">
        <v>13802</v>
      </c>
      <c r="L13811" s="50">
        <v>2.1952712949329001E-3</v>
      </c>
      <c r="M13811" s="50">
        <v>2.2112891082693327E-3</v>
      </c>
      <c r="N13811" s="50">
        <v>5.8799999999999998E-2</v>
      </c>
      <c r="O13811" s="50">
        <v>5.9200000000000003E-2</v>
      </c>
      <c r="R13811" s="59"/>
    </row>
    <row r="13812" spans="11:18" x14ac:dyDescent="0.2">
      <c r="K13812" s="17">
        <v>13803</v>
      </c>
      <c r="L13812" s="50">
        <v>1.5810102060437453E-3</v>
      </c>
      <c r="M13812" s="50">
        <v>1.5935961695547633E-3</v>
      </c>
      <c r="N13812" s="50">
        <v>4.6600000000000003E-2</v>
      </c>
      <c r="O13812" s="50">
        <v>4.6800000000000001E-2</v>
      </c>
      <c r="R13812" s="59"/>
    </row>
    <row r="13813" spans="11:18" x14ac:dyDescent="0.2">
      <c r="K13813" s="17">
        <v>13804</v>
      </c>
      <c r="L13813" s="50">
        <v>1.8046052010969984E-3</v>
      </c>
      <c r="M13813" s="50">
        <v>1.8186461638121209E-3</v>
      </c>
      <c r="N13813" s="50">
        <v>5.1799999999999999E-2</v>
      </c>
      <c r="O13813" s="50">
        <v>5.1999999999999998E-2</v>
      </c>
      <c r="R13813" s="59"/>
    </row>
    <row r="13814" spans="11:18" x14ac:dyDescent="0.2">
      <c r="K13814" s="17">
        <v>13805</v>
      </c>
      <c r="L13814" s="50">
        <v>1.5282263573446967E-3</v>
      </c>
      <c r="M13814" s="50">
        <v>1.5407054363916661E-3</v>
      </c>
      <c r="N13814" s="50">
        <v>4.5999999999999999E-2</v>
      </c>
      <c r="O13814" s="50">
        <v>4.6399999999999997E-2</v>
      </c>
      <c r="R13814" s="59"/>
    </row>
    <row r="13815" spans="11:18" x14ac:dyDescent="0.2">
      <c r="K13815" s="17">
        <v>13806</v>
      </c>
      <c r="L13815" s="50">
        <v>1.834480177003893E-3</v>
      </c>
      <c r="M13815" s="50">
        <v>1.8492331946283671E-3</v>
      </c>
      <c r="N13815" s="50">
        <v>5.4199999999999998E-2</v>
      </c>
      <c r="O13815" s="50">
        <v>5.5399999999999998E-2</v>
      </c>
      <c r="R13815" s="59"/>
    </row>
    <row r="13816" spans="11:18" x14ac:dyDescent="0.2">
      <c r="K13816" s="17">
        <v>13807</v>
      </c>
      <c r="L13816" s="50">
        <v>1.6120675814208028E-3</v>
      </c>
      <c r="M13816" s="50">
        <v>1.6242356545701625E-3</v>
      </c>
      <c r="N13816" s="50">
        <v>4.4999999999999998E-2</v>
      </c>
      <c r="O13816" s="50">
        <v>4.4999999999999998E-2</v>
      </c>
      <c r="R13816" s="59"/>
    </row>
    <row r="13817" spans="11:18" x14ac:dyDescent="0.2">
      <c r="K13817" s="17">
        <v>13808</v>
      </c>
      <c r="L13817" s="50">
        <v>1.7136386384285966E-3</v>
      </c>
      <c r="M13817" s="50">
        <v>1.7279086990917719E-3</v>
      </c>
      <c r="N13817" s="50">
        <v>5.28E-2</v>
      </c>
      <c r="O13817" s="50">
        <v>5.3600000000000002E-2</v>
      </c>
      <c r="R13817" s="59"/>
    </row>
    <row r="13818" spans="11:18" x14ac:dyDescent="0.2">
      <c r="K13818" s="17">
        <v>13809</v>
      </c>
      <c r="L13818" s="50">
        <v>1.7390971030825696E-3</v>
      </c>
      <c r="M13818" s="50">
        <v>1.7527238967925953E-3</v>
      </c>
      <c r="N13818" s="50">
        <v>5.04E-2</v>
      </c>
      <c r="O13818" s="50">
        <v>5.0999999999999997E-2</v>
      </c>
      <c r="R13818" s="59"/>
    </row>
    <row r="13819" spans="11:18" x14ac:dyDescent="0.2">
      <c r="K13819" s="17">
        <v>13810</v>
      </c>
      <c r="L13819" s="50">
        <v>1.7831280672554431E-3</v>
      </c>
      <c r="M13819" s="50">
        <v>1.7970965931322371E-3</v>
      </c>
      <c r="N13819" s="50">
        <v>5.0999999999999997E-2</v>
      </c>
      <c r="O13819" s="50">
        <v>5.2400000000000002E-2</v>
      </c>
      <c r="R13819" s="59"/>
    </row>
    <row r="13820" spans="11:18" x14ac:dyDescent="0.2">
      <c r="K13820" s="17">
        <v>13811</v>
      </c>
      <c r="L13820" s="50">
        <v>1.9832548711932411E-3</v>
      </c>
      <c r="M13820" s="50">
        <v>1.9982682368726344E-3</v>
      </c>
      <c r="N13820" s="50">
        <v>5.5199999999999999E-2</v>
      </c>
      <c r="O13820" s="50">
        <v>5.6000000000000001E-2</v>
      </c>
      <c r="R13820" s="59"/>
    </row>
    <row r="13821" spans="11:18" x14ac:dyDescent="0.2">
      <c r="K13821" s="17">
        <v>13812</v>
      </c>
      <c r="L13821" s="50">
        <v>1.9616797245002975E-3</v>
      </c>
      <c r="M13821" s="50">
        <v>1.9764521962539858E-3</v>
      </c>
      <c r="N13821" s="50">
        <v>5.3999999999999999E-2</v>
      </c>
      <c r="O13821" s="50">
        <v>5.5E-2</v>
      </c>
      <c r="R13821" s="59"/>
    </row>
    <row r="13822" spans="11:18" x14ac:dyDescent="0.2">
      <c r="K13822" s="17">
        <v>13813</v>
      </c>
      <c r="L13822" s="50">
        <v>1.5193761377147157E-3</v>
      </c>
      <c r="M13822" s="50">
        <v>1.5325105048337344E-3</v>
      </c>
      <c r="N13822" s="50">
        <v>4.8800000000000003E-2</v>
      </c>
      <c r="O13822" s="50">
        <v>4.9000000000000002E-2</v>
      </c>
      <c r="R13822" s="59"/>
    </row>
    <row r="13823" spans="11:18" x14ac:dyDescent="0.2">
      <c r="K13823" s="17">
        <v>13814</v>
      </c>
      <c r="L13823" s="50">
        <v>1.7390012836827993E-3</v>
      </c>
      <c r="M13823" s="50">
        <v>1.7535211710546996E-3</v>
      </c>
      <c r="N13823" s="50">
        <v>5.3199999999999997E-2</v>
      </c>
      <c r="O13823" s="50">
        <v>5.4399999999999997E-2</v>
      </c>
      <c r="R13823" s="59"/>
    </row>
    <row r="13824" spans="11:18" x14ac:dyDescent="0.2">
      <c r="K13824" s="17">
        <v>13815</v>
      </c>
      <c r="L13824" s="50">
        <v>1.6457594510037186E-3</v>
      </c>
      <c r="M13824" s="50">
        <v>1.6594208119919888E-3</v>
      </c>
      <c r="N13824" s="50">
        <v>5.0599999999999999E-2</v>
      </c>
      <c r="O13824" s="50">
        <v>5.0999999999999997E-2</v>
      </c>
      <c r="R13824" s="59"/>
    </row>
    <row r="13825" spans="11:18" x14ac:dyDescent="0.2">
      <c r="K13825" s="17">
        <v>13816</v>
      </c>
      <c r="L13825" s="50">
        <v>1.5330024920360394E-3</v>
      </c>
      <c r="M13825" s="50">
        <v>1.5469260353025668E-3</v>
      </c>
      <c r="N13825" s="50">
        <v>5.1799999999999999E-2</v>
      </c>
      <c r="O13825" s="50">
        <v>5.1999999999999998E-2</v>
      </c>
      <c r="R13825" s="59"/>
    </row>
    <row r="13826" spans="11:18" x14ac:dyDescent="0.2">
      <c r="K13826" s="17">
        <v>13817</v>
      </c>
      <c r="L13826" s="50">
        <v>1.9515323599310329E-3</v>
      </c>
      <c r="M13826" s="50">
        <v>1.9668486385599538E-3</v>
      </c>
      <c r="N13826" s="50">
        <v>5.6399999999999999E-2</v>
      </c>
      <c r="O13826" s="50">
        <v>5.6800000000000003E-2</v>
      </c>
      <c r="R13826" s="59"/>
    </row>
    <row r="13827" spans="11:18" x14ac:dyDescent="0.2">
      <c r="K13827" s="17">
        <v>13818</v>
      </c>
      <c r="L13827" s="50">
        <v>1.6393187561761031E-3</v>
      </c>
      <c r="M13827" s="50">
        <v>1.652664572349754E-3</v>
      </c>
      <c r="N13827" s="50">
        <v>4.9399999999999999E-2</v>
      </c>
      <c r="O13827" s="50">
        <v>4.9599999999999998E-2</v>
      </c>
      <c r="R13827" s="59"/>
    </row>
    <row r="13828" spans="11:18" x14ac:dyDescent="0.2">
      <c r="K13828" s="17">
        <v>13819</v>
      </c>
      <c r="L13828" s="50">
        <v>1.6646927490130852E-3</v>
      </c>
      <c r="M13828" s="50">
        <v>1.6785360389449876E-3</v>
      </c>
      <c r="N13828" s="50">
        <v>5.1400000000000001E-2</v>
      </c>
      <c r="O13828" s="50">
        <v>5.16E-2</v>
      </c>
      <c r="R13828" s="59"/>
    </row>
    <row r="13829" spans="11:18" x14ac:dyDescent="0.2">
      <c r="K13829" s="17">
        <v>13820</v>
      </c>
      <c r="L13829" s="50">
        <v>1.7416241845407254E-3</v>
      </c>
      <c r="M13829" s="50">
        <v>1.7547949226870063E-3</v>
      </c>
      <c r="N13829" s="50">
        <v>4.8399999999999999E-2</v>
      </c>
      <c r="O13829" s="50">
        <v>4.8800000000000003E-2</v>
      </c>
      <c r="R13829" s="59"/>
    </row>
    <row r="13830" spans="11:18" x14ac:dyDescent="0.2">
      <c r="K13830" s="17">
        <v>13821</v>
      </c>
      <c r="L13830" s="50">
        <v>1.7037426052078676E-3</v>
      </c>
      <c r="M13830" s="50">
        <v>1.7178547428082834E-3</v>
      </c>
      <c r="N13830" s="50">
        <v>5.2400000000000002E-2</v>
      </c>
      <c r="O13830" s="50">
        <v>5.2400000000000002E-2</v>
      </c>
      <c r="R13830" s="59"/>
    </row>
    <row r="13831" spans="11:18" x14ac:dyDescent="0.2">
      <c r="K13831" s="17">
        <v>13822</v>
      </c>
      <c r="L13831" s="50">
        <v>1.6823270395196178E-3</v>
      </c>
      <c r="M13831" s="50">
        <v>1.6961735035008864E-3</v>
      </c>
      <c r="N13831" s="50">
        <v>5.1400000000000001E-2</v>
      </c>
      <c r="O13831" s="50">
        <v>5.1400000000000001E-2</v>
      </c>
      <c r="R13831" s="59"/>
    </row>
    <row r="13832" spans="11:18" x14ac:dyDescent="0.2">
      <c r="K13832" s="17">
        <v>13823</v>
      </c>
      <c r="L13832" s="50">
        <v>1.3667946855803685E-3</v>
      </c>
      <c r="M13832" s="50">
        <v>1.3789340021820755E-3</v>
      </c>
      <c r="N13832" s="50">
        <v>4.5199999999999997E-2</v>
      </c>
      <c r="O13832" s="50">
        <v>4.5199999999999997E-2</v>
      </c>
      <c r="R13832" s="59"/>
    </row>
    <row r="13833" spans="11:18" x14ac:dyDescent="0.2">
      <c r="K13833" s="17">
        <v>13824</v>
      </c>
      <c r="L13833" s="50">
        <v>1.9804165189741649E-3</v>
      </c>
      <c r="M13833" s="50">
        <v>1.9954693346065141E-3</v>
      </c>
      <c r="N13833" s="50">
        <v>5.5399999999999998E-2</v>
      </c>
      <c r="O13833" s="50">
        <v>5.5800000000000002E-2</v>
      </c>
      <c r="R13833" s="59"/>
    </row>
    <row r="13834" spans="11:18" x14ac:dyDescent="0.2">
      <c r="K13834" s="17">
        <v>13825</v>
      </c>
      <c r="L13834" s="50">
        <v>1.5024165041663037E-3</v>
      </c>
      <c r="M13834" s="50">
        <v>1.5160476658981406E-3</v>
      </c>
      <c r="N13834" s="50">
        <v>5.0599999999999999E-2</v>
      </c>
      <c r="O13834" s="50">
        <v>5.0999999999999997E-2</v>
      </c>
      <c r="R13834" s="59"/>
    </row>
    <row r="13835" spans="11:18" x14ac:dyDescent="0.2">
      <c r="K13835" s="17">
        <v>13826</v>
      </c>
      <c r="L13835" s="50">
        <v>1.7562212693301386E-3</v>
      </c>
      <c r="M13835" s="50">
        <v>1.770233368975466E-3</v>
      </c>
      <c r="N13835" s="50">
        <v>5.1799999999999999E-2</v>
      </c>
      <c r="O13835" s="50">
        <v>5.2200000000000003E-2</v>
      </c>
      <c r="R13835" s="59"/>
    </row>
    <row r="13836" spans="11:18" x14ac:dyDescent="0.2">
      <c r="K13836" s="17">
        <v>13827</v>
      </c>
      <c r="L13836" s="50">
        <v>1.7390564362671334E-3</v>
      </c>
      <c r="M13836" s="50">
        <v>1.7526857118924852E-3</v>
      </c>
      <c r="N13836" s="50">
        <v>5.04E-2</v>
      </c>
      <c r="O13836" s="50">
        <v>5.0799999999999998E-2</v>
      </c>
      <c r="R13836" s="59"/>
    </row>
    <row r="13837" spans="11:18" x14ac:dyDescent="0.2">
      <c r="K13837" s="17">
        <v>13828</v>
      </c>
      <c r="L13837" s="50">
        <v>1.5837546071646412E-3</v>
      </c>
      <c r="M13837" s="50">
        <v>1.5966938796316487E-3</v>
      </c>
      <c r="N13837" s="50">
        <v>4.7800000000000002E-2</v>
      </c>
      <c r="O13837" s="50">
        <v>4.82E-2</v>
      </c>
      <c r="R13837" s="59"/>
    </row>
    <row r="13838" spans="11:18" x14ac:dyDescent="0.2">
      <c r="K13838" s="17">
        <v>13829</v>
      </c>
      <c r="L13838" s="50">
        <v>1.496772175926615E-3</v>
      </c>
      <c r="M13838" s="50">
        <v>1.5096897682304606E-3</v>
      </c>
      <c r="N13838" s="50">
        <v>4.8000000000000001E-2</v>
      </c>
      <c r="O13838" s="50">
        <v>4.8399999999999999E-2</v>
      </c>
      <c r="R13838" s="59"/>
    </row>
    <row r="13839" spans="11:18" x14ac:dyDescent="0.2">
      <c r="K13839" s="17">
        <v>13830</v>
      </c>
      <c r="L13839" s="50">
        <v>1.7225257429522203E-3</v>
      </c>
      <c r="M13839" s="50">
        <v>1.7367112908106173E-3</v>
      </c>
      <c r="N13839" s="50">
        <v>5.2600000000000001E-2</v>
      </c>
      <c r="O13839" s="50">
        <v>5.28E-2</v>
      </c>
      <c r="R13839" s="59"/>
    </row>
    <row r="13840" spans="11:18" x14ac:dyDescent="0.2">
      <c r="K13840" s="17">
        <v>13831</v>
      </c>
      <c r="L13840" s="50">
        <v>1.7944678774773528E-3</v>
      </c>
      <c r="M13840" s="50">
        <v>1.8084570890953219E-3</v>
      </c>
      <c r="N13840" s="50">
        <v>5.16E-2</v>
      </c>
      <c r="O13840" s="50">
        <v>5.2200000000000003E-2</v>
      </c>
      <c r="R13840" s="59"/>
    </row>
    <row r="13841" spans="11:18" x14ac:dyDescent="0.2">
      <c r="K13841" s="17">
        <v>13832</v>
      </c>
      <c r="L13841" s="50">
        <v>1.7139880220107975E-3</v>
      </c>
      <c r="M13841" s="50">
        <v>1.7283602882934988E-3</v>
      </c>
      <c r="N13841" s="50">
        <v>5.2999999999999999E-2</v>
      </c>
      <c r="O13841" s="50">
        <v>5.3800000000000001E-2</v>
      </c>
      <c r="R13841" s="59"/>
    </row>
    <row r="13842" spans="11:18" x14ac:dyDescent="0.2">
      <c r="K13842" s="17">
        <v>13833</v>
      </c>
      <c r="L13842" s="50">
        <v>1.6832626884699727E-3</v>
      </c>
      <c r="M13842" s="50">
        <v>1.6965939251946565E-3</v>
      </c>
      <c r="N13842" s="50">
        <v>4.9399999999999999E-2</v>
      </c>
      <c r="O13842" s="50">
        <v>4.9599999999999998E-2</v>
      </c>
      <c r="R13842" s="59"/>
    </row>
    <row r="13843" spans="11:18" x14ac:dyDescent="0.2">
      <c r="K13843" s="17">
        <v>13834</v>
      </c>
      <c r="L13843" s="50">
        <v>1.6447422705968143E-3</v>
      </c>
      <c r="M13843" s="50">
        <v>1.6583390858137023E-3</v>
      </c>
      <c r="N13843" s="50">
        <v>5.04E-2</v>
      </c>
      <c r="O13843" s="50">
        <v>5.0799999999999998E-2</v>
      </c>
      <c r="R13843" s="59"/>
    </row>
    <row r="13844" spans="11:18" x14ac:dyDescent="0.2">
      <c r="K13844" s="17">
        <v>13835</v>
      </c>
      <c r="L13844" s="50">
        <v>1.869011361368393E-3</v>
      </c>
      <c r="M13844" s="50">
        <v>1.8832078007947374E-3</v>
      </c>
      <c r="N13844" s="50">
        <v>5.2400000000000002E-2</v>
      </c>
      <c r="O13844" s="50">
        <v>5.2600000000000001E-2</v>
      </c>
      <c r="R13844" s="59"/>
    </row>
    <row r="13845" spans="11:18" x14ac:dyDescent="0.2">
      <c r="K13845" s="17">
        <v>13836</v>
      </c>
      <c r="L13845" s="50">
        <v>1.6860512877308431E-3</v>
      </c>
      <c r="M13845" s="50">
        <v>1.700464661091058E-3</v>
      </c>
      <c r="N13845" s="50">
        <v>5.3400000000000003E-2</v>
      </c>
      <c r="O13845" s="50">
        <v>5.3999999999999999E-2</v>
      </c>
      <c r="R13845" s="59"/>
    </row>
    <row r="13846" spans="11:18" x14ac:dyDescent="0.2">
      <c r="K13846" s="17">
        <v>13837</v>
      </c>
      <c r="L13846" s="50">
        <v>1.8138235901056067E-3</v>
      </c>
      <c r="M13846" s="50">
        <v>1.8272111704429391E-3</v>
      </c>
      <c r="N13846" s="50">
        <v>4.9000000000000002E-2</v>
      </c>
      <c r="O13846" s="50">
        <v>4.9799999999999997E-2</v>
      </c>
      <c r="R13846" s="59"/>
    </row>
    <row r="13847" spans="11:18" x14ac:dyDescent="0.2">
      <c r="K13847" s="17">
        <v>13838</v>
      </c>
      <c r="L13847" s="50">
        <v>1.6411711829692535E-3</v>
      </c>
      <c r="M13847" s="50">
        <v>1.6557153763233487E-3</v>
      </c>
      <c r="N13847" s="50">
        <v>5.3999999999999999E-2</v>
      </c>
      <c r="O13847" s="50">
        <v>5.4399999999999997E-2</v>
      </c>
      <c r="R13847" s="59"/>
    </row>
    <row r="13848" spans="11:18" x14ac:dyDescent="0.2">
      <c r="K13848" s="17">
        <v>13839</v>
      </c>
      <c r="L13848" s="50">
        <v>1.6436577221659967E-3</v>
      </c>
      <c r="M13848" s="50">
        <v>1.6564416465739337E-3</v>
      </c>
      <c r="N13848" s="50">
        <v>4.7199999999999999E-2</v>
      </c>
      <c r="O13848" s="50">
        <v>4.7399999999999998E-2</v>
      </c>
      <c r="R13848" s="59"/>
    </row>
    <row r="13849" spans="11:18" x14ac:dyDescent="0.2">
      <c r="K13849" s="17">
        <v>13840</v>
      </c>
      <c r="L13849" s="50">
        <v>1.8232283390703025E-3</v>
      </c>
      <c r="M13849" s="50">
        <v>1.8372201619813943E-3</v>
      </c>
      <c r="N13849" s="50">
        <v>5.16E-2</v>
      </c>
      <c r="O13849" s="50">
        <v>5.1799999999999999E-2</v>
      </c>
      <c r="R13849" s="59"/>
    </row>
    <row r="13850" spans="11:18" x14ac:dyDescent="0.2">
      <c r="K13850" s="17">
        <v>13841</v>
      </c>
      <c r="L13850" s="50">
        <v>1.6788137033454176E-3</v>
      </c>
      <c r="M13850" s="50">
        <v>1.6926898381497012E-3</v>
      </c>
      <c r="N13850" s="50">
        <v>5.1400000000000001E-2</v>
      </c>
      <c r="O13850" s="50">
        <v>5.1799999999999999E-2</v>
      </c>
      <c r="R13850" s="59"/>
    </row>
    <row r="13851" spans="11:18" x14ac:dyDescent="0.2">
      <c r="K13851" s="17">
        <v>13842</v>
      </c>
      <c r="L13851" s="50">
        <v>1.3926790328527632E-3</v>
      </c>
      <c r="M13851" s="50">
        <v>1.4051020735767852E-3</v>
      </c>
      <c r="N13851" s="50">
        <v>4.5999999999999999E-2</v>
      </c>
      <c r="O13851" s="50">
        <v>4.6399999999999997E-2</v>
      </c>
      <c r="R13851" s="59"/>
    </row>
    <row r="13852" spans="11:18" x14ac:dyDescent="0.2">
      <c r="K13852" s="17">
        <v>13843</v>
      </c>
      <c r="L13852" s="50">
        <v>1.5588610923202065E-3</v>
      </c>
      <c r="M13852" s="50">
        <v>1.5712255386785981E-3</v>
      </c>
      <c r="N13852" s="50">
        <v>4.5600000000000002E-2</v>
      </c>
      <c r="O13852" s="50">
        <v>4.6399999999999997E-2</v>
      </c>
      <c r="R13852" s="59"/>
    </row>
    <row r="13853" spans="11:18" x14ac:dyDescent="0.2">
      <c r="K13853" s="17">
        <v>13844</v>
      </c>
      <c r="L13853" s="50">
        <v>1.8428523839438889E-3</v>
      </c>
      <c r="M13853" s="50">
        <v>1.8565963362859727E-3</v>
      </c>
      <c r="N13853" s="50">
        <v>5.0799999999999998E-2</v>
      </c>
      <c r="O13853" s="50">
        <v>5.0799999999999998E-2</v>
      </c>
      <c r="R13853" s="59"/>
    </row>
    <row r="13854" spans="11:18" x14ac:dyDescent="0.2">
      <c r="K13854" s="17">
        <v>13845</v>
      </c>
      <c r="L13854" s="50">
        <v>1.7392592473368161E-3</v>
      </c>
      <c r="M13854" s="50">
        <v>1.7538700242314032E-3</v>
      </c>
      <c r="N13854" s="50">
        <v>5.3999999999999999E-2</v>
      </c>
      <c r="O13854" s="50">
        <v>5.4600000000000003E-2</v>
      </c>
      <c r="R13854" s="59"/>
    </row>
    <row r="13855" spans="11:18" x14ac:dyDescent="0.2">
      <c r="K13855" s="17">
        <v>13846</v>
      </c>
      <c r="L13855" s="50">
        <v>1.6917941006033832E-3</v>
      </c>
      <c r="M13855" s="50">
        <v>1.7040917942985729E-3</v>
      </c>
      <c r="N13855" s="50">
        <v>4.5400000000000003E-2</v>
      </c>
      <c r="O13855" s="50">
        <v>4.5400000000000003E-2</v>
      </c>
      <c r="R13855" s="59"/>
    </row>
    <row r="13856" spans="11:18" x14ac:dyDescent="0.2">
      <c r="K13856" s="17">
        <v>13847</v>
      </c>
      <c r="L13856" s="50">
        <v>1.8681555378569428E-3</v>
      </c>
      <c r="M13856" s="50">
        <v>1.8832479509024278E-3</v>
      </c>
      <c r="N13856" s="50">
        <v>5.5599999999999997E-2</v>
      </c>
      <c r="O13856" s="50">
        <v>5.6000000000000001E-2</v>
      </c>
      <c r="R13856" s="59"/>
    </row>
    <row r="13857" spans="11:18" x14ac:dyDescent="0.2">
      <c r="K13857" s="17">
        <v>13848</v>
      </c>
      <c r="L13857" s="50">
        <v>1.8402123803305448E-3</v>
      </c>
      <c r="M13857" s="50">
        <v>1.8552602603845109E-3</v>
      </c>
      <c r="N13857" s="50">
        <v>5.5599999999999997E-2</v>
      </c>
      <c r="O13857" s="50">
        <v>5.6000000000000001E-2</v>
      </c>
      <c r="R13857" s="59"/>
    </row>
    <row r="13858" spans="11:18" x14ac:dyDescent="0.2">
      <c r="K13858" s="17">
        <v>13849</v>
      </c>
      <c r="L13858" s="50">
        <v>1.8784928344286324E-3</v>
      </c>
      <c r="M13858" s="50">
        <v>1.8934533746638447E-3</v>
      </c>
      <c r="N13858" s="50">
        <v>5.5199999999999999E-2</v>
      </c>
      <c r="O13858" s="50">
        <v>5.5800000000000002E-2</v>
      </c>
      <c r="R13858" s="59"/>
    </row>
    <row r="13859" spans="11:18" x14ac:dyDescent="0.2">
      <c r="K13859" s="17">
        <v>13850</v>
      </c>
      <c r="L13859" s="50">
        <v>1.7386071475981755E-3</v>
      </c>
      <c r="M13859" s="50">
        <v>1.7538610771625624E-3</v>
      </c>
      <c r="N13859" s="50">
        <v>5.6399999999999999E-2</v>
      </c>
      <c r="O13859" s="50">
        <v>5.7000000000000002E-2</v>
      </c>
      <c r="R13859" s="59"/>
    </row>
    <row r="13860" spans="11:18" x14ac:dyDescent="0.2">
      <c r="K13860" s="17">
        <v>13851</v>
      </c>
      <c r="L13860" s="50">
        <v>1.6294968571520347E-3</v>
      </c>
      <c r="M13860" s="50">
        <v>1.6429690315877242E-3</v>
      </c>
      <c r="N13860" s="50">
        <v>0.05</v>
      </c>
      <c r="O13860" s="50">
        <v>5.0200000000000002E-2</v>
      </c>
      <c r="R13860" s="59"/>
    </row>
    <row r="13861" spans="11:18" x14ac:dyDescent="0.2">
      <c r="K13861" s="17">
        <v>13852</v>
      </c>
      <c r="L13861" s="50">
        <v>1.79845271261938E-3</v>
      </c>
      <c r="M13861" s="50">
        <v>1.811474302085976E-3</v>
      </c>
      <c r="N13861" s="50">
        <v>4.7800000000000002E-2</v>
      </c>
      <c r="O13861" s="50">
        <v>4.8399999999999999E-2</v>
      </c>
      <c r="R13861" s="59"/>
    </row>
    <row r="13862" spans="11:18" x14ac:dyDescent="0.2">
      <c r="K13862" s="17">
        <v>13853</v>
      </c>
      <c r="L13862" s="50">
        <v>1.7974549477716081E-3</v>
      </c>
      <c r="M13862" s="50">
        <v>1.812596808589527E-3</v>
      </c>
      <c r="N13862" s="50">
        <v>5.62E-2</v>
      </c>
      <c r="O13862" s="50">
        <v>5.6599999999999998E-2</v>
      </c>
      <c r="R13862" s="59"/>
    </row>
    <row r="13863" spans="11:18" x14ac:dyDescent="0.2">
      <c r="K13863" s="17">
        <v>13854</v>
      </c>
      <c r="L13863" s="50">
        <v>1.6875261871614213E-3</v>
      </c>
      <c r="M13863" s="50">
        <v>1.7011674403142908E-3</v>
      </c>
      <c r="N13863" s="50">
        <v>5.0599999999999999E-2</v>
      </c>
      <c r="O13863" s="50">
        <v>5.0599999999999999E-2</v>
      </c>
      <c r="R13863" s="59"/>
    </row>
    <row r="13864" spans="11:18" x14ac:dyDescent="0.2">
      <c r="K13864" s="17">
        <v>13855</v>
      </c>
      <c r="L13864" s="50">
        <v>1.8114944025740258E-3</v>
      </c>
      <c r="M13864" s="50">
        <v>1.8258682931465789E-3</v>
      </c>
      <c r="N13864" s="50">
        <v>5.2999999999999999E-2</v>
      </c>
      <c r="O13864" s="50">
        <v>5.3800000000000001E-2</v>
      </c>
      <c r="R13864" s="59"/>
    </row>
    <row r="13865" spans="11:18" x14ac:dyDescent="0.2">
      <c r="K13865" s="17">
        <v>13856</v>
      </c>
      <c r="L13865" s="50">
        <v>1.7239454060684577E-3</v>
      </c>
      <c r="M13865" s="50">
        <v>1.737702068569045E-3</v>
      </c>
      <c r="N13865" s="50">
        <v>5.0999999999999997E-2</v>
      </c>
      <c r="O13865" s="50">
        <v>5.0999999999999997E-2</v>
      </c>
      <c r="R13865" s="59"/>
    </row>
    <row r="13866" spans="11:18" x14ac:dyDescent="0.2">
      <c r="K13866" s="17">
        <v>13857</v>
      </c>
      <c r="L13866" s="50">
        <v>1.8403480369242377E-3</v>
      </c>
      <c r="M13866" s="50">
        <v>1.854475227553192E-3</v>
      </c>
      <c r="N13866" s="50">
        <v>5.1999999999999998E-2</v>
      </c>
      <c r="O13866" s="50">
        <v>5.2400000000000002E-2</v>
      </c>
      <c r="R13866" s="59"/>
    </row>
    <row r="13867" spans="11:18" x14ac:dyDescent="0.2">
      <c r="K13867" s="17">
        <v>13858</v>
      </c>
      <c r="L13867" s="50">
        <v>1.7931815059159142E-3</v>
      </c>
      <c r="M13867" s="50">
        <v>1.8068652487092066E-3</v>
      </c>
      <c r="N13867" s="50">
        <v>5.0200000000000002E-2</v>
      </c>
      <c r="O13867" s="50">
        <v>5.1200000000000002E-2</v>
      </c>
      <c r="R13867" s="59"/>
    </row>
    <row r="13868" spans="11:18" x14ac:dyDescent="0.2">
      <c r="K13868" s="17">
        <v>13859</v>
      </c>
      <c r="L13868" s="50">
        <v>1.6985835704719599E-3</v>
      </c>
      <c r="M13868" s="50">
        <v>1.7123224444992469E-3</v>
      </c>
      <c r="N13868" s="50">
        <v>5.0599999999999999E-2</v>
      </c>
      <c r="O13868" s="50">
        <v>5.1200000000000002E-2</v>
      </c>
      <c r="R13868" s="59"/>
    </row>
    <row r="13869" spans="11:18" x14ac:dyDescent="0.2">
      <c r="K13869" s="17">
        <v>13860</v>
      </c>
      <c r="L13869" s="50">
        <v>1.6671092241706631E-3</v>
      </c>
      <c r="M13869" s="50">
        <v>1.6801032307516238E-3</v>
      </c>
      <c r="N13869" s="50">
        <v>4.8000000000000001E-2</v>
      </c>
      <c r="O13869" s="50">
        <v>4.82E-2</v>
      </c>
      <c r="R13869" s="59"/>
    </row>
    <row r="13870" spans="11:18" x14ac:dyDescent="0.2">
      <c r="K13870" s="17">
        <v>13861</v>
      </c>
      <c r="L13870" s="50">
        <v>1.7024961923628363E-3</v>
      </c>
      <c r="M13870" s="50">
        <v>1.7161521627652491E-3</v>
      </c>
      <c r="N13870" s="50">
        <v>5.04E-2</v>
      </c>
      <c r="O13870" s="50">
        <v>5.0799999999999998E-2</v>
      </c>
      <c r="R13870" s="59"/>
    </row>
    <row r="13871" spans="11:18" x14ac:dyDescent="0.2">
      <c r="K13871" s="17">
        <v>13862</v>
      </c>
      <c r="L13871" s="50">
        <v>1.5208247193000232E-3</v>
      </c>
      <c r="M13871" s="50">
        <v>1.5331972960147225E-3</v>
      </c>
      <c r="N13871" s="50">
        <v>4.58E-2</v>
      </c>
      <c r="O13871" s="50">
        <v>4.6399999999999997E-2</v>
      </c>
      <c r="R13871" s="59"/>
    </row>
    <row r="13872" spans="11:18" x14ac:dyDescent="0.2">
      <c r="K13872" s="17">
        <v>13863</v>
      </c>
      <c r="L13872" s="50">
        <v>1.5330095352534239E-3</v>
      </c>
      <c r="M13872" s="50">
        <v>1.5455582894354494E-3</v>
      </c>
      <c r="N13872" s="50">
        <v>4.6399999999999997E-2</v>
      </c>
      <c r="O13872" s="50">
        <v>4.6600000000000003E-2</v>
      </c>
      <c r="R13872" s="59"/>
    </row>
    <row r="13873" spans="11:18" x14ac:dyDescent="0.2">
      <c r="K13873" s="17">
        <v>13864</v>
      </c>
      <c r="L13873" s="50">
        <v>1.5819164804347639E-3</v>
      </c>
      <c r="M13873" s="50">
        <v>1.5949181054097587E-3</v>
      </c>
      <c r="N13873" s="50">
        <v>4.8000000000000001E-2</v>
      </c>
      <c r="O13873" s="50">
        <v>4.8399999999999999E-2</v>
      </c>
      <c r="R13873" s="59"/>
    </row>
    <row r="13874" spans="11:18" x14ac:dyDescent="0.2">
      <c r="K13874" s="17">
        <v>13865</v>
      </c>
      <c r="L13874" s="50">
        <v>1.9016317924494871E-3</v>
      </c>
      <c r="M13874" s="50">
        <v>1.9164848106539313E-3</v>
      </c>
      <c r="N13874" s="50">
        <v>5.4800000000000001E-2</v>
      </c>
      <c r="O13874" s="50">
        <v>5.5199999999999999E-2</v>
      </c>
      <c r="R13874" s="59"/>
    </row>
    <row r="13875" spans="11:18" x14ac:dyDescent="0.2">
      <c r="K13875" s="17">
        <v>13866</v>
      </c>
      <c r="L13875" s="50">
        <v>1.9977427248078724E-3</v>
      </c>
      <c r="M13875" s="50">
        <v>2.0128060195403999E-3</v>
      </c>
      <c r="N13875" s="50">
        <v>5.5599999999999997E-2</v>
      </c>
      <c r="O13875" s="50">
        <v>5.6000000000000001E-2</v>
      </c>
      <c r="R13875" s="59"/>
    </row>
    <row r="13876" spans="11:18" x14ac:dyDescent="0.2">
      <c r="K13876" s="17">
        <v>13867</v>
      </c>
      <c r="L13876" s="50">
        <v>1.6625052248672291E-3</v>
      </c>
      <c r="M13876" s="50">
        <v>1.6749238960593515E-3</v>
      </c>
      <c r="N13876" s="50">
        <v>4.5600000000000002E-2</v>
      </c>
      <c r="O13876" s="50">
        <v>4.6399999999999997E-2</v>
      </c>
      <c r="R13876" s="59"/>
    </row>
    <row r="13877" spans="11:18" x14ac:dyDescent="0.2">
      <c r="K13877" s="17">
        <v>13868</v>
      </c>
      <c r="L13877" s="50">
        <v>1.6037706288991331E-3</v>
      </c>
      <c r="M13877" s="50">
        <v>1.6165567301740214E-3</v>
      </c>
      <c r="N13877" s="50">
        <v>4.7399999999999998E-2</v>
      </c>
      <c r="O13877" s="50">
        <v>4.7399999999999998E-2</v>
      </c>
      <c r="R13877" s="59"/>
    </row>
    <row r="13878" spans="11:18" x14ac:dyDescent="0.2">
      <c r="K13878" s="17">
        <v>13869</v>
      </c>
      <c r="L13878" s="50">
        <v>1.7760687746058736E-3</v>
      </c>
      <c r="M13878" s="50">
        <v>1.7902786512885975E-3</v>
      </c>
      <c r="N13878" s="50">
        <v>5.2600000000000001E-2</v>
      </c>
      <c r="O13878" s="50">
        <v>5.28E-2</v>
      </c>
      <c r="R13878" s="59"/>
    </row>
    <row r="13879" spans="11:18" x14ac:dyDescent="0.2">
      <c r="K13879" s="17">
        <v>13870</v>
      </c>
      <c r="L13879" s="50">
        <v>2.0441729524287651E-3</v>
      </c>
      <c r="M13879" s="50">
        <v>2.0591253813154894E-3</v>
      </c>
      <c r="N13879" s="50">
        <v>5.5199999999999999E-2</v>
      </c>
      <c r="O13879" s="50">
        <v>5.5399999999999998E-2</v>
      </c>
      <c r="R13879" s="59"/>
    </row>
    <row r="13880" spans="11:18" x14ac:dyDescent="0.2">
      <c r="K13880" s="17">
        <v>13871</v>
      </c>
      <c r="L13880" s="50">
        <v>1.6343532325897999E-3</v>
      </c>
      <c r="M13880" s="50">
        <v>1.6486349000650569E-3</v>
      </c>
      <c r="N13880" s="50">
        <v>5.28E-2</v>
      </c>
      <c r="O13880" s="50">
        <v>5.3400000000000003E-2</v>
      </c>
      <c r="R13880" s="59"/>
    </row>
    <row r="13881" spans="11:18" x14ac:dyDescent="0.2">
      <c r="K13881" s="17">
        <v>13872</v>
      </c>
      <c r="L13881" s="50">
        <v>1.7427461458211237E-3</v>
      </c>
      <c r="M13881" s="50">
        <v>1.7558895554352538E-3</v>
      </c>
      <c r="N13881" s="50">
        <v>4.8399999999999999E-2</v>
      </c>
      <c r="O13881" s="50">
        <v>4.8800000000000003E-2</v>
      </c>
      <c r="R13881" s="59"/>
    </row>
    <row r="13882" spans="11:18" x14ac:dyDescent="0.2">
      <c r="K13882" s="17">
        <v>13873</v>
      </c>
      <c r="L13882" s="50">
        <v>1.5444124906646354E-3</v>
      </c>
      <c r="M13882" s="50">
        <v>1.5560410706464377E-3</v>
      </c>
      <c r="N13882" s="50">
        <v>4.2999999999999997E-2</v>
      </c>
      <c r="O13882" s="50">
        <v>4.2999999999999997E-2</v>
      </c>
      <c r="R13882" s="59"/>
    </row>
    <row r="13883" spans="11:18" x14ac:dyDescent="0.2">
      <c r="K13883" s="17">
        <v>13874</v>
      </c>
      <c r="L13883" s="50">
        <v>1.7139608108986256E-3</v>
      </c>
      <c r="M13883" s="50">
        <v>1.7290591569399923E-3</v>
      </c>
      <c r="N13883" s="50">
        <v>5.62E-2</v>
      </c>
      <c r="O13883" s="50">
        <v>5.62E-2</v>
      </c>
      <c r="R13883" s="59"/>
    </row>
    <row r="13884" spans="11:18" x14ac:dyDescent="0.2">
      <c r="K13884" s="17">
        <v>13875</v>
      </c>
      <c r="L13884" s="50">
        <v>1.6174830842296593E-3</v>
      </c>
      <c r="M13884" s="50">
        <v>1.6300476929292369E-3</v>
      </c>
      <c r="N13884" s="50">
        <v>4.6199999999999998E-2</v>
      </c>
      <c r="O13884" s="50">
        <v>4.6800000000000001E-2</v>
      </c>
      <c r="R13884" s="59"/>
    </row>
    <row r="13885" spans="11:18" x14ac:dyDescent="0.2">
      <c r="K13885" s="17">
        <v>13876</v>
      </c>
      <c r="L13885" s="50">
        <v>1.7673331680040014E-3</v>
      </c>
      <c r="M13885" s="50">
        <v>1.7805962359721597E-3</v>
      </c>
      <c r="N13885" s="50">
        <v>4.8800000000000003E-2</v>
      </c>
      <c r="O13885" s="50">
        <v>4.9399999999999999E-2</v>
      </c>
      <c r="R13885" s="59"/>
    </row>
    <row r="13886" spans="11:18" x14ac:dyDescent="0.2">
      <c r="K13886" s="17">
        <v>13877</v>
      </c>
      <c r="L13886" s="50">
        <v>1.9087632886474815E-3</v>
      </c>
      <c r="M13886" s="50">
        <v>1.9237703710177751E-3</v>
      </c>
      <c r="N13886" s="50">
        <v>5.5599999999999997E-2</v>
      </c>
      <c r="O13886" s="50">
        <v>5.5599999999999997E-2</v>
      </c>
      <c r="R13886" s="59"/>
    </row>
    <row r="13887" spans="11:18" x14ac:dyDescent="0.2">
      <c r="K13887" s="17">
        <v>13878</v>
      </c>
      <c r="L13887" s="50">
        <v>1.7996595299500104E-3</v>
      </c>
      <c r="M13887" s="50">
        <v>1.814216976319661E-3</v>
      </c>
      <c r="N13887" s="50">
        <v>5.3999999999999999E-2</v>
      </c>
      <c r="O13887" s="50">
        <v>5.3999999999999999E-2</v>
      </c>
      <c r="R13887" s="59"/>
    </row>
    <row r="13888" spans="11:18" x14ac:dyDescent="0.2">
      <c r="K13888" s="17">
        <v>13879</v>
      </c>
      <c r="L13888" s="50">
        <v>1.6989570977647616E-3</v>
      </c>
      <c r="M13888" s="50">
        <v>1.7122556139595665E-3</v>
      </c>
      <c r="N13888" s="50">
        <v>4.9000000000000002E-2</v>
      </c>
      <c r="O13888" s="50">
        <v>4.9399999999999999E-2</v>
      </c>
      <c r="R13888" s="59"/>
    </row>
    <row r="13889" spans="11:18" x14ac:dyDescent="0.2">
      <c r="K13889" s="17">
        <v>13880</v>
      </c>
      <c r="L13889" s="50">
        <v>2.0526088777444306E-3</v>
      </c>
      <c r="M13889" s="50">
        <v>2.0674643236754191E-3</v>
      </c>
      <c r="N13889" s="50">
        <v>5.4800000000000001E-2</v>
      </c>
      <c r="O13889" s="50">
        <v>5.5E-2</v>
      </c>
      <c r="R13889" s="59"/>
    </row>
    <row r="13890" spans="11:18" x14ac:dyDescent="0.2">
      <c r="K13890" s="17">
        <v>13881</v>
      </c>
      <c r="L13890" s="50">
        <v>1.82554537763293E-3</v>
      </c>
      <c r="M13890" s="50">
        <v>1.8389384504988069E-3</v>
      </c>
      <c r="N13890" s="50">
        <v>4.9200000000000001E-2</v>
      </c>
      <c r="O13890" s="50">
        <v>4.9799999999999997E-2</v>
      </c>
      <c r="R13890" s="59"/>
    </row>
    <row r="13891" spans="11:18" x14ac:dyDescent="0.2">
      <c r="K13891" s="17">
        <v>13882</v>
      </c>
      <c r="L13891" s="50">
        <v>1.6692444019906407E-3</v>
      </c>
      <c r="M13891" s="50">
        <v>1.6824793823406632E-3</v>
      </c>
      <c r="N13891" s="50">
        <v>4.8800000000000003E-2</v>
      </c>
      <c r="O13891" s="50">
        <v>4.9200000000000001E-2</v>
      </c>
      <c r="R13891" s="59"/>
    </row>
    <row r="13892" spans="11:18" x14ac:dyDescent="0.2">
      <c r="K13892" s="17">
        <v>13883</v>
      </c>
      <c r="L13892" s="50">
        <v>1.7784161557191816E-3</v>
      </c>
      <c r="M13892" s="50">
        <v>1.7935754826122515E-3</v>
      </c>
      <c r="N13892" s="50">
        <v>5.6000000000000001E-2</v>
      </c>
      <c r="O13892" s="50">
        <v>5.6599999999999998E-2</v>
      </c>
      <c r="R13892" s="59"/>
    </row>
    <row r="13893" spans="11:18" x14ac:dyDescent="0.2">
      <c r="K13893" s="17">
        <v>13884</v>
      </c>
      <c r="L13893" s="50">
        <v>1.7043703133551673E-3</v>
      </c>
      <c r="M13893" s="50">
        <v>1.718224010789676E-3</v>
      </c>
      <c r="N13893" s="50">
        <v>5.1400000000000001E-2</v>
      </c>
      <c r="O13893" s="50">
        <v>5.1400000000000001E-2</v>
      </c>
      <c r="R13893" s="59"/>
    </row>
    <row r="13894" spans="11:18" x14ac:dyDescent="0.2">
      <c r="K13894" s="17">
        <v>13885</v>
      </c>
      <c r="L13894" s="50">
        <v>1.8044093296245907E-3</v>
      </c>
      <c r="M13894" s="50">
        <v>1.818761417713268E-3</v>
      </c>
      <c r="N13894" s="50">
        <v>5.3199999999999997E-2</v>
      </c>
      <c r="O13894" s="50">
        <v>5.3199999999999997E-2</v>
      </c>
      <c r="R13894" s="59"/>
    </row>
    <row r="13895" spans="11:18" x14ac:dyDescent="0.2">
      <c r="K13895" s="17">
        <v>13886</v>
      </c>
      <c r="L13895" s="50">
        <v>1.6964360128458073E-3</v>
      </c>
      <c r="M13895" s="50">
        <v>1.709850216372557E-3</v>
      </c>
      <c r="N13895" s="50">
        <v>4.9599999999999998E-2</v>
      </c>
      <c r="O13895" s="50">
        <v>4.9799999999999997E-2</v>
      </c>
      <c r="R13895" s="59"/>
    </row>
    <row r="13896" spans="11:18" x14ac:dyDescent="0.2">
      <c r="K13896" s="17">
        <v>13887</v>
      </c>
      <c r="L13896" s="50">
        <v>1.6436054461870689E-3</v>
      </c>
      <c r="M13896" s="50">
        <v>1.6564896344449566E-3</v>
      </c>
      <c r="N13896" s="50">
        <v>4.7600000000000003E-2</v>
      </c>
      <c r="O13896" s="50">
        <v>4.7800000000000002E-2</v>
      </c>
      <c r="R13896" s="59"/>
    </row>
    <row r="13897" spans="11:18" x14ac:dyDescent="0.2">
      <c r="K13897" s="17">
        <v>13888</v>
      </c>
      <c r="L13897" s="50">
        <v>1.4901133220809916E-3</v>
      </c>
      <c r="M13897" s="50">
        <v>1.5014137085301747E-3</v>
      </c>
      <c r="N13897" s="50">
        <v>4.1799999999999997E-2</v>
      </c>
      <c r="O13897" s="50">
        <v>4.1799999999999997E-2</v>
      </c>
      <c r="R13897" s="59"/>
    </row>
    <row r="13898" spans="11:18" x14ac:dyDescent="0.2">
      <c r="K13898" s="17">
        <v>13889</v>
      </c>
      <c r="L13898" s="50">
        <v>1.9061246117516421E-3</v>
      </c>
      <c r="M13898" s="50">
        <v>1.9216893057029771E-3</v>
      </c>
      <c r="N13898" s="50">
        <v>5.74E-2</v>
      </c>
      <c r="O13898" s="50">
        <v>5.8000000000000003E-2</v>
      </c>
      <c r="R13898" s="59"/>
    </row>
    <row r="13899" spans="11:18" x14ac:dyDescent="0.2">
      <c r="K13899" s="17">
        <v>13890</v>
      </c>
      <c r="L13899" s="50">
        <v>1.7014267594895845E-3</v>
      </c>
      <c r="M13899" s="50">
        <v>1.7153581474686557E-3</v>
      </c>
      <c r="N13899" s="50">
        <v>5.1400000000000001E-2</v>
      </c>
      <c r="O13899" s="50">
        <v>5.2200000000000003E-2</v>
      </c>
      <c r="R13899" s="59"/>
    </row>
    <row r="13900" spans="11:18" x14ac:dyDescent="0.2">
      <c r="K13900" s="17">
        <v>13891</v>
      </c>
      <c r="L13900" s="50">
        <v>1.5985550858482987E-3</v>
      </c>
      <c r="M13900" s="50">
        <v>1.6133254076502457E-3</v>
      </c>
      <c r="N13900" s="50">
        <v>5.4800000000000001E-2</v>
      </c>
      <c r="O13900" s="50">
        <v>5.5199999999999999E-2</v>
      </c>
      <c r="R13900" s="59"/>
    </row>
    <row r="13901" spans="11:18" x14ac:dyDescent="0.2">
      <c r="K13901" s="17">
        <v>13892</v>
      </c>
      <c r="L13901" s="50">
        <v>1.7035883233145707E-3</v>
      </c>
      <c r="M13901" s="50">
        <v>1.7172208830805176E-3</v>
      </c>
      <c r="N13901" s="50">
        <v>5.04E-2</v>
      </c>
      <c r="O13901" s="50">
        <v>5.0599999999999999E-2</v>
      </c>
      <c r="R13901" s="59"/>
    </row>
    <row r="13902" spans="11:18" x14ac:dyDescent="0.2">
      <c r="K13902" s="17">
        <v>13893</v>
      </c>
      <c r="L13902" s="50">
        <v>1.7947031700911258E-3</v>
      </c>
      <c r="M13902" s="50">
        <v>1.8094223775869324E-3</v>
      </c>
      <c r="N13902" s="50">
        <v>5.4600000000000003E-2</v>
      </c>
      <c r="O13902" s="50">
        <v>5.5E-2</v>
      </c>
      <c r="R13902" s="59"/>
    </row>
    <row r="13903" spans="11:18" x14ac:dyDescent="0.2">
      <c r="K13903" s="17">
        <v>13894</v>
      </c>
      <c r="L13903" s="50">
        <v>1.6647032766572022E-3</v>
      </c>
      <c r="M13903" s="50">
        <v>1.6780234235566343E-3</v>
      </c>
      <c r="N13903" s="50">
        <v>4.9200000000000001E-2</v>
      </c>
      <c r="O13903" s="50">
        <v>4.9399999999999999E-2</v>
      </c>
      <c r="R13903" s="59"/>
    </row>
    <row r="13904" spans="11:18" x14ac:dyDescent="0.2">
      <c r="K13904" s="17">
        <v>13895</v>
      </c>
      <c r="L13904" s="50">
        <v>1.8385989153790192E-3</v>
      </c>
      <c r="M13904" s="50">
        <v>1.8528056598499242E-3</v>
      </c>
      <c r="N13904" s="50">
        <v>5.2400000000000002E-2</v>
      </c>
      <c r="O13904" s="50">
        <v>5.2600000000000001E-2</v>
      </c>
      <c r="R13904" s="59"/>
    </row>
    <row r="13905" spans="11:18" x14ac:dyDescent="0.2">
      <c r="K13905" s="17">
        <v>13896</v>
      </c>
      <c r="L13905" s="50">
        <v>1.8595536490898432E-3</v>
      </c>
      <c r="M13905" s="50">
        <v>1.874095945341E-3</v>
      </c>
      <c r="N13905" s="50">
        <v>5.3600000000000002E-2</v>
      </c>
      <c r="O13905" s="50">
        <v>5.4199999999999998E-2</v>
      </c>
      <c r="R13905" s="59"/>
    </row>
    <row r="13906" spans="11:18" x14ac:dyDescent="0.2">
      <c r="K13906" s="17">
        <v>13897</v>
      </c>
      <c r="L13906" s="50">
        <v>1.7897381340548336E-3</v>
      </c>
      <c r="M13906" s="50">
        <v>1.8050135077770492E-3</v>
      </c>
      <c r="N13906" s="50">
        <v>5.6599999999999998E-2</v>
      </c>
      <c r="O13906" s="50">
        <v>5.7000000000000002E-2</v>
      </c>
      <c r="R13906" s="59"/>
    </row>
    <row r="13907" spans="11:18" x14ac:dyDescent="0.2">
      <c r="K13907" s="17">
        <v>13898</v>
      </c>
      <c r="L13907" s="50">
        <v>1.8905607151359926E-3</v>
      </c>
      <c r="M13907" s="50">
        <v>1.9058448413058311E-3</v>
      </c>
      <c r="N13907" s="50">
        <v>5.6599999999999998E-2</v>
      </c>
      <c r="O13907" s="50">
        <v>5.7000000000000002E-2</v>
      </c>
      <c r="R13907" s="59"/>
    </row>
    <row r="13908" spans="11:18" x14ac:dyDescent="0.2">
      <c r="K13908" s="17">
        <v>13899</v>
      </c>
      <c r="L13908" s="50">
        <v>1.8083062672191814E-3</v>
      </c>
      <c r="M13908" s="50">
        <v>1.8229687646639941E-3</v>
      </c>
      <c r="N13908" s="50">
        <v>5.4199999999999998E-2</v>
      </c>
      <c r="O13908" s="50">
        <v>5.4600000000000003E-2</v>
      </c>
      <c r="R13908" s="59"/>
    </row>
    <row r="13909" spans="11:18" x14ac:dyDescent="0.2">
      <c r="K13909" s="17">
        <v>13900</v>
      </c>
      <c r="L13909" s="50">
        <v>1.7969776077640543E-3</v>
      </c>
      <c r="M13909" s="50">
        <v>1.8113504108787659E-3</v>
      </c>
      <c r="N13909" s="50">
        <v>5.2999999999999999E-2</v>
      </c>
      <c r="O13909" s="50">
        <v>5.3800000000000001E-2</v>
      </c>
      <c r="R13909" s="59"/>
    </row>
    <row r="13910" spans="11:18" x14ac:dyDescent="0.2">
      <c r="K13910" s="17">
        <v>13901</v>
      </c>
      <c r="L13910" s="50">
        <v>1.6535632219124717E-3</v>
      </c>
      <c r="M13910" s="50">
        <v>1.6671657917342781E-3</v>
      </c>
      <c r="N13910" s="50">
        <v>5.04E-2</v>
      </c>
      <c r="O13910" s="50">
        <v>5.0799999999999998E-2</v>
      </c>
      <c r="R13910" s="59"/>
    </row>
    <row r="13911" spans="11:18" x14ac:dyDescent="0.2">
      <c r="K13911" s="17">
        <v>13902</v>
      </c>
      <c r="L13911" s="50">
        <v>1.7078230746933776E-3</v>
      </c>
      <c r="M13911" s="50">
        <v>1.7218315328952748E-3</v>
      </c>
      <c r="N13911" s="50">
        <v>5.1799999999999999E-2</v>
      </c>
      <c r="O13911" s="50">
        <v>5.2200000000000003E-2</v>
      </c>
      <c r="R13911" s="59"/>
    </row>
    <row r="13912" spans="11:18" x14ac:dyDescent="0.2">
      <c r="K13912" s="17">
        <v>13903</v>
      </c>
      <c r="L13912" s="50">
        <v>1.6454763592372188E-3</v>
      </c>
      <c r="M13912" s="50">
        <v>1.6591033663538788E-3</v>
      </c>
      <c r="N13912" s="50">
        <v>5.04E-2</v>
      </c>
      <c r="O13912" s="50">
        <v>5.0799999999999998E-2</v>
      </c>
      <c r="R13912" s="59"/>
    </row>
    <row r="13913" spans="11:18" x14ac:dyDescent="0.2">
      <c r="K13913" s="17">
        <v>13904</v>
      </c>
      <c r="L13913" s="50">
        <v>1.6665642232667941E-3</v>
      </c>
      <c r="M13913" s="50">
        <v>1.6800395339617356E-3</v>
      </c>
      <c r="N13913" s="50">
        <v>4.9599999999999998E-2</v>
      </c>
      <c r="O13913" s="50">
        <v>5.0599999999999999E-2</v>
      </c>
      <c r="R13913" s="59"/>
    </row>
    <row r="13914" spans="11:18" x14ac:dyDescent="0.2">
      <c r="K13914" s="17">
        <v>13905</v>
      </c>
      <c r="L13914" s="50">
        <v>1.648171163796563E-3</v>
      </c>
      <c r="M13914" s="50">
        <v>1.661854476420024E-3</v>
      </c>
      <c r="N13914" s="50">
        <v>5.0599999999999999E-2</v>
      </c>
      <c r="O13914" s="50">
        <v>5.0999999999999997E-2</v>
      </c>
      <c r="R13914" s="59"/>
    </row>
    <row r="13915" spans="11:18" x14ac:dyDescent="0.2">
      <c r="K13915" s="17">
        <v>13906</v>
      </c>
      <c r="L13915" s="50">
        <v>2.009298153723217E-3</v>
      </c>
      <c r="M13915" s="50">
        <v>2.024099172814757E-3</v>
      </c>
      <c r="N13915" s="50">
        <v>5.4600000000000003E-2</v>
      </c>
      <c r="O13915" s="50">
        <v>5.4800000000000001E-2</v>
      </c>
      <c r="R13915" s="59"/>
    </row>
    <row r="13916" spans="11:18" x14ac:dyDescent="0.2">
      <c r="K13916" s="17">
        <v>13907</v>
      </c>
      <c r="L13916" s="50">
        <v>1.6409789832243359E-3</v>
      </c>
      <c r="M13916" s="50">
        <v>1.6544497743234278E-3</v>
      </c>
      <c r="N13916" s="50">
        <v>0.05</v>
      </c>
      <c r="O13916" s="50">
        <v>0.05</v>
      </c>
      <c r="R13916" s="59"/>
    </row>
    <row r="13917" spans="11:18" x14ac:dyDescent="0.2">
      <c r="K13917" s="17">
        <v>13908</v>
      </c>
      <c r="L13917" s="50">
        <v>1.7163802193198056E-3</v>
      </c>
      <c r="M13917" s="50">
        <v>1.7302378577793132E-3</v>
      </c>
      <c r="N13917" s="50">
        <v>5.1400000000000001E-2</v>
      </c>
      <c r="O13917" s="50">
        <v>5.1400000000000001E-2</v>
      </c>
      <c r="R13917" s="59"/>
    </row>
    <row r="13918" spans="11:18" x14ac:dyDescent="0.2">
      <c r="K13918" s="17">
        <v>13909</v>
      </c>
      <c r="L13918" s="50">
        <v>1.6903884079628973E-3</v>
      </c>
      <c r="M13918" s="50">
        <v>1.7044043902166531E-3</v>
      </c>
      <c r="N13918" s="50">
        <v>5.16E-2</v>
      </c>
      <c r="O13918" s="50">
        <v>5.2400000000000002E-2</v>
      </c>
      <c r="R13918" s="59"/>
    </row>
    <row r="13919" spans="11:18" x14ac:dyDescent="0.2">
      <c r="K13919" s="17">
        <v>13910</v>
      </c>
      <c r="L13919" s="50">
        <v>1.472749406537762E-3</v>
      </c>
      <c r="M13919" s="50">
        <v>1.4852343377187494E-3</v>
      </c>
      <c r="N13919" s="50">
        <v>4.6399999999999997E-2</v>
      </c>
      <c r="O13919" s="50">
        <v>4.6600000000000003E-2</v>
      </c>
      <c r="R13919" s="59"/>
    </row>
    <row r="13920" spans="11:18" x14ac:dyDescent="0.2">
      <c r="K13920" s="17">
        <v>13911</v>
      </c>
      <c r="L13920" s="50">
        <v>1.4851881908026811E-3</v>
      </c>
      <c r="M13920" s="50">
        <v>1.4984526717976997E-3</v>
      </c>
      <c r="N13920" s="50">
        <v>4.9399999999999999E-2</v>
      </c>
      <c r="O13920" s="50">
        <v>4.9399999999999999E-2</v>
      </c>
      <c r="R13920" s="59"/>
    </row>
    <row r="13921" spans="11:18" x14ac:dyDescent="0.2">
      <c r="K13921" s="17">
        <v>13912</v>
      </c>
      <c r="L13921" s="50">
        <v>1.6605110767753889E-3</v>
      </c>
      <c r="M13921" s="50">
        <v>1.6745677934426762E-3</v>
      </c>
      <c r="N13921" s="50">
        <v>5.2200000000000003E-2</v>
      </c>
      <c r="O13921" s="50">
        <v>5.2400000000000002E-2</v>
      </c>
      <c r="R13921" s="59"/>
    </row>
    <row r="13922" spans="11:18" x14ac:dyDescent="0.2">
      <c r="K13922" s="17">
        <v>13913</v>
      </c>
      <c r="L13922" s="50">
        <v>1.79727598231297E-3</v>
      </c>
      <c r="M13922" s="50">
        <v>1.811742817664613E-3</v>
      </c>
      <c r="N13922" s="50">
        <v>5.3600000000000002E-2</v>
      </c>
      <c r="O13922" s="50">
        <v>5.3800000000000001E-2</v>
      </c>
      <c r="R13922" s="59"/>
    </row>
    <row r="13923" spans="11:18" x14ac:dyDescent="0.2">
      <c r="K13923" s="17">
        <v>13914</v>
      </c>
      <c r="L13923" s="50">
        <v>1.7547051745537686E-3</v>
      </c>
      <c r="M13923" s="50">
        <v>1.7693298457988344E-3</v>
      </c>
      <c r="N13923" s="50">
        <v>5.3999999999999999E-2</v>
      </c>
      <c r="O13923" s="50">
        <v>5.4600000000000003E-2</v>
      </c>
      <c r="R13923" s="59"/>
    </row>
    <row r="13924" spans="11:18" x14ac:dyDescent="0.2">
      <c r="K13924" s="17">
        <v>13915</v>
      </c>
      <c r="L13924" s="50">
        <v>1.5203897326192745E-3</v>
      </c>
      <c r="M13924" s="50">
        <v>1.5334277808117414E-3</v>
      </c>
      <c r="N13924" s="50">
        <v>4.8399999999999999E-2</v>
      </c>
      <c r="O13924" s="50">
        <v>4.8599999999999997E-2</v>
      </c>
      <c r="R13924" s="59"/>
    </row>
    <row r="13925" spans="11:18" x14ac:dyDescent="0.2">
      <c r="K13925" s="17">
        <v>13916</v>
      </c>
      <c r="L13925" s="50">
        <v>1.7532271647327342E-3</v>
      </c>
      <c r="M13925" s="50">
        <v>1.766512648144991E-3</v>
      </c>
      <c r="N13925" s="50">
        <v>4.9000000000000002E-2</v>
      </c>
      <c r="O13925" s="50">
        <v>4.9399999999999999E-2</v>
      </c>
      <c r="R13925" s="59"/>
    </row>
    <row r="13926" spans="11:18" x14ac:dyDescent="0.2">
      <c r="K13926" s="17">
        <v>13917</v>
      </c>
      <c r="L13926" s="50">
        <v>1.9402161944212799E-3</v>
      </c>
      <c r="M13926" s="50">
        <v>1.9548811457139005E-3</v>
      </c>
      <c r="N13926" s="50">
        <v>5.3999999999999999E-2</v>
      </c>
      <c r="O13926" s="50">
        <v>5.4399999999999997E-2</v>
      </c>
      <c r="R13926" s="59"/>
    </row>
    <row r="13927" spans="11:18" x14ac:dyDescent="0.2">
      <c r="K13927" s="17">
        <v>13918</v>
      </c>
      <c r="L13927" s="50">
        <v>1.9700522695737374E-3</v>
      </c>
      <c r="M13927" s="50">
        <v>1.9853720840203306E-3</v>
      </c>
      <c r="N13927" s="50">
        <v>5.6599999999999998E-2</v>
      </c>
      <c r="O13927" s="50">
        <v>5.6800000000000003E-2</v>
      </c>
      <c r="R13927" s="59"/>
    </row>
    <row r="13928" spans="11:18" x14ac:dyDescent="0.2">
      <c r="K13928" s="17">
        <v>13919</v>
      </c>
      <c r="L13928" s="50">
        <v>1.5531961813104646E-3</v>
      </c>
      <c r="M13928" s="50">
        <v>1.5671492125402993E-3</v>
      </c>
      <c r="N13928" s="50">
        <v>5.1799999999999999E-2</v>
      </c>
      <c r="O13928" s="50">
        <v>5.2200000000000003E-2</v>
      </c>
      <c r="R13928" s="59"/>
    </row>
    <row r="13929" spans="11:18" x14ac:dyDescent="0.2">
      <c r="K13929" s="17">
        <v>13920</v>
      </c>
      <c r="L13929" s="50">
        <v>1.7916082074751899E-3</v>
      </c>
      <c r="M13929" s="50">
        <v>1.8054388026089812E-3</v>
      </c>
      <c r="N13929" s="50">
        <v>5.1200000000000002E-2</v>
      </c>
      <c r="O13929" s="50">
        <v>5.1200000000000002E-2</v>
      </c>
      <c r="R13929" s="59"/>
    </row>
    <row r="13930" spans="11:18" x14ac:dyDescent="0.2">
      <c r="K13930" s="17">
        <v>13921</v>
      </c>
      <c r="L13930" s="50">
        <v>1.6112968489275033E-3</v>
      </c>
      <c r="M13930" s="50">
        <v>1.6243596832852902E-3</v>
      </c>
      <c r="N13930" s="50">
        <v>4.8399999999999999E-2</v>
      </c>
      <c r="O13930" s="50">
        <v>4.8800000000000003E-2</v>
      </c>
      <c r="R13930" s="59"/>
    </row>
    <row r="13931" spans="11:18" x14ac:dyDescent="0.2">
      <c r="K13931" s="17">
        <v>13922</v>
      </c>
      <c r="L13931" s="50">
        <v>1.7659838753972903E-3</v>
      </c>
      <c r="M13931" s="50">
        <v>1.7796859246017544E-3</v>
      </c>
      <c r="N13931" s="50">
        <v>5.0599999999999999E-2</v>
      </c>
      <c r="O13931" s="50">
        <v>5.0999999999999997E-2</v>
      </c>
      <c r="R13931" s="59"/>
    </row>
    <row r="13932" spans="11:18" x14ac:dyDescent="0.2">
      <c r="K13932" s="17">
        <v>13923</v>
      </c>
      <c r="L13932" s="50">
        <v>1.7032862183646242E-3</v>
      </c>
      <c r="M13932" s="50">
        <v>1.7171877233160167E-3</v>
      </c>
      <c r="N13932" s="50">
        <v>5.1400000000000001E-2</v>
      </c>
      <c r="O13932" s="50">
        <v>5.16E-2</v>
      </c>
      <c r="R13932" s="59"/>
    </row>
    <row r="13933" spans="11:18" x14ac:dyDescent="0.2">
      <c r="K13933" s="17">
        <v>13924</v>
      </c>
      <c r="L13933" s="50">
        <v>1.8378869791674443E-3</v>
      </c>
      <c r="M13933" s="50">
        <v>1.8523817485628874E-3</v>
      </c>
      <c r="N13933" s="50">
        <v>5.3600000000000002E-2</v>
      </c>
      <c r="O13933" s="50">
        <v>5.3999999999999999E-2</v>
      </c>
      <c r="R13933" s="59"/>
    </row>
    <row r="13934" spans="11:18" x14ac:dyDescent="0.2">
      <c r="K13934" s="17">
        <v>13925</v>
      </c>
      <c r="L13934" s="50">
        <v>1.9164325794209579E-3</v>
      </c>
      <c r="M13934" s="50">
        <v>1.9309077365650992E-3</v>
      </c>
      <c r="N13934" s="50">
        <v>5.3199999999999997E-2</v>
      </c>
      <c r="O13934" s="50">
        <v>5.3600000000000002E-2</v>
      </c>
      <c r="R13934" s="59"/>
    </row>
    <row r="13935" spans="11:18" x14ac:dyDescent="0.2">
      <c r="K13935" s="17">
        <v>13926</v>
      </c>
      <c r="L13935" s="50">
        <v>1.7620047052413124E-3</v>
      </c>
      <c r="M13935" s="50">
        <v>1.7753023812739394E-3</v>
      </c>
      <c r="N13935" s="50">
        <v>4.9000000000000002E-2</v>
      </c>
      <c r="O13935" s="50">
        <v>4.9399999999999999E-2</v>
      </c>
      <c r="R13935" s="59"/>
    </row>
    <row r="13936" spans="11:18" x14ac:dyDescent="0.2">
      <c r="K13936" s="17">
        <v>13927</v>
      </c>
      <c r="L13936" s="50">
        <v>1.7907354196561314E-3</v>
      </c>
      <c r="M13936" s="50">
        <v>1.8044969128229909E-3</v>
      </c>
      <c r="N13936" s="50">
        <v>5.0799999999999998E-2</v>
      </c>
      <c r="O13936" s="50">
        <v>5.1200000000000002E-2</v>
      </c>
      <c r="R13936" s="59"/>
    </row>
    <row r="13937" spans="11:18" x14ac:dyDescent="0.2">
      <c r="K13937" s="17">
        <v>13928</v>
      </c>
      <c r="L13937" s="50">
        <v>1.7484391068947247E-3</v>
      </c>
      <c r="M13937" s="50">
        <v>1.7625942146026123E-3</v>
      </c>
      <c r="N13937" s="50">
        <v>5.2400000000000002E-2</v>
      </c>
      <c r="O13937" s="50">
        <v>5.28E-2</v>
      </c>
      <c r="R13937" s="59"/>
    </row>
    <row r="13938" spans="11:18" x14ac:dyDescent="0.2">
      <c r="K13938" s="17">
        <v>13929</v>
      </c>
      <c r="L13938" s="50">
        <v>1.6718352728249894E-3</v>
      </c>
      <c r="M13938" s="50">
        <v>1.6850600773895166E-3</v>
      </c>
      <c r="N13938" s="50">
        <v>4.9000000000000002E-2</v>
      </c>
      <c r="O13938" s="50">
        <v>4.9399999999999999E-2</v>
      </c>
      <c r="R13938" s="59"/>
    </row>
    <row r="13939" spans="11:18" x14ac:dyDescent="0.2">
      <c r="K13939" s="17">
        <v>13930</v>
      </c>
      <c r="L13939" s="50">
        <v>1.8319871416917525E-3</v>
      </c>
      <c r="M13939" s="50">
        <v>1.8461971247847693E-3</v>
      </c>
      <c r="N13939" s="50">
        <v>5.2400000000000002E-2</v>
      </c>
      <c r="O13939" s="50">
        <v>5.2999999999999999E-2</v>
      </c>
      <c r="R13939" s="59"/>
    </row>
    <row r="13940" spans="11:18" x14ac:dyDescent="0.2">
      <c r="K13940" s="17">
        <v>13931</v>
      </c>
      <c r="L13940" s="50">
        <v>1.8666729411753007E-3</v>
      </c>
      <c r="M13940" s="50">
        <v>1.8808385440175648E-3</v>
      </c>
      <c r="N13940" s="50">
        <v>5.2400000000000002E-2</v>
      </c>
      <c r="O13940" s="50">
        <v>5.2400000000000002E-2</v>
      </c>
      <c r="R13940" s="59"/>
    </row>
    <row r="13941" spans="11:18" x14ac:dyDescent="0.2">
      <c r="K13941" s="17">
        <v>13932</v>
      </c>
      <c r="L13941" s="50">
        <v>1.6500985043237971E-3</v>
      </c>
      <c r="M13941" s="50">
        <v>1.6634940353439788E-3</v>
      </c>
      <c r="N13941" s="50">
        <v>4.9200000000000001E-2</v>
      </c>
      <c r="O13941" s="50">
        <v>0.05</v>
      </c>
      <c r="R13941" s="59"/>
    </row>
    <row r="13942" spans="11:18" x14ac:dyDescent="0.2">
      <c r="K13942" s="17">
        <v>13933</v>
      </c>
      <c r="L13942" s="50">
        <v>1.7226606028594158E-3</v>
      </c>
      <c r="M13942" s="50">
        <v>1.7368800257134506E-3</v>
      </c>
      <c r="N13942" s="50">
        <v>5.2600000000000001E-2</v>
      </c>
      <c r="O13942" s="50">
        <v>5.28E-2</v>
      </c>
      <c r="R13942" s="59"/>
    </row>
    <row r="13943" spans="11:18" x14ac:dyDescent="0.2">
      <c r="K13943" s="17">
        <v>13934</v>
      </c>
      <c r="L13943" s="50">
        <v>1.7078663502318773E-3</v>
      </c>
      <c r="M13943" s="50">
        <v>1.7217197434430847E-3</v>
      </c>
      <c r="N13943" s="50">
        <v>5.1200000000000002E-2</v>
      </c>
      <c r="O13943" s="50">
        <v>5.16E-2</v>
      </c>
      <c r="R13943" s="59"/>
    </row>
    <row r="13944" spans="11:18" x14ac:dyDescent="0.2">
      <c r="K13944" s="17">
        <v>13935</v>
      </c>
      <c r="L13944" s="50">
        <v>2.06573154052845E-3</v>
      </c>
      <c r="M13944" s="50">
        <v>2.0806130238990366E-3</v>
      </c>
      <c r="N13944" s="50">
        <v>5.4800000000000001E-2</v>
      </c>
      <c r="O13944" s="50">
        <v>5.5E-2</v>
      </c>
      <c r="R13944" s="59"/>
    </row>
    <row r="13945" spans="11:18" x14ac:dyDescent="0.2">
      <c r="K13945" s="17">
        <v>13936</v>
      </c>
      <c r="L13945" s="50">
        <v>1.6465330446488458E-3</v>
      </c>
      <c r="M13945" s="50">
        <v>1.6588620714415555E-3</v>
      </c>
      <c r="N13945" s="50">
        <v>4.5400000000000003E-2</v>
      </c>
      <c r="O13945" s="50">
        <v>4.5600000000000002E-2</v>
      </c>
      <c r="R13945" s="59"/>
    </row>
    <row r="13946" spans="11:18" x14ac:dyDescent="0.2">
      <c r="K13946" s="17">
        <v>13937</v>
      </c>
      <c r="L13946" s="50">
        <v>1.7540057470081325E-3</v>
      </c>
      <c r="M13946" s="50">
        <v>1.7678757322042123E-3</v>
      </c>
      <c r="N13946" s="50">
        <v>5.1400000000000001E-2</v>
      </c>
      <c r="O13946" s="50">
        <v>5.1400000000000001E-2</v>
      </c>
      <c r="R13946" s="59"/>
    </row>
    <row r="13947" spans="11:18" x14ac:dyDescent="0.2">
      <c r="K13947" s="17">
        <v>13938</v>
      </c>
      <c r="L13947" s="50">
        <v>1.4634868651182381E-3</v>
      </c>
      <c r="M13947" s="50">
        <v>1.4761830104393172E-3</v>
      </c>
      <c r="N13947" s="50">
        <v>4.7199999999999999E-2</v>
      </c>
      <c r="O13947" s="50">
        <v>4.7399999999999998E-2</v>
      </c>
      <c r="R13947" s="59"/>
    </row>
    <row r="13948" spans="11:18" x14ac:dyDescent="0.2">
      <c r="K13948" s="17">
        <v>13939</v>
      </c>
      <c r="L13948" s="50">
        <v>1.6670604289736757E-3</v>
      </c>
      <c r="M13948" s="50">
        <v>1.6809862914924445E-3</v>
      </c>
      <c r="N13948" s="50">
        <v>5.1400000000000001E-2</v>
      </c>
      <c r="O13948" s="50">
        <v>5.2200000000000003E-2</v>
      </c>
      <c r="R13948" s="59"/>
    </row>
    <row r="13949" spans="11:18" x14ac:dyDescent="0.2">
      <c r="K13949" s="17">
        <v>13940</v>
      </c>
      <c r="L13949" s="50">
        <v>1.838494149243012E-3</v>
      </c>
      <c r="M13949" s="50">
        <v>1.8533574064906006E-3</v>
      </c>
      <c r="N13949" s="50">
        <v>5.5E-2</v>
      </c>
      <c r="O13949" s="50">
        <v>5.5199999999999999E-2</v>
      </c>
      <c r="R13949" s="59"/>
    </row>
    <row r="13950" spans="11:18" x14ac:dyDescent="0.2">
      <c r="K13950" s="17">
        <v>13941</v>
      </c>
      <c r="L13950" s="50">
        <v>1.8868283373428324E-3</v>
      </c>
      <c r="M13950" s="50">
        <v>1.9006120528137068E-3</v>
      </c>
      <c r="N13950" s="50">
        <v>5.0799999999999998E-2</v>
      </c>
      <c r="O13950" s="50">
        <v>5.0999999999999997E-2</v>
      </c>
      <c r="R13950" s="59"/>
    </row>
    <row r="13951" spans="11:18" x14ac:dyDescent="0.2">
      <c r="K13951" s="17">
        <v>13942</v>
      </c>
      <c r="L13951" s="50">
        <v>1.8406112910452489E-3</v>
      </c>
      <c r="M13951" s="50">
        <v>1.854781849664423E-3</v>
      </c>
      <c r="N13951" s="50">
        <v>5.2400000000000002E-2</v>
      </c>
      <c r="O13951" s="50">
        <v>5.2600000000000001E-2</v>
      </c>
      <c r="R13951" s="59"/>
    </row>
    <row r="13952" spans="11:18" x14ac:dyDescent="0.2">
      <c r="K13952" s="17">
        <v>13943</v>
      </c>
      <c r="L13952" s="50">
        <v>1.6549475312118576E-3</v>
      </c>
      <c r="M13952" s="50">
        <v>1.6682455170203459E-3</v>
      </c>
      <c r="N13952" s="50">
        <v>4.9200000000000001E-2</v>
      </c>
      <c r="O13952" s="50">
        <v>4.9399999999999999E-2</v>
      </c>
      <c r="R13952" s="59"/>
    </row>
    <row r="13953" spans="11:18" x14ac:dyDescent="0.2">
      <c r="K13953" s="17">
        <v>13944</v>
      </c>
      <c r="L13953" s="50">
        <v>1.7842320889311825E-3</v>
      </c>
      <c r="M13953" s="50">
        <v>1.7982659045601768E-3</v>
      </c>
      <c r="N13953" s="50">
        <v>5.1799999999999999E-2</v>
      </c>
      <c r="O13953" s="50">
        <v>5.1999999999999998E-2</v>
      </c>
      <c r="R13953" s="59"/>
    </row>
    <row r="13954" spans="11:18" x14ac:dyDescent="0.2">
      <c r="K13954" s="17">
        <v>13945</v>
      </c>
      <c r="L13954" s="50">
        <v>1.801056331766796E-3</v>
      </c>
      <c r="M13954" s="50">
        <v>1.8145279226766109E-3</v>
      </c>
      <c r="N13954" s="50">
        <v>4.9799999999999997E-2</v>
      </c>
      <c r="O13954" s="50">
        <v>4.9799999999999997E-2</v>
      </c>
      <c r="R13954" s="59"/>
    </row>
    <row r="13955" spans="11:18" x14ac:dyDescent="0.2">
      <c r="K13955" s="17">
        <v>13946</v>
      </c>
      <c r="L13955" s="50">
        <v>1.4030803031564356E-3</v>
      </c>
      <c r="M13955" s="50">
        <v>1.4154266588722955E-3</v>
      </c>
      <c r="N13955" s="50">
        <v>4.58E-2</v>
      </c>
      <c r="O13955" s="50">
        <v>4.5999999999999999E-2</v>
      </c>
      <c r="R13955" s="59"/>
    </row>
    <row r="13956" spans="11:18" x14ac:dyDescent="0.2">
      <c r="K13956" s="17">
        <v>13947</v>
      </c>
      <c r="L13956" s="50">
        <v>1.577618751605885E-3</v>
      </c>
      <c r="M13956" s="50">
        <v>1.5908030627506055E-3</v>
      </c>
      <c r="N13956" s="50">
        <v>4.8399999999999999E-2</v>
      </c>
      <c r="O13956" s="50">
        <v>4.9200000000000001E-2</v>
      </c>
      <c r="R13956" s="59"/>
    </row>
    <row r="13957" spans="11:18" x14ac:dyDescent="0.2">
      <c r="K13957" s="17">
        <v>13948</v>
      </c>
      <c r="L13957" s="50">
        <v>1.753674438644618E-3</v>
      </c>
      <c r="M13957" s="50">
        <v>1.7670787520579776E-3</v>
      </c>
      <c r="N13957" s="50">
        <v>4.9599999999999998E-2</v>
      </c>
      <c r="O13957" s="50">
        <v>4.9599999999999998E-2</v>
      </c>
      <c r="R13957" s="59"/>
    </row>
    <row r="13958" spans="11:18" x14ac:dyDescent="0.2">
      <c r="K13958" s="17">
        <v>13949</v>
      </c>
      <c r="L13958" s="50">
        <v>1.7971079708066836E-3</v>
      </c>
      <c r="M13958" s="50">
        <v>1.8105265368408797E-3</v>
      </c>
      <c r="N13958" s="50">
        <v>4.9599999999999998E-2</v>
      </c>
      <c r="O13958" s="50">
        <v>4.9599999999999998E-2</v>
      </c>
      <c r="R13958" s="59"/>
    </row>
    <row r="13959" spans="11:18" x14ac:dyDescent="0.2">
      <c r="K13959" s="17">
        <v>13950</v>
      </c>
      <c r="L13959" s="50">
        <v>1.6136057773414357E-3</v>
      </c>
      <c r="M13959" s="50">
        <v>1.6259394050566853E-3</v>
      </c>
      <c r="N13959" s="50">
        <v>4.5600000000000002E-2</v>
      </c>
      <c r="O13959" s="50">
        <v>4.58E-2</v>
      </c>
      <c r="R13959" s="59"/>
    </row>
    <row r="13960" spans="11:18" x14ac:dyDescent="0.2">
      <c r="K13960" s="17">
        <v>13951</v>
      </c>
      <c r="L13960" s="50">
        <v>1.9958036796777407E-3</v>
      </c>
      <c r="M13960" s="50">
        <v>2.0105450303483552E-3</v>
      </c>
      <c r="N13960" s="50">
        <v>5.4199999999999998E-2</v>
      </c>
      <c r="O13960" s="50">
        <v>5.4600000000000003E-2</v>
      </c>
      <c r="R13960" s="59"/>
    </row>
    <row r="13961" spans="11:18" x14ac:dyDescent="0.2">
      <c r="K13961" s="17">
        <v>13952</v>
      </c>
      <c r="L13961" s="50">
        <v>1.6564377283025636E-3</v>
      </c>
      <c r="M13961" s="50">
        <v>1.6700342782208478E-3</v>
      </c>
      <c r="N13961" s="50">
        <v>5.04E-2</v>
      </c>
      <c r="O13961" s="50">
        <v>5.0599999999999999E-2</v>
      </c>
      <c r="R13961" s="59"/>
    </row>
    <row r="13962" spans="11:18" x14ac:dyDescent="0.2">
      <c r="K13962" s="17">
        <v>13953</v>
      </c>
      <c r="L13962" s="50">
        <v>1.800164686899955E-3</v>
      </c>
      <c r="M13962" s="50">
        <v>1.8139108507406129E-3</v>
      </c>
      <c r="N13962" s="50">
        <v>5.0799999999999998E-2</v>
      </c>
      <c r="O13962" s="50">
        <v>5.1200000000000002E-2</v>
      </c>
      <c r="R13962" s="59"/>
    </row>
    <row r="13963" spans="11:18" x14ac:dyDescent="0.2">
      <c r="K13963" s="17">
        <v>13954</v>
      </c>
      <c r="L13963" s="50">
        <v>1.8462673430897645E-3</v>
      </c>
      <c r="M13963" s="50">
        <v>1.8610855447345998E-3</v>
      </c>
      <c r="N13963" s="50">
        <v>5.4800000000000001E-2</v>
      </c>
      <c r="O13963" s="50">
        <v>5.5E-2</v>
      </c>
      <c r="R13963" s="59"/>
    </row>
    <row r="13964" spans="11:18" x14ac:dyDescent="0.2">
      <c r="K13964" s="17">
        <v>13955</v>
      </c>
      <c r="L13964" s="50">
        <v>1.6208477355848184E-3</v>
      </c>
      <c r="M13964" s="50">
        <v>1.6348088742698032E-3</v>
      </c>
      <c r="N13964" s="50">
        <v>5.16E-2</v>
      </c>
      <c r="O13964" s="50">
        <v>5.1999999999999998E-2</v>
      </c>
      <c r="R13964" s="59"/>
    </row>
    <row r="13965" spans="11:18" x14ac:dyDescent="0.2">
      <c r="K13965" s="17">
        <v>13956</v>
      </c>
      <c r="L13965" s="50">
        <v>1.5599840073209116E-3</v>
      </c>
      <c r="M13965" s="50">
        <v>1.5732443193019038E-3</v>
      </c>
      <c r="N13965" s="50">
        <v>4.9200000000000001E-2</v>
      </c>
      <c r="O13965" s="50">
        <v>4.9399999999999999E-2</v>
      </c>
      <c r="R13965" s="59"/>
    </row>
    <row r="13966" spans="11:18" x14ac:dyDescent="0.2">
      <c r="K13966" s="17">
        <v>13957</v>
      </c>
      <c r="L13966" s="50">
        <v>1.7152942395083767E-3</v>
      </c>
      <c r="M13966" s="50">
        <v>1.7294179346340499E-3</v>
      </c>
      <c r="N13966" s="50">
        <v>5.1999999999999998E-2</v>
      </c>
      <c r="O13966" s="50">
        <v>5.2600000000000001E-2</v>
      </c>
      <c r="R13966" s="59"/>
    </row>
    <row r="13967" spans="11:18" x14ac:dyDescent="0.2">
      <c r="K13967" s="17">
        <v>13958</v>
      </c>
      <c r="L13967" s="50">
        <v>1.5710167099222715E-3</v>
      </c>
      <c r="M13967" s="50">
        <v>1.5839368659692351E-3</v>
      </c>
      <c r="N13967" s="50">
        <v>4.7600000000000003E-2</v>
      </c>
      <c r="O13967" s="50">
        <v>4.8000000000000001E-2</v>
      </c>
      <c r="R13967" s="59"/>
    </row>
    <row r="13968" spans="11:18" x14ac:dyDescent="0.2">
      <c r="K13968" s="17">
        <v>13959</v>
      </c>
      <c r="L13968" s="50">
        <v>1.887868135586212E-3</v>
      </c>
      <c r="M13968" s="50">
        <v>1.9020882530851782E-3</v>
      </c>
      <c r="N13968" s="50">
        <v>5.2400000000000002E-2</v>
      </c>
      <c r="O13968" s="50">
        <v>5.28E-2</v>
      </c>
      <c r="R13968" s="59"/>
    </row>
    <row r="13969" spans="11:18" x14ac:dyDescent="0.2">
      <c r="K13969" s="17">
        <v>13960</v>
      </c>
      <c r="L13969" s="50">
        <v>2.1025323461186917E-3</v>
      </c>
      <c r="M13969" s="50">
        <v>2.1168453005702714E-3</v>
      </c>
      <c r="N13969" s="50">
        <v>5.2400000000000002E-2</v>
      </c>
      <c r="O13969" s="50">
        <v>5.2999999999999999E-2</v>
      </c>
      <c r="R13969" s="59"/>
    </row>
    <row r="13970" spans="11:18" x14ac:dyDescent="0.2">
      <c r="K13970" s="17">
        <v>13961</v>
      </c>
      <c r="L13970" s="50">
        <v>1.6623542925758752E-3</v>
      </c>
      <c r="M13970" s="50">
        <v>1.6760794258102803E-3</v>
      </c>
      <c r="N13970" s="50">
        <v>5.0799999999999998E-2</v>
      </c>
      <c r="O13970" s="50">
        <v>5.0999999999999997E-2</v>
      </c>
      <c r="R13970" s="59"/>
    </row>
    <row r="13971" spans="11:18" x14ac:dyDescent="0.2">
      <c r="K13971" s="17">
        <v>13962</v>
      </c>
      <c r="L13971" s="50">
        <v>1.7651927731475951E-3</v>
      </c>
      <c r="M13971" s="50">
        <v>1.7789112416542179E-3</v>
      </c>
      <c r="N13971" s="50">
        <v>5.0799999999999998E-2</v>
      </c>
      <c r="O13971" s="50">
        <v>5.0799999999999998E-2</v>
      </c>
      <c r="R13971" s="59"/>
    </row>
    <row r="13972" spans="11:18" x14ac:dyDescent="0.2">
      <c r="K13972" s="17">
        <v>13963</v>
      </c>
      <c r="L13972" s="50">
        <v>1.5280728118145868E-3</v>
      </c>
      <c r="M13972" s="50">
        <v>1.5418724706547358E-3</v>
      </c>
      <c r="N13972" s="50">
        <v>5.1200000000000002E-2</v>
      </c>
      <c r="O13972" s="50">
        <v>5.16E-2</v>
      </c>
      <c r="R13972" s="59"/>
    </row>
    <row r="13973" spans="11:18" x14ac:dyDescent="0.2">
      <c r="K13973" s="17">
        <v>13964</v>
      </c>
      <c r="L13973" s="50">
        <v>1.6912103905143145E-3</v>
      </c>
      <c r="M13973" s="50">
        <v>1.7047546655031365E-3</v>
      </c>
      <c r="N13973" s="50">
        <v>0.05</v>
      </c>
      <c r="O13973" s="50">
        <v>5.04E-2</v>
      </c>
      <c r="R13973" s="59"/>
    </row>
    <row r="13974" spans="11:18" x14ac:dyDescent="0.2">
      <c r="K13974" s="17">
        <v>13965</v>
      </c>
      <c r="L13974" s="50">
        <v>1.7823990330646741E-3</v>
      </c>
      <c r="M13974" s="50">
        <v>1.7967438985215327E-3</v>
      </c>
      <c r="N13974" s="50">
        <v>5.3199999999999997E-2</v>
      </c>
      <c r="O13974" s="50">
        <v>5.3199999999999997E-2</v>
      </c>
      <c r="R13974" s="59"/>
    </row>
    <row r="13975" spans="11:18" x14ac:dyDescent="0.2">
      <c r="K13975" s="17">
        <v>13966</v>
      </c>
      <c r="L13975" s="50">
        <v>1.821998686087737E-3</v>
      </c>
      <c r="M13975" s="50">
        <v>1.8376042252663204E-3</v>
      </c>
      <c r="N13975" s="50">
        <v>5.7799999999999997E-2</v>
      </c>
      <c r="O13975" s="50">
        <v>5.8200000000000002E-2</v>
      </c>
      <c r="R13975" s="59"/>
    </row>
    <row r="13976" spans="11:18" x14ac:dyDescent="0.2">
      <c r="K13976" s="17">
        <v>13967</v>
      </c>
      <c r="L13976" s="50">
        <v>1.5427163275833549E-3</v>
      </c>
      <c r="M13976" s="50">
        <v>1.5563617909194099E-3</v>
      </c>
      <c r="N13976" s="50">
        <v>5.0799999999999998E-2</v>
      </c>
      <c r="O13976" s="50">
        <v>5.0799999999999998E-2</v>
      </c>
      <c r="R13976" s="59"/>
    </row>
    <row r="13977" spans="11:18" x14ac:dyDescent="0.2">
      <c r="K13977" s="17">
        <v>13968</v>
      </c>
      <c r="L13977" s="50">
        <v>1.869674199293496E-3</v>
      </c>
      <c r="M13977" s="50">
        <v>1.8835826033876369E-3</v>
      </c>
      <c r="N13977" s="50">
        <v>5.1400000000000001E-2</v>
      </c>
      <c r="O13977" s="50">
        <v>5.16E-2</v>
      </c>
      <c r="R13977" s="59"/>
    </row>
    <row r="13978" spans="11:18" x14ac:dyDescent="0.2">
      <c r="K13978" s="17">
        <v>13969</v>
      </c>
      <c r="L13978" s="50">
        <v>1.5604148652381617E-3</v>
      </c>
      <c r="M13978" s="50">
        <v>1.573083280952983E-3</v>
      </c>
      <c r="N13978" s="50">
        <v>4.7E-2</v>
      </c>
      <c r="O13978" s="50">
        <v>4.7E-2</v>
      </c>
      <c r="R13978" s="59"/>
    </row>
    <row r="13979" spans="11:18" x14ac:dyDescent="0.2">
      <c r="K13979" s="17">
        <v>13970</v>
      </c>
      <c r="L13979" s="50">
        <v>1.8053170280730182E-3</v>
      </c>
      <c r="M13979" s="50">
        <v>1.8189969340388192E-3</v>
      </c>
      <c r="N13979" s="50">
        <v>5.0599999999999999E-2</v>
      </c>
      <c r="O13979" s="50">
        <v>5.0599999999999999E-2</v>
      </c>
      <c r="R13979" s="59"/>
    </row>
    <row r="13980" spans="11:18" x14ac:dyDescent="0.2">
      <c r="K13980" s="17">
        <v>13971</v>
      </c>
      <c r="L13980" s="50">
        <v>1.7491402301397258E-3</v>
      </c>
      <c r="M13980" s="50">
        <v>1.7632275577798434E-3</v>
      </c>
      <c r="N13980" s="50">
        <v>5.1799999999999999E-2</v>
      </c>
      <c r="O13980" s="50">
        <v>5.2400000000000002E-2</v>
      </c>
      <c r="R13980" s="59"/>
    </row>
    <row r="13981" spans="11:18" x14ac:dyDescent="0.2">
      <c r="K13981" s="17">
        <v>13972</v>
      </c>
      <c r="L13981" s="50">
        <v>1.6318526066792746E-3</v>
      </c>
      <c r="M13981" s="50">
        <v>1.6457983369896993E-3</v>
      </c>
      <c r="N13981" s="50">
        <v>5.16E-2</v>
      </c>
      <c r="O13981" s="50">
        <v>5.1999999999999998E-2</v>
      </c>
      <c r="R13981" s="59"/>
    </row>
    <row r="13982" spans="11:18" x14ac:dyDescent="0.2">
      <c r="K13982" s="17">
        <v>13973</v>
      </c>
      <c r="L13982" s="50">
        <v>1.8236747402090377E-3</v>
      </c>
      <c r="M13982" s="50">
        <v>1.8383388894927188E-3</v>
      </c>
      <c r="N13982" s="50">
        <v>5.4199999999999998E-2</v>
      </c>
      <c r="O13982" s="50">
        <v>5.4399999999999997E-2</v>
      </c>
      <c r="R13982" s="59"/>
    </row>
    <row r="13983" spans="11:18" x14ac:dyDescent="0.2">
      <c r="K13983" s="17">
        <v>13974</v>
      </c>
      <c r="L13983" s="50">
        <v>1.6214248492927787E-3</v>
      </c>
      <c r="M13983" s="50">
        <v>1.6341291468628324E-3</v>
      </c>
      <c r="N13983" s="50">
        <v>4.7E-2</v>
      </c>
      <c r="O13983" s="50">
        <v>4.7199999999999999E-2</v>
      </c>
      <c r="R13983" s="59"/>
    </row>
    <row r="13984" spans="11:18" x14ac:dyDescent="0.2">
      <c r="K13984" s="17">
        <v>13975</v>
      </c>
      <c r="L13984" s="50">
        <v>2.0425847629132673E-3</v>
      </c>
      <c r="M13984" s="50">
        <v>2.0572798279868188E-3</v>
      </c>
      <c r="N13984" s="50">
        <v>5.3999999999999999E-2</v>
      </c>
      <c r="O13984" s="50">
        <v>5.4399999999999997E-2</v>
      </c>
      <c r="R13984" s="59"/>
    </row>
    <row r="13985" spans="11:18" x14ac:dyDescent="0.2">
      <c r="K13985" s="17">
        <v>13976</v>
      </c>
      <c r="L13985" s="50">
        <v>2.1637864812210088E-3</v>
      </c>
      <c r="M13985" s="50">
        <v>2.1788018559614946E-3</v>
      </c>
      <c r="N13985" s="50">
        <v>5.5199999999999999E-2</v>
      </c>
      <c r="O13985" s="50">
        <v>5.5599999999999997E-2</v>
      </c>
      <c r="R13985" s="59"/>
    </row>
    <row r="13986" spans="11:18" x14ac:dyDescent="0.2">
      <c r="K13986" s="17">
        <v>13977</v>
      </c>
      <c r="L13986" s="50">
        <v>1.5185270453986414E-3</v>
      </c>
      <c r="M13986" s="50">
        <v>1.5313894565507167E-3</v>
      </c>
      <c r="N13986" s="50">
        <v>4.7600000000000003E-2</v>
      </c>
      <c r="O13986" s="50">
        <v>4.8000000000000001E-2</v>
      </c>
      <c r="R13986" s="59"/>
    </row>
    <row r="13987" spans="11:18" x14ac:dyDescent="0.2">
      <c r="K13987" s="17">
        <v>13978</v>
      </c>
      <c r="L13987" s="50">
        <v>1.7798939658063948E-3</v>
      </c>
      <c r="M13987" s="50">
        <v>1.7944122735650818E-3</v>
      </c>
      <c r="N13987" s="50">
        <v>5.3600000000000002E-2</v>
      </c>
      <c r="O13987" s="50">
        <v>5.4399999999999997E-2</v>
      </c>
      <c r="R13987" s="59"/>
    </row>
    <row r="13988" spans="11:18" x14ac:dyDescent="0.2">
      <c r="K13988" s="17">
        <v>13979</v>
      </c>
      <c r="L13988" s="50">
        <v>2.0354574442979535E-3</v>
      </c>
      <c r="M13988" s="50">
        <v>2.0499860496513657E-3</v>
      </c>
      <c r="N13988" s="50">
        <v>5.3400000000000003E-2</v>
      </c>
      <c r="O13988" s="50">
        <v>5.3600000000000002E-2</v>
      </c>
      <c r="R13988" s="59"/>
    </row>
    <row r="13989" spans="11:18" x14ac:dyDescent="0.2">
      <c r="K13989" s="17">
        <v>13980</v>
      </c>
      <c r="L13989" s="50">
        <v>1.7891325947014414E-3</v>
      </c>
      <c r="M13989" s="50">
        <v>1.8040486912855574E-3</v>
      </c>
      <c r="N13989" s="50">
        <v>5.5399999999999998E-2</v>
      </c>
      <c r="O13989" s="50">
        <v>5.5399999999999998E-2</v>
      </c>
      <c r="R13989" s="59"/>
    </row>
    <row r="13990" spans="11:18" x14ac:dyDescent="0.2">
      <c r="K13990" s="17">
        <v>13981</v>
      </c>
      <c r="L13990" s="50">
        <v>1.8483856614904617E-3</v>
      </c>
      <c r="M13990" s="50">
        <v>1.863119264161141E-3</v>
      </c>
      <c r="N13990" s="50">
        <v>5.4199999999999998E-2</v>
      </c>
      <c r="O13990" s="50">
        <v>5.4800000000000001E-2</v>
      </c>
      <c r="R13990" s="59"/>
    </row>
    <row r="13991" spans="11:18" x14ac:dyDescent="0.2">
      <c r="K13991" s="17">
        <v>13982</v>
      </c>
      <c r="L13991" s="50">
        <v>1.8993756799425797E-3</v>
      </c>
      <c r="M13991" s="50">
        <v>1.9142301928940504E-3</v>
      </c>
      <c r="N13991" s="50">
        <v>5.4800000000000001E-2</v>
      </c>
      <c r="O13991" s="50">
        <v>5.5399999999999998E-2</v>
      </c>
      <c r="R13991" s="59"/>
    </row>
    <row r="13992" spans="11:18" x14ac:dyDescent="0.2">
      <c r="K13992" s="17">
        <v>13983</v>
      </c>
      <c r="L13992" s="50">
        <v>1.5931982562466219E-3</v>
      </c>
      <c r="M13992" s="50">
        <v>1.6065923307307353E-3</v>
      </c>
      <c r="N13992" s="50">
        <v>4.9599999999999998E-2</v>
      </c>
      <c r="O13992" s="50">
        <v>4.9799999999999997E-2</v>
      </c>
      <c r="R13992" s="59"/>
    </row>
    <row r="13993" spans="11:18" x14ac:dyDescent="0.2">
      <c r="K13993" s="17">
        <v>13984</v>
      </c>
      <c r="L13993" s="50">
        <v>1.7470754377076083E-3</v>
      </c>
      <c r="M13993" s="50">
        <v>1.7604848399770847E-3</v>
      </c>
      <c r="N13993" s="50">
        <v>4.9599999999999998E-2</v>
      </c>
      <c r="O13993" s="50">
        <v>4.9799999999999997E-2</v>
      </c>
      <c r="R13993" s="59"/>
    </row>
    <row r="13994" spans="11:18" x14ac:dyDescent="0.2">
      <c r="K13994" s="17">
        <v>13985</v>
      </c>
      <c r="L13994" s="50">
        <v>1.6437169826358903E-3</v>
      </c>
      <c r="M13994" s="50">
        <v>1.6572364938749584E-3</v>
      </c>
      <c r="N13994" s="50">
        <v>0.05</v>
      </c>
      <c r="O13994" s="50">
        <v>5.0200000000000002E-2</v>
      </c>
      <c r="R13994" s="59"/>
    </row>
    <row r="13995" spans="11:18" x14ac:dyDescent="0.2">
      <c r="K13995" s="17">
        <v>13986</v>
      </c>
      <c r="L13995" s="50">
        <v>2.0156194884108983E-3</v>
      </c>
      <c r="M13995" s="50">
        <v>2.030454718497385E-3</v>
      </c>
      <c r="N13995" s="50">
        <v>5.4800000000000001E-2</v>
      </c>
      <c r="O13995" s="50">
        <v>5.4800000000000001E-2</v>
      </c>
      <c r="R13995" s="59"/>
    </row>
    <row r="13996" spans="11:18" x14ac:dyDescent="0.2">
      <c r="K13996" s="17">
        <v>13987</v>
      </c>
      <c r="L13996" s="50">
        <v>1.8936137824394534E-3</v>
      </c>
      <c r="M13996" s="50">
        <v>1.908547832100669E-3</v>
      </c>
      <c r="N13996" s="50">
        <v>5.5E-2</v>
      </c>
      <c r="O13996" s="50">
        <v>5.5599999999999997E-2</v>
      </c>
      <c r="R13996" s="59"/>
    </row>
    <row r="13997" spans="11:18" x14ac:dyDescent="0.2">
      <c r="K13997" s="17">
        <v>13988</v>
      </c>
      <c r="L13997" s="50">
        <v>1.7446681952469269E-3</v>
      </c>
      <c r="M13997" s="50">
        <v>1.7596214301627048E-3</v>
      </c>
      <c r="N13997" s="50">
        <v>5.5599999999999997E-2</v>
      </c>
      <c r="O13997" s="50">
        <v>5.5599999999999997E-2</v>
      </c>
      <c r="R13997" s="59"/>
    </row>
    <row r="13998" spans="11:18" x14ac:dyDescent="0.2">
      <c r="K13998" s="17">
        <v>13989</v>
      </c>
      <c r="L13998" s="50">
        <v>1.9074174646687477E-3</v>
      </c>
      <c r="M13998" s="50">
        <v>1.9218033546569931E-3</v>
      </c>
      <c r="N13998" s="50">
        <v>5.3199999999999997E-2</v>
      </c>
      <c r="O13998" s="50">
        <v>5.3199999999999997E-2</v>
      </c>
      <c r="R13998" s="59"/>
    </row>
    <row r="13999" spans="11:18" x14ac:dyDescent="0.2">
      <c r="K13999" s="17">
        <v>13990</v>
      </c>
      <c r="L13999" s="50">
        <v>1.8340572204829789E-3</v>
      </c>
      <c r="M13999" s="50">
        <v>1.8487811420695259E-3</v>
      </c>
      <c r="N13999" s="50">
        <v>5.4600000000000003E-2</v>
      </c>
      <c r="O13999" s="50">
        <v>5.4600000000000003E-2</v>
      </c>
      <c r="R13999" s="59"/>
    </row>
    <row r="14000" spans="11:18" x14ac:dyDescent="0.2">
      <c r="K14000" s="17">
        <v>13991</v>
      </c>
      <c r="L14000" s="50">
        <v>1.5923578950656544E-3</v>
      </c>
      <c r="M14000" s="50">
        <v>1.6064351634934469E-3</v>
      </c>
      <c r="N14000" s="50">
        <v>5.2400000000000002E-2</v>
      </c>
      <c r="O14000" s="50">
        <v>5.2600000000000001E-2</v>
      </c>
      <c r="R14000" s="59"/>
    </row>
    <row r="14001" spans="11:18" x14ac:dyDescent="0.2">
      <c r="K14001" s="17">
        <v>13992</v>
      </c>
      <c r="L14001" s="50">
        <v>1.815612101692037E-3</v>
      </c>
      <c r="M14001" s="50">
        <v>1.8287768624650311E-3</v>
      </c>
      <c r="N14001" s="50">
        <v>4.8399999999999999E-2</v>
      </c>
      <c r="O14001" s="50">
        <v>4.8599999999999997E-2</v>
      </c>
      <c r="R14001" s="59"/>
    </row>
    <row r="14002" spans="11:18" x14ac:dyDescent="0.2">
      <c r="K14002" s="17">
        <v>13993</v>
      </c>
      <c r="L14002" s="50">
        <v>1.7572628047040442E-3</v>
      </c>
      <c r="M14002" s="50">
        <v>1.7710821294672509E-3</v>
      </c>
      <c r="N14002" s="50">
        <v>5.1200000000000002E-2</v>
      </c>
      <c r="O14002" s="50">
        <v>5.1200000000000002E-2</v>
      </c>
      <c r="R14002" s="59"/>
    </row>
    <row r="14003" spans="11:18" x14ac:dyDescent="0.2">
      <c r="K14003" s="17">
        <v>13994</v>
      </c>
      <c r="L14003" s="50">
        <v>1.6460366007693182E-3</v>
      </c>
      <c r="M14003" s="50">
        <v>1.6588637089876793E-3</v>
      </c>
      <c r="N14003" s="50">
        <v>4.7399999999999998E-2</v>
      </c>
      <c r="O14003" s="50">
        <v>4.7600000000000003E-2</v>
      </c>
      <c r="R14003" s="59"/>
    </row>
    <row r="14004" spans="11:18" x14ac:dyDescent="0.2">
      <c r="K14004" s="17">
        <v>13995</v>
      </c>
      <c r="L14004" s="50">
        <v>1.8349732294237818E-3</v>
      </c>
      <c r="M14004" s="50">
        <v>1.8491591558145611E-3</v>
      </c>
      <c r="N14004" s="50">
        <v>5.2200000000000003E-2</v>
      </c>
      <c r="O14004" s="50">
        <v>5.28E-2</v>
      </c>
      <c r="R14004" s="59"/>
    </row>
    <row r="14005" spans="11:18" x14ac:dyDescent="0.2">
      <c r="K14005" s="17">
        <v>13996</v>
      </c>
      <c r="L14005" s="50">
        <v>1.9390739500426144E-3</v>
      </c>
      <c r="M14005" s="50">
        <v>1.9534702280389394E-3</v>
      </c>
      <c r="N14005" s="50">
        <v>5.3199999999999997E-2</v>
      </c>
      <c r="O14005" s="50">
        <v>5.3199999999999997E-2</v>
      </c>
      <c r="R14005" s="59"/>
    </row>
    <row r="14006" spans="11:18" x14ac:dyDescent="0.2">
      <c r="K14006" s="17">
        <v>13997</v>
      </c>
      <c r="L14006" s="50">
        <v>1.7365424027275453E-3</v>
      </c>
      <c r="M14006" s="50">
        <v>1.7504005264984282E-3</v>
      </c>
      <c r="N14006" s="50">
        <v>5.0999999999999997E-2</v>
      </c>
      <c r="O14006" s="50">
        <v>5.16E-2</v>
      </c>
      <c r="R14006" s="59"/>
    </row>
    <row r="14007" spans="11:18" x14ac:dyDescent="0.2">
      <c r="K14007" s="17">
        <v>13998</v>
      </c>
      <c r="L14007" s="50">
        <v>1.6441150940841129E-3</v>
      </c>
      <c r="M14007" s="50">
        <v>1.6589809522696438E-3</v>
      </c>
      <c r="N14007" s="50">
        <v>5.5199999999999999E-2</v>
      </c>
      <c r="O14007" s="50">
        <v>5.5399999999999998E-2</v>
      </c>
      <c r="R14007" s="59"/>
    </row>
    <row r="14008" spans="11:18" x14ac:dyDescent="0.2">
      <c r="K14008" s="17">
        <v>13999</v>
      </c>
      <c r="L14008" s="50">
        <v>1.8130434850329802E-3</v>
      </c>
      <c r="M14008" s="50">
        <v>1.8270828046486923E-3</v>
      </c>
      <c r="N14008" s="50">
        <v>5.16E-2</v>
      </c>
      <c r="O14008" s="50">
        <v>5.2200000000000003E-2</v>
      </c>
      <c r="R14008" s="59"/>
    </row>
    <row r="14009" spans="11:18" x14ac:dyDescent="0.2">
      <c r="K14009" s="17">
        <v>14000</v>
      </c>
      <c r="L14009" s="50">
        <v>1.6670598753756745E-3</v>
      </c>
      <c r="M14009" s="50">
        <v>1.6800736617992508E-3</v>
      </c>
      <c r="N14009" s="50">
        <v>4.82E-2</v>
      </c>
      <c r="O14009" s="50">
        <v>4.82E-2</v>
      </c>
      <c r="R14009" s="59"/>
    </row>
    <row r="14010" spans="11:18" x14ac:dyDescent="0.2">
      <c r="K14010" s="17">
        <v>14001</v>
      </c>
      <c r="L14010" s="50">
        <v>1.5181409118124956E-3</v>
      </c>
      <c r="M14010" s="50">
        <v>1.5314162061725489E-3</v>
      </c>
      <c r="N14010" s="50">
        <v>4.9399999999999999E-2</v>
      </c>
      <c r="O14010" s="50">
        <v>4.9399999999999999E-2</v>
      </c>
      <c r="R14010" s="59"/>
    </row>
    <row r="14011" spans="11:18" x14ac:dyDescent="0.2">
      <c r="K14011" s="17">
        <v>14002</v>
      </c>
      <c r="L14011" s="50">
        <v>1.9203484962093779E-3</v>
      </c>
      <c r="M14011" s="50">
        <v>1.9353593802407928E-3</v>
      </c>
      <c r="N14011" s="50">
        <v>5.5599999999999997E-2</v>
      </c>
      <c r="O14011" s="50">
        <v>5.5599999999999997E-2</v>
      </c>
      <c r="R14011" s="59"/>
    </row>
    <row r="14012" spans="11:18" x14ac:dyDescent="0.2">
      <c r="K14012" s="17">
        <v>14003</v>
      </c>
      <c r="L14012" s="50">
        <v>1.6095903594415836E-3</v>
      </c>
      <c r="M14012" s="50">
        <v>1.62248182890742E-3</v>
      </c>
      <c r="N14012" s="50">
        <v>4.7800000000000002E-2</v>
      </c>
      <c r="O14012" s="50">
        <v>4.7800000000000002E-2</v>
      </c>
      <c r="R14012" s="59"/>
    </row>
    <row r="14013" spans="11:18" x14ac:dyDescent="0.2">
      <c r="K14013" s="17">
        <v>14004</v>
      </c>
      <c r="L14013" s="50">
        <v>1.9102374579111436E-3</v>
      </c>
      <c r="M14013" s="50">
        <v>1.9252344850927039E-3</v>
      </c>
      <c r="N14013" s="50">
        <v>5.5399999999999998E-2</v>
      </c>
      <c r="O14013" s="50">
        <v>5.5599999999999997E-2</v>
      </c>
      <c r="R14013" s="59"/>
    </row>
    <row r="14014" spans="11:18" x14ac:dyDescent="0.2">
      <c r="K14014" s="17">
        <v>14005</v>
      </c>
      <c r="L14014" s="50">
        <v>1.6617454572414769E-3</v>
      </c>
      <c r="M14014" s="50">
        <v>1.6747574997500894E-3</v>
      </c>
      <c r="N14014" s="50">
        <v>4.82E-2</v>
      </c>
      <c r="O14014" s="50">
        <v>4.82E-2</v>
      </c>
      <c r="R14014" s="59"/>
    </row>
    <row r="14015" spans="11:18" x14ac:dyDescent="0.2">
      <c r="K14015" s="17">
        <v>14006</v>
      </c>
      <c r="L14015" s="50">
        <v>1.8888407009675459E-3</v>
      </c>
      <c r="M14015" s="50">
        <v>1.9030970139109816E-3</v>
      </c>
      <c r="N14015" s="50">
        <v>5.2400000000000002E-2</v>
      </c>
      <c r="O14015" s="50">
        <v>5.2999999999999999E-2</v>
      </c>
      <c r="R14015" s="59"/>
    </row>
    <row r="14016" spans="11:18" x14ac:dyDescent="0.2">
      <c r="K14016" s="17">
        <v>14007</v>
      </c>
      <c r="L14016" s="50">
        <v>1.7178427406700947E-3</v>
      </c>
      <c r="M14016" s="50">
        <v>1.7319034428313958E-3</v>
      </c>
      <c r="N14016" s="50">
        <v>5.1999999999999998E-2</v>
      </c>
      <c r="O14016" s="50">
        <v>5.2400000000000002E-2</v>
      </c>
      <c r="R14016" s="59"/>
    </row>
    <row r="14017" spans="11:18" x14ac:dyDescent="0.2">
      <c r="K14017" s="17">
        <v>14008</v>
      </c>
      <c r="L14017" s="50">
        <v>1.7634917940077845E-3</v>
      </c>
      <c r="M14017" s="50">
        <v>1.7768840130393108E-3</v>
      </c>
      <c r="N14017" s="50">
        <v>4.8800000000000003E-2</v>
      </c>
      <c r="O14017" s="50">
        <v>4.9799999999999997E-2</v>
      </c>
      <c r="R14017" s="59"/>
    </row>
    <row r="14018" spans="11:18" x14ac:dyDescent="0.2">
      <c r="K14018" s="17">
        <v>14009</v>
      </c>
      <c r="L14018" s="50">
        <v>1.6836972559421178E-3</v>
      </c>
      <c r="M14018" s="50">
        <v>1.6973933040681163E-3</v>
      </c>
      <c r="N14018" s="50">
        <v>5.0599999999999999E-2</v>
      </c>
      <c r="O14018" s="50">
        <v>5.1200000000000002E-2</v>
      </c>
      <c r="R14018" s="59"/>
    </row>
    <row r="14019" spans="11:18" x14ac:dyDescent="0.2">
      <c r="K14019" s="17">
        <v>14010</v>
      </c>
      <c r="L14019" s="50">
        <v>1.4789259255782519E-3</v>
      </c>
      <c r="M14019" s="50">
        <v>1.4924789527898388E-3</v>
      </c>
      <c r="N14019" s="50">
        <v>5.0200000000000002E-2</v>
      </c>
      <c r="O14019" s="50">
        <v>5.0799999999999998E-2</v>
      </c>
      <c r="R14019" s="59"/>
    </row>
    <row r="14020" spans="11:18" x14ac:dyDescent="0.2">
      <c r="K14020" s="17">
        <v>14011</v>
      </c>
      <c r="L14020" s="50">
        <v>1.7289760775881927E-3</v>
      </c>
      <c r="M14020" s="50">
        <v>1.7435156840795059E-3</v>
      </c>
      <c r="N14020" s="50">
        <v>5.3800000000000001E-2</v>
      </c>
      <c r="O14020" s="50">
        <v>5.4199999999999998E-2</v>
      </c>
      <c r="R14020" s="59"/>
    </row>
    <row r="14021" spans="11:18" x14ac:dyDescent="0.2">
      <c r="K14021" s="17">
        <v>14012</v>
      </c>
      <c r="L14021" s="50">
        <v>1.8365418003707496E-3</v>
      </c>
      <c r="M14021" s="50">
        <v>1.8508050291471505E-3</v>
      </c>
      <c r="N14021" s="50">
        <v>5.2400000000000002E-2</v>
      </c>
      <c r="O14021" s="50">
        <v>5.2999999999999999E-2</v>
      </c>
      <c r="R14021" s="59"/>
    </row>
    <row r="14022" spans="11:18" x14ac:dyDescent="0.2">
      <c r="K14022" s="17">
        <v>14013</v>
      </c>
      <c r="L14022" s="50">
        <v>1.9078062119024337E-3</v>
      </c>
      <c r="M14022" s="50">
        <v>1.9215474140655659E-3</v>
      </c>
      <c r="N14022" s="50">
        <v>5.0599999999999999E-2</v>
      </c>
      <c r="O14022" s="50">
        <v>5.0799999999999998E-2</v>
      </c>
      <c r="R14022" s="59"/>
    </row>
    <row r="14023" spans="11:18" x14ac:dyDescent="0.2">
      <c r="K14023" s="17">
        <v>14014</v>
      </c>
      <c r="L14023" s="50">
        <v>1.8286667492257496E-3</v>
      </c>
      <c r="M14023" s="50">
        <v>1.8425661836940343E-3</v>
      </c>
      <c r="N14023" s="50">
        <v>5.0999999999999997E-2</v>
      </c>
      <c r="O14023" s="50">
        <v>5.1799999999999999E-2</v>
      </c>
      <c r="R14023" s="59"/>
    </row>
    <row r="14024" spans="11:18" x14ac:dyDescent="0.2">
      <c r="K14024" s="17">
        <v>14015</v>
      </c>
      <c r="L14024" s="50">
        <v>1.7046778925580938E-3</v>
      </c>
      <c r="M14024" s="50">
        <v>1.7185551755345442E-3</v>
      </c>
      <c r="N14024" s="50">
        <v>5.1400000000000001E-2</v>
      </c>
      <c r="O14024" s="50">
        <v>5.1799999999999999E-2</v>
      </c>
      <c r="R14024" s="59"/>
    </row>
    <row r="14025" spans="11:18" x14ac:dyDescent="0.2">
      <c r="K14025" s="17">
        <v>14016</v>
      </c>
      <c r="L14025" s="50">
        <v>1.839353227542598E-3</v>
      </c>
      <c r="M14025" s="50">
        <v>1.8531477608733781E-3</v>
      </c>
      <c r="N14025" s="50">
        <v>5.0999999999999997E-2</v>
      </c>
      <c r="O14025" s="50">
        <v>5.0999999999999997E-2</v>
      </c>
      <c r="R14025" s="59"/>
    </row>
    <row r="14026" spans="11:18" x14ac:dyDescent="0.2">
      <c r="K14026" s="17">
        <v>14017</v>
      </c>
      <c r="L14026" s="50">
        <v>1.8993225891632047E-3</v>
      </c>
      <c r="M14026" s="50">
        <v>1.9136031283065499E-3</v>
      </c>
      <c r="N14026" s="50">
        <v>5.28E-2</v>
      </c>
      <c r="O14026" s="50">
        <v>5.2999999999999999E-2</v>
      </c>
      <c r="R14026" s="59"/>
    </row>
    <row r="14027" spans="11:18" x14ac:dyDescent="0.2">
      <c r="K14027" s="17">
        <v>14018</v>
      </c>
      <c r="L14027" s="50">
        <v>1.53809212719712E-3</v>
      </c>
      <c r="M14027" s="50">
        <v>1.5512705100471029E-3</v>
      </c>
      <c r="N14027" s="50">
        <v>4.9000000000000002E-2</v>
      </c>
      <c r="O14027" s="50">
        <v>4.9000000000000002E-2</v>
      </c>
      <c r="R14027" s="59"/>
    </row>
    <row r="14028" spans="11:18" x14ac:dyDescent="0.2">
      <c r="K14028" s="17">
        <v>14019</v>
      </c>
      <c r="L14028" s="50">
        <v>1.8352923792932512E-3</v>
      </c>
      <c r="M14028" s="50">
        <v>1.8503988026758367E-3</v>
      </c>
      <c r="N14028" s="50">
        <v>5.5800000000000002E-2</v>
      </c>
      <c r="O14028" s="50">
        <v>5.62E-2</v>
      </c>
      <c r="R14028" s="59"/>
    </row>
    <row r="14029" spans="11:18" x14ac:dyDescent="0.2">
      <c r="K14029" s="17">
        <v>14020</v>
      </c>
      <c r="L14029" s="50">
        <v>1.9516830594373071E-3</v>
      </c>
      <c r="M14029" s="50">
        <v>1.9667726350823364E-3</v>
      </c>
      <c r="N14029" s="50">
        <v>5.5800000000000002E-2</v>
      </c>
      <c r="O14029" s="50">
        <v>5.62E-2</v>
      </c>
      <c r="R14029" s="59"/>
    </row>
    <row r="14030" spans="11:18" x14ac:dyDescent="0.2">
      <c r="K14030" s="17">
        <v>14021</v>
      </c>
      <c r="L14030" s="50">
        <v>1.8475050584245104E-3</v>
      </c>
      <c r="M14030" s="50">
        <v>1.8617695630236766E-3</v>
      </c>
      <c r="N14030" s="50">
        <v>5.2600000000000001E-2</v>
      </c>
      <c r="O14030" s="50">
        <v>5.3199999999999997E-2</v>
      </c>
      <c r="R14030" s="59"/>
    </row>
    <row r="14031" spans="11:18" x14ac:dyDescent="0.2">
      <c r="K14031" s="17">
        <v>14022</v>
      </c>
      <c r="L14031" s="50">
        <v>1.504320040617704E-3</v>
      </c>
      <c r="M14031" s="50">
        <v>1.5169773707469387E-3</v>
      </c>
      <c r="N14031" s="50">
        <v>4.7E-2</v>
      </c>
      <c r="O14031" s="50">
        <v>4.7199999999999999E-2</v>
      </c>
      <c r="R14031" s="59"/>
    </row>
    <row r="14032" spans="11:18" x14ac:dyDescent="0.2">
      <c r="K14032" s="17">
        <v>14023</v>
      </c>
      <c r="L14032" s="50">
        <v>1.7574767550531049E-3</v>
      </c>
      <c r="M14032" s="50">
        <v>1.7722301759812904E-3</v>
      </c>
      <c r="N14032" s="50">
        <v>5.4800000000000001E-2</v>
      </c>
      <c r="O14032" s="50">
        <v>5.5E-2</v>
      </c>
      <c r="R14032" s="59"/>
    </row>
    <row r="14033" spans="11:18" x14ac:dyDescent="0.2">
      <c r="K14033" s="17">
        <v>14024</v>
      </c>
      <c r="L14033" s="50">
        <v>1.5946122644307228E-3</v>
      </c>
      <c r="M14033" s="50">
        <v>1.6079974733259057E-3</v>
      </c>
      <c r="N14033" s="50">
        <v>4.9599999999999998E-2</v>
      </c>
      <c r="O14033" s="50">
        <v>0.05</v>
      </c>
      <c r="R14033" s="59"/>
    </row>
    <row r="14034" spans="11:18" x14ac:dyDescent="0.2">
      <c r="K14034" s="17">
        <v>14025</v>
      </c>
      <c r="L14034" s="50">
        <v>1.5939898001687354E-3</v>
      </c>
      <c r="M14034" s="50">
        <v>1.6077832553220294E-3</v>
      </c>
      <c r="N14034" s="50">
        <v>5.0799999999999998E-2</v>
      </c>
      <c r="O14034" s="50">
        <v>5.16E-2</v>
      </c>
      <c r="R14034" s="59"/>
    </row>
    <row r="14035" spans="11:18" x14ac:dyDescent="0.2">
      <c r="K14035" s="17">
        <v>14026</v>
      </c>
      <c r="L14035" s="50">
        <v>1.8030751255428078E-3</v>
      </c>
      <c r="M14035" s="50">
        <v>1.8164186587380413E-3</v>
      </c>
      <c r="N14035" s="50">
        <v>4.9000000000000002E-2</v>
      </c>
      <c r="O14035" s="50">
        <v>4.9599999999999998E-2</v>
      </c>
      <c r="R14035" s="59"/>
    </row>
    <row r="14036" spans="11:18" x14ac:dyDescent="0.2">
      <c r="K14036" s="17">
        <v>14027</v>
      </c>
      <c r="L14036" s="50">
        <v>2.0034351812637154E-3</v>
      </c>
      <c r="M14036" s="50">
        <v>2.0188309464004659E-3</v>
      </c>
      <c r="N14036" s="50">
        <v>5.6599999999999998E-2</v>
      </c>
      <c r="O14036" s="50">
        <v>5.7200000000000001E-2</v>
      </c>
      <c r="R14036" s="59"/>
    </row>
    <row r="14037" spans="11:18" x14ac:dyDescent="0.2">
      <c r="K14037" s="17">
        <v>14028</v>
      </c>
      <c r="L14037" s="50">
        <v>1.7050299743547668E-3</v>
      </c>
      <c r="M14037" s="50">
        <v>1.7186252421086329E-3</v>
      </c>
      <c r="N14037" s="50">
        <v>5.04E-2</v>
      </c>
      <c r="O14037" s="50">
        <v>5.04E-2</v>
      </c>
      <c r="R14037" s="59"/>
    </row>
    <row r="14038" spans="11:18" x14ac:dyDescent="0.2">
      <c r="K14038" s="17">
        <v>14029</v>
      </c>
      <c r="L14038" s="50">
        <v>1.6463680777710238E-3</v>
      </c>
      <c r="M14038" s="50">
        <v>1.659732495688931E-3</v>
      </c>
      <c r="N14038" s="50">
        <v>4.9399999999999999E-2</v>
      </c>
      <c r="O14038" s="50">
        <v>4.9799999999999997E-2</v>
      </c>
      <c r="R14038" s="59"/>
    </row>
    <row r="14039" spans="11:18" x14ac:dyDescent="0.2">
      <c r="K14039" s="17">
        <v>14030</v>
      </c>
      <c r="L14039" s="50">
        <v>1.7851856592905929E-3</v>
      </c>
      <c r="M14039" s="50">
        <v>1.7995172228533821E-3</v>
      </c>
      <c r="N14039" s="50">
        <v>5.28E-2</v>
      </c>
      <c r="O14039" s="50">
        <v>5.3400000000000003E-2</v>
      </c>
      <c r="R14039" s="59"/>
    </row>
    <row r="14040" spans="11:18" x14ac:dyDescent="0.2">
      <c r="K14040" s="17">
        <v>14031</v>
      </c>
      <c r="L14040" s="50">
        <v>1.4600817291590168E-3</v>
      </c>
      <c r="M14040" s="50">
        <v>1.4730666570230322E-3</v>
      </c>
      <c r="N14040" s="50">
        <v>4.82E-2</v>
      </c>
      <c r="O14040" s="50">
        <v>4.8399999999999999E-2</v>
      </c>
      <c r="R14040" s="59"/>
    </row>
    <row r="14041" spans="11:18" x14ac:dyDescent="0.2">
      <c r="K14041" s="17">
        <v>14032</v>
      </c>
      <c r="L14041" s="50">
        <v>1.5584028265666415E-3</v>
      </c>
      <c r="M14041" s="50">
        <v>1.5720384153500816E-3</v>
      </c>
      <c r="N14041" s="50">
        <v>5.0599999999999999E-2</v>
      </c>
      <c r="O14041" s="50">
        <v>5.0999999999999997E-2</v>
      </c>
      <c r="R14041" s="59"/>
    </row>
    <row r="14042" spans="11:18" x14ac:dyDescent="0.2">
      <c r="K14042" s="17">
        <v>14033</v>
      </c>
      <c r="L14042" s="50">
        <v>1.7609642394483445E-3</v>
      </c>
      <c r="M14042" s="50">
        <v>1.7750762151173725E-3</v>
      </c>
      <c r="N14042" s="50">
        <v>5.1999999999999998E-2</v>
      </c>
      <c r="O14042" s="50">
        <v>5.2400000000000002E-2</v>
      </c>
      <c r="R14042" s="59"/>
    </row>
    <row r="14043" spans="11:18" x14ac:dyDescent="0.2">
      <c r="K14043" s="17">
        <v>14034</v>
      </c>
      <c r="L14043" s="50">
        <v>1.7299888051394419E-3</v>
      </c>
      <c r="M14043" s="50">
        <v>1.7437819927779408E-3</v>
      </c>
      <c r="N14043" s="50">
        <v>5.0999999999999997E-2</v>
      </c>
      <c r="O14043" s="50">
        <v>5.1200000000000002E-2</v>
      </c>
      <c r="R14043" s="59"/>
    </row>
    <row r="14044" spans="11:18" x14ac:dyDescent="0.2">
      <c r="K14044" s="17">
        <v>14035</v>
      </c>
      <c r="L14044" s="50">
        <v>1.8076279471573673E-3</v>
      </c>
      <c r="M14044" s="50">
        <v>1.822048900873327E-3</v>
      </c>
      <c r="N14044" s="50">
        <v>5.3199999999999997E-2</v>
      </c>
      <c r="O14044" s="50">
        <v>5.3600000000000002E-2</v>
      </c>
      <c r="R14044" s="59"/>
    </row>
    <row r="14045" spans="11:18" x14ac:dyDescent="0.2">
      <c r="K14045" s="17">
        <v>14036</v>
      </c>
      <c r="L14045" s="50">
        <v>1.7335252535105891E-3</v>
      </c>
      <c r="M14045" s="50">
        <v>1.7465342635203263E-3</v>
      </c>
      <c r="N14045" s="50">
        <v>4.8000000000000001E-2</v>
      </c>
      <c r="O14045" s="50">
        <v>4.82E-2</v>
      </c>
      <c r="R14045" s="59"/>
    </row>
    <row r="14046" spans="11:18" x14ac:dyDescent="0.2">
      <c r="K14046" s="17">
        <v>14037</v>
      </c>
      <c r="L14046" s="50">
        <v>1.5970538564713361E-3</v>
      </c>
      <c r="M14046" s="50">
        <v>1.611203658112947E-3</v>
      </c>
      <c r="N14046" s="50">
        <v>5.2400000000000002E-2</v>
      </c>
      <c r="O14046" s="50">
        <v>5.2999999999999999E-2</v>
      </c>
      <c r="R14046" s="59"/>
    </row>
    <row r="14047" spans="11:18" x14ac:dyDescent="0.2">
      <c r="K14047" s="17">
        <v>14038</v>
      </c>
      <c r="L14047" s="50">
        <v>1.4373349092801282E-3</v>
      </c>
      <c r="M14047" s="50">
        <v>1.4504153218511146E-3</v>
      </c>
      <c r="N14047" s="50">
        <v>4.8599999999999997E-2</v>
      </c>
      <c r="O14047" s="50">
        <v>4.8800000000000003E-2</v>
      </c>
      <c r="R14047" s="59"/>
    </row>
    <row r="14048" spans="11:18" x14ac:dyDescent="0.2">
      <c r="K14048" s="17">
        <v>14039</v>
      </c>
      <c r="L14048" s="50">
        <v>1.8008306546873846E-3</v>
      </c>
      <c r="M14048" s="50">
        <v>1.815129839212126E-3</v>
      </c>
      <c r="N14048" s="50">
        <v>5.2999999999999999E-2</v>
      </c>
      <c r="O14048" s="50">
        <v>5.2999999999999999E-2</v>
      </c>
      <c r="R14048" s="59"/>
    </row>
    <row r="14049" spans="11:18" x14ac:dyDescent="0.2">
      <c r="K14049" s="17">
        <v>14040</v>
      </c>
      <c r="L14049" s="50">
        <v>1.8113781347456573E-3</v>
      </c>
      <c r="M14049" s="50">
        <v>1.8248051285667515E-3</v>
      </c>
      <c r="N14049" s="50">
        <v>4.9200000000000001E-2</v>
      </c>
      <c r="O14049" s="50">
        <v>4.9799999999999997E-2</v>
      </c>
      <c r="R14049" s="59"/>
    </row>
    <row r="14050" spans="11:18" x14ac:dyDescent="0.2">
      <c r="K14050" s="17">
        <v>14041</v>
      </c>
      <c r="L14050" s="50">
        <v>1.6188297532733777E-3</v>
      </c>
      <c r="M14050" s="50">
        <v>1.6328622976733425E-3</v>
      </c>
      <c r="N14050" s="50">
        <v>5.2200000000000003E-2</v>
      </c>
      <c r="O14050" s="50">
        <v>5.2200000000000003E-2</v>
      </c>
      <c r="R14050" s="59"/>
    </row>
    <row r="14051" spans="11:18" x14ac:dyDescent="0.2">
      <c r="K14051" s="17">
        <v>14042</v>
      </c>
      <c r="L14051" s="50">
        <v>1.7217309419431722E-3</v>
      </c>
      <c r="M14051" s="50">
        <v>1.73524646162909E-3</v>
      </c>
      <c r="N14051" s="50">
        <v>0.05</v>
      </c>
      <c r="O14051" s="50">
        <v>5.04E-2</v>
      </c>
      <c r="R14051" s="59"/>
    </row>
    <row r="14052" spans="11:18" x14ac:dyDescent="0.2">
      <c r="K14052" s="17">
        <v>14043</v>
      </c>
      <c r="L14052" s="50">
        <v>1.8342836439176754E-3</v>
      </c>
      <c r="M14052" s="50">
        <v>1.8493528841638997E-3</v>
      </c>
      <c r="N14052" s="50">
        <v>5.5800000000000002E-2</v>
      </c>
      <c r="O14052" s="50">
        <v>5.6000000000000001E-2</v>
      </c>
      <c r="R14052" s="59"/>
    </row>
    <row r="14053" spans="11:18" x14ac:dyDescent="0.2">
      <c r="K14053" s="17">
        <v>14044</v>
      </c>
      <c r="L14053" s="50">
        <v>1.5244372595525169E-3</v>
      </c>
      <c r="M14053" s="50">
        <v>1.5377081398782369E-3</v>
      </c>
      <c r="N14053" s="50">
        <v>4.9200000000000001E-2</v>
      </c>
      <c r="O14053" s="50">
        <v>4.9399999999999999E-2</v>
      </c>
      <c r="R14053" s="59"/>
    </row>
    <row r="14054" spans="11:18" x14ac:dyDescent="0.2">
      <c r="K14054" s="17">
        <v>14045</v>
      </c>
      <c r="L14054" s="50">
        <v>1.5584832479883231E-3</v>
      </c>
      <c r="M14054" s="50">
        <v>1.5720789850663312E-3</v>
      </c>
      <c r="N14054" s="50">
        <v>5.04E-2</v>
      </c>
      <c r="O14054" s="50">
        <v>5.0599999999999999E-2</v>
      </c>
      <c r="R14054" s="59"/>
    </row>
    <row r="14055" spans="11:18" x14ac:dyDescent="0.2">
      <c r="K14055" s="17">
        <v>14046</v>
      </c>
      <c r="L14055" s="50">
        <v>1.843633747055105E-3</v>
      </c>
      <c r="M14055" s="50">
        <v>1.8579297415150435E-3</v>
      </c>
      <c r="N14055" s="50">
        <v>5.2600000000000001E-2</v>
      </c>
      <c r="O14055" s="50">
        <v>5.2999999999999999E-2</v>
      </c>
      <c r="R14055" s="59"/>
    </row>
    <row r="14056" spans="11:18" x14ac:dyDescent="0.2">
      <c r="K14056" s="17">
        <v>14047</v>
      </c>
      <c r="L14056" s="50">
        <v>1.5152315314180648E-3</v>
      </c>
      <c r="M14056" s="50">
        <v>1.528591867140029E-3</v>
      </c>
      <c r="N14056" s="50">
        <v>4.9000000000000002E-2</v>
      </c>
      <c r="O14056" s="50">
        <v>5.0200000000000002E-2</v>
      </c>
      <c r="R14056" s="59"/>
    </row>
    <row r="14057" spans="11:18" x14ac:dyDescent="0.2">
      <c r="K14057" s="17">
        <v>14048</v>
      </c>
      <c r="L14057" s="50">
        <v>1.5663291328869907E-3</v>
      </c>
      <c r="M14057" s="50">
        <v>1.5797495989959441E-3</v>
      </c>
      <c r="N14057" s="50">
        <v>4.9599999999999998E-2</v>
      </c>
      <c r="O14057" s="50">
        <v>0.05</v>
      </c>
      <c r="R14057" s="59"/>
    </row>
    <row r="14058" spans="11:18" x14ac:dyDescent="0.2">
      <c r="K14058" s="17">
        <v>14049</v>
      </c>
      <c r="L14058" s="50">
        <v>1.6238572060964789E-3</v>
      </c>
      <c r="M14058" s="50">
        <v>1.638139149985395E-3</v>
      </c>
      <c r="N14058" s="50">
        <v>5.28E-2</v>
      </c>
      <c r="O14058" s="50">
        <v>5.3600000000000002E-2</v>
      </c>
      <c r="R14058" s="59"/>
    </row>
    <row r="14059" spans="11:18" x14ac:dyDescent="0.2">
      <c r="K14059" s="17">
        <v>14050</v>
      </c>
      <c r="L14059" s="50">
        <v>1.5906605833543547E-3</v>
      </c>
      <c r="M14059" s="50">
        <v>1.604505772388326E-3</v>
      </c>
      <c r="N14059" s="50">
        <v>5.1400000000000001E-2</v>
      </c>
      <c r="O14059" s="50">
        <v>5.16E-2</v>
      </c>
      <c r="R14059" s="59"/>
    </row>
    <row r="14060" spans="11:18" x14ac:dyDescent="0.2">
      <c r="K14060" s="17">
        <v>14051</v>
      </c>
      <c r="L14060" s="50">
        <v>1.5514910091340554E-3</v>
      </c>
      <c r="M14060" s="50">
        <v>1.563103741026965E-3</v>
      </c>
      <c r="N14060" s="50">
        <v>4.2599999999999999E-2</v>
      </c>
      <c r="O14060" s="50">
        <v>4.36E-2</v>
      </c>
      <c r="R14060" s="59"/>
    </row>
    <row r="14061" spans="11:18" x14ac:dyDescent="0.2">
      <c r="K14061" s="17">
        <v>14052</v>
      </c>
      <c r="L14061" s="50">
        <v>1.6298719213300168E-3</v>
      </c>
      <c r="M14061" s="50">
        <v>1.6434751486387156E-3</v>
      </c>
      <c r="N14061" s="50">
        <v>5.0200000000000002E-2</v>
      </c>
      <c r="O14061" s="50">
        <v>5.0799999999999998E-2</v>
      </c>
      <c r="R14061" s="59"/>
    </row>
    <row r="14062" spans="11:18" x14ac:dyDescent="0.2">
      <c r="K14062" s="17">
        <v>14053</v>
      </c>
      <c r="L14062" s="50">
        <v>1.6351900535493519E-3</v>
      </c>
      <c r="M14062" s="50">
        <v>1.6492061577351794E-3</v>
      </c>
      <c r="N14062" s="50">
        <v>5.1799999999999999E-2</v>
      </c>
      <c r="O14062" s="50">
        <v>5.2200000000000003E-2</v>
      </c>
      <c r="R14062" s="59"/>
    </row>
    <row r="14063" spans="11:18" x14ac:dyDescent="0.2">
      <c r="K14063" s="17">
        <v>14054</v>
      </c>
      <c r="L14063" s="50">
        <v>1.7882523595038747E-3</v>
      </c>
      <c r="M14063" s="50">
        <v>1.8020301241939204E-3</v>
      </c>
      <c r="N14063" s="50">
        <v>5.0999999999999997E-2</v>
      </c>
      <c r="O14063" s="50">
        <v>5.0999999999999997E-2</v>
      </c>
      <c r="R14063" s="59"/>
    </row>
    <row r="14064" spans="11:18" x14ac:dyDescent="0.2">
      <c r="K14064" s="17">
        <v>14055</v>
      </c>
      <c r="L14064" s="50">
        <v>1.7816393967446597E-3</v>
      </c>
      <c r="M14064" s="50">
        <v>1.7957575890613696E-3</v>
      </c>
      <c r="N14064" s="50">
        <v>5.1999999999999998E-2</v>
      </c>
      <c r="O14064" s="50">
        <v>5.2600000000000001E-2</v>
      </c>
      <c r="R14064" s="59"/>
    </row>
    <row r="14065" spans="11:18" x14ac:dyDescent="0.2">
      <c r="K14065" s="17">
        <v>14056</v>
      </c>
      <c r="L14065" s="50">
        <v>2.0302060504978547E-3</v>
      </c>
      <c r="M14065" s="50">
        <v>2.0451499168454216E-3</v>
      </c>
      <c r="N14065" s="50">
        <v>5.5199999999999999E-2</v>
      </c>
      <c r="O14065" s="50">
        <v>5.5399999999999998E-2</v>
      </c>
      <c r="R14065" s="59"/>
    </row>
    <row r="14066" spans="11:18" x14ac:dyDescent="0.2">
      <c r="K14066" s="17">
        <v>14057</v>
      </c>
      <c r="L14066" s="50">
        <v>1.5996714732545607E-3</v>
      </c>
      <c r="M14066" s="50">
        <v>1.6124472783355397E-3</v>
      </c>
      <c r="N14066" s="50">
        <v>4.7199999999999999E-2</v>
      </c>
      <c r="O14066" s="50">
        <v>4.7800000000000002E-2</v>
      </c>
      <c r="R14066" s="59"/>
    </row>
    <row r="14067" spans="11:18" x14ac:dyDescent="0.2">
      <c r="K14067" s="17">
        <v>14058</v>
      </c>
      <c r="L14067" s="50">
        <v>1.7449052691875322E-3</v>
      </c>
      <c r="M14067" s="50">
        <v>1.7580747115071465E-3</v>
      </c>
      <c r="N14067" s="50">
        <v>4.8399999999999999E-2</v>
      </c>
      <c r="O14067" s="50">
        <v>4.9200000000000001E-2</v>
      </c>
      <c r="R14067" s="59"/>
    </row>
    <row r="14068" spans="11:18" x14ac:dyDescent="0.2">
      <c r="K14068" s="17">
        <v>14059</v>
      </c>
      <c r="L14068" s="50">
        <v>1.6587167678675943E-3</v>
      </c>
      <c r="M14068" s="50">
        <v>1.6723983072391313E-3</v>
      </c>
      <c r="N14068" s="50">
        <v>5.0599999999999999E-2</v>
      </c>
      <c r="O14068" s="50">
        <v>5.0799999999999998E-2</v>
      </c>
      <c r="R14068" s="59"/>
    </row>
    <row r="14069" spans="11:18" x14ac:dyDescent="0.2">
      <c r="K14069" s="17">
        <v>14060</v>
      </c>
      <c r="L14069" s="50">
        <v>2.0091202280736746E-3</v>
      </c>
      <c r="M14069" s="50">
        <v>2.023767971557457E-3</v>
      </c>
      <c r="N14069" s="50">
        <v>5.3999999999999999E-2</v>
      </c>
      <c r="O14069" s="50">
        <v>5.4199999999999998E-2</v>
      </c>
      <c r="R14069" s="59"/>
    </row>
    <row r="14070" spans="11:18" x14ac:dyDescent="0.2">
      <c r="K14070" s="17">
        <v>14061</v>
      </c>
      <c r="L14070" s="50">
        <v>1.8001129088976364E-3</v>
      </c>
      <c r="M14070" s="50">
        <v>1.814033116707427E-3</v>
      </c>
      <c r="N14070" s="50">
        <v>5.1200000000000002E-2</v>
      </c>
      <c r="O14070" s="50">
        <v>5.16E-2</v>
      </c>
      <c r="R14070" s="59"/>
    </row>
    <row r="14071" spans="11:18" x14ac:dyDescent="0.2">
      <c r="K14071" s="17">
        <v>14062</v>
      </c>
      <c r="L14071" s="50">
        <v>1.5753204486077341E-3</v>
      </c>
      <c r="M14071" s="50">
        <v>1.5887270227324312E-3</v>
      </c>
      <c r="N14071" s="50">
        <v>4.9799999999999997E-2</v>
      </c>
      <c r="O14071" s="50">
        <v>0.05</v>
      </c>
      <c r="R14071" s="59"/>
    </row>
    <row r="14072" spans="11:18" x14ac:dyDescent="0.2">
      <c r="K14072" s="17">
        <v>14063</v>
      </c>
      <c r="L14072" s="50">
        <v>1.780174309779353E-3</v>
      </c>
      <c r="M14072" s="50">
        <v>1.7941224600992684E-3</v>
      </c>
      <c r="N14072" s="50">
        <v>5.16E-2</v>
      </c>
      <c r="O14072" s="50">
        <v>5.2200000000000003E-2</v>
      </c>
      <c r="R14072" s="59"/>
    </row>
    <row r="14073" spans="11:18" x14ac:dyDescent="0.2">
      <c r="K14073" s="17">
        <v>14064</v>
      </c>
      <c r="L14073" s="50">
        <v>1.809874497899969E-3</v>
      </c>
      <c r="M14073" s="50">
        <v>1.8243467241100739E-3</v>
      </c>
      <c r="N14073" s="50">
        <v>5.3400000000000003E-2</v>
      </c>
      <c r="O14073" s="50">
        <v>5.3800000000000001E-2</v>
      </c>
      <c r="R14073" s="59"/>
    </row>
    <row r="14074" spans="11:18" x14ac:dyDescent="0.2">
      <c r="K14074" s="17">
        <v>14065</v>
      </c>
      <c r="L14074" s="50">
        <v>1.6973347581574333E-3</v>
      </c>
      <c r="M14074" s="50">
        <v>1.7111031978414512E-3</v>
      </c>
      <c r="N14074" s="50">
        <v>5.0799999999999998E-2</v>
      </c>
      <c r="O14074" s="50">
        <v>5.1200000000000002E-2</v>
      </c>
      <c r="R14074" s="59"/>
    </row>
    <row r="14075" spans="11:18" x14ac:dyDescent="0.2">
      <c r="K14075" s="17">
        <v>14066</v>
      </c>
      <c r="L14075" s="50">
        <v>1.6884631497271463E-3</v>
      </c>
      <c r="M14075" s="50">
        <v>1.7025328426994114E-3</v>
      </c>
      <c r="N14075" s="50">
        <v>5.1999999999999998E-2</v>
      </c>
      <c r="O14075" s="50">
        <v>5.2400000000000002E-2</v>
      </c>
      <c r="R14075" s="59"/>
    </row>
    <row r="14076" spans="11:18" x14ac:dyDescent="0.2">
      <c r="K14076" s="17">
        <v>14067</v>
      </c>
      <c r="L14076" s="50">
        <v>1.7711334635039013E-3</v>
      </c>
      <c r="M14076" s="50">
        <v>1.7851286136659976E-3</v>
      </c>
      <c r="N14076" s="50">
        <v>5.1799999999999999E-2</v>
      </c>
      <c r="O14076" s="50">
        <v>5.1999999999999998E-2</v>
      </c>
      <c r="R14076" s="59"/>
    </row>
    <row r="14077" spans="11:18" x14ac:dyDescent="0.2">
      <c r="K14077" s="17">
        <v>14068</v>
      </c>
      <c r="L14077" s="50">
        <v>1.6857574858156719E-3</v>
      </c>
      <c r="M14077" s="50">
        <v>1.6991329738570435E-3</v>
      </c>
      <c r="N14077" s="50">
        <v>4.9399999999999999E-2</v>
      </c>
      <c r="O14077" s="50">
        <v>4.9799999999999997E-2</v>
      </c>
      <c r="R14077" s="59"/>
    </row>
    <row r="14078" spans="11:18" x14ac:dyDescent="0.2">
      <c r="K14078" s="17">
        <v>14069</v>
      </c>
      <c r="L14078" s="50">
        <v>1.5564313182964114E-3</v>
      </c>
      <c r="M14078" s="50">
        <v>1.5689625600588746E-3</v>
      </c>
      <c r="N14078" s="50">
        <v>4.6399999999999997E-2</v>
      </c>
      <c r="O14078" s="50">
        <v>4.6600000000000003E-2</v>
      </c>
      <c r="R14078" s="59"/>
    </row>
    <row r="14079" spans="11:18" x14ac:dyDescent="0.2">
      <c r="K14079" s="17">
        <v>14070</v>
      </c>
      <c r="L14079" s="50">
        <v>1.680640630337567E-3</v>
      </c>
      <c r="M14079" s="50">
        <v>1.6942278947802698E-3</v>
      </c>
      <c r="N14079" s="50">
        <v>5.04E-2</v>
      </c>
      <c r="O14079" s="50">
        <v>5.04E-2</v>
      </c>
      <c r="R14079" s="59"/>
    </row>
    <row r="14080" spans="11:18" x14ac:dyDescent="0.2">
      <c r="K14080" s="17">
        <v>14071</v>
      </c>
      <c r="L14080" s="50">
        <v>1.735551532428438E-3</v>
      </c>
      <c r="M14080" s="50">
        <v>1.7492738245727356E-3</v>
      </c>
      <c r="N14080" s="50">
        <v>5.0599999999999999E-2</v>
      </c>
      <c r="O14080" s="50">
        <v>5.16E-2</v>
      </c>
      <c r="R14080" s="59"/>
    </row>
    <row r="14081" spans="11:18" x14ac:dyDescent="0.2">
      <c r="K14081" s="17">
        <v>14072</v>
      </c>
      <c r="L14081" s="50">
        <v>1.6884410240324691E-3</v>
      </c>
      <c r="M14081" s="50">
        <v>1.7022379104196315E-3</v>
      </c>
      <c r="N14081" s="50">
        <v>5.1200000000000002E-2</v>
      </c>
      <c r="O14081" s="50">
        <v>5.1400000000000001E-2</v>
      </c>
      <c r="R14081" s="59"/>
    </row>
    <row r="14082" spans="11:18" x14ac:dyDescent="0.2">
      <c r="K14082" s="17">
        <v>14073</v>
      </c>
      <c r="L14082" s="50">
        <v>1.8095756810050856E-3</v>
      </c>
      <c r="M14082" s="50">
        <v>1.824128900588341E-3</v>
      </c>
      <c r="N14082" s="50">
        <v>5.3800000000000001E-2</v>
      </c>
      <c r="O14082" s="50">
        <v>5.3999999999999999E-2</v>
      </c>
      <c r="R14082" s="59"/>
    </row>
    <row r="14083" spans="11:18" x14ac:dyDescent="0.2">
      <c r="K14083" s="17">
        <v>14074</v>
      </c>
      <c r="L14083" s="50">
        <v>1.6777045358745588E-3</v>
      </c>
      <c r="M14083" s="50">
        <v>1.6917046706793222E-3</v>
      </c>
      <c r="N14083" s="50">
        <v>5.1999999999999998E-2</v>
      </c>
      <c r="O14083" s="50">
        <v>5.1999999999999998E-2</v>
      </c>
      <c r="R14083" s="59"/>
    </row>
    <row r="14084" spans="11:18" x14ac:dyDescent="0.2">
      <c r="K14084" s="17">
        <v>14075</v>
      </c>
      <c r="L14084" s="50">
        <v>1.7299822436323377E-3</v>
      </c>
      <c r="M14084" s="50">
        <v>1.7436211133987323E-3</v>
      </c>
      <c r="N14084" s="50">
        <v>5.0200000000000002E-2</v>
      </c>
      <c r="O14084" s="50">
        <v>5.0599999999999999E-2</v>
      </c>
      <c r="R14084" s="59"/>
    </row>
    <row r="14085" spans="11:18" x14ac:dyDescent="0.2">
      <c r="K14085" s="17">
        <v>14076</v>
      </c>
      <c r="L14085" s="50">
        <v>1.8889421170328181E-3</v>
      </c>
      <c r="M14085" s="50">
        <v>1.9032198704299298E-3</v>
      </c>
      <c r="N14085" s="50">
        <v>5.2600000000000001E-2</v>
      </c>
      <c r="O14085" s="50">
        <v>5.2999999999999999E-2</v>
      </c>
      <c r="R14085" s="59"/>
    </row>
    <row r="14086" spans="11:18" x14ac:dyDescent="0.2">
      <c r="K14086" s="17">
        <v>14077</v>
      </c>
      <c r="L14086" s="50">
        <v>1.7139824585699966E-3</v>
      </c>
      <c r="M14086" s="50">
        <v>1.7277489259402508E-3</v>
      </c>
      <c r="N14086" s="50">
        <v>5.0799999999999998E-2</v>
      </c>
      <c r="O14086" s="50">
        <v>5.1400000000000001E-2</v>
      </c>
      <c r="R14086" s="59"/>
    </row>
    <row r="14087" spans="11:18" x14ac:dyDescent="0.2">
      <c r="K14087" s="17">
        <v>14078</v>
      </c>
      <c r="L14087" s="50">
        <v>1.8573738550055107E-3</v>
      </c>
      <c r="M14087" s="50">
        <v>1.8715325052115488E-3</v>
      </c>
      <c r="N14087" s="50">
        <v>5.1999999999999998E-2</v>
      </c>
      <c r="O14087" s="50">
        <v>5.2600000000000001E-2</v>
      </c>
      <c r="R14087" s="59"/>
    </row>
    <row r="14088" spans="11:18" x14ac:dyDescent="0.2">
      <c r="K14088" s="17">
        <v>14079</v>
      </c>
      <c r="L14088" s="50">
        <v>1.6351351429958964E-3</v>
      </c>
      <c r="M14088" s="50">
        <v>1.6489845377843679E-3</v>
      </c>
      <c r="N14088" s="50">
        <v>5.1200000000000002E-2</v>
      </c>
      <c r="O14088" s="50">
        <v>5.1799999999999999E-2</v>
      </c>
      <c r="R14088" s="59"/>
    </row>
    <row r="14089" spans="11:18" x14ac:dyDescent="0.2">
      <c r="K14089" s="17">
        <v>14080</v>
      </c>
      <c r="L14089" s="50">
        <v>1.7424401727916716E-3</v>
      </c>
      <c r="M14089" s="50">
        <v>1.7566648139298248E-3</v>
      </c>
      <c r="N14089" s="50">
        <v>5.1999999999999998E-2</v>
      </c>
      <c r="O14089" s="50">
        <v>5.3199999999999997E-2</v>
      </c>
      <c r="R14089" s="59"/>
    </row>
    <row r="14090" spans="11:18" x14ac:dyDescent="0.2">
      <c r="K14090" s="17">
        <v>14081</v>
      </c>
      <c r="L14090" s="50">
        <v>1.9652499547826129E-3</v>
      </c>
      <c r="M14090" s="50">
        <v>1.9806125789063912E-3</v>
      </c>
      <c r="N14090" s="50">
        <v>5.6800000000000003E-2</v>
      </c>
      <c r="O14090" s="50">
        <v>5.7000000000000002E-2</v>
      </c>
      <c r="R14090" s="59"/>
    </row>
    <row r="14091" spans="11:18" x14ac:dyDescent="0.2">
      <c r="K14091" s="17">
        <v>14082</v>
      </c>
      <c r="L14091" s="50">
        <v>1.8045191290572181E-3</v>
      </c>
      <c r="M14091" s="50">
        <v>1.818737128440699E-3</v>
      </c>
      <c r="N14091" s="50">
        <v>5.2600000000000001E-2</v>
      </c>
      <c r="O14091" s="50">
        <v>5.2999999999999999E-2</v>
      </c>
      <c r="R14091" s="59"/>
    </row>
    <row r="14092" spans="11:18" x14ac:dyDescent="0.2">
      <c r="K14092" s="17">
        <v>14083</v>
      </c>
      <c r="L14092" s="50">
        <v>1.5252115582052035E-3</v>
      </c>
      <c r="M14092" s="50">
        <v>1.5387578263168103E-3</v>
      </c>
      <c r="N14092" s="50">
        <v>5.04E-2</v>
      </c>
      <c r="O14092" s="50">
        <v>5.0599999999999999E-2</v>
      </c>
      <c r="R14092" s="59"/>
    </row>
    <row r="14093" spans="11:18" x14ac:dyDescent="0.2">
      <c r="K14093" s="17">
        <v>14084</v>
      </c>
      <c r="L14093" s="50">
        <v>2.0372987584168258E-3</v>
      </c>
      <c r="M14093" s="50">
        <v>2.0519680386787945E-3</v>
      </c>
      <c r="N14093" s="50">
        <v>5.3999999999999999E-2</v>
      </c>
      <c r="O14093" s="50">
        <v>5.4399999999999997E-2</v>
      </c>
      <c r="R14093" s="59"/>
    </row>
    <row r="14094" spans="11:18" x14ac:dyDescent="0.2">
      <c r="K14094" s="17">
        <v>14085</v>
      </c>
      <c r="L14094" s="50">
        <v>1.8113788326158098E-3</v>
      </c>
      <c r="M14094" s="50">
        <v>1.8257912154953026E-3</v>
      </c>
      <c r="N14094" s="50">
        <v>5.3400000000000003E-2</v>
      </c>
      <c r="O14094" s="50">
        <v>5.3600000000000002E-2</v>
      </c>
      <c r="R14094" s="59"/>
    </row>
    <row r="14095" spans="11:18" x14ac:dyDescent="0.2">
      <c r="K14095" s="17">
        <v>14086</v>
      </c>
      <c r="L14095" s="50">
        <v>1.8488664161305369E-3</v>
      </c>
      <c r="M14095" s="50">
        <v>1.8637680301849307E-3</v>
      </c>
      <c r="N14095" s="50">
        <v>5.5199999999999999E-2</v>
      </c>
      <c r="O14095" s="50">
        <v>5.5399999999999998E-2</v>
      </c>
      <c r="R14095" s="59"/>
    </row>
    <row r="14096" spans="11:18" x14ac:dyDescent="0.2">
      <c r="K14096" s="17">
        <v>14087</v>
      </c>
      <c r="L14096" s="50">
        <v>1.8593923373419266E-3</v>
      </c>
      <c r="M14096" s="50">
        <v>1.8742872711636511E-3</v>
      </c>
      <c r="N14096" s="50">
        <v>5.5E-2</v>
      </c>
      <c r="O14096" s="50">
        <v>5.5399999999999998E-2</v>
      </c>
      <c r="R14096" s="59"/>
    </row>
    <row r="14097" spans="11:18" x14ac:dyDescent="0.2">
      <c r="K14097" s="17">
        <v>14088</v>
      </c>
      <c r="L14097" s="50">
        <v>1.6505487994007122E-3</v>
      </c>
      <c r="M14097" s="50">
        <v>1.663994258075111E-3</v>
      </c>
      <c r="N14097" s="50">
        <v>4.9799999999999997E-2</v>
      </c>
      <c r="O14097" s="50">
        <v>0.05</v>
      </c>
      <c r="R14097" s="59"/>
    </row>
    <row r="14098" spans="11:18" x14ac:dyDescent="0.2">
      <c r="K14098" s="17">
        <v>14089</v>
      </c>
      <c r="L14098" s="50">
        <v>1.7052706289383164E-3</v>
      </c>
      <c r="M14098" s="50">
        <v>1.7194310234864756E-3</v>
      </c>
      <c r="N14098" s="50">
        <v>5.2200000000000003E-2</v>
      </c>
      <c r="O14098" s="50">
        <v>5.28E-2</v>
      </c>
      <c r="R14098" s="59"/>
    </row>
    <row r="14099" spans="11:18" x14ac:dyDescent="0.2">
      <c r="K14099" s="17">
        <v>14090</v>
      </c>
      <c r="L14099" s="50">
        <v>1.5438477719403934E-3</v>
      </c>
      <c r="M14099" s="50">
        <v>1.5573384188693029E-3</v>
      </c>
      <c r="N14099" s="50">
        <v>5.0200000000000002E-2</v>
      </c>
      <c r="O14099" s="50">
        <v>5.0200000000000002E-2</v>
      </c>
      <c r="R14099" s="59"/>
    </row>
    <row r="14100" spans="11:18" x14ac:dyDescent="0.2">
      <c r="K14100" s="17">
        <v>14091</v>
      </c>
      <c r="L14100" s="50">
        <v>1.683463200646996E-3</v>
      </c>
      <c r="M14100" s="50">
        <v>1.6960552743591954E-3</v>
      </c>
      <c r="N14100" s="50">
        <v>4.6199999999999998E-2</v>
      </c>
      <c r="O14100" s="50">
        <v>4.6600000000000003E-2</v>
      </c>
      <c r="R14100" s="59"/>
    </row>
    <row r="14101" spans="11:18" x14ac:dyDescent="0.2">
      <c r="K14101" s="17">
        <v>14092</v>
      </c>
      <c r="L14101" s="50">
        <v>1.8004878203820556E-3</v>
      </c>
      <c r="M14101" s="50">
        <v>1.8156290924045411E-3</v>
      </c>
      <c r="N14101" s="50">
        <v>5.62E-2</v>
      </c>
      <c r="O14101" s="50">
        <v>5.6599999999999998E-2</v>
      </c>
      <c r="R14101" s="59"/>
    </row>
    <row r="14102" spans="11:18" x14ac:dyDescent="0.2">
      <c r="K14102" s="17">
        <v>14093</v>
      </c>
      <c r="L14102" s="50">
        <v>1.8482799406689321E-3</v>
      </c>
      <c r="M14102" s="50">
        <v>1.8628761982521184E-3</v>
      </c>
      <c r="N14102" s="50">
        <v>5.3999999999999999E-2</v>
      </c>
      <c r="O14102" s="50">
        <v>5.4399999999999997E-2</v>
      </c>
      <c r="R14102" s="59"/>
    </row>
    <row r="14103" spans="11:18" x14ac:dyDescent="0.2">
      <c r="K14103" s="17">
        <v>14094</v>
      </c>
      <c r="L14103" s="50">
        <v>1.8587626907630077E-3</v>
      </c>
      <c r="M14103" s="50">
        <v>1.8725744194602893E-3</v>
      </c>
      <c r="N14103" s="50">
        <v>5.0799999999999998E-2</v>
      </c>
      <c r="O14103" s="50">
        <v>5.1200000000000002E-2</v>
      </c>
      <c r="R14103" s="59"/>
    </row>
    <row r="14104" spans="11:18" x14ac:dyDescent="0.2">
      <c r="K14104" s="17">
        <v>14095</v>
      </c>
      <c r="L14104" s="50">
        <v>1.6349727992552158E-3</v>
      </c>
      <c r="M14104" s="50">
        <v>1.6488479453031463E-3</v>
      </c>
      <c r="N14104" s="50">
        <v>5.0999999999999997E-2</v>
      </c>
      <c r="O14104" s="50">
        <v>5.1799999999999999E-2</v>
      </c>
      <c r="R14104" s="59"/>
    </row>
    <row r="14105" spans="11:18" x14ac:dyDescent="0.2">
      <c r="K14105" s="17">
        <v>14096</v>
      </c>
      <c r="L14105" s="50">
        <v>2.1380553390397679E-3</v>
      </c>
      <c r="M14105" s="50">
        <v>2.1532919656448166E-3</v>
      </c>
      <c r="N14105" s="50">
        <v>5.6000000000000001E-2</v>
      </c>
      <c r="O14105" s="50">
        <v>5.62E-2</v>
      </c>
      <c r="R14105" s="59"/>
    </row>
    <row r="14106" spans="11:18" x14ac:dyDescent="0.2">
      <c r="K14106" s="17">
        <v>14097</v>
      </c>
      <c r="L14106" s="50">
        <v>1.8152230644543131E-3</v>
      </c>
      <c r="M14106" s="50">
        <v>1.8292638744103493E-3</v>
      </c>
      <c r="N14106" s="50">
        <v>5.1799999999999999E-2</v>
      </c>
      <c r="O14106" s="50">
        <v>5.1999999999999998E-2</v>
      </c>
      <c r="R14106" s="59"/>
    </row>
    <row r="14107" spans="11:18" x14ac:dyDescent="0.2">
      <c r="K14107" s="17">
        <v>14098</v>
      </c>
      <c r="L14107" s="50">
        <v>2.0729034030730672E-3</v>
      </c>
      <c r="M14107" s="50">
        <v>2.0875049843456445E-3</v>
      </c>
      <c r="N14107" s="50">
        <v>5.3800000000000001E-2</v>
      </c>
      <c r="O14107" s="50">
        <v>5.3999999999999999E-2</v>
      </c>
      <c r="R14107" s="59"/>
    </row>
    <row r="14108" spans="11:18" x14ac:dyDescent="0.2">
      <c r="K14108" s="17">
        <v>14099</v>
      </c>
      <c r="L14108" s="50">
        <v>1.6806084055598855E-3</v>
      </c>
      <c r="M14108" s="50">
        <v>1.6926942198223212E-3</v>
      </c>
      <c r="N14108" s="50">
        <v>4.4400000000000002E-2</v>
      </c>
      <c r="O14108" s="50">
        <v>4.4600000000000001E-2</v>
      </c>
      <c r="R14108" s="59"/>
    </row>
    <row r="14109" spans="11:18" x14ac:dyDescent="0.2">
      <c r="K14109" s="17">
        <v>14100</v>
      </c>
      <c r="L14109" s="50">
        <v>1.8577453122572913E-3</v>
      </c>
      <c r="M14109" s="50">
        <v>1.872549587896096E-3</v>
      </c>
      <c r="N14109" s="50">
        <v>5.4600000000000003E-2</v>
      </c>
      <c r="O14109" s="50">
        <v>5.5E-2</v>
      </c>
      <c r="R14109" s="59"/>
    </row>
    <row r="14110" spans="11:18" x14ac:dyDescent="0.2">
      <c r="K14110" s="17">
        <v>14101</v>
      </c>
      <c r="L14110" s="50">
        <v>1.588414339417148E-3</v>
      </c>
      <c r="M14110" s="50">
        <v>1.6016301714181409E-3</v>
      </c>
      <c r="N14110" s="50">
        <v>4.9000000000000002E-2</v>
      </c>
      <c r="O14110" s="50">
        <v>4.9200000000000001E-2</v>
      </c>
      <c r="R14110" s="59"/>
    </row>
    <row r="14111" spans="11:18" x14ac:dyDescent="0.2">
      <c r="K14111" s="17">
        <v>14102</v>
      </c>
      <c r="L14111" s="50">
        <v>1.9160922346768317E-3</v>
      </c>
      <c r="M14111" s="50">
        <v>1.9312051804839104E-3</v>
      </c>
      <c r="N14111" s="50">
        <v>5.6000000000000001E-2</v>
      </c>
      <c r="O14111" s="50">
        <v>5.6000000000000001E-2</v>
      </c>
      <c r="R14111" s="59"/>
    </row>
    <row r="14112" spans="11:18" x14ac:dyDescent="0.2">
      <c r="K14112" s="17">
        <v>14103</v>
      </c>
      <c r="L14112" s="50">
        <v>1.6434006608668525E-3</v>
      </c>
      <c r="M14112" s="50">
        <v>1.6575023313367861E-3</v>
      </c>
      <c r="N14112" s="50">
        <v>5.1999999999999998E-2</v>
      </c>
      <c r="O14112" s="50">
        <v>5.28E-2</v>
      </c>
      <c r="R14112" s="59"/>
    </row>
    <row r="14113" spans="11:18" x14ac:dyDescent="0.2">
      <c r="K14113" s="17">
        <v>14104</v>
      </c>
      <c r="L14113" s="50">
        <v>1.5703549124213851E-3</v>
      </c>
      <c r="M14113" s="50">
        <v>1.5836670097314639E-3</v>
      </c>
      <c r="N14113" s="50">
        <v>4.9200000000000001E-2</v>
      </c>
      <c r="O14113" s="50">
        <v>4.9599999999999998E-2</v>
      </c>
      <c r="R14113" s="59"/>
    </row>
    <row r="14114" spans="11:18" x14ac:dyDescent="0.2">
      <c r="K14114" s="17">
        <v>14105</v>
      </c>
      <c r="L14114" s="50">
        <v>1.7094713477599566E-3</v>
      </c>
      <c r="M14114" s="50">
        <v>1.7232749898586147E-3</v>
      </c>
      <c r="N14114" s="50">
        <v>5.1200000000000002E-2</v>
      </c>
      <c r="O14114" s="50">
        <v>5.1200000000000002E-2</v>
      </c>
      <c r="R14114" s="59"/>
    </row>
    <row r="14115" spans="11:18" x14ac:dyDescent="0.2">
      <c r="K14115" s="17">
        <v>14106</v>
      </c>
      <c r="L14115" s="50">
        <v>1.6681013860870958E-3</v>
      </c>
      <c r="M14115" s="50">
        <v>1.681322431197782E-3</v>
      </c>
      <c r="N14115" s="50">
        <v>4.9000000000000002E-2</v>
      </c>
      <c r="O14115" s="50">
        <v>4.9000000000000002E-2</v>
      </c>
      <c r="R14115" s="59"/>
    </row>
    <row r="14116" spans="11:18" x14ac:dyDescent="0.2">
      <c r="K14116" s="17">
        <v>14107</v>
      </c>
      <c r="L14116" s="50">
        <v>1.7792458140738364E-3</v>
      </c>
      <c r="M14116" s="50">
        <v>1.7929688940558314E-3</v>
      </c>
      <c r="N14116" s="50">
        <v>5.0799999999999998E-2</v>
      </c>
      <c r="O14116" s="50">
        <v>5.0799999999999998E-2</v>
      </c>
      <c r="R14116" s="59"/>
    </row>
    <row r="14117" spans="11:18" x14ac:dyDescent="0.2">
      <c r="K14117" s="17">
        <v>14108</v>
      </c>
      <c r="L14117" s="50">
        <v>1.6524177084302108E-3</v>
      </c>
      <c r="M14117" s="50">
        <v>1.6669617082974071E-3</v>
      </c>
      <c r="N14117" s="50">
        <v>5.3999999999999999E-2</v>
      </c>
      <c r="O14117" s="50">
        <v>5.4199999999999998E-2</v>
      </c>
      <c r="R14117" s="59"/>
    </row>
    <row r="14118" spans="11:18" x14ac:dyDescent="0.2">
      <c r="K14118" s="17">
        <v>14109</v>
      </c>
      <c r="L14118" s="50">
        <v>1.7695358634857599E-3</v>
      </c>
      <c r="M14118" s="50">
        <v>1.7837708389433213E-3</v>
      </c>
      <c r="N14118" s="50">
        <v>5.2600000000000001E-2</v>
      </c>
      <c r="O14118" s="50">
        <v>5.28E-2</v>
      </c>
      <c r="R14118" s="59"/>
    </row>
    <row r="14119" spans="11:18" x14ac:dyDescent="0.2">
      <c r="K14119" s="17">
        <v>14110</v>
      </c>
      <c r="L14119" s="50">
        <v>1.6892052962786072E-3</v>
      </c>
      <c r="M14119" s="50">
        <v>1.7030570357955308E-3</v>
      </c>
      <c r="N14119" s="50">
        <v>5.1400000000000001E-2</v>
      </c>
      <c r="O14119" s="50">
        <v>5.16E-2</v>
      </c>
      <c r="R14119" s="59"/>
    </row>
    <row r="14120" spans="11:18" x14ac:dyDescent="0.2">
      <c r="K14120" s="17">
        <v>14111</v>
      </c>
      <c r="L14120" s="50">
        <v>1.6870030351004057E-3</v>
      </c>
      <c r="M14120" s="50">
        <v>1.7016269719406197E-3</v>
      </c>
      <c r="N14120" s="50">
        <v>5.4399999999999997E-2</v>
      </c>
      <c r="O14120" s="50">
        <v>5.4399999999999997E-2</v>
      </c>
      <c r="R14120" s="59"/>
    </row>
    <row r="14121" spans="11:18" x14ac:dyDescent="0.2">
      <c r="K14121" s="17">
        <v>14112</v>
      </c>
      <c r="L14121" s="50">
        <v>1.922139797968826E-3</v>
      </c>
      <c r="M14121" s="50">
        <v>1.936957720694809E-3</v>
      </c>
      <c r="N14121" s="50">
        <v>5.4600000000000003E-2</v>
      </c>
      <c r="O14121" s="50">
        <v>5.5E-2</v>
      </c>
      <c r="R14121" s="59"/>
    </row>
    <row r="14122" spans="11:18" x14ac:dyDescent="0.2">
      <c r="K14122" s="17">
        <v>14113</v>
      </c>
      <c r="L14122" s="50">
        <v>1.8893997569220246E-3</v>
      </c>
      <c r="M14122" s="50">
        <v>1.9034537488808359E-3</v>
      </c>
      <c r="N14122" s="50">
        <v>5.1799999999999999E-2</v>
      </c>
      <c r="O14122" s="50">
        <v>5.1999999999999998E-2</v>
      </c>
      <c r="R14122" s="59"/>
    </row>
    <row r="14123" spans="11:18" x14ac:dyDescent="0.2">
      <c r="K14123" s="17">
        <v>14114</v>
      </c>
      <c r="L14123" s="50">
        <v>1.9253885178389903E-3</v>
      </c>
      <c r="M14123" s="50">
        <v>1.9399768226779951E-3</v>
      </c>
      <c r="N14123" s="50">
        <v>5.3600000000000002E-2</v>
      </c>
      <c r="O14123" s="50">
        <v>5.3999999999999999E-2</v>
      </c>
      <c r="R14123" s="59"/>
    </row>
    <row r="14124" spans="11:18" x14ac:dyDescent="0.2">
      <c r="K14124" s="17">
        <v>14115</v>
      </c>
      <c r="L14124" s="50">
        <v>1.7837602141039638E-3</v>
      </c>
      <c r="M14124" s="50">
        <v>1.7985509326597852E-3</v>
      </c>
      <c r="N14124" s="50">
        <v>5.4800000000000001E-2</v>
      </c>
      <c r="O14124" s="50">
        <v>5.5E-2</v>
      </c>
      <c r="R14124" s="59"/>
    </row>
    <row r="14125" spans="11:18" x14ac:dyDescent="0.2">
      <c r="K14125" s="17">
        <v>14116</v>
      </c>
      <c r="L14125" s="50">
        <v>1.6020809556302779E-3</v>
      </c>
      <c r="M14125" s="50">
        <v>1.6156052750027022E-3</v>
      </c>
      <c r="N14125" s="50">
        <v>0.05</v>
      </c>
      <c r="O14125" s="50">
        <v>5.04E-2</v>
      </c>
      <c r="R14125" s="59"/>
    </row>
    <row r="14126" spans="11:18" x14ac:dyDescent="0.2">
      <c r="K14126" s="17">
        <v>14117</v>
      </c>
      <c r="L14126" s="50">
        <v>1.5996312303684314E-3</v>
      </c>
      <c r="M14126" s="50">
        <v>1.6131861380799684E-3</v>
      </c>
      <c r="N14126" s="50">
        <v>4.9599999999999998E-2</v>
      </c>
      <c r="O14126" s="50">
        <v>5.0999999999999997E-2</v>
      </c>
      <c r="R14126" s="59"/>
    </row>
    <row r="14127" spans="11:18" x14ac:dyDescent="0.2">
      <c r="K14127" s="17">
        <v>14118</v>
      </c>
      <c r="L14127" s="50">
        <v>1.6950843443193815E-3</v>
      </c>
      <c r="M14127" s="50">
        <v>1.7083749972890371E-3</v>
      </c>
      <c r="N14127" s="50">
        <v>4.9000000000000002E-2</v>
      </c>
      <c r="O14127" s="50">
        <v>4.9399999999999999E-2</v>
      </c>
      <c r="R14127" s="59"/>
    </row>
    <row r="14128" spans="11:18" x14ac:dyDescent="0.2">
      <c r="K14128" s="17">
        <v>14119</v>
      </c>
      <c r="L14128" s="50">
        <v>1.9954878436791732E-3</v>
      </c>
      <c r="M14128" s="50">
        <v>2.0100738315309823E-3</v>
      </c>
      <c r="N14128" s="50">
        <v>5.3800000000000001E-2</v>
      </c>
      <c r="O14128" s="50">
        <v>5.4199999999999998E-2</v>
      </c>
      <c r="R14128" s="59"/>
    </row>
    <row r="14129" spans="11:18" x14ac:dyDescent="0.2">
      <c r="K14129" s="17">
        <v>14120</v>
      </c>
      <c r="L14129" s="50">
        <v>1.588452308222049E-3</v>
      </c>
      <c r="M14129" s="50">
        <v>1.6021087232967646E-3</v>
      </c>
      <c r="N14129" s="50">
        <v>5.04E-2</v>
      </c>
      <c r="O14129" s="50">
        <v>5.0799999999999998E-2</v>
      </c>
      <c r="R14129" s="59"/>
    </row>
    <row r="14130" spans="11:18" x14ac:dyDescent="0.2">
      <c r="K14130" s="17">
        <v>14121</v>
      </c>
      <c r="L14130" s="50">
        <v>1.646005699032094E-3</v>
      </c>
      <c r="M14130" s="50">
        <v>1.6595804963316055E-3</v>
      </c>
      <c r="N14130" s="50">
        <v>0.05</v>
      </c>
      <c r="O14130" s="50">
        <v>5.0799999999999998E-2</v>
      </c>
      <c r="R14130" s="59"/>
    </row>
    <row r="14131" spans="11:18" x14ac:dyDescent="0.2">
      <c r="K14131" s="17">
        <v>14122</v>
      </c>
      <c r="L14131" s="50">
        <v>1.7253041366239404E-3</v>
      </c>
      <c r="M14131" s="50">
        <v>1.7393533548052552E-3</v>
      </c>
      <c r="N14131" s="50">
        <v>5.1999999999999998E-2</v>
      </c>
      <c r="O14131" s="50">
        <v>5.2400000000000002E-2</v>
      </c>
      <c r="R14131" s="59"/>
    </row>
    <row r="14132" spans="11:18" x14ac:dyDescent="0.2">
      <c r="K14132" s="17">
        <v>14123</v>
      </c>
      <c r="L14132" s="50">
        <v>1.6649103832841476E-3</v>
      </c>
      <c r="M14132" s="50">
        <v>1.6782028243981304E-3</v>
      </c>
      <c r="N14132" s="50">
        <v>4.9200000000000001E-2</v>
      </c>
      <c r="O14132" s="50">
        <v>4.9399999999999999E-2</v>
      </c>
      <c r="R14132" s="59"/>
    </row>
    <row r="14133" spans="11:18" x14ac:dyDescent="0.2">
      <c r="K14133" s="17">
        <v>14124</v>
      </c>
      <c r="L14133" s="50">
        <v>1.6476804937185187E-3</v>
      </c>
      <c r="M14133" s="50">
        <v>1.6617693868342339E-3</v>
      </c>
      <c r="N14133" s="50">
        <v>5.1999999999999998E-2</v>
      </c>
      <c r="O14133" s="50">
        <v>5.28E-2</v>
      </c>
      <c r="R14133" s="59"/>
    </row>
    <row r="14134" spans="11:18" x14ac:dyDescent="0.2">
      <c r="K14134" s="17">
        <v>14125</v>
      </c>
      <c r="L14134" s="50">
        <v>1.7859801439413915E-3</v>
      </c>
      <c r="M14134" s="50">
        <v>1.7994426890865344E-3</v>
      </c>
      <c r="N14134" s="50">
        <v>4.9599999999999998E-2</v>
      </c>
      <c r="O14134" s="50">
        <v>0.05</v>
      </c>
      <c r="R14134" s="59"/>
    </row>
    <row r="14135" spans="11:18" x14ac:dyDescent="0.2">
      <c r="K14135" s="17">
        <v>14126</v>
      </c>
      <c r="L14135" s="50">
        <v>1.8176660209903368E-3</v>
      </c>
      <c r="M14135" s="50">
        <v>1.8317799232253794E-3</v>
      </c>
      <c r="N14135" s="50">
        <v>5.1999999999999998E-2</v>
      </c>
      <c r="O14135" s="50">
        <v>5.2600000000000001E-2</v>
      </c>
      <c r="R14135" s="59"/>
    </row>
    <row r="14136" spans="11:18" x14ac:dyDescent="0.2">
      <c r="K14136" s="17">
        <v>14127</v>
      </c>
      <c r="L14136" s="50">
        <v>1.7681756158007755E-3</v>
      </c>
      <c r="M14136" s="50">
        <v>1.7818459336518316E-3</v>
      </c>
      <c r="N14136" s="50">
        <v>5.0599999999999999E-2</v>
      </c>
      <c r="O14136" s="50">
        <v>5.0799999999999998E-2</v>
      </c>
      <c r="R14136" s="59"/>
    </row>
    <row r="14137" spans="11:18" x14ac:dyDescent="0.2">
      <c r="K14137" s="17">
        <v>14128</v>
      </c>
      <c r="L14137" s="50">
        <v>1.7022044979840285E-3</v>
      </c>
      <c r="M14137" s="50">
        <v>1.7159482793706897E-3</v>
      </c>
      <c r="N14137" s="50">
        <v>5.0799999999999998E-2</v>
      </c>
      <c r="O14137" s="50">
        <v>5.1200000000000002E-2</v>
      </c>
      <c r="R14137" s="59"/>
    </row>
    <row r="14138" spans="11:18" x14ac:dyDescent="0.2">
      <c r="K14138" s="17">
        <v>14129</v>
      </c>
      <c r="L14138" s="50">
        <v>1.5945706888923009E-3</v>
      </c>
      <c r="M14138" s="50">
        <v>1.6080779804381023E-3</v>
      </c>
      <c r="N14138" s="50">
        <v>5.0200000000000002E-2</v>
      </c>
      <c r="O14138" s="50">
        <v>5.0200000000000002E-2</v>
      </c>
      <c r="R14138" s="59"/>
    </row>
    <row r="14139" spans="11:18" x14ac:dyDescent="0.2">
      <c r="K14139" s="17">
        <v>14130</v>
      </c>
      <c r="L14139" s="50">
        <v>1.7494858502055041E-3</v>
      </c>
      <c r="M14139" s="50">
        <v>1.7632984761989756E-3</v>
      </c>
      <c r="N14139" s="50">
        <v>5.0999999999999997E-2</v>
      </c>
      <c r="O14139" s="50">
        <v>5.1200000000000002E-2</v>
      </c>
      <c r="R14139" s="59"/>
    </row>
    <row r="14140" spans="11:18" x14ac:dyDescent="0.2">
      <c r="K14140" s="17">
        <v>14131</v>
      </c>
      <c r="L14140" s="50">
        <v>1.6750215959237774E-3</v>
      </c>
      <c r="M14140" s="50">
        <v>1.6886070164923363E-3</v>
      </c>
      <c r="N14140" s="50">
        <v>5.04E-2</v>
      </c>
      <c r="O14140" s="50">
        <v>5.04E-2</v>
      </c>
      <c r="R14140" s="59"/>
    </row>
    <row r="14141" spans="11:18" x14ac:dyDescent="0.2">
      <c r="K14141" s="17">
        <v>14132</v>
      </c>
      <c r="L14141" s="50">
        <v>1.9704651031405762E-3</v>
      </c>
      <c r="M14141" s="50">
        <v>1.9856280902589537E-3</v>
      </c>
      <c r="N14141" s="50">
        <v>5.6000000000000001E-2</v>
      </c>
      <c r="O14141" s="50">
        <v>5.62E-2</v>
      </c>
      <c r="R14141" s="59"/>
    </row>
    <row r="14142" spans="11:18" x14ac:dyDescent="0.2">
      <c r="K14142" s="17">
        <v>14133</v>
      </c>
      <c r="L14142" s="50">
        <v>1.8019708926501152E-3</v>
      </c>
      <c r="M14142" s="50">
        <v>1.8158048882769198E-3</v>
      </c>
      <c r="N14142" s="50">
        <v>5.1200000000000002E-2</v>
      </c>
      <c r="O14142" s="50">
        <v>5.1200000000000002E-2</v>
      </c>
      <c r="R14142" s="59"/>
    </row>
    <row r="14143" spans="11:18" x14ac:dyDescent="0.2">
      <c r="K14143" s="17">
        <v>14134</v>
      </c>
      <c r="L14143" s="50">
        <v>1.778599441301207E-3</v>
      </c>
      <c r="M14143" s="50">
        <v>1.7926893119407648E-3</v>
      </c>
      <c r="N14143" s="50">
        <v>5.1999999999999998E-2</v>
      </c>
      <c r="O14143" s="50">
        <v>5.2600000000000001E-2</v>
      </c>
      <c r="R14143" s="59"/>
    </row>
    <row r="14144" spans="11:18" x14ac:dyDescent="0.2">
      <c r="K14144" s="17">
        <v>14135</v>
      </c>
      <c r="L14144" s="50">
        <v>1.5607675197101588E-3</v>
      </c>
      <c r="M14144" s="50">
        <v>1.5737633534674514E-3</v>
      </c>
      <c r="N14144" s="50">
        <v>4.8000000000000001E-2</v>
      </c>
      <c r="O14144" s="50">
        <v>4.8399999999999999E-2</v>
      </c>
      <c r="R14144" s="59"/>
    </row>
    <row r="14145" spans="11:18" x14ac:dyDescent="0.2">
      <c r="K14145" s="17">
        <v>14136</v>
      </c>
      <c r="L14145" s="50">
        <v>1.8239572240052108E-3</v>
      </c>
      <c r="M14145" s="50">
        <v>1.8376499590676328E-3</v>
      </c>
      <c r="N14145" s="50">
        <v>5.04E-2</v>
      </c>
      <c r="O14145" s="50">
        <v>5.0799999999999998E-2</v>
      </c>
      <c r="R14145" s="59"/>
    </row>
    <row r="14146" spans="11:18" x14ac:dyDescent="0.2">
      <c r="K14146" s="17">
        <v>14137</v>
      </c>
      <c r="L14146" s="50">
        <v>1.6096065922938572E-3</v>
      </c>
      <c r="M14146" s="50">
        <v>1.6231964181830491E-3</v>
      </c>
      <c r="N14146" s="50">
        <v>5.04E-2</v>
      </c>
      <c r="O14146" s="50">
        <v>5.0599999999999999E-2</v>
      </c>
      <c r="R14146" s="59"/>
    </row>
    <row r="14147" spans="11:18" x14ac:dyDescent="0.2">
      <c r="K14147" s="17">
        <v>14138</v>
      </c>
      <c r="L14147" s="50">
        <v>1.9507000789800288E-3</v>
      </c>
      <c r="M14147" s="50">
        <v>1.965533884376204E-3</v>
      </c>
      <c r="N14147" s="50">
        <v>5.4600000000000003E-2</v>
      </c>
      <c r="O14147" s="50">
        <v>5.5E-2</v>
      </c>
      <c r="R14147" s="59"/>
    </row>
    <row r="14148" spans="11:18" x14ac:dyDescent="0.2">
      <c r="K14148" s="17">
        <v>14139</v>
      </c>
      <c r="L14148" s="50">
        <v>1.4393847386165262E-3</v>
      </c>
      <c r="M14148" s="50">
        <v>1.4524863747118345E-3</v>
      </c>
      <c r="N14148" s="50">
        <v>4.8599999999999997E-2</v>
      </c>
      <c r="O14148" s="50">
        <v>4.9000000000000002E-2</v>
      </c>
      <c r="R14148" s="59"/>
    </row>
    <row r="14149" spans="11:18" x14ac:dyDescent="0.2">
      <c r="K14149" s="17">
        <v>14140</v>
      </c>
      <c r="L14149" s="50">
        <v>1.7601162899402081E-3</v>
      </c>
      <c r="M14149" s="50">
        <v>1.7743207751844557E-3</v>
      </c>
      <c r="N14149" s="50">
        <v>5.2600000000000001E-2</v>
      </c>
      <c r="O14149" s="50">
        <v>5.2999999999999999E-2</v>
      </c>
      <c r="R14149" s="59"/>
    </row>
    <row r="14150" spans="11:18" x14ac:dyDescent="0.2">
      <c r="K14150" s="17">
        <v>14141</v>
      </c>
      <c r="L14150" s="50">
        <v>1.6437914528845046E-3</v>
      </c>
      <c r="M14150" s="50">
        <v>1.6573396860999011E-3</v>
      </c>
      <c r="N14150" s="50">
        <v>5.0200000000000002E-2</v>
      </c>
      <c r="O14150" s="50">
        <v>5.04E-2</v>
      </c>
      <c r="R14150" s="59"/>
    </row>
    <row r="14151" spans="11:18" x14ac:dyDescent="0.2">
      <c r="K14151" s="17">
        <v>14142</v>
      </c>
      <c r="L14151" s="50">
        <v>1.5863122760709843E-3</v>
      </c>
      <c r="M14151" s="50">
        <v>1.5997520890141345E-3</v>
      </c>
      <c r="N14151" s="50">
        <v>4.9799999999999997E-2</v>
      </c>
      <c r="O14151" s="50">
        <v>5.0200000000000002E-2</v>
      </c>
      <c r="R14151" s="59"/>
    </row>
    <row r="14152" spans="11:18" x14ac:dyDescent="0.2">
      <c r="K14152" s="17">
        <v>14143</v>
      </c>
      <c r="L14152" s="50">
        <v>1.7205718363925485E-3</v>
      </c>
      <c r="M14152" s="50">
        <v>1.7348118025540986E-3</v>
      </c>
      <c r="N14152" s="50">
        <v>5.28E-2</v>
      </c>
      <c r="O14152" s="50">
        <v>5.2999999999999999E-2</v>
      </c>
      <c r="R14152" s="59"/>
    </row>
    <row r="14153" spans="11:18" x14ac:dyDescent="0.2">
      <c r="K14153" s="17">
        <v>14144</v>
      </c>
      <c r="L14153" s="50">
        <v>1.7666587795065484E-3</v>
      </c>
      <c r="M14153" s="50">
        <v>1.7802484432678167E-3</v>
      </c>
      <c r="N14153" s="50">
        <v>0.05</v>
      </c>
      <c r="O14153" s="50">
        <v>5.04E-2</v>
      </c>
      <c r="R14153" s="59"/>
    </row>
    <row r="14154" spans="11:18" x14ac:dyDescent="0.2">
      <c r="K14154" s="17">
        <v>14145</v>
      </c>
      <c r="L14154" s="50">
        <v>1.8231894986227098E-3</v>
      </c>
      <c r="M14154" s="50">
        <v>1.8375346347617998E-3</v>
      </c>
      <c r="N14154" s="50">
        <v>5.28E-2</v>
      </c>
      <c r="O14154" s="50">
        <v>5.3199999999999997E-2</v>
      </c>
      <c r="R14154" s="59"/>
    </row>
    <row r="14155" spans="11:18" x14ac:dyDescent="0.2">
      <c r="K14155" s="17">
        <v>14146</v>
      </c>
      <c r="L14155" s="50">
        <v>1.774232368836573E-3</v>
      </c>
      <c r="M14155" s="50">
        <v>1.7886493603845143E-3</v>
      </c>
      <c r="N14155" s="50">
        <v>5.3199999999999997E-2</v>
      </c>
      <c r="O14155" s="50">
        <v>5.3600000000000002E-2</v>
      </c>
      <c r="R14155" s="59"/>
    </row>
    <row r="14156" spans="11:18" x14ac:dyDescent="0.2">
      <c r="K14156" s="17">
        <v>14147</v>
      </c>
      <c r="L14156" s="50">
        <v>1.8455597115783341E-3</v>
      </c>
      <c r="M14156" s="50">
        <v>1.8601281004555843E-3</v>
      </c>
      <c r="N14156" s="50">
        <v>5.3800000000000001E-2</v>
      </c>
      <c r="O14156" s="50">
        <v>5.3999999999999999E-2</v>
      </c>
      <c r="R14156" s="59"/>
    </row>
    <row r="14157" spans="11:18" x14ac:dyDescent="0.2">
      <c r="K14157" s="17">
        <v>14148</v>
      </c>
      <c r="L14157" s="50">
        <v>1.5807727981628286E-3</v>
      </c>
      <c r="M14157" s="50">
        <v>1.5937831612994461E-3</v>
      </c>
      <c r="N14157" s="50">
        <v>4.82E-2</v>
      </c>
      <c r="O14157" s="50">
        <v>4.8399999999999999E-2</v>
      </c>
      <c r="R14157" s="59"/>
    </row>
    <row r="14158" spans="11:18" x14ac:dyDescent="0.2">
      <c r="K14158" s="17">
        <v>14149</v>
      </c>
      <c r="L14158" s="50">
        <v>1.72518116138428E-3</v>
      </c>
      <c r="M14158" s="50">
        <v>1.7396624386069163E-3</v>
      </c>
      <c r="N14158" s="50">
        <v>5.3800000000000001E-2</v>
      </c>
      <c r="O14158" s="50">
        <v>5.3800000000000001E-2</v>
      </c>
      <c r="R14158" s="59"/>
    </row>
    <row r="14159" spans="11:18" x14ac:dyDescent="0.2">
      <c r="K14159" s="17">
        <v>14150</v>
      </c>
      <c r="L14159" s="50">
        <v>1.8944409045958345E-3</v>
      </c>
      <c r="M14159" s="50">
        <v>1.9089865715024609E-3</v>
      </c>
      <c r="N14159" s="50">
        <v>5.3800000000000001E-2</v>
      </c>
      <c r="O14159" s="50">
        <v>5.4199999999999998E-2</v>
      </c>
      <c r="R14159" s="59"/>
    </row>
    <row r="14160" spans="11:18" x14ac:dyDescent="0.2">
      <c r="K14160" s="17">
        <v>14151</v>
      </c>
      <c r="L14160" s="50">
        <v>1.6049126438072328E-3</v>
      </c>
      <c r="M14160" s="50">
        <v>1.617958733094198E-3</v>
      </c>
      <c r="N14160" s="50">
        <v>4.8000000000000001E-2</v>
      </c>
      <c r="O14160" s="50">
        <v>4.8599999999999997E-2</v>
      </c>
      <c r="R14160" s="59"/>
    </row>
    <row r="14161" spans="11:18" x14ac:dyDescent="0.2">
      <c r="K14161" s="17">
        <v>14152</v>
      </c>
      <c r="L14161" s="50">
        <v>1.5546929325804481E-3</v>
      </c>
      <c r="M14161" s="50">
        <v>1.5679293656637775E-3</v>
      </c>
      <c r="N14161" s="50">
        <v>4.9000000000000002E-2</v>
      </c>
      <c r="O14161" s="50">
        <v>4.9399999999999999E-2</v>
      </c>
      <c r="R14161" s="59"/>
    </row>
    <row r="14162" spans="11:18" x14ac:dyDescent="0.2">
      <c r="K14162" s="17">
        <v>14153</v>
      </c>
      <c r="L14162" s="50">
        <v>1.6484931054523734E-3</v>
      </c>
      <c r="M14162" s="50">
        <v>1.6617077161476381E-3</v>
      </c>
      <c r="N14162" s="50">
        <v>4.9000000000000002E-2</v>
      </c>
      <c r="O14162" s="50">
        <v>4.9000000000000002E-2</v>
      </c>
      <c r="R14162" s="59"/>
    </row>
    <row r="14163" spans="11:18" x14ac:dyDescent="0.2">
      <c r="K14163" s="17">
        <v>14154</v>
      </c>
      <c r="L14163" s="50">
        <v>1.6363405444426498E-3</v>
      </c>
      <c r="M14163" s="50">
        <v>1.6498506327145685E-3</v>
      </c>
      <c r="N14163" s="50">
        <v>0.05</v>
      </c>
      <c r="O14163" s="50">
        <v>5.0200000000000002E-2</v>
      </c>
      <c r="R14163" s="59"/>
    </row>
    <row r="14164" spans="11:18" x14ac:dyDescent="0.2">
      <c r="K14164" s="17">
        <v>14155</v>
      </c>
      <c r="L14164" s="50">
        <v>1.613629037845196E-3</v>
      </c>
      <c r="M14164" s="50">
        <v>1.6275294253100877E-3</v>
      </c>
      <c r="N14164" s="50">
        <v>5.16E-2</v>
      </c>
      <c r="O14164" s="50">
        <v>5.1799999999999999E-2</v>
      </c>
      <c r="R14164" s="59"/>
    </row>
    <row r="14165" spans="11:18" x14ac:dyDescent="0.2">
      <c r="K14165" s="17">
        <v>14156</v>
      </c>
      <c r="L14165" s="50">
        <v>1.633952815466201E-3</v>
      </c>
      <c r="M14165" s="50">
        <v>1.6474567024706342E-3</v>
      </c>
      <c r="N14165" s="50">
        <v>0.05</v>
      </c>
      <c r="O14165" s="50">
        <v>5.04E-2</v>
      </c>
      <c r="R14165" s="59"/>
    </row>
    <row r="14166" spans="11:18" x14ac:dyDescent="0.2">
      <c r="K14166" s="17">
        <v>14157</v>
      </c>
      <c r="L14166" s="50">
        <v>1.8332454437577606E-3</v>
      </c>
      <c r="M14166" s="50">
        <v>1.8473389065718588E-3</v>
      </c>
      <c r="N14166" s="50">
        <v>5.16E-2</v>
      </c>
      <c r="O14166" s="50">
        <v>5.2600000000000001E-2</v>
      </c>
      <c r="R14166" s="59"/>
    </row>
    <row r="14167" spans="11:18" x14ac:dyDescent="0.2">
      <c r="K14167" s="17">
        <v>14158</v>
      </c>
      <c r="L14167" s="50">
        <v>1.7007562380759677E-3</v>
      </c>
      <c r="M14167" s="50">
        <v>1.7139511185094659E-3</v>
      </c>
      <c r="N14167" s="50">
        <v>4.8800000000000003E-2</v>
      </c>
      <c r="O14167" s="50">
        <v>4.9000000000000002E-2</v>
      </c>
      <c r="R14167" s="59"/>
    </row>
    <row r="14168" spans="11:18" x14ac:dyDescent="0.2">
      <c r="K14168" s="17">
        <v>14159</v>
      </c>
      <c r="L14168" s="50">
        <v>1.8362834347151044E-3</v>
      </c>
      <c r="M14168" s="50">
        <v>1.8503356068469163E-3</v>
      </c>
      <c r="N14168" s="50">
        <v>5.1999999999999998E-2</v>
      </c>
      <c r="O14168" s="50">
        <v>5.1999999999999998E-2</v>
      </c>
      <c r="R14168" s="59"/>
    </row>
    <row r="14169" spans="11:18" x14ac:dyDescent="0.2">
      <c r="K14169" s="17">
        <v>14160</v>
      </c>
      <c r="L14169" s="50">
        <v>1.5198560727884857E-3</v>
      </c>
      <c r="M14169" s="50">
        <v>1.5326548098779091E-3</v>
      </c>
      <c r="N14169" s="50">
        <v>4.7399999999999998E-2</v>
      </c>
      <c r="O14169" s="50">
        <v>4.7600000000000003E-2</v>
      </c>
      <c r="R14169" s="59"/>
    </row>
    <row r="14170" spans="11:18" x14ac:dyDescent="0.2">
      <c r="K14170" s="17">
        <v>14161</v>
      </c>
      <c r="L14170" s="50">
        <v>1.7678736466810814E-3</v>
      </c>
      <c r="M14170" s="50">
        <v>1.7812187275468776E-3</v>
      </c>
      <c r="N14170" s="50">
        <v>4.9000000000000002E-2</v>
      </c>
      <c r="O14170" s="50">
        <v>0.05</v>
      </c>
      <c r="R14170" s="59"/>
    </row>
    <row r="14171" spans="11:18" x14ac:dyDescent="0.2">
      <c r="K14171" s="17">
        <v>14162</v>
      </c>
      <c r="L14171" s="50">
        <v>1.949388290129939E-3</v>
      </c>
      <c r="M14171" s="50">
        <v>1.9650497721355863E-3</v>
      </c>
      <c r="N14171" s="50">
        <v>5.7799999999999997E-2</v>
      </c>
      <c r="O14171" s="50">
        <v>5.8400000000000001E-2</v>
      </c>
      <c r="R14171" s="59"/>
    </row>
    <row r="14172" spans="11:18" x14ac:dyDescent="0.2">
      <c r="K14172" s="17">
        <v>14163</v>
      </c>
      <c r="L14172" s="50">
        <v>1.6631294928058362E-3</v>
      </c>
      <c r="M14172" s="50">
        <v>1.6764826514140282E-3</v>
      </c>
      <c r="N14172" s="50">
        <v>4.9399999999999999E-2</v>
      </c>
      <c r="O14172" s="50">
        <v>4.9599999999999998E-2</v>
      </c>
      <c r="R14172" s="59"/>
    </row>
    <row r="14173" spans="11:18" x14ac:dyDescent="0.2">
      <c r="K14173" s="17">
        <v>14164</v>
      </c>
      <c r="L14173" s="50">
        <v>1.7101763029158026E-3</v>
      </c>
      <c r="M14173" s="50">
        <v>1.7243745147754786E-3</v>
      </c>
      <c r="N14173" s="50">
        <v>5.2600000000000001E-2</v>
      </c>
      <c r="O14173" s="50">
        <v>5.2999999999999999E-2</v>
      </c>
      <c r="R14173" s="59"/>
    </row>
    <row r="14174" spans="11:18" x14ac:dyDescent="0.2">
      <c r="K14174" s="17">
        <v>14165</v>
      </c>
      <c r="L14174" s="50">
        <v>1.7138585545930691E-3</v>
      </c>
      <c r="M14174" s="50">
        <v>1.7277271294306245E-3</v>
      </c>
      <c r="N14174" s="50">
        <v>5.1200000000000002E-2</v>
      </c>
      <c r="O14174" s="50">
        <v>5.1999999999999998E-2</v>
      </c>
      <c r="R14174" s="59"/>
    </row>
    <row r="14175" spans="11:18" x14ac:dyDescent="0.2">
      <c r="K14175" s="17">
        <v>14166</v>
      </c>
      <c r="L14175" s="50">
        <v>1.7768728220635434E-3</v>
      </c>
      <c r="M14175" s="50">
        <v>1.7909282063658101E-3</v>
      </c>
      <c r="N14175" s="50">
        <v>5.1799999999999999E-2</v>
      </c>
      <c r="O14175" s="50">
        <v>5.2400000000000002E-2</v>
      </c>
      <c r="R14175" s="59"/>
    </row>
    <row r="14176" spans="11:18" x14ac:dyDescent="0.2">
      <c r="K14176" s="17">
        <v>14167</v>
      </c>
      <c r="L14176" s="50">
        <v>1.8395763985908839E-3</v>
      </c>
      <c r="M14176" s="50">
        <v>1.8534220740957586E-3</v>
      </c>
      <c r="N14176" s="50">
        <v>5.0999999999999997E-2</v>
      </c>
      <c r="O14176" s="50">
        <v>5.1200000000000002E-2</v>
      </c>
      <c r="R14176" s="59"/>
    </row>
    <row r="14177" spans="11:18" x14ac:dyDescent="0.2">
      <c r="K14177" s="17">
        <v>14168</v>
      </c>
      <c r="L14177" s="50">
        <v>1.9100710122020689E-3</v>
      </c>
      <c r="M14177" s="50">
        <v>1.9247472851151566E-3</v>
      </c>
      <c r="N14177" s="50">
        <v>5.3999999999999999E-2</v>
      </c>
      <c r="O14177" s="50">
        <v>5.4800000000000001E-2</v>
      </c>
      <c r="R14177" s="59"/>
    </row>
    <row r="14178" spans="11:18" x14ac:dyDescent="0.2">
      <c r="K14178" s="17">
        <v>14169</v>
      </c>
      <c r="L14178" s="50">
        <v>1.7806820625306894E-3</v>
      </c>
      <c r="M14178" s="50">
        <v>1.7948357423430402E-3</v>
      </c>
      <c r="N14178" s="50">
        <v>5.2400000000000002E-2</v>
      </c>
      <c r="O14178" s="50">
        <v>5.2600000000000001E-2</v>
      </c>
      <c r="R14178" s="59"/>
    </row>
    <row r="14179" spans="11:18" x14ac:dyDescent="0.2">
      <c r="K14179" s="17">
        <v>14170</v>
      </c>
      <c r="L14179" s="50">
        <v>1.5103612584645657E-3</v>
      </c>
      <c r="M14179" s="50">
        <v>1.5244271253489134E-3</v>
      </c>
      <c r="N14179" s="50">
        <v>5.1999999999999998E-2</v>
      </c>
      <c r="O14179" s="50">
        <v>5.2600000000000001E-2</v>
      </c>
      <c r="R14179" s="59"/>
    </row>
    <row r="14180" spans="11:18" x14ac:dyDescent="0.2">
      <c r="K14180" s="17">
        <v>14171</v>
      </c>
      <c r="L14180" s="50">
        <v>1.8639734803127623E-3</v>
      </c>
      <c r="M14180" s="50">
        <v>1.8784511700934584E-3</v>
      </c>
      <c r="N14180" s="50">
        <v>5.3600000000000002E-2</v>
      </c>
      <c r="O14180" s="50">
        <v>5.3999999999999999E-2</v>
      </c>
      <c r="R14180" s="59"/>
    </row>
    <row r="14181" spans="11:18" x14ac:dyDescent="0.2">
      <c r="K14181" s="17">
        <v>14172</v>
      </c>
      <c r="L14181" s="50">
        <v>1.8758033151325044E-3</v>
      </c>
      <c r="M14181" s="50">
        <v>1.8899549869360666E-3</v>
      </c>
      <c r="N14181" s="50">
        <v>5.2200000000000003E-2</v>
      </c>
      <c r="O14181" s="50">
        <v>5.2400000000000002E-2</v>
      </c>
      <c r="R14181" s="59"/>
    </row>
    <row r="14182" spans="11:18" x14ac:dyDescent="0.2">
      <c r="K14182" s="17">
        <v>14173</v>
      </c>
      <c r="L14182" s="50">
        <v>1.752111870379791E-3</v>
      </c>
      <c r="M14182" s="50">
        <v>1.7656981808458539E-3</v>
      </c>
      <c r="N14182" s="50">
        <v>5.0200000000000002E-2</v>
      </c>
      <c r="O14182" s="50">
        <v>5.04E-2</v>
      </c>
      <c r="R14182" s="59"/>
    </row>
    <row r="14183" spans="11:18" x14ac:dyDescent="0.2">
      <c r="K14183" s="17">
        <v>14174</v>
      </c>
      <c r="L14183" s="50">
        <v>1.6634817873410115E-3</v>
      </c>
      <c r="M14183" s="50">
        <v>1.6766307134894092E-3</v>
      </c>
      <c r="N14183" s="50">
        <v>4.8599999999999997E-2</v>
      </c>
      <c r="O14183" s="50">
        <v>4.8800000000000003E-2</v>
      </c>
      <c r="R14183" s="59"/>
    </row>
    <row r="14184" spans="11:18" x14ac:dyDescent="0.2">
      <c r="K14184" s="17">
        <v>14175</v>
      </c>
      <c r="L14184" s="50">
        <v>1.5564070337348592E-3</v>
      </c>
      <c r="M14184" s="50">
        <v>1.5700908962858423E-3</v>
      </c>
      <c r="N14184" s="50">
        <v>5.0799999999999998E-2</v>
      </c>
      <c r="O14184" s="50">
        <v>5.1200000000000002E-2</v>
      </c>
      <c r="R14184" s="59"/>
    </row>
    <row r="14185" spans="11:18" x14ac:dyDescent="0.2">
      <c r="K14185" s="17">
        <v>14176</v>
      </c>
      <c r="L14185" s="50">
        <v>1.6771332009343659E-3</v>
      </c>
      <c r="M14185" s="50">
        <v>1.6917070066185627E-3</v>
      </c>
      <c r="N14185" s="50">
        <v>5.3800000000000001E-2</v>
      </c>
      <c r="O14185" s="50">
        <v>5.4600000000000003E-2</v>
      </c>
      <c r="R14185" s="59"/>
    </row>
    <row r="14186" spans="11:18" x14ac:dyDescent="0.2">
      <c r="K14186" s="17">
        <v>14177</v>
      </c>
      <c r="L14186" s="50">
        <v>1.5485408487395441E-3</v>
      </c>
      <c r="M14186" s="50">
        <v>1.5620790320620454E-3</v>
      </c>
      <c r="N14186" s="50">
        <v>0.05</v>
      </c>
      <c r="O14186" s="50">
        <v>5.0599999999999999E-2</v>
      </c>
      <c r="R14186" s="59"/>
    </row>
    <row r="14187" spans="11:18" x14ac:dyDescent="0.2">
      <c r="K14187" s="17">
        <v>14178</v>
      </c>
      <c r="L14187" s="50">
        <v>1.6098111226389036E-3</v>
      </c>
      <c r="M14187" s="50">
        <v>1.6234269838632462E-3</v>
      </c>
      <c r="N14187" s="50">
        <v>5.04E-2</v>
      </c>
      <c r="O14187" s="50">
        <v>5.0799999999999998E-2</v>
      </c>
      <c r="R14187" s="59"/>
    </row>
    <row r="14188" spans="11:18" x14ac:dyDescent="0.2">
      <c r="K14188" s="17">
        <v>14179</v>
      </c>
      <c r="L14188" s="50">
        <v>1.3778273378357976E-3</v>
      </c>
      <c r="M14188" s="50">
        <v>1.3897633578611901E-3</v>
      </c>
      <c r="N14188" s="50">
        <v>4.4400000000000002E-2</v>
      </c>
      <c r="O14188" s="50">
        <v>4.4400000000000002E-2</v>
      </c>
      <c r="R14188" s="59"/>
    </row>
    <row r="14189" spans="11:18" x14ac:dyDescent="0.2">
      <c r="K14189" s="17">
        <v>14180</v>
      </c>
      <c r="L14189" s="50">
        <v>1.6681215897351958E-3</v>
      </c>
      <c r="M14189" s="50">
        <v>1.6823144407366109E-3</v>
      </c>
      <c r="N14189" s="50">
        <v>5.2400000000000002E-2</v>
      </c>
      <c r="O14189" s="50">
        <v>5.3199999999999997E-2</v>
      </c>
      <c r="R14189" s="59"/>
    </row>
    <row r="14190" spans="11:18" x14ac:dyDescent="0.2">
      <c r="K14190" s="17">
        <v>14181</v>
      </c>
      <c r="L14190" s="50">
        <v>1.8174784705874349E-3</v>
      </c>
      <c r="M14190" s="50">
        <v>1.8318451105735615E-3</v>
      </c>
      <c r="N14190" s="50">
        <v>5.2999999999999999E-2</v>
      </c>
      <c r="O14190" s="50">
        <v>5.3800000000000001E-2</v>
      </c>
      <c r="R14190" s="59"/>
    </row>
    <row r="14191" spans="11:18" x14ac:dyDescent="0.2">
      <c r="K14191" s="17">
        <v>14182</v>
      </c>
      <c r="L14191" s="50">
        <v>1.7030905625287172E-3</v>
      </c>
      <c r="M14191" s="50">
        <v>1.7185790388033922E-3</v>
      </c>
      <c r="N14191" s="50">
        <v>5.7599999999999998E-2</v>
      </c>
      <c r="O14191" s="50">
        <v>5.7799999999999997E-2</v>
      </c>
      <c r="R14191" s="59"/>
    </row>
    <row r="14192" spans="11:18" x14ac:dyDescent="0.2">
      <c r="K14192" s="17">
        <v>14183</v>
      </c>
      <c r="L14192" s="50">
        <v>1.6798672635880904E-3</v>
      </c>
      <c r="M14192" s="50">
        <v>1.6925661147493849E-3</v>
      </c>
      <c r="N14192" s="50">
        <v>4.6600000000000003E-2</v>
      </c>
      <c r="O14192" s="50">
        <v>4.7199999999999999E-2</v>
      </c>
      <c r="R14192" s="59"/>
    </row>
    <row r="14193" spans="11:18" x14ac:dyDescent="0.2">
      <c r="K14193" s="17">
        <v>14184</v>
      </c>
      <c r="L14193" s="50">
        <v>1.9559285544228418E-3</v>
      </c>
      <c r="M14193" s="50">
        <v>1.9714425511917666E-3</v>
      </c>
      <c r="N14193" s="50">
        <v>5.7000000000000002E-2</v>
      </c>
      <c r="O14193" s="50">
        <v>5.7799999999999997E-2</v>
      </c>
      <c r="R14193" s="59"/>
    </row>
    <row r="14194" spans="11:18" x14ac:dyDescent="0.2">
      <c r="K14194" s="17">
        <v>14185</v>
      </c>
      <c r="L14194" s="50">
        <v>1.7175515384438643E-3</v>
      </c>
      <c r="M14194" s="50">
        <v>1.7314401299504108E-3</v>
      </c>
      <c r="N14194" s="50">
        <v>5.1200000000000002E-2</v>
      </c>
      <c r="O14194" s="50">
        <v>5.1799999999999999E-2</v>
      </c>
      <c r="R14194" s="59"/>
    </row>
    <row r="14195" spans="11:18" x14ac:dyDescent="0.2">
      <c r="K14195" s="17">
        <v>14186</v>
      </c>
      <c r="L14195" s="50">
        <v>1.5983981813239303E-3</v>
      </c>
      <c r="M14195" s="50">
        <v>1.6118392997798801E-3</v>
      </c>
      <c r="N14195" s="50">
        <v>4.9799999999999997E-2</v>
      </c>
      <c r="O14195" s="50">
        <v>0.05</v>
      </c>
      <c r="R14195" s="59"/>
    </row>
    <row r="14196" spans="11:18" x14ac:dyDescent="0.2">
      <c r="K14196" s="17">
        <v>14187</v>
      </c>
      <c r="L14196" s="50">
        <v>1.7170258002614741E-3</v>
      </c>
      <c r="M14196" s="50">
        <v>1.7308606616238198E-3</v>
      </c>
      <c r="N14196" s="50">
        <v>5.0999999999999997E-2</v>
      </c>
      <c r="O14196" s="50">
        <v>5.1400000000000001E-2</v>
      </c>
      <c r="R14196" s="59"/>
    </row>
    <row r="14197" spans="11:18" x14ac:dyDescent="0.2">
      <c r="K14197" s="17">
        <v>14188</v>
      </c>
      <c r="L14197" s="50">
        <v>1.8857849409049513E-3</v>
      </c>
      <c r="M14197" s="50">
        <v>1.9004849067624265E-3</v>
      </c>
      <c r="N14197" s="50">
        <v>5.4199999999999998E-2</v>
      </c>
      <c r="O14197" s="50">
        <v>5.4600000000000003E-2</v>
      </c>
      <c r="R14197" s="59"/>
    </row>
    <row r="14198" spans="11:18" x14ac:dyDescent="0.2">
      <c r="K14198" s="17">
        <v>14189</v>
      </c>
      <c r="L14198" s="50">
        <v>1.7669806844934899E-3</v>
      </c>
      <c r="M14198" s="50">
        <v>1.7806197992554082E-3</v>
      </c>
      <c r="N14198" s="50">
        <v>5.04E-2</v>
      </c>
      <c r="O14198" s="50">
        <v>5.0599999999999999E-2</v>
      </c>
      <c r="R14198" s="59"/>
    </row>
    <row r="14199" spans="11:18" x14ac:dyDescent="0.2">
      <c r="K14199" s="17">
        <v>14190</v>
      </c>
      <c r="L14199" s="50">
        <v>1.7024745810125797E-3</v>
      </c>
      <c r="M14199" s="50">
        <v>1.7160280943978481E-3</v>
      </c>
      <c r="N14199" s="50">
        <v>0.05</v>
      </c>
      <c r="O14199" s="50">
        <v>5.04E-2</v>
      </c>
      <c r="R14199" s="59"/>
    </row>
    <row r="14200" spans="11:18" x14ac:dyDescent="0.2">
      <c r="K14200" s="17">
        <v>14191</v>
      </c>
      <c r="L14200" s="50">
        <v>1.4857406426534055E-3</v>
      </c>
      <c r="M14200" s="50">
        <v>1.4990585713960181E-3</v>
      </c>
      <c r="N14200" s="50">
        <v>4.9399999999999999E-2</v>
      </c>
      <c r="O14200" s="50">
        <v>4.9799999999999997E-2</v>
      </c>
      <c r="R14200" s="59"/>
    </row>
    <row r="14201" spans="11:18" x14ac:dyDescent="0.2">
      <c r="K14201" s="17">
        <v>14192</v>
      </c>
      <c r="L14201" s="50">
        <v>1.9172450853822427E-3</v>
      </c>
      <c r="M14201" s="50">
        <v>1.9315824710538412E-3</v>
      </c>
      <c r="N14201" s="50">
        <v>5.2999999999999999E-2</v>
      </c>
      <c r="O14201" s="50">
        <v>5.2999999999999999E-2</v>
      </c>
      <c r="R14201" s="59"/>
    </row>
    <row r="14202" spans="11:18" x14ac:dyDescent="0.2">
      <c r="K14202" s="17">
        <v>14193</v>
      </c>
      <c r="L14202" s="50">
        <v>1.9534077713980408E-3</v>
      </c>
      <c r="M14202" s="50">
        <v>1.9685407361342555E-3</v>
      </c>
      <c r="N14202" s="50">
        <v>5.5800000000000002E-2</v>
      </c>
      <c r="O14202" s="50">
        <v>5.62E-2</v>
      </c>
      <c r="R14202" s="59"/>
    </row>
    <row r="14203" spans="11:18" x14ac:dyDescent="0.2">
      <c r="K14203" s="17">
        <v>14194</v>
      </c>
      <c r="L14203" s="50">
        <v>1.7162670683339204E-3</v>
      </c>
      <c r="M14203" s="50">
        <v>1.7301233187503517E-3</v>
      </c>
      <c r="N14203" s="50">
        <v>5.1200000000000002E-2</v>
      </c>
      <c r="O14203" s="50">
        <v>5.16E-2</v>
      </c>
      <c r="R14203" s="59"/>
    </row>
    <row r="14204" spans="11:18" x14ac:dyDescent="0.2">
      <c r="K14204" s="17">
        <v>14195</v>
      </c>
      <c r="L14204" s="50">
        <v>1.7122617704579107E-3</v>
      </c>
      <c r="M14204" s="50">
        <v>1.7261954410731026E-3</v>
      </c>
      <c r="N14204" s="50">
        <v>5.16E-2</v>
      </c>
      <c r="O14204" s="50">
        <v>5.1799999999999999E-2</v>
      </c>
      <c r="R14204" s="59"/>
    </row>
    <row r="14205" spans="11:18" x14ac:dyDescent="0.2">
      <c r="K14205" s="17">
        <v>14196</v>
      </c>
      <c r="L14205" s="50">
        <v>1.3972723040773052E-3</v>
      </c>
      <c r="M14205" s="50">
        <v>1.4096913267770449E-3</v>
      </c>
      <c r="N14205" s="50">
        <v>4.6199999999999998E-2</v>
      </c>
      <c r="O14205" s="50">
        <v>4.6399999999999997E-2</v>
      </c>
      <c r="R14205" s="59"/>
    </row>
    <row r="14206" spans="11:18" x14ac:dyDescent="0.2">
      <c r="K14206" s="17">
        <v>14197</v>
      </c>
      <c r="L14206" s="50">
        <v>1.9245631599556898E-3</v>
      </c>
      <c r="M14206" s="50">
        <v>1.9387201963493369E-3</v>
      </c>
      <c r="N14206" s="50">
        <v>5.2200000000000003E-2</v>
      </c>
      <c r="O14206" s="50">
        <v>5.2400000000000002E-2</v>
      </c>
      <c r="R14206" s="59"/>
    </row>
    <row r="14207" spans="11:18" x14ac:dyDescent="0.2">
      <c r="K14207" s="17">
        <v>14198</v>
      </c>
      <c r="L14207" s="50">
        <v>1.5400170917293935E-3</v>
      </c>
      <c r="M14207" s="50">
        <v>1.5526449159072523E-3</v>
      </c>
      <c r="N14207" s="50">
        <v>4.6800000000000001E-2</v>
      </c>
      <c r="O14207" s="50">
        <v>4.7E-2</v>
      </c>
      <c r="R14207" s="59"/>
    </row>
    <row r="14208" spans="11:18" x14ac:dyDescent="0.2">
      <c r="K14208" s="17">
        <v>14199</v>
      </c>
      <c r="L14208" s="50">
        <v>1.598721967630407E-3</v>
      </c>
      <c r="M14208" s="50">
        <v>1.6116793695978447E-3</v>
      </c>
      <c r="N14208" s="50">
        <v>4.7800000000000002E-2</v>
      </c>
      <c r="O14208" s="50">
        <v>4.8399999999999999E-2</v>
      </c>
      <c r="R14208" s="59"/>
    </row>
    <row r="14209" spans="11:18" x14ac:dyDescent="0.2">
      <c r="K14209" s="17">
        <v>14200</v>
      </c>
      <c r="L14209" s="50">
        <v>1.8277376973322959E-3</v>
      </c>
      <c r="M14209" s="50">
        <v>1.8421671262865416E-3</v>
      </c>
      <c r="N14209" s="50">
        <v>5.3199999999999997E-2</v>
      </c>
      <c r="O14209" s="50">
        <v>5.3600000000000002E-2</v>
      </c>
      <c r="R14209" s="59"/>
    </row>
    <row r="14210" spans="11:18" x14ac:dyDescent="0.2">
      <c r="K14210" s="17">
        <v>14201</v>
      </c>
      <c r="L14210" s="50">
        <v>1.52555975333951E-3</v>
      </c>
      <c r="M14210" s="50">
        <v>1.5387646765831994E-3</v>
      </c>
      <c r="N14210" s="50">
        <v>4.8599999999999997E-2</v>
      </c>
      <c r="O14210" s="50">
        <v>4.9399999999999999E-2</v>
      </c>
      <c r="R14210" s="59"/>
    </row>
    <row r="14211" spans="11:18" x14ac:dyDescent="0.2">
      <c r="K14211" s="17">
        <v>14202</v>
      </c>
      <c r="L14211" s="50">
        <v>1.5948002456362932E-3</v>
      </c>
      <c r="M14211" s="50">
        <v>1.608253444734089E-3</v>
      </c>
      <c r="N14211" s="50">
        <v>4.9599999999999998E-2</v>
      </c>
      <c r="O14211" s="50">
        <v>0.05</v>
      </c>
      <c r="R14211" s="59"/>
    </row>
    <row r="14212" spans="11:18" x14ac:dyDescent="0.2">
      <c r="K14212" s="17">
        <v>14203</v>
      </c>
      <c r="L14212" s="50">
        <v>1.7083580480052466E-3</v>
      </c>
      <c r="M14212" s="50">
        <v>1.7218323080908601E-3</v>
      </c>
      <c r="N14212" s="50">
        <v>4.9799999999999997E-2</v>
      </c>
      <c r="O14212" s="50">
        <v>5.0200000000000002E-2</v>
      </c>
      <c r="R14212" s="59"/>
    </row>
    <row r="14213" spans="11:18" x14ac:dyDescent="0.2">
      <c r="K14213" s="17">
        <v>14204</v>
      </c>
      <c r="L14213" s="50">
        <v>1.5459764985033854E-3</v>
      </c>
      <c r="M14213" s="50">
        <v>1.5587670660050423E-3</v>
      </c>
      <c r="N14213" s="50">
        <v>4.7399999999999998E-2</v>
      </c>
      <c r="O14213" s="50">
        <v>4.7600000000000003E-2</v>
      </c>
      <c r="R14213" s="59"/>
    </row>
    <row r="14214" spans="11:18" x14ac:dyDescent="0.2">
      <c r="K14214" s="17">
        <v>14205</v>
      </c>
      <c r="L14214" s="50">
        <v>1.7397547333989592E-3</v>
      </c>
      <c r="M14214" s="50">
        <v>1.753916022397006E-3</v>
      </c>
      <c r="N14214" s="50">
        <v>5.2200000000000003E-2</v>
      </c>
      <c r="O14214" s="50">
        <v>5.28E-2</v>
      </c>
      <c r="R14214" s="59"/>
    </row>
    <row r="14215" spans="11:18" x14ac:dyDescent="0.2">
      <c r="K14215" s="17">
        <v>14206</v>
      </c>
      <c r="L14215" s="50">
        <v>1.5756306513836878E-3</v>
      </c>
      <c r="M14215" s="50">
        <v>1.5888730816496271E-3</v>
      </c>
      <c r="N14215" s="50">
        <v>4.9200000000000001E-2</v>
      </c>
      <c r="O14215" s="50">
        <v>4.9200000000000001E-2</v>
      </c>
      <c r="R14215" s="59"/>
    </row>
    <row r="14216" spans="11:18" x14ac:dyDescent="0.2">
      <c r="K14216" s="17">
        <v>14207</v>
      </c>
      <c r="L14216" s="50">
        <v>1.7798534744611139E-3</v>
      </c>
      <c r="M14216" s="50">
        <v>1.7936936927442403E-3</v>
      </c>
      <c r="N14216" s="50">
        <v>5.0799999999999998E-2</v>
      </c>
      <c r="O14216" s="50">
        <v>5.1799999999999999E-2</v>
      </c>
      <c r="R14216" s="59"/>
    </row>
    <row r="14217" spans="11:18" x14ac:dyDescent="0.2">
      <c r="K14217" s="17">
        <v>14208</v>
      </c>
      <c r="L14217" s="50">
        <v>1.7460002233558526E-3</v>
      </c>
      <c r="M14217" s="50">
        <v>1.7601361094130344E-3</v>
      </c>
      <c r="N14217" s="50">
        <v>5.2400000000000002E-2</v>
      </c>
      <c r="O14217" s="50">
        <v>5.2600000000000001E-2</v>
      </c>
      <c r="R14217" s="59"/>
    </row>
    <row r="14218" spans="11:18" x14ac:dyDescent="0.2">
      <c r="K14218" s="17">
        <v>14209</v>
      </c>
      <c r="L14218" s="50">
        <v>1.6525447907193823E-3</v>
      </c>
      <c r="M14218" s="50">
        <v>1.66611622302763E-3</v>
      </c>
      <c r="N14218" s="50">
        <v>5.0200000000000002E-2</v>
      </c>
      <c r="O14218" s="50">
        <v>5.0599999999999999E-2</v>
      </c>
      <c r="R14218" s="59"/>
    </row>
    <row r="14219" spans="11:18" x14ac:dyDescent="0.2">
      <c r="K14219" s="17">
        <v>14210</v>
      </c>
      <c r="L14219" s="50">
        <v>1.8005031707330431E-3</v>
      </c>
      <c r="M14219" s="50">
        <v>1.8148469745730229E-3</v>
      </c>
      <c r="N14219" s="50">
        <v>5.28E-2</v>
      </c>
      <c r="O14219" s="50">
        <v>5.3400000000000003E-2</v>
      </c>
      <c r="R14219" s="59"/>
    </row>
    <row r="14220" spans="11:18" x14ac:dyDescent="0.2">
      <c r="K14220" s="17">
        <v>14211</v>
      </c>
      <c r="L14220" s="50">
        <v>1.7798128611716379E-3</v>
      </c>
      <c r="M14220" s="50">
        <v>1.7937947733759206E-3</v>
      </c>
      <c r="N14220" s="50">
        <v>5.1799999999999999E-2</v>
      </c>
      <c r="O14220" s="50">
        <v>5.1799999999999999E-2</v>
      </c>
      <c r="R14220" s="59"/>
    </row>
    <row r="14221" spans="11:18" x14ac:dyDescent="0.2">
      <c r="K14221" s="17">
        <v>14212</v>
      </c>
      <c r="L14221" s="50">
        <v>1.5458733925771951E-3</v>
      </c>
      <c r="M14221" s="50">
        <v>1.5593761147754258E-3</v>
      </c>
      <c r="N14221" s="50">
        <v>0.05</v>
      </c>
      <c r="O14221" s="50">
        <v>5.04E-2</v>
      </c>
      <c r="R14221" s="59"/>
    </row>
    <row r="14222" spans="11:18" x14ac:dyDescent="0.2">
      <c r="K14222" s="17">
        <v>14213</v>
      </c>
      <c r="L14222" s="50">
        <v>1.6930074353036246E-3</v>
      </c>
      <c r="M14222" s="50">
        <v>1.7063918409693749E-3</v>
      </c>
      <c r="N14222" s="50">
        <v>4.9599999999999998E-2</v>
      </c>
      <c r="O14222" s="50">
        <v>4.9599999999999998E-2</v>
      </c>
      <c r="R14222" s="59"/>
    </row>
    <row r="14223" spans="11:18" x14ac:dyDescent="0.2">
      <c r="K14223" s="17">
        <v>14214</v>
      </c>
      <c r="L14223" s="50">
        <v>1.6263367737649474E-3</v>
      </c>
      <c r="M14223" s="50">
        <v>1.640052839556624E-3</v>
      </c>
      <c r="N14223" s="50">
        <v>5.0599999999999999E-2</v>
      </c>
      <c r="O14223" s="50">
        <v>5.1400000000000001E-2</v>
      </c>
      <c r="R14223" s="59"/>
    </row>
    <row r="14224" spans="11:18" x14ac:dyDescent="0.2">
      <c r="K14224" s="17">
        <v>14215</v>
      </c>
      <c r="L14224" s="50">
        <v>1.8619976544681719E-3</v>
      </c>
      <c r="M14224" s="50">
        <v>1.8756421318259023E-3</v>
      </c>
      <c r="N14224" s="50">
        <v>5.0200000000000002E-2</v>
      </c>
      <c r="O14224" s="50">
        <v>5.04E-2</v>
      </c>
      <c r="R14224" s="59"/>
    </row>
    <row r="14225" spans="11:18" x14ac:dyDescent="0.2">
      <c r="K14225" s="17">
        <v>14216</v>
      </c>
      <c r="L14225" s="50">
        <v>1.7032640266460423E-3</v>
      </c>
      <c r="M14225" s="50">
        <v>1.7164235550741506E-3</v>
      </c>
      <c r="N14225" s="50">
        <v>4.8599999999999997E-2</v>
      </c>
      <c r="O14225" s="50">
        <v>4.9200000000000001E-2</v>
      </c>
      <c r="R14225" s="59"/>
    </row>
    <row r="14226" spans="11:18" x14ac:dyDescent="0.2">
      <c r="K14226" s="17">
        <v>14217</v>
      </c>
      <c r="L14226" s="50">
        <v>1.8519894715389499E-3</v>
      </c>
      <c r="M14226" s="50">
        <v>1.866201985261404E-3</v>
      </c>
      <c r="N14226" s="50">
        <v>5.2600000000000001E-2</v>
      </c>
      <c r="O14226" s="50">
        <v>5.2600000000000001E-2</v>
      </c>
      <c r="R14226" s="59"/>
    </row>
    <row r="14227" spans="11:18" x14ac:dyDescent="0.2">
      <c r="K14227" s="17">
        <v>14218</v>
      </c>
      <c r="L14227" s="50">
        <v>1.5780768153910287E-3</v>
      </c>
      <c r="M14227" s="50">
        <v>1.5913981341558552E-3</v>
      </c>
      <c r="N14227" s="50">
        <v>4.9399999999999999E-2</v>
      </c>
      <c r="O14227" s="50">
        <v>4.9799999999999997E-2</v>
      </c>
      <c r="R14227" s="59"/>
    </row>
    <row r="14228" spans="11:18" x14ac:dyDescent="0.2">
      <c r="K14228" s="17">
        <v>14219</v>
      </c>
      <c r="L14228" s="50">
        <v>1.7358932816273847E-3</v>
      </c>
      <c r="M14228" s="50">
        <v>1.7502754772536371E-3</v>
      </c>
      <c r="N14228" s="50">
        <v>5.3199999999999997E-2</v>
      </c>
      <c r="O14228" s="50">
        <v>5.3600000000000002E-2</v>
      </c>
      <c r="R14228" s="59"/>
    </row>
    <row r="14229" spans="11:18" x14ac:dyDescent="0.2">
      <c r="K14229" s="17">
        <v>14220</v>
      </c>
      <c r="L14229" s="50">
        <v>1.7957507114880571E-3</v>
      </c>
      <c r="M14229" s="50">
        <v>1.8105922255345036E-3</v>
      </c>
      <c r="N14229" s="50">
        <v>5.5E-2</v>
      </c>
      <c r="O14229" s="50">
        <v>5.5399999999999998E-2</v>
      </c>
      <c r="R14229" s="59"/>
    </row>
    <row r="14230" spans="11:18" x14ac:dyDescent="0.2">
      <c r="K14230" s="17">
        <v>14221</v>
      </c>
      <c r="L14230" s="50">
        <v>1.6271688983023115E-3</v>
      </c>
      <c r="M14230" s="50">
        <v>1.6409728075589235E-3</v>
      </c>
      <c r="N14230" s="50">
        <v>5.0999999999999997E-2</v>
      </c>
      <c r="O14230" s="50">
        <v>5.1400000000000001E-2</v>
      </c>
      <c r="R14230" s="59"/>
    </row>
    <row r="14231" spans="11:18" x14ac:dyDescent="0.2">
      <c r="K14231" s="17">
        <v>14222</v>
      </c>
      <c r="L14231" s="50">
        <v>1.9566849052479345E-3</v>
      </c>
      <c r="M14231" s="50">
        <v>1.9714236237169786E-3</v>
      </c>
      <c r="N14231" s="50">
        <v>5.3999999999999999E-2</v>
      </c>
      <c r="O14231" s="50">
        <v>5.4800000000000001E-2</v>
      </c>
      <c r="R14231" s="59"/>
    </row>
    <row r="14232" spans="11:18" x14ac:dyDescent="0.2">
      <c r="K14232" s="17">
        <v>14223</v>
      </c>
      <c r="L14232" s="50">
        <v>1.7031612478018883E-3</v>
      </c>
      <c r="M14232" s="50">
        <v>1.7169110900253201E-3</v>
      </c>
      <c r="N14232" s="50">
        <v>5.0999999999999997E-2</v>
      </c>
      <c r="O14232" s="50">
        <v>5.0999999999999997E-2</v>
      </c>
      <c r="R14232" s="59"/>
    </row>
    <row r="14233" spans="11:18" x14ac:dyDescent="0.2">
      <c r="K14233" s="17">
        <v>14224</v>
      </c>
      <c r="L14233" s="50">
        <v>2.0359202907763042E-3</v>
      </c>
      <c r="M14233" s="50">
        <v>2.0505161727143524E-3</v>
      </c>
      <c r="N14233" s="50">
        <v>5.3600000000000002E-2</v>
      </c>
      <c r="O14233" s="50">
        <v>5.3999999999999999E-2</v>
      </c>
      <c r="R14233" s="59"/>
    </row>
    <row r="14234" spans="11:18" x14ac:dyDescent="0.2">
      <c r="K14234" s="17">
        <v>14225</v>
      </c>
      <c r="L14234" s="50">
        <v>1.5654758875545036E-3</v>
      </c>
      <c r="M14234" s="50">
        <v>1.5791805486209639E-3</v>
      </c>
      <c r="N14234" s="50">
        <v>5.0999999999999997E-2</v>
      </c>
      <c r="O14234" s="50">
        <v>5.0999999999999997E-2</v>
      </c>
      <c r="R14234" s="59"/>
    </row>
    <row r="14235" spans="11:18" x14ac:dyDescent="0.2">
      <c r="K14235" s="17">
        <v>14226</v>
      </c>
      <c r="L14235" s="50">
        <v>1.8983077673952668E-3</v>
      </c>
      <c r="M14235" s="50">
        <v>1.9126906680558004E-3</v>
      </c>
      <c r="N14235" s="50">
        <v>5.3199999999999997E-2</v>
      </c>
      <c r="O14235" s="50">
        <v>5.3199999999999997E-2</v>
      </c>
      <c r="R14235" s="59"/>
    </row>
    <row r="14236" spans="11:18" x14ac:dyDescent="0.2">
      <c r="K14236" s="17">
        <v>14227</v>
      </c>
      <c r="L14236" s="50">
        <v>1.612666415911416E-3</v>
      </c>
      <c r="M14236" s="50">
        <v>1.6264044034703506E-3</v>
      </c>
      <c r="N14236" s="50">
        <v>5.0999999999999997E-2</v>
      </c>
      <c r="O14236" s="50">
        <v>5.1200000000000002E-2</v>
      </c>
      <c r="R14236" s="59"/>
    </row>
    <row r="14237" spans="11:18" x14ac:dyDescent="0.2">
      <c r="K14237" s="17">
        <v>14228</v>
      </c>
      <c r="L14237" s="50">
        <v>1.666616524404045E-3</v>
      </c>
      <c r="M14237" s="50">
        <v>1.6809751253073107E-3</v>
      </c>
      <c r="N14237" s="50">
        <v>5.3400000000000003E-2</v>
      </c>
      <c r="O14237" s="50">
        <v>5.3400000000000003E-2</v>
      </c>
      <c r="R14237" s="59"/>
    </row>
    <row r="14238" spans="11:18" x14ac:dyDescent="0.2">
      <c r="K14238" s="17">
        <v>14229</v>
      </c>
      <c r="L14238" s="50">
        <v>1.5770148886354847E-3</v>
      </c>
      <c r="M14238" s="50">
        <v>1.5898777600638762E-3</v>
      </c>
      <c r="N14238" s="50">
        <v>4.7399999999999998E-2</v>
      </c>
      <c r="O14238" s="50">
        <v>4.8000000000000001E-2</v>
      </c>
      <c r="R14238" s="59"/>
    </row>
    <row r="14239" spans="11:18" x14ac:dyDescent="0.2">
      <c r="K14239" s="17">
        <v>14230</v>
      </c>
      <c r="L14239" s="50">
        <v>1.5906697370272464E-3</v>
      </c>
      <c r="M14239" s="50">
        <v>1.6039233590258199E-3</v>
      </c>
      <c r="N14239" s="50">
        <v>4.9200000000000001E-2</v>
      </c>
      <c r="O14239" s="50">
        <v>4.9399999999999999E-2</v>
      </c>
      <c r="R14239" s="59"/>
    </row>
    <row r="14240" spans="11:18" x14ac:dyDescent="0.2">
      <c r="K14240" s="17">
        <v>14231</v>
      </c>
      <c r="L14240" s="50">
        <v>1.989204568035315E-3</v>
      </c>
      <c r="M14240" s="50">
        <v>2.0039878115708904E-3</v>
      </c>
      <c r="N14240" s="50">
        <v>5.4600000000000003E-2</v>
      </c>
      <c r="O14240" s="50">
        <v>5.4800000000000001E-2</v>
      </c>
      <c r="R14240" s="59"/>
    </row>
    <row r="14241" spans="11:18" x14ac:dyDescent="0.2">
      <c r="K14241" s="17">
        <v>14232</v>
      </c>
      <c r="L14241" s="50">
        <v>1.5138828088740312E-3</v>
      </c>
      <c r="M14241" s="50">
        <v>1.526944967135391E-3</v>
      </c>
      <c r="N14241" s="50">
        <v>4.8399999999999999E-2</v>
      </c>
      <c r="O14241" s="50">
        <v>4.8800000000000003E-2</v>
      </c>
      <c r="R14241" s="59"/>
    </row>
    <row r="14242" spans="11:18" x14ac:dyDescent="0.2">
      <c r="K14242" s="17">
        <v>14233</v>
      </c>
      <c r="L14242" s="50">
        <v>1.6969806046131101E-3</v>
      </c>
      <c r="M14242" s="50">
        <v>1.7104019211026402E-3</v>
      </c>
      <c r="N14242" s="50">
        <v>4.9399999999999999E-2</v>
      </c>
      <c r="O14242" s="50">
        <v>4.9799999999999997E-2</v>
      </c>
      <c r="R14242" s="59"/>
    </row>
    <row r="14243" spans="11:18" x14ac:dyDescent="0.2">
      <c r="K14243" s="17">
        <v>14234</v>
      </c>
      <c r="L14243" s="50">
        <v>1.752061367878234E-3</v>
      </c>
      <c r="M14243" s="50">
        <v>1.7656675334687094E-3</v>
      </c>
      <c r="N14243" s="50">
        <v>5.0200000000000002E-2</v>
      </c>
      <c r="O14243" s="50">
        <v>5.04E-2</v>
      </c>
      <c r="R14243" s="59"/>
    </row>
    <row r="14244" spans="11:18" x14ac:dyDescent="0.2">
      <c r="K14244" s="17">
        <v>14235</v>
      </c>
      <c r="L14244" s="50">
        <v>1.7290525044221844E-3</v>
      </c>
      <c r="M14244" s="50">
        <v>1.7423452797416051E-3</v>
      </c>
      <c r="N14244" s="50">
        <v>4.9200000000000001E-2</v>
      </c>
      <c r="O14244" s="50">
        <v>4.9200000000000001E-2</v>
      </c>
      <c r="R14244" s="59"/>
    </row>
    <row r="14245" spans="11:18" x14ac:dyDescent="0.2">
      <c r="K14245" s="17">
        <v>14236</v>
      </c>
      <c r="L14245" s="50">
        <v>1.7758604496593837E-3</v>
      </c>
      <c r="M14245" s="50">
        <v>1.7892203141354837E-3</v>
      </c>
      <c r="N14245" s="50">
        <v>4.9399999999999999E-2</v>
      </c>
      <c r="O14245" s="50">
        <v>4.9399999999999999E-2</v>
      </c>
      <c r="R14245" s="59"/>
    </row>
    <row r="14246" spans="11:18" x14ac:dyDescent="0.2">
      <c r="K14246" s="17">
        <v>14237</v>
      </c>
      <c r="L14246" s="50">
        <v>1.7055217138443573E-3</v>
      </c>
      <c r="M14246" s="50">
        <v>1.718931354378395E-3</v>
      </c>
      <c r="N14246" s="50">
        <v>4.9399999999999999E-2</v>
      </c>
      <c r="O14246" s="50">
        <v>0.05</v>
      </c>
      <c r="R14246" s="59"/>
    </row>
    <row r="14247" spans="11:18" x14ac:dyDescent="0.2">
      <c r="K14247" s="17">
        <v>14238</v>
      </c>
      <c r="L14247" s="50">
        <v>1.6792035042185504E-3</v>
      </c>
      <c r="M14247" s="50">
        <v>1.6926294113242747E-3</v>
      </c>
      <c r="N14247" s="50">
        <v>4.9599999999999998E-2</v>
      </c>
      <c r="O14247" s="50">
        <v>0.05</v>
      </c>
      <c r="R14247" s="59"/>
    </row>
    <row r="14248" spans="11:18" x14ac:dyDescent="0.2">
      <c r="K14248" s="17">
        <v>14239</v>
      </c>
      <c r="L14248" s="50">
        <v>1.7468473938521065E-3</v>
      </c>
      <c r="M14248" s="50">
        <v>1.7603379094176567E-3</v>
      </c>
      <c r="N14248" s="50">
        <v>4.9799999999999997E-2</v>
      </c>
      <c r="O14248" s="50">
        <v>5.0200000000000002E-2</v>
      </c>
      <c r="R14248" s="59"/>
    </row>
    <row r="14249" spans="11:18" x14ac:dyDescent="0.2">
      <c r="K14249" s="17">
        <v>14240</v>
      </c>
      <c r="L14249" s="50">
        <v>1.889120938743427E-3</v>
      </c>
      <c r="M14249" s="50">
        <v>1.9035391060726716E-3</v>
      </c>
      <c r="N14249" s="50">
        <v>5.3199999999999997E-2</v>
      </c>
      <c r="O14249" s="50">
        <v>5.3400000000000003E-2</v>
      </c>
      <c r="R14249" s="59"/>
    </row>
    <row r="14250" spans="11:18" x14ac:dyDescent="0.2">
      <c r="K14250" s="17">
        <v>14241</v>
      </c>
      <c r="L14250" s="50">
        <v>1.420543206886014E-3</v>
      </c>
      <c r="M14250" s="50">
        <v>1.4326582768603646E-3</v>
      </c>
      <c r="N14250" s="50">
        <v>4.4999999999999998E-2</v>
      </c>
      <c r="O14250" s="50">
        <v>4.5199999999999997E-2</v>
      </c>
      <c r="R14250" s="59"/>
    </row>
    <row r="14251" spans="11:18" x14ac:dyDescent="0.2">
      <c r="K14251" s="17">
        <v>14242</v>
      </c>
      <c r="L14251" s="50">
        <v>1.5776132123220866E-3</v>
      </c>
      <c r="M14251" s="50">
        <v>1.591171639811547E-3</v>
      </c>
      <c r="N14251" s="50">
        <v>5.0200000000000002E-2</v>
      </c>
      <c r="O14251" s="50">
        <v>5.0599999999999999E-2</v>
      </c>
      <c r="R14251" s="59"/>
    </row>
    <row r="14252" spans="11:18" x14ac:dyDescent="0.2">
      <c r="K14252" s="17">
        <v>14243</v>
      </c>
      <c r="L14252" s="50">
        <v>1.8538245176782781E-3</v>
      </c>
      <c r="M14252" s="50">
        <v>1.8675100748930962E-3</v>
      </c>
      <c r="N14252" s="50">
        <v>5.04E-2</v>
      </c>
      <c r="O14252" s="50">
        <v>5.0599999999999999E-2</v>
      </c>
      <c r="R14252" s="59"/>
    </row>
    <row r="14253" spans="11:18" x14ac:dyDescent="0.2">
      <c r="K14253" s="17">
        <v>14244</v>
      </c>
      <c r="L14253" s="50">
        <v>1.7885513834715776E-3</v>
      </c>
      <c r="M14253" s="50">
        <v>1.8028465385796881E-3</v>
      </c>
      <c r="N14253" s="50">
        <v>5.2999999999999999E-2</v>
      </c>
      <c r="O14253" s="50">
        <v>5.2999999999999999E-2</v>
      </c>
      <c r="R14253" s="59"/>
    </row>
    <row r="14254" spans="11:18" x14ac:dyDescent="0.2">
      <c r="K14254" s="17">
        <v>14245</v>
      </c>
      <c r="L14254" s="50">
        <v>2.1212957595406106E-3</v>
      </c>
      <c r="M14254" s="50">
        <v>2.1377225917181939E-3</v>
      </c>
      <c r="N14254" s="50">
        <v>6.0600000000000001E-2</v>
      </c>
      <c r="O14254" s="50">
        <v>6.0999999999999999E-2</v>
      </c>
      <c r="R14254" s="59"/>
    </row>
    <row r="14255" spans="11:18" x14ac:dyDescent="0.2">
      <c r="K14255" s="17">
        <v>14246</v>
      </c>
      <c r="L14255" s="50">
        <v>1.8231656951004003E-3</v>
      </c>
      <c r="M14255" s="50">
        <v>1.83740387953396E-3</v>
      </c>
      <c r="N14255" s="50">
        <v>5.2600000000000001E-2</v>
      </c>
      <c r="O14255" s="50">
        <v>5.28E-2</v>
      </c>
      <c r="R14255" s="59"/>
    </row>
    <row r="14256" spans="11:18" x14ac:dyDescent="0.2">
      <c r="K14256" s="17">
        <v>14247</v>
      </c>
      <c r="L14256" s="50">
        <v>1.8064600907641405E-3</v>
      </c>
      <c r="M14256" s="50">
        <v>1.8204808683054666E-3</v>
      </c>
      <c r="N14256" s="50">
        <v>5.1799999999999999E-2</v>
      </c>
      <c r="O14256" s="50">
        <v>5.1999999999999998E-2</v>
      </c>
      <c r="R14256" s="59"/>
    </row>
    <row r="14257" spans="11:18" x14ac:dyDescent="0.2">
      <c r="K14257" s="17">
        <v>14248</v>
      </c>
      <c r="L14257" s="50">
        <v>1.6827254174451994E-3</v>
      </c>
      <c r="M14257" s="50">
        <v>1.6959959586402213E-3</v>
      </c>
      <c r="N14257" s="50">
        <v>4.9000000000000002E-2</v>
      </c>
      <c r="O14257" s="50">
        <v>4.9399999999999999E-2</v>
      </c>
      <c r="R14257" s="59"/>
    </row>
    <row r="14258" spans="11:18" x14ac:dyDescent="0.2">
      <c r="K14258" s="17">
        <v>14249</v>
      </c>
      <c r="L14258" s="50">
        <v>1.9517158570394016E-3</v>
      </c>
      <c r="M14258" s="50">
        <v>1.9668154252823603E-3</v>
      </c>
      <c r="N14258" s="50">
        <v>5.5800000000000002E-2</v>
      </c>
      <c r="O14258" s="50">
        <v>5.6000000000000001E-2</v>
      </c>
      <c r="R14258" s="59"/>
    </row>
    <row r="14259" spans="11:18" x14ac:dyDescent="0.2">
      <c r="K14259" s="17">
        <v>14250</v>
      </c>
      <c r="L14259" s="50">
        <v>1.5984499039382951E-3</v>
      </c>
      <c r="M14259" s="50">
        <v>1.6111809812507896E-3</v>
      </c>
      <c r="N14259" s="50">
        <v>4.7E-2</v>
      </c>
      <c r="O14259" s="50">
        <v>4.7399999999999998E-2</v>
      </c>
      <c r="R14259" s="59"/>
    </row>
    <row r="14260" spans="11:18" x14ac:dyDescent="0.2">
      <c r="K14260" s="17">
        <v>14251</v>
      </c>
      <c r="L14260" s="50">
        <v>1.6034842239981337E-3</v>
      </c>
      <c r="M14260" s="50">
        <v>1.6165975044209635E-3</v>
      </c>
      <c r="N14260" s="50">
        <v>4.8399999999999999E-2</v>
      </c>
      <c r="O14260" s="50">
        <v>4.8800000000000003E-2</v>
      </c>
      <c r="R14260" s="59"/>
    </row>
    <row r="14261" spans="11:18" x14ac:dyDescent="0.2">
      <c r="K14261" s="17">
        <v>14252</v>
      </c>
      <c r="L14261" s="50">
        <v>1.4862403282054348E-3</v>
      </c>
      <c r="M14261" s="50">
        <v>1.4995753621217856E-3</v>
      </c>
      <c r="N14261" s="50">
        <v>4.9599999999999998E-2</v>
      </c>
      <c r="O14261" s="50">
        <v>4.9799999999999997E-2</v>
      </c>
      <c r="R14261" s="59"/>
    </row>
    <row r="14262" spans="11:18" x14ac:dyDescent="0.2">
      <c r="K14262" s="17">
        <v>14253</v>
      </c>
      <c r="L14262" s="50">
        <v>1.8056648812425384E-3</v>
      </c>
      <c r="M14262" s="50">
        <v>1.8203746853121992E-3</v>
      </c>
      <c r="N14262" s="50">
        <v>5.4399999999999997E-2</v>
      </c>
      <c r="O14262" s="50">
        <v>5.4800000000000001E-2</v>
      </c>
      <c r="R14262" s="59"/>
    </row>
    <row r="14263" spans="11:18" x14ac:dyDescent="0.2">
      <c r="K14263" s="17">
        <v>14254</v>
      </c>
      <c r="L14263" s="50">
        <v>1.7905625583112827E-3</v>
      </c>
      <c r="M14263" s="50">
        <v>1.8051019790215116E-3</v>
      </c>
      <c r="N14263" s="50">
        <v>5.3600000000000002E-2</v>
      </c>
      <c r="O14263" s="50">
        <v>5.3999999999999999E-2</v>
      </c>
      <c r="R14263" s="59"/>
    </row>
    <row r="14264" spans="11:18" x14ac:dyDescent="0.2">
      <c r="K14264" s="17">
        <v>14255</v>
      </c>
      <c r="L14264" s="50">
        <v>1.7795749796706587E-3</v>
      </c>
      <c r="M14264" s="50">
        <v>1.7933730801456772E-3</v>
      </c>
      <c r="N14264" s="50">
        <v>5.0999999999999997E-2</v>
      </c>
      <c r="O14264" s="50">
        <v>5.1200000000000002E-2</v>
      </c>
      <c r="R14264" s="59"/>
    </row>
    <row r="14265" spans="11:18" x14ac:dyDescent="0.2">
      <c r="K14265" s="17">
        <v>14256</v>
      </c>
      <c r="L14265" s="50">
        <v>1.8464904898063332E-3</v>
      </c>
      <c r="M14265" s="50">
        <v>1.8601022685591343E-3</v>
      </c>
      <c r="N14265" s="50">
        <v>0.05</v>
      </c>
      <c r="O14265" s="50">
        <v>5.04E-2</v>
      </c>
      <c r="R14265" s="59"/>
    </row>
    <row r="14266" spans="11:18" x14ac:dyDescent="0.2">
      <c r="K14266" s="17">
        <v>14257</v>
      </c>
      <c r="L14266" s="50">
        <v>1.8418709081890342E-3</v>
      </c>
      <c r="M14266" s="50">
        <v>1.8559228954536373E-3</v>
      </c>
      <c r="N14266" s="50">
        <v>5.16E-2</v>
      </c>
      <c r="O14266" s="50">
        <v>5.2400000000000002E-2</v>
      </c>
      <c r="R14266" s="59"/>
    </row>
    <row r="14267" spans="11:18" x14ac:dyDescent="0.2">
      <c r="K14267" s="17">
        <v>14258</v>
      </c>
      <c r="L14267" s="50">
        <v>1.551465780166942E-3</v>
      </c>
      <c r="M14267" s="50">
        <v>1.564403068587391E-3</v>
      </c>
      <c r="N14267" s="50">
        <v>4.7800000000000002E-2</v>
      </c>
      <c r="O14267" s="50">
        <v>4.82E-2</v>
      </c>
      <c r="R14267" s="59"/>
    </row>
    <row r="14268" spans="11:18" x14ac:dyDescent="0.2">
      <c r="K14268" s="17">
        <v>14259</v>
      </c>
      <c r="L14268" s="50">
        <v>1.7098166927406538E-3</v>
      </c>
      <c r="M14268" s="50">
        <v>1.723486905022661E-3</v>
      </c>
      <c r="N14268" s="50">
        <v>5.0599999999999999E-2</v>
      </c>
      <c r="O14268" s="50">
        <v>5.0799999999999998E-2</v>
      </c>
      <c r="R14268" s="59"/>
    </row>
    <row r="14269" spans="11:18" x14ac:dyDescent="0.2">
      <c r="K14269" s="17">
        <v>14260</v>
      </c>
      <c r="L14269" s="50">
        <v>2.0136407492064574E-3</v>
      </c>
      <c r="M14269" s="50">
        <v>2.0283535386424758E-3</v>
      </c>
      <c r="N14269" s="50">
        <v>5.3999999999999999E-2</v>
      </c>
      <c r="O14269" s="50">
        <v>5.4600000000000003E-2</v>
      </c>
      <c r="R14269" s="59"/>
    </row>
    <row r="14270" spans="11:18" x14ac:dyDescent="0.2">
      <c r="K14270" s="17">
        <v>14261</v>
      </c>
      <c r="L14270" s="50">
        <v>1.7133981116324031E-3</v>
      </c>
      <c r="M14270" s="50">
        <v>1.7266809588624503E-3</v>
      </c>
      <c r="N14270" s="50">
        <v>4.8800000000000003E-2</v>
      </c>
      <c r="O14270" s="50">
        <v>4.9599999999999998E-2</v>
      </c>
      <c r="R14270" s="59"/>
    </row>
    <row r="14271" spans="11:18" x14ac:dyDescent="0.2">
      <c r="K14271" s="17">
        <v>14262</v>
      </c>
      <c r="L14271" s="50">
        <v>1.8867736456073835E-3</v>
      </c>
      <c r="M14271" s="50">
        <v>1.9007708402101458E-3</v>
      </c>
      <c r="N14271" s="50">
        <v>5.16E-2</v>
      </c>
      <c r="O14271" s="50">
        <v>5.1999999999999998E-2</v>
      </c>
      <c r="R14271" s="59"/>
    </row>
    <row r="14272" spans="11:18" x14ac:dyDescent="0.2">
      <c r="K14272" s="17">
        <v>14263</v>
      </c>
      <c r="L14272" s="50">
        <v>1.8701812712380883E-3</v>
      </c>
      <c r="M14272" s="50">
        <v>1.884249072273638E-3</v>
      </c>
      <c r="N14272" s="50">
        <v>5.1799999999999999E-2</v>
      </c>
      <c r="O14272" s="50">
        <v>5.2200000000000003E-2</v>
      </c>
      <c r="R14272" s="59"/>
    </row>
    <row r="14273" spans="11:18" x14ac:dyDescent="0.2">
      <c r="K14273" s="17">
        <v>14264</v>
      </c>
      <c r="L14273" s="50">
        <v>1.6984716793395165E-3</v>
      </c>
      <c r="M14273" s="50">
        <v>1.712533044090974E-3</v>
      </c>
      <c r="N14273" s="50">
        <v>5.2200000000000003E-2</v>
      </c>
      <c r="O14273" s="50">
        <v>5.2400000000000002E-2</v>
      </c>
      <c r="R14273" s="59"/>
    </row>
    <row r="14274" spans="11:18" x14ac:dyDescent="0.2">
      <c r="K14274" s="17">
        <v>14265</v>
      </c>
      <c r="L14274" s="50">
        <v>1.4900791269000584E-3</v>
      </c>
      <c r="M14274" s="50">
        <v>1.5025752850210893E-3</v>
      </c>
      <c r="N14274" s="50">
        <v>4.5999999999999999E-2</v>
      </c>
      <c r="O14274" s="50">
        <v>4.6800000000000001E-2</v>
      </c>
      <c r="R14274" s="59"/>
    </row>
    <row r="14275" spans="11:18" x14ac:dyDescent="0.2">
      <c r="K14275" s="17">
        <v>14266</v>
      </c>
      <c r="L14275" s="50">
        <v>1.7601168250206026E-3</v>
      </c>
      <c r="M14275" s="50">
        <v>1.7743509201596729E-3</v>
      </c>
      <c r="N14275" s="50">
        <v>5.28E-2</v>
      </c>
      <c r="O14275" s="50">
        <v>5.28E-2</v>
      </c>
      <c r="R14275" s="59"/>
    </row>
    <row r="14276" spans="11:18" x14ac:dyDescent="0.2">
      <c r="K14276" s="17">
        <v>14267</v>
      </c>
      <c r="L14276" s="50">
        <v>1.7985530030038873E-3</v>
      </c>
      <c r="M14276" s="50">
        <v>1.8129364471460136E-3</v>
      </c>
      <c r="N14276" s="50">
        <v>5.3199999999999997E-2</v>
      </c>
      <c r="O14276" s="50">
        <v>5.3600000000000002E-2</v>
      </c>
      <c r="R14276" s="59"/>
    </row>
    <row r="14277" spans="11:18" x14ac:dyDescent="0.2">
      <c r="K14277" s="17">
        <v>14268</v>
      </c>
      <c r="L14277" s="50">
        <v>1.7565974216407088E-3</v>
      </c>
      <c r="M14277" s="50">
        <v>1.7701442562655029E-3</v>
      </c>
      <c r="N14277" s="50">
        <v>0.05</v>
      </c>
      <c r="O14277" s="50">
        <v>5.0200000000000002E-2</v>
      </c>
      <c r="R14277" s="59"/>
    </row>
    <row r="14278" spans="11:18" x14ac:dyDescent="0.2">
      <c r="K14278" s="17">
        <v>14269</v>
      </c>
      <c r="L14278" s="50">
        <v>1.9347542201469943E-3</v>
      </c>
      <c r="M14278" s="50">
        <v>1.9503447780821379E-3</v>
      </c>
      <c r="N14278" s="50">
        <v>5.7799999999999997E-2</v>
      </c>
      <c r="O14278" s="50">
        <v>5.8000000000000003E-2</v>
      </c>
      <c r="R14278" s="59"/>
    </row>
    <row r="14279" spans="11:18" x14ac:dyDescent="0.2">
      <c r="K14279" s="17">
        <v>14270</v>
      </c>
      <c r="L14279" s="50">
        <v>1.6870599002126831E-3</v>
      </c>
      <c r="M14279" s="50">
        <v>1.7011014768287711E-3</v>
      </c>
      <c r="N14279" s="50">
        <v>5.1999999999999998E-2</v>
      </c>
      <c r="O14279" s="50">
        <v>5.2200000000000003E-2</v>
      </c>
      <c r="R14279" s="59"/>
    </row>
    <row r="14280" spans="11:18" x14ac:dyDescent="0.2">
      <c r="K14280" s="17">
        <v>14271</v>
      </c>
      <c r="L14280" s="50">
        <v>1.6668477289992442E-3</v>
      </c>
      <c r="M14280" s="50">
        <v>1.6803186717594021E-3</v>
      </c>
      <c r="N14280" s="50">
        <v>4.9799999999999997E-2</v>
      </c>
      <c r="O14280" s="50">
        <v>5.0200000000000002E-2</v>
      </c>
      <c r="R14280" s="59"/>
    </row>
    <row r="14281" spans="11:18" x14ac:dyDescent="0.2">
      <c r="K14281" s="17">
        <v>14272</v>
      </c>
      <c r="L14281" s="50">
        <v>1.5792379983158315E-3</v>
      </c>
      <c r="M14281" s="50">
        <v>1.5926020644187887E-3</v>
      </c>
      <c r="N14281" s="50">
        <v>4.9399999999999999E-2</v>
      </c>
      <c r="O14281" s="50">
        <v>0.05</v>
      </c>
      <c r="R14281" s="59"/>
    </row>
    <row r="14282" spans="11:18" x14ac:dyDescent="0.2">
      <c r="K14282" s="17">
        <v>14273</v>
      </c>
      <c r="L14282" s="50">
        <v>1.686745672291967E-3</v>
      </c>
      <c r="M14282" s="50">
        <v>1.70022915453806E-3</v>
      </c>
      <c r="N14282" s="50">
        <v>4.9799999999999997E-2</v>
      </c>
      <c r="O14282" s="50">
        <v>0.05</v>
      </c>
      <c r="R14282" s="59"/>
    </row>
    <row r="14283" spans="11:18" x14ac:dyDescent="0.2">
      <c r="K14283" s="17">
        <v>14274</v>
      </c>
      <c r="L14283" s="50">
        <v>1.7310568816297273E-3</v>
      </c>
      <c r="M14283" s="50">
        <v>1.7455911931352674E-3</v>
      </c>
      <c r="N14283" s="50">
        <v>5.3800000000000001E-2</v>
      </c>
      <c r="O14283" s="50">
        <v>5.4199999999999998E-2</v>
      </c>
      <c r="R14283" s="59"/>
    </row>
    <row r="14284" spans="11:18" x14ac:dyDescent="0.2">
      <c r="K14284" s="17">
        <v>14275</v>
      </c>
      <c r="L14284" s="50">
        <v>2.0689443624766456E-3</v>
      </c>
      <c r="M14284" s="50">
        <v>2.0840265531508893E-3</v>
      </c>
      <c r="N14284" s="50">
        <v>5.5599999999999997E-2</v>
      </c>
      <c r="O14284" s="50">
        <v>5.6000000000000001E-2</v>
      </c>
      <c r="R14284" s="59"/>
    </row>
    <row r="14285" spans="11:18" x14ac:dyDescent="0.2">
      <c r="K14285" s="17">
        <v>14276</v>
      </c>
      <c r="L14285" s="50">
        <v>1.6062967180530241E-3</v>
      </c>
      <c r="M14285" s="50">
        <v>1.620010118340291E-3</v>
      </c>
      <c r="N14285" s="50">
        <v>5.0599999999999999E-2</v>
      </c>
      <c r="O14285" s="50">
        <v>5.16E-2</v>
      </c>
      <c r="R14285" s="59"/>
    </row>
    <row r="14286" spans="11:18" x14ac:dyDescent="0.2">
      <c r="K14286" s="17">
        <v>14277</v>
      </c>
      <c r="L14286" s="50">
        <v>1.7168788046728722E-3</v>
      </c>
      <c r="M14286" s="50">
        <v>1.7306832821721969E-3</v>
      </c>
      <c r="N14286" s="50">
        <v>5.0999999999999997E-2</v>
      </c>
      <c r="O14286" s="50">
        <v>5.16E-2</v>
      </c>
      <c r="R14286" s="59"/>
    </row>
    <row r="14287" spans="11:18" x14ac:dyDescent="0.2">
      <c r="K14287" s="17">
        <v>14278</v>
      </c>
      <c r="L14287" s="50">
        <v>1.9956367583296259E-3</v>
      </c>
      <c r="M14287" s="50">
        <v>2.0109884845657187E-3</v>
      </c>
      <c r="N14287" s="50">
        <v>5.6599999999999998E-2</v>
      </c>
      <c r="O14287" s="50">
        <v>5.7000000000000002E-2</v>
      </c>
      <c r="R14287" s="59"/>
    </row>
    <row r="14288" spans="11:18" x14ac:dyDescent="0.2">
      <c r="K14288" s="17">
        <v>14279</v>
      </c>
      <c r="L14288" s="50">
        <v>1.9683447008195529E-3</v>
      </c>
      <c r="M14288" s="50">
        <v>1.9821957195770667E-3</v>
      </c>
      <c r="N14288" s="50">
        <v>5.0999999999999997E-2</v>
      </c>
      <c r="O14288" s="50">
        <v>5.1200000000000002E-2</v>
      </c>
      <c r="R14288" s="59"/>
    </row>
    <row r="14289" spans="11:18" x14ac:dyDescent="0.2">
      <c r="K14289" s="17">
        <v>14280</v>
      </c>
      <c r="L14289" s="50">
        <v>2.0174918599175453E-3</v>
      </c>
      <c r="M14289" s="50">
        <v>2.0320690582717486E-3</v>
      </c>
      <c r="N14289" s="50">
        <v>5.3800000000000001E-2</v>
      </c>
      <c r="O14289" s="50">
        <v>5.3800000000000001E-2</v>
      </c>
      <c r="R14289" s="59"/>
    </row>
    <row r="14290" spans="11:18" x14ac:dyDescent="0.2">
      <c r="K14290" s="17">
        <v>14281</v>
      </c>
      <c r="L14290" s="50">
        <v>1.5986873612384019E-3</v>
      </c>
      <c r="M14290" s="50">
        <v>1.6112210666496204E-3</v>
      </c>
      <c r="N14290" s="50">
        <v>4.6199999999999998E-2</v>
      </c>
      <c r="O14290" s="50">
        <v>4.6600000000000003E-2</v>
      </c>
      <c r="R14290" s="59"/>
    </row>
    <row r="14291" spans="11:18" x14ac:dyDescent="0.2">
      <c r="K14291" s="17">
        <v>14282</v>
      </c>
      <c r="L14291" s="50">
        <v>1.9022848663537947E-3</v>
      </c>
      <c r="M14291" s="50">
        <v>1.9171025318292707E-3</v>
      </c>
      <c r="N14291" s="50">
        <v>5.4800000000000001E-2</v>
      </c>
      <c r="O14291" s="50">
        <v>5.5E-2</v>
      </c>
      <c r="R14291" s="59"/>
    </row>
    <row r="14292" spans="11:18" x14ac:dyDescent="0.2">
      <c r="K14292" s="17">
        <v>14283</v>
      </c>
      <c r="L14292" s="50">
        <v>1.6865916168433152E-3</v>
      </c>
      <c r="M14292" s="50">
        <v>1.700279213974412E-3</v>
      </c>
      <c r="N14292" s="50">
        <v>5.0599999999999999E-2</v>
      </c>
      <c r="O14292" s="50">
        <v>5.0799999999999998E-2</v>
      </c>
      <c r="R14292" s="59"/>
    </row>
    <row r="14293" spans="11:18" x14ac:dyDescent="0.2">
      <c r="K14293" s="17">
        <v>14284</v>
      </c>
      <c r="L14293" s="50">
        <v>1.6909628173395607E-3</v>
      </c>
      <c r="M14293" s="50">
        <v>1.7047603859034833E-3</v>
      </c>
      <c r="N14293" s="50">
        <v>5.1200000000000002E-2</v>
      </c>
      <c r="O14293" s="50">
        <v>5.1200000000000002E-2</v>
      </c>
      <c r="R14293" s="59"/>
    </row>
    <row r="14294" spans="11:18" x14ac:dyDescent="0.2">
      <c r="K14294" s="17">
        <v>14285</v>
      </c>
      <c r="L14294" s="50">
        <v>1.8485919547627915E-3</v>
      </c>
      <c r="M14294" s="50">
        <v>1.8616006646689201E-3</v>
      </c>
      <c r="N14294" s="50">
        <v>4.7800000000000002E-2</v>
      </c>
      <c r="O14294" s="50">
        <v>4.82E-2</v>
      </c>
      <c r="R14294" s="59"/>
    </row>
    <row r="14295" spans="11:18" x14ac:dyDescent="0.2">
      <c r="K14295" s="17">
        <v>14286</v>
      </c>
      <c r="L14295" s="50">
        <v>1.9616503354943156E-3</v>
      </c>
      <c r="M14295" s="50">
        <v>1.9766155048528996E-3</v>
      </c>
      <c r="N14295" s="50">
        <v>5.5199999999999999E-2</v>
      </c>
      <c r="O14295" s="50">
        <v>5.5399999999999998E-2</v>
      </c>
      <c r="R14295" s="59"/>
    </row>
    <row r="14296" spans="11:18" x14ac:dyDescent="0.2">
      <c r="K14296" s="17">
        <v>14287</v>
      </c>
      <c r="L14296" s="50">
        <v>1.7011102779658891E-3</v>
      </c>
      <c r="M14296" s="50">
        <v>1.7149312092256928E-3</v>
      </c>
      <c r="N14296" s="50">
        <v>5.0999999999999997E-2</v>
      </c>
      <c r="O14296" s="50">
        <v>5.1400000000000001E-2</v>
      </c>
      <c r="R14296" s="59"/>
    </row>
    <row r="14297" spans="11:18" x14ac:dyDescent="0.2">
      <c r="K14297" s="17">
        <v>14288</v>
      </c>
      <c r="L14297" s="50">
        <v>1.8842931732138189E-3</v>
      </c>
      <c r="M14297" s="50">
        <v>1.8992330284390928E-3</v>
      </c>
      <c r="N14297" s="50">
        <v>5.5E-2</v>
      </c>
      <c r="O14297" s="50">
        <v>5.5599999999999997E-2</v>
      </c>
      <c r="R14297" s="59"/>
    </row>
    <row r="14298" spans="11:18" x14ac:dyDescent="0.2">
      <c r="K14298" s="17">
        <v>14289</v>
      </c>
      <c r="L14298" s="50">
        <v>1.7202689369019623E-3</v>
      </c>
      <c r="M14298" s="50">
        <v>1.7354125577321608E-3</v>
      </c>
      <c r="N14298" s="50">
        <v>5.62E-2</v>
      </c>
      <c r="O14298" s="50">
        <v>5.6399999999999999E-2</v>
      </c>
      <c r="R14298" s="59"/>
    </row>
    <row r="14299" spans="11:18" x14ac:dyDescent="0.2">
      <c r="K14299" s="17">
        <v>14290</v>
      </c>
      <c r="L14299" s="50">
        <v>1.7635881568684802E-3</v>
      </c>
      <c r="M14299" s="50">
        <v>1.7782889541822691E-3</v>
      </c>
      <c r="N14299" s="50">
        <v>5.4600000000000003E-2</v>
      </c>
      <c r="O14299" s="50">
        <v>5.4600000000000003E-2</v>
      </c>
      <c r="R14299" s="59"/>
    </row>
    <row r="14300" spans="11:18" x14ac:dyDescent="0.2">
      <c r="K14300" s="17">
        <v>14291</v>
      </c>
      <c r="L14300" s="50">
        <v>1.7062851366450469E-3</v>
      </c>
      <c r="M14300" s="50">
        <v>1.7200877331953312E-3</v>
      </c>
      <c r="N14300" s="50">
        <v>5.1200000000000002E-2</v>
      </c>
      <c r="O14300" s="50">
        <v>5.1200000000000002E-2</v>
      </c>
      <c r="R14300" s="59"/>
    </row>
    <row r="14301" spans="11:18" x14ac:dyDescent="0.2">
      <c r="K14301" s="17">
        <v>14292</v>
      </c>
      <c r="L14301" s="50">
        <v>1.7528064362080692E-3</v>
      </c>
      <c r="M14301" s="50">
        <v>1.7655898039102525E-3</v>
      </c>
      <c r="N14301" s="50">
        <v>4.6800000000000001E-2</v>
      </c>
      <c r="O14301" s="50">
        <v>4.7399999999999998E-2</v>
      </c>
      <c r="R14301" s="59"/>
    </row>
    <row r="14302" spans="11:18" x14ac:dyDescent="0.2">
      <c r="K14302" s="17">
        <v>14293</v>
      </c>
      <c r="L14302" s="50">
        <v>1.6046171545920629E-3</v>
      </c>
      <c r="M14302" s="50">
        <v>1.6186771986427388E-3</v>
      </c>
      <c r="N14302" s="50">
        <v>5.2200000000000003E-2</v>
      </c>
      <c r="O14302" s="50">
        <v>5.2600000000000001E-2</v>
      </c>
      <c r="R14302" s="59"/>
    </row>
    <row r="14303" spans="11:18" x14ac:dyDescent="0.2">
      <c r="K14303" s="17">
        <v>14294</v>
      </c>
      <c r="L14303" s="50">
        <v>2.0564316319237994E-3</v>
      </c>
      <c r="M14303" s="50">
        <v>2.0721121952574249E-3</v>
      </c>
      <c r="N14303" s="50">
        <v>5.7799999999999997E-2</v>
      </c>
      <c r="O14303" s="50">
        <v>5.8400000000000001E-2</v>
      </c>
      <c r="R14303" s="59"/>
    </row>
    <row r="14304" spans="11:18" x14ac:dyDescent="0.2">
      <c r="K14304" s="17">
        <v>14295</v>
      </c>
      <c r="L14304" s="50">
        <v>1.6747336540180126E-3</v>
      </c>
      <c r="M14304" s="50">
        <v>1.6894279759409913E-3</v>
      </c>
      <c r="N14304" s="50">
        <v>5.4600000000000003E-2</v>
      </c>
      <c r="O14304" s="50">
        <v>5.4800000000000001E-2</v>
      </c>
      <c r="R14304" s="59"/>
    </row>
    <row r="14305" spans="11:18" x14ac:dyDescent="0.2">
      <c r="K14305" s="17">
        <v>14296</v>
      </c>
      <c r="L14305" s="50">
        <v>1.9225842062122092E-3</v>
      </c>
      <c r="M14305" s="50">
        <v>1.9376965590150743E-3</v>
      </c>
      <c r="N14305" s="50">
        <v>5.5599999999999997E-2</v>
      </c>
      <c r="O14305" s="50">
        <v>5.6399999999999999E-2</v>
      </c>
      <c r="R14305" s="59"/>
    </row>
    <row r="14306" spans="11:18" x14ac:dyDescent="0.2">
      <c r="K14306" s="17">
        <v>14297</v>
      </c>
      <c r="L14306" s="50">
        <v>1.5028771188199698E-3</v>
      </c>
      <c r="M14306" s="50">
        <v>1.5161017518749527E-3</v>
      </c>
      <c r="N14306" s="50">
        <v>4.9200000000000001E-2</v>
      </c>
      <c r="O14306" s="50">
        <v>4.9399999999999999E-2</v>
      </c>
      <c r="R14306" s="59"/>
    </row>
    <row r="14307" spans="11:18" x14ac:dyDescent="0.2">
      <c r="K14307" s="17">
        <v>14298</v>
      </c>
      <c r="L14307" s="50">
        <v>1.8100407471450751E-3</v>
      </c>
      <c r="M14307" s="50">
        <v>1.8252771111877237E-3</v>
      </c>
      <c r="N14307" s="50">
        <v>5.6399999999999999E-2</v>
      </c>
      <c r="O14307" s="50">
        <v>5.7000000000000002E-2</v>
      </c>
      <c r="R14307" s="59"/>
    </row>
    <row r="14308" spans="11:18" x14ac:dyDescent="0.2">
      <c r="K14308" s="17">
        <v>14299</v>
      </c>
      <c r="L14308" s="50">
        <v>1.7705044577175865E-3</v>
      </c>
      <c r="M14308" s="50">
        <v>1.7841785985216376E-3</v>
      </c>
      <c r="N14308" s="50">
        <v>5.04E-2</v>
      </c>
      <c r="O14308" s="50">
        <v>5.0799999999999998E-2</v>
      </c>
      <c r="R14308" s="59"/>
    </row>
    <row r="14309" spans="11:18" x14ac:dyDescent="0.2">
      <c r="K14309" s="17">
        <v>14300</v>
      </c>
      <c r="L14309" s="50">
        <v>2.1180115703165344E-3</v>
      </c>
      <c r="M14309" s="50">
        <v>2.1327886097328918E-3</v>
      </c>
      <c r="N14309" s="50">
        <v>5.4199999999999998E-2</v>
      </c>
      <c r="O14309" s="50">
        <v>5.4800000000000001E-2</v>
      </c>
      <c r="R14309" s="59"/>
    </row>
    <row r="14310" spans="11:18" x14ac:dyDescent="0.2">
      <c r="K14310" s="17">
        <v>14301</v>
      </c>
      <c r="L14310" s="50">
        <v>1.6053194222187962E-3</v>
      </c>
      <c r="M14310" s="50">
        <v>1.6185163420464458E-3</v>
      </c>
      <c r="N14310" s="50">
        <v>4.8800000000000003E-2</v>
      </c>
      <c r="O14310" s="50">
        <v>4.9000000000000002E-2</v>
      </c>
      <c r="R14310" s="59"/>
    </row>
    <row r="14311" spans="11:18" x14ac:dyDescent="0.2">
      <c r="K14311" s="17">
        <v>14302</v>
      </c>
      <c r="L14311" s="50">
        <v>1.6705668976848126E-3</v>
      </c>
      <c r="M14311" s="50">
        <v>1.6835399237350743E-3</v>
      </c>
      <c r="N14311" s="50">
        <v>4.7800000000000002E-2</v>
      </c>
      <c r="O14311" s="50">
        <v>4.82E-2</v>
      </c>
      <c r="R14311" s="59"/>
    </row>
    <row r="14312" spans="11:18" x14ac:dyDescent="0.2">
      <c r="K14312" s="17">
        <v>14303</v>
      </c>
      <c r="L14312" s="50">
        <v>1.8061881313026016E-3</v>
      </c>
      <c r="M14312" s="50">
        <v>1.8207454885812155E-3</v>
      </c>
      <c r="N14312" s="50">
        <v>5.3800000000000001E-2</v>
      </c>
      <c r="O14312" s="50">
        <v>5.3999999999999999E-2</v>
      </c>
      <c r="R14312" s="59"/>
    </row>
    <row r="14313" spans="11:18" x14ac:dyDescent="0.2">
      <c r="K14313" s="17">
        <v>14304</v>
      </c>
      <c r="L14313" s="50">
        <v>1.712255319618255E-3</v>
      </c>
      <c r="M14313" s="50">
        <v>1.7258529583537388E-3</v>
      </c>
      <c r="N14313" s="50">
        <v>5.04E-2</v>
      </c>
      <c r="O14313" s="50">
        <v>5.04E-2</v>
      </c>
      <c r="R14313" s="59"/>
    </row>
    <row r="14314" spans="11:18" x14ac:dyDescent="0.2">
      <c r="K14314" s="17">
        <v>14305</v>
      </c>
      <c r="L14314" s="50">
        <v>1.8195106795771468E-3</v>
      </c>
      <c r="M14314" s="50">
        <v>1.8347471200413415E-3</v>
      </c>
      <c r="N14314" s="50">
        <v>5.6599999999999998E-2</v>
      </c>
      <c r="O14314" s="50">
        <v>5.6599999999999998E-2</v>
      </c>
      <c r="R14314" s="59"/>
    </row>
    <row r="14315" spans="11:18" x14ac:dyDescent="0.2">
      <c r="K14315" s="17">
        <v>14306</v>
      </c>
      <c r="L14315" s="50">
        <v>1.4760462869910771E-3</v>
      </c>
      <c r="M14315" s="50">
        <v>1.4883836766139166E-3</v>
      </c>
      <c r="N14315" s="50">
        <v>4.5600000000000002E-2</v>
      </c>
      <c r="O14315" s="50">
        <v>4.5999999999999999E-2</v>
      </c>
      <c r="R14315" s="59"/>
    </row>
    <row r="14316" spans="11:18" x14ac:dyDescent="0.2">
      <c r="K14316" s="17">
        <v>14307</v>
      </c>
      <c r="L14316" s="50">
        <v>1.8327711041949599E-3</v>
      </c>
      <c r="M14316" s="50">
        <v>1.8473132631339751E-3</v>
      </c>
      <c r="N14316" s="50">
        <v>5.3800000000000001E-2</v>
      </c>
      <c r="O14316" s="50">
        <v>5.4199999999999998E-2</v>
      </c>
      <c r="R14316" s="59"/>
    </row>
    <row r="14317" spans="11:18" x14ac:dyDescent="0.2">
      <c r="K14317" s="17">
        <v>14308</v>
      </c>
      <c r="L14317" s="50">
        <v>1.6763032696477734E-3</v>
      </c>
      <c r="M14317" s="50">
        <v>1.6898257384778169E-3</v>
      </c>
      <c r="N14317" s="50">
        <v>4.9799999999999997E-2</v>
      </c>
      <c r="O14317" s="50">
        <v>5.0200000000000002E-2</v>
      </c>
      <c r="R14317" s="59"/>
    </row>
    <row r="14318" spans="11:18" x14ac:dyDescent="0.2">
      <c r="K14318" s="17">
        <v>14309</v>
      </c>
      <c r="L14318" s="50">
        <v>1.684078421418863E-3</v>
      </c>
      <c r="M14318" s="50">
        <v>1.6977621821958977E-3</v>
      </c>
      <c r="N14318" s="50">
        <v>5.0599999999999999E-2</v>
      </c>
      <c r="O14318" s="50">
        <v>5.0799999999999998E-2</v>
      </c>
      <c r="R14318" s="59"/>
    </row>
    <row r="14319" spans="11:18" x14ac:dyDescent="0.2">
      <c r="K14319" s="17">
        <v>14310</v>
      </c>
      <c r="L14319" s="50">
        <v>1.7867487372359824E-3</v>
      </c>
      <c r="M14319" s="50">
        <v>1.8012288613110975E-3</v>
      </c>
      <c r="N14319" s="50">
        <v>5.3400000000000003E-2</v>
      </c>
      <c r="O14319" s="50">
        <v>5.4199999999999998E-2</v>
      </c>
      <c r="R14319" s="59"/>
    </row>
    <row r="14320" spans="11:18" x14ac:dyDescent="0.2">
      <c r="K14320" s="17">
        <v>14311</v>
      </c>
      <c r="L14320" s="50">
        <v>1.6396082996869682E-3</v>
      </c>
      <c r="M14320" s="50">
        <v>1.6534151257612017E-3</v>
      </c>
      <c r="N14320" s="50">
        <v>5.1200000000000002E-2</v>
      </c>
      <c r="O14320" s="50">
        <v>5.1400000000000001E-2</v>
      </c>
      <c r="R14320" s="59"/>
    </row>
    <row r="14321" spans="11:18" x14ac:dyDescent="0.2">
      <c r="K14321" s="17">
        <v>14312</v>
      </c>
      <c r="L14321" s="50">
        <v>1.586771220524068E-3</v>
      </c>
      <c r="M14321" s="50">
        <v>1.6008153183393642E-3</v>
      </c>
      <c r="N14321" s="50">
        <v>5.1799999999999999E-2</v>
      </c>
      <c r="O14321" s="50">
        <v>5.2400000000000002E-2</v>
      </c>
      <c r="R14321" s="59"/>
    </row>
    <row r="14322" spans="11:18" x14ac:dyDescent="0.2">
      <c r="K14322" s="17">
        <v>14313</v>
      </c>
      <c r="L14322" s="50">
        <v>1.7470439603308023E-3</v>
      </c>
      <c r="M14322" s="50">
        <v>1.7607804409444385E-3</v>
      </c>
      <c r="N14322" s="50">
        <v>5.0799999999999998E-2</v>
      </c>
      <c r="O14322" s="50">
        <v>5.1200000000000002E-2</v>
      </c>
      <c r="R14322" s="59"/>
    </row>
    <row r="14323" spans="11:18" x14ac:dyDescent="0.2">
      <c r="K14323" s="17">
        <v>14314</v>
      </c>
      <c r="L14323" s="50">
        <v>1.8353577566494511E-3</v>
      </c>
      <c r="M14323" s="50">
        <v>1.8499913925971458E-3</v>
      </c>
      <c r="N14323" s="50">
        <v>5.3999999999999999E-2</v>
      </c>
      <c r="O14323" s="50">
        <v>5.4399999999999997E-2</v>
      </c>
      <c r="R14323" s="59"/>
    </row>
    <row r="14324" spans="11:18" x14ac:dyDescent="0.2">
      <c r="K14324" s="17">
        <v>14315</v>
      </c>
      <c r="L14324" s="50">
        <v>1.5033174257181423E-3</v>
      </c>
      <c r="M14324" s="50">
        <v>1.5162113789253594E-3</v>
      </c>
      <c r="N14324" s="50">
        <v>4.7800000000000002E-2</v>
      </c>
      <c r="O14324" s="50">
        <v>4.8000000000000001E-2</v>
      </c>
      <c r="R14324" s="59"/>
    </row>
    <row r="14325" spans="11:18" x14ac:dyDescent="0.2">
      <c r="K14325" s="17">
        <v>14316</v>
      </c>
      <c r="L14325" s="50">
        <v>1.6440940883074931E-3</v>
      </c>
      <c r="M14325" s="50">
        <v>1.6573007423874217E-3</v>
      </c>
      <c r="N14325" s="50">
        <v>4.8599999999999997E-2</v>
      </c>
      <c r="O14325" s="50">
        <v>4.9000000000000002E-2</v>
      </c>
      <c r="R14325" s="59"/>
    </row>
    <row r="14326" spans="11:18" x14ac:dyDescent="0.2">
      <c r="K14326" s="17">
        <v>14317</v>
      </c>
      <c r="L14326" s="50">
        <v>1.6120948759557824E-3</v>
      </c>
      <c r="M14326" s="50">
        <v>1.6243724049990953E-3</v>
      </c>
      <c r="N14326" s="50">
        <v>4.5199999999999997E-2</v>
      </c>
      <c r="O14326" s="50">
        <v>4.58E-2</v>
      </c>
      <c r="R14326" s="59"/>
    </row>
    <row r="14327" spans="11:18" x14ac:dyDescent="0.2">
      <c r="K14327" s="17">
        <v>14318</v>
      </c>
      <c r="L14327" s="50">
        <v>1.8251304494309249E-3</v>
      </c>
      <c r="M14327" s="50">
        <v>1.8396173145194456E-3</v>
      </c>
      <c r="N14327" s="50">
        <v>5.3600000000000002E-2</v>
      </c>
      <c r="O14327" s="50">
        <v>5.3800000000000001E-2</v>
      </c>
      <c r="R14327" s="59"/>
    </row>
    <row r="14328" spans="11:18" x14ac:dyDescent="0.2">
      <c r="K14328" s="17">
        <v>14319</v>
      </c>
      <c r="L14328" s="50">
        <v>1.7375988066458082E-3</v>
      </c>
      <c r="M14328" s="50">
        <v>1.751308220251245E-3</v>
      </c>
      <c r="N14328" s="50">
        <v>5.0799999999999998E-2</v>
      </c>
      <c r="O14328" s="50">
        <v>5.0799999999999998E-2</v>
      </c>
      <c r="R14328" s="59"/>
    </row>
    <row r="14329" spans="11:18" x14ac:dyDescent="0.2">
      <c r="K14329" s="17">
        <v>14320</v>
      </c>
      <c r="L14329" s="50">
        <v>1.672438270155314E-3</v>
      </c>
      <c r="M14329" s="50">
        <v>1.6868228058816094E-3</v>
      </c>
      <c r="N14329" s="50">
        <v>5.3400000000000003E-2</v>
      </c>
      <c r="O14329" s="50">
        <v>5.3600000000000002E-2</v>
      </c>
      <c r="R14329" s="59"/>
    </row>
    <row r="14330" spans="11:18" x14ac:dyDescent="0.2">
      <c r="K14330" s="17">
        <v>14321</v>
      </c>
      <c r="L14330" s="50">
        <v>1.5083553657219415E-3</v>
      </c>
      <c r="M14330" s="50">
        <v>1.5217863388286156E-3</v>
      </c>
      <c r="N14330" s="50">
        <v>4.9799999999999997E-2</v>
      </c>
      <c r="O14330" s="50">
        <v>5.0200000000000002E-2</v>
      </c>
      <c r="R14330" s="59"/>
    </row>
    <row r="14331" spans="11:18" x14ac:dyDescent="0.2">
      <c r="K14331" s="17">
        <v>14322</v>
      </c>
      <c r="L14331" s="50">
        <v>1.7373469682549999E-3</v>
      </c>
      <c r="M14331" s="50">
        <v>1.7508659770033796E-3</v>
      </c>
      <c r="N14331" s="50">
        <v>4.9799999999999997E-2</v>
      </c>
      <c r="O14331" s="50">
        <v>5.0200000000000002E-2</v>
      </c>
      <c r="R14331" s="59"/>
    </row>
    <row r="14332" spans="11:18" x14ac:dyDescent="0.2">
      <c r="K14332" s="17">
        <v>14323</v>
      </c>
      <c r="L14332" s="50">
        <v>1.7606306323184103E-3</v>
      </c>
      <c r="M14332" s="50">
        <v>1.7752049955387186E-3</v>
      </c>
      <c r="N14332" s="50">
        <v>5.3999999999999999E-2</v>
      </c>
      <c r="O14332" s="50">
        <v>5.4199999999999998E-2</v>
      </c>
      <c r="R14332" s="59"/>
    </row>
    <row r="14333" spans="11:18" x14ac:dyDescent="0.2">
      <c r="K14333" s="17">
        <v>14324</v>
      </c>
      <c r="L14333" s="50">
        <v>1.966614353895725E-3</v>
      </c>
      <c r="M14333" s="50">
        <v>1.981049561372533E-3</v>
      </c>
      <c r="N14333" s="50">
        <v>5.3199999999999997E-2</v>
      </c>
      <c r="O14333" s="50">
        <v>5.3600000000000002E-2</v>
      </c>
      <c r="R14333" s="59"/>
    </row>
    <row r="14334" spans="11:18" x14ac:dyDescent="0.2">
      <c r="K14334" s="17">
        <v>14325</v>
      </c>
      <c r="L14334" s="50">
        <v>1.5407433406764185E-3</v>
      </c>
      <c r="M14334" s="50">
        <v>1.553607561997974E-3</v>
      </c>
      <c r="N14334" s="50">
        <v>4.7600000000000003E-2</v>
      </c>
      <c r="O14334" s="50">
        <v>4.82E-2</v>
      </c>
      <c r="R14334" s="59"/>
    </row>
    <row r="14335" spans="11:18" x14ac:dyDescent="0.2">
      <c r="K14335" s="17">
        <v>14326</v>
      </c>
      <c r="L14335" s="50">
        <v>1.6639788847867447E-3</v>
      </c>
      <c r="M14335" s="50">
        <v>1.6773626120463077E-3</v>
      </c>
      <c r="N14335" s="50">
        <v>4.9200000000000001E-2</v>
      </c>
      <c r="O14335" s="50">
        <v>0.05</v>
      </c>
      <c r="R14335" s="59"/>
    </row>
    <row r="14336" spans="11:18" x14ac:dyDescent="0.2">
      <c r="K14336" s="17">
        <v>14327</v>
      </c>
      <c r="L14336" s="50">
        <v>1.533830751228226E-3</v>
      </c>
      <c r="M14336" s="50">
        <v>1.5474790858557754E-3</v>
      </c>
      <c r="N14336" s="50">
        <v>5.0599999999999999E-2</v>
      </c>
      <c r="O14336" s="50">
        <v>5.0999999999999997E-2</v>
      </c>
      <c r="R14336" s="59"/>
    </row>
    <row r="14337" spans="11:18" x14ac:dyDescent="0.2">
      <c r="K14337" s="17">
        <v>14328</v>
      </c>
      <c r="L14337" s="50">
        <v>1.8962462411128101E-3</v>
      </c>
      <c r="M14337" s="50">
        <v>1.9103399446413559E-3</v>
      </c>
      <c r="N14337" s="50">
        <v>5.1200000000000002E-2</v>
      </c>
      <c r="O14337" s="50">
        <v>5.2600000000000001E-2</v>
      </c>
      <c r="R14337" s="59"/>
    </row>
    <row r="14338" spans="11:18" x14ac:dyDescent="0.2">
      <c r="K14338" s="17">
        <v>14329</v>
      </c>
      <c r="L14338" s="50">
        <v>1.6191796051316543E-3</v>
      </c>
      <c r="M14338" s="50">
        <v>1.6315905177616272E-3</v>
      </c>
      <c r="N14338" s="50">
        <v>4.58E-2</v>
      </c>
      <c r="O14338" s="50">
        <v>4.5999999999999999E-2</v>
      </c>
      <c r="R14338" s="59"/>
    </row>
    <row r="14339" spans="11:18" x14ac:dyDescent="0.2">
      <c r="K14339" s="17">
        <v>14330</v>
      </c>
      <c r="L14339" s="50">
        <v>1.7792190481030286E-3</v>
      </c>
      <c r="M14339" s="50">
        <v>1.7930148245970635E-3</v>
      </c>
      <c r="N14339" s="50">
        <v>5.0999999999999997E-2</v>
      </c>
      <c r="O14339" s="50">
        <v>5.1200000000000002E-2</v>
      </c>
      <c r="R14339" s="59"/>
    </row>
    <row r="14340" spans="11:18" x14ac:dyDescent="0.2">
      <c r="K14340" s="17">
        <v>14331</v>
      </c>
      <c r="L14340" s="50">
        <v>1.6341946499008203E-3</v>
      </c>
      <c r="M14340" s="50">
        <v>1.6477149439648186E-3</v>
      </c>
      <c r="N14340" s="50">
        <v>5.0200000000000002E-2</v>
      </c>
      <c r="O14340" s="50">
        <v>5.0200000000000002E-2</v>
      </c>
      <c r="R14340" s="59"/>
    </row>
    <row r="14341" spans="11:18" x14ac:dyDescent="0.2">
      <c r="K14341" s="17">
        <v>14332</v>
      </c>
      <c r="L14341" s="50">
        <v>1.7422588145667437E-3</v>
      </c>
      <c r="M14341" s="50">
        <v>1.756073215802625E-3</v>
      </c>
      <c r="N14341" s="50">
        <v>5.1200000000000002E-2</v>
      </c>
      <c r="O14341" s="50">
        <v>5.1200000000000002E-2</v>
      </c>
      <c r="R14341" s="59"/>
    </row>
    <row r="14342" spans="11:18" x14ac:dyDescent="0.2">
      <c r="K14342" s="17">
        <v>14333</v>
      </c>
      <c r="L14342" s="50">
        <v>1.8824741696577124E-3</v>
      </c>
      <c r="M14342" s="50">
        <v>1.896776320345079E-3</v>
      </c>
      <c r="N14342" s="50">
        <v>5.2600000000000001E-2</v>
      </c>
      <c r="O14342" s="50">
        <v>5.3800000000000001E-2</v>
      </c>
      <c r="R14342" s="59"/>
    </row>
    <row r="14343" spans="11:18" x14ac:dyDescent="0.2">
      <c r="K14343" s="17">
        <v>14334</v>
      </c>
      <c r="L14343" s="50">
        <v>1.7203575787711383E-3</v>
      </c>
      <c r="M14343" s="50">
        <v>1.7345565506321013E-3</v>
      </c>
      <c r="N14343" s="50">
        <v>5.2600000000000001E-2</v>
      </c>
      <c r="O14343" s="50">
        <v>5.28E-2</v>
      </c>
      <c r="R14343" s="59"/>
    </row>
    <row r="14344" spans="11:18" x14ac:dyDescent="0.2">
      <c r="K14344" s="17">
        <v>14335</v>
      </c>
      <c r="L14344" s="50">
        <v>1.8476083098775159E-3</v>
      </c>
      <c r="M14344" s="50">
        <v>1.862133152059689E-3</v>
      </c>
      <c r="N14344" s="50">
        <v>5.3600000000000002E-2</v>
      </c>
      <c r="O14344" s="50">
        <v>5.3999999999999999E-2</v>
      </c>
      <c r="R14344" s="59"/>
    </row>
    <row r="14345" spans="11:18" x14ac:dyDescent="0.2">
      <c r="K14345" s="17">
        <v>14336</v>
      </c>
      <c r="L14345" s="50">
        <v>1.7919937215911143E-3</v>
      </c>
      <c r="M14345" s="50">
        <v>1.8063447318723731E-3</v>
      </c>
      <c r="N14345" s="50">
        <v>5.2999999999999999E-2</v>
      </c>
      <c r="O14345" s="50">
        <v>5.3600000000000002E-2</v>
      </c>
      <c r="R14345" s="59"/>
    </row>
    <row r="14346" spans="11:18" x14ac:dyDescent="0.2">
      <c r="K14346" s="17">
        <v>14337</v>
      </c>
      <c r="L14346" s="50">
        <v>1.5410623258055617E-3</v>
      </c>
      <c r="M14346" s="50">
        <v>1.5541899540904775E-3</v>
      </c>
      <c r="N14346" s="50">
        <v>4.8800000000000003E-2</v>
      </c>
      <c r="O14346" s="50">
        <v>4.8800000000000003E-2</v>
      </c>
      <c r="R14346" s="59"/>
    </row>
    <row r="14347" spans="11:18" x14ac:dyDescent="0.2">
      <c r="K14347" s="17">
        <v>14338</v>
      </c>
      <c r="L14347" s="50">
        <v>1.7343297905563976E-3</v>
      </c>
      <c r="M14347" s="50">
        <v>1.7478276769446843E-3</v>
      </c>
      <c r="N14347" s="50">
        <v>4.9599999999999998E-2</v>
      </c>
      <c r="O14347" s="50">
        <v>5.0599999999999999E-2</v>
      </c>
      <c r="R14347" s="59"/>
    </row>
    <row r="14348" spans="11:18" x14ac:dyDescent="0.2">
      <c r="K14348" s="17">
        <v>14339</v>
      </c>
      <c r="L14348" s="50">
        <v>1.7123252117035644E-3</v>
      </c>
      <c r="M14348" s="50">
        <v>1.7270348474952386E-3</v>
      </c>
      <c r="N14348" s="50">
        <v>5.4399999999999997E-2</v>
      </c>
      <c r="O14348" s="50">
        <v>5.4800000000000001E-2</v>
      </c>
      <c r="R14348" s="59"/>
    </row>
    <row r="14349" spans="11:18" x14ac:dyDescent="0.2">
      <c r="K14349" s="17">
        <v>14340</v>
      </c>
      <c r="L14349" s="50">
        <v>1.7426620845575336E-3</v>
      </c>
      <c r="M14349" s="50">
        <v>1.7559054126232204E-3</v>
      </c>
      <c r="N14349" s="50">
        <v>4.8800000000000003E-2</v>
      </c>
      <c r="O14349" s="50">
        <v>4.9200000000000001E-2</v>
      </c>
      <c r="R14349" s="59"/>
    </row>
    <row r="14350" spans="11:18" x14ac:dyDescent="0.2">
      <c r="K14350" s="17">
        <v>14341</v>
      </c>
      <c r="L14350" s="50">
        <v>1.7497189943315537E-3</v>
      </c>
      <c r="M14350" s="50">
        <v>1.763742760527089E-3</v>
      </c>
      <c r="N14350" s="50">
        <v>5.1999999999999998E-2</v>
      </c>
      <c r="O14350" s="50">
        <v>5.1999999999999998E-2</v>
      </c>
      <c r="R14350" s="59"/>
    </row>
    <row r="14351" spans="11:18" x14ac:dyDescent="0.2">
      <c r="K14351" s="17">
        <v>14342</v>
      </c>
      <c r="L14351" s="50">
        <v>2.0078763024614595E-3</v>
      </c>
      <c r="M14351" s="50">
        <v>2.023387447038089E-3</v>
      </c>
      <c r="N14351" s="50">
        <v>5.7200000000000001E-2</v>
      </c>
      <c r="O14351" s="50">
        <v>5.7799999999999997E-2</v>
      </c>
      <c r="R14351" s="59"/>
    </row>
    <row r="14352" spans="11:18" x14ac:dyDescent="0.2">
      <c r="K14352" s="17">
        <v>14343</v>
      </c>
      <c r="L14352" s="50">
        <v>1.5792692879452823E-3</v>
      </c>
      <c r="M14352" s="50">
        <v>1.5921508076162496E-3</v>
      </c>
      <c r="N14352" s="50">
        <v>4.7800000000000002E-2</v>
      </c>
      <c r="O14352" s="50">
        <v>4.7800000000000002E-2</v>
      </c>
      <c r="R14352" s="59"/>
    </row>
    <row r="14353" spans="11:18" x14ac:dyDescent="0.2">
      <c r="K14353" s="17">
        <v>14344</v>
      </c>
      <c r="L14353" s="50">
        <v>1.8050112323744006E-3</v>
      </c>
      <c r="M14353" s="50">
        <v>1.8194726193816485E-3</v>
      </c>
      <c r="N14353" s="50">
        <v>5.3400000000000003E-2</v>
      </c>
      <c r="O14353" s="50">
        <v>5.3800000000000001E-2</v>
      </c>
      <c r="R14353" s="59"/>
    </row>
    <row r="14354" spans="11:18" x14ac:dyDescent="0.2">
      <c r="K14354" s="17">
        <v>14345</v>
      </c>
      <c r="L14354" s="50">
        <v>1.7307793158977611E-3</v>
      </c>
      <c r="M14354" s="50">
        <v>1.7455342278632332E-3</v>
      </c>
      <c r="N14354" s="50">
        <v>5.4399999999999997E-2</v>
      </c>
      <c r="O14354" s="50">
        <v>5.5199999999999999E-2</v>
      </c>
      <c r="R14354" s="59"/>
    </row>
    <row r="14355" spans="11:18" x14ac:dyDescent="0.2">
      <c r="K14355" s="17">
        <v>14346</v>
      </c>
      <c r="L14355" s="50">
        <v>1.6926449084728365E-3</v>
      </c>
      <c r="M14355" s="50">
        <v>1.7063912997819734E-3</v>
      </c>
      <c r="N14355" s="50">
        <v>5.0999999999999997E-2</v>
      </c>
      <c r="O14355" s="50">
        <v>5.0999999999999997E-2</v>
      </c>
      <c r="R14355" s="59"/>
    </row>
    <row r="14356" spans="11:18" x14ac:dyDescent="0.2">
      <c r="K14356" s="17">
        <v>14347</v>
      </c>
      <c r="L14356" s="50">
        <v>1.844735970381004E-3</v>
      </c>
      <c r="M14356" s="50">
        <v>1.8594989846462838E-3</v>
      </c>
      <c r="N14356" s="50">
        <v>5.4399999999999997E-2</v>
      </c>
      <c r="O14356" s="50">
        <v>5.5E-2</v>
      </c>
      <c r="R14356" s="59"/>
    </row>
    <row r="14357" spans="11:18" x14ac:dyDescent="0.2">
      <c r="K14357" s="17">
        <v>14348</v>
      </c>
      <c r="L14357" s="50">
        <v>1.7431429847244158E-3</v>
      </c>
      <c r="M14357" s="50">
        <v>1.7579405314574195E-3</v>
      </c>
      <c r="N14357" s="50">
        <v>5.5E-2</v>
      </c>
      <c r="O14357" s="50">
        <v>5.5E-2</v>
      </c>
      <c r="R14357" s="59"/>
    </row>
    <row r="14358" spans="11:18" x14ac:dyDescent="0.2">
      <c r="K14358" s="17">
        <v>14349</v>
      </c>
      <c r="L14358" s="50">
        <v>1.7587019546208677E-3</v>
      </c>
      <c r="M14358" s="50">
        <v>1.7732324534092798E-3</v>
      </c>
      <c r="N14358" s="50">
        <v>5.3600000000000002E-2</v>
      </c>
      <c r="O14358" s="50">
        <v>5.4199999999999998E-2</v>
      </c>
      <c r="R14358" s="59"/>
    </row>
    <row r="14359" spans="11:18" x14ac:dyDescent="0.2">
      <c r="K14359" s="17">
        <v>14350</v>
      </c>
      <c r="L14359" s="50">
        <v>1.7262813999787013E-3</v>
      </c>
      <c r="M14359" s="50">
        <v>1.740519574135551E-3</v>
      </c>
      <c r="N14359" s="50">
        <v>5.2600000000000001E-2</v>
      </c>
      <c r="O14359" s="50">
        <v>5.3199999999999997E-2</v>
      </c>
      <c r="R14359" s="59"/>
    </row>
    <row r="14360" spans="11:18" x14ac:dyDescent="0.2">
      <c r="K14360" s="17">
        <v>14351</v>
      </c>
      <c r="L14360" s="50">
        <v>1.5725200470388992E-3</v>
      </c>
      <c r="M14360" s="50">
        <v>1.5853565444784532E-3</v>
      </c>
      <c r="N14360" s="50">
        <v>4.7E-2</v>
      </c>
      <c r="O14360" s="50">
        <v>4.8000000000000001E-2</v>
      </c>
      <c r="R14360" s="59"/>
    </row>
    <row r="14361" spans="11:18" x14ac:dyDescent="0.2">
      <c r="K14361" s="17">
        <v>14352</v>
      </c>
      <c r="L14361" s="50">
        <v>1.8380840010084807E-3</v>
      </c>
      <c r="M14361" s="50">
        <v>1.8528366390573349E-3</v>
      </c>
      <c r="N14361" s="50">
        <v>5.4399999999999997E-2</v>
      </c>
      <c r="O14361" s="50">
        <v>5.5E-2</v>
      </c>
      <c r="R14361" s="59"/>
    </row>
    <row r="14362" spans="11:18" x14ac:dyDescent="0.2">
      <c r="K14362" s="17">
        <v>14353</v>
      </c>
      <c r="L14362" s="50">
        <v>1.6789627963974289E-3</v>
      </c>
      <c r="M14362" s="50">
        <v>1.6922616556494575E-3</v>
      </c>
      <c r="N14362" s="50">
        <v>4.9200000000000001E-2</v>
      </c>
      <c r="O14362" s="50">
        <v>4.9599999999999998E-2</v>
      </c>
      <c r="R14362" s="59"/>
    </row>
    <row r="14363" spans="11:18" x14ac:dyDescent="0.2">
      <c r="K14363" s="17">
        <v>14354</v>
      </c>
      <c r="L14363" s="50">
        <v>1.7751718769071143E-3</v>
      </c>
      <c r="M14363" s="50">
        <v>1.789032458924466E-3</v>
      </c>
      <c r="N14363" s="50">
        <v>5.1200000000000002E-2</v>
      </c>
      <c r="O14363" s="50">
        <v>5.1400000000000001E-2</v>
      </c>
      <c r="R14363" s="59"/>
    </row>
    <row r="14364" spans="11:18" x14ac:dyDescent="0.2">
      <c r="K14364" s="17">
        <v>14355</v>
      </c>
      <c r="L14364" s="50">
        <v>1.7372605924698061E-3</v>
      </c>
      <c r="M14364" s="50">
        <v>1.7513266281291235E-3</v>
      </c>
      <c r="N14364" s="50">
        <v>5.1999999999999998E-2</v>
      </c>
      <c r="O14364" s="50">
        <v>5.2200000000000003E-2</v>
      </c>
      <c r="R14364" s="59"/>
    </row>
    <row r="14365" spans="11:18" x14ac:dyDescent="0.2">
      <c r="K14365" s="17">
        <v>14356</v>
      </c>
      <c r="L14365" s="50">
        <v>1.6235864970028388E-3</v>
      </c>
      <c r="M14365" s="50">
        <v>1.6365242801247386E-3</v>
      </c>
      <c r="N14365" s="50">
        <v>4.7800000000000002E-2</v>
      </c>
      <c r="O14365" s="50">
        <v>4.82E-2</v>
      </c>
      <c r="R14365" s="59"/>
    </row>
    <row r="14366" spans="11:18" x14ac:dyDescent="0.2">
      <c r="K14366" s="17">
        <v>14357</v>
      </c>
      <c r="L14366" s="50">
        <v>1.699664766172775E-3</v>
      </c>
      <c r="M14366" s="50">
        <v>1.7131513026345259E-3</v>
      </c>
      <c r="N14366" s="50">
        <v>4.9799999999999997E-2</v>
      </c>
      <c r="O14366" s="50">
        <v>0.05</v>
      </c>
      <c r="R14366" s="59"/>
    </row>
    <row r="14367" spans="11:18" x14ac:dyDescent="0.2">
      <c r="K14367" s="17">
        <v>14358</v>
      </c>
      <c r="L14367" s="50">
        <v>1.4751199834341353E-3</v>
      </c>
      <c r="M14367" s="50">
        <v>1.4881297845735668E-3</v>
      </c>
      <c r="N14367" s="50">
        <v>4.82E-2</v>
      </c>
      <c r="O14367" s="50">
        <v>4.8599999999999997E-2</v>
      </c>
      <c r="R14367" s="59"/>
    </row>
    <row r="14368" spans="11:18" x14ac:dyDescent="0.2">
      <c r="K14368" s="17">
        <v>14359</v>
      </c>
      <c r="L14368" s="50">
        <v>1.6822934068885171E-3</v>
      </c>
      <c r="M14368" s="50">
        <v>1.6960881306039091E-3</v>
      </c>
      <c r="N14368" s="50">
        <v>5.1200000000000002E-2</v>
      </c>
      <c r="O14368" s="50">
        <v>5.1200000000000002E-2</v>
      </c>
      <c r="R14368" s="59"/>
    </row>
    <row r="14369" spans="11:18" x14ac:dyDescent="0.2">
      <c r="K14369" s="17">
        <v>14360</v>
      </c>
      <c r="L14369" s="50">
        <v>1.7589186626882211E-3</v>
      </c>
      <c r="M14369" s="50">
        <v>1.7725947108736249E-3</v>
      </c>
      <c r="N14369" s="50">
        <v>5.0599999999999999E-2</v>
      </c>
      <c r="O14369" s="50">
        <v>5.0799999999999998E-2</v>
      </c>
      <c r="R14369" s="59"/>
    </row>
    <row r="14370" spans="11:18" x14ac:dyDescent="0.2">
      <c r="K14370" s="17">
        <v>14361</v>
      </c>
      <c r="L14370" s="50">
        <v>1.7741674087038814E-3</v>
      </c>
      <c r="M14370" s="50">
        <v>1.7882108533578752E-3</v>
      </c>
      <c r="N14370" s="50">
        <v>5.1799999999999999E-2</v>
      </c>
      <c r="O14370" s="50">
        <v>5.2200000000000003E-2</v>
      </c>
      <c r="R14370" s="59"/>
    </row>
    <row r="14371" spans="11:18" x14ac:dyDescent="0.2">
      <c r="K14371" s="17">
        <v>14362</v>
      </c>
      <c r="L14371" s="50">
        <v>1.7422910046572238E-3</v>
      </c>
      <c r="M14371" s="50">
        <v>1.7565436474453197E-3</v>
      </c>
      <c r="N14371" s="50">
        <v>5.2600000000000001E-2</v>
      </c>
      <c r="O14371" s="50">
        <v>5.2999999999999999E-2</v>
      </c>
      <c r="R14371" s="59"/>
    </row>
    <row r="14372" spans="11:18" x14ac:dyDescent="0.2">
      <c r="K14372" s="17">
        <v>14363</v>
      </c>
      <c r="L14372" s="50">
        <v>1.789649460452587E-3</v>
      </c>
      <c r="M14372" s="50">
        <v>1.8032845836222246E-3</v>
      </c>
      <c r="N14372" s="50">
        <v>5.04E-2</v>
      </c>
      <c r="O14372" s="50">
        <v>5.0599999999999999E-2</v>
      </c>
      <c r="R14372" s="59"/>
    </row>
    <row r="14373" spans="11:18" x14ac:dyDescent="0.2">
      <c r="K14373" s="17">
        <v>14364</v>
      </c>
      <c r="L14373" s="50">
        <v>1.4565690199483021E-3</v>
      </c>
      <c r="M14373" s="50">
        <v>1.4690461949343596E-3</v>
      </c>
      <c r="N14373" s="50">
        <v>4.6199999999999998E-2</v>
      </c>
      <c r="O14373" s="50">
        <v>4.6600000000000003E-2</v>
      </c>
      <c r="R14373" s="59"/>
    </row>
    <row r="14374" spans="11:18" x14ac:dyDescent="0.2">
      <c r="K14374" s="17">
        <v>14365</v>
      </c>
      <c r="L14374" s="50">
        <v>1.8138492705539917E-3</v>
      </c>
      <c r="M14374" s="50">
        <v>1.828152727109729E-3</v>
      </c>
      <c r="N14374" s="50">
        <v>5.2999999999999999E-2</v>
      </c>
      <c r="O14374" s="50">
        <v>5.2999999999999999E-2</v>
      </c>
      <c r="R14374" s="59"/>
    </row>
    <row r="14375" spans="11:18" x14ac:dyDescent="0.2">
      <c r="K14375" s="17">
        <v>14366</v>
      </c>
      <c r="L14375" s="50">
        <v>1.7127918079312319E-3</v>
      </c>
      <c r="M14375" s="50">
        <v>1.7271826105234814E-3</v>
      </c>
      <c r="N14375" s="50">
        <v>5.2999999999999999E-2</v>
      </c>
      <c r="O14375" s="50">
        <v>5.3800000000000001E-2</v>
      </c>
      <c r="R14375" s="59"/>
    </row>
    <row r="14376" spans="11:18" x14ac:dyDescent="0.2">
      <c r="K14376" s="17">
        <v>14367</v>
      </c>
      <c r="L14376" s="50">
        <v>1.7664519583865861E-3</v>
      </c>
      <c r="M14376" s="50">
        <v>1.7814853984814676E-3</v>
      </c>
      <c r="N14376" s="50">
        <v>5.5399999999999998E-2</v>
      </c>
      <c r="O14376" s="50">
        <v>5.62E-2</v>
      </c>
      <c r="R14376" s="59"/>
    </row>
    <row r="14377" spans="11:18" x14ac:dyDescent="0.2">
      <c r="K14377" s="17">
        <v>14368</v>
      </c>
      <c r="L14377" s="50">
        <v>1.6730137125078304E-3</v>
      </c>
      <c r="M14377" s="50">
        <v>1.6861928875436703E-3</v>
      </c>
      <c r="N14377" s="50">
        <v>4.8599999999999997E-2</v>
      </c>
      <c r="O14377" s="50">
        <v>4.9000000000000002E-2</v>
      </c>
      <c r="R14377" s="59"/>
    </row>
    <row r="14378" spans="11:18" x14ac:dyDescent="0.2">
      <c r="K14378" s="17">
        <v>14369</v>
      </c>
      <c r="L14378" s="50">
        <v>1.7920936957562098E-3</v>
      </c>
      <c r="M14378" s="50">
        <v>1.8049296159585175E-3</v>
      </c>
      <c r="N14378" s="50">
        <v>4.7199999999999999E-2</v>
      </c>
      <c r="O14378" s="50">
        <v>4.7399999999999998E-2</v>
      </c>
      <c r="R14378" s="59"/>
    </row>
    <row r="14379" spans="11:18" x14ac:dyDescent="0.2">
      <c r="K14379" s="17">
        <v>14370</v>
      </c>
      <c r="L14379" s="50">
        <v>1.8452730411693714E-3</v>
      </c>
      <c r="M14379" s="50">
        <v>1.8603374519779276E-3</v>
      </c>
      <c r="N14379" s="50">
        <v>5.5599999999999997E-2</v>
      </c>
      <c r="O14379" s="50">
        <v>5.6000000000000001E-2</v>
      </c>
      <c r="R14379" s="59"/>
    </row>
    <row r="14380" spans="11:18" x14ac:dyDescent="0.2">
      <c r="K14380" s="17">
        <v>14371</v>
      </c>
      <c r="L14380" s="50">
        <v>1.6042126117723765E-3</v>
      </c>
      <c r="M14380" s="50">
        <v>1.6167594972379621E-3</v>
      </c>
      <c r="N14380" s="50">
        <v>4.6199999999999998E-2</v>
      </c>
      <c r="O14380" s="50">
        <v>4.6600000000000003E-2</v>
      </c>
      <c r="R14380" s="59"/>
    </row>
    <row r="14381" spans="11:18" x14ac:dyDescent="0.2">
      <c r="K14381" s="17">
        <v>14372</v>
      </c>
      <c r="L14381" s="50">
        <v>1.6748177684864592E-3</v>
      </c>
      <c r="M14381" s="50">
        <v>1.6889690134505181E-3</v>
      </c>
      <c r="N14381" s="50">
        <v>5.2400000000000002E-2</v>
      </c>
      <c r="O14381" s="50">
        <v>5.2600000000000001E-2</v>
      </c>
      <c r="R14381" s="59"/>
    </row>
    <row r="14382" spans="11:18" x14ac:dyDescent="0.2">
      <c r="K14382" s="17">
        <v>14373</v>
      </c>
      <c r="L14382" s="50">
        <v>1.6549015664265362E-3</v>
      </c>
      <c r="M14382" s="50">
        <v>1.6682139892906882E-3</v>
      </c>
      <c r="N14382" s="50">
        <v>4.9200000000000001E-2</v>
      </c>
      <c r="O14382" s="50">
        <v>4.9799999999999997E-2</v>
      </c>
      <c r="R14382" s="59"/>
    </row>
    <row r="14383" spans="11:18" x14ac:dyDescent="0.2">
      <c r="K14383" s="17">
        <v>14374</v>
      </c>
      <c r="L14383" s="50">
        <v>1.5979737128200525E-3</v>
      </c>
      <c r="M14383" s="50">
        <v>1.6115338502902862E-3</v>
      </c>
      <c r="N14383" s="50">
        <v>5.04E-2</v>
      </c>
      <c r="O14383" s="50">
        <v>5.04E-2</v>
      </c>
      <c r="R14383" s="59"/>
    </row>
    <row r="14384" spans="11:18" x14ac:dyDescent="0.2">
      <c r="K14384" s="17">
        <v>14375</v>
      </c>
      <c r="L14384" s="50">
        <v>1.7877390909294604E-3</v>
      </c>
      <c r="M14384" s="50">
        <v>1.8016469955407692E-3</v>
      </c>
      <c r="N14384" s="50">
        <v>5.1400000000000001E-2</v>
      </c>
      <c r="O14384" s="50">
        <v>5.16E-2</v>
      </c>
      <c r="R14384" s="59"/>
    </row>
    <row r="14385" spans="11:18" x14ac:dyDescent="0.2">
      <c r="K14385" s="17">
        <v>14376</v>
      </c>
      <c r="L14385" s="50">
        <v>1.8264560376348828E-3</v>
      </c>
      <c r="M14385" s="50">
        <v>1.8405924392586794E-3</v>
      </c>
      <c r="N14385" s="50">
        <v>5.2200000000000003E-2</v>
      </c>
      <c r="O14385" s="50">
        <v>5.2600000000000001E-2</v>
      </c>
      <c r="R14385" s="59"/>
    </row>
    <row r="14386" spans="11:18" x14ac:dyDescent="0.2">
      <c r="K14386" s="17">
        <v>14377</v>
      </c>
      <c r="L14386" s="50">
        <v>1.7742557115411753E-3</v>
      </c>
      <c r="M14386" s="50">
        <v>1.7876611800360226E-3</v>
      </c>
      <c r="N14386" s="50">
        <v>4.9200000000000001E-2</v>
      </c>
      <c r="O14386" s="50">
        <v>4.9799999999999997E-2</v>
      </c>
      <c r="R14386" s="59"/>
    </row>
    <row r="14387" spans="11:18" x14ac:dyDescent="0.2">
      <c r="K14387" s="17">
        <v>14378</v>
      </c>
      <c r="L14387" s="50">
        <v>1.7426350376948231E-3</v>
      </c>
      <c r="M14387" s="50">
        <v>1.7563784653282575E-3</v>
      </c>
      <c r="N14387" s="50">
        <v>5.0599999999999999E-2</v>
      </c>
      <c r="O14387" s="50">
        <v>5.0999999999999997E-2</v>
      </c>
      <c r="R14387" s="59"/>
    </row>
    <row r="14388" spans="11:18" x14ac:dyDescent="0.2">
      <c r="K14388" s="17">
        <v>14379</v>
      </c>
      <c r="L14388" s="50">
        <v>1.5184487636049307E-3</v>
      </c>
      <c r="M14388" s="50">
        <v>1.5314137836095021E-3</v>
      </c>
      <c r="N14388" s="50">
        <v>4.82E-2</v>
      </c>
      <c r="O14388" s="50">
        <v>4.82E-2</v>
      </c>
      <c r="R14388" s="59"/>
    </row>
    <row r="14389" spans="11:18" x14ac:dyDescent="0.2">
      <c r="K14389" s="17">
        <v>14380</v>
      </c>
      <c r="L14389" s="50">
        <v>1.696021621609832E-3</v>
      </c>
      <c r="M14389" s="50">
        <v>1.7089975450664124E-3</v>
      </c>
      <c r="N14389" s="50">
        <v>4.7199999999999999E-2</v>
      </c>
      <c r="O14389" s="50">
        <v>4.8399999999999999E-2</v>
      </c>
      <c r="R14389" s="59"/>
    </row>
    <row r="14390" spans="11:18" x14ac:dyDescent="0.2">
      <c r="K14390" s="17">
        <v>14381</v>
      </c>
      <c r="L14390" s="50">
        <v>1.6297742532306917E-3</v>
      </c>
      <c r="M14390" s="50">
        <v>1.6436590379938049E-3</v>
      </c>
      <c r="N14390" s="50">
        <v>5.1400000000000001E-2</v>
      </c>
      <c r="O14390" s="50">
        <v>5.1799999999999999E-2</v>
      </c>
      <c r="R14390" s="59"/>
    </row>
    <row r="14391" spans="11:18" x14ac:dyDescent="0.2">
      <c r="K14391" s="17">
        <v>14382</v>
      </c>
      <c r="L14391" s="50">
        <v>1.7736827766183126E-3</v>
      </c>
      <c r="M14391" s="50">
        <v>1.7869384680368609E-3</v>
      </c>
      <c r="N14391" s="50">
        <v>4.9000000000000002E-2</v>
      </c>
      <c r="O14391" s="50">
        <v>4.9000000000000002E-2</v>
      </c>
      <c r="R14391" s="59"/>
    </row>
    <row r="14392" spans="11:18" x14ac:dyDescent="0.2">
      <c r="K14392" s="17">
        <v>14383</v>
      </c>
      <c r="L14392" s="50">
        <v>1.8494741285256175E-3</v>
      </c>
      <c r="M14392" s="50">
        <v>1.8634774705467596E-3</v>
      </c>
      <c r="N14392" s="50">
        <v>5.16E-2</v>
      </c>
      <c r="O14392" s="50">
        <v>5.1999999999999998E-2</v>
      </c>
      <c r="R14392" s="59"/>
    </row>
    <row r="14393" spans="11:18" x14ac:dyDescent="0.2">
      <c r="K14393" s="17">
        <v>14384</v>
      </c>
      <c r="L14393" s="50">
        <v>1.7117936224097111E-3</v>
      </c>
      <c r="M14393" s="50">
        <v>1.7252853297623346E-3</v>
      </c>
      <c r="N14393" s="50">
        <v>4.9799999999999997E-2</v>
      </c>
      <c r="O14393" s="50">
        <v>5.04E-2</v>
      </c>
      <c r="R14393" s="59"/>
    </row>
    <row r="14394" spans="11:18" x14ac:dyDescent="0.2">
      <c r="K14394" s="17">
        <v>14385</v>
      </c>
      <c r="L14394" s="50">
        <v>1.7219585766970399E-3</v>
      </c>
      <c r="M14394" s="50">
        <v>1.7357632303986975E-3</v>
      </c>
      <c r="N14394" s="50">
        <v>5.0999999999999997E-2</v>
      </c>
      <c r="O14394" s="50">
        <v>5.1200000000000002E-2</v>
      </c>
      <c r="R14394" s="59"/>
    </row>
    <row r="14395" spans="11:18" x14ac:dyDescent="0.2">
      <c r="K14395" s="17">
        <v>14386</v>
      </c>
      <c r="L14395" s="50">
        <v>1.9586765551397743E-3</v>
      </c>
      <c r="M14395" s="50">
        <v>1.973807108017275E-3</v>
      </c>
      <c r="N14395" s="50">
        <v>5.5599999999999997E-2</v>
      </c>
      <c r="O14395" s="50">
        <v>5.62E-2</v>
      </c>
      <c r="R14395" s="59"/>
    </row>
    <row r="14396" spans="11:18" x14ac:dyDescent="0.2">
      <c r="K14396" s="17">
        <v>14387</v>
      </c>
      <c r="L14396" s="50">
        <v>2.0118089726516904E-3</v>
      </c>
      <c r="M14396" s="50">
        <v>2.0265591328724551E-3</v>
      </c>
      <c r="N14396" s="50">
        <v>5.4199999999999998E-2</v>
      </c>
      <c r="O14396" s="50">
        <v>5.4800000000000001E-2</v>
      </c>
      <c r="R14396" s="59"/>
    </row>
    <row r="14397" spans="11:18" x14ac:dyDescent="0.2">
      <c r="K14397" s="17">
        <v>14388</v>
      </c>
      <c r="L14397" s="50">
        <v>1.6534017565370289E-3</v>
      </c>
      <c r="M14397" s="50">
        <v>1.6671203478973975E-3</v>
      </c>
      <c r="N14397" s="50">
        <v>5.0799999999999998E-2</v>
      </c>
      <c r="O14397" s="50">
        <v>5.1200000000000002E-2</v>
      </c>
      <c r="R14397" s="59"/>
    </row>
    <row r="14398" spans="11:18" x14ac:dyDescent="0.2">
      <c r="K14398" s="17">
        <v>14389</v>
      </c>
      <c r="L14398" s="50">
        <v>1.6022489618962691E-3</v>
      </c>
      <c r="M14398" s="50">
        <v>1.6146994916681789E-3</v>
      </c>
      <c r="N14398" s="50">
        <v>4.58E-2</v>
      </c>
      <c r="O14398" s="50">
        <v>4.6199999999999998E-2</v>
      </c>
      <c r="R14398" s="59"/>
    </row>
    <row r="14399" spans="11:18" x14ac:dyDescent="0.2">
      <c r="K14399" s="17">
        <v>14390</v>
      </c>
      <c r="L14399" s="50">
        <v>1.6437002155110171E-3</v>
      </c>
      <c r="M14399" s="50">
        <v>1.6569649826590805E-3</v>
      </c>
      <c r="N14399" s="50">
        <v>4.9200000000000001E-2</v>
      </c>
      <c r="O14399" s="50">
        <v>4.9200000000000001E-2</v>
      </c>
      <c r="R14399" s="59"/>
    </row>
    <row r="14400" spans="11:18" x14ac:dyDescent="0.2">
      <c r="K14400" s="17">
        <v>14391</v>
      </c>
      <c r="L14400" s="50">
        <v>1.7823091884890709E-3</v>
      </c>
      <c r="M14400" s="50">
        <v>1.7959647143434496E-3</v>
      </c>
      <c r="N14400" s="50">
        <v>5.04E-2</v>
      </c>
      <c r="O14400" s="50">
        <v>5.0599999999999999E-2</v>
      </c>
      <c r="R14400" s="59"/>
    </row>
    <row r="14401" spans="11:18" x14ac:dyDescent="0.2">
      <c r="K14401" s="17">
        <v>14392</v>
      </c>
      <c r="L14401" s="50">
        <v>1.5139919638805517E-3</v>
      </c>
      <c r="M14401" s="50">
        <v>1.5271731676342586E-3</v>
      </c>
      <c r="N14401" s="50">
        <v>4.9000000000000002E-2</v>
      </c>
      <c r="O14401" s="50">
        <v>4.9200000000000001E-2</v>
      </c>
      <c r="R14401" s="59"/>
    </row>
    <row r="14402" spans="11:18" x14ac:dyDescent="0.2">
      <c r="K14402" s="17">
        <v>14393</v>
      </c>
      <c r="L14402" s="50">
        <v>1.8363593568952363E-3</v>
      </c>
      <c r="M14402" s="50">
        <v>1.8502685736111236E-3</v>
      </c>
      <c r="N14402" s="50">
        <v>5.1200000000000002E-2</v>
      </c>
      <c r="O14402" s="50">
        <v>5.16E-2</v>
      </c>
      <c r="R14402" s="59"/>
    </row>
    <row r="14403" spans="11:18" x14ac:dyDescent="0.2">
      <c r="K14403" s="17">
        <v>14394</v>
      </c>
      <c r="L14403" s="50">
        <v>1.6085778735161654E-3</v>
      </c>
      <c r="M14403" s="50">
        <v>1.6222371854085879E-3</v>
      </c>
      <c r="N14403" s="50">
        <v>5.0599999999999999E-2</v>
      </c>
      <c r="O14403" s="50">
        <v>5.1200000000000002E-2</v>
      </c>
      <c r="R14403" s="59"/>
    </row>
    <row r="14404" spans="11:18" x14ac:dyDescent="0.2">
      <c r="K14404" s="17">
        <v>14395</v>
      </c>
      <c r="L14404" s="50">
        <v>1.7845693550673624E-3</v>
      </c>
      <c r="M14404" s="50">
        <v>1.7994761346861309E-3</v>
      </c>
      <c r="N14404" s="50">
        <v>5.5199999999999999E-2</v>
      </c>
      <c r="O14404" s="50">
        <v>5.5599999999999997E-2</v>
      </c>
      <c r="R14404" s="59"/>
    </row>
    <row r="14405" spans="11:18" x14ac:dyDescent="0.2">
      <c r="K14405" s="17">
        <v>14396</v>
      </c>
      <c r="L14405" s="50">
        <v>1.6219709347842081E-3</v>
      </c>
      <c r="M14405" s="50">
        <v>1.6348436518017859E-3</v>
      </c>
      <c r="N14405" s="50">
        <v>4.7600000000000003E-2</v>
      </c>
      <c r="O14405" s="50">
        <v>4.7800000000000002E-2</v>
      </c>
      <c r="R14405" s="59"/>
    </row>
    <row r="14406" spans="11:18" x14ac:dyDescent="0.2">
      <c r="K14406" s="17">
        <v>14397</v>
      </c>
      <c r="L14406" s="50">
        <v>1.5420061392145523E-3</v>
      </c>
      <c r="M14406" s="50">
        <v>1.5539806358717879E-3</v>
      </c>
      <c r="N14406" s="50">
        <v>4.4200000000000003E-2</v>
      </c>
      <c r="O14406" s="50">
        <v>4.4400000000000002E-2</v>
      </c>
      <c r="R14406" s="59"/>
    </row>
    <row r="14407" spans="11:18" x14ac:dyDescent="0.2">
      <c r="K14407" s="17">
        <v>14398</v>
      </c>
      <c r="L14407" s="50">
        <v>1.6404218724309497E-3</v>
      </c>
      <c r="M14407" s="50">
        <v>1.6536996068396118E-3</v>
      </c>
      <c r="N14407" s="50">
        <v>4.9200000000000001E-2</v>
      </c>
      <c r="O14407" s="50">
        <v>4.9399999999999999E-2</v>
      </c>
      <c r="R14407" s="59"/>
    </row>
    <row r="14408" spans="11:18" x14ac:dyDescent="0.2">
      <c r="K14408" s="17">
        <v>14399</v>
      </c>
      <c r="L14408" s="50">
        <v>1.5877007221887691E-3</v>
      </c>
      <c r="M14408" s="50">
        <v>1.6010714741637275E-3</v>
      </c>
      <c r="N14408" s="50">
        <v>4.9599999999999998E-2</v>
      </c>
      <c r="O14408" s="50">
        <v>4.9799999999999997E-2</v>
      </c>
      <c r="R14408" s="59"/>
    </row>
    <row r="14409" spans="11:18" x14ac:dyDescent="0.2">
      <c r="K14409" s="17">
        <v>14400</v>
      </c>
      <c r="L14409" s="50">
        <v>1.6245656173492667E-3</v>
      </c>
      <c r="M14409" s="50">
        <v>1.6383413978137873E-3</v>
      </c>
      <c r="N14409" s="50">
        <v>5.1200000000000002E-2</v>
      </c>
      <c r="O14409" s="50">
        <v>5.1200000000000002E-2</v>
      </c>
      <c r="R14409" s="59"/>
    </row>
    <row r="14410" spans="11:18" x14ac:dyDescent="0.2">
      <c r="K14410" s="17">
        <v>14401</v>
      </c>
      <c r="L14410" s="50">
        <v>1.7695195245424856E-3</v>
      </c>
      <c r="M14410" s="50">
        <v>1.7834539557318738E-3</v>
      </c>
      <c r="N14410" s="50">
        <v>5.1400000000000001E-2</v>
      </c>
      <c r="O14410" s="50">
        <v>5.1999999999999998E-2</v>
      </c>
      <c r="R14410" s="59"/>
    </row>
    <row r="14411" spans="11:18" x14ac:dyDescent="0.2">
      <c r="K14411" s="17">
        <v>14402</v>
      </c>
      <c r="L14411" s="50">
        <v>1.5788540671856405E-3</v>
      </c>
      <c r="M14411" s="50">
        <v>1.5925584160989771E-3</v>
      </c>
      <c r="N14411" s="50">
        <v>5.0799999999999998E-2</v>
      </c>
      <c r="O14411" s="50">
        <v>5.0999999999999997E-2</v>
      </c>
      <c r="R14411" s="59"/>
    </row>
    <row r="14412" spans="11:18" x14ac:dyDescent="0.2">
      <c r="K14412" s="17">
        <v>14403</v>
      </c>
      <c r="L14412" s="50">
        <v>1.7007436374142366E-3</v>
      </c>
      <c r="M14412" s="50">
        <v>1.7145961447627791E-3</v>
      </c>
      <c r="N14412" s="50">
        <v>5.1400000000000001E-2</v>
      </c>
      <c r="O14412" s="50">
        <v>5.1400000000000001E-2</v>
      </c>
      <c r="R14412" s="59"/>
    </row>
    <row r="14413" spans="11:18" x14ac:dyDescent="0.2">
      <c r="K14413" s="17">
        <v>14404</v>
      </c>
      <c r="L14413" s="50">
        <v>1.8480661586117229E-3</v>
      </c>
      <c r="M14413" s="50">
        <v>1.863518886412984E-3</v>
      </c>
      <c r="N14413" s="50">
        <v>5.74E-2</v>
      </c>
      <c r="O14413" s="50">
        <v>5.74E-2</v>
      </c>
      <c r="R14413" s="59"/>
    </row>
    <row r="14414" spans="11:18" x14ac:dyDescent="0.2">
      <c r="K14414" s="17">
        <v>14405</v>
      </c>
      <c r="L14414" s="50">
        <v>1.6095480453890043E-3</v>
      </c>
      <c r="M14414" s="50">
        <v>1.6231173813068946E-3</v>
      </c>
      <c r="N14414" s="50">
        <v>5.0200000000000002E-2</v>
      </c>
      <c r="O14414" s="50">
        <v>5.0599999999999999E-2</v>
      </c>
      <c r="R14414" s="59"/>
    </row>
    <row r="14415" spans="11:18" x14ac:dyDescent="0.2">
      <c r="K14415" s="17">
        <v>14406</v>
      </c>
      <c r="L14415" s="50">
        <v>1.5656430954150587E-3</v>
      </c>
      <c r="M14415" s="50">
        <v>1.5787438392024897E-3</v>
      </c>
      <c r="N14415" s="50">
        <v>4.8599999999999997E-2</v>
      </c>
      <c r="O14415" s="50">
        <v>4.9000000000000002E-2</v>
      </c>
      <c r="R14415" s="59"/>
    </row>
    <row r="14416" spans="11:18" x14ac:dyDescent="0.2">
      <c r="K14416" s="17">
        <v>14407</v>
      </c>
      <c r="L14416" s="50">
        <v>1.7820000061079782E-3</v>
      </c>
      <c r="M14416" s="50">
        <v>1.7958173608943462E-3</v>
      </c>
      <c r="N14416" s="50">
        <v>5.0799999999999998E-2</v>
      </c>
      <c r="O14416" s="50">
        <v>5.1400000000000001E-2</v>
      </c>
      <c r="R14416" s="59"/>
    </row>
    <row r="14417" spans="11:18" x14ac:dyDescent="0.2">
      <c r="K14417" s="17">
        <v>14408</v>
      </c>
      <c r="L14417" s="50">
        <v>1.9775783643076745E-3</v>
      </c>
      <c r="M14417" s="50">
        <v>1.9924027428140944E-3</v>
      </c>
      <c r="N14417" s="50">
        <v>5.4600000000000003E-2</v>
      </c>
      <c r="O14417" s="50">
        <v>5.5199999999999999E-2</v>
      </c>
      <c r="R14417" s="59"/>
    </row>
    <row r="14418" spans="11:18" x14ac:dyDescent="0.2">
      <c r="K14418" s="17">
        <v>14409</v>
      </c>
      <c r="L14418" s="50">
        <v>1.6132345113507127E-3</v>
      </c>
      <c r="M14418" s="50">
        <v>1.6266881175273384E-3</v>
      </c>
      <c r="N14418" s="50">
        <v>4.9799999999999997E-2</v>
      </c>
      <c r="O14418" s="50">
        <v>5.0200000000000002E-2</v>
      </c>
      <c r="R14418" s="59"/>
    </row>
    <row r="14419" spans="11:18" x14ac:dyDescent="0.2">
      <c r="K14419" s="17">
        <v>14410</v>
      </c>
      <c r="L14419" s="50">
        <v>1.9408045127543509E-3</v>
      </c>
      <c r="M14419" s="50">
        <v>1.9560839161741421E-3</v>
      </c>
      <c r="N14419" s="50">
        <v>5.6399999999999999E-2</v>
      </c>
      <c r="O14419" s="50">
        <v>5.6800000000000003E-2</v>
      </c>
      <c r="R14419" s="59"/>
    </row>
    <row r="14420" spans="11:18" x14ac:dyDescent="0.2">
      <c r="K14420" s="17">
        <v>14411</v>
      </c>
      <c r="L14420" s="50">
        <v>1.5664216425448055E-3</v>
      </c>
      <c r="M14420" s="50">
        <v>1.5796412192499445E-3</v>
      </c>
      <c r="N14420" s="50">
        <v>4.9000000000000002E-2</v>
      </c>
      <c r="O14420" s="50">
        <v>4.9200000000000001E-2</v>
      </c>
      <c r="R14420" s="59"/>
    </row>
    <row r="14421" spans="11:18" x14ac:dyDescent="0.2">
      <c r="K14421" s="17">
        <v>14412</v>
      </c>
      <c r="L14421" s="50">
        <v>1.9353147692035035E-3</v>
      </c>
      <c r="M14421" s="50">
        <v>1.9503562167324335E-3</v>
      </c>
      <c r="N14421" s="50">
        <v>5.5399999999999998E-2</v>
      </c>
      <c r="O14421" s="50">
        <v>5.62E-2</v>
      </c>
      <c r="R14421" s="59"/>
    </row>
    <row r="14422" spans="11:18" x14ac:dyDescent="0.2">
      <c r="K14422" s="17">
        <v>14413</v>
      </c>
      <c r="L14422" s="50">
        <v>1.7617636440802383E-3</v>
      </c>
      <c r="M14422" s="50">
        <v>1.7756901615920476E-3</v>
      </c>
      <c r="N14422" s="50">
        <v>5.1400000000000001E-2</v>
      </c>
      <c r="O14422" s="50">
        <v>5.1799999999999999E-2</v>
      </c>
      <c r="R14422" s="59"/>
    </row>
    <row r="14423" spans="11:18" x14ac:dyDescent="0.2">
      <c r="K14423" s="17">
        <v>14414</v>
      </c>
      <c r="L14423" s="50">
        <v>1.5185597744944398E-3</v>
      </c>
      <c r="M14423" s="50">
        <v>1.5307829259804968E-3</v>
      </c>
      <c r="N14423" s="50">
        <v>4.4999999999999998E-2</v>
      </c>
      <c r="O14423" s="50">
        <v>4.5400000000000003E-2</v>
      </c>
      <c r="R14423" s="59"/>
    </row>
    <row r="14424" spans="11:18" x14ac:dyDescent="0.2">
      <c r="K14424" s="17">
        <v>14415</v>
      </c>
      <c r="L14424" s="50">
        <v>1.699480322894776E-3</v>
      </c>
      <c r="M14424" s="50">
        <v>1.7133105933819532E-3</v>
      </c>
      <c r="N14424" s="50">
        <v>5.0999999999999997E-2</v>
      </c>
      <c r="O14424" s="50">
        <v>5.16E-2</v>
      </c>
      <c r="R14424" s="59"/>
    </row>
    <row r="14425" spans="11:18" x14ac:dyDescent="0.2">
      <c r="K14425" s="17">
        <v>14416</v>
      </c>
      <c r="L14425" s="50">
        <v>1.873568946685921E-3</v>
      </c>
      <c r="M14425" s="50">
        <v>1.8885387861128204E-3</v>
      </c>
      <c r="N14425" s="50">
        <v>5.5399999999999998E-2</v>
      </c>
      <c r="O14425" s="50">
        <v>5.5599999999999997E-2</v>
      </c>
      <c r="R14425" s="59"/>
    </row>
    <row r="14426" spans="11:18" x14ac:dyDescent="0.2">
      <c r="K14426" s="17">
        <v>14417</v>
      </c>
      <c r="L14426" s="50">
        <v>1.7984403994014816E-3</v>
      </c>
      <c r="M14426" s="50">
        <v>1.8128860574255744E-3</v>
      </c>
      <c r="N14426" s="50">
        <v>5.3400000000000003E-2</v>
      </c>
      <c r="O14426" s="50">
        <v>5.3800000000000001E-2</v>
      </c>
      <c r="R14426" s="59"/>
    </row>
    <row r="14427" spans="11:18" x14ac:dyDescent="0.2">
      <c r="K14427" s="17">
        <v>14418</v>
      </c>
      <c r="L14427" s="50">
        <v>1.6833177304684587E-3</v>
      </c>
      <c r="M14427" s="50">
        <v>1.6968541441664553E-3</v>
      </c>
      <c r="N14427" s="50">
        <v>5.0200000000000002E-2</v>
      </c>
      <c r="O14427" s="50">
        <v>5.0200000000000002E-2</v>
      </c>
      <c r="R14427" s="59"/>
    </row>
    <row r="14428" spans="11:18" x14ac:dyDescent="0.2">
      <c r="K14428" s="17">
        <v>14419</v>
      </c>
      <c r="L14428" s="50">
        <v>1.589812132437839E-3</v>
      </c>
      <c r="M14428" s="50">
        <v>1.6022790940640359E-3</v>
      </c>
      <c r="N14428" s="50">
        <v>4.5999999999999999E-2</v>
      </c>
      <c r="O14428" s="50">
        <v>4.6199999999999998E-2</v>
      </c>
      <c r="R14428" s="59"/>
    </row>
    <row r="14429" spans="11:18" x14ac:dyDescent="0.2">
      <c r="K14429" s="17">
        <v>14420</v>
      </c>
      <c r="L14429" s="50">
        <v>1.8354429121780528E-3</v>
      </c>
      <c r="M14429" s="50">
        <v>1.8492089611218091E-3</v>
      </c>
      <c r="N14429" s="50">
        <v>5.0599999999999999E-2</v>
      </c>
      <c r="O14429" s="50">
        <v>5.0999999999999997E-2</v>
      </c>
      <c r="R14429" s="59"/>
    </row>
    <row r="14430" spans="11:18" x14ac:dyDescent="0.2">
      <c r="K14430" s="17">
        <v>14421</v>
      </c>
      <c r="L14430" s="50">
        <v>1.7923313080455575E-3</v>
      </c>
      <c r="M14430" s="50">
        <v>1.805795855723597E-3</v>
      </c>
      <c r="N14430" s="50">
        <v>4.9599999999999998E-2</v>
      </c>
      <c r="O14430" s="50">
        <v>0.05</v>
      </c>
      <c r="R14430" s="59"/>
    </row>
    <row r="14431" spans="11:18" x14ac:dyDescent="0.2">
      <c r="K14431" s="17">
        <v>14422</v>
      </c>
      <c r="L14431" s="50">
        <v>1.5991067039836456E-3</v>
      </c>
      <c r="M14431" s="50">
        <v>1.6131070889804757E-3</v>
      </c>
      <c r="N14431" s="50">
        <v>5.1999999999999998E-2</v>
      </c>
      <c r="O14431" s="50">
        <v>5.2400000000000002E-2</v>
      </c>
      <c r="R14431" s="59"/>
    </row>
    <row r="14432" spans="11:18" x14ac:dyDescent="0.2">
      <c r="K14432" s="17">
        <v>14423</v>
      </c>
      <c r="L14432" s="50">
        <v>1.7855922559792607E-3</v>
      </c>
      <c r="M14432" s="50">
        <v>1.8001083289721394E-3</v>
      </c>
      <c r="N14432" s="50">
        <v>5.3600000000000002E-2</v>
      </c>
      <c r="O14432" s="50">
        <v>5.3999999999999999E-2</v>
      </c>
      <c r="R14432" s="59"/>
    </row>
    <row r="14433" spans="11:18" x14ac:dyDescent="0.2">
      <c r="K14433" s="17">
        <v>14424</v>
      </c>
      <c r="L14433" s="50">
        <v>1.8308181723113541E-3</v>
      </c>
      <c r="M14433" s="50">
        <v>1.8444901938778897E-3</v>
      </c>
      <c r="N14433" s="50">
        <v>5.0200000000000002E-2</v>
      </c>
      <c r="O14433" s="50">
        <v>5.0599999999999999E-2</v>
      </c>
      <c r="R14433" s="59"/>
    </row>
    <row r="14434" spans="11:18" x14ac:dyDescent="0.2">
      <c r="K14434" s="17">
        <v>14425</v>
      </c>
      <c r="L14434" s="50">
        <v>1.7315017143741396E-3</v>
      </c>
      <c r="M14434" s="50">
        <v>1.7448470226259748E-3</v>
      </c>
      <c r="N14434" s="50">
        <v>4.9399999999999999E-2</v>
      </c>
      <c r="O14434" s="50">
        <v>4.9399999999999999E-2</v>
      </c>
      <c r="R14434" s="59"/>
    </row>
    <row r="14435" spans="11:18" x14ac:dyDescent="0.2">
      <c r="K14435" s="17">
        <v>14426</v>
      </c>
      <c r="L14435" s="50">
        <v>1.8636711088295726E-3</v>
      </c>
      <c r="M14435" s="50">
        <v>1.8778494235414439E-3</v>
      </c>
      <c r="N14435" s="50">
        <v>5.2200000000000003E-2</v>
      </c>
      <c r="O14435" s="50">
        <v>5.28E-2</v>
      </c>
      <c r="R14435" s="59"/>
    </row>
    <row r="14436" spans="11:18" x14ac:dyDescent="0.2">
      <c r="K14436" s="17">
        <v>14427</v>
      </c>
      <c r="L14436" s="50">
        <v>1.7614037185878953E-3</v>
      </c>
      <c r="M14436" s="50">
        <v>1.7752537657477762E-3</v>
      </c>
      <c r="N14436" s="50">
        <v>5.1200000000000002E-2</v>
      </c>
      <c r="O14436" s="50">
        <v>5.16E-2</v>
      </c>
      <c r="R14436" s="59"/>
    </row>
    <row r="14437" spans="11:18" x14ac:dyDescent="0.2">
      <c r="K14437" s="17">
        <v>14428</v>
      </c>
      <c r="L14437" s="50">
        <v>1.9843655115120672E-3</v>
      </c>
      <c r="M14437" s="50">
        <v>1.9984484037250433E-3</v>
      </c>
      <c r="N14437" s="50">
        <v>5.16E-2</v>
      </c>
      <c r="O14437" s="50">
        <v>5.1999999999999998E-2</v>
      </c>
      <c r="R14437" s="59"/>
    </row>
    <row r="14438" spans="11:18" x14ac:dyDescent="0.2">
      <c r="K14438" s="17">
        <v>14429</v>
      </c>
      <c r="L14438" s="50">
        <v>1.8362591135053219E-3</v>
      </c>
      <c r="M14438" s="50">
        <v>1.8512760278926784E-3</v>
      </c>
      <c r="N14438" s="50">
        <v>5.5599999999999997E-2</v>
      </c>
      <c r="O14438" s="50">
        <v>5.5800000000000002E-2</v>
      </c>
      <c r="R14438" s="59"/>
    </row>
    <row r="14439" spans="11:18" x14ac:dyDescent="0.2">
      <c r="K14439" s="17">
        <v>14430</v>
      </c>
      <c r="L14439" s="50">
        <v>1.8723777097564031E-3</v>
      </c>
      <c r="M14439" s="50">
        <v>1.8866005920158801E-3</v>
      </c>
      <c r="N14439" s="50">
        <v>5.2600000000000001E-2</v>
      </c>
      <c r="O14439" s="50">
        <v>5.28E-2</v>
      </c>
      <c r="R14439" s="59"/>
    </row>
    <row r="14440" spans="11:18" x14ac:dyDescent="0.2">
      <c r="K14440" s="17">
        <v>14431</v>
      </c>
      <c r="L14440" s="50">
        <v>1.8344706369602917E-3</v>
      </c>
      <c r="M14440" s="50">
        <v>1.8473583015081617E-3</v>
      </c>
      <c r="N14440" s="50">
        <v>4.7399999999999998E-2</v>
      </c>
      <c r="O14440" s="50">
        <v>4.7600000000000003E-2</v>
      </c>
      <c r="R14440" s="59"/>
    </row>
    <row r="14441" spans="11:18" x14ac:dyDescent="0.2">
      <c r="K14441" s="17">
        <v>14432</v>
      </c>
      <c r="L14441" s="50">
        <v>1.5748680956133639E-3</v>
      </c>
      <c r="M14441" s="50">
        <v>1.5879704577418628E-3</v>
      </c>
      <c r="N14441" s="50">
        <v>4.8399999999999999E-2</v>
      </c>
      <c r="O14441" s="50">
        <v>4.9000000000000002E-2</v>
      </c>
      <c r="R14441" s="59"/>
    </row>
    <row r="14442" spans="11:18" x14ac:dyDescent="0.2">
      <c r="K14442" s="17">
        <v>14433</v>
      </c>
      <c r="L14442" s="50">
        <v>1.7341139020087268E-3</v>
      </c>
      <c r="M14442" s="50">
        <v>1.7484087680884467E-3</v>
      </c>
      <c r="N14442" s="50">
        <v>5.2999999999999999E-2</v>
      </c>
      <c r="O14442" s="50">
        <v>5.3199999999999997E-2</v>
      </c>
      <c r="R14442" s="59"/>
    </row>
    <row r="14443" spans="11:18" x14ac:dyDescent="0.2">
      <c r="K14443" s="17">
        <v>14434</v>
      </c>
      <c r="L14443" s="50">
        <v>1.8394286320591257E-3</v>
      </c>
      <c r="M14443" s="50">
        <v>1.8540568867525344E-3</v>
      </c>
      <c r="N14443" s="50">
        <v>5.3800000000000001E-2</v>
      </c>
      <c r="O14443" s="50">
        <v>5.4600000000000003E-2</v>
      </c>
      <c r="R14443" s="59"/>
    </row>
    <row r="14444" spans="11:18" x14ac:dyDescent="0.2">
      <c r="K14444" s="17">
        <v>14435</v>
      </c>
      <c r="L14444" s="50">
        <v>1.4444298378265509E-3</v>
      </c>
      <c r="M14444" s="50">
        <v>1.4572668498947002E-3</v>
      </c>
      <c r="N14444" s="50">
        <v>4.7600000000000003E-2</v>
      </c>
      <c r="O14444" s="50">
        <v>4.7800000000000002E-2</v>
      </c>
      <c r="R14444" s="59"/>
    </row>
    <row r="14445" spans="11:18" x14ac:dyDescent="0.2">
      <c r="K14445" s="17">
        <v>14436</v>
      </c>
      <c r="L14445" s="50">
        <v>1.7329494024452532E-3</v>
      </c>
      <c r="M14445" s="50">
        <v>1.7466272661657279E-3</v>
      </c>
      <c r="N14445" s="50">
        <v>5.0599999999999999E-2</v>
      </c>
      <c r="O14445" s="50">
        <v>5.0799999999999998E-2</v>
      </c>
      <c r="R14445" s="59"/>
    </row>
    <row r="14446" spans="11:18" x14ac:dyDescent="0.2">
      <c r="K14446" s="17">
        <v>14437</v>
      </c>
      <c r="L14446" s="50">
        <v>1.9405535514546083E-3</v>
      </c>
      <c r="M14446" s="50">
        <v>1.9549226559308721E-3</v>
      </c>
      <c r="N14446" s="50">
        <v>5.2999999999999999E-2</v>
      </c>
      <c r="O14446" s="50">
        <v>5.3199999999999997E-2</v>
      </c>
      <c r="R14446" s="59"/>
    </row>
    <row r="14447" spans="11:18" x14ac:dyDescent="0.2">
      <c r="K14447" s="17">
        <v>14438</v>
      </c>
      <c r="L14447" s="50">
        <v>1.6968168205785837E-3</v>
      </c>
      <c r="M14447" s="50">
        <v>1.7110581885056927E-3</v>
      </c>
      <c r="N14447" s="50">
        <v>5.28E-2</v>
      </c>
      <c r="O14447" s="50">
        <v>5.2999999999999999E-2</v>
      </c>
      <c r="R14447" s="59"/>
    </row>
    <row r="14448" spans="11:18" x14ac:dyDescent="0.2">
      <c r="K14448" s="17">
        <v>14439</v>
      </c>
      <c r="L14448" s="50">
        <v>1.9908302152061162E-3</v>
      </c>
      <c r="M14448" s="50">
        <v>2.0059821019604539E-3</v>
      </c>
      <c r="N14448" s="50">
        <v>5.5599999999999997E-2</v>
      </c>
      <c r="O14448" s="50">
        <v>5.62E-2</v>
      </c>
      <c r="R14448" s="59"/>
    </row>
    <row r="14449" spans="11:18" x14ac:dyDescent="0.2">
      <c r="K14449" s="17">
        <v>14440</v>
      </c>
      <c r="L14449" s="50">
        <v>1.7061884811565501E-3</v>
      </c>
      <c r="M14449" s="50">
        <v>1.720742665663807E-3</v>
      </c>
      <c r="N14449" s="50">
        <v>5.3800000000000001E-2</v>
      </c>
      <c r="O14449" s="50">
        <v>5.4399999999999997E-2</v>
      </c>
      <c r="R14449" s="59"/>
    </row>
    <row r="14450" spans="11:18" x14ac:dyDescent="0.2">
      <c r="K14450" s="17">
        <v>14441</v>
      </c>
      <c r="L14450" s="50">
        <v>1.8309950959964454E-3</v>
      </c>
      <c r="M14450" s="50">
        <v>1.8454004227497522E-3</v>
      </c>
      <c r="N14450" s="50">
        <v>5.3199999999999997E-2</v>
      </c>
      <c r="O14450" s="50">
        <v>5.3800000000000001E-2</v>
      </c>
      <c r="R14450" s="59"/>
    </row>
    <row r="14451" spans="11:18" x14ac:dyDescent="0.2">
      <c r="K14451" s="17">
        <v>14442</v>
      </c>
      <c r="L14451" s="50">
        <v>1.7129418031762917E-3</v>
      </c>
      <c r="M14451" s="50">
        <v>1.7267065416191954E-3</v>
      </c>
      <c r="N14451" s="50">
        <v>5.0799999999999998E-2</v>
      </c>
      <c r="O14451" s="50">
        <v>5.1200000000000002E-2</v>
      </c>
      <c r="R14451" s="59"/>
    </row>
    <row r="14452" spans="11:18" x14ac:dyDescent="0.2">
      <c r="K14452" s="17">
        <v>14443</v>
      </c>
      <c r="L14452" s="50">
        <v>1.8392119747790531E-3</v>
      </c>
      <c r="M14452" s="50">
        <v>1.8532957728480493E-3</v>
      </c>
      <c r="N14452" s="50">
        <v>5.1999999999999998E-2</v>
      </c>
      <c r="O14452" s="50">
        <v>5.2200000000000003E-2</v>
      </c>
      <c r="R14452" s="59"/>
    </row>
    <row r="14453" spans="11:18" x14ac:dyDescent="0.2">
      <c r="K14453" s="17">
        <v>14444</v>
      </c>
      <c r="L14453" s="50">
        <v>1.4734306643549371E-3</v>
      </c>
      <c r="M14453" s="50">
        <v>1.4861378375970336E-3</v>
      </c>
      <c r="N14453" s="50">
        <v>4.7199999999999999E-2</v>
      </c>
      <c r="O14453" s="50">
        <v>4.7600000000000003E-2</v>
      </c>
      <c r="R14453" s="59"/>
    </row>
    <row r="14454" spans="11:18" x14ac:dyDescent="0.2">
      <c r="K14454" s="17">
        <v>14445</v>
      </c>
      <c r="L14454" s="50">
        <v>1.6940059470077035E-3</v>
      </c>
      <c r="M14454" s="50">
        <v>1.7070945432468663E-3</v>
      </c>
      <c r="N14454" s="50">
        <v>4.8399999999999999E-2</v>
      </c>
      <c r="O14454" s="50">
        <v>4.8599999999999997E-2</v>
      </c>
      <c r="R14454" s="59"/>
    </row>
    <row r="14455" spans="11:18" x14ac:dyDescent="0.2">
      <c r="K14455" s="17">
        <v>14446</v>
      </c>
      <c r="L14455" s="50">
        <v>1.524433398850893E-3</v>
      </c>
      <c r="M14455" s="50">
        <v>1.5379176749947255E-3</v>
      </c>
      <c r="N14455" s="50">
        <v>5.0200000000000002E-2</v>
      </c>
      <c r="O14455" s="50">
        <v>5.0200000000000002E-2</v>
      </c>
      <c r="R14455" s="59"/>
    </row>
    <row r="14456" spans="11:18" x14ac:dyDescent="0.2">
      <c r="K14456" s="17">
        <v>14447</v>
      </c>
      <c r="L14456" s="50">
        <v>1.888752800757159E-3</v>
      </c>
      <c r="M14456" s="50">
        <v>1.9035373022927822E-3</v>
      </c>
      <c r="N14456" s="50">
        <v>5.4600000000000003E-2</v>
      </c>
      <c r="O14456" s="50">
        <v>5.4800000000000001E-2</v>
      </c>
      <c r="R14456" s="59"/>
    </row>
    <row r="14457" spans="11:18" x14ac:dyDescent="0.2">
      <c r="K14457" s="17">
        <v>14448</v>
      </c>
      <c r="L14457" s="50">
        <v>1.7193447402040875E-3</v>
      </c>
      <c r="M14457" s="50">
        <v>1.7337206437587789E-3</v>
      </c>
      <c r="N14457" s="50">
        <v>5.3400000000000003E-2</v>
      </c>
      <c r="O14457" s="50">
        <v>5.3400000000000003E-2</v>
      </c>
      <c r="R14457" s="59"/>
    </row>
    <row r="14458" spans="11:18" x14ac:dyDescent="0.2">
      <c r="K14458" s="17">
        <v>14449</v>
      </c>
      <c r="L14458" s="50">
        <v>1.8848736389234083E-3</v>
      </c>
      <c r="M14458" s="50">
        <v>1.8991443540941329E-3</v>
      </c>
      <c r="N14458" s="50">
        <v>5.1999999999999998E-2</v>
      </c>
      <c r="O14458" s="50">
        <v>5.3199999999999997E-2</v>
      </c>
      <c r="R14458" s="59"/>
    </row>
    <row r="14459" spans="11:18" x14ac:dyDescent="0.2">
      <c r="K14459" s="17">
        <v>14450</v>
      </c>
      <c r="L14459" s="50">
        <v>1.679556152934691E-3</v>
      </c>
      <c r="M14459" s="50">
        <v>1.6937638122612353E-3</v>
      </c>
      <c r="N14459" s="50">
        <v>5.28E-2</v>
      </c>
      <c r="O14459" s="50">
        <v>5.28E-2</v>
      </c>
      <c r="R14459" s="59"/>
    </row>
    <row r="14460" spans="11:18" x14ac:dyDescent="0.2">
      <c r="K14460" s="17">
        <v>14451</v>
      </c>
      <c r="L14460" s="50">
        <v>1.5819012110952285E-3</v>
      </c>
      <c r="M14460" s="50">
        <v>1.5945176572886288E-3</v>
      </c>
      <c r="N14460" s="50">
        <v>4.6600000000000003E-2</v>
      </c>
      <c r="O14460" s="50">
        <v>4.6800000000000001E-2</v>
      </c>
      <c r="R14460" s="59"/>
    </row>
    <row r="14461" spans="11:18" x14ac:dyDescent="0.2">
      <c r="K14461" s="17">
        <v>14452</v>
      </c>
      <c r="L14461" s="50">
        <v>1.9004121503940553E-3</v>
      </c>
      <c r="M14461" s="50">
        <v>1.9148466273469595E-3</v>
      </c>
      <c r="N14461" s="50">
        <v>5.2600000000000001E-2</v>
      </c>
      <c r="O14461" s="50">
        <v>5.3800000000000001E-2</v>
      </c>
      <c r="R14461" s="59"/>
    </row>
    <row r="14462" spans="11:18" x14ac:dyDescent="0.2">
      <c r="K14462" s="17">
        <v>14453</v>
      </c>
      <c r="L14462" s="50">
        <v>1.7454593921028933E-3</v>
      </c>
      <c r="M14462" s="50">
        <v>1.7597957611631028E-3</v>
      </c>
      <c r="N14462" s="50">
        <v>5.3199999999999997E-2</v>
      </c>
      <c r="O14462" s="50">
        <v>5.3400000000000003E-2</v>
      </c>
      <c r="R14462" s="59"/>
    </row>
    <row r="14463" spans="11:18" x14ac:dyDescent="0.2">
      <c r="K14463" s="17">
        <v>14454</v>
      </c>
      <c r="L14463" s="50">
        <v>1.872243850473165E-3</v>
      </c>
      <c r="M14463" s="50">
        <v>1.886986933726688E-3</v>
      </c>
      <c r="N14463" s="50">
        <v>5.4600000000000003E-2</v>
      </c>
      <c r="O14463" s="50">
        <v>5.4800000000000001E-2</v>
      </c>
      <c r="R14463" s="59"/>
    </row>
    <row r="14464" spans="11:18" x14ac:dyDescent="0.2">
      <c r="K14464" s="17">
        <v>14455</v>
      </c>
      <c r="L14464" s="50">
        <v>1.699500214156756E-3</v>
      </c>
      <c r="M14464" s="50">
        <v>1.7125594868649013E-3</v>
      </c>
      <c r="N14464" s="50">
        <v>4.82E-2</v>
      </c>
      <c r="O14464" s="50">
        <v>4.8599999999999997E-2</v>
      </c>
      <c r="R14464" s="59"/>
    </row>
    <row r="14465" spans="11:18" x14ac:dyDescent="0.2">
      <c r="K14465" s="17">
        <v>14456</v>
      </c>
      <c r="L14465" s="50">
        <v>1.9931886084911424E-3</v>
      </c>
      <c r="M14465" s="50">
        <v>2.0079390011214981E-3</v>
      </c>
      <c r="N14465" s="50">
        <v>5.4399999999999997E-2</v>
      </c>
      <c r="O14465" s="50">
        <v>5.4600000000000003E-2</v>
      </c>
      <c r="R14465" s="59"/>
    </row>
    <row r="14466" spans="11:18" x14ac:dyDescent="0.2">
      <c r="K14466" s="17">
        <v>14457</v>
      </c>
      <c r="L14466" s="50">
        <v>1.6856766651326841E-3</v>
      </c>
      <c r="M14466" s="50">
        <v>1.699502536983672E-3</v>
      </c>
      <c r="N14466" s="50">
        <v>5.0999999999999997E-2</v>
      </c>
      <c r="O14466" s="50">
        <v>5.1400000000000001E-2</v>
      </c>
      <c r="R14466" s="59"/>
    </row>
    <row r="14467" spans="11:18" x14ac:dyDescent="0.2">
      <c r="K14467" s="17">
        <v>14458</v>
      </c>
      <c r="L14467" s="50">
        <v>1.6923217896141034E-3</v>
      </c>
      <c r="M14467" s="50">
        <v>1.7063784502688679E-3</v>
      </c>
      <c r="N14467" s="50">
        <v>5.2200000000000003E-2</v>
      </c>
      <c r="O14467" s="50">
        <v>5.2200000000000003E-2</v>
      </c>
      <c r="R14467" s="59"/>
    </row>
    <row r="14468" spans="11:18" x14ac:dyDescent="0.2">
      <c r="K14468" s="17">
        <v>14459</v>
      </c>
      <c r="L14468" s="50">
        <v>2.0979705015311025E-3</v>
      </c>
      <c r="M14468" s="50">
        <v>2.1136453728064996E-3</v>
      </c>
      <c r="N14468" s="50">
        <v>5.7799999999999997E-2</v>
      </c>
      <c r="O14468" s="50">
        <v>5.8200000000000002E-2</v>
      </c>
      <c r="R14468" s="59"/>
    </row>
    <row r="14469" spans="11:18" x14ac:dyDescent="0.2">
      <c r="K14469" s="17">
        <v>14460</v>
      </c>
      <c r="L14469" s="50">
        <v>1.7043752107002953E-3</v>
      </c>
      <c r="M14469" s="50">
        <v>1.7180401634852118E-3</v>
      </c>
      <c r="N14469" s="50">
        <v>5.04E-2</v>
      </c>
      <c r="O14469" s="50">
        <v>5.0799999999999998E-2</v>
      </c>
      <c r="R14469" s="59"/>
    </row>
    <row r="14470" spans="11:18" x14ac:dyDescent="0.2">
      <c r="K14470" s="17">
        <v>14461</v>
      </c>
      <c r="L14470" s="50">
        <v>1.8010610039037092E-3</v>
      </c>
      <c r="M14470" s="50">
        <v>1.815772308662072E-3</v>
      </c>
      <c r="N14470" s="50">
        <v>5.4399999999999997E-2</v>
      </c>
      <c r="O14470" s="50">
        <v>5.4800000000000001E-2</v>
      </c>
      <c r="R14470" s="59"/>
    </row>
    <row r="14471" spans="11:18" x14ac:dyDescent="0.2">
      <c r="K14471" s="17">
        <v>14462</v>
      </c>
      <c r="L14471" s="50">
        <v>1.6854715864160984E-3</v>
      </c>
      <c r="M14471" s="50">
        <v>1.6984027312186079E-3</v>
      </c>
      <c r="N14471" s="50">
        <v>4.7600000000000003E-2</v>
      </c>
      <c r="O14471" s="50">
        <v>4.8000000000000001E-2</v>
      </c>
      <c r="R14471" s="59"/>
    </row>
    <row r="14472" spans="11:18" x14ac:dyDescent="0.2">
      <c r="K14472" s="17">
        <v>14463</v>
      </c>
      <c r="L14472" s="50">
        <v>1.7323670369261187E-3</v>
      </c>
      <c r="M14472" s="50">
        <v>1.7462144453632312E-3</v>
      </c>
      <c r="N14472" s="50">
        <v>5.0999999999999997E-2</v>
      </c>
      <c r="O14472" s="50">
        <v>5.16E-2</v>
      </c>
      <c r="R14472" s="59"/>
    </row>
    <row r="14473" spans="11:18" x14ac:dyDescent="0.2">
      <c r="K14473" s="17">
        <v>14464</v>
      </c>
      <c r="L14473" s="50">
        <v>1.819489980182972E-3</v>
      </c>
      <c r="M14473" s="50">
        <v>1.8319457669793242E-3</v>
      </c>
      <c r="N14473" s="50">
        <v>4.5600000000000002E-2</v>
      </c>
      <c r="O14473" s="50">
        <v>4.5999999999999999E-2</v>
      </c>
      <c r="R14473" s="59"/>
    </row>
    <row r="14474" spans="11:18" x14ac:dyDescent="0.2">
      <c r="K14474" s="17">
        <v>14465</v>
      </c>
      <c r="L14474" s="50">
        <v>1.9256680356367986E-3</v>
      </c>
      <c r="M14474" s="50">
        <v>1.9404618442274966E-3</v>
      </c>
      <c r="N14474" s="50">
        <v>5.4600000000000003E-2</v>
      </c>
      <c r="O14474" s="50">
        <v>5.5199999999999999E-2</v>
      </c>
      <c r="R14474" s="59"/>
    </row>
    <row r="14475" spans="11:18" x14ac:dyDescent="0.2">
      <c r="K14475" s="17">
        <v>14466</v>
      </c>
      <c r="L14475" s="50">
        <v>1.6998775717213632E-3</v>
      </c>
      <c r="M14475" s="50">
        <v>1.7138503121371009E-3</v>
      </c>
      <c r="N14475" s="50">
        <v>5.1400000000000001E-2</v>
      </c>
      <c r="O14475" s="50">
        <v>5.1999999999999998E-2</v>
      </c>
      <c r="R14475" s="59"/>
    </row>
    <row r="14476" spans="11:18" x14ac:dyDescent="0.2">
      <c r="K14476" s="17">
        <v>14467</v>
      </c>
      <c r="L14476" s="50">
        <v>1.676755229142091E-3</v>
      </c>
      <c r="M14476" s="50">
        <v>1.6910592980127035E-3</v>
      </c>
      <c r="N14476" s="50">
        <v>5.28E-2</v>
      </c>
      <c r="O14476" s="50">
        <v>5.3400000000000003E-2</v>
      </c>
      <c r="R14476" s="59"/>
    </row>
    <row r="14477" spans="11:18" x14ac:dyDescent="0.2">
      <c r="K14477" s="17">
        <v>14468</v>
      </c>
      <c r="L14477" s="50">
        <v>1.8772082808474996E-3</v>
      </c>
      <c r="M14477" s="50">
        <v>1.8920972575338726E-3</v>
      </c>
      <c r="N14477" s="50">
        <v>5.5E-2</v>
      </c>
      <c r="O14477" s="50">
        <v>5.5399999999999998E-2</v>
      </c>
      <c r="R14477" s="59"/>
    </row>
    <row r="14478" spans="11:18" x14ac:dyDescent="0.2">
      <c r="K14478" s="17">
        <v>14469</v>
      </c>
      <c r="L14478" s="50">
        <v>1.6140266675548811E-3</v>
      </c>
      <c r="M14478" s="50">
        <v>1.6282233538535238E-3</v>
      </c>
      <c r="N14478" s="50">
        <v>5.2600000000000001E-2</v>
      </c>
      <c r="O14478" s="50">
        <v>5.2999999999999999E-2</v>
      </c>
      <c r="R14478" s="59"/>
    </row>
    <row r="14479" spans="11:18" x14ac:dyDescent="0.2">
      <c r="K14479" s="17">
        <v>14470</v>
      </c>
      <c r="L14479" s="50">
        <v>1.6488573882824059E-3</v>
      </c>
      <c r="M14479" s="50">
        <v>1.6624723695180098E-3</v>
      </c>
      <c r="N14479" s="50">
        <v>5.04E-2</v>
      </c>
      <c r="O14479" s="50">
        <v>5.0599999999999999E-2</v>
      </c>
      <c r="R14479" s="59"/>
    </row>
    <row r="14480" spans="11:18" x14ac:dyDescent="0.2">
      <c r="K14480" s="17">
        <v>14471</v>
      </c>
      <c r="L14480" s="50">
        <v>1.754314359716343E-3</v>
      </c>
      <c r="M14480" s="50">
        <v>1.7686500092476095E-3</v>
      </c>
      <c r="N14480" s="50">
        <v>5.3199999999999997E-2</v>
      </c>
      <c r="O14480" s="50">
        <v>5.3199999999999997E-2</v>
      </c>
      <c r="R14480" s="59"/>
    </row>
    <row r="14481" spans="11:18" x14ac:dyDescent="0.2">
      <c r="K14481" s="17">
        <v>14472</v>
      </c>
      <c r="L14481" s="50">
        <v>1.8004945933882365E-3</v>
      </c>
      <c r="M14481" s="50">
        <v>1.8147360105987022E-3</v>
      </c>
      <c r="N14481" s="50">
        <v>5.2600000000000001E-2</v>
      </c>
      <c r="O14481" s="50">
        <v>5.3199999999999997E-2</v>
      </c>
      <c r="R14481" s="59"/>
    </row>
    <row r="14482" spans="11:18" x14ac:dyDescent="0.2">
      <c r="K14482" s="17">
        <v>14473</v>
      </c>
      <c r="L14482" s="50">
        <v>1.4041933122212653E-3</v>
      </c>
      <c r="M14482" s="50">
        <v>1.4172987248667476E-3</v>
      </c>
      <c r="N14482" s="50">
        <v>4.8800000000000003E-2</v>
      </c>
      <c r="O14482" s="50">
        <v>4.9000000000000002E-2</v>
      </c>
      <c r="R14482" s="59"/>
    </row>
    <row r="14483" spans="11:18" x14ac:dyDescent="0.2">
      <c r="K14483" s="17">
        <v>14474</v>
      </c>
      <c r="L14483" s="50">
        <v>1.8228240827948645E-3</v>
      </c>
      <c r="M14483" s="50">
        <v>1.8370691427854358E-3</v>
      </c>
      <c r="N14483" s="50">
        <v>5.2400000000000002E-2</v>
      </c>
      <c r="O14483" s="50">
        <v>5.2999999999999999E-2</v>
      </c>
      <c r="R14483" s="59"/>
    </row>
    <row r="14484" spans="11:18" x14ac:dyDescent="0.2">
      <c r="K14484" s="17">
        <v>14475</v>
      </c>
      <c r="L14484" s="50">
        <v>1.5941667378326918E-3</v>
      </c>
      <c r="M14484" s="50">
        <v>1.6072952389452246E-3</v>
      </c>
      <c r="N14484" s="50">
        <v>4.8399999999999999E-2</v>
      </c>
      <c r="O14484" s="50">
        <v>4.9200000000000001E-2</v>
      </c>
      <c r="R14484" s="59"/>
    </row>
    <row r="14485" spans="11:18" x14ac:dyDescent="0.2">
      <c r="K14485" s="17">
        <v>14476</v>
      </c>
      <c r="L14485" s="50">
        <v>1.7120203925009836E-3</v>
      </c>
      <c r="M14485" s="50">
        <v>1.725644569828571E-3</v>
      </c>
      <c r="N14485" s="50">
        <v>5.04E-2</v>
      </c>
      <c r="O14485" s="50">
        <v>5.0999999999999997E-2</v>
      </c>
      <c r="R14485" s="59"/>
    </row>
    <row r="14486" spans="11:18" x14ac:dyDescent="0.2">
      <c r="K14486" s="17">
        <v>14477</v>
      </c>
      <c r="L14486" s="50">
        <v>2.1438507583606461E-3</v>
      </c>
      <c r="M14486" s="50">
        <v>2.1601259058523442E-3</v>
      </c>
      <c r="N14486" s="50">
        <v>0.06</v>
      </c>
      <c r="O14486" s="50">
        <v>6.08E-2</v>
      </c>
      <c r="R14486" s="59"/>
    </row>
    <row r="14487" spans="11:18" x14ac:dyDescent="0.2">
      <c r="K14487" s="17">
        <v>14478</v>
      </c>
      <c r="L14487" s="50">
        <v>1.6200703576014384E-3</v>
      </c>
      <c r="M14487" s="50">
        <v>1.6334625250097868E-3</v>
      </c>
      <c r="N14487" s="50">
        <v>4.9599999999999998E-2</v>
      </c>
      <c r="O14487" s="50">
        <v>0.05</v>
      </c>
      <c r="R14487" s="59"/>
    </row>
    <row r="14488" spans="11:18" x14ac:dyDescent="0.2">
      <c r="K14488" s="17">
        <v>14479</v>
      </c>
      <c r="L14488" s="50">
        <v>1.6696686895586708E-3</v>
      </c>
      <c r="M14488" s="50">
        <v>1.6827350612884488E-3</v>
      </c>
      <c r="N14488" s="50">
        <v>4.8399999999999999E-2</v>
      </c>
      <c r="O14488" s="50">
        <v>4.8399999999999999E-2</v>
      </c>
      <c r="R14488" s="59"/>
    </row>
    <row r="14489" spans="11:18" x14ac:dyDescent="0.2">
      <c r="K14489" s="17">
        <v>14480</v>
      </c>
      <c r="L14489" s="50">
        <v>1.7640939124843697E-3</v>
      </c>
      <c r="M14489" s="50">
        <v>1.7776601906292011E-3</v>
      </c>
      <c r="N14489" s="50">
        <v>0.05</v>
      </c>
      <c r="O14489" s="50">
        <v>5.04E-2</v>
      </c>
      <c r="R14489" s="59"/>
    </row>
    <row r="14490" spans="11:18" x14ac:dyDescent="0.2">
      <c r="K14490" s="17">
        <v>14481</v>
      </c>
      <c r="L14490" s="50">
        <v>1.6281792940076863E-3</v>
      </c>
      <c r="M14490" s="50">
        <v>1.6409040013040002E-3</v>
      </c>
      <c r="N14490" s="50">
        <v>4.7E-2</v>
      </c>
      <c r="O14490" s="50">
        <v>4.7399999999999998E-2</v>
      </c>
      <c r="R14490" s="59"/>
    </row>
    <row r="14491" spans="11:18" x14ac:dyDescent="0.2">
      <c r="K14491" s="17">
        <v>14482</v>
      </c>
      <c r="L14491" s="50">
        <v>1.6588379426006673E-3</v>
      </c>
      <c r="M14491" s="50">
        <v>1.6727787040067834E-3</v>
      </c>
      <c r="N14491" s="50">
        <v>5.16E-2</v>
      </c>
      <c r="O14491" s="50">
        <v>5.1799999999999999E-2</v>
      </c>
      <c r="R14491" s="59"/>
    </row>
    <row r="14492" spans="11:18" x14ac:dyDescent="0.2">
      <c r="K14492" s="17">
        <v>14483</v>
      </c>
      <c r="L14492" s="50">
        <v>2.0274656502049125E-3</v>
      </c>
      <c r="M14492" s="50">
        <v>2.0430295914704482E-3</v>
      </c>
      <c r="N14492" s="50">
        <v>5.74E-2</v>
      </c>
      <c r="O14492" s="50">
        <v>5.7799999999999997E-2</v>
      </c>
      <c r="R14492" s="59"/>
    </row>
    <row r="14493" spans="11:18" x14ac:dyDescent="0.2">
      <c r="K14493" s="17">
        <v>14484</v>
      </c>
      <c r="L14493" s="50">
        <v>1.6626641393906484E-3</v>
      </c>
      <c r="M14493" s="50">
        <v>1.6762442419241746E-3</v>
      </c>
      <c r="N14493" s="50">
        <v>5.0200000000000002E-2</v>
      </c>
      <c r="O14493" s="50">
        <v>5.0599999999999999E-2</v>
      </c>
      <c r="R14493" s="59"/>
    </row>
    <row r="14494" spans="11:18" x14ac:dyDescent="0.2">
      <c r="K14494" s="17">
        <v>14485</v>
      </c>
      <c r="L14494" s="50">
        <v>1.880955705090786E-3</v>
      </c>
      <c r="M14494" s="50">
        <v>1.8949900967687092E-3</v>
      </c>
      <c r="N14494" s="50">
        <v>5.16E-2</v>
      </c>
      <c r="O14494" s="50">
        <v>5.2200000000000003E-2</v>
      </c>
      <c r="R14494" s="59"/>
    </row>
    <row r="14495" spans="11:18" x14ac:dyDescent="0.2">
      <c r="K14495" s="17">
        <v>14486</v>
      </c>
      <c r="L14495" s="50">
        <v>1.7372574221623865E-3</v>
      </c>
      <c r="M14495" s="50">
        <v>1.751177068065587E-3</v>
      </c>
      <c r="N14495" s="50">
        <v>5.1200000000000002E-2</v>
      </c>
      <c r="O14495" s="50">
        <v>5.1999999999999998E-2</v>
      </c>
      <c r="R14495" s="59"/>
    </row>
    <row r="14496" spans="11:18" x14ac:dyDescent="0.2">
      <c r="K14496" s="17">
        <v>14487</v>
      </c>
      <c r="L14496" s="50">
        <v>1.8597366643975132E-3</v>
      </c>
      <c r="M14496" s="50">
        <v>1.8743893589817302E-3</v>
      </c>
      <c r="N14496" s="50">
        <v>5.4199999999999998E-2</v>
      </c>
      <c r="O14496" s="50">
        <v>5.4399999999999997E-2</v>
      </c>
      <c r="R14496" s="59"/>
    </row>
    <row r="14497" spans="11:18" x14ac:dyDescent="0.2">
      <c r="K14497" s="17">
        <v>14488</v>
      </c>
      <c r="L14497" s="50">
        <v>2.070770813952788E-3</v>
      </c>
      <c r="M14497" s="50">
        <v>2.0871489157432413E-3</v>
      </c>
      <c r="N14497" s="50">
        <v>6.0600000000000001E-2</v>
      </c>
      <c r="O14497" s="50">
        <v>6.08E-2</v>
      </c>
      <c r="R14497" s="59"/>
    </row>
    <row r="14498" spans="11:18" x14ac:dyDescent="0.2">
      <c r="K14498" s="17">
        <v>14489</v>
      </c>
      <c r="L14498" s="50">
        <v>1.697066433855407E-3</v>
      </c>
      <c r="M14498" s="50">
        <v>1.7105556299316638E-3</v>
      </c>
      <c r="N14498" s="50">
        <v>0.05</v>
      </c>
      <c r="O14498" s="50">
        <v>0.05</v>
      </c>
      <c r="R14498" s="59"/>
    </row>
    <row r="14499" spans="11:18" x14ac:dyDescent="0.2">
      <c r="K14499" s="17">
        <v>14490</v>
      </c>
      <c r="L14499" s="50">
        <v>1.591149669754282E-3</v>
      </c>
      <c r="M14499" s="50">
        <v>1.6043811039799212E-3</v>
      </c>
      <c r="N14499" s="50">
        <v>4.9000000000000002E-2</v>
      </c>
      <c r="O14499" s="50">
        <v>4.9200000000000001E-2</v>
      </c>
      <c r="R14499" s="59"/>
    </row>
    <row r="14500" spans="11:18" x14ac:dyDescent="0.2">
      <c r="K14500" s="17">
        <v>14491</v>
      </c>
      <c r="L14500" s="50">
        <v>1.5600739746061563E-3</v>
      </c>
      <c r="M14500" s="50">
        <v>1.5733964810648224E-3</v>
      </c>
      <c r="N14500" s="50">
        <v>4.9399999999999999E-2</v>
      </c>
      <c r="O14500" s="50">
        <v>4.9799999999999997E-2</v>
      </c>
      <c r="R14500" s="59"/>
    </row>
    <row r="14501" spans="11:18" x14ac:dyDescent="0.2">
      <c r="K14501" s="17">
        <v>14492</v>
      </c>
      <c r="L14501" s="50">
        <v>1.7830060910667004E-3</v>
      </c>
      <c r="M14501" s="50">
        <v>1.7972994264989499E-3</v>
      </c>
      <c r="N14501" s="50">
        <v>5.2999999999999999E-2</v>
      </c>
      <c r="O14501" s="50">
        <v>5.2999999999999999E-2</v>
      </c>
      <c r="R14501" s="59"/>
    </row>
    <row r="14502" spans="11:18" x14ac:dyDescent="0.2">
      <c r="K14502" s="17">
        <v>14493</v>
      </c>
      <c r="L14502" s="50">
        <v>1.5861127966266804E-3</v>
      </c>
      <c r="M14502" s="50">
        <v>1.5984982126003532E-3</v>
      </c>
      <c r="N14502" s="50">
        <v>4.58E-2</v>
      </c>
      <c r="O14502" s="50">
        <v>4.6199999999999998E-2</v>
      </c>
      <c r="R14502" s="59"/>
    </row>
    <row r="14503" spans="11:18" x14ac:dyDescent="0.2">
      <c r="K14503" s="17">
        <v>14494</v>
      </c>
      <c r="L14503" s="50">
        <v>1.4747143487167944E-3</v>
      </c>
      <c r="M14503" s="50">
        <v>1.4874871615305275E-3</v>
      </c>
      <c r="N14503" s="50">
        <v>4.7199999999999999E-2</v>
      </c>
      <c r="O14503" s="50">
        <v>4.7600000000000003E-2</v>
      </c>
      <c r="R14503" s="59"/>
    </row>
    <row r="14504" spans="11:18" x14ac:dyDescent="0.2">
      <c r="K14504" s="17">
        <v>14495</v>
      </c>
      <c r="L14504" s="50">
        <v>1.5014970221558339E-3</v>
      </c>
      <c r="M14504" s="50">
        <v>1.5144191550410435E-3</v>
      </c>
      <c r="N14504" s="50">
        <v>4.8000000000000001E-2</v>
      </c>
      <c r="O14504" s="50">
        <v>4.82E-2</v>
      </c>
      <c r="R14504" s="59"/>
    </row>
    <row r="14505" spans="11:18" x14ac:dyDescent="0.2">
      <c r="K14505" s="17">
        <v>14496</v>
      </c>
      <c r="L14505" s="50">
        <v>1.82337251724538E-3</v>
      </c>
      <c r="M14505" s="50">
        <v>1.8376790988341863E-3</v>
      </c>
      <c r="N14505" s="50">
        <v>5.2999999999999999E-2</v>
      </c>
      <c r="O14505" s="50">
        <v>5.2999999999999999E-2</v>
      </c>
      <c r="R14505" s="59"/>
    </row>
    <row r="14506" spans="11:18" x14ac:dyDescent="0.2">
      <c r="K14506" s="17">
        <v>14497</v>
      </c>
      <c r="L14506" s="50">
        <v>1.9157924273059442E-3</v>
      </c>
      <c r="M14506" s="50">
        <v>1.9303705894468375E-3</v>
      </c>
      <c r="N14506" s="50">
        <v>5.3800000000000001E-2</v>
      </c>
      <c r="O14506" s="50">
        <v>5.3999999999999999E-2</v>
      </c>
      <c r="R14506" s="59"/>
    </row>
    <row r="14507" spans="11:18" x14ac:dyDescent="0.2">
      <c r="K14507" s="17">
        <v>14498</v>
      </c>
      <c r="L14507" s="50">
        <v>1.5837288377973729E-3</v>
      </c>
      <c r="M14507" s="50">
        <v>1.5976870262836454E-3</v>
      </c>
      <c r="N14507" s="50">
        <v>5.1799999999999999E-2</v>
      </c>
      <c r="O14507" s="50">
        <v>5.1999999999999998E-2</v>
      </c>
      <c r="R14507" s="59"/>
    </row>
    <row r="14508" spans="11:18" x14ac:dyDescent="0.2">
      <c r="K14508" s="17">
        <v>14499</v>
      </c>
      <c r="L14508" s="50">
        <v>1.7242819962703215E-3</v>
      </c>
      <c r="M14508" s="50">
        <v>1.7385660615174142E-3</v>
      </c>
      <c r="N14508" s="50">
        <v>5.2999999999999999E-2</v>
      </c>
      <c r="O14508" s="50">
        <v>5.3199999999999997E-2</v>
      </c>
      <c r="R14508" s="59"/>
    </row>
    <row r="14509" spans="11:18" x14ac:dyDescent="0.2">
      <c r="K14509" s="17">
        <v>14500</v>
      </c>
      <c r="L14509" s="50">
        <v>1.6425739858022521E-3</v>
      </c>
      <c r="M14509" s="50">
        <v>1.6564946421116279E-3</v>
      </c>
      <c r="N14509" s="50">
        <v>5.16E-2</v>
      </c>
      <c r="O14509" s="50">
        <v>5.1999999999999998E-2</v>
      </c>
      <c r="R14509" s="59"/>
    </row>
    <row r="14510" spans="11:18" x14ac:dyDescent="0.2">
      <c r="K14510" s="17">
        <v>14501</v>
      </c>
      <c r="L14510" s="50">
        <v>2.129958760672554E-3</v>
      </c>
      <c r="M14510" s="50">
        <v>2.1463843325793073E-3</v>
      </c>
      <c r="N14510" s="50">
        <v>6.0600000000000001E-2</v>
      </c>
      <c r="O14510" s="50">
        <v>6.0999999999999999E-2</v>
      </c>
      <c r="R14510" s="59"/>
    </row>
    <row r="14511" spans="11:18" x14ac:dyDescent="0.2">
      <c r="K14511" s="17">
        <v>14502</v>
      </c>
      <c r="L14511" s="50">
        <v>1.911090833160504E-3</v>
      </c>
      <c r="M14511" s="50">
        <v>1.9256651777329696E-3</v>
      </c>
      <c r="N14511" s="50">
        <v>5.3600000000000002E-2</v>
      </c>
      <c r="O14511" s="50">
        <v>5.4199999999999998E-2</v>
      </c>
      <c r="R14511" s="59"/>
    </row>
    <row r="14512" spans="11:18" x14ac:dyDescent="0.2">
      <c r="K14512" s="17">
        <v>14503</v>
      </c>
      <c r="L14512" s="50">
        <v>1.7148055783700641E-3</v>
      </c>
      <c r="M14512" s="50">
        <v>1.7284571208585958E-3</v>
      </c>
      <c r="N14512" s="50">
        <v>5.04E-2</v>
      </c>
      <c r="O14512" s="50">
        <v>5.0999999999999997E-2</v>
      </c>
      <c r="R14512" s="59"/>
    </row>
    <row r="14513" spans="11:18" x14ac:dyDescent="0.2">
      <c r="K14513" s="17">
        <v>14504</v>
      </c>
      <c r="L14513" s="50">
        <v>1.823248647638653E-3</v>
      </c>
      <c r="M14513" s="50">
        <v>1.8370424936809573E-3</v>
      </c>
      <c r="N14513" s="50">
        <v>5.0999999999999997E-2</v>
      </c>
      <c r="O14513" s="50">
        <v>5.1200000000000002E-2</v>
      </c>
      <c r="R14513" s="59"/>
    </row>
    <row r="14514" spans="11:18" x14ac:dyDescent="0.2">
      <c r="K14514" s="17">
        <v>14505</v>
      </c>
      <c r="L14514" s="50">
        <v>1.5981735902772824E-3</v>
      </c>
      <c r="M14514" s="50">
        <v>1.6119081952843039E-3</v>
      </c>
      <c r="N14514" s="50">
        <v>5.0999999999999997E-2</v>
      </c>
      <c r="O14514" s="50">
        <v>5.1200000000000002E-2</v>
      </c>
      <c r="R14514" s="59"/>
    </row>
    <row r="14515" spans="11:18" x14ac:dyDescent="0.2">
      <c r="K14515" s="17">
        <v>14506</v>
      </c>
      <c r="L14515" s="50">
        <v>1.7414003388215419E-3</v>
      </c>
      <c r="M14515" s="50">
        <v>1.7553214448945188E-3</v>
      </c>
      <c r="N14515" s="50">
        <v>5.1400000000000001E-2</v>
      </c>
      <c r="O14515" s="50">
        <v>5.1799999999999999E-2</v>
      </c>
      <c r="R14515" s="59"/>
    </row>
    <row r="14516" spans="11:18" x14ac:dyDescent="0.2">
      <c r="K14516" s="17">
        <v>14507</v>
      </c>
      <c r="L14516" s="50">
        <v>1.7456735850418794E-3</v>
      </c>
      <c r="M14516" s="50">
        <v>1.7594371885427261E-3</v>
      </c>
      <c r="N14516" s="50">
        <v>5.0799999999999998E-2</v>
      </c>
      <c r="O14516" s="50">
        <v>5.1200000000000002E-2</v>
      </c>
      <c r="R14516" s="59"/>
    </row>
    <row r="14517" spans="11:18" x14ac:dyDescent="0.2">
      <c r="K14517" s="17">
        <v>14508</v>
      </c>
      <c r="L14517" s="50">
        <v>2.0113924436833005E-3</v>
      </c>
      <c r="M14517" s="50">
        <v>2.0270796229945524E-3</v>
      </c>
      <c r="N14517" s="50">
        <v>5.7799999999999997E-2</v>
      </c>
      <c r="O14517" s="50">
        <v>5.8200000000000002E-2</v>
      </c>
      <c r="R14517" s="59"/>
    </row>
    <row r="14518" spans="11:18" x14ac:dyDescent="0.2">
      <c r="K14518" s="17">
        <v>14509</v>
      </c>
      <c r="L14518" s="50">
        <v>1.3510445153023542E-3</v>
      </c>
      <c r="M14518" s="50">
        <v>1.36245626978092E-3</v>
      </c>
      <c r="N14518" s="50">
        <v>4.2200000000000001E-2</v>
      </c>
      <c r="O14518" s="50">
        <v>4.2999999999999997E-2</v>
      </c>
      <c r="R14518" s="59"/>
    </row>
    <row r="14519" spans="11:18" x14ac:dyDescent="0.2">
      <c r="K14519" s="17">
        <v>14510</v>
      </c>
      <c r="L14519" s="50">
        <v>1.6594005550626661E-3</v>
      </c>
      <c r="M14519" s="50">
        <v>1.673037407959842E-3</v>
      </c>
      <c r="N14519" s="50">
        <v>5.0599999999999999E-2</v>
      </c>
      <c r="O14519" s="50">
        <v>5.0799999999999998E-2</v>
      </c>
      <c r="R14519" s="59"/>
    </row>
    <row r="14520" spans="11:18" x14ac:dyDescent="0.2">
      <c r="K14520" s="17">
        <v>14511</v>
      </c>
      <c r="L14520" s="50">
        <v>1.9411650588438689E-3</v>
      </c>
      <c r="M14520" s="50">
        <v>1.9560553790311883E-3</v>
      </c>
      <c r="N14520" s="50">
        <v>5.5E-2</v>
      </c>
      <c r="O14520" s="50">
        <v>5.5399999999999998E-2</v>
      </c>
      <c r="R14520" s="59"/>
    </row>
    <row r="14521" spans="11:18" x14ac:dyDescent="0.2">
      <c r="K14521" s="17">
        <v>14512</v>
      </c>
      <c r="L14521" s="50">
        <v>1.7593034778782823E-3</v>
      </c>
      <c r="M14521" s="50">
        <v>1.773382118431028E-3</v>
      </c>
      <c r="N14521" s="50">
        <v>5.2200000000000003E-2</v>
      </c>
      <c r="O14521" s="50">
        <v>5.2200000000000003E-2</v>
      </c>
      <c r="R14521" s="59"/>
    </row>
    <row r="14522" spans="11:18" x14ac:dyDescent="0.2">
      <c r="K14522" s="17">
        <v>14513</v>
      </c>
      <c r="L14522" s="50">
        <v>1.5169175229958547E-3</v>
      </c>
      <c r="M14522" s="50">
        <v>1.5298240678358398E-3</v>
      </c>
      <c r="N14522" s="50">
        <v>4.7800000000000002E-2</v>
      </c>
      <c r="O14522" s="50">
        <v>4.8000000000000001E-2</v>
      </c>
      <c r="R14522" s="59"/>
    </row>
    <row r="14523" spans="11:18" x14ac:dyDescent="0.2">
      <c r="K14523" s="17">
        <v>14514</v>
      </c>
      <c r="L14523" s="50">
        <v>1.6202485010985222E-3</v>
      </c>
      <c r="M14523" s="50">
        <v>1.6338159479929687E-3</v>
      </c>
      <c r="N14523" s="50">
        <v>5.04E-2</v>
      </c>
      <c r="O14523" s="50">
        <v>5.04E-2</v>
      </c>
      <c r="R14523" s="59"/>
    </row>
    <row r="14524" spans="11:18" x14ac:dyDescent="0.2">
      <c r="K14524" s="17">
        <v>14515</v>
      </c>
      <c r="L14524" s="50">
        <v>1.9292977832785095E-3</v>
      </c>
      <c r="M14524" s="50">
        <v>1.9432513162315559E-3</v>
      </c>
      <c r="N14524" s="50">
        <v>5.1200000000000002E-2</v>
      </c>
      <c r="O14524" s="50">
        <v>5.1799999999999999E-2</v>
      </c>
      <c r="R14524" s="59"/>
    </row>
    <row r="14525" spans="11:18" x14ac:dyDescent="0.2">
      <c r="K14525" s="17">
        <v>14516</v>
      </c>
      <c r="L14525" s="50">
        <v>1.7177598411396936E-3</v>
      </c>
      <c r="M14525" s="50">
        <v>1.7314444927587654E-3</v>
      </c>
      <c r="N14525" s="50">
        <v>0.05</v>
      </c>
      <c r="O14525" s="50">
        <v>5.1200000000000002E-2</v>
      </c>
      <c r="R14525" s="59"/>
    </row>
    <row r="14526" spans="11:18" x14ac:dyDescent="0.2">
      <c r="K14526" s="17">
        <v>14517</v>
      </c>
      <c r="L14526" s="50">
        <v>1.961076429175776E-3</v>
      </c>
      <c r="M14526" s="50">
        <v>1.976417893830542E-3</v>
      </c>
      <c r="N14526" s="50">
        <v>5.6399999999999999E-2</v>
      </c>
      <c r="O14526" s="50">
        <v>5.7200000000000001E-2</v>
      </c>
      <c r="R14526" s="59"/>
    </row>
    <row r="14527" spans="11:18" x14ac:dyDescent="0.2">
      <c r="K14527" s="17">
        <v>14518</v>
      </c>
      <c r="L14527" s="50">
        <v>1.4645808451168544E-3</v>
      </c>
      <c r="M14527" s="50">
        <v>1.4772444307094999E-3</v>
      </c>
      <c r="N14527" s="50">
        <v>4.7E-2</v>
      </c>
      <c r="O14527" s="50">
        <v>4.7399999999999998E-2</v>
      </c>
      <c r="R14527" s="59"/>
    </row>
    <row r="14528" spans="11:18" x14ac:dyDescent="0.2">
      <c r="K14528" s="17">
        <v>14519</v>
      </c>
      <c r="L14528" s="50">
        <v>1.7793181297393354E-3</v>
      </c>
      <c r="M14528" s="50">
        <v>1.7937416945593156E-3</v>
      </c>
      <c r="N14528" s="50">
        <v>5.3400000000000003E-2</v>
      </c>
      <c r="O14528" s="50">
        <v>5.3600000000000002E-2</v>
      </c>
      <c r="R14528" s="59"/>
    </row>
    <row r="14529" spans="11:18" x14ac:dyDescent="0.2">
      <c r="K14529" s="17">
        <v>14520</v>
      </c>
      <c r="L14529" s="50">
        <v>1.6664384280293848E-3</v>
      </c>
      <c r="M14529" s="50">
        <v>1.6799895044523688E-3</v>
      </c>
      <c r="N14529" s="50">
        <v>0.05</v>
      </c>
      <c r="O14529" s="50">
        <v>5.0999999999999997E-2</v>
      </c>
      <c r="R14529" s="59"/>
    </row>
    <row r="14530" spans="11:18" x14ac:dyDescent="0.2">
      <c r="K14530" s="17">
        <v>14521</v>
      </c>
      <c r="L14530" s="50">
        <v>1.927150031465047E-3</v>
      </c>
      <c r="M14530" s="50">
        <v>1.9421114181763332E-3</v>
      </c>
      <c r="N14530" s="50">
        <v>5.5399999999999998E-2</v>
      </c>
      <c r="O14530" s="50">
        <v>5.5399999999999998E-2</v>
      </c>
      <c r="R14530" s="59"/>
    </row>
    <row r="14531" spans="11:18" x14ac:dyDescent="0.2">
      <c r="K14531" s="17">
        <v>14522</v>
      </c>
      <c r="L14531" s="50">
        <v>1.5952821045508918E-3</v>
      </c>
      <c r="M14531" s="50">
        <v>1.6084311737710286E-3</v>
      </c>
      <c r="N14531" s="50">
        <v>4.8399999999999999E-2</v>
      </c>
      <c r="O14531" s="50">
        <v>4.9000000000000002E-2</v>
      </c>
      <c r="R14531" s="59"/>
    </row>
    <row r="14532" spans="11:18" x14ac:dyDescent="0.2">
      <c r="K14532" s="17">
        <v>14523</v>
      </c>
      <c r="L14532" s="50">
        <v>1.6917610181483656E-3</v>
      </c>
      <c r="M14532" s="50">
        <v>1.7056105778695777E-3</v>
      </c>
      <c r="N14532" s="50">
        <v>5.1400000000000001E-2</v>
      </c>
      <c r="O14532" s="50">
        <v>5.1400000000000001E-2</v>
      </c>
      <c r="R14532" s="59"/>
    </row>
    <row r="14533" spans="11:18" x14ac:dyDescent="0.2">
      <c r="K14533" s="17">
        <v>14524</v>
      </c>
      <c r="L14533" s="50">
        <v>1.7107380146577319E-3</v>
      </c>
      <c r="M14533" s="50">
        <v>1.7236776472263874E-3</v>
      </c>
      <c r="N14533" s="50">
        <v>4.7800000000000002E-2</v>
      </c>
      <c r="O14533" s="50">
        <v>4.8000000000000001E-2</v>
      </c>
      <c r="R14533" s="59"/>
    </row>
    <row r="14534" spans="11:18" x14ac:dyDescent="0.2">
      <c r="K14534" s="17">
        <v>14525</v>
      </c>
      <c r="L14534" s="50">
        <v>1.553793541846148E-3</v>
      </c>
      <c r="M14534" s="50">
        <v>1.5663341689121193E-3</v>
      </c>
      <c r="N14534" s="50">
        <v>4.6399999999999997E-2</v>
      </c>
      <c r="O14534" s="50">
        <v>4.6600000000000003E-2</v>
      </c>
      <c r="R14534" s="59"/>
    </row>
    <row r="14535" spans="11:18" x14ac:dyDescent="0.2">
      <c r="K14535" s="17">
        <v>14526</v>
      </c>
      <c r="L14535" s="50">
        <v>1.4965193923902624E-3</v>
      </c>
      <c r="M14535" s="50">
        <v>1.5090563604905722E-3</v>
      </c>
      <c r="N14535" s="50">
        <v>4.6399999999999997E-2</v>
      </c>
      <c r="O14535" s="50">
        <v>4.6600000000000003E-2</v>
      </c>
      <c r="R14535" s="59"/>
    </row>
    <row r="14536" spans="11:18" x14ac:dyDescent="0.2">
      <c r="K14536" s="17">
        <v>14527</v>
      </c>
      <c r="L14536" s="50">
        <v>1.8785366016860394E-3</v>
      </c>
      <c r="M14536" s="50">
        <v>1.893362707150461E-3</v>
      </c>
      <c r="N14536" s="50">
        <v>5.4800000000000001E-2</v>
      </c>
      <c r="O14536" s="50">
        <v>5.5199999999999999E-2</v>
      </c>
      <c r="R14536" s="59"/>
    </row>
    <row r="14537" spans="11:18" x14ac:dyDescent="0.2">
      <c r="K14537" s="17">
        <v>14528</v>
      </c>
      <c r="L14537" s="50">
        <v>1.5914597470110693E-3</v>
      </c>
      <c r="M14537" s="50">
        <v>1.6049778123971186E-3</v>
      </c>
      <c r="N14537" s="50">
        <v>5.0200000000000002E-2</v>
      </c>
      <c r="O14537" s="50">
        <v>5.04E-2</v>
      </c>
      <c r="R14537" s="59"/>
    </row>
    <row r="14538" spans="11:18" x14ac:dyDescent="0.2">
      <c r="K14538" s="17">
        <v>14529</v>
      </c>
      <c r="L14538" s="50">
        <v>1.548442133749287E-3</v>
      </c>
      <c r="M14538" s="50">
        <v>1.5612618083260322E-3</v>
      </c>
      <c r="N14538" s="50">
        <v>4.7600000000000003E-2</v>
      </c>
      <c r="O14538" s="50">
        <v>4.7600000000000003E-2</v>
      </c>
      <c r="R14538" s="59"/>
    </row>
    <row r="14539" spans="11:18" x14ac:dyDescent="0.2">
      <c r="K14539" s="17">
        <v>14530</v>
      </c>
      <c r="L14539" s="50">
        <v>1.9400770532271019E-3</v>
      </c>
      <c r="M14539" s="50">
        <v>1.9540101049379658E-3</v>
      </c>
      <c r="N14539" s="50">
        <v>5.1200000000000002E-2</v>
      </c>
      <c r="O14539" s="50">
        <v>5.1799999999999999E-2</v>
      </c>
      <c r="R14539" s="59"/>
    </row>
    <row r="14540" spans="11:18" x14ac:dyDescent="0.2">
      <c r="K14540" s="17">
        <v>14531</v>
      </c>
      <c r="L14540" s="50">
        <v>1.4552547478011405E-3</v>
      </c>
      <c r="M14540" s="50">
        <v>1.4678601234901008E-3</v>
      </c>
      <c r="N14540" s="50">
        <v>4.6600000000000003E-2</v>
      </c>
      <c r="O14540" s="50">
        <v>4.7E-2</v>
      </c>
      <c r="R14540" s="59"/>
    </row>
    <row r="14541" spans="11:18" x14ac:dyDescent="0.2">
      <c r="K14541" s="17">
        <v>14532</v>
      </c>
      <c r="L14541" s="50">
        <v>1.8686112643864802E-3</v>
      </c>
      <c r="M14541" s="50">
        <v>1.8840190047909348E-3</v>
      </c>
      <c r="N14541" s="50">
        <v>5.7200000000000001E-2</v>
      </c>
      <c r="O14541" s="50">
        <v>5.7200000000000001E-2</v>
      </c>
      <c r="R14541" s="59"/>
    </row>
    <row r="14542" spans="11:18" x14ac:dyDescent="0.2">
      <c r="K14542" s="17">
        <v>14533</v>
      </c>
      <c r="L14542" s="50">
        <v>1.8480926915228956E-3</v>
      </c>
      <c r="M14542" s="50">
        <v>1.8618593441740931E-3</v>
      </c>
      <c r="N14542" s="50">
        <v>5.0799999999999998E-2</v>
      </c>
      <c r="O14542" s="50">
        <v>5.0999999999999997E-2</v>
      </c>
      <c r="R14542" s="59"/>
    </row>
    <row r="14543" spans="11:18" x14ac:dyDescent="0.2">
      <c r="K14543" s="17">
        <v>14534</v>
      </c>
      <c r="L14543" s="50">
        <v>1.9266003556708104E-3</v>
      </c>
      <c r="M14543" s="50">
        <v>1.9411359606554455E-3</v>
      </c>
      <c r="N14543" s="50">
        <v>5.3600000000000002E-2</v>
      </c>
      <c r="O14543" s="50">
        <v>5.3999999999999999E-2</v>
      </c>
      <c r="R14543" s="59"/>
    </row>
    <row r="14544" spans="11:18" x14ac:dyDescent="0.2">
      <c r="K14544" s="17">
        <v>14535</v>
      </c>
      <c r="L14544" s="50">
        <v>1.8309062677113073E-3</v>
      </c>
      <c r="M14544" s="50">
        <v>1.8461974774590395E-3</v>
      </c>
      <c r="N14544" s="50">
        <v>5.6399999999999999E-2</v>
      </c>
      <c r="O14544" s="50">
        <v>5.7200000000000001E-2</v>
      </c>
      <c r="R14544" s="59"/>
    </row>
    <row r="14545" spans="11:18" x14ac:dyDescent="0.2">
      <c r="K14545" s="17">
        <v>14536</v>
      </c>
      <c r="L14545" s="50">
        <v>1.7225297126623139E-3</v>
      </c>
      <c r="M14545" s="50">
        <v>1.7369583905883165E-3</v>
      </c>
      <c r="N14545" s="50">
        <v>5.3600000000000002E-2</v>
      </c>
      <c r="O14545" s="50">
        <v>5.3600000000000002E-2</v>
      </c>
      <c r="R14545" s="59"/>
    </row>
    <row r="14546" spans="11:18" x14ac:dyDescent="0.2">
      <c r="K14546" s="17">
        <v>14537</v>
      </c>
      <c r="L14546" s="50">
        <v>1.7322580290154448E-3</v>
      </c>
      <c r="M14546" s="50">
        <v>1.7470306964659226E-3</v>
      </c>
      <c r="N14546" s="50">
        <v>5.4800000000000001E-2</v>
      </c>
      <c r="O14546" s="50">
        <v>5.5E-2</v>
      </c>
      <c r="R14546" s="59"/>
    </row>
    <row r="14547" spans="11:18" x14ac:dyDescent="0.2">
      <c r="K14547" s="17">
        <v>14538</v>
      </c>
      <c r="L14547" s="50">
        <v>1.4430922770156316E-3</v>
      </c>
      <c r="M14547" s="50">
        <v>1.4546876089856695E-3</v>
      </c>
      <c r="N14547" s="50">
        <v>4.2999999999999997E-2</v>
      </c>
      <c r="O14547" s="50">
        <v>4.2999999999999997E-2</v>
      </c>
      <c r="R14547" s="59"/>
    </row>
    <row r="14548" spans="11:18" x14ac:dyDescent="0.2">
      <c r="K14548" s="17">
        <v>14539</v>
      </c>
      <c r="L14548" s="50">
        <v>1.7179814210404952E-3</v>
      </c>
      <c r="M14548" s="50">
        <v>1.7317915669011314E-3</v>
      </c>
      <c r="N14548" s="50">
        <v>5.1200000000000002E-2</v>
      </c>
      <c r="O14548" s="50">
        <v>5.1400000000000001E-2</v>
      </c>
      <c r="R14548" s="59"/>
    </row>
    <row r="14549" spans="11:18" x14ac:dyDescent="0.2">
      <c r="K14549" s="17">
        <v>14540</v>
      </c>
      <c r="L14549" s="50">
        <v>1.6412056256127543E-3</v>
      </c>
      <c r="M14549" s="50">
        <v>1.6546904797030879E-3</v>
      </c>
      <c r="N14549" s="50">
        <v>4.9799999999999997E-2</v>
      </c>
      <c r="O14549" s="50">
        <v>5.04E-2</v>
      </c>
      <c r="R14549" s="59"/>
    </row>
    <row r="14550" spans="11:18" x14ac:dyDescent="0.2">
      <c r="K14550" s="17">
        <v>14541</v>
      </c>
      <c r="L14550" s="50">
        <v>1.7168122240300582E-3</v>
      </c>
      <c r="M14550" s="50">
        <v>1.7298423365806137E-3</v>
      </c>
      <c r="N14550" s="50">
        <v>4.82E-2</v>
      </c>
      <c r="O14550" s="50">
        <v>4.82E-2</v>
      </c>
      <c r="R14550" s="59"/>
    </row>
    <row r="14551" spans="11:18" x14ac:dyDescent="0.2">
      <c r="K14551" s="17">
        <v>14542</v>
      </c>
      <c r="L14551" s="50">
        <v>1.672717814720492E-3</v>
      </c>
      <c r="M14551" s="50">
        <v>1.6858286073293777E-3</v>
      </c>
      <c r="N14551" s="50">
        <v>4.8399999999999999E-2</v>
      </c>
      <c r="O14551" s="50">
        <v>4.8599999999999997E-2</v>
      </c>
      <c r="R14551" s="59"/>
    </row>
    <row r="14552" spans="11:18" x14ac:dyDescent="0.2">
      <c r="K14552" s="17">
        <v>14543</v>
      </c>
      <c r="L14552" s="50">
        <v>1.4829232940019184E-3</v>
      </c>
      <c r="M14552" s="50">
        <v>1.4956180102525035E-3</v>
      </c>
      <c r="N14552" s="50">
        <v>4.7199999999999999E-2</v>
      </c>
      <c r="O14552" s="50">
        <v>4.7199999999999999E-2</v>
      </c>
      <c r="R14552" s="59"/>
    </row>
    <row r="14553" spans="11:18" x14ac:dyDescent="0.2">
      <c r="K14553" s="17">
        <v>14544</v>
      </c>
      <c r="L14553" s="50">
        <v>1.8421456139814352E-3</v>
      </c>
      <c r="M14553" s="50">
        <v>1.8564581001416951E-3</v>
      </c>
      <c r="N14553" s="50">
        <v>5.28E-2</v>
      </c>
      <c r="O14553" s="50">
        <v>5.3199999999999997E-2</v>
      </c>
      <c r="R14553" s="59"/>
    </row>
    <row r="14554" spans="11:18" x14ac:dyDescent="0.2">
      <c r="K14554" s="17">
        <v>14545</v>
      </c>
      <c r="L14554" s="50">
        <v>1.8899748700952411E-3</v>
      </c>
      <c r="M14554" s="50">
        <v>1.9058310002031047E-3</v>
      </c>
      <c r="N14554" s="50">
        <v>5.8400000000000001E-2</v>
      </c>
      <c r="O14554" s="50">
        <v>5.9200000000000003E-2</v>
      </c>
      <c r="R14554" s="59"/>
    </row>
    <row r="14555" spans="11:18" x14ac:dyDescent="0.2">
      <c r="K14555" s="17">
        <v>14546</v>
      </c>
      <c r="L14555" s="50">
        <v>1.8251572524799612E-3</v>
      </c>
      <c r="M14555" s="50">
        <v>1.8402808222586658E-3</v>
      </c>
      <c r="N14555" s="50">
        <v>5.5800000000000002E-2</v>
      </c>
      <c r="O14555" s="50">
        <v>5.6399999999999999E-2</v>
      </c>
      <c r="R14555" s="59"/>
    </row>
    <row r="14556" spans="11:18" x14ac:dyDescent="0.2">
      <c r="K14556" s="17">
        <v>14547</v>
      </c>
      <c r="L14556" s="50">
        <v>1.5274585654158853E-3</v>
      </c>
      <c r="M14556" s="50">
        <v>1.5409606479237111E-3</v>
      </c>
      <c r="N14556" s="50">
        <v>4.9799999999999997E-2</v>
      </c>
      <c r="O14556" s="50">
        <v>5.0799999999999998E-2</v>
      </c>
      <c r="R14556" s="59"/>
    </row>
    <row r="14557" spans="11:18" x14ac:dyDescent="0.2">
      <c r="K14557" s="17">
        <v>14548</v>
      </c>
      <c r="L14557" s="50">
        <v>1.5889569225648527E-3</v>
      </c>
      <c r="M14557" s="50">
        <v>1.6023071842770238E-3</v>
      </c>
      <c r="N14557" s="50">
        <v>4.9599999999999998E-2</v>
      </c>
      <c r="O14557" s="50">
        <v>4.9599999999999998E-2</v>
      </c>
      <c r="R14557" s="59"/>
    </row>
    <row r="14558" spans="11:18" x14ac:dyDescent="0.2">
      <c r="K14558" s="17">
        <v>14549</v>
      </c>
      <c r="L14558" s="50">
        <v>1.6922089850271583E-3</v>
      </c>
      <c r="M14558" s="50">
        <v>1.7050564105152996E-3</v>
      </c>
      <c r="N14558" s="50">
        <v>4.7199999999999999E-2</v>
      </c>
      <c r="O14558" s="50">
        <v>4.7600000000000003E-2</v>
      </c>
      <c r="R14558" s="59"/>
    </row>
    <row r="14559" spans="11:18" x14ac:dyDescent="0.2">
      <c r="K14559" s="17">
        <v>14550</v>
      </c>
      <c r="L14559" s="50">
        <v>1.9410843719850227E-3</v>
      </c>
      <c r="M14559" s="50">
        <v>1.9567340310299012E-3</v>
      </c>
      <c r="N14559" s="50">
        <v>5.74E-2</v>
      </c>
      <c r="O14559" s="50">
        <v>5.8200000000000002E-2</v>
      </c>
      <c r="R14559" s="59"/>
    </row>
    <row r="14560" spans="11:18" x14ac:dyDescent="0.2">
      <c r="K14560" s="17">
        <v>14551</v>
      </c>
      <c r="L14560" s="50">
        <v>1.6979357398345836E-3</v>
      </c>
      <c r="M14560" s="50">
        <v>1.7110600323201846E-3</v>
      </c>
      <c r="N14560" s="50">
        <v>4.8399999999999999E-2</v>
      </c>
      <c r="O14560" s="50">
        <v>4.8599999999999997E-2</v>
      </c>
      <c r="R14560" s="59"/>
    </row>
    <row r="14561" spans="11:18" x14ac:dyDescent="0.2">
      <c r="K14561" s="17">
        <v>14552</v>
      </c>
      <c r="L14561" s="50">
        <v>2.0308149655895286E-3</v>
      </c>
      <c r="M14561" s="50">
        <v>2.0462759327921866E-3</v>
      </c>
      <c r="N14561" s="50">
        <v>5.7200000000000001E-2</v>
      </c>
      <c r="O14561" s="50">
        <v>5.7200000000000001E-2</v>
      </c>
      <c r="R14561" s="59"/>
    </row>
    <row r="14562" spans="11:18" x14ac:dyDescent="0.2">
      <c r="K14562" s="17">
        <v>14553</v>
      </c>
      <c r="L14562" s="50">
        <v>1.4802363501495318E-3</v>
      </c>
      <c r="M14562" s="50">
        <v>1.4928049735171475E-3</v>
      </c>
      <c r="N14562" s="50">
        <v>4.6600000000000003E-2</v>
      </c>
      <c r="O14562" s="50">
        <v>4.6800000000000001E-2</v>
      </c>
      <c r="R14562" s="59"/>
    </row>
    <row r="14563" spans="11:18" x14ac:dyDescent="0.2">
      <c r="K14563" s="17">
        <v>14554</v>
      </c>
      <c r="L14563" s="50">
        <v>1.7517965887646843E-3</v>
      </c>
      <c r="M14563" s="50">
        <v>1.766343968718489E-3</v>
      </c>
      <c r="N14563" s="50">
        <v>5.3999999999999999E-2</v>
      </c>
      <c r="O14563" s="50">
        <v>5.4199999999999998E-2</v>
      </c>
      <c r="R14563" s="59"/>
    </row>
    <row r="14564" spans="11:18" x14ac:dyDescent="0.2">
      <c r="K14564" s="17">
        <v>14555</v>
      </c>
      <c r="L14564" s="50">
        <v>1.4224109419616342E-3</v>
      </c>
      <c r="M14564" s="50">
        <v>1.4346581026938583E-3</v>
      </c>
      <c r="N14564" s="50">
        <v>4.5199999999999997E-2</v>
      </c>
      <c r="O14564" s="50">
        <v>4.5999999999999999E-2</v>
      </c>
      <c r="R14564" s="59"/>
    </row>
    <row r="14565" spans="11:18" x14ac:dyDescent="0.2">
      <c r="K14565" s="17">
        <v>14556</v>
      </c>
      <c r="L14565" s="50">
        <v>1.7590356468367588E-3</v>
      </c>
      <c r="M14565" s="50">
        <v>1.7733066000243677E-3</v>
      </c>
      <c r="N14565" s="50">
        <v>5.28E-2</v>
      </c>
      <c r="O14565" s="50">
        <v>5.3199999999999997E-2</v>
      </c>
      <c r="R14565" s="59"/>
    </row>
    <row r="14566" spans="11:18" x14ac:dyDescent="0.2">
      <c r="K14566" s="17">
        <v>14557</v>
      </c>
      <c r="L14566" s="50">
        <v>1.6443740370099508E-3</v>
      </c>
      <c r="M14566" s="50">
        <v>1.6575264070117018E-3</v>
      </c>
      <c r="N14566" s="50">
        <v>4.8599999999999997E-2</v>
      </c>
      <c r="O14566" s="50">
        <v>4.8800000000000003E-2</v>
      </c>
      <c r="R14566" s="59"/>
    </row>
    <row r="14567" spans="11:18" x14ac:dyDescent="0.2">
      <c r="K14567" s="17">
        <v>14558</v>
      </c>
      <c r="L14567" s="50">
        <v>1.6642544963912933E-3</v>
      </c>
      <c r="M14567" s="50">
        <v>1.6778040590149964E-3</v>
      </c>
      <c r="N14567" s="50">
        <v>0.05</v>
      </c>
      <c r="O14567" s="50">
        <v>5.0599999999999999E-2</v>
      </c>
      <c r="R14567" s="59"/>
    </row>
    <row r="14568" spans="11:18" x14ac:dyDescent="0.2">
      <c r="K14568" s="17">
        <v>14559</v>
      </c>
      <c r="L14568" s="50">
        <v>1.6598485296996973E-3</v>
      </c>
      <c r="M14568" s="50">
        <v>1.6733630055904012E-3</v>
      </c>
      <c r="N14568" s="50">
        <v>4.9799999999999997E-2</v>
      </c>
      <c r="O14568" s="50">
        <v>5.0200000000000002E-2</v>
      </c>
      <c r="R14568" s="59"/>
    </row>
    <row r="14569" spans="11:18" x14ac:dyDescent="0.2">
      <c r="K14569" s="17">
        <v>14560</v>
      </c>
      <c r="L14569" s="50">
        <v>1.7986388482947283E-3</v>
      </c>
      <c r="M14569" s="50">
        <v>1.8127619966440043E-3</v>
      </c>
      <c r="N14569" s="50">
        <v>5.2200000000000003E-2</v>
      </c>
      <c r="O14569" s="50">
        <v>5.2400000000000002E-2</v>
      </c>
      <c r="R14569" s="59"/>
    </row>
    <row r="14570" spans="11:18" x14ac:dyDescent="0.2">
      <c r="K14570" s="17">
        <v>14561</v>
      </c>
      <c r="L14570" s="50">
        <v>1.5997581899337046E-3</v>
      </c>
      <c r="M14570" s="50">
        <v>1.6135072633848605E-3</v>
      </c>
      <c r="N14570" s="50">
        <v>5.0799999999999998E-2</v>
      </c>
      <c r="O14570" s="50">
        <v>5.1400000000000001E-2</v>
      </c>
      <c r="R14570" s="59"/>
    </row>
    <row r="14571" spans="11:18" x14ac:dyDescent="0.2">
      <c r="K14571" s="17">
        <v>14562</v>
      </c>
      <c r="L14571" s="50">
        <v>1.8411585676426335E-3</v>
      </c>
      <c r="M14571" s="50">
        <v>1.8555146483128187E-3</v>
      </c>
      <c r="N14571" s="50">
        <v>5.2999999999999999E-2</v>
      </c>
      <c r="O14571" s="50">
        <v>5.3199999999999997E-2</v>
      </c>
      <c r="R14571" s="59"/>
    </row>
    <row r="14572" spans="11:18" x14ac:dyDescent="0.2">
      <c r="K14572" s="17">
        <v>14563</v>
      </c>
      <c r="L14572" s="50">
        <v>1.6322322027578042E-3</v>
      </c>
      <c r="M14572" s="50">
        <v>1.6455966651607668E-3</v>
      </c>
      <c r="N14572" s="50">
        <v>4.9599999999999998E-2</v>
      </c>
      <c r="O14572" s="50">
        <v>4.9599999999999998E-2</v>
      </c>
      <c r="R14572" s="59"/>
    </row>
    <row r="14573" spans="11:18" x14ac:dyDescent="0.2">
      <c r="K14573" s="17">
        <v>14564</v>
      </c>
      <c r="L14573" s="50">
        <v>1.6378903503879978E-3</v>
      </c>
      <c r="M14573" s="50">
        <v>1.6524317375064069E-3</v>
      </c>
      <c r="N14573" s="50">
        <v>5.3999999999999999E-2</v>
      </c>
      <c r="O14573" s="50">
        <v>5.4199999999999998E-2</v>
      </c>
      <c r="R14573" s="59"/>
    </row>
    <row r="14574" spans="11:18" x14ac:dyDescent="0.2">
      <c r="K14574" s="17">
        <v>14565</v>
      </c>
      <c r="L14574" s="50">
        <v>1.6190904180086935E-3</v>
      </c>
      <c r="M14574" s="50">
        <v>1.6323745951225693E-3</v>
      </c>
      <c r="N14574" s="50">
        <v>4.9200000000000001E-2</v>
      </c>
      <c r="O14574" s="50">
        <v>4.9599999999999998E-2</v>
      </c>
      <c r="R14574" s="59"/>
    </row>
    <row r="14575" spans="11:18" x14ac:dyDescent="0.2">
      <c r="K14575" s="17">
        <v>14566</v>
      </c>
      <c r="L14575" s="50">
        <v>1.7880891276040533E-3</v>
      </c>
      <c r="M14575" s="50">
        <v>1.8019295076293681E-3</v>
      </c>
      <c r="N14575" s="50">
        <v>5.1200000000000002E-2</v>
      </c>
      <c r="O14575" s="50">
        <v>5.1400000000000001E-2</v>
      </c>
      <c r="R14575" s="59"/>
    </row>
    <row r="14576" spans="11:18" x14ac:dyDescent="0.2">
      <c r="K14576" s="17">
        <v>14567</v>
      </c>
      <c r="L14576" s="50">
        <v>1.8188087713991287E-3</v>
      </c>
      <c r="M14576" s="50">
        <v>1.833028844990574E-3</v>
      </c>
      <c r="N14576" s="50">
        <v>5.2400000000000002E-2</v>
      </c>
      <c r="O14576" s="50">
        <v>5.28E-2</v>
      </c>
      <c r="R14576" s="59"/>
    </row>
    <row r="14577" spans="11:18" x14ac:dyDescent="0.2">
      <c r="K14577" s="17">
        <v>14568</v>
      </c>
      <c r="L14577" s="50">
        <v>1.6577408185935606E-3</v>
      </c>
      <c r="M14577" s="50">
        <v>1.6722094129106874E-3</v>
      </c>
      <c r="N14577" s="50">
        <v>5.3600000000000002E-2</v>
      </c>
      <c r="O14577" s="50">
        <v>5.4199999999999998E-2</v>
      </c>
      <c r="R14577" s="59"/>
    </row>
    <row r="14578" spans="11:18" x14ac:dyDescent="0.2">
      <c r="K14578" s="17">
        <v>14569</v>
      </c>
      <c r="L14578" s="50">
        <v>1.6763321934061398E-3</v>
      </c>
      <c r="M14578" s="50">
        <v>1.6906466525402762E-3</v>
      </c>
      <c r="N14578" s="50">
        <v>5.3199999999999997E-2</v>
      </c>
      <c r="O14578" s="50">
        <v>5.3400000000000003E-2</v>
      </c>
      <c r="R14578" s="59"/>
    </row>
    <row r="14579" spans="11:18" x14ac:dyDescent="0.2">
      <c r="K14579" s="17">
        <v>14570</v>
      </c>
      <c r="L14579" s="50">
        <v>1.5670390182246656E-3</v>
      </c>
      <c r="M14579" s="50">
        <v>1.5798622558361502E-3</v>
      </c>
      <c r="N14579" s="50">
        <v>4.7199999999999999E-2</v>
      </c>
      <c r="O14579" s="50">
        <v>4.82E-2</v>
      </c>
      <c r="R14579" s="59"/>
    </row>
    <row r="14580" spans="11:18" x14ac:dyDescent="0.2">
      <c r="K14580" s="17">
        <v>14571</v>
      </c>
      <c r="L14580" s="50">
        <v>1.7307687576248178E-3</v>
      </c>
      <c r="M14580" s="50">
        <v>1.7442487757079303E-3</v>
      </c>
      <c r="N14580" s="50">
        <v>4.9799999999999997E-2</v>
      </c>
      <c r="O14580" s="50">
        <v>5.0200000000000002E-2</v>
      </c>
      <c r="R14580" s="59"/>
    </row>
    <row r="14581" spans="11:18" x14ac:dyDescent="0.2">
      <c r="K14581" s="17">
        <v>14572</v>
      </c>
      <c r="L14581" s="50">
        <v>1.8238845510202242E-3</v>
      </c>
      <c r="M14581" s="50">
        <v>1.8385002904174638E-3</v>
      </c>
      <c r="N14581" s="50">
        <v>5.3999999999999999E-2</v>
      </c>
      <c r="O14581" s="50">
        <v>5.4199999999999998E-2</v>
      </c>
      <c r="R14581" s="59"/>
    </row>
    <row r="14582" spans="11:18" x14ac:dyDescent="0.2">
      <c r="K14582" s="17">
        <v>14573</v>
      </c>
      <c r="L14582" s="50">
        <v>1.5301389796143784E-3</v>
      </c>
      <c r="M14582" s="50">
        <v>1.5425136492578954E-3</v>
      </c>
      <c r="N14582" s="50">
        <v>4.5400000000000003E-2</v>
      </c>
      <c r="O14582" s="50">
        <v>4.6800000000000001E-2</v>
      </c>
      <c r="R14582" s="59"/>
    </row>
    <row r="14583" spans="11:18" x14ac:dyDescent="0.2">
      <c r="K14583" s="17">
        <v>14574</v>
      </c>
      <c r="L14583" s="50">
        <v>1.5359186163893116E-3</v>
      </c>
      <c r="M14583" s="50">
        <v>1.5484325197514402E-3</v>
      </c>
      <c r="N14583" s="50">
        <v>4.6399999999999997E-2</v>
      </c>
      <c r="O14583" s="50">
        <v>4.6600000000000003E-2</v>
      </c>
      <c r="R14583" s="59"/>
    </row>
    <row r="14584" spans="11:18" x14ac:dyDescent="0.2">
      <c r="K14584" s="17">
        <v>14575</v>
      </c>
      <c r="L14584" s="50">
        <v>1.6138714622752782E-3</v>
      </c>
      <c r="M14584" s="50">
        <v>1.6277989211638396E-3</v>
      </c>
      <c r="N14584" s="50">
        <v>5.1799999999999999E-2</v>
      </c>
      <c r="O14584" s="50">
        <v>5.1799999999999999E-2</v>
      </c>
      <c r="R14584" s="59"/>
    </row>
    <row r="14585" spans="11:18" x14ac:dyDescent="0.2">
      <c r="K14585" s="17">
        <v>14576</v>
      </c>
      <c r="L14585" s="50">
        <v>1.7122921993965512E-3</v>
      </c>
      <c r="M14585" s="50">
        <v>1.7254061708269757E-3</v>
      </c>
      <c r="N14585" s="50">
        <v>4.82E-2</v>
      </c>
      <c r="O14585" s="50">
        <v>4.9000000000000002E-2</v>
      </c>
      <c r="R14585" s="59"/>
    </row>
    <row r="14586" spans="11:18" x14ac:dyDescent="0.2">
      <c r="K14586" s="17">
        <v>14577</v>
      </c>
      <c r="L14586" s="50">
        <v>1.7825909442644005E-3</v>
      </c>
      <c r="M14586" s="50">
        <v>1.7960668358418931E-3</v>
      </c>
      <c r="N14586" s="50">
        <v>4.9799999999999997E-2</v>
      </c>
      <c r="O14586" s="50">
        <v>0.05</v>
      </c>
      <c r="R14586" s="59"/>
    </row>
    <row r="14587" spans="11:18" x14ac:dyDescent="0.2">
      <c r="K14587" s="17">
        <v>14578</v>
      </c>
      <c r="L14587" s="50">
        <v>1.6662714363327091E-3</v>
      </c>
      <c r="M14587" s="50">
        <v>1.679517929451071E-3</v>
      </c>
      <c r="N14587" s="50">
        <v>4.8599999999999997E-2</v>
      </c>
      <c r="O14587" s="50">
        <v>4.9399999999999999E-2</v>
      </c>
      <c r="R14587" s="59"/>
    </row>
    <row r="14588" spans="11:18" x14ac:dyDescent="0.2">
      <c r="K14588" s="17">
        <v>14579</v>
      </c>
      <c r="L14588" s="50">
        <v>1.7726953623647581E-3</v>
      </c>
      <c r="M14588" s="50">
        <v>1.7873775596870512E-3</v>
      </c>
      <c r="N14588" s="50">
        <v>5.4399999999999997E-2</v>
      </c>
      <c r="O14588" s="50">
        <v>5.4600000000000003E-2</v>
      </c>
      <c r="R14588" s="59"/>
    </row>
    <row r="14589" spans="11:18" x14ac:dyDescent="0.2">
      <c r="K14589" s="17">
        <v>14580</v>
      </c>
      <c r="L14589" s="50">
        <v>1.5383288547465186E-3</v>
      </c>
      <c r="M14589" s="50">
        <v>1.5513525273154023E-3</v>
      </c>
      <c r="N14589" s="50">
        <v>4.82E-2</v>
      </c>
      <c r="O14589" s="50">
        <v>4.8800000000000003E-2</v>
      </c>
      <c r="R14589" s="59"/>
    </row>
    <row r="14590" spans="11:18" x14ac:dyDescent="0.2">
      <c r="K14590" s="17">
        <v>14581</v>
      </c>
      <c r="L14590" s="50">
        <v>1.5179674370151886E-3</v>
      </c>
      <c r="M14590" s="50">
        <v>1.5313085700392676E-3</v>
      </c>
      <c r="N14590" s="50">
        <v>4.9399999999999999E-2</v>
      </c>
      <c r="O14590" s="50">
        <v>4.9799999999999997E-2</v>
      </c>
      <c r="R14590" s="59"/>
    </row>
    <row r="14591" spans="11:18" x14ac:dyDescent="0.2">
      <c r="K14591" s="17">
        <v>14582</v>
      </c>
      <c r="L14591" s="50">
        <v>1.7242479359460966E-3</v>
      </c>
      <c r="M14591" s="50">
        <v>1.7385346637499592E-3</v>
      </c>
      <c r="N14591" s="50">
        <v>5.2600000000000001E-2</v>
      </c>
      <c r="O14591" s="50">
        <v>5.3400000000000003E-2</v>
      </c>
      <c r="R14591" s="59"/>
    </row>
    <row r="14592" spans="11:18" x14ac:dyDescent="0.2">
      <c r="K14592" s="17">
        <v>14583</v>
      </c>
      <c r="L14592" s="50">
        <v>1.7450664530840505E-3</v>
      </c>
      <c r="M14592" s="50">
        <v>1.7594576271366912E-3</v>
      </c>
      <c r="N14592" s="50">
        <v>5.3400000000000003E-2</v>
      </c>
      <c r="O14592" s="50">
        <v>5.3600000000000002E-2</v>
      </c>
      <c r="R14592" s="59"/>
    </row>
    <row r="14593" spans="11:18" x14ac:dyDescent="0.2">
      <c r="K14593" s="17">
        <v>14584</v>
      </c>
      <c r="L14593" s="50">
        <v>1.7860116833989899E-3</v>
      </c>
      <c r="M14593" s="50">
        <v>1.8000499517913647E-3</v>
      </c>
      <c r="N14593" s="50">
        <v>5.16E-2</v>
      </c>
      <c r="O14593" s="50">
        <v>5.2200000000000003E-2</v>
      </c>
      <c r="R14593" s="59"/>
    </row>
    <row r="14594" spans="11:18" x14ac:dyDescent="0.2">
      <c r="K14594" s="17">
        <v>14585</v>
      </c>
      <c r="L14594" s="50">
        <v>1.7866742333081816E-3</v>
      </c>
      <c r="M14594" s="50">
        <v>1.8010077817938292E-3</v>
      </c>
      <c r="N14594" s="50">
        <v>5.2600000000000001E-2</v>
      </c>
      <c r="O14594" s="50">
        <v>5.3800000000000001E-2</v>
      </c>
      <c r="R14594" s="59"/>
    </row>
    <row r="14595" spans="11:18" x14ac:dyDescent="0.2">
      <c r="K14595" s="17">
        <v>14586</v>
      </c>
      <c r="L14595" s="50">
        <v>1.5613226138839005E-3</v>
      </c>
      <c r="M14595" s="50">
        <v>1.5740949962295356E-3</v>
      </c>
      <c r="N14595" s="50">
        <v>4.7199999999999999E-2</v>
      </c>
      <c r="O14595" s="50">
        <v>4.7600000000000003E-2</v>
      </c>
      <c r="R14595" s="59"/>
    </row>
    <row r="14596" spans="11:18" x14ac:dyDescent="0.2">
      <c r="K14596" s="17">
        <v>14587</v>
      </c>
      <c r="L14596" s="50">
        <v>1.631634374590405E-3</v>
      </c>
      <c r="M14596" s="50">
        <v>1.6457291373783171E-3</v>
      </c>
      <c r="N14596" s="50">
        <v>5.2400000000000002E-2</v>
      </c>
      <c r="O14596" s="50">
        <v>5.2600000000000001E-2</v>
      </c>
      <c r="R14596" s="59"/>
    </row>
    <row r="14597" spans="11:18" x14ac:dyDescent="0.2">
      <c r="K14597" s="17">
        <v>14588</v>
      </c>
      <c r="L14597" s="50">
        <v>1.7711016185172678E-3</v>
      </c>
      <c r="M14597" s="50">
        <v>1.7855645845359217E-3</v>
      </c>
      <c r="N14597" s="50">
        <v>5.3400000000000003E-2</v>
      </c>
      <c r="O14597" s="50">
        <v>5.3999999999999999E-2</v>
      </c>
      <c r="R14597" s="59"/>
    </row>
    <row r="14598" spans="11:18" x14ac:dyDescent="0.2">
      <c r="K14598" s="17">
        <v>14589</v>
      </c>
      <c r="L14598" s="50">
        <v>1.542289070962881E-3</v>
      </c>
      <c r="M14598" s="50">
        <v>1.5550500427865936E-3</v>
      </c>
      <c r="N14598" s="50">
        <v>4.7199999999999999E-2</v>
      </c>
      <c r="O14598" s="50">
        <v>4.7600000000000003E-2</v>
      </c>
      <c r="R14598" s="59"/>
    </row>
    <row r="14599" spans="11:18" x14ac:dyDescent="0.2">
      <c r="K14599" s="17">
        <v>14590</v>
      </c>
      <c r="L14599" s="50">
        <v>1.8406005434103601E-3</v>
      </c>
      <c r="M14599" s="50">
        <v>1.8545045849868917E-3</v>
      </c>
      <c r="N14599" s="50">
        <v>5.1200000000000002E-2</v>
      </c>
      <c r="O14599" s="50">
        <v>5.16E-2</v>
      </c>
      <c r="R14599" s="59"/>
    </row>
    <row r="14600" spans="11:18" x14ac:dyDescent="0.2">
      <c r="K14600" s="17">
        <v>14591</v>
      </c>
      <c r="L14600" s="50">
        <v>1.6153335334198643E-3</v>
      </c>
      <c r="M14600" s="50">
        <v>1.6291509771042968E-3</v>
      </c>
      <c r="N14600" s="50">
        <v>5.1200000000000002E-2</v>
      </c>
      <c r="O14600" s="50">
        <v>5.1799999999999999E-2</v>
      </c>
      <c r="R14600" s="59"/>
    </row>
    <row r="14601" spans="11:18" x14ac:dyDescent="0.2">
      <c r="K14601" s="17">
        <v>14592</v>
      </c>
      <c r="L14601" s="50">
        <v>1.8866951398993368E-3</v>
      </c>
      <c r="M14601" s="50">
        <v>1.9013846052773446E-3</v>
      </c>
      <c r="N14601" s="50">
        <v>5.4399999999999997E-2</v>
      </c>
      <c r="O14601" s="50">
        <v>5.4399999999999997E-2</v>
      </c>
      <c r="R14601" s="59"/>
    </row>
    <row r="14602" spans="11:18" x14ac:dyDescent="0.2">
      <c r="K14602" s="17">
        <v>14593</v>
      </c>
      <c r="L14602" s="50">
        <v>1.6458456993461443E-3</v>
      </c>
      <c r="M14602" s="50">
        <v>1.6598072579061417E-3</v>
      </c>
      <c r="N14602" s="50">
        <v>5.1400000000000001E-2</v>
      </c>
      <c r="O14602" s="50">
        <v>5.2200000000000003E-2</v>
      </c>
      <c r="R14602" s="59"/>
    </row>
    <row r="14603" spans="11:18" x14ac:dyDescent="0.2">
      <c r="K14603" s="17">
        <v>14594</v>
      </c>
      <c r="L14603" s="50">
        <v>1.8450921572523257E-3</v>
      </c>
      <c r="M14603" s="50">
        <v>1.8586280458452048E-3</v>
      </c>
      <c r="N14603" s="50">
        <v>4.9799999999999997E-2</v>
      </c>
      <c r="O14603" s="50">
        <v>0.05</v>
      </c>
      <c r="R14603" s="59"/>
    </row>
    <row r="14604" spans="11:18" x14ac:dyDescent="0.2">
      <c r="K14604" s="17">
        <v>14595</v>
      </c>
      <c r="L14604" s="50">
        <v>1.6784635141022192E-3</v>
      </c>
      <c r="M14604" s="50">
        <v>1.6916906024472727E-3</v>
      </c>
      <c r="N14604" s="50">
        <v>4.8800000000000003E-2</v>
      </c>
      <c r="O14604" s="50">
        <v>4.9200000000000001E-2</v>
      </c>
      <c r="R14604" s="59"/>
    </row>
    <row r="14605" spans="11:18" x14ac:dyDescent="0.2">
      <c r="K14605" s="17">
        <v>14596</v>
      </c>
      <c r="L14605" s="50">
        <v>1.7910972719439482E-3</v>
      </c>
      <c r="M14605" s="50">
        <v>1.8044999930108179E-3</v>
      </c>
      <c r="N14605" s="50">
        <v>4.9399999999999999E-2</v>
      </c>
      <c r="O14605" s="50">
        <v>4.9599999999999998E-2</v>
      </c>
      <c r="R14605" s="59"/>
    </row>
    <row r="14606" spans="11:18" x14ac:dyDescent="0.2">
      <c r="K14606" s="17">
        <v>14597</v>
      </c>
      <c r="L14606" s="50">
        <v>2.0986342627426946E-3</v>
      </c>
      <c r="M14606" s="50">
        <v>2.1142726723910972E-3</v>
      </c>
      <c r="N14606" s="50">
        <v>5.7799999999999997E-2</v>
      </c>
      <c r="O14606" s="50">
        <v>5.7799999999999997E-2</v>
      </c>
      <c r="R14606" s="59"/>
    </row>
    <row r="14607" spans="11:18" x14ac:dyDescent="0.2">
      <c r="K14607" s="17">
        <v>14598</v>
      </c>
      <c r="L14607" s="50">
        <v>1.7169832701490358E-3</v>
      </c>
      <c r="M14607" s="50">
        <v>1.7306798821868493E-3</v>
      </c>
      <c r="N14607" s="50">
        <v>5.0599999999999999E-2</v>
      </c>
      <c r="O14607" s="50">
        <v>5.1200000000000002E-2</v>
      </c>
      <c r="R14607" s="59"/>
    </row>
    <row r="14608" spans="11:18" x14ac:dyDescent="0.2">
      <c r="K14608" s="17">
        <v>14599</v>
      </c>
      <c r="L14608" s="50">
        <v>2.0251688800328573E-3</v>
      </c>
      <c r="M14608" s="50">
        <v>2.0401367705245553E-3</v>
      </c>
      <c r="N14608" s="50">
        <v>5.5199999999999999E-2</v>
      </c>
      <c r="O14608" s="50">
        <v>5.5800000000000002E-2</v>
      </c>
      <c r="R14608" s="59"/>
    </row>
    <row r="14609" spans="11:18" x14ac:dyDescent="0.2">
      <c r="K14609" s="17">
        <v>14600</v>
      </c>
      <c r="L14609" s="50">
        <v>1.8064634278171954E-3</v>
      </c>
      <c r="M14609" s="50">
        <v>1.8207127314950116E-3</v>
      </c>
      <c r="N14609" s="50">
        <v>5.28E-2</v>
      </c>
      <c r="O14609" s="50">
        <v>5.28E-2</v>
      </c>
      <c r="R14609" s="59"/>
    </row>
    <row r="14610" spans="11:18" x14ac:dyDescent="0.2">
      <c r="K14610" s="17">
        <v>14601</v>
      </c>
      <c r="L14610" s="50">
        <v>1.9321421202228119E-3</v>
      </c>
      <c r="M14610" s="50">
        <v>1.9471051450773665E-3</v>
      </c>
      <c r="N14610" s="50">
        <v>5.5399999999999998E-2</v>
      </c>
      <c r="O14610" s="50">
        <v>5.5399999999999998E-2</v>
      </c>
      <c r="R14610" s="59"/>
    </row>
    <row r="14611" spans="11:18" x14ac:dyDescent="0.2">
      <c r="K14611" s="17">
        <v>14602</v>
      </c>
      <c r="L14611" s="50">
        <v>1.739349325490085E-3</v>
      </c>
      <c r="M14611" s="50">
        <v>1.7548748769869273E-3</v>
      </c>
      <c r="N14611" s="50">
        <v>5.74E-2</v>
      </c>
      <c r="O14611" s="50">
        <v>5.8000000000000003E-2</v>
      </c>
      <c r="R14611" s="59"/>
    </row>
    <row r="14612" spans="11:18" x14ac:dyDescent="0.2">
      <c r="K14612" s="17">
        <v>14603</v>
      </c>
      <c r="L14612" s="50">
        <v>1.7213659023355208E-3</v>
      </c>
      <c r="M14612" s="50">
        <v>1.7359528011882436E-3</v>
      </c>
      <c r="N14612" s="50">
        <v>5.3800000000000001E-2</v>
      </c>
      <c r="O14612" s="50">
        <v>5.4600000000000003E-2</v>
      </c>
      <c r="R14612" s="59"/>
    </row>
    <row r="14613" spans="11:18" x14ac:dyDescent="0.2">
      <c r="K14613" s="17">
        <v>14604</v>
      </c>
      <c r="L14613" s="50">
        <v>1.6220236379534249E-3</v>
      </c>
      <c r="M14613" s="50">
        <v>1.6350813604756244E-3</v>
      </c>
      <c r="N14613" s="50">
        <v>4.8399999999999999E-2</v>
      </c>
      <c r="O14613" s="50">
        <v>4.8599999999999997E-2</v>
      </c>
      <c r="R14613" s="59"/>
    </row>
    <row r="14614" spans="11:18" x14ac:dyDescent="0.2">
      <c r="K14614" s="17">
        <v>14605</v>
      </c>
      <c r="L14614" s="50">
        <v>1.7949377119593516E-3</v>
      </c>
      <c r="M14614" s="50">
        <v>1.8092751287191956E-3</v>
      </c>
      <c r="N14614" s="50">
        <v>5.2999999999999999E-2</v>
      </c>
      <c r="O14614" s="50">
        <v>5.3400000000000003E-2</v>
      </c>
      <c r="R14614" s="59"/>
    </row>
    <row r="14615" spans="11:18" x14ac:dyDescent="0.2">
      <c r="K14615" s="17">
        <v>14606</v>
      </c>
      <c r="L14615" s="50">
        <v>1.8187671083429117E-3</v>
      </c>
      <c r="M14615" s="50">
        <v>1.832982891747369E-3</v>
      </c>
      <c r="N14615" s="50">
        <v>5.2600000000000001E-2</v>
      </c>
      <c r="O14615" s="50">
        <v>5.28E-2</v>
      </c>
      <c r="R14615" s="59"/>
    </row>
    <row r="14616" spans="11:18" x14ac:dyDescent="0.2">
      <c r="K14616" s="17">
        <v>14607</v>
      </c>
      <c r="L14616" s="50">
        <v>1.9206041407504597E-3</v>
      </c>
      <c r="M14616" s="50">
        <v>1.9345117261550548E-3</v>
      </c>
      <c r="N14616" s="50">
        <v>5.1200000000000002E-2</v>
      </c>
      <c r="O14616" s="50">
        <v>5.16E-2</v>
      </c>
      <c r="R14616" s="59"/>
    </row>
    <row r="14617" spans="11:18" x14ac:dyDescent="0.2">
      <c r="K14617" s="17">
        <v>14608</v>
      </c>
      <c r="L14617" s="50">
        <v>1.8361178744907881E-3</v>
      </c>
      <c r="M14617" s="50">
        <v>1.8503859688228143E-3</v>
      </c>
      <c r="N14617" s="50">
        <v>5.2400000000000002E-2</v>
      </c>
      <c r="O14617" s="50">
        <v>5.2999999999999999E-2</v>
      </c>
      <c r="R14617" s="59"/>
    </row>
    <row r="14618" spans="11:18" x14ac:dyDescent="0.2">
      <c r="K14618" s="17">
        <v>14609</v>
      </c>
      <c r="L14618" s="50">
        <v>1.6239506870510925E-3</v>
      </c>
      <c r="M14618" s="50">
        <v>1.6385978803737347E-3</v>
      </c>
      <c r="N14618" s="50">
        <v>5.4399999999999997E-2</v>
      </c>
      <c r="O14618" s="50">
        <v>5.4600000000000003E-2</v>
      </c>
      <c r="R14618" s="59"/>
    </row>
    <row r="14619" spans="11:18" x14ac:dyDescent="0.2">
      <c r="K14619" s="17">
        <v>14610</v>
      </c>
      <c r="L14619" s="50">
        <v>1.7887203565204392E-3</v>
      </c>
      <c r="M14619" s="50">
        <v>1.8046191731880502E-3</v>
      </c>
      <c r="N14619" s="50">
        <v>5.9200000000000003E-2</v>
      </c>
      <c r="O14619" s="50">
        <v>5.9200000000000003E-2</v>
      </c>
      <c r="R14619" s="59"/>
    </row>
    <row r="14620" spans="11:18" x14ac:dyDescent="0.2">
      <c r="K14620" s="17">
        <v>14611</v>
      </c>
      <c r="L14620" s="50">
        <v>1.6608792945744433E-3</v>
      </c>
      <c r="M14620" s="50">
        <v>1.6747094878173179E-3</v>
      </c>
      <c r="N14620" s="50">
        <v>5.1200000000000002E-2</v>
      </c>
      <c r="O14620" s="50">
        <v>5.1400000000000001E-2</v>
      </c>
      <c r="R14620" s="59"/>
    </row>
    <row r="14621" spans="11:18" x14ac:dyDescent="0.2">
      <c r="K14621" s="17">
        <v>14612</v>
      </c>
      <c r="L14621" s="50">
        <v>1.6934896488057128E-3</v>
      </c>
      <c r="M14621" s="50">
        <v>1.707091870762213E-3</v>
      </c>
      <c r="N14621" s="50">
        <v>5.04E-2</v>
      </c>
      <c r="O14621" s="50">
        <v>5.0599999999999999E-2</v>
      </c>
      <c r="R14621" s="59"/>
    </row>
    <row r="14622" spans="11:18" x14ac:dyDescent="0.2">
      <c r="K14622" s="17">
        <v>14613</v>
      </c>
      <c r="L14622" s="50">
        <v>1.8387457436095595E-3</v>
      </c>
      <c r="M14622" s="50">
        <v>1.8543501178931521E-3</v>
      </c>
      <c r="N14622" s="50">
        <v>5.7599999999999998E-2</v>
      </c>
      <c r="O14622" s="50">
        <v>5.8200000000000002E-2</v>
      </c>
      <c r="R14622" s="59"/>
    </row>
    <row r="14623" spans="11:18" x14ac:dyDescent="0.2">
      <c r="K14623" s="17">
        <v>14614</v>
      </c>
      <c r="L14623" s="50">
        <v>1.7633368737151268E-3</v>
      </c>
      <c r="M14623" s="50">
        <v>1.7766487272188164E-3</v>
      </c>
      <c r="N14623" s="50">
        <v>4.9200000000000001E-2</v>
      </c>
      <c r="O14623" s="50">
        <v>4.9399999999999999E-2</v>
      </c>
      <c r="R14623" s="59"/>
    </row>
    <row r="14624" spans="11:18" x14ac:dyDescent="0.2">
      <c r="K14624" s="17">
        <v>14615</v>
      </c>
      <c r="L14624" s="50">
        <v>1.8034650687534903E-3</v>
      </c>
      <c r="M14624" s="50">
        <v>1.8175791571504514E-3</v>
      </c>
      <c r="N14624" s="50">
        <v>5.2200000000000003E-2</v>
      </c>
      <c r="O14624" s="50">
        <v>5.2400000000000002E-2</v>
      </c>
      <c r="R14624" s="59"/>
    </row>
    <row r="14625" spans="11:18" x14ac:dyDescent="0.2">
      <c r="K14625" s="17">
        <v>14616</v>
      </c>
      <c r="L14625" s="50">
        <v>1.7701132948055743E-3</v>
      </c>
      <c r="M14625" s="50">
        <v>1.7848363912680728E-3</v>
      </c>
      <c r="N14625" s="50">
        <v>5.4399999999999997E-2</v>
      </c>
      <c r="O14625" s="50">
        <v>5.5E-2</v>
      </c>
      <c r="R14625" s="59"/>
    </row>
    <row r="14626" spans="11:18" x14ac:dyDescent="0.2">
      <c r="K14626" s="17">
        <v>14617</v>
      </c>
      <c r="L14626" s="50">
        <v>1.965756899225091E-3</v>
      </c>
      <c r="M14626" s="50">
        <v>1.9808536373297093E-3</v>
      </c>
      <c r="N14626" s="50">
        <v>5.5800000000000002E-2</v>
      </c>
      <c r="O14626" s="50">
        <v>5.62E-2</v>
      </c>
      <c r="R14626" s="59"/>
    </row>
    <row r="14627" spans="11:18" x14ac:dyDescent="0.2">
      <c r="K14627" s="17">
        <v>14618</v>
      </c>
      <c r="L14627" s="50">
        <v>1.6563150087540062E-3</v>
      </c>
      <c r="M14627" s="50">
        <v>1.67038325182304E-3</v>
      </c>
      <c r="N14627" s="50">
        <v>5.2200000000000003E-2</v>
      </c>
      <c r="O14627" s="50">
        <v>5.2400000000000002E-2</v>
      </c>
      <c r="R14627" s="59"/>
    </row>
    <row r="14628" spans="11:18" x14ac:dyDescent="0.2">
      <c r="K14628" s="17">
        <v>14619</v>
      </c>
      <c r="L14628" s="50">
        <v>1.6557014810333135E-3</v>
      </c>
      <c r="M14628" s="50">
        <v>1.6694194567451923E-3</v>
      </c>
      <c r="N14628" s="50">
        <v>5.0799999999999998E-2</v>
      </c>
      <c r="O14628" s="50">
        <v>5.0999999999999997E-2</v>
      </c>
      <c r="R14628" s="59"/>
    </row>
    <row r="14629" spans="11:18" x14ac:dyDescent="0.2">
      <c r="K14629" s="17">
        <v>14620</v>
      </c>
      <c r="L14629" s="50">
        <v>1.7337527916814245E-3</v>
      </c>
      <c r="M14629" s="50">
        <v>1.7473290011794566E-3</v>
      </c>
      <c r="N14629" s="50">
        <v>5.0200000000000002E-2</v>
      </c>
      <c r="O14629" s="50">
        <v>5.04E-2</v>
      </c>
      <c r="R14629" s="59"/>
    </row>
    <row r="14630" spans="11:18" x14ac:dyDescent="0.2">
      <c r="K14630" s="17">
        <v>14621</v>
      </c>
      <c r="L14630" s="50">
        <v>1.694505587507965E-3</v>
      </c>
      <c r="M14630" s="50">
        <v>1.7078372093983557E-3</v>
      </c>
      <c r="N14630" s="50">
        <v>4.9200000000000001E-2</v>
      </c>
      <c r="O14630" s="50">
        <v>4.9599999999999998E-2</v>
      </c>
      <c r="R14630" s="59"/>
    </row>
    <row r="14631" spans="11:18" x14ac:dyDescent="0.2">
      <c r="K14631" s="17">
        <v>14622</v>
      </c>
      <c r="L14631" s="50">
        <v>1.6529528841348511E-3</v>
      </c>
      <c r="M14631" s="50">
        <v>1.665532595349434E-3</v>
      </c>
      <c r="N14631" s="50">
        <v>4.6399999999999997E-2</v>
      </c>
      <c r="O14631" s="50">
        <v>4.6600000000000003E-2</v>
      </c>
      <c r="R14631" s="59"/>
    </row>
    <row r="14632" spans="11:18" x14ac:dyDescent="0.2">
      <c r="K14632" s="17">
        <v>14623</v>
      </c>
      <c r="L14632" s="50">
        <v>1.7066261790426114E-3</v>
      </c>
      <c r="M14632" s="50">
        <v>1.7203428063931841E-3</v>
      </c>
      <c r="N14632" s="50">
        <v>5.04E-2</v>
      </c>
      <c r="O14632" s="50">
        <v>5.0999999999999997E-2</v>
      </c>
      <c r="R14632" s="59"/>
    </row>
    <row r="14633" spans="11:18" x14ac:dyDescent="0.2">
      <c r="K14633" s="17">
        <v>14624</v>
      </c>
      <c r="L14633" s="50">
        <v>1.7121731036514223E-3</v>
      </c>
      <c r="M14633" s="50">
        <v>1.7271156753722772E-3</v>
      </c>
      <c r="N14633" s="50">
        <v>5.5599999999999997E-2</v>
      </c>
      <c r="O14633" s="50">
        <v>5.5599999999999997E-2</v>
      </c>
      <c r="R14633" s="59"/>
    </row>
    <row r="14634" spans="11:18" x14ac:dyDescent="0.2">
      <c r="K14634" s="17">
        <v>14625</v>
      </c>
      <c r="L14634" s="50">
        <v>1.7205100194297941E-3</v>
      </c>
      <c r="M14634" s="50">
        <v>1.7348478596516156E-3</v>
      </c>
      <c r="N14634" s="50">
        <v>5.3199999999999997E-2</v>
      </c>
      <c r="O14634" s="50">
        <v>5.3400000000000003E-2</v>
      </c>
      <c r="R14634" s="59"/>
    </row>
    <row r="14635" spans="11:18" x14ac:dyDescent="0.2">
      <c r="K14635" s="17">
        <v>14626</v>
      </c>
      <c r="L14635" s="50">
        <v>1.6298602047109369E-3</v>
      </c>
      <c r="M14635" s="50">
        <v>1.6432729593132669E-3</v>
      </c>
      <c r="N14635" s="50">
        <v>4.9399999999999999E-2</v>
      </c>
      <c r="O14635" s="50">
        <v>5.0200000000000002E-2</v>
      </c>
      <c r="R14635" s="59"/>
    </row>
    <row r="14636" spans="11:18" x14ac:dyDescent="0.2">
      <c r="K14636" s="17">
        <v>14627</v>
      </c>
      <c r="L14636" s="50">
        <v>1.531514372871814E-3</v>
      </c>
      <c r="M14636" s="50">
        <v>1.5450228773494991E-3</v>
      </c>
      <c r="N14636" s="50">
        <v>5.0200000000000002E-2</v>
      </c>
      <c r="O14636" s="50">
        <v>5.04E-2</v>
      </c>
      <c r="R14636" s="59"/>
    </row>
    <row r="14637" spans="11:18" x14ac:dyDescent="0.2">
      <c r="K14637" s="17">
        <v>14628</v>
      </c>
      <c r="L14637" s="50">
        <v>1.5899645651858763E-3</v>
      </c>
      <c r="M14637" s="50">
        <v>1.6031580322573063E-3</v>
      </c>
      <c r="N14637" s="50">
        <v>4.8800000000000003E-2</v>
      </c>
      <c r="O14637" s="50">
        <v>4.9000000000000002E-2</v>
      </c>
      <c r="R14637" s="59"/>
    </row>
    <row r="14638" spans="11:18" x14ac:dyDescent="0.2">
      <c r="K14638" s="17">
        <v>14629</v>
      </c>
      <c r="L14638" s="50">
        <v>1.7231017569778282E-3</v>
      </c>
      <c r="M14638" s="50">
        <v>1.7380655188590588E-3</v>
      </c>
      <c r="N14638" s="50">
        <v>5.5399999999999998E-2</v>
      </c>
      <c r="O14638" s="50">
        <v>5.5800000000000002E-2</v>
      </c>
      <c r="R14638" s="59"/>
    </row>
    <row r="14639" spans="11:18" x14ac:dyDescent="0.2">
      <c r="K14639" s="17">
        <v>14630</v>
      </c>
      <c r="L14639" s="50">
        <v>1.79660719472602E-3</v>
      </c>
      <c r="M14639" s="50">
        <v>1.8106505768385902E-3</v>
      </c>
      <c r="N14639" s="50">
        <v>5.16E-2</v>
      </c>
      <c r="O14639" s="50">
        <v>5.2200000000000003E-2</v>
      </c>
      <c r="R14639" s="59"/>
    </row>
    <row r="14640" spans="11:18" x14ac:dyDescent="0.2">
      <c r="K14640" s="17">
        <v>14631</v>
      </c>
      <c r="L14640" s="50">
        <v>1.8358357560516172E-3</v>
      </c>
      <c r="M14640" s="50">
        <v>1.8507156302042692E-3</v>
      </c>
      <c r="N14640" s="50">
        <v>5.4800000000000001E-2</v>
      </c>
      <c r="O14640" s="50">
        <v>5.5599999999999997E-2</v>
      </c>
      <c r="R14640" s="59"/>
    </row>
    <row r="14641" spans="11:18" x14ac:dyDescent="0.2">
      <c r="K14641" s="17">
        <v>14632</v>
      </c>
      <c r="L14641" s="50">
        <v>1.8134641688769336E-3</v>
      </c>
      <c r="M14641" s="50">
        <v>1.828058271981303E-3</v>
      </c>
      <c r="N14641" s="50">
        <v>5.3600000000000002E-2</v>
      </c>
      <c r="O14641" s="50">
        <v>5.4399999999999997E-2</v>
      </c>
      <c r="R14641" s="59"/>
    </row>
    <row r="14642" spans="11:18" x14ac:dyDescent="0.2">
      <c r="K14642" s="17">
        <v>14633</v>
      </c>
      <c r="L14642" s="50">
        <v>1.8231944657830599E-3</v>
      </c>
      <c r="M14642" s="50">
        <v>1.8375232080733636E-3</v>
      </c>
      <c r="N14642" s="50">
        <v>5.28E-2</v>
      </c>
      <c r="O14642" s="50">
        <v>5.3199999999999997E-2</v>
      </c>
      <c r="R14642" s="59"/>
    </row>
    <row r="14643" spans="11:18" x14ac:dyDescent="0.2">
      <c r="K14643" s="17">
        <v>14634</v>
      </c>
      <c r="L14643" s="50">
        <v>1.455209774276037E-3</v>
      </c>
      <c r="M14643" s="50">
        <v>1.4670031105477963E-3</v>
      </c>
      <c r="N14643" s="50">
        <v>4.2799999999999998E-2</v>
      </c>
      <c r="O14643" s="50">
        <v>4.48E-2</v>
      </c>
      <c r="R14643" s="59"/>
    </row>
    <row r="14644" spans="11:18" x14ac:dyDescent="0.2">
      <c r="K14644" s="17">
        <v>14635</v>
      </c>
      <c r="L14644" s="50">
        <v>1.810643889947461E-3</v>
      </c>
      <c r="M14644" s="50">
        <v>1.8241758823994835E-3</v>
      </c>
      <c r="N14644" s="50">
        <v>4.9599999999999998E-2</v>
      </c>
      <c r="O14644" s="50">
        <v>5.0200000000000002E-2</v>
      </c>
      <c r="R14644" s="59"/>
    </row>
    <row r="14645" spans="11:18" x14ac:dyDescent="0.2">
      <c r="K14645" s="17">
        <v>14636</v>
      </c>
      <c r="L14645" s="50">
        <v>1.8047421659465105E-3</v>
      </c>
      <c r="M14645" s="50">
        <v>1.8183701540431349E-3</v>
      </c>
      <c r="N14645" s="50">
        <v>5.04E-2</v>
      </c>
      <c r="O14645" s="50">
        <v>5.04E-2</v>
      </c>
      <c r="R14645" s="59"/>
    </row>
    <row r="14646" spans="11:18" x14ac:dyDescent="0.2">
      <c r="K14646" s="17">
        <v>14637</v>
      </c>
      <c r="L14646" s="50">
        <v>1.8473631122559752E-3</v>
      </c>
      <c r="M14646" s="50">
        <v>1.861937807407975E-3</v>
      </c>
      <c r="N14646" s="50">
        <v>5.3800000000000001E-2</v>
      </c>
      <c r="O14646" s="50">
        <v>5.4199999999999998E-2</v>
      </c>
      <c r="R14646" s="59"/>
    </row>
    <row r="14647" spans="11:18" x14ac:dyDescent="0.2">
      <c r="K14647" s="17">
        <v>14638</v>
      </c>
      <c r="L14647" s="50">
        <v>1.8818030566726087E-3</v>
      </c>
      <c r="M14647" s="50">
        <v>1.8970218879095615E-3</v>
      </c>
      <c r="N14647" s="50">
        <v>5.6399999999999999E-2</v>
      </c>
      <c r="O14647" s="50">
        <v>5.6599999999999998E-2</v>
      </c>
      <c r="R14647" s="59"/>
    </row>
    <row r="14648" spans="11:18" x14ac:dyDescent="0.2">
      <c r="K14648" s="17">
        <v>14639</v>
      </c>
      <c r="L14648" s="50">
        <v>1.8798503176321371E-3</v>
      </c>
      <c r="M14648" s="50">
        <v>1.8938650569141522E-3</v>
      </c>
      <c r="N14648" s="50">
        <v>5.1799999999999999E-2</v>
      </c>
      <c r="O14648" s="50">
        <v>5.1799999999999999E-2</v>
      </c>
      <c r="R14648" s="59"/>
    </row>
    <row r="14649" spans="11:18" x14ac:dyDescent="0.2">
      <c r="K14649" s="17">
        <v>14640</v>
      </c>
      <c r="L14649" s="50">
        <v>1.9315502773759818E-3</v>
      </c>
      <c r="M14649" s="50">
        <v>1.9470304003125585E-3</v>
      </c>
      <c r="N14649" s="50">
        <v>5.74E-2</v>
      </c>
      <c r="O14649" s="50">
        <v>5.74E-2</v>
      </c>
      <c r="R14649" s="59"/>
    </row>
    <row r="14650" spans="11:18" x14ac:dyDescent="0.2">
      <c r="K14650" s="17">
        <v>14641</v>
      </c>
      <c r="L14650" s="50">
        <v>1.7449916703906369E-3</v>
      </c>
      <c r="M14650" s="50">
        <v>1.7585279615501236E-3</v>
      </c>
      <c r="N14650" s="50">
        <v>0.05</v>
      </c>
      <c r="O14650" s="50">
        <v>5.0200000000000002E-2</v>
      </c>
      <c r="R14650" s="59"/>
    </row>
    <row r="14651" spans="11:18" x14ac:dyDescent="0.2">
      <c r="K14651" s="17">
        <v>14642</v>
      </c>
      <c r="L14651" s="50">
        <v>1.8973409224011444E-3</v>
      </c>
      <c r="M14651" s="50">
        <v>1.9116597016296275E-3</v>
      </c>
      <c r="N14651" s="50">
        <v>5.28E-2</v>
      </c>
      <c r="O14651" s="50">
        <v>5.3199999999999997E-2</v>
      </c>
      <c r="R14651" s="59"/>
    </row>
    <row r="14652" spans="11:18" x14ac:dyDescent="0.2">
      <c r="K14652" s="17">
        <v>14643</v>
      </c>
      <c r="L14652" s="50">
        <v>1.5515968724744971E-3</v>
      </c>
      <c r="M14652" s="50">
        <v>1.5643337657649087E-3</v>
      </c>
      <c r="N14652" s="50">
        <v>4.7E-2</v>
      </c>
      <c r="O14652" s="50">
        <v>4.7399999999999998E-2</v>
      </c>
      <c r="R14652" s="59"/>
    </row>
    <row r="14653" spans="11:18" x14ac:dyDescent="0.2">
      <c r="K14653" s="17">
        <v>14644</v>
      </c>
      <c r="L14653" s="50">
        <v>1.3830556869979184E-3</v>
      </c>
      <c r="M14653" s="50">
        <v>1.3939638829983316E-3</v>
      </c>
      <c r="N14653" s="50">
        <v>4.0399999999999998E-2</v>
      </c>
      <c r="O14653" s="50">
        <v>4.0599999999999997E-2</v>
      </c>
      <c r="R14653" s="59"/>
    </row>
    <row r="14654" spans="11:18" x14ac:dyDescent="0.2">
      <c r="K14654" s="17">
        <v>14645</v>
      </c>
      <c r="L14654" s="50">
        <v>1.6325518602718456E-3</v>
      </c>
      <c r="M14654" s="50">
        <v>1.6457019571328938E-3</v>
      </c>
      <c r="N14654" s="50">
        <v>4.8399999999999999E-2</v>
      </c>
      <c r="O14654" s="50">
        <v>4.9200000000000001E-2</v>
      </c>
      <c r="R14654" s="59"/>
    </row>
    <row r="14655" spans="11:18" x14ac:dyDescent="0.2">
      <c r="K14655" s="17">
        <v>14646</v>
      </c>
      <c r="L14655" s="50">
        <v>1.7692621408615795E-3</v>
      </c>
      <c r="M14655" s="50">
        <v>1.7841822045659274E-3</v>
      </c>
      <c r="N14655" s="50">
        <v>5.4399999999999997E-2</v>
      </c>
      <c r="O14655" s="50">
        <v>5.62E-2</v>
      </c>
      <c r="R14655" s="59"/>
    </row>
    <row r="14656" spans="11:18" x14ac:dyDescent="0.2">
      <c r="K14656" s="17">
        <v>14647</v>
      </c>
      <c r="L14656" s="50">
        <v>1.8912314143684575E-3</v>
      </c>
      <c r="M14656" s="50">
        <v>1.9051399464709987E-3</v>
      </c>
      <c r="N14656" s="50">
        <v>5.0999999999999997E-2</v>
      </c>
      <c r="O14656" s="50">
        <v>5.16E-2</v>
      </c>
      <c r="R14656" s="59"/>
    </row>
    <row r="14657" spans="11:18" x14ac:dyDescent="0.2">
      <c r="K14657" s="17">
        <v>14648</v>
      </c>
      <c r="L14657" s="50">
        <v>1.7368532627025448E-3</v>
      </c>
      <c r="M14657" s="50">
        <v>1.7502319368826833E-3</v>
      </c>
      <c r="N14657" s="50">
        <v>4.8800000000000003E-2</v>
      </c>
      <c r="O14657" s="50">
        <v>4.9799999999999997E-2</v>
      </c>
      <c r="R14657" s="59"/>
    </row>
    <row r="14658" spans="11:18" x14ac:dyDescent="0.2">
      <c r="K14658" s="17">
        <v>14649</v>
      </c>
      <c r="L14658" s="50">
        <v>1.698474581950627E-3</v>
      </c>
      <c r="M14658" s="50">
        <v>1.7114740795914948E-3</v>
      </c>
      <c r="N14658" s="50">
        <v>4.7800000000000002E-2</v>
      </c>
      <c r="O14658" s="50">
        <v>4.82E-2</v>
      </c>
      <c r="R14658" s="59"/>
    </row>
    <row r="14659" spans="11:18" x14ac:dyDescent="0.2">
      <c r="K14659" s="17">
        <v>14650</v>
      </c>
      <c r="L14659" s="50">
        <v>1.6620124968447399E-3</v>
      </c>
      <c r="M14659" s="50">
        <v>1.6757921709309822E-3</v>
      </c>
      <c r="N14659" s="50">
        <v>5.0999999999999997E-2</v>
      </c>
      <c r="O14659" s="50">
        <v>5.1400000000000001E-2</v>
      </c>
      <c r="R14659" s="59"/>
    </row>
    <row r="14660" spans="11:18" x14ac:dyDescent="0.2">
      <c r="K14660" s="17">
        <v>14651</v>
      </c>
      <c r="L14660" s="50">
        <v>1.7293497809444374E-3</v>
      </c>
      <c r="M14660" s="50">
        <v>1.7428257608188204E-3</v>
      </c>
      <c r="N14660" s="50">
        <v>4.9799999999999997E-2</v>
      </c>
      <c r="O14660" s="50">
        <v>0.05</v>
      </c>
      <c r="R14660" s="59"/>
    </row>
    <row r="14661" spans="11:18" x14ac:dyDescent="0.2">
      <c r="K14661" s="17">
        <v>14652</v>
      </c>
      <c r="L14661" s="50">
        <v>1.7166358760820611E-3</v>
      </c>
      <c r="M14661" s="50">
        <v>1.7308719716868631E-3</v>
      </c>
      <c r="N14661" s="50">
        <v>5.28E-2</v>
      </c>
      <c r="O14661" s="50">
        <v>5.2999999999999999E-2</v>
      </c>
      <c r="R14661" s="59"/>
    </row>
    <row r="14662" spans="11:18" x14ac:dyDescent="0.2">
      <c r="K14662" s="17">
        <v>14653</v>
      </c>
      <c r="L14662" s="50">
        <v>1.9129407641927099E-3</v>
      </c>
      <c r="M14662" s="50">
        <v>1.9273177340886577E-3</v>
      </c>
      <c r="N14662" s="50">
        <v>5.2999999999999999E-2</v>
      </c>
      <c r="O14662" s="50">
        <v>5.3199999999999997E-2</v>
      </c>
      <c r="R14662" s="59"/>
    </row>
    <row r="14663" spans="11:18" x14ac:dyDescent="0.2">
      <c r="K14663" s="17">
        <v>14654</v>
      </c>
      <c r="L14663" s="50">
        <v>1.7498843551001946E-3</v>
      </c>
      <c r="M14663" s="50">
        <v>1.7634510581706255E-3</v>
      </c>
      <c r="N14663" s="50">
        <v>5.0200000000000002E-2</v>
      </c>
      <c r="O14663" s="50">
        <v>5.04E-2</v>
      </c>
      <c r="R14663" s="59"/>
    </row>
    <row r="14664" spans="11:18" x14ac:dyDescent="0.2">
      <c r="K14664" s="17">
        <v>14655</v>
      </c>
      <c r="L14664" s="50">
        <v>1.6091223998397335E-3</v>
      </c>
      <c r="M14664" s="50">
        <v>1.6231631272207068E-3</v>
      </c>
      <c r="N14664" s="50">
        <v>5.1999999999999998E-2</v>
      </c>
      <c r="O14664" s="50">
        <v>5.2400000000000002E-2</v>
      </c>
      <c r="R14664" s="59"/>
    </row>
    <row r="14665" spans="11:18" x14ac:dyDescent="0.2">
      <c r="K14665" s="17">
        <v>14656</v>
      </c>
      <c r="L14665" s="50">
        <v>1.6297217843672257E-3</v>
      </c>
      <c r="M14665" s="50">
        <v>1.6428267768347599E-3</v>
      </c>
      <c r="N14665" s="50">
        <v>4.8599999999999997E-2</v>
      </c>
      <c r="O14665" s="50">
        <v>4.8599999999999997E-2</v>
      </c>
      <c r="R14665" s="59"/>
    </row>
    <row r="14666" spans="11:18" x14ac:dyDescent="0.2">
      <c r="K14666" s="17">
        <v>14657</v>
      </c>
      <c r="L14666" s="50">
        <v>1.8853862736762544E-3</v>
      </c>
      <c r="M14666" s="50">
        <v>1.8994828090002126E-3</v>
      </c>
      <c r="N14666" s="50">
        <v>5.1799999999999999E-2</v>
      </c>
      <c r="O14666" s="50">
        <v>5.2400000000000002E-2</v>
      </c>
      <c r="R14666" s="59"/>
    </row>
    <row r="14667" spans="11:18" x14ac:dyDescent="0.2">
      <c r="K14667" s="17">
        <v>14658</v>
      </c>
      <c r="L14667" s="50">
        <v>1.6135249923261335E-3</v>
      </c>
      <c r="M14667" s="50">
        <v>1.6271102831785828E-3</v>
      </c>
      <c r="N14667" s="50">
        <v>5.04E-2</v>
      </c>
      <c r="O14667" s="50">
        <v>5.0799999999999998E-2</v>
      </c>
      <c r="R14667" s="59"/>
    </row>
    <row r="14668" spans="11:18" x14ac:dyDescent="0.2">
      <c r="K14668" s="17">
        <v>14659</v>
      </c>
      <c r="L14668" s="50">
        <v>1.6579400091371924E-3</v>
      </c>
      <c r="M14668" s="50">
        <v>1.6708028666199968E-3</v>
      </c>
      <c r="N14668" s="50">
        <v>4.7399999999999998E-2</v>
      </c>
      <c r="O14668" s="50">
        <v>4.8000000000000001E-2</v>
      </c>
      <c r="R14668" s="59"/>
    </row>
    <row r="14669" spans="11:18" x14ac:dyDescent="0.2">
      <c r="K14669" s="17">
        <v>14660</v>
      </c>
      <c r="L14669" s="50">
        <v>1.7648457515646889E-3</v>
      </c>
      <c r="M14669" s="50">
        <v>1.7783732220381663E-3</v>
      </c>
      <c r="N14669" s="50">
        <v>0.05</v>
      </c>
      <c r="O14669" s="50">
        <v>5.0200000000000002E-2</v>
      </c>
      <c r="R14669" s="59"/>
    </row>
    <row r="14670" spans="11:18" x14ac:dyDescent="0.2">
      <c r="K14670" s="17">
        <v>14661</v>
      </c>
      <c r="L14670" s="50">
        <v>1.6839134645701521E-3</v>
      </c>
      <c r="M14670" s="50">
        <v>1.6973608246257648E-3</v>
      </c>
      <c r="N14670" s="50">
        <v>4.9599999999999998E-2</v>
      </c>
      <c r="O14670" s="50">
        <v>0.05</v>
      </c>
      <c r="R14670" s="59"/>
    </row>
    <row r="14671" spans="11:18" x14ac:dyDescent="0.2">
      <c r="K14671" s="17">
        <v>14662</v>
      </c>
      <c r="L14671" s="50">
        <v>1.5380174539486552E-3</v>
      </c>
      <c r="M14671" s="50">
        <v>1.5512029853261655E-3</v>
      </c>
      <c r="N14671" s="50">
        <v>4.9000000000000002E-2</v>
      </c>
      <c r="O14671" s="50">
        <v>4.9200000000000001E-2</v>
      </c>
      <c r="R14671" s="59"/>
    </row>
    <row r="14672" spans="11:18" x14ac:dyDescent="0.2">
      <c r="K14672" s="17">
        <v>14663</v>
      </c>
      <c r="L14672" s="50">
        <v>1.8920649990457825E-3</v>
      </c>
      <c r="M14672" s="50">
        <v>1.9063632032394085E-3</v>
      </c>
      <c r="N14672" s="50">
        <v>5.2600000000000001E-2</v>
      </c>
      <c r="O14672" s="50">
        <v>5.3199999999999997E-2</v>
      </c>
      <c r="R14672" s="59"/>
    </row>
    <row r="14673" spans="11:18" x14ac:dyDescent="0.2">
      <c r="K14673" s="17">
        <v>14664</v>
      </c>
      <c r="L14673" s="50">
        <v>1.6122509372814601E-3</v>
      </c>
      <c r="M14673" s="50">
        <v>1.6262462066078181E-3</v>
      </c>
      <c r="N14673" s="50">
        <v>5.1999999999999998E-2</v>
      </c>
      <c r="O14673" s="50">
        <v>5.2400000000000002E-2</v>
      </c>
      <c r="R14673" s="59"/>
    </row>
    <row r="14674" spans="11:18" x14ac:dyDescent="0.2">
      <c r="K14674" s="17">
        <v>14665</v>
      </c>
      <c r="L14674" s="50">
        <v>1.7024574212656002E-3</v>
      </c>
      <c r="M14674" s="50">
        <v>1.715441004106112E-3</v>
      </c>
      <c r="N14674" s="50">
        <v>4.7800000000000002E-2</v>
      </c>
      <c r="O14674" s="50">
        <v>4.82E-2</v>
      </c>
      <c r="R14674" s="59"/>
    </row>
    <row r="14675" spans="11:18" x14ac:dyDescent="0.2">
      <c r="K14675" s="17">
        <v>14666</v>
      </c>
      <c r="L14675" s="50">
        <v>1.6600198819236474E-3</v>
      </c>
      <c r="M14675" s="50">
        <v>1.6730149044357925E-3</v>
      </c>
      <c r="N14675" s="50">
        <v>4.8000000000000001E-2</v>
      </c>
      <c r="O14675" s="50">
        <v>4.82E-2</v>
      </c>
      <c r="R14675" s="59"/>
    </row>
    <row r="14676" spans="11:18" x14ac:dyDescent="0.2">
      <c r="K14676" s="17">
        <v>14667</v>
      </c>
      <c r="L14676" s="50">
        <v>2.1683434421660287E-3</v>
      </c>
      <c r="M14676" s="50">
        <v>2.1843092086023825E-3</v>
      </c>
      <c r="N14676" s="50">
        <v>5.8400000000000001E-2</v>
      </c>
      <c r="O14676" s="50">
        <v>5.9400000000000001E-2</v>
      </c>
      <c r="R14676" s="59"/>
    </row>
    <row r="14677" spans="11:18" x14ac:dyDescent="0.2">
      <c r="K14677" s="17">
        <v>14668</v>
      </c>
      <c r="L14677" s="50">
        <v>1.8913494667180083E-3</v>
      </c>
      <c r="M14677" s="50">
        <v>1.906564332859151E-3</v>
      </c>
      <c r="N14677" s="50">
        <v>5.6399999999999999E-2</v>
      </c>
      <c r="O14677" s="50">
        <v>5.6599999999999998E-2</v>
      </c>
      <c r="R14677" s="59"/>
    </row>
    <row r="14678" spans="11:18" x14ac:dyDescent="0.2">
      <c r="K14678" s="17">
        <v>14669</v>
      </c>
      <c r="L14678" s="50">
        <v>1.6172301831197395E-3</v>
      </c>
      <c r="M14678" s="50">
        <v>1.6306048472726445E-3</v>
      </c>
      <c r="N14678" s="50">
        <v>4.9399999999999999E-2</v>
      </c>
      <c r="O14678" s="50">
        <v>0.05</v>
      </c>
      <c r="R14678" s="59"/>
    </row>
    <row r="14679" spans="11:18" x14ac:dyDescent="0.2">
      <c r="K14679" s="17">
        <v>14670</v>
      </c>
      <c r="L14679" s="50">
        <v>1.7631140006801659E-3</v>
      </c>
      <c r="M14679" s="50">
        <v>1.7783319346946034E-3</v>
      </c>
      <c r="N14679" s="50">
        <v>5.6599999999999998E-2</v>
      </c>
      <c r="O14679" s="50">
        <v>5.6599999999999998E-2</v>
      </c>
      <c r="R14679" s="59"/>
    </row>
    <row r="14680" spans="11:18" x14ac:dyDescent="0.2">
      <c r="K14680" s="17">
        <v>14671</v>
      </c>
      <c r="L14680" s="50">
        <v>1.8135416342871043E-3</v>
      </c>
      <c r="M14680" s="50">
        <v>1.8278989659290324E-3</v>
      </c>
      <c r="N14680" s="50">
        <v>5.3199999999999997E-2</v>
      </c>
      <c r="O14680" s="50">
        <v>5.3400000000000003E-2</v>
      </c>
      <c r="R14680" s="59"/>
    </row>
    <row r="14681" spans="11:18" x14ac:dyDescent="0.2">
      <c r="K14681" s="17">
        <v>14672</v>
      </c>
      <c r="L14681" s="50">
        <v>1.676337663599536E-3</v>
      </c>
      <c r="M14681" s="50">
        <v>1.6898143097032214E-3</v>
      </c>
      <c r="N14681" s="50">
        <v>4.9599999999999998E-2</v>
      </c>
      <c r="O14681" s="50">
        <v>5.0200000000000002E-2</v>
      </c>
      <c r="R14681" s="59"/>
    </row>
    <row r="14682" spans="11:18" x14ac:dyDescent="0.2">
      <c r="K14682" s="17">
        <v>14673</v>
      </c>
      <c r="L14682" s="50">
        <v>1.6642741682234893E-3</v>
      </c>
      <c r="M14682" s="50">
        <v>1.6779002029196689E-3</v>
      </c>
      <c r="N14682" s="50">
        <v>5.04E-2</v>
      </c>
      <c r="O14682" s="50">
        <v>5.0599999999999999E-2</v>
      </c>
      <c r="R14682" s="59"/>
    </row>
    <row r="14683" spans="11:18" x14ac:dyDescent="0.2">
      <c r="K14683" s="17">
        <v>14674</v>
      </c>
      <c r="L14683" s="50">
        <v>1.5280552966071715E-3</v>
      </c>
      <c r="M14683" s="50">
        <v>1.5416357721577754E-3</v>
      </c>
      <c r="N14683" s="50">
        <v>5.04E-2</v>
      </c>
      <c r="O14683" s="50">
        <v>5.0799999999999998E-2</v>
      </c>
      <c r="R14683" s="59"/>
    </row>
    <row r="14684" spans="11:18" x14ac:dyDescent="0.2">
      <c r="K14684" s="17">
        <v>14675</v>
      </c>
      <c r="L14684" s="50">
        <v>1.7298723467358932E-3</v>
      </c>
      <c r="M14684" s="50">
        <v>1.7431653910848187E-3</v>
      </c>
      <c r="N14684" s="50">
        <v>4.9200000000000001E-2</v>
      </c>
      <c r="O14684" s="50">
        <v>4.9200000000000001E-2</v>
      </c>
      <c r="R14684" s="59"/>
    </row>
    <row r="14685" spans="11:18" x14ac:dyDescent="0.2">
      <c r="K14685" s="17">
        <v>14676</v>
      </c>
      <c r="L14685" s="50">
        <v>1.6720662995843899E-3</v>
      </c>
      <c r="M14685" s="50">
        <v>1.6854785800374259E-3</v>
      </c>
      <c r="N14685" s="50">
        <v>4.9599999999999998E-2</v>
      </c>
      <c r="O14685" s="50">
        <v>4.9799999999999997E-2</v>
      </c>
      <c r="R14685" s="59"/>
    </row>
    <row r="14686" spans="11:18" x14ac:dyDescent="0.2">
      <c r="K14686" s="17">
        <v>14677</v>
      </c>
      <c r="L14686" s="50">
        <v>1.6814869153623925E-3</v>
      </c>
      <c r="M14686" s="50">
        <v>1.694608894447131E-3</v>
      </c>
      <c r="N14686" s="50">
        <v>4.8599999999999997E-2</v>
      </c>
      <c r="O14686" s="50">
        <v>4.8599999999999997E-2</v>
      </c>
      <c r="R14686" s="59"/>
    </row>
    <row r="14687" spans="11:18" x14ac:dyDescent="0.2">
      <c r="K14687" s="17">
        <v>14678</v>
      </c>
      <c r="L14687" s="50">
        <v>1.7187782600404113E-3</v>
      </c>
      <c r="M14687" s="50">
        <v>1.7323093869653836E-3</v>
      </c>
      <c r="N14687" s="50">
        <v>0.05</v>
      </c>
      <c r="O14687" s="50">
        <v>5.04E-2</v>
      </c>
      <c r="R14687" s="59"/>
    </row>
    <row r="14688" spans="11:18" x14ac:dyDescent="0.2">
      <c r="K14688" s="17">
        <v>14679</v>
      </c>
      <c r="L14688" s="50">
        <v>1.9827401843795526E-3</v>
      </c>
      <c r="M14688" s="50">
        <v>1.9986728902766891E-3</v>
      </c>
      <c r="N14688" s="50">
        <v>5.8799999999999998E-2</v>
      </c>
      <c r="O14688" s="50">
        <v>5.9200000000000003E-2</v>
      </c>
      <c r="R14688" s="59"/>
    </row>
    <row r="14689" spans="11:18" x14ac:dyDescent="0.2">
      <c r="K14689" s="17">
        <v>14680</v>
      </c>
      <c r="L14689" s="50">
        <v>1.7464688505153282E-3</v>
      </c>
      <c r="M14689" s="50">
        <v>1.7596638825127335E-3</v>
      </c>
      <c r="N14689" s="50">
        <v>4.8800000000000003E-2</v>
      </c>
      <c r="O14689" s="50">
        <v>4.8800000000000003E-2</v>
      </c>
      <c r="R14689" s="59"/>
    </row>
    <row r="14690" spans="11:18" x14ac:dyDescent="0.2">
      <c r="K14690" s="17">
        <v>14681</v>
      </c>
      <c r="L14690" s="50">
        <v>1.7392834237420021E-3</v>
      </c>
      <c r="M14690" s="50">
        <v>1.7538693505416791E-3</v>
      </c>
      <c r="N14690" s="50">
        <v>5.3800000000000001E-2</v>
      </c>
      <c r="O14690" s="50">
        <v>5.4399999999999997E-2</v>
      </c>
      <c r="R14690" s="59"/>
    </row>
    <row r="14691" spans="11:18" x14ac:dyDescent="0.2">
      <c r="K14691" s="17">
        <v>14682</v>
      </c>
      <c r="L14691" s="50">
        <v>1.6530871178975087E-3</v>
      </c>
      <c r="M14691" s="50">
        <v>1.6660619665010692E-3</v>
      </c>
      <c r="N14691" s="50">
        <v>4.7800000000000002E-2</v>
      </c>
      <c r="O14691" s="50">
        <v>4.82E-2</v>
      </c>
      <c r="R14691" s="59"/>
    </row>
    <row r="14692" spans="11:18" x14ac:dyDescent="0.2">
      <c r="K14692" s="17">
        <v>14683</v>
      </c>
      <c r="L14692" s="50">
        <v>1.7912172247647278E-3</v>
      </c>
      <c r="M14692" s="50">
        <v>1.8058572825106235E-3</v>
      </c>
      <c r="N14692" s="50">
        <v>5.3999999999999999E-2</v>
      </c>
      <c r="O14692" s="50">
        <v>5.4399999999999997E-2</v>
      </c>
      <c r="R14692" s="59"/>
    </row>
    <row r="14693" spans="11:18" x14ac:dyDescent="0.2">
      <c r="K14693" s="17">
        <v>14684</v>
      </c>
      <c r="L14693" s="50">
        <v>1.4749672381075391E-3</v>
      </c>
      <c r="M14693" s="50">
        <v>1.4879344577345367E-3</v>
      </c>
      <c r="N14693" s="50">
        <v>4.8000000000000001E-2</v>
      </c>
      <c r="O14693" s="50">
        <v>4.8599999999999997E-2</v>
      </c>
      <c r="R14693" s="59"/>
    </row>
    <row r="14694" spans="11:18" x14ac:dyDescent="0.2">
      <c r="K14694" s="17">
        <v>14685</v>
      </c>
      <c r="L14694" s="50">
        <v>1.8984099449368347E-3</v>
      </c>
      <c r="M14694" s="50">
        <v>1.9132812943436839E-3</v>
      </c>
      <c r="N14694" s="50">
        <v>5.4600000000000003E-2</v>
      </c>
      <c r="O14694" s="50">
        <v>5.5199999999999999E-2</v>
      </c>
      <c r="R14694" s="59"/>
    </row>
    <row r="14695" spans="11:18" x14ac:dyDescent="0.2">
      <c r="K14695" s="17">
        <v>14686</v>
      </c>
      <c r="L14695" s="50">
        <v>1.7517836888932745E-3</v>
      </c>
      <c r="M14695" s="50">
        <v>1.7657046741551255E-3</v>
      </c>
      <c r="N14695" s="50">
        <v>5.16E-2</v>
      </c>
      <c r="O14695" s="50">
        <v>5.16E-2</v>
      </c>
      <c r="R14695" s="59"/>
    </row>
    <row r="14696" spans="11:18" x14ac:dyDescent="0.2">
      <c r="K14696" s="17">
        <v>14687</v>
      </c>
      <c r="L14696" s="50">
        <v>1.6402207560138795E-3</v>
      </c>
      <c r="M14696" s="50">
        <v>1.6538464859905278E-3</v>
      </c>
      <c r="N14696" s="50">
        <v>5.0599999999999999E-2</v>
      </c>
      <c r="O14696" s="50">
        <v>5.0599999999999999E-2</v>
      </c>
      <c r="R14696" s="59"/>
    </row>
    <row r="14697" spans="11:18" x14ac:dyDescent="0.2">
      <c r="K14697" s="17">
        <v>14688</v>
      </c>
      <c r="L14697" s="50">
        <v>1.7434214676192085E-3</v>
      </c>
      <c r="M14697" s="50">
        <v>1.7566693410737877E-3</v>
      </c>
      <c r="N14697" s="50">
        <v>4.9000000000000002E-2</v>
      </c>
      <c r="O14697" s="50">
        <v>4.9200000000000001E-2</v>
      </c>
      <c r="R14697" s="59"/>
    </row>
    <row r="14698" spans="11:18" x14ac:dyDescent="0.2">
      <c r="K14698" s="17">
        <v>14689</v>
      </c>
      <c r="L14698" s="50">
        <v>1.8316644399196242E-3</v>
      </c>
      <c r="M14698" s="50">
        <v>1.8462320500914633E-3</v>
      </c>
      <c r="N14698" s="50">
        <v>5.3600000000000002E-2</v>
      </c>
      <c r="O14698" s="50">
        <v>5.4199999999999998E-2</v>
      </c>
      <c r="R14698" s="59"/>
    </row>
    <row r="14699" spans="11:18" x14ac:dyDescent="0.2">
      <c r="K14699" s="17">
        <v>14690</v>
      </c>
      <c r="L14699" s="50">
        <v>1.8896585910117675E-3</v>
      </c>
      <c r="M14699" s="50">
        <v>1.9040291706833128E-3</v>
      </c>
      <c r="N14699" s="50">
        <v>5.28E-2</v>
      </c>
      <c r="O14699" s="50">
        <v>5.3400000000000003E-2</v>
      </c>
      <c r="R14699" s="59"/>
    </row>
    <row r="14700" spans="11:18" x14ac:dyDescent="0.2">
      <c r="K14700" s="17">
        <v>14691</v>
      </c>
      <c r="L14700" s="50">
        <v>1.840913550708602E-3</v>
      </c>
      <c r="M14700" s="50">
        <v>1.8556397221852717E-3</v>
      </c>
      <c r="N14700" s="50">
        <v>5.4600000000000003E-2</v>
      </c>
      <c r="O14700" s="50">
        <v>5.4600000000000003E-2</v>
      </c>
      <c r="R14700" s="59"/>
    </row>
    <row r="14701" spans="11:18" x14ac:dyDescent="0.2">
      <c r="K14701" s="17">
        <v>14692</v>
      </c>
      <c r="L14701" s="50">
        <v>1.8133537122011379E-3</v>
      </c>
      <c r="M14701" s="50">
        <v>1.8276635272126544E-3</v>
      </c>
      <c r="N14701" s="50">
        <v>5.28E-2</v>
      </c>
      <c r="O14701" s="50">
        <v>5.3199999999999997E-2</v>
      </c>
      <c r="R14701" s="59"/>
    </row>
    <row r="14702" spans="11:18" x14ac:dyDescent="0.2">
      <c r="K14702" s="17">
        <v>14693</v>
      </c>
      <c r="L14702" s="50">
        <v>1.8544678485370775E-3</v>
      </c>
      <c r="M14702" s="50">
        <v>1.8688767474938871E-3</v>
      </c>
      <c r="N14702" s="50">
        <v>5.3199999999999997E-2</v>
      </c>
      <c r="O14702" s="50">
        <v>5.3600000000000002E-2</v>
      </c>
      <c r="R14702" s="59"/>
    </row>
    <row r="14703" spans="11:18" x14ac:dyDescent="0.2">
      <c r="K14703" s="17">
        <v>14694</v>
      </c>
      <c r="L14703" s="50">
        <v>1.7448624823556613E-3</v>
      </c>
      <c r="M14703" s="50">
        <v>1.7591111494788415E-3</v>
      </c>
      <c r="N14703" s="50">
        <v>5.28E-2</v>
      </c>
      <c r="O14703" s="50">
        <v>5.2999999999999999E-2</v>
      </c>
      <c r="R14703" s="59"/>
    </row>
    <row r="14704" spans="11:18" x14ac:dyDescent="0.2">
      <c r="K14704" s="17">
        <v>14695</v>
      </c>
      <c r="L14704" s="50">
        <v>1.7654805650776893E-3</v>
      </c>
      <c r="M14704" s="50">
        <v>1.7798716080048031E-3</v>
      </c>
      <c r="N14704" s="50">
        <v>5.3400000000000003E-2</v>
      </c>
      <c r="O14704" s="50">
        <v>5.3400000000000003E-2</v>
      </c>
      <c r="R14704" s="59"/>
    </row>
    <row r="14705" spans="11:18" x14ac:dyDescent="0.2">
      <c r="K14705" s="17">
        <v>14696</v>
      </c>
      <c r="L14705" s="50">
        <v>1.4521189919428708E-3</v>
      </c>
      <c r="M14705" s="50">
        <v>1.4654417416733417E-3</v>
      </c>
      <c r="N14705" s="50">
        <v>4.9599999999999998E-2</v>
      </c>
      <c r="O14705" s="50">
        <v>4.9799999999999997E-2</v>
      </c>
      <c r="R14705" s="59"/>
    </row>
    <row r="14706" spans="11:18" x14ac:dyDescent="0.2">
      <c r="K14706" s="17">
        <v>14697</v>
      </c>
      <c r="L14706" s="50">
        <v>1.6282713071829602E-3</v>
      </c>
      <c r="M14706" s="50">
        <v>1.6417363516445544E-3</v>
      </c>
      <c r="N14706" s="50">
        <v>4.9799999999999997E-2</v>
      </c>
      <c r="O14706" s="50">
        <v>0.05</v>
      </c>
      <c r="R14706" s="59"/>
    </row>
    <row r="14707" spans="11:18" x14ac:dyDescent="0.2">
      <c r="K14707" s="17">
        <v>14698</v>
      </c>
      <c r="L14707" s="50">
        <v>1.4682986384223519E-3</v>
      </c>
      <c r="M14707" s="50">
        <v>1.4822197005198107E-3</v>
      </c>
      <c r="N14707" s="50">
        <v>5.1799999999999999E-2</v>
      </c>
      <c r="O14707" s="50">
        <v>5.2200000000000003E-2</v>
      </c>
      <c r="R14707" s="59"/>
    </row>
    <row r="14708" spans="11:18" x14ac:dyDescent="0.2">
      <c r="K14708" s="17">
        <v>14699</v>
      </c>
      <c r="L14708" s="50">
        <v>1.7504866574632387E-3</v>
      </c>
      <c r="M14708" s="50">
        <v>1.7645690212098315E-3</v>
      </c>
      <c r="N14708" s="50">
        <v>5.2200000000000003E-2</v>
      </c>
      <c r="O14708" s="50">
        <v>5.2400000000000002E-2</v>
      </c>
      <c r="R14708" s="59"/>
    </row>
    <row r="14709" spans="11:18" x14ac:dyDescent="0.2">
      <c r="K14709" s="17">
        <v>14700</v>
      </c>
      <c r="L14709" s="50">
        <v>1.7975578655150641E-3</v>
      </c>
      <c r="M14709" s="50">
        <v>1.810865454139238E-3</v>
      </c>
      <c r="N14709" s="50">
        <v>4.8800000000000003E-2</v>
      </c>
      <c r="O14709" s="50">
        <v>4.9599999999999998E-2</v>
      </c>
      <c r="R14709" s="59"/>
    </row>
    <row r="14710" spans="11:18" x14ac:dyDescent="0.2">
      <c r="K14710" s="17">
        <v>14701</v>
      </c>
      <c r="L14710" s="50">
        <v>1.9088360604249399E-3</v>
      </c>
      <c r="M14710" s="50">
        <v>1.9228758519325676E-3</v>
      </c>
      <c r="N14710" s="50">
        <v>5.1799999999999999E-2</v>
      </c>
      <c r="O14710" s="50">
        <v>5.2200000000000003E-2</v>
      </c>
      <c r="R14710" s="59"/>
    </row>
    <row r="14711" spans="11:18" x14ac:dyDescent="0.2">
      <c r="K14711" s="17">
        <v>14702</v>
      </c>
      <c r="L14711" s="50">
        <v>1.6485461017962777E-3</v>
      </c>
      <c r="M14711" s="50">
        <v>1.6619449804357914E-3</v>
      </c>
      <c r="N14711" s="50">
        <v>4.9399999999999999E-2</v>
      </c>
      <c r="O14711" s="50">
        <v>0.05</v>
      </c>
      <c r="R14711" s="59"/>
    </row>
    <row r="14712" spans="11:18" x14ac:dyDescent="0.2">
      <c r="K14712" s="17">
        <v>14703</v>
      </c>
      <c r="L14712" s="50">
        <v>1.5673252743242149E-3</v>
      </c>
      <c r="M14712" s="50">
        <v>1.5810277975677053E-3</v>
      </c>
      <c r="N14712" s="50">
        <v>5.0799999999999998E-2</v>
      </c>
      <c r="O14712" s="50">
        <v>5.0999999999999997E-2</v>
      </c>
      <c r="R14712" s="59"/>
    </row>
    <row r="14713" spans="11:18" x14ac:dyDescent="0.2">
      <c r="K14713" s="17">
        <v>14704</v>
      </c>
      <c r="L14713" s="50">
        <v>1.9290982347092856E-3</v>
      </c>
      <c r="M14713" s="50">
        <v>1.9430409457959704E-3</v>
      </c>
      <c r="N14713" s="50">
        <v>5.1400000000000001E-2</v>
      </c>
      <c r="O14713" s="50">
        <v>5.16E-2</v>
      </c>
      <c r="R14713" s="59"/>
    </row>
    <row r="14714" spans="11:18" x14ac:dyDescent="0.2">
      <c r="K14714" s="17">
        <v>14705</v>
      </c>
      <c r="L14714" s="50">
        <v>1.4841475089545249E-3</v>
      </c>
      <c r="M14714" s="50">
        <v>1.4974593325399303E-3</v>
      </c>
      <c r="N14714" s="50">
        <v>4.9200000000000001E-2</v>
      </c>
      <c r="O14714" s="50">
        <v>4.9599999999999998E-2</v>
      </c>
      <c r="R14714" s="59"/>
    </row>
    <row r="14715" spans="11:18" x14ac:dyDescent="0.2">
      <c r="K14715" s="17">
        <v>14706</v>
      </c>
      <c r="L14715" s="50">
        <v>1.9156494883462887E-3</v>
      </c>
      <c r="M14715" s="50">
        <v>1.9303058415375514E-3</v>
      </c>
      <c r="N14715" s="50">
        <v>5.3999999999999999E-2</v>
      </c>
      <c r="O14715" s="50">
        <v>5.4600000000000003E-2</v>
      </c>
      <c r="R14715" s="59"/>
    </row>
    <row r="14716" spans="11:18" x14ac:dyDescent="0.2">
      <c r="K14716" s="17">
        <v>14707</v>
      </c>
      <c r="L14716" s="50">
        <v>1.7800610654013272E-3</v>
      </c>
      <c r="M14716" s="50">
        <v>1.7938605710979402E-3</v>
      </c>
      <c r="N14716" s="50">
        <v>5.0999999999999997E-2</v>
      </c>
      <c r="O14716" s="50">
        <v>5.1400000000000001E-2</v>
      </c>
      <c r="R14716" s="59"/>
    </row>
    <row r="14717" spans="11:18" x14ac:dyDescent="0.2">
      <c r="K14717" s="17">
        <v>14708</v>
      </c>
      <c r="L14717" s="50">
        <v>1.7910671803864726E-3</v>
      </c>
      <c r="M14717" s="50">
        <v>1.8052082354589529E-3</v>
      </c>
      <c r="N14717" s="50">
        <v>5.2200000000000003E-2</v>
      </c>
      <c r="O14717" s="50">
        <v>5.2600000000000001E-2</v>
      </c>
      <c r="R14717" s="59"/>
    </row>
    <row r="14718" spans="11:18" x14ac:dyDescent="0.2">
      <c r="K14718" s="17">
        <v>14709</v>
      </c>
      <c r="L14718" s="50">
        <v>1.9345808282503953E-3</v>
      </c>
      <c r="M14718" s="50">
        <v>1.9499701418033818E-3</v>
      </c>
      <c r="N14718" s="50">
        <v>5.6800000000000003E-2</v>
      </c>
      <c r="O14718" s="50">
        <v>5.7599999999999998E-2</v>
      </c>
      <c r="R14718" s="59"/>
    </row>
    <row r="14719" spans="11:18" x14ac:dyDescent="0.2">
      <c r="K14719" s="17">
        <v>14710</v>
      </c>
      <c r="L14719" s="50">
        <v>1.6266570129382448E-3</v>
      </c>
      <c r="M14719" s="50">
        <v>1.6394865062451572E-3</v>
      </c>
      <c r="N14719" s="50">
        <v>4.7199999999999999E-2</v>
      </c>
      <c r="O14719" s="50">
        <v>4.7800000000000002E-2</v>
      </c>
      <c r="R14719" s="59"/>
    </row>
    <row r="14720" spans="11:18" x14ac:dyDescent="0.2">
      <c r="K14720" s="17">
        <v>14711</v>
      </c>
      <c r="L14720" s="50">
        <v>1.5374214750757923E-3</v>
      </c>
      <c r="M14720" s="50">
        <v>1.5504443912899735E-3</v>
      </c>
      <c r="N14720" s="50">
        <v>4.82E-2</v>
      </c>
      <c r="O14720" s="50">
        <v>4.8399999999999999E-2</v>
      </c>
      <c r="R14720" s="59"/>
    </row>
    <row r="14721" spans="11:18" x14ac:dyDescent="0.2">
      <c r="K14721" s="17">
        <v>14712</v>
      </c>
      <c r="L14721" s="50">
        <v>1.5530743476533254E-3</v>
      </c>
      <c r="M14721" s="50">
        <v>1.5655540593133698E-3</v>
      </c>
      <c r="N14721" s="50">
        <v>4.5999999999999999E-2</v>
      </c>
      <c r="O14721" s="50">
        <v>4.6399999999999997E-2</v>
      </c>
      <c r="R14721" s="59"/>
    </row>
    <row r="14722" spans="11:18" x14ac:dyDescent="0.2">
      <c r="K14722" s="17">
        <v>14713</v>
      </c>
      <c r="L14722" s="50">
        <v>1.6803387116916405E-3</v>
      </c>
      <c r="M14722" s="50">
        <v>1.6941126813482847E-3</v>
      </c>
      <c r="N14722" s="50">
        <v>5.0799999999999998E-2</v>
      </c>
      <c r="O14722" s="50">
        <v>5.1200000000000002E-2</v>
      </c>
      <c r="R14722" s="59"/>
    </row>
    <row r="14723" spans="11:18" x14ac:dyDescent="0.2">
      <c r="K14723" s="17">
        <v>14714</v>
      </c>
      <c r="L14723" s="50">
        <v>1.6003885573903399E-3</v>
      </c>
      <c r="M14723" s="50">
        <v>1.6131838786581046E-3</v>
      </c>
      <c r="N14723" s="50">
        <v>4.7399999999999998E-2</v>
      </c>
      <c r="O14723" s="50">
        <v>4.7600000000000003E-2</v>
      </c>
      <c r="R14723" s="59"/>
    </row>
    <row r="14724" spans="11:18" x14ac:dyDescent="0.2">
      <c r="K14724" s="17">
        <v>14715</v>
      </c>
      <c r="L14724" s="50">
        <v>1.8798605939548761E-3</v>
      </c>
      <c r="M14724" s="50">
        <v>1.8942327806295664E-3</v>
      </c>
      <c r="N14724" s="50">
        <v>5.2999999999999999E-2</v>
      </c>
      <c r="O14724" s="50">
        <v>5.3199999999999997E-2</v>
      </c>
      <c r="R14724" s="59"/>
    </row>
    <row r="14725" spans="11:18" x14ac:dyDescent="0.2">
      <c r="K14725" s="17">
        <v>14716</v>
      </c>
      <c r="L14725" s="50">
        <v>1.9351491392330736E-3</v>
      </c>
      <c r="M14725" s="50">
        <v>1.9502373401413145E-3</v>
      </c>
      <c r="N14725" s="50">
        <v>5.5800000000000002E-2</v>
      </c>
      <c r="O14725" s="50">
        <v>5.6000000000000001E-2</v>
      </c>
      <c r="R14725" s="59"/>
    </row>
    <row r="14726" spans="11:18" x14ac:dyDescent="0.2">
      <c r="K14726" s="17">
        <v>14717</v>
      </c>
      <c r="L14726" s="50">
        <v>1.6833296295413335E-3</v>
      </c>
      <c r="M14726" s="50">
        <v>1.6969920120305329E-3</v>
      </c>
      <c r="N14726" s="50">
        <v>5.0599999999999999E-2</v>
      </c>
      <c r="O14726" s="50">
        <v>5.0999999999999997E-2</v>
      </c>
      <c r="R14726" s="59"/>
    </row>
    <row r="14727" spans="11:18" x14ac:dyDescent="0.2">
      <c r="K14727" s="17">
        <v>14718</v>
      </c>
      <c r="L14727" s="50">
        <v>1.7134959435237582E-3</v>
      </c>
      <c r="M14727" s="50">
        <v>1.7278001462679275E-3</v>
      </c>
      <c r="N14727" s="50">
        <v>5.28E-2</v>
      </c>
      <c r="O14727" s="50">
        <v>5.3400000000000003E-2</v>
      </c>
      <c r="R14727" s="59"/>
    </row>
    <row r="14728" spans="11:18" x14ac:dyDescent="0.2">
      <c r="K14728" s="17">
        <v>14719</v>
      </c>
      <c r="L14728" s="50">
        <v>1.9113610884862922E-3</v>
      </c>
      <c r="M14728" s="50">
        <v>1.9256312520216565E-3</v>
      </c>
      <c r="N14728" s="50">
        <v>5.2600000000000001E-2</v>
      </c>
      <c r="O14728" s="50">
        <v>5.28E-2</v>
      </c>
      <c r="R14728" s="59"/>
    </row>
    <row r="14729" spans="11:18" x14ac:dyDescent="0.2">
      <c r="K14729" s="17">
        <v>14720</v>
      </c>
      <c r="L14729" s="50">
        <v>1.7414340294765339E-3</v>
      </c>
      <c r="M14729" s="50">
        <v>1.7552679289322846E-3</v>
      </c>
      <c r="N14729" s="50">
        <v>5.1200000000000002E-2</v>
      </c>
      <c r="O14729" s="50">
        <v>5.1400000000000001E-2</v>
      </c>
      <c r="R14729" s="59"/>
    </row>
    <row r="14730" spans="11:18" x14ac:dyDescent="0.2">
      <c r="K14730" s="17">
        <v>14721</v>
      </c>
      <c r="L14730" s="50">
        <v>1.6870225759604074E-3</v>
      </c>
      <c r="M14730" s="50">
        <v>1.7008521620074078E-3</v>
      </c>
      <c r="N14730" s="50">
        <v>5.0999999999999997E-2</v>
      </c>
      <c r="O14730" s="50">
        <v>5.16E-2</v>
      </c>
      <c r="R14730" s="59"/>
    </row>
    <row r="14731" spans="11:18" x14ac:dyDescent="0.2">
      <c r="K14731" s="17">
        <v>14722</v>
      </c>
      <c r="L14731" s="50">
        <v>1.8422296180276979E-3</v>
      </c>
      <c r="M14731" s="50">
        <v>1.8568468422423721E-3</v>
      </c>
      <c r="N14731" s="50">
        <v>5.3800000000000001E-2</v>
      </c>
      <c r="O14731" s="50">
        <v>5.4399999999999997E-2</v>
      </c>
      <c r="R14731" s="59"/>
    </row>
    <row r="14732" spans="11:18" x14ac:dyDescent="0.2">
      <c r="K14732" s="17">
        <v>14723</v>
      </c>
      <c r="L14732" s="50">
        <v>1.7827507857184923E-3</v>
      </c>
      <c r="M14732" s="50">
        <v>1.7972435297717499E-3</v>
      </c>
      <c r="N14732" s="50">
        <v>5.3600000000000002E-2</v>
      </c>
      <c r="O14732" s="50">
        <v>5.3999999999999999E-2</v>
      </c>
      <c r="R14732" s="59"/>
    </row>
    <row r="14733" spans="11:18" x14ac:dyDescent="0.2">
      <c r="K14733" s="17">
        <v>14724</v>
      </c>
      <c r="L14733" s="50">
        <v>1.6464501915336356E-3</v>
      </c>
      <c r="M14733" s="50">
        <v>1.6599536328064694E-3</v>
      </c>
      <c r="N14733" s="50">
        <v>0.05</v>
      </c>
      <c r="O14733" s="50">
        <v>5.0200000000000002E-2</v>
      </c>
      <c r="R14733" s="59"/>
    </row>
    <row r="14734" spans="11:18" x14ac:dyDescent="0.2">
      <c r="K14734" s="17">
        <v>14725</v>
      </c>
      <c r="L14734" s="50">
        <v>1.7082889313237341E-3</v>
      </c>
      <c r="M14734" s="50">
        <v>1.7218852684973709E-3</v>
      </c>
      <c r="N14734" s="50">
        <v>5.04E-2</v>
      </c>
      <c r="O14734" s="50">
        <v>5.04E-2</v>
      </c>
      <c r="R14734" s="59"/>
    </row>
    <row r="14735" spans="11:18" x14ac:dyDescent="0.2">
      <c r="K14735" s="17">
        <v>14726</v>
      </c>
      <c r="L14735" s="50">
        <v>1.8757511691233375E-3</v>
      </c>
      <c r="M14735" s="50">
        <v>1.8898110252445316E-3</v>
      </c>
      <c r="N14735" s="50">
        <v>5.1799999999999999E-2</v>
      </c>
      <c r="O14735" s="50">
        <v>5.1999999999999998E-2</v>
      </c>
      <c r="R14735" s="59"/>
    </row>
    <row r="14736" spans="11:18" x14ac:dyDescent="0.2">
      <c r="K14736" s="17">
        <v>14727</v>
      </c>
      <c r="L14736" s="50">
        <v>1.7563542671393023E-3</v>
      </c>
      <c r="M14736" s="50">
        <v>1.7711490967303408E-3</v>
      </c>
      <c r="N14736" s="50">
        <v>5.4800000000000001E-2</v>
      </c>
      <c r="O14736" s="50">
        <v>5.5199999999999999E-2</v>
      </c>
      <c r="R14736" s="59"/>
    </row>
    <row r="14737" spans="11:18" x14ac:dyDescent="0.2">
      <c r="K14737" s="17">
        <v>14728</v>
      </c>
      <c r="L14737" s="50">
        <v>1.7722860862690872E-3</v>
      </c>
      <c r="M14737" s="50">
        <v>1.7865586642602082E-3</v>
      </c>
      <c r="N14737" s="50">
        <v>5.28E-2</v>
      </c>
      <c r="O14737" s="50">
        <v>5.2999999999999999E-2</v>
      </c>
      <c r="R14737" s="59"/>
    </row>
    <row r="14738" spans="11:18" x14ac:dyDescent="0.2">
      <c r="K14738" s="17">
        <v>14729</v>
      </c>
      <c r="L14738" s="50">
        <v>1.9248704830930261E-3</v>
      </c>
      <c r="M14738" s="50">
        <v>1.9386413494992163E-3</v>
      </c>
      <c r="N14738" s="50">
        <v>5.0799999999999998E-2</v>
      </c>
      <c r="O14738" s="50">
        <v>5.0799999999999998E-2</v>
      </c>
      <c r="R14738" s="59"/>
    </row>
    <row r="14739" spans="11:18" x14ac:dyDescent="0.2">
      <c r="K14739" s="17">
        <v>14730</v>
      </c>
      <c r="L14739" s="50">
        <v>1.5815557979388176E-3</v>
      </c>
      <c r="M14739" s="50">
        <v>1.5946039065589535E-3</v>
      </c>
      <c r="N14739" s="50">
        <v>4.82E-2</v>
      </c>
      <c r="O14739" s="50">
        <v>4.8599999999999997E-2</v>
      </c>
      <c r="R14739" s="59"/>
    </row>
    <row r="14740" spans="11:18" x14ac:dyDescent="0.2">
      <c r="K14740" s="17">
        <v>14731</v>
      </c>
      <c r="L14740" s="50">
        <v>1.8454494500342814E-3</v>
      </c>
      <c r="M14740" s="50">
        <v>1.8589884459996543E-3</v>
      </c>
      <c r="N14740" s="50">
        <v>0.05</v>
      </c>
      <c r="O14740" s="50">
        <v>5.0200000000000002E-2</v>
      </c>
      <c r="R14740" s="59"/>
    </row>
    <row r="14741" spans="11:18" x14ac:dyDescent="0.2">
      <c r="K14741" s="17">
        <v>14732</v>
      </c>
      <c r="L14741" s="50">
        <v>1.7965324102793669E-3</v>
      </c>
      <c r="M14741" s="50">
        <v>1.8102987771683135E-3</v>
      </c>
      <c r="N14741" s="50">
        <v>5.0799999999999998E-2</v>
      </c>
      <c r="O14741" s="50">
        <v>5.1200000000000002E-2</v>
      </c>
      <c r="R14741" s="59"/>
    </row>
    <row r="14742" spans="11:18" x14ac:dyDescent="0.2">
      <c r="K14742" s="17">
        <v>14733</v>
      </c>
      <c r="L14742" s="50">
        <v>1.8326667400197162E-3</v>
      </c>
      <c r="M14742" s="50">
        <v>1.8481152473386292E-3</v>
      </c>
      <c r="N14742" s="50">
        <v>5.74E-2</v>
      </c>
      <c r="O14742" s="50">
        <v>5.7599999999999998E-2</v>
      </c>
      <c r="R14742" s="59"/>
    </row>
    <row r="14743" spans="11:18" x14ac:dyDescent="0.2">
      <c r="K14743" s="17">
        <v>14734</v>
      </c>
      <c r="L14743" s="50">
        <v>1.4643460068941635E-3</v>
      </c>
      <c r="M14743" s="50">
        <v>1.4766331212977973E-3</v>
      </c>
      <c r="N14743" s="50">
        <v>4.5600000000000002E-2</v>
      </c>
      <c r="O14743" s="50">
        <v>4.58E-2</v>
      </c>
      <c r="R14743" s="59"/>
    </row>
    <row r="14744" spans="11:18" x14ac:dyDescent="0.2">
      <c r="K14744" s="17">
        <v>14735</v>
      </c>
      <c r="L14744" s="50">
        <v>1.8081772397950534E-3</v>
      </c>
      <c r="M14744" s="50">
        <v>1.8223086530804239E-3</v>
      </c>
      <c r="N14744" s="50">
        <v>5.2200000000000003E-2</v>
      </c>
      <c r="O14744" s="50">
        <v>5.2400000000000002E-2</v>
      </c>
      <c r="R14744" s="59"/>
    </row>
    <row r="14745" spans="11:18" x14ac:dyDescent="0.2">
      <c r="K14745" s="17">
        <v>14736</v>
      </c>
      <c r="L14745" s="50">
        <v>1.6731475981497373E-3</v>
      </c>
      <c r="M14745" s="50">
        <v>1.6870164441780925E-3</v>
      </c>
      <c r="N14745" s="50">
        <v>5.1200000000000002E-2</v>
      </c>
      <c r="O14745" s="50">
        <v>5.16E-2</v>
      </c>
      <c r="R14745" s="59"/>
    </row>
    <row r="14746" spans="11:18" x14ac:dyDescent="0.2">
      <c r="K14746" s="17">
        <v>14737</v>
      </c>
      <c r="L14746" s="50">
        <v>1.8807870593275254E-3</v>
      </c>
      <c r="M14746" s="50">
        <v>1.8948959146048981E-3</v>
      </c>
      <c r="N14746" s="50">
        <v>5.1999999999999998E-2</v>
      </c>
      <c r="O14746" s="50">
        <v>5.2200000000000003E-2</v>
      </c>
      <c r="R14746" s="59"/>
    </row>
    <row r="14747" spans="11:18" x14ac:dyDescent="0.2">
      <c r="K14747" s="17">
        <v>14738</v>
      </c>
      <c r="L14747" s="50">
        <v>1.837062083495871E-3</v>
      </c>
      <c r="M14747" s="50">
        <v>1.8512810390313465E-3</v>
      </c>
      <c r="N14747" s="50">
        <v>5.2400000000000002E-2</v>
      </c>
      <c r="O14747" s="50">
        <v>5.28E-2</v>
      </c>
      <c r="R14747" s="59"/>
    </row>
    <row r="14748" spans="11:18" x14ac:dyDescent="0.2">
      <c r="K14748" s="17">
        <v>14739</v>
      </c>
      <c r="L14748" s="50">
        <v>1.5948744654178024E-3</v>
      </c>
      <c r="M14748" s="50">
        <v>1.6080359522255869E-3</v>
      </c>
      <c r="N14748" s="50">
        <v>4.8599999999999997E-2</v>
      </c>
      <c r="O14748" s="50">
        <v>4.9200000000000001E-2</v>
      </c>
      <c r="R14748" s="59"/>
    </row>
    <row r="14749" spans="11:18" x14ac:dyDescent="0.2">
      <c r="K14749" s="17">
        <v>14740</v>
      </c>
      <c r="L14749" s="50">
        <v>1.675489268347059E-3</v>
      </c>
      <c r="M14749" s="50">
        <v>1.6893431476559507E-3</v>
      </c>
      <c r="N14749" s="50">
        <v>5.0999999999999997E-2</v>
      </c>
      <c r="O14749" s="50">
        <v>5.16E-2</v>
      </c>
      <c r="R14749" s="59"/>
    </row>
    <row r="14750" spans="11:18" x14ac:dyDescent="0.2">
      <c r="K14750" s="17">
        <v>14741</v>
      </c>
      <c r="L14750" s="50">
        <v>1.7076976626763159E-3</v>
      </c>
      <c r="M14750" s="50">
        <v>1.7200872559400616E-3</v>
      </c>
      <c r="N14750" s="50">
        <v>4.5600000000000002E-2</v>
      </c>
      <c r="O14750" s="50">
        <v>4.58E-2</v>
      </c>
      <c r="R14750" s="59"/>
    </row>
    <row r="14751" spans="11:18" x14ac:dyDescent="0.2">
      <c r="K14751" s="17">
        <v>14742</v>
      </c>
      <c r="L14751" s="50">
        <v>1.7334420731311367E-3</v>
      </c>
      <c r="M14751" s="50">
        <v>1.7472084861197643E-3</v>
      </c>
      <c r="N14751" s="50">
        <v>5.0999999999999997E-2</v>
      </c>
      <c r="O14751" s="50">
        <v>5.1200000000000002E-2</v>
      </c>
      <c r="R14751" s="59"/>
    </row>
    <row r="14752" spans="11:18" x14ac:dyDescent="0.2">
      <c r="K14752" s="17">
        <v>14743</v>
      </c>
      <c r="L14752" s="50">
        <v>1.8413507510386194E-3</v>
      </c>
      <c r="M14752" s="50">
        <v>1.8557671905470253E-3</v>
      </c>
      <c r="N14752" s="50">
        <v>5.3199999999999997E-2</v>
      </c>
      <c r="O14752" s="50">
        <v>5.3600000000000002E-2</v>
      </c>
      <c r="R14752" s="59"/>
    </row>
    <row r="14753" spans="11:18" x14ac:dyDescent="0.2">
      <c r="K14753" s="17">
        <v>14744</v>
      </c>
      <c r="L14753" s="50">
        <v>1.8391165316439671E-3</v>
      </c>
      <c r="M14753" s="50">
        <v>1.8532862752723765E-3</v>
      </c>
      <c r="N14753" s="50">
        <v>5.2200000000000003E-2</v>
      </c>
      <c r="O14753" s="50">
        <v>5.2600000000000001E-2</v>
      </c>
      <c r="R14753" s="59"/>
    </row>
    <row r="14754" spans="11:18" x14ac:dyDescent="0.2">
      <c r="K14754" s="17">
        <v>14745</v>
      </c>
      <c r="L14754" s="50">
        <v>1.7629574564970568E-3</v>
      </c>
      <c r="M14754" s="50">
        <v>1.7770137518400048E-3</v>
      </c>
      <c r="N14754" s="50">
        <v>5.1999999999999998E-2</v>
      </c>
      <c r="O14754" s="50">
        <v>5.2200000000000003E-2</v>
      </c>
      <c r="R14754" s="59"/>
    </row>
    <row r="14755" spans="11:18" x14ac:dyDescent="0.2">
      <c r="K14755" s="17">
        <v>14746</v>
      </c>
      <c r="L14755" s="50">
        <v>1.7321759883556806E-3</v>
      </c>
      <c r="M14755" s="50">
        <v>1.7455732470984828E-3</v>
      </c>
      <c r="N14755" s="50">
        <v>4.9599999999999998E-2</v>
      </c>
      <c r="O14755" s="50">
        <v>4.9599999999999998E-2</v>
      </c>
      <c r="R14755" s="59"/>
    </row>
    <row r="14756" spans="11:18" x14ac:dyDescent="0.2">
      <c r="K14756" s="17">
        <v>14747</v>
      </c>
      <c r="L14756" s="50">
        <v>1.6702028220912054E-3</v>
      </c>
      <c r="M14756" s="50">
        <v>1.6840419521769571E-3</v>
      </c>
      <c r="N14756" s="50">
        <v>5.0999999999999997E-2</v>
      </c>
      <c r="O14756" s="50">
        <v>5.16E-2</v>
      </c>
      <c r="R14756" s="59"/>
    </row>
    <row r="14757" spans="11:18" x14ac:dyDescent="0.2">
      <c r="K14757" s="17">
        <v>14748</v>
      </c>
      <c r="L14757" s="50">
        <v>1.99704901227701E-3</v>
      </c>
      <c r="M14757" s="50">
        <v>2.011671231583809E-3</v>
      </c>
      <c r="N14757" s="50">
        <v>5.3999999999999999E-2</v>
      </c>
      <c r="O14757" s="50">
        <v>5.3999999999999999E-2</v>
      </c>
      <c r="R14757" s="59"/>
    </row>
    <row r="14758" spans="11:18" x14ac:dyDescent="0.2">
      <c r="K14758" s="17">
        <v>14749</v>
      </c>
      <c r="L14758" s="50">
        <v>1.8191997961672132E-3</v>
      </c>
      <c r="M14758" s="50">
        <v>1.8333276171899051E-3</v>
      </c>
      <c r="N14758" s="50">
        <v>5.2200000000000003E-2</v>
      </c>
      <c r="O14758" s="50">
        <v>5.2400000000000002E-2</v>
      </c>
      <c r="R14758" s="59"/>
    </row>
    <row r="14759" spans="11:18" x14ac:dyDescent="0.2">
      <c r="K14759" s="17">
        <v>14750</v>
      </c>
      <c r="L14759" s="50">
        <v>1.7513681744370682E-3</v>
      </c>
      <c r="M14759" s="50">
        <v>1.7668407358986872E-3</v>
      </c>
      <c r="N14759" s="50">
        <v>5.74E-2</v>
      </c>
      <c r="O14759" s="50">
        <v>5.7799999999999997E-2</v>
      </c>
      <c r="R14759" s="59"/>
    </row>
    <row r="14760" spans="11:18" x14ac:dyDescent="0.2">
      <c r="K14760" s="17">
        <v>14751</v>
      </c>
      <c r="L14760" s="50">
        <v>1.4272882580415342E-3</v>
      </c>
      <c r="M14760" s="50">
        <v>1.4398095300856663E-3</v>
      </c>
      <c r="N14760" s="50">
        <v>4.6600000000000003E-2</v>
      </c>
      <c r="O14760" s="50">
        <v>4.6600000000000003E-2</v>
      </c>
      <c r="R14760" s="59"/>
    </row>
    <row r="14761" spans="11:18" x14ac:dyDescent="0.2">
      <c r="K14761" s="17">
        <v>14752</v>
      </c>
      <c r="L14761" s="50">
        <v>1.5514506053970448E-3</v>
      </c>
      <c r="M14761" s="50">
        <v>1.5646333718031267E-3</v>
      </c>
      <c r="N14761" s="50">
        <v>4.9000000000000002E-2</v>
      </c>
      <c r="O14761" s="50">
        <v>4.9000000000000002E-2</v>
      </c>
      <c r="R14761" s="59"/>
    </row>
    <row r="14762" spans="11:18" x14ac:dyDescent="0.2">
      <c r="K14762" s="17">
        <v>14753</v>
      </c>
      <c r="L14762" s="50">
        <v>1.5129475673521971E-3</v>
      </c>
      <c r="M14762" s="50">
        <v>1.5264861411825529E-3</v>
      </c>
      <c r="N14762" s="50">
        <v>5.04E-2</v>
      </c>
      <c r="O14762" s="50">
        <v>5.0599999999999999E-2</v>
      </c>
      <c r="R14762" s="59"/>
    </row>
    <row r="14763" spans="11:18" x14ac:dyDescent="0.2">
      <c r="K14763" s="17">
        <v>14754</v>
      </c>
      <c r="L14763" s="50">
        <v>1.6102106484243272E-3</v>
      </c>
      <c r="M14763" s="50">
        <v>1.6240851767952418E-3</v>
      </c>
      <c r="N14763" s="50">
        <v>5.16E-2</v>
      </c>
      <c r="O14763" s="50">
        <v>5.16E-2</v>
      </c>
      <c r="R14763" s="59"/>
    </row>
    <row r="14764" spans="11:18" x14ac:dyDescent="0.2">
      <c r="K14764" s="17">
        <v>14755</v>
      </c>
      <c r="L14764" s="50">
        <v>1.9371121242352978E-3</v>
      </c>
      <c r="M14764" s="50">
        <v>1.9520836009725162E-3</v>
      </c>
      <c r="N14764" s="50">
        <v>5.5399999999999998E-2</v>
      </c>
      <c r="O14764" s="50">
        <v>5.5599999999999997E-2</v>
      </c>
      <c r="R14764" s="59"/>
    </row>
    <row r="14765" spans="11:18" x14ac:dyDescent="0.2">
      <c r="K14765" s="17">
        <v>14756</v>
      </c>
      <c r="L14765" s="50">
        <v>1.5361249538644857E-3</v>
      </c>
      <c r="M14765" s="50">
        <v>1.5490172633988632E-3</v>
      </c>
      <c r="N14765" s="50">
        <v>4.7800000000000002E-2</v>
      </c>
      <c r="O14765" s="50">
        <v>4.8000000000000001E-2</v>
      </c>
      <c r="R14765" s="59"/>
    </row>
    <row r="14766" spans="11:18" x14ac:dyDescent="0.2">
      <c r="K14766" s="17">
        <v>14757</v>
      </c>
      <c r="L14766" s="50">
        <v>1.5174877302645644E-3</v>
      </c>
      <c r="M14766" s="50">
        <v>1.530245517990502E-3</v>
      </c>
      <c r="N14766" s="50">
        <v>4.7399999999999998E-2</v>
      </c>
      <c r="O14766" s="50">
        <v>4.7399999999999998E-2</v>
      </c>
      <c r="R14766" s="59"/>
    </row>
    <row r="14767" spans="11:18" x14ac:dyDescent="0.2">
      <c r="K14767" s="17">
        <v>14758</v>
      </c>
      <c r="L14767" s="50">
        <v>1.5530287682301142E-3</v>
      </c>
      <c r="M14767" s="50">
        <v>1.5657464894423729E-3</v>
      </c>
      <c r="N14767" s="50">
        <v>4.7199999999999999E-2</v>
      </c>
      <c r="O14767" s="50">
        <v>4.7199999999999999E-2</v>
      </c>
      <c r="R14767" s="59"/>
    </row>
    <row r="14768" spans="11:18" x14ac:dyDescent="0.2">
      <c r="K14768" s="17">
        <v>14759</v>
      </c>
      <c r="L14768" s="50">
        <v>1.9240331303232616E-3</v>
      </c>
      <c r="M14768" s="50">
        <v>1.9378553771249661E-3</v>
      </c>
      <c r="N14768" s="50">
        <v>5.0799999999999998E-2</v>
      </c>
      <c r="O14768" s="50">
        <v>5.1200000000000002E-2</v>
      </c>
      <c r="R14768" s="59"/>
    </row>
    <row r="14769" spans="11:18" x14ac:dyDescent="0.2">
      <c r="K14769" s="17">
        <v>14760</v>
      </c>
      <c r="L14769" s="50">
        <v>1.6625916690720195E-3</v>
      </c>
      <c r="M14769" s="50">
        <v>1.6761399951755341E-3</v>
      </c>
      <c r="N14769" s="50">
        <v>0.05</v>
      </c>
      <c r="O14769" s="50">
        <v>5.0599999999999999E-2</v>
      </c>
      <c r="R14769" s="59"/>
    </row>
    <row r="14770" spans="11:18" x14ac:dyDescent="0.2">
      <c r="K14770" s="17">
        <v>14761</v>
      </c>
      <c r="L14770" s="50">
        <v>1.7510137020599671E-3</v>
      </c>
      <c r="M14770" s="50">
        <v>1.7648808643416578E-3</v>
      </c>
      <c r="N14770" s="50">
        <v>5.1200000000000002E-2</v>
      </c>
      <c r="O14770" s="50">
        <v>5.16E-2</v>
      </c>
      <c r="R14770" s="59"/>
    </row>
    <row r="14771" spans="11:18" x14ac:dyDescent="0.2">
      <c r="K14771" s="17">
        <v>14762</v>
      </c>
      <c r="L14771" s="50">
        <v>1.8286366802938794E-3</v>
      </c>
      <c r="M14771" s="50">
        <v>1.8431584441381795E-3</v>
      </c>
      <c r="N14771" s="50">
        <v>5.3400000000000003E-2</v>
      </c>
      <c r="O14771" s="50">
        <v>5.3999999999999999E-2</v>
      </c>
      <c r="R14771" s="59"/>
    </row>
    <row r="14772" spans="11:18" x14ac:dyDescent="0.2">
      <c r="K14772" s="17">
        <v>14763</v>
      </c>
      <c r="L14772" s="50">
        <v>1.8044941887320014E-3</v>
      </c>
      <c r="M14772" s="50">
        <v>1.8186943428097296E-3</v>
      </c>
      <c r="N14772" s="50">
        <v>5.2600000000000001E-2</v>
      </c>
      <c r="O14772" s="50">
        <v>5.2999999999999999E-2</v>
      </c>
      <c r="R14772" s="59"/>
    </row>
    <row r="14773" spans="11:18" x14ac:dyDescent="0.2">
      <c r="K14773" s="17">
        <v>14764</v>
      </c>
      <c r="L14773" s="50">
        <v>1.8803526877694831E-3</v>
      </c>
      <c r="M14773" s="50">
        <v>1.8948331549677744E-3</v>
      </c>
      <c r="N14773" s="50">
        <v>5.3600000000000002E-2</v>
      </c>
      <c r="O14773" s="50">
        <v>5.3600000000000002E-2</v>
      </c>
      <c r="R14773" s="59"/>
    </row>
    <row r="14774" spans="11:18" x14ac:dyDescent="0.2">
      <c r="K14774" s="17">
        <v>14765</v>
      </c>
      <c r="L14774" s="50">
        <v>1.7191364124888547E-3</v>
      </c>
      <c r="M14774" s="50">
        <v>1.733903216287198E-3</v>
      </c>
      <c r="N14774" s="50">
        <v>5.4800000000000001E-2</v>
      </c>
      <c r="O14774" s="50">
        <v>5.5199999999999999E-2</v>
      </c>
      <c r="R14774" s="59"/>
    </row>
    <row r="14775" spans="11:18" x14ac:dyDescent="0.2">
      <c r="K14775" s="17">
        <v>14766</v>
      </c>
      <c r="L14775" s="50">
        <v>1.8573833197709671E-3</v>
      </c>
      <c r="M14775" s="50">
        <v>1.8719391746753746E-3</v>
      </c>
      <c r="N14775" s="50">
        <v>5.3400000000000003E-2</v>
      </c>
      <c r="O14775" s="50">
        <v>5.4399999999999997E-2</v>
      </c>
      <c r="R14775" s="59"/>
    </row>
    <row r="14776" spans="11:18" x14ac:dyDescent="0.2">
      <c r="K14776" s="17">
        <v>14767</v>
      </c>
      <c r="L14776" s="50">
        <v>1.9911153539341427E-3</v>
      </c>
      <c r="M14776" s="50">
        <v>2.0065480562695857E-3</v>
      </c>
      <c r="N14776" s="50">
        <v>5.7000000000000002E-2</v>
      </c>
      <c r="O14776" s="50">
        <v>5.74E-2</v>
      </c>
      <c r="R14776" s="59"/>
    </row>
    <row r="14777" spans="11:18" x14ac:dyDescent="0.2">
      <c r="K14777" s="17">
        <v>14768</v>
      </c>
      <c r="L14777" s="50">
        <v>1.7582389575707903E-3</v>
      </c>
      <c r="M14777" s="50">
        <v>1.7719912401084031E-3</v>
      </c>
      <c r="N14777" s="50">
        <v>5.0799999999999998E-2</v>
      </c>
      <c r="O14777" s="50">
        <v>5.0999999999999997E-2</v>
      </c>
      <c r="R14777" s="59"/>
    </row>
    <row r="14778" spans="11:18" x14ac:dyDescent="0.2">
      <c r="K14778" s="17">
        <v>14769</v>
      </c>
      <c r="L14778" s="50">
        <v>1.6489809439005133E-3</v>
      </c>
      <c r="M14778" s="50">
        <v>1.6623996244012852E-3</v>
      </c>
      <c r="N14778" s="50">
        <v>4.9599999999999998E-2</v>
      </c>
      <c r="O14778" s="50">
        <v>0.05</v>
      </c>
      <c r="R14778" s="59"/>
    </row>
    <row r="14779" spans="11:18" x14ac:dyDescent="0.2">
      <c r="K14779" s="17">
        <v>14770</v>
      </c>
      <c r="L14779" s="50">
        <v>1.6278126348653881E-3</v>
      </c>
      <c r="M14779" s="50">
        <v>1.6412238122039944E-3</v>
      </c>
      <c r="N14779" s="50">
        <v>4.9599999999999998E-2</v>
      </c>
      <c r="O14779" s="50">
        <v>4.9799999999999997E-2</v>
      </c>
      <c r="R14779" s="59"/>
    </row>
    <row r="14780" spans="11:18" x14ac:dyDescent="0.2">
      <c r="K14780" s="17">
        <v>14771</v>
      </c>
      <c r="L14780" s="50">
        <v>1.7491717834116458E-3</v>
      </c>
      <c r="M14780" s="50">
        <v>1.7636528005749704E-3</v>
      </c>
      <c r="N14780" s="50">
        <v>5.3600000000000002E-2</v>
      </c>
      <c r="O14780" s="50">
        <v>5.3800000000000001E-2</v>
      </c>
      <c r="R14780" s="59"/>
    </row>
    <row r="14781" spans="11:18" x14ac:dyDescent="0.2">
      <c r="K14781" s="17">
        <v>14772</v>
      </c>
      <c r="L14781" s="50">
        <v>1.824352512925963E-3</v>
      </c>
      <c r="M14781" s="50">
        <v>1.8389137458366741E-3</v>
      </c>
      <c r="N14781" s="50">
        <v>5.3800000000000001E-2</v>
      </c>
      <c r="O14781" s="50">
        <v>5.3999999999999999E-2</v>
      </c>
      <c r="R14781" s="59"/>
    </row>
    <row r="14782" spans="11:18" x14ac:dyDescent="0.2">
      <c r="K14782" s="17">
        <v>14773</v>
      </c>
      <c r="L14782" s="50">
        <v>1.8303538330365814E-3</v>
      </c>
      <c r="M14782" s="50">
        <v>1.844859605542436E-3</v>
      </c>
      <c r="N14782" s="50">
        <v>5.3600000000000002E-2</v>
      </c>
      <c r="O14782" s="50">
        <v>5.4199999999999998E-2</v>
      </c>
      <c r="R14782" s="59"/>
    </row>
    <row r="14783" spans="11:18" x14ac:dyDescent="0.2">
      <c r="K14783" s="17">
        <v>14774</v>
      </c>
      <c r="L14783" s="50">
        <v>1.6799787831733137E-3</v>
      </c>
      <c r="M14783" s="50">
        <v>1.6932788331665912E-3</v>
      </c>
      <c r="N14783" s="50">
        <v>4.9200000000000001E-2</v>
      </c>
      <c r="O14783" s="50">
        <v>4.9599999999999998E-2</v>
      </c>
      <c r="R14783" s="59"/>
    </row>
    <row r="14784" spans="11:18" x14ac:dyDescent="0.2">
      <c r="K14784" s="17">
        <v>14775</v>
      </c>
      <c r="L14784" s="50">
        <v>1.7659753345181705E-3</v>
      </c>
      <c r="M14784" s="50">
        <v>1.7792453215309831E-3</v>
      </c>
      <c r="N14784" s="50">
        <v>4.9000000000000002E-2</v>
      </c>
      <c r="O14784" s="50">
        <v>4.9200000000000001E-2</v>
      </c>
      <c r="R14784" s="59"/>
    </row>
    <row r="14785" spans="11:18" x14ac:dyDescent="0.2">
      <c r="K14785" s="17">
        <v>14776</v>
      </c>
      <c r="L14785" s="50">
        <v>1.7827296197197313E-3</v>
      </c>
      <c r="M14785" s="50">
        <v>1.7965573013639098E-3</v>
      </c>
      <c r="N14785" s="50">
        <v>5.1200000000000002E-2</v>
      </c>
      <c r="O14785" s="50">
        <v>5.1200000000000002E-2</v>
      </c>
      <c r="R14785" s="59"/>
    </row>
    <row r="14786" spans="11:18" x14ac:dyDescent="0.2">
      <c r="K14786" s="17">
        <v>14777</v>
      </c>
      <c r="L14786" s="50">
        <v>1.8416794611792468E-3</v>
      </c>
      <c r="M14786" s="50">
        <v>1.8568364237175564E-3</v>
      </c>
      <c r="N14786" s="50">
        <v>5.6000000000000001E-2</v>
      </c>
      <c r="O14786" s="50">
        <v>5.6399999999999999E-2</v>
      </c>
      <c r="R14786" s="59"/>
    </row>
    <row r="14787" spans="11:18" x14ac:dyDescent="0.2">
      <c r="K14787" s="17">
        <v>14778</v>
      </c>
      <c r="L14787" s="50">
        <v>2.0466647419783994E-3</v>
      </c>
      <c r="M14787" s="50">
        <v>2.061043074823991E-3</v>
      </c>
      <c r="N14787" s="50">
        <v>5.28E-2</v>
      </c>
      <c r="O14787" s="50">
        <v>5.3199999999999997E-2</v>
      </c>
      <c r="R14787" s="59"/>
    </row>
    <row r="14788" spans="11:18" x14ac:dyDescent="0.2">
      <c r="K14788" s="17">
        <v>14779</v>
      </c>
      <c r="L14788" s="50">
        <v>1.7944606525584113E-3</v>
      </c>
      <c r="M14788" s="50">
        <v>1.807661530391799E-3</v>
      </c>
      <c r="N14788" s="50">
        <v>4.8399999999999999E-2</v>
      </c>
      <c r="O14788" s="50">
        <v>4.9200000000000001E-2</v>
      </c>
      <c r="R14788" s="59"/>
    </row>
    <row r="14789" spans="11:18" x14ac:dyDescent="0.2">
      <c r="K14789" s="17">
        <v>14780</v>
      </c>
      <c r="L14789" s="50">
        <v>1.7521319319873491E-3</v>
      </c>
      <c r="M14789" s="50">
        <v>1.766021599013672E-3</v>
      </c>
      <c r="N14789" s="50">
        <v>5.1400000000000001E-2</v>
      </c>
      <c r="O14789" s="50">
        <v>5.16E-2</v>
      </c>
      <c r="R14789" s="59"/>
    </row>
    <row r="14790" spans="11:18" x14ac:dyDescent="0.2">
      <c r="K14790" s="17">
        <v>14781</v>
      </c>
      <c r="L14790" s="50">
        <v>1.5279825661080446E-3</v>
      </c>
      <c r="M14790" s="50">
        <v>1.5412601898497427E-3</v>
      </c>
      <c r="N14790" s="50">
        <v>4.9200000000000001E-2</v>
      </c>
      <c r="O14790" s="50">
        <v>4.9399999999999999E-2</v>
      </c>
      <c r="R14790" s="59"/>
    </row>
    <row r="14791" spans="11:18" x14ac:dyDescent="0.2">
      <c r="K14791" s="17">
        <v>14782</v>
      </c>
      <c r="L14791" s="50">
        <v>1.9460572344735198E-3</v>
      </c>
      <c r="M14791" s="50">
        <v>1.9602488871021243E-3</v>
      </c>
      <c r="N14791" s="50">
        <v>5.2400000000000002E-2</v>
      </c>
      <c r="O14791" s="50">
        <v>5.2400000000000002E-2</v>
      </c>
      <c r="R14791" s="59"/>
    </row>
    <row r="14792" spans="11:18" x14ac:dyDescent="0.2">
      <c r="K14792" s="17">
        <v>14783</v>
      </c>
      <c r="L14792" s="50">
        <v>1.621399670491828E-3</v>
      </c>
      <c r="M14792" s="50">
        <v>1.6345734363670886E-3</v>
      </c>
      <c r="N14792" s="50">
        <v>4.8599999999999997E-2</v>
      </c>
      <c r="O14792" s="50">
        <v>4.9200000000000001E-2</v>
      </c>
      <c r="R14792" s="59"/>
    </row>
    <row r="14793" spans="11:18" x14ac:dyDescent="0.2">
      <c r="K14793" s="17">
        <v>14784</v>
      </c>
      <c r="L14793" s="50">
        <v>1.7519858104950859E-3</v>
      </c>
      <c r="M14793" s="50">
        <v>1.7665723944651096E-3</v>
      </c>
      <c r="N14793" s="50">
        <v>5.3800000000000001E-2</v>
      </c>
      <c r="O14793" s="50">
        <v>5.4600000000000003E-2</v>
      </c>
      <c r="R14793" s="59"/>
    </row>
    <row r="14794" spans="11:18" x14ac:dyDescent="0.2">
      <c r="K14794" s="17">
        <v>14785</v>
      </c>
      <c r="L14794" s="50">
        <v>1.612699381062058E-3</v>
      </c>
      <c r="M14794" s="50">
        <v>1.62560855767283E-3</v>
      </c>
      <c r="N14794" s="50">
        <v>4.7800000000000002E-2</v>
      </c>
      <c r="O14794" s="50">
        <v>4.82E-2</v>
      </c>
      <c r="R14794" s="59"/>
    </row>
    <row r="14795" spans="11:18" x14ac:dyDescent="0.2">
      <c r="K14795" s="17">
        <v>14786</v>
      </c>
      <c r="L14795" s="50">
        <v>1.6047052747696952E-3</v>
      </c>
      <c r="M14795" s="50">
        <v>1.6189470572047814E-3</v>
      </c>
      <c r="N14795" s="50">
        <v>5.28E-2</v>
      </c>
      <c r="O14795" s="50">
        <v>5.3600000000000002E-2</v>
      </c>
      <c r="R14795" s="59"/>
    </row>
    <row r="14796" spans="11:18" x14ac:dyDescent="0.2">
      <c r="K14796" s="17">
        <v>14787</v>
      </c>
      <c r="L14796" s="50">
        <v>1.9840872133631837E-3</v>
      </c>
      <c r="M14796" s="50">
        <v>1.9997325627229387E-3</v>
      </c>
      <c r="N14796" s="50">
        <v>5.7799999999999997E-2</v>
      </c>
      <c r="O14796" s="50">
        <v>5.8000000000000003E-2</v>
      </c>
      <c r="R14796" s="59"/>
    </row>
    <row r="14797" spans="11:18" x14ac:dyDescent="0.2">
      <c r="K14797" s="17">
        <v>14788</v>
      </c>
      <c r="L14797" s="50">
        <v>1.6605710751025743E-3</v>
      </c>
      <c r="M14797" s="50">
        <v>1.6743069414517774E-3</v>
      </c>
      <c r="N14797" s="50">
        <v>5.0999999999999997E-2</v>
      </c>
      <c r="O14797" s="50">
        <v>5.0999999999999997E-2</v>
      </c>
      <c r="R14797" s="59"/>
    </row>
    <row r="14798" spans="11:18" x14ac:dyDescent="0.2">
      <c r="K14798" s="17">
        <v>14789</v>
      </c>
      <c r="L14798" s="50">
        <v>1.7637885535477025E-3</v>
      </c>
      <c r="M14798" s="50">
        <v>1.7777327835229225E-3</v>
      </c>
      <c r="N14798" s="50">
        <v>5.1400000000000001E-2</v>
      </c>
      <c r="O14798" s="50">
        <v>5.1799999999999999E-2</v>
      </c>
      <c r="R14798" s="59"/>
    </row>
    <row r="14799" spans="11:18" x14ac:dyDescent="0.2">
      <c r="K14799" s="17">
        <v>14790</v>
      </c>
      <c r="L14799" s="50">
        <v>1.6825289965826404E-3</v>
      </c>
      <c r="M14799" s="50">
        <v>1.6961167725889922E-3</v>
      </c>
      <c r="N14799" s="50">
        <v>5.0200000000000002E-2</v>
      </c>
      <c r="O14799" s="50">
        <v>5.04E-2</v>
      </c>
      <c r="R14799" s="59"/>
    </row>
    <row r="14800" spans="11:18" x14ac:dyDescent="0.2">
      <c r="K14800" s="17">
        <v>14791</v>
      </c>
      <c r="L14800" s="50">
        <v>1.5779628103885588E-3</v>
      </c>
      <c r="M14800" s="50">
        <v>1.5911204085911684E-3</v>
      </c>
      <c r="N14800" s="50">
        <v>4.8599999999999997E-2</v>
      </c>
      <c r="O14800" s="50">
        <v>4.9000000000000002E-2</v>
      </c>
      <c r="R14800" s="59"/>
    </row>
    <row r="14801" spans="11:18" x14ac:dyDescent="0.2">
      <c r="K14801" s="17">
        <v>14792</v>
      </c>
      <c r="L14801" s="50">
        <v>1.5192562438623746E-3</v>
      </c>
      <c r="M14801" s="50">
        <v>1.5327194877923051E-3</v>
      </c>
      <c r="N14801" s="50">
        <v>0.05</v>
      </c>
      <c r="O14801" s="50">
        <v>5.0200000000000002E-2</v>
      </c>
      <c r="R14801" s="59"/>
    </row>
    <row r="14802" spans="11:18" x14ac:dyDescent="0.2">
      <c r="K14802" s="17">
        <v>14793</v>
      </c>
      <c r="L14802" s="50">
        <v>1.5502340967731342E-3</v>
      </c>
      <c r="M14802" s="50">
        <v>1.5632422819371807E-3</v>
      </c>
      <c r="N14802" s="50">
        <v>4.8000000000000001E-2</v>
      </c>
      <c r="O14802" s="50">
        <v>4.8599999999999997E-2</v>
      </c>
      <c r="R14802" s="59"/>
    </row>
    <row r="14803" spans="11:18" x14ac:dyDescent="0.2">
      <c r="K14803" s="17">
        <v>14794</v>
      </c>
      <c r="L14803" s="50">
        <v>1.5490806466742703E-3</v>
      </c>
      <c r="M14803" s="50">
        <v>1.5624535833433874E-3</v>
      </c>
      <c r="N14803" s="50">
        <v>4.9599999999999998E-2</v>
      </c>
      <c r="O14803" s="50">
        <v>5.0200000000000002E-2</v>
      </c>
      <c r="R14803" s="59"/>
    </row>
    <row r="14804" spans="11:18" x14ac:dyDescent="0.2">
      <c r="K14804" s="17">
        <v>14795</v>
      </c>
      <c r="L14804" s="50">
        <v>1.6393092918154557E-3</v>
      </c>
      <c r="M14804" s="50">
        <v>1.6527278057794795E-3</v>
      </c>
      <c r="N14804" s="50">
        <v>4.9799999999999997E-2</v>
      </c>
      <c r="O14804" s="50">
        <v>4.9799999999999997E-2</v>
      </c>
      <c r="R14804" s="59"/>
    </row>
    <row r="14805" spans="11:18" x14ac:dyDescent="0.2">
      <c r="K14805" s="17">
        <v>14796</v>
      </c>
      <c r="L14805" s="50">
        <v>1.6798071565508738E-3</v>
      </c>
      <c r="M14805" s="50">
        <v>1.6934458767203329E-3</v>
      </c>
      <c r="N14805" s="50">
        <v>5.0599999999999999E-2</v>
      </c>
      <c r="O14805" s="50">
        <v>5.0599999999999999E-2</v>
      </c>
      <c r="R14805" s="59"/>
    </row>
    <row r="14806" spans="11:18" x14ac:dyDescent="0.2">
      <c r="K14806" s="17">
        <v>14797</v>
      </c>
      <c r="L14806" s="50">
        <v>1.7885681220036595E-3</v>
      </c>
      <c r="M14806" s="50">
        <v>1.8023459903104943E-3</v>
      </c>
      <c r="N14806" s="50">
        <v>5.0999999999999997E-2</v>
      </c>
      <c r="O14806" s="50">
        <v>5.0999999999999997E-2</v>
      </c>
      <c r="R14806" s="59"/>
    </row>
    <row r="14807" spans="11:18" x14ac:dyDescent="0.2">
      <c r="K14807" s="17">
        <v>14798</v>
      </c>
      <c r="L14807" s="50">
        <v>1.7759526789139727E-3</v>
      </c>
      <c r="M14807" s="50">
        <v>1.7902543590759823E-3</v>
      </c>
      <c r="N14807" s="50">
        <v>5.2999999999999999E-2</v>
      </c>
      <c r="O14807" s="50">
        <v>5.3199999999999997E-2</v>
      </c>
      <c r="R14807" s="59"/>
    </row>
    <row r="14808" spans="11:18" x14ac:dyDescent="0.2">
      <c r="K14808" s="17">
        <v>14799</v>
      </c>
      <c r="L14808" s="50">
        <v>1.7408368300169308E-3</v>
      </c>
      <c r="M14808" s="50">
        <v>1.7542880711896849E-3</v>
      </c>
      <c r="N14808" s="50">
        <v>4.9399999999999999E-2</v>
      </c>
      <c r="O14808" s="50">
        <v>0.05</v>
      </c>
      <c r="R14808" s="59"/>
    </row>
    <row r="14809" spans="11:18" x14ac:dyDescent="0.2">
      <c r="K14809" s="17">
        <v>14800</v>
      </c>
      <c r="L14809" s="50">
        <v>1.7718268339740795E-3</v>
      </c>
      <c r="M14809" s="50">
        <v>1.786222869245249E-3</v>
      </c>
      <c r="N14809" s="50">
        <v>5.3199999999999997E-2</v>
      </c>
      <c r="O14809" s="50">
        <v>5.3600000000000002E-2</v>
      </c>
      <c r="R14809" s="59"/>
    </row>
    <row r="14810" spans="11:18" x14ac:dyDescent="0.2">
      <c r="K14810" s="17">
        <v>14801</v>
      </c>
      <c r="L14810" s="50">
        <v>1.565538446735501E-3</v>
      </c>
      <c r="M14810" s="50">
        <v>1.5789067102534842E-3</v>
      </c>
      <c r="N14810" s="50">
        <v>4.9599999999999998E-2</v>
      </c>
      <c r="O14810" s="50">
        <v>4.9799999999999997E-2</v>
      </c>
      <c r="R14810" s="59"/>
    </row>
    <row r="14811" spans="11:18" x14ac:dyDescent="0.2">
      <c r="K14811" s="17">
        <v>14802</v>
      </c>
      <c r="L14811" s="50">
        <v>1.6439255627219665E-3</v>
      </c>
      <c r="M14811" s="50">
        <v>1.6578628837994173E-3</v>
      </c>
      <c r="N14811" s="50">
        <v>5.1799999999999999E-2</v>
      </c>
      <c r="O14811" s="50">
        <v>5.1799999999999999E-2</v>
      </c>
      <c r="R14811" s="59"/>
    </row>
    <row r="14812" spans="11:18" x14ac:dyDescent="0.2">
      <c r="K14812" s="17">
        <v>14803</v>
      </c>
      <c r="L14812" s="50">
        <v>1.7453949575420989E-3</v>
      </c>
      <c r="M14812" s="50">
        <v>1.7583181841369601E-3</v>
      </c>
      <c r="N14812" s="50">
        <v>4.7399999999999998E-2</v>
      </c>
      <c r="O14812" s="50">
        <v>4.82E-2</v>
      </c>
      <c r="R14812" s="59"/>
    </row>
    <row r="14813" spans="11:18" x14ac:dyDescent="0.2">
      <c r="K14813" s="17">
        <v>14804</v>
      </c>
      <c r="L14813" s="50">
        <v>1.6427568215394107E-3</v>
      </c>
      <c r="M14813" s="50">
        <v>1.6566811979480209E-3</v>
      </c>
      <c r="N14813" s="50">
        <v>5.16E-2</v>
      </c>
      <c r="O14813" s="50">
        <v>5.1799999999999999E-2</v>
      </c>
      <c r="R14813" s="59"/>
    </row>
    <row r="14814" spans="11:18" x14ac:dyDescent="0.2">
      <c r="K14814" s="17">
        <v>14805</v>
      </c>
      <c r="L14814" s="50">
        <v>1.7790615149128235E-3</v>
      </c>
      <c r="M14814" s="50">
        <v>1.7936562447161545E-3</v>
      </c>
      <c r="N14814" s="50">
        <v>5.3800000000000001E-2</v>
      </c>
      <c r="O14814" s="50">
        <v>5.4399999999999997E-2</v>
      </c>
      <c r="R14814" s="59"/>
    </row>
    <row r="14815" spans="11:18" x14ac:dyDescent="0.2">
      <c r="K14815" s="17">
        <v>14806</v>
      </c>
      <c r="L14815" s="50">
        <v>1.6715011134797674E-3</v>
      </c>
      <c r="M14815" s="50">
        <v>1.6850594043987283E-3</v>
      </c>
      <c r="N14815" s="50">
        <v>5.0200000000000002E-2</v>
      </c>
      <c r="O14815" s="50">
        <v>5.0599999999999999E-2</v>
      </c>
      <c r="R14815" s="59"/>
    </row>
    <row r="14816" spans="11:18" x14ac:dyDescent="0.2">
      <c r="K14816" s="17">
        <v>14807</v>
      </c>
      <c r="L14816" s="50">
        <v>1.9395457878203337E-3</v>
      </c>
      <c r="M14816" s="50">
        <v>1.9549192079476906E-3</v>
      </c>
      <c r="N14816" s="50">
        <v>5.6800000000000003E-2</v>
      </c>
      <c r="O14816" s="50">
        <v>5.7200000000000001E-2</v>
      </c>
      <c r="R14816" s="59"/>
    </row>
    <row r="14817" spans="11:18" x14ac:dyDescent="0.2">
      <c r="K14817" s="17">
        <v>14808</v>
      </c>
      <c r="L14817" s="50">
        <v>1.5720883271217584E-3</v>
      </c>
      <c r="M14817" s="50">
        <v>1.5848248208318893E-3</v>
      </c>
      <c r="N14817" s="50">
        <v>4.7E-2</v>
      </c>
      <c r="O14817" s="50">
        <v>4.7399999999999998E-2</v>
      </c>
      <c r="R14817" s="59"/>
    </row>
    <row r="14818" spans="11:18" x14ac:dyDescent="0.2">
      <c r="K14818" s="17">
        <v>14809</v>
      </c>
      <c r="L14818" s="50">
        <v>1.4340485043330086E-3</v>
      </c>
      <c r="M14818" s="50">
        <v>1.4459867790865108E-3</v>
      </c>
      <c r="N14818" s="50">
        <v>4.4200000000000003E-2</v>
      </c>
      <c r="O14818" s="50">
        <v>4.4400000000000002E-2</v>
      </c>
      <c r="R14818" s="59"/>
    </row>
    <row r="14819" spans="11:18" x14ac:dyDescent="0.2">
      <c r="K14819" s="17">
        <v>14810</v>
      </c>
      <c r="L14819" s="50">
        <v>1.6684966314407265E-3</v>
      </c>
      <c r="M14819" s="50">
        <v>1.681769535479732E-3</v>
      </c>
      <c r="N14819" s="50">
        <v>4.9200000000000001E-2</v>
      </c>
      <c r="O14819" s="50">
        <v>4.9200000000000001E-2</v>
      </c>
      <c r="R14819" s="59"/>
    </row>
    <row r="14820" spans="11:18" x14ac:dyDescent="0.2">
      <c r="K14820" s="17">
        <v>14811</v>
      </c>
      <c r="L14820" s="50">
        <v>1.6457117811865467E-3</v>
      </c>
      <c r="M14820" s="50">
        <v>1.6599287707781696E-3</v>
      </c>
      <c r="N14820" s="50">
        <v>5.2600000000000001E-2</v>
      </c>
      <c r="O14820" s="50">
        <v>5.3600000000000002E-2</v>
      </c>
      <c r="R14820" s="59"/>
    </row>
    <row r="14821" spans="11:18" x14ac:dyDescent="0.2">
      <c r="K14821" s="17">
        <v>14812</v>
      </c>
      <c r="L14821" s="50">
        <v>1.7374928387346223E-3</v>
      </c>
      <c r="M14821" s="50">
        <v>1.7508272732634314E-3</v>
      </c>
      <c r="N14821" s="50">
        <v>4.9200000000000001E-2</v>
      </c>
      <c r="O14821" s="50">
        <v>4.9599999999999998E-2</v>
      </c>
      <c r="R14821" s="59"/>
    </row>
    <row r="14822" spans="11:18" x14ac:dyDescent="0.2">
      <c r="K14822" s="17">
        <v>14813</v>
      </c>
      <c r="L14822" s="50">
        <v>1.5245493002341327E-3</v>
      </c>
      <c r="M14822" s="50">
        <v>1.5380853436401569E-3</v>
      </c>
      <c r="N14822" s="50">
        <v>5.04E-2</v>
      </c>
      <c r="O14822" s="50">
        <v>5.04E-2</v>
      </c>
      <c r="R14822" s="59"/>
    </row>
    <row r="14823" spans="11:18" x14ac:dyDescent="0.2">
      <c r="K14823" s="17">
        <v>14814</v>
      </c>
      <c r="L14823" s="50">
        <v>1.6908937497561692E-3</v>
      </c>
      <c r="M14823" s="50">
        <v>1.7056011943909087E-3</v>
      </c>
      <c r="N14823" s="50">
        <v>5.4600000000000003E-2</v>
      </c>
      <c r="O14823" s="50">
        <v>5.5E-2</v>
      </c>
      <c r="R14823" s="59"/>
    </row>
    <row r="14824" spans="11:18" x14ac:dyDescent="0.2">
      <c r="K14824" s="17">
        <v>14815</v>
      </c>
      <c r="L14824" s="50">
        <v>1.6455493113360792E-3</v>
      </c>
      <c r="M14824" s="50">
        <v>1.6601107357928826E-3</v>
      </c>
      <c r="N14824" s="50">
        <v>5.4199999999999998E-2</v>
      </c>
      <c r="O14824" s="50">
        <v>5.4399999999999997E-2</v>
      </c>
      <c r="R14824" s="59"/>
    </row>
    <row r="14825" spans="11:18" x14ac:dyDescent="0.2">
      <c r="K14825" s="17">
        <v>14816</v>
      </c>
      <c r="L14825" s="50">
        <v>1.651035264829536E-3</v>
      </c>
      <c r="M14825" s="50">
        <v>1.6647680020229565E-3</v>
      </c>
      <c r="N14825" s="50">
        <v>5.0999999999999997E-2</v>
      </c>
      <c r="O14825" s="50">
        <v>5.0999999999999997E-2</v>
      </c>
      <c r="R14825" s="59"/>
    </row>
    <row r="14826" spans="11:18" x14ac:dyDescent="0.2">
      <c r="K14826" s="17">
        <v>14817</v>
      </c>
      <c r="L14826" s="50">
        <v>1.9572381356050485E-3</v>
      </c>
      <c r="M14826" s="50">
        <v>1.9717794951394632E-3</v>
      </c>
      <c r="N14826" s="50">
        <v>5.3199999999999997E-2</v>
      </c>
      <c r="O14826" s="50">
        <v>5.4199999999999998E-2</v>
      </c>
      <c r="R14826" s="59"/>
    </row>
    <row r="14827" spans="11:18" x14ac:dyDescent="0.2">
      <c r="K14827" s="17">
        <v>14818</v>
      </c>
      <c r="L14827" s="50">
        <v>1.6192193043980581E-3</v>
      </c>
      <c r="M14827" s="50">
        <v>1.6324731744848406E-3</v>
      </c>
      <c r="N14827" s="50">
        <v>4.9000000000000002E-2</v>
      </c>
      <c r="O14827" s="50">
        <v>4.9200000000000001E-2</v>
      </c>
      <c r="R14827" s="59"/>
    </row>
    <row r="14828" spans="11:18" x14ac:dyDescent="0.2">
      <c r="K14828" s="17">
        <v>14819</v>
      </c>
      <c r="L14828" s="50">
        <v>1.5540214865569476E-3</v>
      </c>
      <c r="M14828" s="50">
        <v>1.5667395335276059E-3</v>
      </c>
      <c r="N14828" s="50">
        <v>4.7199999999999999E-2</v>
      </c>
      <c r="O14828" s="50">
        <v>4.7199999999999999E-2</v>
      </c>
      <c r="R14828" s="59"/>
    </row>
    <row r="14829" spans="11:18" x14ac:dyDescent="0.2">
      <c r="K14829" s="17">
        <v>14820</v>
      </c>
      <c r="L14829" s="50">
        <v>1.814434131182096E-3</v>
      </c>
      <c r="M14829" s="50">
        <v>1.8283239458234139E-3</v>
      </c>
      <c r="N14829" s="50">
        <v>5.1400000000000001E-2</v>
      </c>
      <c r="O14829" s="50">
        <v>5.1400000000000001E-2</v>
      </c>
      <c r="R14829" s="59"/>
    </row>
    <row r="14830" spans="11:18" x14ac:dyDescent="0.2">
      <c r="K14830" s="17">
        <v>14821</v>
      </c>
      <c r="L14830" s="50">
        <v>1.6995394823191151E-3</v>
      </c>
      <c r="M14830" s="50">
        <v>1.7125681536738163E-3</v>
      </c>
      <c r="N14830" s="50">
        <v>4.7600000000000003E-2</v>
      </c>
      <c r="O14830" s="50">
        <v>4.8399999999999999E-2</v>
      </c>
      <c r="R14830" s="59"/>
    </row>
    <row r="14831" spans="11:18" x14ac:dyDescent="0.2">
      <c r="K14831" s="17">
        <v>14822</v>
      </c>
      <c r="L14831" s="50">
        <v>1.6676994276613869E-3</v>
      </c>
      <c r="M14831" s="50">
        <v>1.6819031962288485E-3</v>
      </c>
      <c r="N14831" s="50">
        <v>5.28E-2</v>
      </c>
      <c r="O14831" s="50">
        <v>5.28E-2</v>
      </c>
      <c r="R14831" s="59"/>
    </row>
    <row r="14832" spans="11:18" x14ac:dyDescent="0.2">
      <c r="K14832" s="17">
        <v>14823</v>
      </c>
      <c r="L14832" s="50">
        <v>1.8020777689498387E-3</v>
      </c>
      <c r="M14832" s="50">
        <v>1.8157335996161301E-3</v>
      </c>
      <c r="N14832" s="50">
        <v>5.0200000000000002E-2</v>
      </c>
      <c r="O14832" s="50">
        <v>5.0799999999999998E-2</v>
      </c>
      <c r="R14832" s="59"/>
    </row>
    <row r="14833" spans="11:18" x14ac:dyDescent="0.2">
      <c r="K14833" s="17">
        <v>14824</v>
      </c>
      <c r="L14833" s="50">
        <v>1.8122961978967397E-3</v>
      </c>
      <c r="M14833" s="50">
        <v>1.8266315609011862E-3</v>
      </c>
      <c r="N14833" s="50">
        <v>5.2999999999999999E-2</v>
      </c>
      <c r="O14833" s="50">
        <v>5.3199999999999997E-2</v>
      </c>
      <c r="R14833" s="59"/>
    </row>
    <row r="14834" spans="11:18" x14ac:dyDescent="0.2">
      <c r="K14834" s="17">
        <v>14825</v>
      </c>
      <c r="L14834" s="50">
        <v>1.620799557921955E-3</v>
      </c>
      <c r="M14834" s="50">
        <v>1.6336524045336819E-3</v>
      </c>
      <c r="N14834" s="50">
        <v>4.7199999999999999E-2</v>
      </c>
      <c r="O14834" s="50">
        <v>4.7800000000000002E-2</v>
      </c>
      <c r="R14834" s="59"/>
    </row>
    <row r="14835" spans="11:18" x14ac:dyDescent="0.2">
      <c r="K14835" s="17">
        <v>14826</v>
      </c>
      <c r="L14835" s="50">
        <v>1.709443652233374E-3</v>
      </c>
      <c r="M14835" s="50">
        <v>1.7235576606201973E-3</v>
      </c>
      <c r="N14835" s="50">
        <v>5.2400000000000002E-2</v>
      </c>
      <c r="O14835" s="50">
        <v>5.2400000000000002E-2</v>
      </c>
      <c r="R14835" s="59"/>
    </row>
    <row r="14836" spans="11:18" x14ac:dyDescent="0.2">
      <c r="K14836" s="17">
        <v>14827</v>
      </c>
      <c r="L14836" s="50">
        <v>1.9574415803360347E-3</v>
      </c>
      <c r="M14836" s="50">
        <v>1.9719480947069309E-3</v>
      </c>
      <c r="N14836" s="50">
        <v>5.3600000000000002E-2</v>
      </c>
      <c r="O14836" s="50">
        <v>5.3800000000000001E-2</v>
      </c>
      <c r="R14836" s="59"/>
    </row>
    <row r="14837" spans="11:18" x14ac:dyDescent="0.2">
      <c r="K14837" s="17">
        <v>14828</v>
      </c>
      <c r="L14837" s="50">
        <v>1.7959763118366666E-3</v>
      </c>
      <c r="M14837" s="50">
        <v>1.8113517007406969E-3</v>
      </c>
      <c r="N14837" s="50">
        <v>5.7000000000000002E-2</v>
      </c>
      <c r="O14837" s="50">
        <v>5.7200000000000001E-2</v>
      </c>
      <c r="R14837" s="59"/>
    </row>
    <row r="14838" spans="11:18" x14ac:dyDescent="0.2">
      <c r="K14838" s="17">
        <v>14829</v>
      </c>
      <c r="L14838" s="50">
        <v>1.6058835704126295E-3</v>
      </c>
      <c r="M14838" s="50">
        <v>1.6184224899409298E-3</v>
      </c>
      <c r="N14838" s="50">
        <v>4.6199999999999998E-2</v>
      </c>
      <c r="O14838" s="50">
        <v>4.6600000000000003E-2</v>
      </c>
      <c r="R14838" s="59"/>
    </row>
    <row r="14839" spans="11:18" x14ac:dyDescent="0.2">
      <c r="K14839" s="17">
        <v>14830</v>
      </c>
      <c r="L14839" s="50">
        <v>1.908674858341826E-3</v>
      </c>
      <c r="M14839" s="50">
        <v>1.9232680778587131E-3</v>
      </c>
      <c r="N14839" s="50">
        <v>5.3999999999999999E-2</v>
      </c>
      <c r="O14839" s="50">
        <v>5.3999999999999999E-2</v>
      </c>
      <c r="R14839" s="59"/>
    </row>
    <row r="14840" spans="11:18" x14ac:dyDescent="0.2">
      <c r="K14840" s="17">
        <v>14831</v>
      </c>
      <c r="L14840" s="50">
        <v>1.7599608019196872E-3</v>
      </c>
      <c r="M14840" s="50">
        <v>1.7735402202165673E-3</v>
      </c>
      <c r="N14840" s="50">
        <v>5.0200000000000002E-2</v>
      </c>
      <c r="O14840" s="50">
        <v>5.04E-2</v>
      </c>
      <c r="R14840" s="59"/>
    </row>
    <row r="14841" spans="11:18" x14ac:dyDescent="0.2">
      <c r="K14841" s="17">
        <v>14832</v>
      </c>
      <c r="L14841" s="50">
        <v>1.6804278081830311E-3</v>
      </c>
      <c r="M14841" s="50">
        <v>1.693995532596043E-3</v>
      </c>
      <c r="N14841" s="50">
        <v>5.0200000000000002E-2</v>
      </c>
      <c r="O14841" s="50">
        <v>5.04E-2</v>
      </c>
      <c r="R14841" s="59"/>
    </row>
    <row r="14842" spans="11:18" x14ac:dyDescent="0.2">
      <c r="K14842" s="17">
        <v>14833</v>
      </c>
      <c r="L14842" s="50">
        <v>1.7481936388641334E-3</v>
      </c>
      <c r="M14842" s="50">
        <v>1.7619467591704968E-3</v>
      </c>
      <c r="N14842" s="50">
        <v>5.0799999999999998E-2</v>
      </c>
      <c r="O14842" s="50">
        <v>5.1200000000000002E-2</v>
      </c>
      <c r="R14842" s="59"/>
    </row>
    <row r="14843" spans="11:18" x14ac:dyDescent="0.2">
      <c r="K14843" s="17">
        <v>14834</v>
      </c>
      <c r="L14843" s="50">
        <v>1.7404723004915636E-3</v>
      </c>
      <c r="M14843" s="50">
        <v>1.7538248878170713E-3</v>
      </c>
      <c r="N14843" s="50">
        <v>4.9399999999999999E-2</v>
      </c>
      <c r="O14843" s="50">
        <v>4.9599999999999998E-2</v>
      </c>
      <c r="R14843" s="59"/>
    </row>
    <row r="14844" spans="11:18" x14ac:dyDescent="0.2">
      <c r="K14844" s="17">
        <v>14835</v>
      </c>
      <c r="L14844" s="50">
        <v>1.7864941615155676E-3</v>
      </c>
      <c r="M14844" s="50">
        <v>1.800426536944893E-3</v>
      </c>
      <c r="N14844" s="50">
        <v>5.16E-2</v>
      </c>
      <c r="O14844" s="50">
        <v>5.16E-2</v>
      </c>
      <c r="R14844" s="59"/>
    </row>
    <row r="14845" spans="11:18" x14ac:dyDescent="0.2">
      <c r="K14845" s="17">
        <v>14836</v>
      </c>
      <c r="L14845" s="50">
        <v>1.6868829648179139E-3</v>
      </c>
      <c r="M14845" s="50">
        <v>1.7005789569031428E-3</v>
      </c>
      <c r="N14845" s="50">
        <v>5.0799999999999998E-2</v>
      </c>
      <c r="O14845" s="50">
        <v>5.0999999999999997E-2</v>
      </c>
      <c r="R14845" s="59"/>
    </row>
    <row r="14846" spans="11:18" x14ac:dyDescent="0.2">
      <c r="K14846" s="17">
        <v>14837</v>
      </c>
      <c r="L14846" s="50">
        <v>1.5591621785782384E-3</v>
      </c>
      <c r="M14846" s="50">
        <v>1.572930271342697E-3</v>
      </c>
      <c r="N14846" s="50">
        <v>5.1200000000000002E-2</v>
      </c>
      <c r="O14846" s="50">
        <v>5.1400000000000001E-2</v>
      </c>
      <c r="R14846" s="59"/>
    </row>
    <row r="14847" spans="11:18" x14ac:dyDescent="0.2">
      <c r="K14847" s="17">
        <v>14838</v>
      </c>
      <c r="L14847" s="50">
        <v>1.6041969368703164E-3</v>
      </c>
      <c r="M14847" s="50">
        <v>1.6177272494622202E-3</v>
      </c>
      <c r="N14847" s="50">
        <v>0.05</v>
      </c>
      <c r="O14847" s="50">
        <v>5.0599999999999999E-2</v>
      </c>
      <c r="R14847" s="59"/>
    </row>
    <row r="14848" spans="11:18" x14ac:dyDescent="0.2">
      <c r="K14848" s="17">
        <v>14839</v>
      </c>
      <c r="L14848" s="50">
        <v>1.5404758787177513E-3</v>
      </c>
      <c r="M14848" s="50">
        <v>1.5518001234264302E-3</v>
      </c>
      <c r="N14848" s="50">
        <v>4.1599999999999998E-2</v>
      </c>
      <c r="O14848" s="50">
        <v>4.2000000000000003E-2</v>
      </c>
      <c r="R14848" s="59"/>
    </row>
    <row r="14849" spans="11:18" x14ac:dyDescent="0.2">
      <c r="K14849" s="17">
        <v>14840</v>
      </c>
      <c r="L14849" s="50">
        <v>1.8177453281419875E-3</v>
      </c>
      <c r="M14849" s="50">
        <v>1.8315077890457556E-3</v>
      </c>
      <c r="N14849" s="50">
        <v>5.0799999999999998E-2</v>
      </c>
      <c r="O14849" s="50">
        <v>5.1200000000000002E-2</v>
      </c>
      <c r="R14849" s="59"/>
    </row>
    <row r="14850" spans="11:18" x14ac:dyDescent="0.2">
      <c r="K14850" s="17">
        <v>14841</v>
      </c>
      <c r="L14850" s="50">
        <v>1.7237600105906744E-3</v>
      </c>
      <c r="M14850" s="50">
        <v>1.7378369228899602E-3</v>
      </c>
      <c r="N14850" s="50">
        <v>5.2200000000000003E-2</v>
      </c>
      <c r="O14850" s="50">
        <v>5.2400000000000002E-2</v>
      </c>
      <c r="R14850" s="59"/>
    </row>
    <row r="14851" spans="11:18" x14ac:dyDescent="0.2">
      <c r="K14851" s="17">
        <v>14842</v>
      </c>
      <c r="L14851" s="50">
        <v>1.6460716053564881E-3</v>
      </c>
      <c r="M14851" s="50">
        <v>1.6597547128826505E-3</v>
      </c>
      <c r="N14851" s="50">
        <v>5.0599999999999999E-2</v>
      </c>
      <c r="O14851" s="50">
        <v>5.0999999999999997E-2</v>
      </c>
      <c r="R14851" s="59"/>
    </row>
    <row r="14852" spans="11:18" x14ac:dyDescent="0.2">
      <c r="K14852" s="17">
        <v>14843</v>
      </c>
      <c r="L14852" s="50">
        <v>1.7735910956011033E-3</v>
      </c>
      <c r="M14852" s="50">
        <v>1.7878418543311647E-3</v>
      </c>
      <c r="N14852" s="50">
        <v>5.28E-2</v>
      </c>
      <c r="O14852" s="50">
        <v>5.2999999999999999E-2</v>
      </c>
      <c r="R14852" s="59"/>
    </row>
    <row r="14853" spans="11:18" x14ac:dyDescent="0.2">
      <c r="K14853" s="17">
        <v>14844</v>
      </c>
      <c r="L14853" s="50">
        <v>1.9944447760397773E-3</v>
      </c>
      <c r="M14853" s="50">
        <v>2.0095187820866967E-3</v>
      </c>
      <c r="N14853" s="50">
        <v>5.5399999999999998E-2</v>
      </c>
      <c r="O14853" s="50">
        <v>5.6399999999999999E-2</v>
      </c>
      <c r="R14853" s="59"/>
    </row>
    <row r="14854" spans="11:18" x14ac:dyDescent="0.2">
      <c r="K14854" s="17">
        <v>14845</v>
      </c>
      <c r="L14854" s="50">
        <v>1.8147935564889995E-3</v>
      </c>
      <c r="M14854" s="50">
        <v>1.8289565178344863E-3</v>
      </c>
      <c r="N14854" s="50">
        <v>5.1999999999999998E-2</v>
      </c>
      <c r="O14854" s="50">
        <v>5.2999999999999999E-2</v>
      </c>
      <c r="R14854" s="59"/>
    </row>
    <row r="14855" spans="11:18" x14ac:dyDescent="0.2">
      <c r="K14855" s="17">
        <v>14846</v>
      </c>
      <c r="L14855" s="50">
        <v>1.6937894745528053E-3</v>
      </c>
      <c r="M14855" s="50">
        <v>1.7077902824292771E-3</v>
      </c>
      <c r="N14855" s="50">
        <v>5.16E-2</v>
      </c>
      <c r="O14855" s="50">
        <v>5.2200000000000003E-2</v>
      </c>
      <c r="R14855" s="59"/>
    </row>
    <row r="14856" spans="11:18" x14ac:dyDescent="0.2">
      <c r="K14856" s="17">
        <v>14847</v>
      </c>
      <c r="L14856" s="50">
        <v>1.6149624955168157E-3</v>
      </c>
      <c r="M14856" s="50">
        <v>1.6277402559839586E-3</v>
      </c>
      <c r="N14856" s="50">
        <v>4.7199999999999999E-2</v>
      </c>
      <c r="O14856" s="50">
        <v>4.7600000000000003E-2</v>
      </c>
      <c r="R14856" s="59"/>
    </row>
    <row r="14857" spans="11:18" x14ac:dyDescent="0.2">
      <c r="K14857" s="17">
        <v>14848</v>
      </c>
      <c r="L14857" s="50">
        <v>1.4958435685601206E-3</v>
      </c>
      <c r="M14857" s="50">
        <v>1.5081592722462045E-3</v>
      </c>
      <c r="N14857" s="50">
        <v>4.5600000000000002E-2</v>
      </c>
      <c r="O14857" s="50">
        <v>4.5999999999999999E-2</v>
      </c>
      <c r="R14857" s="59"/>
    </row>
    <row r="14858" spans="11:18" x14ac:dyDescent="0.2">
      <c r="K14858" s="17">
        <v>14849</v>
      </c>
      <c r="L14858" s="50">
        <v>1.6214427137492518E-3</v>
      </c>
      <c r="M14858" s="50">
        <v>1.6357202201371401E-3</v>
      </c>
      <c r="N14858" s="50">
        <v>5.2600000000000001E-2</v>
      </c>
      <c r="O14858" s="50">
        <v>5.3400000000000003E-2</v>
      </c>
      <c r="R14858" s="59"/>
    </row>
    <row r="14859" spans="11:18" x14ac:dyDescent="0.2">
      <c r="K14859" s="17">
        <v>14850</v>
      </c>
      <c r="L14859" s="50">
        <v>1.8955351859621275E-3</v>
      </c>
      <c r="M14859" s="50">
        <v>1.9102792814117751E-3</v>
      </c>
      <c r="N14859" s="50">
        <v>5.4600000000000003E-2</v>
      </c>
      <c r="O14859" s="50">
        <v>5.4600000000000003E-2</v>
      </c>
      <c r="R14859" s="59"/>
    </row>
    <row r="14860" spans="11:18" x14ac:dyDescent="0.2">
      <c r="K14860" s="17">
        <v>14851</v>
      </c>
      <c r="L14860" s="50">
        <v>1.8383286342525942E-3</v>
      </c>
      <c r="M14860" s="50">
        <v>1.852387622460306E-3</v>
      </c>
      <c r="N14860" s="50">
        <v>5.1799999999999999E-2</v>
      </c>
      <c r="O14860" s="50">
        <v>5.2200000000000003E-2</v>
      </c>
      <c r="R14860" s="59"/>
    </row>
    <row r="14861" spans="11:18" x14ac:dyDescent="0.2">
      <c r="K14861" s="17">
        <v>14852</v>
      </c>
      <c r="L14861" s="50">
        <v>1.9057612092034542E-3</v>
      </c>
      <c r="M14861" s="50">
        <v>1.9199236354238639E-3</v>
      </c>
      <c r="N14861" s="50">
        <v>5.2200000000000003E-2</v>
      </c>
      <c r="O14861" s="50">
        <v>5.2600000000000001E-2</v>
      </c>
      <c r="R14861" s="59"/>
    </row>
    <row r="14862" spans="11:18" x14ac:dyDescent="0.2">
      <c r="K14862" s="17">
        <v>14853</v>
      </c>
      <c r="L14862" s="50">
        <v>1.6982599555348586E-3</v>
      </c>
      <c r="M14862" s="50">
        <v>1.7121754679367846E-3</v>
      </c>
      <c r="N14862" s="50">
        <v>5.1400000000000001E-2</v>
      </c>
      <c r="O14862" s="50">
        <v>5.1999999999999998E-2</v>
      </c>
      <c r="R14862" s="59"/>
    </row>
    <row r="14863" spans="11:18" x14ac:dyDescent="0.2">
      <c r="K14863" s="17">
        <v>14854</v>
      </c>
      <c r="L14863" s="50">
        <v>1.6236889656124471E-3</v>
      </c>
      <c r="M14863" s="50">
        <v>1.6378282813460047E-3</v>
      </c>
      <c r="N14863" s="50">
        <v>5.2400000000000002E-2</v>
      </c>
      <c r="O14863" s="50">
        <v>5.2999999999999999E-2</v>
      </c>
      <c r="R14863" s="59"/>
    </row>
    <row r="14864" spans="11:18" x14ac:dyDescent="0.2">
      <c r="K14864" s="17">
        <v>14855</v>
      </c>
      <c r="L14864" s="50">
        <v>1.7316855519226614E-3</v>
      </c>
      <c r="M14864" s="50">
        <v>1.7450309205003965E-3</v>
      </c>
      <c r="N14864" s="50">
        <v>4.9399999999999999E-2</v>
      </c>
      <c r="O14864" s="50">
        <v>4.9399999999999999E-2</v>
      </c>
      <c r="R14864" s="59"/>
    </row>
    <row r="14865" spans="11:18" x14ac:dyDescent="0.2">
      <c r="K14865" s="17">
        <v>14856</v>
      </c>
      <c r="L14865" s="50">
        <v>1.7033609583026721E-3</v>
      </c>
      <c r="M14865" s="50">
        <v>1.7177833460428613E-3</v>
      </c>
      <c r="N14865" s="50">
        <v>5.3600000000000002E-2</v>
      </c>
      <c r="O14865" s="50">
        <v>5.3600000000000002E-2</v>
      </c>
      <c r="R14865" s="59"/>
    </row>
    <row r="14866" spans="11:18" x14ac:dyDescent="0.2">
      <c r="K14866" s="17">
        <v>14857</v>
      </c>
      <c r="L14866" s="50">
        <v>1.7983303647101838E-3</v>
      </c>
      <c r="M14866" s="50">
        <v>1.8122594981699346E-3</v>
      </c>
      <c r="N14866" s="50">
        <v>5.1400000000000001E-2</v>
      </c>
      <c r="O14866" s="50">
        <v>5.1799999999999999E-2</v>
      </c>
      <c r="R14866" s="59"/>
    </row>
    <row r="14867" spans="11:18" x14ac:dyDescent="0.2">
      <c r="K14867" s="17">
        <v>14858</v>
      </c>
      <c r="L14867" s="50">
        <v>1.6061271163397891E-3</v>
      </c>
      <c r="M14867" s="50">
        <v>1.6194357079467928E-3</v>
      </c>
      <c r="N14867" s="50">
        <v>4.9399999999999999E-2</v>
      </c>
      <c r="O14867" s="50">
        <v>4.9599999999999998E-2</v>
      </c>
      <c r="R14867" s="59"/>
    </row>
    <row r="14868" spans="11:18" x14ac:dyDescent="0.2">
      <c r="K14868" s="17">
        <v>14859</v>
      </c>
      <c r="L14868" s="50">
        <v>1.7757836227531591E-3</v>
      </c>
      <c r="M14868" s="50">
        <v>1.789373047266777E-3</v>
      </c>
      <c r="N14868" s="50">
        <v>5.0200000000000002E-2</v>
      </c>
      <c r="O14868" s="50">
        <v>5.04E-2</v>
      </c>
      <c r="R14868" s="59"/>
    </row>
    <row r="14869" spans="11:18" x14ac:dyDescent="0.2">
      <c r="K14869" s="17">
        <v>14860</v>
      </c>
      <c r="L14869" s="50">
        <v>1.7749860000338476E-3</v>
      </c>
      <c r="M14869" s="50">
        <v>1.788293848331774E-3</v>
      </c>
      <c r="N14869" s="50">
        <v>4.9200000000000001E-2</v>
      </c>
      <c r="O14869" s="50">
        <v>4.9200000000000001E-2</v>
      </c>
      <c r="R14869" s="59"/>
    </row>
    <row r="14870" spans="11:18" x14ac:dyDescent="0.2">
      <c r="K14870" s="17">
        <v>14861</v>
      </c>
      <c r="L14870" s="50">
        <v>1.7922096564484946E-3</v>
      </c>
      <c r="M14870" s="50">
        <v>1.8059631605158817E-3</v>
      </c>
      <c r="N14870" s="50">
        <v>5.0599999999999999E-2</v>
      </c>
      <c r="O14870" s="50">
        <v>5.1200000000000002E-2</v>
      </c>
      <c r="R14870" s="59"/>
    </row>
    <row r="14871" spans="11:18" x14ac:dyDescent="0.2">
      <c r="K14871" s="17">
        <v>14862</v>
      </c>
      <c r="L14871" s="50">
        <v>1.8676966477173523E-3</v>
      </c>
      <c r="M14871" s="50">
        <v>1.882333385432512E-3</v>
      </c>
      <c r="N14871" s="50">
        <v>5.4199999999999998E-2</v>
      </c>
      <c r="O14871" s="50">
        <v>5.4399999999999997E-2</v>
      </c>
      <c r="R14871" s="59"/>
    </row>
    <row r="14872" spans="11:18" x14ac:dyDescent="0.2">
      <c r="K14872" s="17">
        <v>14863</v>
      </c>
      <c r="L14872" s="50">
        <v>1.7058997710898275E-3</v>
      </c>
      <c r="M14872" s="50">
        <v>1.7203900462543754E-3</v>
      </c>
      <c r="N14872" s="50">
        <v>5.3800000000000001E-2</v>
      </c>
      <c r="O14872" s="50">
        <v>5.3999999999999999E-2</v>
      </c>
      <c r="R14872" s="59"/>
    </row>
    <row r="14873" spans="11:18" x14ac:dyDescent="0.2">
      <c r="K14873" s="17">
        <v>14864</v>
      </c>
      <c r="L14873" s="50">
        <v>1.68650161918538E-3</v>
      </c>
      <c r="M14873" s="50">
        <v>1.6995511780277487E-3</v>
      </c>
      <c r="N14873" s="50">
        <v>4.8000000000000001E-2</v>
      </c>
      <c r="O14873" s="50">
        <v>4.8599999999999997E-2</v>
      </c>
      <c r="R14873" s="59"/>
    </row>
    <row r="14874" spans="11:18" x14ac:dyDescent="0.2">
      <c r="K14874" s="17">
        <v>14865</v>
      </c>
      <c r="L14874" s="50">
        <v>1.9879141181373345E-3</v>
      </c>
      <c r="M14874" s="50">
        <v>2.0038265705830936E-3</v>
      </c>
      <c r="N14874" s="50">
        <v>5.8999999999999997E-2</v>
      </c>
      <c r="O14874" s="50">
        <v>5.8999999999999997E-2</v>
      </c>
      <c r="R14874" s="59"/>
    </row>
    <row r="14875" spans="11:18" x14ac:dyDescent="0.2">
      <c r="K14875" s="17">
        <v>14866</v>
      </c>
      <c r="L14875" s="50">
        <v>1.5279404565209822E-3</v>
      </c>
      <c r="M14875" s="50">
        <v>1.5410436589689694E-3</v>
      </c>
      <c r="N14875" s="50">
        <v>4.8399999999999999E-2</v>
      </c>
      <c r="O14875" s="50">
        <v>4.8800000000000003E-2</v>
      </c>
      <c r="R14875" s="59"/>
    </row>
    <row r="14876" spans="11:18" x14ac:dyDescent="0.2">
      <c r="K14876" s="17">
        <v>14867</v>
      </c>
      <c r="L14876" s="50">
        <v>1.6909241660877229E-3</v>
      </c>
      <c r="M14876" s="50">
        <v>1.7045087512807889E-3</v>
      </c>
      <c r="N14876" s="50">
        <v>0.05</v>
      </c>
      <c r="O14876" s="50">
        <v>5.0599999999999999E-2</v>
      </c>
      <c r="R14876" s="59"/>
    </row>
    <row r="14877" spans="11:18" x14ac:dyDescent="0.2">
      <c r="K14877" s="17">
        <v>14868</v>
      </c>
      <c r="L14877" s="50">
        <v>1.6880974103255393E-3</v>
      </c>
      <c r="M14877" s="50">
        <v>1.7016353924652755E-3</v>
      </c>
      <c r="N14877" s="50">
        <v>5.0200000000000002E-2</v>
      </c>
      <c r="O14877" s="50">
        <v>5.0200000000000002E-2</v>
      </c>
      <c r="R14877" s="59"/>
    </row>
    <row r="14878" spans="11:18" x14ac:dyDescent="0.2">
      <c r="K14878" s="17">
        <v>14869</v>
      </c>
      <c r="L14878" s="50">
        <v>1.7725858562114268E-3</v>
      </c>
      <c r="M14878" s="50">
        <v>1.7863431818353199E-3</v>
      </c>
      <c r="N14878" s="50">
        <v>5.0799999999999998E-2</v>
      </c>
      <c r="O14878" s="50">
        <v>5.0999999999999997E-2</v>
      </c>
      <c r="R14878" s="59"/>
    </row>
    <row r="14879" spans="11:18" x14ac:dyDescent="0.2">
      <c r="K14879" s="17">
        <v>14870</v>
      </c>
      <c r="L14879" s="50">
        <v>2.0085098562929054E-3</v>
      </c>
      <c r="M14879" s="50">
        <v>2.0228769327830312E-3</v>
      </c>
      <c r="N14879" s="50">
        <v>5.28E-2</v>
      </c>
      <c r="O14879" s="50">
        <v>5.2999999999999999E-2</v>
      </c>
      <c r="R14879" s="59"/>
    </row>
    <row r="14880" spans="11:18" x14ac:dyDescent="0.2">
      <c r="K14880" s="17">
        <v>14871</v>
      </c>
      <c r="L14880" s="50">
        <v>1.8905954102595793E-3</v>
      </c>
      <c r="M14880" s="50">
        <v>1.9051429279510082E-3</v>
      </c>
      <c r="N14880" s="50">
        <v>5.3800000000000001E-2</v>
      </c>
      <c r="O14880" s="50">
        <v>5.3999999999999999E-2</v>
      </c>
      <c r="R14880" s="59"/>
    </row>
    <row r="14881" spans="11:18" x14ac:dyDescent="0.2">
      <c r="K14881" s="17">
        <v>14872</v>
      </c>
      <c r="L14881" s="50">
        <v>1.7353887558078898E-3</v>
      </c>
      <c r="M14881" s="50">
        <v>1.7490704841554734E-3</v>
      </c>
      <c r="N14881" s="50">
        <v>5.04E-2</v>
      </c>
      <c r="O14881" s="50">
        <v>5.0999999999999997E-2</v>
      </c>
      <c r="R14881" s="59"/>
    </row>
    <row r="14882" spans="11:18" x14ac:dyDescent="0.2">
      <c r="K14882" s="17">
        <v>14873</v>
      </c>
      <c r="L14882" s="50">
        <v>1.8288566870223654E-3</v>
      </c>
      <c r="M14882" s="50">
        <v>1.8437736379383362E-3</v>
      </c>
      <c r="N14882" s="50">
        <v>5.5199999999999999E-2</v>
      </c>
      <c r="O14882" s="50">
        <v>5.5800000000000002E-2</v>
      </c>
      <c r="R14882" s="59"/>
    </row>
    <row r="14883" spans="11:18" x14ac:dyDescent="0.2">
      <c r="K14883" s="17">
        <v>14874</v>
      </c>
      <c r="L14883" s="50">
        <v>1.8402684651062263E-3</v>
      </c>
      <c r="M14883" s="50">
        <v>1.8545254943677736E-3</v>
      </c>
      <c r="N14883" s="50">
        <v>5.2600000000000001E-2</v>
      </c>
      <c r="O14883" s="50">
        <v>5.3199999999999997E-2</v>
      </c>
      <c r="R14883" s="59"/>
    </row>
    <row r="14884" spans="11:18" x14ac:dyDescent="0.2">
      <c r="K14884" s="17">
        <v>14875</v>
      </c>
      <c r="L14884" s="50">
        <v>1.689427762497986E-3</v>
      </c>
      <c r="M14884" s="50">
        <v>1.702707535042953E-3</v>
      </c>
      <c r="N14884" s="50">
        <v>4.9200000000000001E-2</v>
      </c>
      <c r="O14884" s="50">
        <v>4.9200000000000001E-2</v>
      </c>
      <c r="R14884" s="59"/>
    </row>
    <row r="14885" spans="11:18" x14ac:dyDescent="0.2">
      <c r="K14885" s="17">
        <v>14876</v>
      </c>
      <c r="L14885" s="50">
        <v>1.7010582168956387E-3</v>
      </c>
      <c r="M14885" s="50">
        <v>1.7153763905373553E-3</v>
      </c>
      <c r="N14885" s="50">
        <v>5.3199999999999997E-2</v>
      </c>
      <c r="O14885" s="50">
        <v>5.3199999999999997E-2</v>
      </c>
      <c r="R14885" s="59"/>
    </row>
    <row r="14886" spans="11:18" x14ac:dyDescent="0.2">
      <c r="K14886" s="17">
        <v>14877</v>
      </c>
      <c r="L14886" s="50">
        <v>1.7972429128503822E-3</v>
      </c>
      <c r="M14886" s="50">
        <v>1.8111641203183869E-3</v>
      </c>
      <c r="N14886" s="50">
        <v>5.1400000000000001E-2</v>
      </c>
      <c r="O14886" s="50">
        <v>5.16E-2</v>
      </c>
      <c r="R14886" s="59"/>
    </row>
    <row r="14887" spans="11:18" x14ac:dyDescent="0.2">
      <c r="K14887" s="17">
        <v>14878</v>
      </c>
      <c r="L14887" s="50">
        <v>1.6666224875824991E-3</v>
      </c>
      <c r="M14887" s="50">
        <v>1.6799776486744501E-3</v>
      </c>
      <c r="N14887" s="50">
        <v>4.9399999999999999E-2</v>
      </c>
      <c r="O14887" s="50">
        <v>4.9599999999999998E-2</v>
      </c>
      <c r="R14887" s="59"/>
    </row>
    <row r="14888" spans="11:18" x14ac:dyDescent="0.2">
      <c r="K14888" s="17">
        <v>14879</v>
      </c>
      <c r="L14888" s="50">
        <v>1.5918922606585912E-3</v>
      </c>
      <c r="M14888" s="50">
        <v>1.6054013364041647E-3</v>
      </c>
      <c r="N14888" s="50">
        <v>0.05</v>
      </c>
      <c r="O14888" s="50">
        <v>5.04E-2</v>
      </c>
      <c r="R14888" s="59"/>
    </row>
    <row r="14889" spans="11:18" x14ac:dyDescent="0.2">
      <c r="K14889" s="17">
        <v>14880</v>
      </c>
      <c r="L14889" s="50">
        <v>1.8064822190160101E-3</v>
      </c>
      <c r="M14889" s="50">
        <v>1.820131509952557E-3</v>
      </c>
      <c r="N14889" s="50">
        <v>5.04E-2</v>
      </c>
      <c r="O14889" s="50">
        <v>5.0599999999999999E-2</v>
      </c>
      <c r="R14889" s="59"/>
    </row>
    <row r="14890" spans="11:18" x14ac:dyDescent="0.2">
      <c r="K14890" s="17">
        <v>14881</v>
      </c>
      <c r="L14890" s="50">
        <v>1.6236454808465563E-3</v>
      </c>
      <c r="M14890" s="50">
        <v>1.6366351010850418E-3</v>
      </c>
      <c r="N14890" s="50">
        <v>4.7600000000000003E-2</v>
      </c>
      <c r="O14890" s="50">
        <v>4.8599999999999997E-2</v>
      </c>
      <c r="R14890" s="59"/>
    </row>
    <row r="14891" spans="11:18" x14ac:dyDescent="0.2">
      <c r="K14891" s="17">
        <v>14882</v>
      </c>
      <c r="L14891" s="50">
        <v>1.5411600541426066E-3</v>
      </c>
      <c r="M14891" s="50">
        <v>1.5535404969503461E-3</v>
      </c>
      <c r="N14891" s="50">
        <v>4.5600000000000002E-2</v>
      </c>
      <c r="O14891" s="50">
        <v>4.5999999999999999E-2</v>
      </c>
      <c r="R14891" s="59"/>
    </row>
    <row r="14892" spans="11:18" x14ac:dyDescent="0.2">
      <c r="K14892" s="17">
        <v>14883</v>
      </c>
      <c r="L14892" s="50">
        <v>1.6955538891940502E-3</v>
      </c>
      <c r="M14892" s="50">
        <v>1.7090956973808608E-3</v>
      </c>
      <c r="N14892" s="50">
        <v>4.9799999999999997E-2</v>
      </c>
      <c r="O14892" s="50">
        <v>5.0599999999999999E-2</v>
      </c>
      <c r="R14892" s="59"/>
    </row>
    <row r="14893" spans="11:18" x14ac:dyDescent="0.2">
      <c r="K14893" s="17">
        <v>14884</v>
      </c>
      <c r="L14893" s="50">
        <v>1.7366045215893616E-3</v>
      </c>
      <c r="M14893" s="50">
        <v>1.751227409019893E-3</v>
      </c>
      <c r="N14893" s="50">
        <v>5.4199999999999998E-2</v>
      </c>
      <c r="O14893" s="50">
        <v>5.4399999999999997E-2</v>
      </c>
      <c r="R14893" s="59"/>
    </row>
    <row r="14894" spans="11:18" x14ac:dyDescent="0.2">
      <c r="K14894" s="17">
        <v>14885</v>
      </c>
      <c r="L14894" s="50">
        <v>1.9614680918320078E-3</v>
      </c>
      <c r="M14894" s="50">
        <v>1.9765719331348176E-3</v>
      </c>
      <c r="N14894" s="50">
        <v>5.5800000000000002E-2</v>
      </c>
      <c r="O14894" s="50">
        <v>5.62E-2</v>
      </c>
      <c r="R14894" s="59"/>
    </row>
    <row r="14895" spans="11:18" x14ac:dyDescent="0.2">
      <c r="K14895" s="17">
        <v>14886</v>
      </c>
      <c r="L14895" s="50">
        <v>1.7498861249210201E-3</v>
      </c>
      <c r="M14895" s="50">
        <v>1.7637030290425103E-3</v>
      </c>
      <c r="N14895" s="50">
        <v>5.1200000000000002E-2</v>
      </c>
      <c r="O14895" s="50">
        <v>5.1200000000000002E-2</v>
      </c>
      <c r="R14895" s="59"/>
    </row>
    <row r="14896" spans="11:18" x14ac:dyDescent="0.2">
      <c r="K14896" s="17">
        <v>14887</v>
      </c>
      <c r="L14896" s="50">
        <v>1.841920224682109E-3</v>
      </c>
      <c r="M14896" s="50">
        <v>1.856327480657124E-3</v>
      </c>
      <c r="N14896" s="50">
        <v>5.3199999999999997E-2</v>
      </c>
      <c r="O14896" s="50">
        <v>5.3400000000000003E-2</v>
      </c>
      <c r="R14896" s="59"/>
    </row>
    <row r="14897" spans="11:18" x14ac:dyDescent="0.2">
      <c r="K14897" s="17">
        <v>14888</v>
      </c>
      <c r="L14897" s="50">
        <v>1.8642361129729893E-3</v>
      </c>
      <c r="M14897" s="50">
        <v>1.8783216840357489E-3</v>
      </c>
      <c r="N14897" s="50">
        <v>5.16E-2</v>
      </c>
      <c r="O14897" s="50">
        <v>5.2400000000000002E-2</v>
      </c>
      <c r="R14897" s="59"/>
    </row>
    <row r="14898" spans="11:18" x14ac:dyDescent="0.2">
      <c r="K14898" s="17">
        <v>14889</v>
      </c>
      <c r="L14898" s="50">
        <v>1.3932940914059631E-3</v>
      </c>
      <c r="M14898" s="50">
        <v>1.4053424692613669E-3</v>
      </c>
      <c r="N14898" s="50">
        <v>4.48E-2</v>
      </c>
      <c r="O14898" s="50">
        <v>4.4999999999999998E-2</v>
      </c>
      <c r="R14898" s="59"/>
    </row>
    <row r="14899" spans="11:18" x14ac:dyDescent="0.2">
      <c r="K14899" s="17">
        <v>14890</v>
      </c>
      <c r="L14899" s="50">
        <v>1.9790707593303329E-3</v>
      </c>
      <c r="M14899" s="50">
        <v>1.9936197619452528E-3</v>
      </c>
      <c r="N14899" s="50">
        <v>5.3600000000000002E-2</v>
      </c>
      <c r="O14899" s="50">
        <v>5.3800000000000001E-2</v>
      </c>
      <c r="R14899" s="59"/>
    </row>
    <row r="14900" spans="11:18" x14ac:dyDescent="0.2">
      <c r="K14900" s="17">
        <v>14891</v>
      </c>
      <c r="L14900" s="50">
        <v>1.7277648654619661E-3</v>
      </c>
      <c r="M14900" s="50">
        <v>1.7410572182454114E-3</v>
      </c>
      <c r="N14900" s="50">
        <v>4.9200000000000001E-2</v>
      </c>
      <c r="O14900" s="50">
        <v>4.9200000000000001E-2</v>
      </c>
      <c r="R14900" s="59"/>
    </row>
    <row r="14901" spans="11:18" x14ac:dyDescent="0.2">
      <c r="K14901" s="17">
        <v>14892</v>
      </c>
      <c r="L14901" s="50">
        <v>1.4419250384756818E-3</v>
      </c>
      <c r="M14901" s="50">
        <v>1.4558315178280884E-3</v>
      </c>
      <c r="N14901" s="50">
        <v>5.1799999999999999E-2</v>
      </c>
      <c r="O14901" s="50">
        <v>5.2200000000000003E-2</v>
      </c>
      <c r="R14901" s="59"/>
    </row>
    <row r="14902" spans="11:18" x14ac:dyDescent="0.2">
      <c r="K14902" s="17">
        <v>14893</v>
      </c>
      <c r="L14902" s="50">
        <v>1.8585290578496416E-3</v>
      </c>
      <c r="M14902" s="50">
        <v>1.8721462158222274E-3</v>
      </c>
      <c r="N14902" s="50">
        <v>5.0200000000000002E-2</v>
      </c>
      <c r="O14902" s="50">
        <v>5.04E-2</v>
      </c>
      <c r="R14902" s="59"/>
    </row>
    <row r="14903" spans="11:18" x14ac:dyDescent="0.2">
      <c r="K14903" s="17">
        <v>14894</v>
      </c>
      <c r="L14903" s="50">
        <v>1.8202271066857765E-3</v>
      </c>
      <c r="M14903" s="50">
        <v>1.835240890366898E-3</v>
      </c>
      <c r="N14903" s="50">
        <v>5.5599999999999997E-2</v>
      </c>
      <c r="O14903" s="50">
        <v>5.5800000000000002E-2</v>
      </c>
      <c r="R14903" s="59"/>
    </row>
    <row r="14904" spans="11:18" x14ac:dyDescent="0.2">
      <c r="K14904" s="17">
        <v>14895</v>
      </c>
      <c r="L14904" s="50">
        <v>1.6357494801664369E-3</v>
      </c>
      <c r="M14904" s="50">
        <v>1.650077552413125E-3</v>
      </c>
      <c r="N14904" s="50">
        <v>5.3199999999999997E-2</v>
      </c>
      <c r="O14904" s="50">
        <v>5.3600000000000002E-2</v>
      </c>
      <c r="R14904" s="59"/>
    </row>
    <row r="14905" spans="11:18" x14ac:dyDescent="0.2">
      <c r="K14905" s="17">
        <v>14896</v>
      </c>
      <c r="L14905" s="50">
        <v>1.6870899870332697E-3</v>
      </c>
      <c r="M14905" s="50">
        <v>1.7009534791043361E-3</v>
      </c>
      <c r="N14905" s="50">
        <v>5.1200000000000002E-2</v>
      </c>
      <c r="O14905" s="50">
        <v>5.16E-2</v>
      </c>
      <c r="R14905" s="59"/>
    </row>
    <row r="14906" spans="11:18" x14ac:dyDescent="0.2">
      <c r="K14906" s="17">
        <v>14897</v>
      </c>
      <c r="L14906" s="50">
        <v>1.7852298725186543E-3</v>
      </c>
      <c r="M14906" s="50">
        <v>1.7986358997976375E-3</v>
      </c>
      <c r="N14906" s="50">
        <v>4.9399999999999999E-2</v>
      </c>
      <c r="O14906" s="50">
        <v>4.9599999999999998E-2</v>
      </c>
      <c r="R14906" s="59"/>
    </row>
    <row r="14907" spans="11:18" x14ac:dyDescent="0.2">
      <c r="K14907" s="17">
        <v>14898</v>
      </c>
      <c r="L14907" s="50">
        <v>1.7965293571140894E-3</v>
      </c>
      <c r="M14907" s="50">
        <v>1.8106195828183772E-3</v>
      </c>
      <c r="N14907" s="50">
        <v>5.1999999999999998E-2</v>
      </c>
      <c r="O14907" s="50">
        <v>5.2200000000000003E-2</v>
      </c>
      <c r="R14907" s="59"/>
    </row>
    <row r="14908" spans="11:18" x14ac:dyDescent="0.2">
      <c r="K14908" s="17">
        <v>14899</v>
      </c>
      <c r="L14908" s="50">
        <v>1.5813202346996137E-3</v>
      </c>
      <c r="M14908" s="50">
        <v>1.5940589237827907E-3</v>
      </c>
      <c r="N14908" s="50">
        <v>4.7199999999999999E-2</v>
      </c>
      <c r="O14908" s="50">
        <v>4.7600000000000003E-2</v>
      </c>
      <c r="R14908" s="59"/>
    </row>
    <row r="14909" spans="11:18" x14ac:dyDescent="0.2">
      <c r="K14909" s="17">
        <v>14900</v>
      </c>
      <c r="L14909" s="50">
        <v>1.6967194151549805E-3</v>
      </c>
      <c r="M14909" s="50">
        <v>1.7105188727341825E-3</v>
      </c>
      <c r="N14909" s="50">
        <v>5.1200000000000002E-2</v>
      </c>
      <c r="O14909" s="50">
        <v>5.1200000000000002E-2</v>
      </c>
      <c r="R14909" s="59"/>
    </row>
    <row r="14910" spans="11:18" x14ac:dyDescent="0.2">
      <c r="K14910" s="17">
        <v>14901</v>
      </c>
      <c r="L14910" s="50">
        <v>1.5565788164831199E-3</v>
      </c>
      <c r="M14910" s="50">
        <v>1.5686769518833486E-3</v>
      </c>
      <c r="N14910" s="50">
        <v>4.48E-2</v>
      </c>
      <c r="O14910" s="50">
        <v>4.48E-2</v>
      </c>
      <c r="R14910" s="59"/>
    </row>
    <row r="14911" spans="11:18" x14ac:dyDescent="0.2">
      <c r="K14911" s="17">
        <v>14902</v>
      </c>
      <c r="L14911" s="50">
        <v>1.5998216095730261E-3</v>
      </c>
      <c r="M14911" s="50">
        <v>1.6136409995736282E-3</v>
      </c>
      <c r="N14911" s="50">
        <v>5.1400000000000001E-2</v>
      </c>
      <c r="O14911" s="50">
        <v>5.1400000000000001E-2</v>
      </c>
      <c r="R14911" s="59"/>
    </row>
    <row r="14912" spans="11:18" x14ac:dyDescent="0.2">
      <c r="K14912" s="17">
        <v>14903</v>
      </c>
      <c r="L14912" s="50">
        <v>2.0469178495448395E-3</v>
      </c>
      <c r="M14912" s="50">
        <v>2.0634072567856177E-3</v>
      </c>
      <c r="N14912" s="50">
        <v>6.08E-2</v>
      </c>
      <c r="O14912" s="50">
        <v>6.1600000000000002E-2</v>
      </c>
      <c r="R14912" s="59"/>
    </row>
    <row r="14913" spans="11:18" x14ac:dyDescent="0.2">
      <c r="K14913" s="17">
        <v>14904</v>
      </c>
      <c r="L14913" s="50">
        <v>1.8659983618626739E-3</v>
      </c>
      <c r="M14913" s="50">
        <v>1.8800448321754765E-3</v>
      </c>
      <c r="N14913" s="50">
        <v>5.16E-2</v>
      </c>
      <c r="O14913" s="50">
        <v>5.2400000000000002E-2</v>
      </c>
      <c r="R14913" s="59"/>
    </row>
    <row r="14914" spans="11:18" x14ac:dyDescent="0.2">
      <c r="K14914" s="17">
        <v>14905</v>
      </c>
      <c r="L14914" s="50">
        <v>1.7343607446885234E-3</v>
      </c>
      <c r="M14914" s="50">
        <v>1.7482736532732962E-3</v>
      </c>
      <c r="N14914" s="50">
        <v>5.0799999999999998E-2</v>
      </c>
      <c r="O14914" s="50">
        <v>5.1799999999999999E-2</v>
      </c>
      <c r="R14914" s="59"/>
    </row>
    <row r="14915" spans="11:18" x14ac:dyDescent="0.2">
      <c r="K14915" s="17">
        <v>14906</v>
      </c>
      <c r="L14915" s="50">
        <v>1.6570769405563415E-3</v>
      </c>
      <c r="M14915" s="50">
        <v>1.6715500039036723E-3</v>
      </c>
      <c r="N14915" s="50">
        <v>5.3800000000000001E-2</v>
      </c>
      <c r="O14915" s="50">
        <v>5.3999999999999999E-2</v>
      </c>
      <c r="R14915" s="59"/>
    </row>
    <row r="14916" spans="11:18" x14ac:dyDescent="0.2">
      <c r="K14916" s="17">
        <v>14907</v>
      </c>
      <c r="L14916" s="50">
        <v>1.5027146200964421E-3</v>
      </c>
      <c r="M14916" s="50">
        <v>1.515727379240773E-3</v>
      </c>
      <c r="N14916" s="50">
        <v>4.82E-2</v>
      </c>
      <c r="O14916" s="50">
        <v>4.9000000000000002E-2</v>
      </c>
      <c r="R14916" s="59"/>
    </row>
    <row r="14917" spans="11:18" x14ac:dyDescent="0.2">
      <c r="K14917" s="17">
        <v>14908</v>
      </c>
      <c r="L14917" s="50">
        <v>1.8309341054111047E-3</v>
      </c>
      <c r="M14917" s="50">
        <v>1.8446396708138369E-3</v>
      </c>
      <c r="N14917" s="50">
        <v>5.0599999999999999E-2</v>
      </c>
      <c r="O14917" s="50">
        <v>5.0999999999999997E-2</v>
      </c>
      <c r="R14917" s="59"/>
    </row>
    <row r="14918" spans="11:18" x14ac:dyDescent="0.2">
      <c r="K14918" s="17">
        <v>14909</v>
      </c>
      <c r="L14918" s="50">
        <v>1.6893461509048446E-3</v>
      </c>
      <c r="M14918" s="50">
        <v>1.702959965011751E-3</v>
      </c>
      <c r="N14918" s="50">
        <v>5.04E-2</v>
      </c>
      <c r="O14918" s="50">
        <v>5.0599999999999999E-2</v>
      </c>
      <c r="R14918" s="59"/>
    </row>
    <row r="14919" spans="11:18" x14ac:dyDescent="0.2">
      <c r="K14919" s="17">
        <v>14910</v>
      </c>
      <c r="L14919" s="50">
        <v>1.7445178057604828E-3</v>
      </c>
      <c r="M14919" s="50">
        <v>1.7592640744086762E-3</v>
      </c>
      <c r="N14919" s="50">
        <v>5.4800000000000001E-2</v>
      </c>
      <c r="O14919" s="50">
        <v>5.4800000000000001E-2</v>
      </c>
      <c r="R14919" s="59"/>
    </row>
    <row r="14920" spans="11:18" x14ac:dyDescent="0.2">
      <c r="K14920" s="17">
        <v>14911</v>
      </c>
      <c r="L14920" s="50">
        <v>1.6603514278361708E-3</v>
      </c>
      <c r="M14920" s="50">
        <v>1.6738867022421783E-3</v>
      </c>
      <c r="N14920" s="50">
        <v>4.9799999999999997E-2</v>
      </c>
      <c r="O14920" s="50">
        <v>5.04E-2</v>
      </c>
      <c r="R14920" s="59"/>
    </row>
    <row r="14921" spans="11:18" x14ac:dyDescent="0.2">
      <c r="K14921" s="17">
        <v>14912</v>
      </c>
      <c r="L14921" s="50">
        <v>1.512254205354615E-3</v>
      </c>
      <c r="M14921" s="50">
        <v>1.5269242571982768E-3</v>
      </c>
      <c r="N14921" s="50">
        <v>5.4800000000000001E-2</v>
      </c>
      <c r="O14921" s="50">
        <v>5.4800000000000001E-2</v>
      </c>
      <c r="R14921" s="59"/>
    </row>
    <row r="14922" spans="11:18" x14ac:dyDescent="0.2">
      <c r="K14922" s="17">
        <v>14913</v>
      </c>
      <c r="L14922" s="50">
        <v>1.8641616633732997E-3</v>
      </c>
      <c r="M14922" s="50">
        <v>1.878491699720204E-3</v>
      </c>
      <c r="N14922" s="50">
        <v>5.2999999999999999E-2</v>
      </c>
      <c r="O14922" s="50">
        <v>5.3199999999999997E-2</v>
      </c>
      <c r="R14922" s="59"/>
    </row>
    <row r="14923" spans="11:18" x14ac:dyDescent="0.2">
      <c r="K14923" s="17">
        <v>14914</v>
      </c>
      <c r="L14923" s="50">
        <v>1.9026636446854673E-3</v>
      </c>
      <c r="M14923" s="50">
        <v>1.9170997039472302E-3</v>
      </c>
      <c r="N14923" s="50">
        <v>5.3400000000000003E-2</v>
      </c>
      <c r="O14923" s="50">
        <v>5.3400000000000003E-2</v>
      </c>
      <c r="R14923" s="59"/>
    </row>
    <row r="14924" spans="11:18" x14ac:dyDescent="0.2">
      <c r="K14924" s="17">
        <v>14915</v>
      </c>
      <c r="L14924" s="50">
        <v>1.7572438300473656E-3</v>
      </c>
      <c r="M14924" s="50">
        <v>1.7713430166829967E-3</v>
      </c>
      <c r="N14924" s="50">
        <v>5.1999999999999998E-2</v>
      </c>
      <c r="O14924" s="50">
        <v>5.2600000000000001E-2</v>
      </c>
      <c r="R14924" s="59"/>
    </row>
    <row r="14925" spans="11:18" x14ac:dyDescent="0.2">
      <c r="K14925" s="17">
        <v>14916</v>
      </c>
      <c r="L14925" s="50">
        <v>1.6329743183176586E-3</v>
      </c>
      <c r="M14925" s="50">
        <v>1.6465249967754082E-3</v>
      </c>
      <c r="N14925" s="50">
        <v>0.05</v>
      </c>
      <c r="O14925" s="50">
        <v>5.04E-2</v>
      </c>
      <c r="R14925" s="59"/>
    </row>
    <row r="14926" spans="11:18" x14ac:dyDescent="0.2">
      <c r="K14926" s="17">
        <v>14917</v>
      </c>
      <c r="L14926" s="50">
        <v>1.7148391010650002E-3</v>
      </c>
      <c r="M14926" s="50">
        <v>1.7284234837677114E-3</v>
      </c>
      <c r="N14926" s="50">
        <v>5.0200000000000002E-2</v>
      </c>
      <c r="O14926" s="50">
        <v>5.04E-2</v>
      </c>
      <c r="R14926" s="59"/>
    </row>
    <row r="14927" spans="11:18" x14ac:dyDescent="0.2">
      <c r="K14927" s="17">
        <v>14918</v>
      </c>
      <c r="L14927" s="50">
        <v>1.811949275451401E-3</v>
      </c>
      <c r="M14927" s="50">
        <v>1.8270590195626725E-3</v>
      </c>
      <c r="N14927" s="50">
        <v>5.6000000000000001E-2</v>
      </c>
      <c r="O14927" s="50">
        <v>5.6399999999999999E-2</v>
      </c>
      <c r="R14927" s="59"/>
    </row>
    <row r="14928" spans="11:18" x14ac:dyDescent="0.2">
      <c r="K14928" s="17">
        <v>14919</v>
      </c>
      <c r="L14928" s="50">
        <v>1.4588192329594869E-3</v>
      </c>
      <c r="M14928" s="50">
        <v>1.4715060395139058E-3</v>
      </c>
      <c r="N14928" s="50">
        <v>4.7199999999999999E-2</v>
      </c>
      <c r="O14928" s="50">
        <v>4.7199999999999999E-2</v>
      </c>
      <c r="R14928" s="59"/>
    </row>
    <row r="14929" spans="11:18" x14ac:dyDescent="0.2">
      <c r="K14929" s="17">
        <v>14920</v>
      </c>
      <c r="L14929" s="50">
        <v>1.6991652682217275E-3</v>
      </c>
      <c r="M14929" s="50">
        <v>1.7114013050790117E-3</v>
      </c>
      <c r="N14929" s="50">
        <v>4.48E-2</v>
      </c>
      <c r="O14929" s="50">
        <v>4.5600000000000002E-2</v>
      </c>
      <c r="R14929" s="59"/>
    </row>
    <row r="14930" spans="11:18" x14ac:dyDescent="0.2">
      <c r="K14930" s="17">
        <v>14921</v>
      </c>
      <c r="L14930" s="50">
        <v>1.511866585981051E-3</v>
      </c>
      <c r="M14930" s="50">
        <v>1.524291998185741E-3</v>
      </c>
      <c r="N14930" s="50">
        <v>4.5600000000000002E-2</v>
      </c>
      <c r="O14930" s="50">
        <v>4.6399999999999997E-2</v>
      </c>
      <c r="R14930" s="59"/>
    </row>
    <row r="14931" spans="11:18" x14ac:dyDescent="0.2">
      <c r="K14931" s="17">
        <v>14922</v>
      </c>
      <c r="L14931" s="50">
        <v>1.9879450965223349E-3</v>
      </c>
      <c r="M14931" s="50">
        <v>2.0037116634849896E-3</v>
      </c>
      <c r="N14931" s="50">
        <v>5.8200000000000002E-2</v>
      </c>
      <c r="O14931" s="50">
        <v>5.8799999999999998E-2</v>
      </c>
      <c r="R14931" s="59"/>
    </row>
    <row r="14932" spans="11:18" x14ac:dyDescent="0.2">
      <c r="K14932" s="17">
        <v>14923</v>
      </c>
      <c r="L14932" s="50">
        <v>1.7130162339260523E-3</v>
      </c>
      <c r="M14932" s="50">
        <v>1.7261852990278004E-3</v>
      </c>
      <c r="N14932" s="50">
        <v>4.8599999999999997E-2</v>
      </c>
      <c r="O14932" s="50">
        <v>4.8800000000000003E-2</v>
      </c>
      <c r="R14932" s="59"/>
    </row>
    <row r="14933" spans="11:18" x14ac:dyDescent="0.2">
      <c r="K14933" s="17">
        <v>14924</v>
      </c>
      <c r="L14933" s="50">
        <v>1.5926199336773932E-3</v>
      </c>
      <c r="M14933" s="50">
        <v>1.6048331116552206E-3</v>
      </c>
      <c r="N14933" s="50">
        <v>4.4999999999999998E-2</v>
      </c>
      <c r="O14933" s="50">
        <v>4.5199999999999997E-2</v>
      </c>
      <c r="R14933" s="59"/>
    </row>
    <row r="14934" spans="11:18" x14ac:dyDescent="0.2">
      <c r="K14934" s="17">
        <v>14925</v>
      </c>
      <c r="L14934" s="50">
        <v>1.8609744130385355E-3</v>
      </c>
      <c r="M14934" s="50">
        <v>1.8759634389961431E-3</v>
      </c>
      <c r="N14934" s="50">
        <v>5.5399999999999998E-2</v>
      </c>
      <c r="O14934" s="50">
        <v>5.5599999999999997E-2</v>
      </c>
      <c r="R14934" s="59"/>
    </row>
    <row r="14935" spans="11:18" x14ac:dyDescent="0.2">
      <c r="K14935" s="17">
        <v>14926</v>
      </c>
      <c r="L14935" s="50">
        <v>1.5887724349800837E-3</v>
      </c>
      <c r="M14935" s="50">
        <v>1.6019884751949591E-3</v>
      </c>
      <c r="N14935" s="50">
        <v>4.9000000000000002E-2</v>
      </c>
      <c r="O14935" s="50">
        <v>4.9200000000000001E-2</v>
      </c>
      <c r="R14935" s="59"/>
    </row>
    <row r="14936" spans="11:18" x14ac:dyDescent="0.2">
      <c r="K14936" s="17">
        <v>14927</v>
      </c>
      <c r="L14936" s="50">
        <v>1.6527170827767598E-3</v>
      </c>
      <c r="M14936" s="50">
        <v>1.6661564012916481E-3</v>
      </c>
      <c r="N14936" s="50">
        <v>4.9799999999999997E-2</v>
      </c>
      <c r="O14936" s="50">
        <v>0.05</v>
      </c>
      <c r="R14936" s="59"/>
    </row>
    <row r="14937" spans="11:18" x14ac:dyDescent="0.2">
      <c r="K14937" s="17">
        <v>14928</v>
      </c>
      <c r="L14937" s="50">
        <v>1.8073977080019931E-3</v>
      </c>
      <c r="M14937" s="50">
        <v>1.8218889620856861E-3</v>
      </c>
      <c r="N14937" s="50">
        <v>5.3600000000000002E-2</v>
      </c>
      <c r="O14937" s="50">
        <v>5.3800000000000001E-2</v>
      </c>
      <c r="R14937" s="59"/>
    </row>
    <row r="14938" spans="11:18" x14ac:dyDescent="0.2">
      <c r="K14938" s="17">
        <v>14929</v>
      </c>
      <c r="L14938" s="50">
        <v>1.7188030385616635E-3</v>
      </c>
      <c r="M14938" s="50">
        <v>1.7321594507475123E-3</v>
      </c>
      <c r="N14938" s="50">
        <v>4.9200000000000001E-2</v>
      </c>
      <c r="O14938" s="50">
        <v>4.9599999999999998E-2</v>
      </c>
      <c r="R14938" s="59"/>
    </row>
    <row r="14939" spans="11:18" x14ac:dyDescent="0.2">
      <c r="K14939" s="17">
        <v>14930</v>
      </c>
      <c r="L14939" s="50">
        <v>1.5815069455883499E-3</v>
      </c>
      <c r="M14939" s="50">
        <v>1.5931756178810517E-3</v>
      </c>
      <c r="N14939" s="50">
        <v>4.2999999999999997E-2</v>
      </c>
      <c r="O14939" s="50">
        <v>4.3200000000000002E-2</v>
      </c>
      <c r="R14939" s="59"/>
    </row>
    <row r="14940" spans="11:18" x14ac:dyDescent="0.2">
      <c r="K14940" s="17">
        <v>14931</v>
      </c>
      <c r="L14940" s="50">
        <v>1.7641936970242476E-3</v>
      </c>
      <c r="M14940" s="50">
        <v>1.7780826641450107E-3</v>
      </c>
      <c r="N14940" s="50">
        <v>5.1400000000000001E-2</v>
      </c>
      <c r="O14940" s="50">
        <v>5.16E-2</v>
      </c>
      <c r="R14940" s="59"/>
    </row>
    <row r="14941" spans="11:18" x14ac:dyDescent="0.2">
      <c r="K14941" s="17">
        <v>14932</v>
      </c>
      <c r="L14941" s="50">
        <v>1.76164380801371E-3</v>
      </c>
      <c r="M14941" s="50">
        <v>1.7765326470142483E-3</v>
      </c>
      <c r="N14941" s="50">
        <v>5.5199999999999999E-2</v>
      </c>
      <c r="O14941" s="50">
        <v>5.5399999999999998E-2</v>
      </c>
      <c r="R14941" s="59"/>
    </row>
    <row r="14942" spans="11:18" x14ac:dyDescent="0.2">
      <c r="K14942" s="17">
        <v>14933</v>
      </c>
      <c r="L14942" s="50">
        <v>1.7591389506604934E-3</v>
      </c>
      <c r="M14942" s="50">
        <v>1.7735154808059151E-3</v>
      </c>
      <c r="N14942" s="50">
        <v>5.3199999999999997E-2</v>
      </c>
      <c r="O14942" s="50">
        <v>5.3400000000000003E-2</v>
      </c>
      <c r="R14942" s="59"/>
    </row>
    <row r="14943" spans="11:18" x14ac:dyDescent="0.2">
      <c r="K14943" s="17">
        <v>14934</v>
      </c>
      <c r="L14943" s="50">
        <v>1.6465463778395095E-3</v>
      </c>
      <c r="M14943" s="50">
        <v>1.6592430574262796E-3</v>
      </c>
      <c r="N14943" s="50">
        <v>4.7E-2</v>
      </c>
      <c r="O14943" s="50">
        <v>4.7E-2</v>
      </c>
      <c r="R14943" s="59"/>
    </row>
    <row r="14944" spans="11:18" x14ac:dyDescent="0.2">
      <c r="K14944" s="17">
        <v>14935</v>
      </c>
      <c r="L14944" s="50">
        <v>1.5362367802435799E-3</v>
      </c>
      <c r="M14944" s="50">
        <v>1.5486645383161112E-3</v>
      </c>
      <c r="N14944" s="50">
        <v>4.5999999999999999E-2</v>
      </c>
      <c r="O14944" s="50">
        <v>4.6199999999999998E-2</v>
      </c>
      <c r="R14944" s="59"/>
    </row>
    <row r="14945" spans="11:18" x14ac:dyDescent="0.2">
      <c r="K14945" s="17">
        <v>14936</v>
      </c>
      <c r="L14945" s="50">
        <v>1.8311881937152904E-3</v>
      </c>
      <c r="M14945" s="50">
        <v>1.8454729078955939E-3</v>
      </c>
      <c r="N14945" s="50">
        <v>5.28E-2</v>
      </c>
      <c r="O14945" s="50">
        <v>5.2999999999999999E-2</v>
      </c>
      <c r="R14945" s="59"/>
    </row>
    <row r="14946" spans="11:18" x14ac:dyDescent="0.2">
      <c r="K14946" s="17">
        <v>14937</v>
      </c>
      <c r="L14946" s="50">
        <v>1.870325151940742E-3</v>
      </c>
      <c r="M14946" s="50">
        <v>1.8852586992800912E-3</v>
      </c>
      <c r="N14946" s="50">
        <v>5.5E-2</v>
      </c>
      <c r="O14946" s="50">
        <v>5.5399999999999998E-2</v>
      </c>
      <c r="R14946" s="59"/>
    </row>
    <row r="14947" spans="11:18" x14ac:dyDescent="0.2">
      <c r="K14947" s="17">
        <v>14938</v>
      </c>
      <c r="L14947" s="50">
        <v>1.5565173385425036E-3</v>
      </c>
      <c r="M14947" s="50">
        <v>1.5697813221981622E-3</v>
      </c>
      <c r="N14947" s="50">
        <v>4.9000000000000002E-2</v>
      </c>
      <c r="O14947" s="50">
        <v>4.9399999999999999E-2</v>
      </c>
      <c r="R14947" s="59"/>
    </row>
    <row r="14948" spans="11:18" x14ac:dyDescent="0.2">
      <c r="K14948" s="17">
        <v>14939</v>
      </c>
      <c r="L14948" s="50">
        <v>1.7917990449819775E-3</v>
      </c>
      <c r="M14948" s="50">
        <v>1.8066592768837275E-3</v>
      </c>
      <c r="N14948" s="50">
        <v>5.4600000000000003E-2</v>
      </c>
      <c r="O14948" s="50">
        <v>5.5399999999999998E-2</v>
      </c>
      <c r="R14948" s="59"/>
    </row>
    <row r="14949" spans="11:18" x14ac:dyDescent="0.2">
      <c r="K14949" s="17">
        <v>14940</v>
      </c>
      <c r="L14949" s="50">
        <v>1.8145162596348151E-3</v>
      </c>
      <c r="M14949" s="50">
        <v>1.8291375901025714E-3</v>
      </c>
      <c r="N14949" s="50">
        <v>5.3999999999999999E-2</v>
      </c>
      <c r="O14949" s="50">
        <v>5.4399999999999997E-2</v>
      </c>
      <c r="R14949" s="59"/>
    </row>
    <row r="14950" spans="11:18" x14ac:dyDescent="0.2">
      <c r="K14950" s="17">
        <v>14941</v>
      </c>
      <c r="L14950" s="50">
        <v>1.668170436801464E-3</v>
      </c>
      <c r="M14950" s="50">
        <v>1.6812419594543133E-3</v>
      </c>
      <c r="N14950" s="50">
        <v>4.82E-2</v>
      </c>
      <c r="O14950" s="50">
        <v>4.8599999999999997E-2</v>
      </c>
      <c r="R14950" s="59"/>
    </row>
    <row r="14951" spans="11:18" x14ac:dyDescent="0.2">
      <c r="K14951" s="17">
        <v>14942</v>
      </c>
      <c r="L14951" s="50">
        <v>1.7189496617858293E-3</v>
      </c>
      <c r="M14951" s="50">
        <v>1.7317218295850242E-3</v>
      </c>
      <c r="N14951" s="50">
        <v>4.7199999999999999E-2</v>
      </c>
      <c r="O14951" s="50">
        <v>4.7199999999999999E-2</v>
      </c>
      <c r="R14951" s="59"/>
    </row>
    <row r="14952" spans="11:18" x14ac:dyDescent="0.2">
      <c r="K14952" s="17">
        <v>14943</v>
      </c>
      <c r="L14952" s="50">
        <v>1.9725794703809507E-3</v>
      </c>
      <c r="M14952" s="50">
        <v>1.9867176132714504E-3</v>
      </c>
      <c r="N14952" s="50">
        <v>5.16E-2</v>
      </c>
      <c r="O14952" s="50">
        <v>5.2400000000000002E-2</v>
      </c>
      <c r="R14952" s="59"/>
    </row>
    <row r="14953" spans="11:18" x14ac:dyDescent="0.2">
      <c r="K14953" s="17">
        <v>14944</v>
      </c>
      <c r="L14953" s="50">
        <v>1.8750314547638957E-3</v>
      </c>
      <c r="M14953" s="50">
        <v>1.8886513968603363E-3</v>
      </c>
      <c r="N14953" s="50">
        <v>0.05</v>
      </c>
      <c r="O14953" s="50">
        <v>5.0799999999999998E-2</v>
      </c>
      <c r="R14953" s="59"/>
    </row>
    <row r="14954" spans="11:18" x14ac:dyDescent="0.2">
      <c r="K14954" s="17">
        <v>14945</v>
      </c>
      <c r="L14954" s="50">
        <v>1.7301315561272027E-3</v>
      </c>
      <c r="M14954" s="50">
        <v>1.7440971655173171E-3</v>
      </c>
      <c r="N14954" s="50">
        <v>5.1799999999999999E-2</v>
      </c>
      <c r="O14954" s="50">
        <v>5.1799999999999999E-2</v>
      </c>
      <c r="R14954" s="59"/>
    </row>
    <row r="14955" spans="11:18" x14ac:dyDescent="0.2">
      <c r="K14955" s="17">
        <v>14946</v>
      </c>
      <c r="L14955" s="50">
        <v>1.7136647414843654E-3</v>
      </c>
      <c r="M14955" s="50">
        <v>1.7278318716310156E-3</v>
      </c>
      <c r="N14955" s="50">
        <v>5.2600000000000001E-2</v>
      </c>
      <c r="O14955" s="50">
        <v>5.28E-2</v>
      </c>
      <c r="R14955" s="59"/>
    </row>
    <row r="14956" spans="11:18" x14ac:dyDescent="0.2">
      <c r="K14956" s="17">
        <v>14947</v>
      </c>
      <c r="L14956" s="50">
        <v>1.4818984291993509E-3</v>
      </c>
      <c r="M14956" s="50">
        <v>1.4946089602440253E-3</v>
      </c>
      <c r="N14956" s="50">
        <v>4.7199999999999999E-2</v>
      </c>
      <c r="O14956" s="50">
        <v>4.7399999999999998E-2</v>
      </c>
      <c r="R14956" s="59"/>
    </row>
    <row r="14957" spans="11:18" x14ac:dyDescent="0.2">
      <c r="K14957" s="17">
        <v>14948</v>
      </c>
      <c r="L14957" s="50">
        <v>1.7898875856735134E-3</v>
      </c>
      <c r="M14957" s="50">
        <v>1.8038728038771304E-3</v>
      </c>
      <c r="N14957" s="50">
        <v>5.1799999999999999E-2</v>
      </c>
      <c r="O14957" s="50">
        <v>5.1799999999999999E-2</v>
      </c>
      <c r="R14957" s="59"/>
    </row>
    <row r="14958" spans="11:18" x14ac:dyDescent="0.2">
      <c r="K14958" s="17">
        <v>14949</v>
      </c>
      <c r="L14958" s="50">
        <v>1.7941224925239639E-3</v>
      </c>
      <c r="M14958" s="50">
        <v>1.8075015693497249E-3</v>
      </c>
      <c r="N14958" s="50">
        <v>4.9399999999999999E-2</v>
      </c>
      <c r="O14958" s="50">
        <v>4.9599999999999998E-2</v>
      </c>
      <c r="R14958" s="59"/>
    </row>
    <row r="14959" spans="11:18" x14ac:dyDescent="0.2">
      <c r="K14959" s="17">
        <v>14950</v>
      </c>
      <c r="L14959" s="50">
        <v>1.6474815433648459E-3</v>
      </c>
      <c r="M14959" s="50">
        <v>1.6609980328945958E-3</v>
      </c>
      <c r="N14959" s="50">
        <v>0.05</v>
      </c>
      <c r="O14959" s="50">
        <v>5.0200000000000002E-2</v>
      </c>
      <c r="R14959" s="59"/>
    </row>
    <row r="14960" spans="11:18" x14ac:dyDescent="0.2">
      <c r="K14960" s="17">
        <v>14951</v>
      </c>
      <c r="L14960" s="50">
        <v>1.6957413898607146E-3</v>
      </c>
      <c r="M14960" s="50">
        <v>1.7099309083899754E-3</v>
      </c>
      <c r="N14960" s="50">
        <v>5.2400000000000002E-2</v>
      </c>
      <c r="O14960" s="50">
        <v>5.2999999999999999E-2</v>
      </c>
      <c r="R14960" s="59"/>
    </row>
    <row r="14961" spans="11:18" x14ac:dyDescent="0.2">
      <c r="K14961" s="17">
        <v>14952</v>
      </c>
      <c r="L14961" s="50">
        <v>1.8425495833801694E-3</v>
      </c>
      <c r="M14961" s="50">
        <v>1.8565003532764869E-3</v>
      </c>
      <c r="N14961" s="50">
        <v>5.16E-2</v>
      </c>
      <c r="O14961" s="50">
        <v>5.16E-2</v>
      </c>
      <c r="R14961" s="59"/>
    </row>
    <row r="14962" spans="11:18" x14ac:dyDescent="0.2">
      <c r="K14962" s="17">
        <v>14953</v>
      </c>
      <c r="L14962" s="50">
        <v>1.7751580372504573E-3</v>
      </c>
      <c r="M14962" s="50">
        <v>1.7883708870876848E-3</v>
      </c>
      <c r="N14962" s="50">
        <v>4.8800000000000003E-2</v>
      </c>
      <c r="O14962" s="50">
        <v>4.9200000000000001E-2</v>
      </c>
      <c r="R14962" s="59"/>
    </row>
    <row r="14963" spans="11:18" x14ac:dyDescent="0.2">
      <c r="K14963" s="17">
        <v>14954</v>
      </c>
      <c r="L14963" s="50">
        <v>1.399896930510128E-3</v>
      </c>
      <c r="M14963" s="50">
        <v>1.41288528368714E-3</v>
      </c>
      <c r="N14963" s="50">
        <v>4.8399999999999999E-2</v>
      </c>
      <c r="O14963" s="50">
        <v>4.8599999999999997E-2</v>
      </c>
      <c r="R14963" s="59"/>
    </row>
    <row r="14964" spans="11:18" x14ac:dyDescent="0.2">
      <c r="K14964" s="17">
        <v>14955</v>
      </c>
      <c r="L14964" s="50">
        <v>1.6239744813088628E-3</v>
      </c>
      <c r="M14964" s="50">
        <v>1.637172364051773E-3</v>
      </c>
      <c r="N14964" s="50">
        <v>4.8800000000000003E-2</v>
      </c>
      <c r="O14964" s="50">
        <v>4.9000000000000002E-2</v>
      </c>
      <c r="R14964" s="59"/>
    </row>
    <row r="14965" spans="11:18" x14ac:dyDescent="0.2">
      <c r="K14965" s="17">
        <v>14956</v>
      </c>
      <c r="L14965" s="50">
        <v>1.8070032856758445E-3</v>
      </c>
      <c r="M14965" s="50">
        <v>1.8216148711126547E-3</v>
      </c>
      <c r="N14965" s="50">
        <v>5.4199999999999998E-2</v>
      </c>
      <c r="O14965" s="50">
        <v>5.4199999999999998E-2</v>
      </c>
      <c r="R14965" s="59"/>
    </row>
    <row r="14966" spans="11:18" x14ac:dyDescent="0.2">
      <c r="K14966" s="17">
        <v>14957</v>
      </c>
      <c r="L14966" s="50">
        <v>1.7144659960272467E-3</v>
      </c>
      <c r="M14966" s="50">
        <v>1.7285816524854618E-3</v>
      </c>
      <c r="N14966" s="50">
        <v>5.2400000000000002E-2</v>
      </c>
      <c r="O14966" s="50">
        <v>5.2400000000000002E-2</v>
      </c>
      <c r="R14966" s="59"/>
    </row>
    <row r="14967" spans="11:18" x14ac:dyDescent="0.2">
      <c r="K14967" s="17">
        <v>14958</v>
      </c>
      <c r="L14967" s="50">
        <v>1.6576069106775337E-3</v>
      </c>
      <c r="M14967" s="50">
        <v>1.6712569554443214E-3</v>
      </c>
      <c r="N14967" s="50">
        <v>5.0200000000000002E-2</v>
      </c>
      <c r="O14967" s="50">
        <v>5.0999999999999997E-2</v>
      </c>
      <c r="R14967" s="59"/>
    </row>
    <row r="14968" spans="11:18" x14ac:dyDescent="0.2">
      <c r="K14968" s="17">
        <v>14959</v>
      </c>
      <c r="L14968" s="50">
        <v>1.7177263515582683E-3</v>
      </c>
      <c r="M14968" s="50">
        <v>1.7309202954404427E-3</v>
      </c>
      <c r="N14968" s="50">
        <v>4.8599999999999997E-2</v>
      </c>
      <c r="O14968" s="50">
        <v>4.9200000000000001E-2</v>
      </c>
      <c r="R14968" s="59"/>
    </row>
    <row r="14969" spans="11:18" x14ac:dyDescent="0.2">
      <c r="K14969" s="17">
        <v>14960</v>
      </c>
      <c r="L14969" s="50">
        <v>1.7393255559172121E-3</v>
      </c>
      <c r="M14969" s="50">
        <v>1.7541204233566653E-3</v>
      </c>
      <c r="N14969" s="50">
        <v>5.4800000000000001E-2</v>
      </c>
      <c r="O14969" s="50">
        <v>5.5199999999999999E-2</v>
      </c>
      <c r="R14969" s="59"/>
    </row>
    <row r="14970" spans="11:18" x14ac:dyDescent="0.2">
      <c r="K14970" s="17">
        <v>14961</v>
      </c>
      <c r="L14970" s="50">
        <v>1.7906587318094712E-3</v>
      </c>
      <c r="M14970" s="50">
        <v>1.8052521451435747E-3</v>
      </c>
      <c r="N14970" s="50">
        <v>5.3999999999999999E-2</v>
      </c>
      <c r="O14970" s="50">
        <v>5.4399999999999997E-2</v>
      </c>
      <c r="R14970" s="59"/>
    </row>
    <row r="14971" spans="11:18" x14ac:dyDescent="0.2">
      <c r="K14971" s="17">
        <v>14962</v>
      </c>
      <c r="L14971" s="50">
        <v>1.8358884789386786E-3</v>
      </c>
      <c r="M14971" s="50">
        <v>1.8506746130448279E-3</v>
      </c>
      <c r="N14971" s="50">
        <v>5.4600000000000003E-2</v>
      </c>
      <c r="O14971" s="50">
        <v>5.5E-2</v>
      </c>
      <c r="R14971" s="59"/>
    </row>
    <row r="14972" spans="11:18" x14ac:dyDescent="0.2">
      <c r="K14972" s="17">
        <v>14963</v>
      </c>
      <c r="L14972" s="50">
        <v>1.7507065585400635E-3</v>
      </c>
      <c r="M14972" s="50">
        <v>1.7652484142267316E-3</v>
      </c>
      <c r="N14972" s="50">
        <v>5.3600000000000002E-2</v>
      </c>
      <c r="O14972" s="50">
        <v>5.4199999999999998E-2</v>
      </c>
      <c r="R14972" s="59"/>
    </row>
    <row r="14973" spans="11:18" x14ac:dyDescent="0.2">
      <c r="K14973" s="17">
        <v>14964</v>
      </c>
      <c r="L14973" s="50">
        <v>1.5928543120117202E-3</v>
      </c>
      <c r="M14973" s="50">
        <v>1.6061186017431674E-3</v>
      </c>
      <c r="N14973" s="50">
        <v>4.9000000000000002E-2</v>
      </c>
      <c r="O14973" s="50">
        <v>4.9599999999999998E-2</v>
      </c>
      <c r="R14973" s="59"/>
    </row>
    <row r="14974" spans="11:18" x14ac:dyDescent="0.2">
      <c r="K14974" s="17">
        <v>14965</v>
      </c>
      <c r="L14974" s="50">
        <v>1.9137348578045969E-3</v>
      </c>
      <c r="M14974" s="50">
        <v>1.9271206434460857E-3</v>
      </c>
      <c r="N14974" s="50">
        <v>4.9200000000000001E-2</v>
      </c>
      <c r="O14974" s="50">
        <v>4.9399999999999999E-2</v>
      </c>
      <c r="R14974" s="59"/>
    </row>
    <row r="14975" spans="11:18" x14ac:dyDescent="0.2">
      <c r="K14975" s="17">
        <v>14966</v>
      </c>
      <c r="L14975" s="50">
        <v>1.719544958966463E-3</v>
      </c>
      <c r="M14975" s="50">
        <v>1.7333531584950545E-3</v>
      </c>
      <c r="N14975" s="50">
        <v>5.0799999999999998E-2</v>
      </c>
      <c r="O14975" s="50">
        <v>5.16E-2</v>
      </c>
      <c r="R14975" s="59"/>
    </row>
    <row r="14976" spans="11:18" x14ac:dyDescent="0.2">
      <c r="K14976" s="17">
        <v>14967</v>
      </c>
      <c r="L14976" s="50">
        <v>1.607939957843638E-3</v>
      </c>
      <c r="M14976" s="50">
        <v>1.6206013844099153E-3</v>
      </c>
      <c r="N14976" s="50">
        <v>4.6399999999999997E-2</v>
      </c>
      <c r="O14976" s="50">
        <v>4.7199999999999999E-2</v>
      </c>
      <c r="R14976" s="59"/>
    </row>
    <row r="14977" spans="11:18" x14ac:dyDescent="0.2">
      <c r="K14977" s="17">
        <v>14968</v>
      </c>
      <c r="L14977" s="50">
        <v>1.6141478782811197E-3</v>
      </c>
      <c r="M14977" s="50">
        <v>1.6276453266337247E-3</v>
      </c>
      <c r="N14977" s="50">
        <v>0.05</v>
      </c>
      <c r="O14977" s="50">
        <v>5.0200000000000002E-2</v>
      </c>
      <c r="R14977" s="59"/>
    </row>
    <row r="14978" spans="11:18" x14ac:dyDescent="0.2">
      <c r="K14978" s="17">
        <v>14969</v>
      </c>
      <c r="L14978" s="50">
        <v>2.1849962151546999E-3</v>
      </c>
      <c r="M14978" s="50">
        <v>2.2011285273579725E-3</v>
      </c>
      <c r="N14978" s="50">
        <v>5.96E-2</v>
      </c>
      <c r="O14978" s="50">
        <v>5.96E-2</v>
      </c>
      <c r="R14978" s="59"/>
    </row>
    <row r="14979" spans="11:18" x14ac:dyDescent="0.2">
      <c r="K14979" s="17">
        <v>14970</v>
      </c>
      <c r="L14979" s="50">
        <v>1.5918699674984332E-3</v>
      </c>
      <c r="M14979" s="50">
        <v>1.6054112290812405E-3</v>
      </c>
      <c r="N14979" s="50">
        <v>5.0200000000000002E-2</v>
      </c>
      <c r="O14979" s="50">
        <v>5.04E-2</v>
      </c>
      <c r="R14979" s="59"/>
    </row>
    <row r="14980" spans="11:18" x14ac:dyDescent="0.2">
      <c r="K14980" s="17">
        <v>14971</v>
      </c>
      <c r="L14980" s="50">
        <v>2.2504178060135994E-3</v>
      </c>
      <c r="M14980" s="50">
        <v>2.2661244100516515E-3</v>
      </c>
      <c r="N14980" s="50">
        <v>5.7799999999999997E-2</v>
      </c>
      <c r="O14980" s="50">
        <v>5.8000000000000003E-2</v>
      </c>
      <c r="R14980" s="59"/>
    </row>
    <row r="14981" spans="11:18" x14ac:dyDescent="0.2">
      <c r="K14981" s="17">
        <v>14972</v>
      </c>
      <c r="L14981" s="50">
        <v>1.7100766982143241E-3</v>
      </c>
      <c r="M14981" s="50">
        <v>1.7235634896738575E-3</v>
      </c>
      <c r="N14981" s="50">
        <v>4.9599999999999998E-2</v>
      </c>
      <c r="O14981" s="50">
        <v>5.0200000000000002E-2</v>
      </c>
      <c r="R14981" s="59"/>
    </row>
    <row r="14982" spans="11:18" x14ac:dyDescent="0.2">
      <c r="K14982" s="17">
        <v>14973</v>
      </c>
      <c r="L14982" s="50">
        <v>1.7692088194019347E-3</v>
      </c>
      <c r="M14982" s="50">
        <v>1.7837562734359369E-3</v>
      </c>
      <c r="N14982" s="50">
        <v>5.3999999999999999E-2</v>
      </c>
      <c r="O14982" s="50">
        <v>5.3999999999999999E-2</v>
      </c>
      <c r="R14982" s="59"/>
    </row>
    <row r="14983" spans="11:18" x14ac:dyDescent="0.2">
      <c r="K14983" s="17">
        <v>14974</v>
      </c>
      <c r="L14983" s="50">
        <v>1.8104612472114156E-3</v>
      </c>
      <c r="M14983" s="50">
        <v>1.8242803442468979E-3</v>
      </c>
      <c r="N14983" s="50">
        <v>5.0799999999999998E-2</v>
      </c>
      <c r="O14983" s="50">
        <v>5.1400000000000001E-2</v>
      </c>
      <c r="R14983" s="59"/>
    </row>
    <row r="14984" spans="11:18" x14ac:dyDescent="0.2">
      <c r="K14984" s="17">
        <v>14975</v>
      </c>
      <c r="L14984" s="50">
        <v>1.6646566344372324E-3</v>
      </c>
      <c r="M14984" s="50">
        <v>1.6785012566060047E-3</v>
      </c>
      <c r="N14984" s="50">
        <v>5.1200000000000002E-2</v>
      </c>
      <c r="O14984" s="50">
        <v>5.16E-2</v>
      </c>
      <c r="R14984" s="59"/>
    </row>
    <row r="14985" spans="11:18" x14ac:dyDescent="0.2">
      <c r="K14985" s="17">
        <v>14976</v>
      </c>
      <c r="L14985" s="50">
        <v>1.7217440845434808E-3</v>
      </c>
      <c r="M14985" s="50">
        <v>1.7348670725354386E-3</v>
      </c>
      <c r="N14985" s="50">
        <v>4.8399999999999999E-2</v>
      </c>
      <c r="O14985" s="50">
        <v>4.8599999999999997E-2</v>
      </c>
      <c r="R14985" s="59"/>
    </row>
    <row r="14986" spans="11:18" x14ac:dyDescent="0.2">
      <c r="K14986" s="17">
        <v>14977</v>
      </c>
      <c r="L14986" s="50">
        <v>1.6734017762163574E-3</v>
      </c>
      <c r="M14986" s="50">
        <v>1.6873552718065803E-3</v>
      </c>
      <c r="N14986" s="50">
        <v>5.1799999999999999E-2</v>
      </c>
      <c r="O14986" s="50">
        <v>5.2200000000000003E-2</v>
      </c>
      <c r="R14986" s="59"/>
    </row>
    <row r="14987" spans="11:18" x14ac:dyDescent="0.2">
      <c r="K14987" s="17">
        <v>14978</v>
      </c>
      <c r="L14987" s="50">
        <v>1.640327112651828E-3</v>
      </c>
      <c r="M14987" s="50">
        <v>1.653034426950143E-3</v>
      </c>
      <c r="N14987" s="50">
        <v>4.7E-2</v>
      </c>
      <c r="O14987" s="50">
        <v>4.7199999999999999E-2</v>
      </c>
      <c r="R14987" s="59"/>
    </row>
    <row r="14988" spans="11:18" x14ac:dyDescent="0.2">
      <c r="K14988" s="17">
        <v>14979</v>
      </c>
      <c r="L14988" s="50">
        <v>1.7167766372911061E-3</v>
      </c>
      <c r="M14988" s="50">
        <v>1.730517866682801E-3</v>
      </c>
      <c r="N14988" s="50">
        <v>5.0599999999999999E-2</v>
      </c>
      <c r="O14988" s="50">
        <v>5.1200000000000002E-2</v>
      </c>
      <c r="R14988" s="59"/>
    </row>
    <row r="14989" spans="11:18" x14ac:dyDescent="0.2">
      <c r="K14989" s="17">
        <v>14980</v>
      </c>
      <c r="L14989" s="50">
        <v>1.4115218893251025E-3</v>
      </c>
      <c r="M14989" s="50">
        <v>1.4239174595176091E-3</v>
      </c>
      <c r="N14989" s="50">
        <v>4.58E-2</v>
      </c>
      <c r="O14989" s="50">
        <v>4.6199999999999998E-2</v>
      </c>
      <c r="R14989" s="59"/>
    </row>
    <row r="14990" spans="11:18" x14ac:dyDescent="0.2">
      <c r="K14990" s="17">
        <v>14981</v>
      </c>
      <c r="L14990" s="50">
        <v>1.9110741986128835E-3</v>
      </c>
      <c r="M14990" s="50">
        <v>1.9256293995220193E-3</v>
      </c>
      <c r="N14990" s="50">
        <v>5.3800000000000001E-2</v>
      </c>
      <c r="O14990" s="50">
        <v>5.3999999999999999E-2</v>
      </c>
      <c r="R14990" s="59"/>
    </row>
    <row r="14991" spans="11:18" x14ac:dyDescent="0.2">
      <c r="K14991" s="17">
        <v>14982</v>
      </c>
      <c r="L14991" s="50">
        <v>1.574147587531843E-3</v>
      </c>
      <c r="M14991" s="50">
        <v>1.5866856258630155E-3</v>
      </c>
      <c r="N14991" s="50">
        <v>4.6399999999999997E-2</v>
      </c>
      <c r="O14991" s="50">
        <v>4.6600000000000003E-2</v>
      </c>
      <c r="R14991" s="59"/>
    </row>
    <row r="14992" spans="11:18" x14ac:dyDescent="0.2">
      <c r="K14992" s="17">
        <v>14983</v>
      </c>
      <c r="L14992" s="50">
        <v>1.4299515451468834E-3</v>
      </c>
      <c r="M14992" s="50">
        <v>1.4421269829389379E-3</v>
      </c>
      <c r="N14992" s="50">
        <v>4.4999999999999998E-2</v>
      </c>
      <c r="O14992" s="50">
        <v>4.5400000000000003E-2</v>
      </c>
      <c r="R14992" s="59"/>
    </row>
    <row r="14993" spans="11:18" x14ac:dyDescent="0.2">
      <c r="K14993" s="17">
        <v>14984</v>
      </c>
      <c r="L14993" s="50">
        <v>1.8910246125496332E-3</v>
      </c>
      <c r="M14993" s="50">
        <v>1.9055450421135856E-3</v>
      </c>
      <c r="N14993" s="50">
        <v>5.3600000000000002E-2</v>
      </c>
      <c r="O14993" s="50">
        <v>5.3999999999999999E-2</v>
      </c>
      <c r="R14993" s="59"/>
    </row>
    <row r="14994" spans="11:18" x14ac:dyDescent="0.2">
      <c r="K14994" s="17">
        <v>14985</v>
      </c>
      <c r="L14994" s="50">
        <v>1.735318132519076E-3</v>
      </c>
      <c r="M14994" s="50">
        <v>1.7486646931203764E-3</v>
      </c>
      <c r="N14994" s="50">
        <v>4.9399999999999999E-2</v>
      </c>
      <c r="O14994" s="50">
        <v>4.9399999999999999E-2</v>
      </c>
      <c r="R14994" s="59"/>
    </row>
    <row r="14995" spans="11:18" x14ac:dyDescent="0.2">
      <c r="K14995" s="17">
        <v>14986</v>
      </c>
      <c r="L14995" s="50">
        <v>1.8801605864194485E-3</v>
      </c>
      <c r="M14995" s="50">
        <v>1.8940202398273066E-3</v>
      </c>
      <c r="N14995" s="50">
        <v>5.1200000000000002E-2</v>
      </c>
      <c r="O14995" s="50">
        <v>5.1200000000000002E-2</v>
      </c>
      <c r="R14995" s="59"/>
    </row>
    <row r="14996" spans="11:18" x14ac:dyDescent="0.2">
      <c r="K14996" s="17">
        <v>14987</v>
      </c>
      <c r="L14996" s="50">
        <v>1.5245183083408471E-3</v>
      </c>
      <c r="M14996" s="50">
        <v>1.5379508831181506E-3</v>
      </c>
      <c r="N14996" s="50">
        <v>0.05</v>
      </c>
      <c r="O14996" s="50">
        <v>0.05</v>
      </c>
      <c r="R14996" s="59"/>
    </row>
    <row r="14997" spans="11:18" x14ac:dyDescent="0.2">
      <c r="K14997" s="17">
        <v>14988</v>
      </c>
      <c r="L14997" s="50">
        <v>1.691891813296133E-3</v>
      </c>
      <c r="M14997" s="50">
        <v>1.7060305471924945E-3</v>
      </c>
      <c r="N14997" s="50">
        <v>5.2400000000000002E-2</v>
      </c>
      <c r="O14997" s="50">
        <v>5.28E-2</v>
      </c>
      <c r="R14997" s="59"/>
    </row>
    <row r="14998" spans="11:18" x14ac:dyDescent="0.2">
      <c r="K14998" s="17">
        <v>14989</v>
      </c>
      <c r="L14998" s="50">
        <v>1.7714851775369976E-3</v>
      </c>
      <c r="M14998" s="50">
        <v>1.7859816493236644E-3</v>
      </c>
      <c r="N14998" s="50">
        <v>5.3800000000000001E-2</v>
      </c>
      <c r="O14998" s="50">
        <v>5.3800000000000001E-2</v>
      </c>
      <c r="R14998" s="59"/>
    </row>
    <row r="14999" spans="11:18" x14ac:dyDescent="0.2">
      <c r="K14999" s="17">
        <v>14990</v>
      </c>
      <c r="L14999" s="50">
        <v>1.8182096411068305E-3</v>
      </c>
      <c r="M14999" s="50">
        <v>1.832541435769998E-3</v>
      </c>
      <c r="N14999" s="50">
        <v>5.28E-2</v>
      </c>
      <c r="O14999" s="50">
        <v>5.3400000000000003E-2</v>
      </c>
      <c r="R14999" s="59"/>
    </row>
    <row r="15000" spans="11:18" x14ac:dyDescent="0.2">
      <c r="K15000" s="17">
        <v>14991</v>
      </c>
      <c r="L15000" s="50">
        <v>1.6374518062660308E-3</v>
      </c>
      <c r="M15000" s="50">
        <v>1.6510106384061774E-3</v>
      </c>
      <c r="N15000" s="50">
        <v>5.0200000000000002E-2</v>
      </c>
      <c r="O15000" s="50">
        <v>5.04E-2</v>
      </c>
      <c r="R15000" s="59"/>
    </row>
    <row r="15001" spans="11:18" x14ac:dyDescent="0.2">
      <c r="K15001" s="17">
        <v>14992</v>
      </c>
      <c r="L15001" s="50">
        <v>1.5809363303721617E-3</v>
      </c>
      <c r="M15001" s="50">
        <v>1.5939114347030185E-3</v>
      </c>
      <c r="N15001" s="50">
        <v>4.8000000000000001E-2</v>
      </c>
      <c r="O15001" s="50">
        <v>4.8399999999999999E-2</v>
      </c>
      <c r="R15001" s="59"/>
    </row>
    <row r="15002" spans="11:18" x14ac:dyDescent="0.2">
      <c r="K15002" s="17">
        <v>14993</v>
      </c>
      <c r="L15002" s="50">
        <v>1.5195999481696053E-3</v>
      </c>
      <c r="M15002" s="50">
        <v>1.532254970556541E-3</v>
      </c>
      <c r="N15002" s="50">
        <v>4.7E-2</v>
      </c>
      <c r="O15002" s="50">
        <v>4.7E-2</v>
      </c>
      <c r="R15002" s="59"/>
    </row>
    <row r="15003" spans="11:18" x14ac:dyDescent="0.2">
      <c r="K15003" s="17">
        <v>14994</v>
      </c>
      <c r="L15003" s="50">
        <v>1.6957848430257823E-3</v>
      </c>
      <c r="M15003" s="50">
        <v>1.7095757359303046E-3</v>
      </c>
      <c r="N15003" s="50">
        <v>5.0999999999999997E-2</v>
      </c>
      <c r="O15003" s="50">
        <v>5.1400000000000001E-2</v>
      </c>
      <c r="R15003" s="59"/>
    </row>
    <row r="15004" spans="11:18" x14ac:dyDescent="0.2">
      <c r="K15004" s="17">
        <v>14995</v>
      </c>
      <c r="L15004" s="50">
        <v>1.7446758608705749E-3</v>
      </c>
      <c r="M15004" s="50">
        <v>1.7587982142805824E-3</v>
      </c>
      <c r="N15004" s="50">
        <v>5.1999999999999998E-2</v>
      </c>
      <c r="O15004" s="50">
        <v>5.2999999999999999E-2</v>
      </c>
      <c r="R15004" s="59"/>
    </row>
    <row r="15005" spans="11:18" x14ac:dyDescent="0.2">
      <c r="K15005" s="17">
        <v>14996</v>
      </c>
      <c r="L15005" s="50">
        <v>1.7630092866127551E-3</v>
      </c>
      <c r="M15005" s="50">
        <v>1.7769338849022063E-3</v>
      </c>
      <c r="N15005" s="50">
        <v>5.1400000000000001E-2</v>
      </c>
      <c r="O15005" s="50">
        <v>5.16E-2</v>
      </c>
      <c r="R15005" s="59"/>
    </row>
    <row r="15006" spans="11:18" x14ac:dyDescent="0.2">
      <c r="K15006" s="17">
        <v>14997</v>
      </c>
      <c r="L15006" s="50">
        <v>1.8719387992886301E-3</v>
      </c>
      <c r="M15006" s="50">
        <v>1.8858503630509876E-3</v>
      </c>
      <c r="N15006" s="50">
        <v>5.1400000000000001E-2</v>
      </c>
      <c r="O15006" s="50">
        <v>5.16E-2</v>
      </c>
      <c r="R15006" s="59"/>
    </row>
    <row r="15007" spans="11:18" x14ac:dyDescent="0.2">
      <c r="K15007" s="17">
        <v>14998</v>
      </c>
      <c r="L15007" s="50">
        <v>1.6387156506435445E-3</v>
      </c>
      <c r="M15007" s="50">
        <v>1.6516269364364327E-3</v>
      </c>
      <c r="N15007" s="50">
        <v>4.7600000000000003E-2</v>
      </c>
      <c r="O15007" s="50">
        <v>4.8000000000000001E-2</v>
      </c>
      <c r="R15007" s="59"/>
    </row>
    <row r="15008" spans="11:18" x14ac:dyDescent="0.2">
      <c r="K15008" s="17">
        <v>14999</v>
      </c>
      <c r="L15008" s="50">
        <v>1.8474054290492188E-3</v>
      </c>
      <c r="M15008" s="50">
        <v>1.8612026046927312E-3</v>
      </c>
      <c r="N15008" s="50">
        <v>5.0999999999999997E-2</v>
      </c>
      <c r="O15008" s="50">
        <v>5.0999999999999997E-2</v>
      </c>
      <c r="R15008" s="59"/>
    </row>
    <row r="15009" spans="11:18" x14ac:dyDescent="0.2">
      <c r="K15009" s="17">
        <v>15000</v>
      </c>
      <c r="L15009" s="50">
        <v>1.8691339611084693E-3</v>
      </c>
      <c r="M15009" s="50">
        <v>1.8840355724449968E-3</v>
      </c>
      <c r="N15009" s="50">
        <v>5.5199999999999999E-2</v>
      </c>
      <c r="O15009" s="50">
        <v>5.5399999999999998E-2</v>
      </c>
      <c r="R15009" s="59"/>
    </row>
    <row r="15010" spans="11:18" x14ac:dyDescent="0.2">
      <c r="K15010" s="17">
        <v>15001</v>
      </c>
      <c r="L15010" s="50">
        <v>1.9486685961787192E-3</v>
      </c>
      <c r="M15010" s="50">
        <v>1.9629029838035702E-3</v>
      </c>
      <c r="N15010" s="50">
        <v>5.2200000000000003E-2</v>
      </c>
      <c r="O15010" s="50">
        <v>5.28E-2</v>
      </c>
      <c r="R15010" s="59"/>
    </row>
    <row r="15011" spans="11:18" x14ac:dyDescent="0.2">
      <c r="K15011" s="17">
        <v>15002</v>
      </c>
      <c r="L15011" s="50">
        <v>1.493100581280913E-3</v>
      </c>
      <c r="M15011" s="50">
        <v>1.5062850411381031E-3</v>
      </c>
      <c r="N15011" s="50">
        <v>4.9000000000000002E-2</v>
      </c>
      <c r="O15011" s="50">
        <v>4.9200000000000001E-2</v>
      </c>
      <c r="R15011" s="59"/>
    </row>
    <row r="15012" spans="11:18" x14ac:dyDescent="0.2">
      <c r="K15012" s="17">
        <v>15003</v>
      </c>
      <c r="L15012" s="50">
        <v>2.0168019816872917E-3</v>
      </c>
      <c r="M15012" s="50">
        <v>2.032712073414216E-3</v>
      </c>
      <c r="N15012" s="50">
        <v>5.8799999999999998E-2</v>
      </c>
      <c r="O15012" s="50">
        <v>5.9200000000000003E-2</v>
      </c>
      <c r="R15012" s="59"/>
    </row>
    <row r="15013" spans="11:18" x14ac:dyDescent="0.2">
      <c r="K15013" s="17">
        <v>15004</v>
      </c>
      <c r="L15013" s="50">
        <v>1.7277255484409509E-3</v>
      </c>
      <c r="M15013" s="50">
        <v>1.7417017142518343E-3</v>
      </c>
      <c r="N15013" s="50">
        <v>5.16E-2</v>
      </c>
      <c r="O15013" s="50">
        <v>5.2400000000000002E-2</v>
      </c>
      <c r="R15013" s="59"/>
    </row>
    <row r="15014" spans="11:18" x14ac:dyDescent="0.2">
      <c r="K15014" s="17">
        <v>15005</v>
      </c>
      <c r="L15014" s="50">
        <v>1.9199289008281068E-3</v>
      </c>
      <c r="M15014" s="50">
        <v>1.9351372897662817E-3</v>
      </c>
      <c r="N15014" s="50">
        <v>5.62E-2</v>
      </c>
      <c r="O15014" s="50">
        <v>5.6399999999999999E-2</v>
      </c>
      <c r="R15014" s="59"/>
    </row>
    <row r="15015" spans="11:18" x14ac:dyDescent="0.2">
      <c r="K15015" s="17">
        <v>15006</v>
      </c>
      <c r="L15015" s="50">
        <v>1.897852269093391E-3</v>
      </c>
      <c r="M15015" s="50">
        <v>1.911984350938659E-3</v>
      </c>
      <c r="N15015" s="50">
        <v>5.1799999999999999E-2</v>
      </c>
      <c r="O15015" s="50">
        <v>5.2400000000000002E-2</v>
      </c>
      <c r="R15015" s="59"/>
    </row>
    <row r="15016" spans="11:18" x14ac:dyDescent="0.2">
      <c r="K15016" s="17">
        <v>15007</v>
      </c>
      <c r="L15016" s="50">
        <v>1.6435800862739719E-3</v>
      </c>
      <c r="M15016" s="50">
        <v>1.656034584604497E-3</v>
      </c>
      <c r="N15016" s="50">
        <v>4.58E-2</v>
      </c>
      <c r="O15016" s="50">
        <v>4.6199999999999998E-2</v>
      </c>
      <c r="R15016" s="59"/>
    </row>
    <row r="15017" spans="11:18" x14ac:dyDescent="0.2">
      <c r="K15017" s="17">
        <v>15008</v>
      </c>
      <c r="L15017" s="50">
        <v>1.8243007156758353E-3</v>
      </c>
      <c r="M15017" s="50">
        <v>1.8386076018509741E-3</v>
      </c>
      <c r="N15017" s="50">
        <v>5.2999999999999999E-2</v>
      </c>
      <c r="O15017" s="50">
        <v>5.2999999999999999E-2</v>
      </c>
      <c r="R15017" s="59"/>
    </row>
    <row r="15018" spans="11:18" x14ac:dyDescent="0.2">
      <c r="K15018" s="17">
        <v>15009</v>
      </c>
      <c r="L15018" s="50">
        <v>1.652779764207535E-3</v>
      </c>
      <c r="M15018" s="50">
        <v>1.6658405938725211E-3</v>
      </c>
      <c r="N15018" s="50">
        <v>4.8399999999999999E-2</v>
      </c>
      <c r="O15018" s="50">
        <v>4.8399999999999999E-2</v>
      </c>
      <c r="R15018" s="59"/>
    </row>
    <row r="15019" spans="11:18" x14ac:dyDescent="0.2">
      <c r="K15019" s="17">
        <v>15010</v>
      </c>
      <c r="L15019" s="50">
        <v>1.6816445747219668E-3</v>
      </c>
      <c r="M15019" s="50">
        <v>1.6959553303025829E-3</v>
      </c>
      <c r="N15019" s="50">
        <v>5.28E-2</v>
      </c>
      <c r="O15019" s="50">
        <v>5.3400000000000003E-2</v>
      </c>
      <c r="R15019" s="59"/>
    </row>
    <row r="15020" spans="11:18" x14ac:dyDescent="0.2">
      <c r="K15020" s="17">
        <v>15011</v>
      </c>
      <c r="L15020" s="50">
        <v>1.6247491162561405E-3</v>
      </c>
      <c r="M15020" s="50">
        <v>1.6384242816778829E-3</v>
      </c>
      <c r="N15020" s="50">
        <v>5.04E-2</v>
      </c>
      <c r="O15020" s="50">
        <v>5.0999999999999997E-2</v>
      </c>
      <c r="R15020" s="59"/>
    </row>
    <row r="15021" spans="11:18" x14ac:dyDescent="0.2">
      <c r="K15021" s="17">
        <v>15012</v>
      </c>
      <c r="L15021" s="50">
        <v>1.7897148712966494E-3</v>
      </c>
      <c r="M15021" s="50">
        <v>1.8037946802451597E-3</v>
      </c>
      <c r="N15021" s="50">
        <v>5.1799999999999999E-2</v>
      </c>
      <c r="O15021" s="50">
        <v>5.2200000000000003E-2</v>
      </c>
      <c r="R15021" s="59"/>
    </row>
    <row r="15022" spans="11:18" x14ac:dyDescent="0.2">
      <c r="K15022" s="17">
        <v>15013</v>
      </c>
      <c r="L15022" s="50">
        <v>1.9192540481534439E-3</v>
      </c>
      <c r="M15022" s="50">
        <v>1.9336899362234995E-3</v>
      </c>
      <c r="N15022" s="50">
        <v>5.3199999999999997E-2</v>
      </c>
      <c r="O15022" s="50">
        <v>5.3600000000000002E-2</v>
      </c>
      <c r="R15022" s="59"/>
    </row>
    <row r="15023" spans="11:18" x14ac:dyDescent="0.2">
      <c r="K15023" s="17">
        <v>15014</v>
      </c>
      <c r="L15023" s="50">
        <v>1.9120954099528507E-3</v>
      </c>
      <c r="M15023" s="50">
        <v>1.9269598271179106E-3</v>
      </c>
      <c r="N15023" s="50">
        <v>5.5E-2</v>
      </c>
      <c r="O15023" s="50">
        <v>5.5199999999999999E-2</v>
      </c>
      <c r="R15023" s="59"/>
    </row>
    <row r="15024" spans="11:18" x14ac:dyDescent="0.2">
      <c r="K15024" s="17">
        <v>15015</v>
      </c>
      <c r="L15024" s="50">
        <v>1.6645513031041676E-3</v>
      </c>
      <c r="M15024" s="50">
        <v>1.6775916905961395E-3</v>
      </c>
      <c r="N15024" s="50">
        <v>4.82E-2</v>
      </c>
      <c r="O15024" s="50">
        <v>4.8399999999999999E-2</v>
      </c>
      <c r="R15024" s="59"/>
    </row>
    <row r="15025" spans="11:18" x14ac:dyDescent="0.2">
      <c r="K15025" s="17">
        <v>15016</v>
      </c>
      <c r="L15025" s="50">
        <v>1.6868890326285516E-3</v>
      </c>
      <c r="M15025" s="50">
        <v>1.7004266182417272E-3</v>
      </c>
      <c r="N15025" s="50">
        <v>5.0200000000000002E-2</v>
      </c>
      <c r="O15025" s="50">
        <v>5.0200000000000002E-2</v>
      </c>
      <c r="R15025" s="59"/>
    </row>
    <row r="15026" spans="11:18" x14ac:dyDescent="0.2">
      <c r="K15026" s="17">
        <v>15017</v>
      </c>
      <c r="L15026" s="50">
        <v>1.6325518317671151E-3</v>
      </c>
      <c r="M15026" s="50">
        <v>1.645238089474323E-3</v>
      </c>
      <c r="N15026" s="50">
        <v>4.6800000000000001E-2</v>
      </c>
      <c r="O15026" s="50">
        <v>4.7E-2</v>
      </c>
      <c r="R15026" s="59"/>
    </row>
    <row r="15027" spans="11:18" x14ac:dyDescent="0.2">
      <c r="K15027" s="17">
        <v>15018</v>
      </c>
      <c r="L15027" s="50">
        <v>1.5561920117994259E-3</v>
      </c>
      <c r="M15027" s="50">
        <v>1.5697901679230825E-3</v>
      </c>
      <c r="N15027" s="50">
        <v>5.0599999999999999E-2</v>
      </c>
      <c r="O15027" s="50">
        <v>5.0599999999999999E-2</v>
      </c>
      <c r="R15027" s="59"/>
    </row>
    <row r="15028" spans="11:18" x14ac:dyDescent="0.2">
      <c r="K15028" s="17">
        <v>15019</v>
      </c>
      <c r="L15028" s="50">
        <v>1.7692298587301824E-3</v>
      </c>
      <c r="M15028" s="50">
        <v>1.7838110659685444E-3</v>
      </c>
      <c r="N15028" s="50">
        <v>5.3999999999999999E-2</v>
      </c>
      <c r="O15028" s="50">
        <v>5.4199999999999998E-2</v>
      </c>
      <c r="R15028" s="59"/>
    </row>
    <row r="15029" spans="11:18" x14ac:dyDescent="0.2">
      <c r="K15029" s="17">
        <v>15020</v>
      </c>
      <c r="L15029" s="50">
        <v>1.8943299794044102E-3</v>
      </c>
      <c r="M15029" s="50">
        <v>1.9081667421761885E-3</v>
      </c>
      <c r="N15029" s="50">
        <v>5.0799999999999998E-2</v>
      </c>
      <c r="O15029" s="50">
        <v>5.1200000000000002E-2</v>
      </c>
      <c r="R15029" s="59"/>
    </row>
    <row r="15030" spans="11:18" x14ac:dyDescent="0.2">
      <c r="K15030" s="17">
        <v>15021</v>
      </c>
      <c r="L15030" s="50">
        <v>1.601835754238368E-3</v>
      </c>
      <c r="M15030" s="50">
        <v>1.6151902421116522E-3</v>
      </c>
      <c r="N15030" s="50">
        <v>4.9599999999999998E-2</v>
      </c>
      <c r="O15030" s="50">
        <v>4.9599999999999998E-2</v>
      </c>
      <c r="R15030" s="59"/>
    </row>
    <row r="15031" spans="11:18" x14ac:dyDescent="0.2">
      <c r="K15031" s="17">
        <v>15022</v>
      </c>
      <c r="L15031" s="50">
        <v>1.8011908638963965E-3</v>
      </c>
      <c r="M15031" s="50">
        <v>1.8159105713901071E-3</v>
      </c>
      <c r="N15031" s="50">
        <v>5.4399999999999997E-2</v>
      </c>
      <c r="O15031" s="50">
        <v>5.4800000000000001E-2</v>
      </c>
      <c r="R15031" s="59"/>
    </row>
    <row r="15032" spans="11:18" x14ac:dyDescent="0.2">
      <c r="K15032" s="17">
        <v>15023</v>
      </c>
      <c r="L15032" s="50">
        <v>1.8330494952754511E-3</v>
      </c>
      <c r="M15032" s="50">
        <v>1.8484283748973877E-3</v>
      </c>
      <c r="N15032" s="50">
        <v>5.7000000000000002E-2</v>
      </c>
      <c r="O15032" s="50">
        <v>5.74E-2</v>
      </c>
      <c r="R15032" s="59"/>
    </row>
    <row r="15033" spans="11:18" x14ac:dyDescent="0.2">
      <c r="K15033" s="17">
        <v>15024</v>
      </c>
      <c r="L15033" s="50">
        <v>1.533350810313185E-3</v>
      </c>
      <c r="M15033" s="50">
        <v>1.5462638215923805E-3</v>
      </c>
      <c r="N15033" s="50">
        <v>4.7800000000000002E-2</v>
      </c>
      <c r="O15033" s="50">
        <v>4.82E-2</v>
      </c>
      <c r="R15033" s="59"/>
    </row>
    <row r="15034" spans="11:18" x14ac:dyDescent="0.2">
      <c r="K15034" s="17">
        <v>15025</v>
      </c>
      <c r="L15034" s="50">
        <v>1.770423879345286E-3</v>
      </c>
      <c r="M15034" s="50">
        <v>1.7844760879509693E-3</v>
      </c>
      <c r="N15034" s="50">
        <v>5.1799999999999999E-2</v>
      </c>
      <c r="O15034" s="50">
        <v>5.2200000000000003E-2</v>
      </c>
      <c r="R15034" s="59"/>
    </row>
    <row r="15035" spans="11:18" x14ac:dyDescent="0.2">
      <c r="K15035" s="17">
        <v>15026</v>
      </c>
      <c r="L15035" s="50">
        <v>1.5885708257201805E-3</v>
      </c>
      <c r="M15035" s="50">
        <v>1.6015053805988654E-3</v>
      </c>
      <c r="N15035" s="50">
        <v>4.7800000000000002E-2</v>
      </c>
      <c r="O15035" s="50">
        <v>4.8399999999999999E-2</v>
      </c>
      <c r="R15035" s="59"/>
    </row>
    <row r="15036" spans="11:18" x14ac:dyDescent="0.2">
      <c r="K15036" s="17">
        <v>15027</v>
      </c>
      <c r="L15036" s="50">
        <v>1.9531355175977888E-3</v>
      </c>
      <c r="M15036" s="50">
        <v>1.9674180322836478E-3</v>
      </c>
      <c r="N15036" s="50">
        <v>5.2600000000000001E-2</v>
      </c>
      <c r="O15036" s="50">
        <v>5.3199999999999997E-2</v>
      </c>
      <c r="R15036" s="59"/>
    </row>
    <row r="15037" spans="11:18" x14ac:dyDescent="0.2">
      <c r="K15037" s="17">
        <v>15028</v>
      </c>
      <c r="L15037" s="50">
        <v>1.8399588505879087E-3</v>
      </c>
      <c r="M15037" s="50">
        <v>1.8543022350938076E-3</v>
      </c>
      <c r="N15037" s="50">
        <v>5.2999999999999999E-2</v>
      </c>
      <c r="O15037" s="50">
        <v>5.3400000000000003E-2</v>
      </c>
      <c r="R15037" s="59"/>
    </row>
    <row r="15038" spans="11:18" x14ac:dyDescent="0.2">
      <c r="K15038" s="17">
        <v>15029</v>
      </c>
      <c r="L15038" s="50">
        <v>1.8945612607951389E-3</v>
      </c>
      <c r="M15038" s="50">
        <v>1.9087369297075434E-3</v>
      </c>
      <c r="N15038" s="50">
        <v>5.2400000000000002E-2</v>
      </c>
      <c r="O15038" s="50">
        <v>5.2600000000000001E-2</v>
      </c>
      <c r="R15038" s="59"/>
    </row>
    <row r="15039" spans="11:18" x14ac:dyDescent="0.2">
      <c r="K15039" s="17">
        <v>15030</v>
      </c>
      <c r="L15039" s="50">
        <v>1.77768827294881E-3</v>
      </c>
      <c r="M15039" s="50">
        <v>1.791536681643279E-3</v>
      </c>
      <c r="N15039" s="50">
        <v>5.1200000000000002E-2</v>
      </c>
      <c r="O15039" s="50">
        <v>5.1400000000000001E-2</v>
      </c>
      <c r="R15039" s="59"/>
    </row>
    <row r="15040" spans="11:18" x14ac:dyDescent="0.2">
      <c r="K15040" s="17">
        <v>15031</v>
      </c>
      <c r="L15040" s="50">
        <v>1.5973795281640046E-3</v>
      </c>
      <c r="M15040" s="50">
        <v>1.610839431520229E-3</v>
      </c>
      <c r="N15040" s="50">
        <v>0.05</v>
      </c>
      <c r="O15040" s="50">
        <v>5.0200000000000002E-2</v>
      </c>
      <c r="R15040" s="59"/>
    </row>
    <row r="15041" spans="11:18" x14ac:dyDescent="0.2">
      <c r="K15041" s="17">
        <v>15032</v>
      </c>
      <c r="L15041" s="50">
        <v>1.7180667735668289E-3</v>
      </c>
      <c r="M15041" s="50">
        <v>1.7320476698113592E-3</v>
      </c>
      <c r="N15041" s="50">
        <v>5.1400000000000001E-2</v>
      </c>
      <c r="O15041" s="50">
        <v>5.1999999999999998E-2</v>
      </c>
      <c r="R15041" s="59"/>
    </row>
    <row r="15042" spans="11:18" x14ac:dyDescent="0.2">
      <c r="K15042" s="17">
        <v>15033</v>
      </c>
      <c r="L15042" s="50">
        <v>1.67227385031416E-3</v>
      </c>
      <c r="M15042" s="50">
        <v>1.6854887304140035E-3</v>
      </c>
      <c r="N15042" s="50">
        <v>4.8800000000000003E-2</v>
      </c>
      <c r="O15042" s="50">
        <v>4.9200000000000001E-2</v>
      </c>
      <c r="R15042" s="59"/>
    </row>
    <row r="15043" spans="11:18" x14ac:dyDescent="0.2">
      <c r="K15043" s="17">
        <v>15034</v>
      </c>
      <c r="L15043" s="50">
        <v>1.5800903020443558E-3</v>
      </c>
      <c r="M15043" s="50">
        <v>1.5927140808288114E-3</v>
      </c>
      <c r="N15043" s="50">
        <v>4.6399999999999997E-2</v>
      </c>
      <c r="O15043" s="50">
        <v>4.7199999999999999E-2</v>
      </c>
      <c r="R15043" s="59"/>
    </row>
    <row r="15044" spans="11:18" x14ac:dyDescent="0.2">
      <c r="K15044" s="17">
        <v>15035</v>
      </c>
      <c r="L15044" s="50">
        <v>1.7577727689242024E-3</v>
      </c>
      <c r="M15044" s="50">
        <v>1.7729649093737305E-3</v>
      </c>
      <c r="N15044" s="50">
        <v>5.62E-2</v>
      </c>
      <c r="O15044" s="50">
        <v>5.6800000000000003E-2</v>
      </c>
      <c r="R15044" s="59"/>
    </row>
    <row r="15045" spans="11:18" x14ac:dyDescent="0.2">
      <c r="K15045" s="17">
        <v>15036</v>
      </c>
      <c r="L15045" s="50">
        <v>1.618551134100899E-3</v>
      </c>
      <c r="M15045" s="50">
        <v>1.6321772673694632E-3</v>
      </c>
      <c r="N15045" s="50">
        <v>5.04E-2</v>
      </c>
      <c r="O15045" s="50">
        <v>5.0799999999999998E-2</v>
      </c>
      <c r="R15045" s="59"/>
    </row>
    <row r="15046" spans="11:18" x14ac:dyDescent="0.2">
      <c r="K15046" s="17">
        <v>15037</v>
      </c>
      <c r="L15046" s="50">
        <v>1.7162466133814006E-3</v>
      </c>
      <c r="M15046" s="50">
        <v>1.7296476448462222E-3</v>
      </c>
      <c r="N15046" s="50">
        <v>4.9599999999999998E-2</v>
      </c>
      <c r="O15046" s="50">
        <v>4.9799999999999997E-2</v>
      </c>
      <c r="R15046" s="59"/>
    </row>
    <row r="15047" spans="11:18" x14ac:dyDescent="0.2">
      <c r="K15047" s="17">
        <v>15038</v>
      </c>
      <c r="L15047" s="50">
        <v>1.5405852540136484E-3</v>
      </c>
      <c r="M15047" s="50">
        <v>1.5538161842072722E-3</v>
      </c>
      <c r="N15047" s="50">
        <v>4.9200000000000001E-2</v>
      </c>
      <c r="O15047" s="50">
        <v>4.9200000000000001E-2</v>
      </c>
      <c r="R15047" s="59"/>
    </row>
    <row r="15048" spans="11:18" x14ac:dyDescent="0.2">
      <c r="K15048" s="17">
        <v>15039</v>
      </c>
      <c r="L15048" s="50">
        <v>1.8129071991147346E-3</v>
      </c>
      <c r="M15048" s="50">
        <v>1.8271410419794761E-3</v>
      </c>
      <c r="N15048" s="50">
        <v>5.2400000000000002E-2</v>
      </c>
      <c r="O15048" s="50">
        <v>5.2999999999999999E-2</v>
      </c>
      <c r="R15048" s="59"/>
    </row>
    <row r="15049" spans="11:18" x14ac:dyDescent="0.2">
      <c r="K15049" s="17">
        <v>15040</v>
      </c>
      <c r="L15049" s="50">
        <v>1.8978340375974934E-3</v>
      </c>
      <c r="M15049" s="50">
        <v>1.9111674172286452E-3</v>
      </c>
      <c r="N15049" s="50">
        <v>4.9000000000000002E-2</v>
      </c>
      <c r="O15049" s="50">
        <v>4.9599999999999998E-2</v>
      </c>
      <c r="R15049" s="59"/>
    </row>
    <row r="15050" spans="11:18" x14ac:dyDescent="0.2">
      <c r="K15050" s="17">
        <v>15041</v>
      </c>
      <c r="L15050" s="50">
        <v>1.6059300606258791E-3</v>
      </c>
      <c r="M15050" s="50">
        <v>1.6189037295913696E-3</v>
      </c>
      <c r="N15050" s="50">
        <v>4.8000000000000001E-2</v>
      </c>
      <c r="O15050" s="50">
        <v>4.8399999999999999E-2</v>
      </c>
      <c r="R15050" s="59"/>
    </row>
    <row r="15051" spans="11:18" x14ac:dyDescent="0.2">
      <c r="K15051" s="17">
        <v>15042</v>
      </c>
      <c r="L15051" s="50">
        <v>1.6873565710236616E-3</v>
      </c>
      <c r="M15051" s="50">
        <v>1.7011860485355737E-3</v>
      </c>
      <c r="N15051" s="50">
        <v>5.1200000000000002E-2</v>
      </c>
      <c r="O15051" s="50">
        <v>5.1400000000000001E-2</v>
      </c>
      <c r="R15051" s="59"/>
    </row>
    <row r="15052" spans="11:18" x14ac:dyDescent="0.2">
      <c r="K15052" s="17">
        <v>15043</v>
      </c>
      <c r="L15052" s="50">
        <v>1.5966382134089388E-3</v>
      </c>
      <c r="M15052" s="50">
        <v>1.609628891114508E-3</v>
      </c>
      <c r="N15052" s="50">
        <v>4.82E-2</v>
      </c>
      <c r="O15052" s="50">
        <v>4.82E-2</v>
      </c>
      <c r="R15052" s="59"/>
    </row>
    <row r="15053" spans="11:18" x14ac:dyDescent="0.2">
      <c r="K15053" s="17">
        <v>15044</v>
      </c>
      <c r="L15053" s="50">
        <v>1.6880762251239279E-3</v>
      </c>
      <c r="M15053" s="50">
        <v>1.7025759327369897E-3</v>
      </c>
      <c r="N15053" s="50">
        <v>5.3800000000000001E-2</v>
      </c>
      <c r="O15053" s="50">
        <v>5.3999999999999999E-2</v>
      </c>
      <c r="R15053" s="59"/>
    </row>
    <row r="15054" spans="11:18" x14ac:dyDescent="0.2">
      <c r="K15054" s="17">
        <v>15045</v>
      </c>
      <c r="L15054" s="50">
        <v>1.8983288694134376E-3</v>
      </c>
      <c r="M15054" s="50">
        <v>1.9131773400631392E-3</v>
      </c>
      <c r="N15054" s="50">
        <v>5.5E-2</v>
      </c>
      <c r="O15054" s="50">
        <v>5.5E-2</v>
      </c>
      <c r="R15054" s="59"/>
    </row>
    <row r="15055" spans="11:18" x14ac:dyDescent="0.2">
      <c r="K15055" s="17">
        <v>15046</v>
      </c>
      <c r="L15055" s="50">
        <v>1.6705978273685339E-3</v>
      </c>
      <c r="M15055" s="50">
        <v>1.6845439008926753E-3</v>
      </c>
      <c r="N15055" s="50">
        <v>5.1799999999999999E-2</v>
      </c>
      <c r="O15055" s="50">
        <v>5.1799999999999999E-2</v>
      </c>
      <c r="R15055" s="59"/>
    </row>
    <row r="15056" spans="11:18" x14ac:dyDescent="0.2">
      <c r="K15056" s="17">
        <v>15047</v>
      </c>
      <c r="L15056" s="50">
        <v>1.7101183510674404E-3</v>
      </c>
      <c r="M15056" s="50">
        <v>1.7248133070993116E-3</v>
      </c>
      <c r="N15056" s="50">
        <v>5.3999999999999999E-2</v>
      </c>
      <c r="O15056" s="50">
        <v>5.5199999999999999E-2</v>
      </c>
      <c r="R15056" s="59"/>
    </row>
    <row r="15057" spans="11:18" x14ac:dyDescent="0.2">
      <c r="K15057" s="17">
        <v>15048</v>
      </c>
      <c r="L15057" s="50">
        <v>1.9166165263937319E-3</v>
      </c>
      <c r="M15057" s="50">
        <v>1.9312524947764135E-3</v>
      </c>
      <c r="N15057" s="50">
        <v>5.3999999999999999E-2</v>
      </c>
      <c r="O15057" s="50">
        <v>5.4199999999999998E-2</v>
      </c>
      <c r="R15057" s="59"/>
    </row>
    <row r="15058" spans="11:18" x14ac:dyDescent="0.2">
      <c r="K15058" s="17">
        <v>15049</v>
      </c>
      <c r="L15058" s="50">
        <v>1.8117547108687947E-3</v>
      </c>
      <c r="M15058" s="50">
        <v>1.8261361789867437E-3</v>
      </c>
      <c r="N15058" s="50">
        <v>5.3199999999999997E-2</v>
      </c>
      <c r="O15058" s="50">
        <v>5.3400000000000003E-2</v>
      </c>
      <c r="R15058" s="59"/>
    </row>
    <row r="15059" spans="11:18" x14ac:dyDescent="0.2">
      <c r="K15059" s="17">
        <v>15050</v>
      </c>
      <c r="L15059" s="50">
        <v>1.8314145557656986E-3</v>
      </c>
      <c r="M15059" s="50">
        <v>1.8446703136617189E-3</v>
      </c>
      <c r="N15059" s="50">
        <v>4.8800000000000003E-2</v>
      </c>
      <c r="O15059" s="50">
        <v>4.9200000000000001E-2</v>
      </c>
      <c r="R15059" s="59"/>
    </row>
    <row r="15060" spans="11:18" x14ac:dyDescent="0.2">
      <c r="K15060" s="17">
        <v>15051</v>
      </c>
      <c r="L15060" s="50">
        <v>1.6440351993523613E-3</v>
      </c>
      <c r="M15060" s="50">
        <v>1.6584580112133339E-3</v>
      </c>
      <c r="N15060" s="50">
        <v>5.3600000000000002E-2</v>
      </c>
      <c r="O15060" s="50">
        <v>5.3999999999999999E-2</v>
      </c>
      <c r="R15060" s="59"/>
    </row>
    <row r="15061" spans="11:18" x14ac:dyDescent="0.2">
      <c r="K15061" s="17">
        <v>15052</v>
      </c>
      <c r="L15061" s="50">
        <v>1.9274922868886971E-3</v>
      </c>
      <c r="M15061" s="50">
        <v>1.9422163065315758E-3</v>
      </c>
      <c r="N15061" s="50">
        <v>5.4399999999999997E-2</v>
      </c>
      <c r="O15061" s="50">
        <v>5.4800000000000001E-2</v>
      </c>
      <c r="R15061" s="59"/>
    </row>
    <row r="15062" spans="11:18" x14ac:dyDescent="0.2">
      <c r="K15062" s="17">
        <v>15053</v>
      </c>
      <c r="L15062" s="50">
        <v>1.4218898612270452E-3</v>
      </c>
      <c r="M15062" s="50">
        <v>1.4337273911410077E-3</v>
      </c>
      <c r="N15062" s="50">
        <v>4.3799999999999999E-2</v>
      </c>
      <c r="O15062" s="50">
        <v>4.4200000000000003E-2</v>
      </c>
      <c r="R15062" s="59"/>
    </row>
    <row r="15063" spans="11:18" x14ac:dyDescent="0.2">
      <c r="K15063" s="17">
        <v>15054</v>
      </c>
      <c r="L15063" s="50">
        <v>1.6879271435455002E-3</v>
      </c>
      <c r="M15063" s="50">
        <v>1.7012921895930874E-3</v>
      </c>
      <c r="N15063" s="50">
        <v>4.9200000000000001E-2</v>
      </c>
      <c r="O15063" s="50">
        <v>4.9599999999999998E-2</v>
      </c>
      <c r="R15063" s="59"/>
    </row>
    <row r="15064" spans="11:18" x14ac:dyDescent="0.2">
      <c r="K15064" s="17">
        <v>15055</v>
      </c>
      <c r="L15064" s="50">
        <v>1.6996054498847491E-3</v>
      </c>
      <c r="M15064" s="50">
        <v>1.7134903112483229E-3</v>
      </c>
      <c r="N15064" s="50">
        <v>5.1400000000000001E-2</v>
      </c>
      <c r="O15064" s="50">
        <v>5.1799999999999999E-2</v>
      </c>
      <c r="R15064" s="59"/>
    </row>
    <row r="15065" spans="11:18" x14ac:dyDescent="0.2">
      <c r="K15065" s="17">
        <v>15056</v>
      </c>
      <c r="L15065" s="50">
        <v>1.7984123455838401E-3</v>
      </c>
      <c r="M15065" s="50">
        <v>1.81240036116922E-3</v>
      </c>
      <c r="N15065" s="50">
        <v>5.1799999999999999E-2</v>
      </c>
      <c r="O15065" s="50">
        <v>5.1799999999999999E-2</v>
      </c>
      <c r="R15065" s="59"/>
    </row>
    <row r="15066" spans="11:18" x14ac:dyDescent="0.2">
      <c r="K15066" s="17">
        <v>15057</v>
      </c>
      <c r="L15066" s="50">
        <v>1.6593881413121132E-3</v>
      </c>
      <c r="M15066" s="50">
        <v>1.6731410580732679E-3</v>
      </c>
      <c r="N15066" s="50">
        <v>5.0799999999999998E-2</v>
      </c>
      <c r="O15066" s="50">
        <v>5.1200000000000002E-2</v>
      </c>
      <c r="R15066" s="59"/>
    </row>
    <row r="15067" spans="11:18" x14ac:dyDescent="0.2">
      <c r="K15067" s="17">
        <v>15058</v>
      </c>
      <c r="L15067" s="50">
        <v>1.8672397676538549E-3</v>
      </c>
      <c r="M15067" s="50">
        <v>1.8812230645985693E-3</v>
      </c>
      <c r="N15067" s="50">
        <v>5.16E-2</v>
      </c>
      <c r="O15067" s="50">
        <v>5.1799999999999999E-2</v>
      </c>
      <c r="R15067" s="59"/>
    </row>
    <row r="15068" spans="11:18" x14ac:dyDescent="0.2">
      <c r="K15068" s="17">
        <v>15059</v>
      </c>
      <c r="L15068" s="50">
        <v>1.9605798243334548E-3</v>
      </c>
      <c r="M15068" s="50">
        <v>1.9749981643984622E-3</v>
      </c>
      <c r="N15068" s="50">
        <v>5.2999999999999999E-2</v>
      </c>
      <c r="O15068" s="50">
        <v>5.3600000000000002E-2</v>
      </c>
      <c r="R15068" s="59"/>
    </row>
    <row r="15069" spans="11:18" x14ac:dyDescent="0.2">
      <c r="K15069" s="17">
        <v>15060</v>
      </c>
      <c r="L15069" s="50">
        <v>1.6327343068882495E-3</v>
      </c>
      <c r="M15069" s="50">
        <v>1.646361417760226E-3</v>
      </c>
      <c r="N15069" s="50">
        <v>5.04E-2</v>
      </c>
      <c r="O15069" s="50">
        <v>5.1400000000000001E-2</v>
      </c>
      <c r="R15069" s="59"/>
    </row>
    <row r="15070" spans="11:18" x14ac:dyDescent="0.2">
      <c r="K15070" s="17">
        <v>15061</v>
      </c>
      <c r="L15070" s="50">
        <v>1.8911129948759467E-3</v>
      </c>
      <c r="M15070" s="50">
        <v>1.9050078518947145E-3</v>
      </c>
      <c r="N15070" s="50">
        <v>5.1200000000000002E-2</v>
      </c>
      <c r="O15070" s="50">
        <v>5.1400000000000001E-2</v>
      </c>
      <c r="R15070" s="59"/>
    </row>
    <row r="15071" spans="11:18" x14ac:dyDescent="0.2">
      <c r="K15071" s="17">
        <v>15062</v>
      </c>
      <c r="L15071" s="50">
        <v>1.6684995907334532E-3</v>
      </c>
      <c r="M15071" s="50">
        <v>1.6825484341845222E-3</v>
      </c>
      <c r="N15071" s="50">
        <v>5.2200000000000003E-2</v>
      </c>
      <c r="O15071" s="50">
        <v>5.2200000000000003E-2</v>
      </c>
      <c r="R15071" s="59"/>
    </row>
    <row r="15072" spans="11:18" x14ac:dyDescent="0.2">
      <c r="K15072" s="17">
        <v>15063</v>
      </c>
      <c r="L15072" s="50">
        <v>1.7023809157152858E-3</v>
      </c>
      <c r="M15072" s="50">
        <v>1.7157683972686196E-3</v>
      </c>
      <c r="N15072" s="50">
        <v>4.9599999999999998E-2</v>
      </c>
      <c r="O15072" s="50">
        <v>4.9599999999999998E-2</v>
      </c>
      <c r="R15072" s="59"/>
    </row>
    <row r="15073" spans="11:18" x14ac:dyDescent="0.2">
      <c r="K15073" s="17">
        <v>15064</v>
      </c>
      <c r="L15073" s="50">
        <v>1.6887452544765865E-3</v>
      </c>
      <c r="M15073" s="50">
        <v>1.7018195366765411E-3</v>
      </c>
      <c r="N15073" s="50">
        <v>4.82E-2</v>
      </c>
      <c r="O15073" s="50">
        <v>4.8599999999999997E-2</v>
      </c>
      <c r="R15073" s="59"/>
    </row>
    <row r="15074" spans="11:18" x14ac:dyDescent="0.2">
      <c r="K15074" s="17">
        <v>15065</v>
      </c>
      <c r="L15074" s="50">
        <v>1.8416776334284825E-3</v>
      </c>
      <c r="M15074" s="50">
        <v>1.8557374962721003E-3</v>
      </c>
      <c r="N15074" s="50">
        <v>5.1799999999999999E-2</v>
      </c>
      <c r="O15074" s="50">
        <v>5.2200000000000003E-2</v>
      </c>
      <c r="R15074" s="59"/>
    </row>
    <row r="15075" spans="11:18" x14ac:dyDescent="0.2">
      <c r="K15075" s="17">
        <v>15066</v>
      </c>
      <c r="L15075" s="50">
        <v>1.4644484283708778E-3</v>
      </c>
      <c r="M15075" s="50">
        <v>1.477188811363152E-3</v>
      </c>
      <c r="N15075" s="50">
        <v>4.7399999999999998E-2</v>
      </c>
      <c r="O15075" s="50">
        <v>4.7399999999999998E-2</v>
      </c>
      <c r="R15075" s="59"/>
    </row>
    <row r="15076" spans="11:18" x14ac:dyDescent="0.2">
      <c r="K15076" s="17">
        <v>15067</v>
      </c>
      <c r="L15076" s="50">
        <v>1.7100583697972475E-3</v>
      </c>
      <c r="M15076" s="50">
        <v>1.7238017498603792E-3</v>
      </c>
      <c r="N15076" s="50">
        <v>5.0799999999999998E-2</v>
      </c>
      <c r="O15076" s="50">
        <v>5.1400000000000001E-2</v>
      </c>
      <c r="R15076" s="59"/>
    </row>
    <row r="15077" spans="11:18" x14ac:dyDescent="0.2">
      <c r="K15077" s="17">
        <v>15068</v>
      </c>
      <c r="L15077" s="50">
        <v>1.7173451643969205E-3</v>
      </c>
      <c r="M15077" s="50">
        <v>1.7319959325947046E-3</v>
      </c>
      <c r="N15077" s="50">
        <v>5.4199999999999998E-2</v>
      </c>
      <c r="O15077" s="50">
        <v>5.4600000000000003E-2</v>
      </c>
      <c r="R15077" s="59"/>
    </row>
    <row r="15078" spans="11:18" x14ac:dyDescent="0.2">
      <c r="K15078" s="17">
        <v>15069</v>
      </c>
      <c r="L15078" s="50">
        <v>1.913751100515995E-3</v>
      </c>
      <c r="M15078" s="50">
        <v>1.9282371564054216E-3</v>
      </c>
      <c r="N15078" s="50">
        <v>5.3400000000000003E-2</v>
      </c>
      <c r="O15078" s="50">
        <v>5.3600000000000002E-2</v>
      </c>
      <c r="R15078" s="59"/>
    </row>
    <row r="15079" spans="11:18" x14ac:dyDescent="0.2">
      <c r="K15079" s="17">
        <v>15070</v>
      </c>
      <c r="L15079" s="50">
        <v>1.8044944788961192E-3</v>
      </c>
      <c r="M15079" s="50">
        <v>1.8190024053159938E-3</v>
      </c>
      <c r="N15079" s="50">
        <v>5.3600000000000002E-2</v>
      </c>
      <c r="O15079" s="50">
        <v>5.3999999999999999E-2</v>
      </c>
      <c r="R15079" s="59"/>
    </row>
    <row r="15080" spans="11:18" x14ac:dyDescent="0.2">
      <c r="K15080" s="17">
        <v>15071</v>
      </c>
      <c r="L15080" s="50">
        <v>1.7008591799825569E-3</v>
      </c>
      <c r="M15080" s="50">
        <v>1.7152323414487099E-3</v>
      </c>
      <c r="N15080" s="50">
        <v>5.3199999999999997E-2</v>
      </c>
      <c r="O15080" s="50">
        <v>5.3800000000000001E-2</v>
      </c>
      <c r="R15080" s="59"/>
    </row>
    <row r="15081" spans="11:18" x14ac:dyDescent="0.2">
      <c r="K15081" s="17">
        <v>15072</v>
      </c>
      <c r="L15081" s="50">
        <v>1.6670291208463613E-3</v>
      </c>
      <c r="M15081" s="50">
        <v>1.6810539433113122E-3</v>
      </c>
      <c r="N15081" s="50">
        <v>5.1999999999999998E-2</v>
      </c>
      <c r="O15081" s="50">
        <v>5.2200000000000003E-2</v>
      </c>
      <c r="R15081" s="59"/>
    </row>
    <row r="15082" spans="11:18" x14ac:dyDescent="0.2">
      <c r="K15082" s="17">
        <v>15073</v>
      </c>
      <c r="L15082" s="50">
        <v>1.8261397762181573E-3</v>
      </c>
      <c r="M15082" s="50">
        <v>1.841241007022943E-3</v>
      </c>
      <c r="N15082" s="50">
        <v>5.6000000000000001E-2</v>
      </c>
      <c r="O15082" s="50">
        <v>5.6399999999999999E-2</v>
      </c>
      <c r="R15082" s="59"/>
    </row>
    <row r="15083" spans="11:18" x14ac:dyDescent="0.2">
      <c r="K15083" s="17">
        <v>15074</v>
      </c>
      <c r="L15083" s="50">
        <v>1.646863229624066E-3</v>
      </c>
      <c r="M15083" s="50">
        <v>1.6601240105294998E-3</v>
      </c>
      <c r="N15083" s="50">
        <v>4.9000000000000002E-2</v>
      </c>
      <c r="O15083" s="50">
        <v>4.9200000000000001E-2</v>
      </c>
      <c r="R15083" s="59"/>
    </row>
    <row r="15084" spans="11:18" x14ac:dyDescent="0.2">
      <c r="K15084" s="17">
        <v>15075</v>
      </c>
      <c r="L15084" s="50">
        <v>1.7701884791218709E-3</v>
      </c>
      <c r="M15084" s="50">
        <v>1.7840494232871276E-3</v>
      </c>
      <c r="N15084" s="50">
        <v>5.0999999999999997E-2</v>
      </c>
      <c r="O15084" s="50">
        <v>5.16E-2</v>
      </c>
      <c r="R15084" s="59"/>
    </row>
    <row r="15085" spans="11:18" x14ac:dyDescent="0.2">
      <c r="K15085" s="17">
        <v>15076</v>
      </c>
      <c r="L15085" s="50">
        <v>1.7185038267770352E-3</v>
      </c>
      <c r="M15085" s="50">
        <v>1.7323339513954214E-3</v>
      </c>
      <c r="N15085" s="50">
        <v>5.1200000000000002E-2</v>
      </c>
      <c r="O15085" s="50">
        <v>5.1400000000000001E-2</v>
      </c>
      <c r="R15085" s="59"/>
    </row>
    <row r="15086" spans="11:18" x14ac:dyDescent="0.2">
      <c r="K15086" s="17">
        <v>15077</v>
      </c>
      <c r="L15086" s="50">
        <v>1.6808602106843963E-3</v>
      </c>
      <c r="M15086" s="50">
        <v>1.6944992764113206E-3</v>
      </c>
      <c r="N15086" s="50">
        <v>5.0599999999999999E-2</v>
      </c>
      <c r="O15086" s="50">
        <v>5.0599999999999999E-2</v>
      </c>
      <c r="R15086" s="59"/>
    </row>
    <row r="15087" spans="11:18" x14ac:dyDescent="0.2">
      <c r="K15087" s="17">
        <v>15078</v>
      </c>
      <c r="L15087" s="50">
        <v>1.9245126291582448E-3</v>
      </c>
      <c r="M15087" s="50">
        <v>1.9384373596159146E-3</v>
      </c>
      <c r="N15087" s="50">
        <v>5.1200000000000002E-2</v>
      </c>
      <c r="O15087" s="50">
        <v>5.16E-2</v>
      </c>
      <c r="R15087" s="59"/>
    </row>
    <row r="15088" spans="11:18" x14ac:dyDescent="0.2">
      <c r="K15088" s="17">
        <v>15079</v>
      </c>
      <c r="L15088" s="50">
        <v>1.698520514417297E-3</v>
      </c>
      <c r="M15088" s="50">
        <v>1.7121653753351814E-3</v>
      </c>
      <c r="N15088" s="50">
        <v>5.0599999999999999E-2</v>
      </c>
      <c r="O15088" s="50">
        <v>5.0599999999999999E-2</v>
      </c>
      <c r="R15088" s="59"/>
    </row>
    <row r="15089" spans="11:18" x14ac:dyDescent="0.2">
      <c r="K15089" s="17">
        <v>15080</v>
      </c>
      <c r="L15089" s="50">
        <v>1.5190419259408887E-3</v>
      </c>
      <c r="M15089" s="50">
        <v>1.5322939385588928E-3</v>
      </c>
      <c r="N15089" s="50">
        <v>4.9200000000000001E-2</v>
      </c>
      <c r="O15089" s="50">
        <v>4.9599999999999998E-2</v>
      </c>
      <c r="R15089" s="59"/>
    </row>
    <row r="15090" spans="11:18" x14ac:dyDescent="0.2">
      <c r="K15090" s="17">
        <v>15081</v>
      </c>
      <c r="L15090" s="50">
        <v>1.7351161689369672E-3</v>
      </c>
      <c r="M15090" s="50">
        <v>1.7481005586585596E-3</v>
      </c>
      <c r="N15090" s="50">
        <v>4.8000000000000001E-2</v>
      </c>
      <c r="O15090" s="50">
        <v>4.8000000000000001E-2</v>
      </c>
      <c r="R15090" s="59"/>
    </row>
    <row r="15091" spans="11:18" x14ac:dyDescent="0.2">
      <c r="K15091" s="17">
        <v>15082</v>
      </c>
      <c r="L15091" s="50">
        <v>1.6083681810014547E-3</v>
      </c>
      <c r="M15091" s="50">
        <v>1.6217579233220305E-3</v>
      </c>
      <c r="N15091" s="50">
        <v>4.9599999999999998E-2</v>
      </c>
      <c r="O15091" s="50">
        <v>4.9799999999999997E-2</v>
      </c>
      <c r="R15091" s="59"/>
    </row>
    <row r="15092" spans="11:18" x14ac:dyDescent="0.2">
      <c r="K15092" s="17">
        <v>15083</v>
      </c>
      <c r="L15092" s="50">
        <v>1.7749036339557199E-3</v>
      </c>
      <c r="M15092" s="50">
        <v>1.7894478116992794E-3</v>
      </c>
      <c r="N15092" s="50">
        <v>5.3800000000000001E-2</v>
      </c>
      <c r="O15092" s="50">
        <v>5.4199999999999998E-2</v>
      </c>
      <c r="R15092" s="59"/>
    </row>
    <row r="15093" spans="11:18" x14ac:dyDescent="0.2">
      <c r="K15093" s="17">
        <v>15084</v>
      </c>
      <c r="L15093" s="50">
        <v>1.7847402505092595E-3</v>
      </c>
      <c r="M15093" s="50">
        <v>1.7978940256870861E-3</v>
      </c>
      <c r="N15093" s="50">
        <v>4.8399999999999999E-2</v>
      </c>
      <c r="O15093" s="50">
        <v>4.9000000000000002E-2</v>
      </c>
      <c r="R15093" s="59"/>
    </row>
    <row r="15094" spans="11:18" x14ac:dyDescent="0.2">
      <c r="K15094" s="17">
        <v>15085</v>
      </c>
      <c r="L15094" s="50">
        <v>1.8540183142923127E-3</v>
      </c>
      <c r="M15094" s="50">
        <v>1.8679906074072548E-3</v>
      </c>
      <c r="N15094" s="50">
        <v>5.16E-2</v>
      </c>
      <c r="O15094" s="50">
        <v>5.1799999999999999E-2</v>
      </c>
      <c r="R15094" s="59"/>
    </row>
    <row r="15095" spans="11:18" x14ac:dyDescent="0.2">
      <c r="K15095" s="17">
        <v>15086</v>
      </c>
      <c r="L15095" s="50">
        <v>1.7958827642881676E-3</v>
      </c>
      <c r="M15095" s="50">
        <v>1.809784602922199E-3</v>
      </c>
      <c r="N15095" s="50">
        <v>5.0999999999999997E-2</v>
      </c>
      <c r="O15095" s="50">
        <v>5.16E-2</v>
      </c>
      <c r="R15095" s="59"/>
    </row>
    <row r="15096" spans="11:18" x14ac:dyDescent="0.2">
      <c r="K15096" s="17">
        <v>15087</v>
      </c>
      <c r="L15096" s="50">
        <v>1.7840962474830785E-3</v>
      </c>
      <c r="M15096" s="50">
        <v>1.7978563275669348E-3</v>
      </c>
      <c r="N15096" s="50">
        <v>5.0799999999999998E-2</v>
      </c>
      <c r="O15096" s="50">
        <v>5.1400000000000001E-2</v>
      </c>
      <c r="R15096" s="59"/>
    </row>
    <row r="15097" spans="11:18" x14ac:dyDescent="0.2">
      <c r="K15097" s="17">
        <v>15088</v>
      </c>
      <c r="L15097" s="50">
        <v>1.8750479970173458E-3</v>
      </c>
      <c r="M15097" s="50">
        <v>1.8888950581583525E-3</v>
      </c>
      <c r="N15097" s="50">
        <v>5.0999999999999997E-2</v>
      </c>
      <c r="O15097" s="50">
        <v>5.1200000000000002E-2</v>
      </c>
      <c r="R15097" s="59"/>
    </row>
    <row r="15098" spans="11:18" x14ac:dyDescent="0.2">
      <c r="K15098" s="17">
        <v>15089</v>
      </c>
      <c r="L15098" s="50">
        <v>1.7206595486590785E-3</v>
      </c>
      <c r="M15098" s="50">
        <v>1.734592191005019E-3</v>
      </c>
      <c r="N15098" s="50">
        <v>5.1400000000000001E-2</v>
      </c>
      <c r="O15098" s="50">
        <v>5.1799999999999999E-2</v>
      </c>
      <c r="R15098" s="59"/>
    </row>
    <row r="15099" spans="11:18" x14ac:dyDescent="0.2">
      <c r="K15099" s="17">
        <v>15090</v>
      </c>
      <c r="L15099" s="50">
        <v>1.6598536682828214E-3</v>
      </c>
      <c r="M15099" s="50">
        <v>1.673438465006842E-3</v>
      </c>
      <c r="N15099" s="50">
        <v>5.04E-2</v>
      </c>
      <c r="O15099" s="50">
        <v>5.0599999999999999E-2</v>
      </c>
      <c r="R15099" s="59"/>
    </row>
    <row r="15100" spans="11:18" x14ac:dyDescent="0.2">
      <c r="K15100" s="17">
        <v>15091</v>
      </c>
      <c r="L15100" s="50">
        <v>1.8002336375711337E-3</v>
      </c>
      <c r="M15100" s="50">
        <v>1.8147117452695727E-3</v>
      </c>
      <c r="N15100" s="50">
        <v>5.3600000000000002E-2</v>
      </c>
      <c r="O15100" s="50">
        <v>5.3800000000000001E-2</v>
      </c>
      <c r="R15100" s="59"/>
    </row>
    <row r="15101" spans="11:18" x14ac:dyDescent="0.2">
      <c r="K15101" s="17">
        <v>15092</v>
      </c>
      <c r="L15101" s="50">
        <v>1.6818498562855642E-3</v>
      </c>
      <c r="M15101" s="50">
        <v>1.6957578913391128E-3</v>
      </c>
      <c r="N15101" s="50">
        <v>5.1400000000000001E-2</v>
      </c>
      <c r="O15101" s="50">
        <v>5.1799999999999999E-2</v>
      </c>
      <c r="R15101" s="59"/>
    </row>
    <row r="15102" spans="11:18" x14ac:dyDescent="0.2">
      <c r="K15102" s="17">
        <v>15093</v>
      </c>
      <c r="L15102" s="50">
        <v>1.8234461029334654E-3</v>
      </c>
      <c r="M15102" s="50">
        <v>1.837126115860421E-3</v>
      </c>
      <c r="N15102" s="50">
        <v>5.04E-2</v>
      </c>
      <c r="O15102" s="50">
        <v>5.0599999999999999E-2</v>
      </c>
      <c r="R15102" s="59"/>
    </row>
    <row r="15103" spans="11:18" x14ac:dyDescent="0.2">
      <c r="K15103" s="17">
        <v>15094</v>
      </c>
      <c r="L15103" s="50">
        <v>1.8013549640571692E-3</v>
      </c>
      <c r="M15103" s="50">
        <v>1.8148783821919303E-3</v>
      </c>
      <c r="N15103" s="50">
        <v>0.05</v>
      </c>
      <c r="O15103" s="50">
        <v>0.05</v>
      </c>
      <c r="R15103" s="59"/>
    </row>
    <row r="15104" spans="11:18" x14ac:dyDescent="0.2">
      <c r="K15104" s="17">
        <v>15095</v>
      </c>
      <c r="L15104" s="50">
        <v>1.5614513890824886E-3</v>
      </c>
      <c r="M15104" s="50">
        <v>1.5745642374554731E-3</v>
      </c>
      <c r="N15104" s="50">
        <v>4.8599999999999997E-2</v>
      </c>
      <c r="O15104" s="50">
        <v>4.8800000000000003E-2</v>
      </c>
      <c r="R15104" s="59"/>
    </row>
    <row r="15105" spans="11:18" x14ac:dyDescent="0.2">
      <c r="K15105" s="17">
        <v>15096</v>
      </c>
      <c r="L15105" s="50">
        <v>1.6817119788244781E-3</v>
      </c>
      <c r="M15105" s="50">
        <v>1.6955980556586361E-3</v>
      </c>
      <c r="N15105" s="50">
        <v>5.1400000000000001E-2</v>
      </c>
      <c r="O15105" s="50">
        <v>5.1799999999999999E-2</v>
      </c>
      <c r="R15105" s="59"/>
    </row>
    <row r="15106" spans="11:18" x14ac:dyDescent="0.2">
      <c r="K15106" s="17">
        <v>15097</v>
      </c>
      <c r="L15106" s="50">
        <v>1.8639594104604047E-3</v>
      </c>
      <c r="M15106" s="50">
        <v>1.8781825173569925E-3</v>
      </c>
      <c r="N15106" s="50">
        <v>5.2600000000000001E-2</v>
      </c>
      <c r="O15106" s="50">
        <v>5.28E-2</v>
      </c>
      <c r="R15106" s="59"/>
    </row>
    <row r="15107" spans="11:18" x14ac:dyDescent="0.2">
      <c r="K15107" s="17">
        <v>15098</v>
      </c>
      <c r="L15107" s="50">
        <v>1.828791797531964E-3</v>
      </c>
      <c r="M15107" s="50">
        <v>1.8434607555308802E-3</v>
      </c>
      <c r="N15107" s="50">
        <v>5.3999999999999999E-2</v>
      </c>
      <c r="O15107" s="50">
        <v>5.4600000000000003E-2</v>
      </c>
      <c r="R15107" s="59"/>
    </row>
    <row r="15108" spans="11:18" x14ac:dyDescent="0.2">
      <c r="K15108" s="17">
        <v>15099</v>
      </c>
      <c r="L15108" s="50">
        <v>1.6903351081706819E-3</v>
      </c>
      <c r="M15108" s="50">
        <v>1.704050570675142E-3</v>
      </c>
      <c r="N15108" s="50">
        <v>5.0599999999999999E-2</v>
      </c>
      <c r="O15108" s="50">
        <v>5.1200000000000002E-2</v>
      </c>
      <c r="R15108" s="59"/>
    </row>
    <row r="15109" spans="11:18" x14ac:dyDescent="0.2">
      <c r="K15109" s="17">
        <v>15100</v>
      </c>
      <c r="L15109" s="50">
        <v>1.5742775626616239E-3</v>
      </c>
      <c r="M15109" s="50">
        <v>1.5866213204116851E-3</v>
      </c>
      <c r="N15109" s="50">
        <v>4.5600000000000002E-2</v>
      </c>
      <c r="O15109" s="50">
        <v>4.58E-2</v>
      </c>
      <c r="R15109" s="59"/>
    </row>
    <row r="15110" spans="11:18" x14ac:dyDescent="0.2">
      <c r="K15110" s="17">
        <v>15101</v>
      </c>
      <c r="L15110" s="50">
        <v>1.7694655452445023E-3</v>
      </c>
      <c r="M15110" s="50">
        <v>1.7839813173663537E-3</v>
      </c>
      <c r="N15110" s="50">
        <v>5.3600000000000002E-2</v>
      </c>
      <c r="O15110" s="50">
        <v>5.3999999999999999E-2</v>
      </c>
      <c r="R15110" s="59"/>
    </row>
    <row r="15111" spans="11:18" x14ac:dyDescent="0.2">
      <c r="K15111" s="17">
        <v>15102</v>
      </c>
      <c r="L15111" s="50">
        <v>1.787243313627036E-3</v>
      </c>
      <c r="M15111" s="50">
        <v>1.8016853537517119E-3</v>
      </c>
      <c r="N15111" s="50">
        <v>5.3400000000000003E-2</v>
      </c>
      <c r="O15111" s="50">
        <v>5.3600000000000002E-2</v>
      </c>
      <c r="R15111" s="59"/>
    </row>
    <row r="15112" spans="11:18" x14ac:dyDescent="0.2">
      <c r="K15112" s="17">
        <v>15103</v>
      </c>
      <c r="L15112" s="50">
        <v>1.5754201889317846E-3</v>
      </c>
      <c r="M15112" s="50">
        <v>1.5886724279384414E-3</v>
      </c>
      <c r="N15112" s="50">
        <v>4.9200000000000001E-2</v>
      </c>
      <c r="O15112" s="50">
        <v>4.9399999999999999E-2</v>
      </c>
      <c r="R15112" s="59"/>
    </row>
    <row r="15113" spans="11:18" x14ac:dyDescent="0.2">
      <c r="K15113" s="17">
        <v>15104</v>
      </c>
      <c r="L15113" s="50">
        <v>1.7886789667129867E-3</v>
      </c>
      <c r="M15113" s="50">
        <v>1.8020721361211049E-3</v>
      </c>
      <c r="N15113" s="50">
        <v>4.9399999999999999E-2</v>
      </c>
      <c r="O15113" s="50">
        <v>4.9799999999999997E-2</v>
      </c>
      <c r="R15113" s="59"/>
    </row>
    <row r="15114" spans="11:18" x14ac:dyDescent="0.2">
      <c r="K15114" s="17">
        <v>15105</v>
      </c>
      <c r="L15114" s="50">
        <v>1.6386405259171714E-3</v>
      </c>
      <c r="M15114" s="50">
        <v>1.6519132481346191E-3</v>
      </c>
      <c r="N15114" s="50">
        <v>4.9200000000000001E-2</v>
      </c>
      <c r="O15114" s="50">
        <v>4.9599999999999998E-2</v>
      </c>
      <c r="R15114" s="59"/>
    </row>
    <row r="15115" spans="11:18" x14ac:dyDescent="0.2">
      <c r="K15115" s="17">
        <v>15106</v>
      </c>
      <c r="L15115" s="50">
        <v>1.7171716349714426E-3</v>
      </c>
      <c r="M15115" s="50">
        <v>1.7315319252633149E-3</v>
      </c>
      <c r="N15115" s="50">
        <v>5.3199999999999997E-2</v>
      </c>
      <c r="O15115" s="50">
        <v>5.3400000000000003E-2</v>
      </c>
      <c r="R15115" s="59"/>
    </row>
    <row r="15116" spans="11:18" x14ac:dyDescent="0.2">
      <c r="K15116" s="17">
        <v>15107</v>
      </c>
      <c r="L15116" s="50">
        <v>1.6039177728821923E-3</v>
      </c>
      <c r="M15116" s="50">
        <v>1.6181546508668265E-3</v>
      </c>
      <c r="N15116" s="50">
        <v>5.2999999999999999E-2</v>
      </c>
      <c r="O15116" s="50">
        <v>5.3199999999999997E-2</v>
      </c>
      <c r="R15116" s="59"/>
    </row>
    <row r="15117" spans="11:18" x14ac:dyDescent="0.2">
      <c r="K15117" s="17">
        <v>15108</v>
      </c>
      <c r="L15117" s="50">
        <v>1.7265590147813306E-3</v>
      </c>
      <c r="M15117" s="50">
        <v>1.739786999405332E-3</v>
      </c>
      <c r="N15117" s="50">
        <v>4.8599999999999997E-2</v>
      </c>
      <c r="O15117" s="50">
        <v>4.9000000000000002E-2</v>
      </c>
      <c r="R15117" s="59"/>
    </row>
    <row r="15118" spans="11:18" x14ac:dyDescent="0.2">
      <c r="K15118" s="17">
        <v>15109</v>
      </c>
      <c r="L15118" s="50">
        <v>1.7006293607486015E-3</v>
      </c>
      <c r="M15118" s="50">
        <v>1.7158174296443534E-3</v>
      </c>
      <c r="N15118" s="50">
        <v>5.62E-2</v>
      </c>
      <c r="O15118" s="50">
        <v>5.6599999999999998E-2</v>
      </c>
      <c r="R15118" s="59"/>
    </row>
    <row r="15119" spans="11:18" x14ac:dyDescent="0.2">
      <c r="K15119" s="17">
        <v>15110</v>
      </c>
      <c r="L15119" s="50">
        <v>1.8978909623646413E-3</v>
      </c>
      <c r="M15119" s="50">
        <v>1.9123328444013111E-3</v>
      </c>
      <c r="N15119" s="50">
        <v>5.2999999999999999E-2</v>
      </c>
      <c r="O15119" s="50">
        <v>5.3800000000000001E-2</v>
      </c>
      <c r="R15119" s="59"/>
    </row>
    <row r="15120" spans="11:18" x14ac:dyDescent="0.2">
      <c r="K15120" s="17">
        <v>15111</v>
      </c>
      <c r="L15120" s="50">
        <v>1.9317123102516704E-3</v>
      </c>
      <c r="M15120" s="50">
        <v>1.9456023435121053E-3</v>
      </c>
      <c r="N15120" s="50">
        <v>5.1200000000000002E-2</v>
      </c>
      <c r="O15120" s="50">
        <v>5.1400000000000001E-2</v>
      </c>
      <c r="R15120" s="59"/>
    </row>
    <row r="15121" spans="11:18" x14ac:dyDescent="0.2">
      <c r="K15121" s="17">
        <v>15112</v>
      </c>
      <c r="L15121" s="50">
        <v>1.7867854025282028E-3</v>
      </c>
      <c r="M15121" s="50">
        <v>1.8016940711385176E-3</v>
      </c>
      <c r="N15121" s="50">
        <v>5.5E-2</v>
      </c>
      <c r="O15121" s="50">
        <v>5.5800000000000002E-2</v>
      </c>
      <c r="R15121" s="59"/>
    </row>
    <row r="15122" spans="11:18" x14ac:dyDescent="0.2">
      <c r="K15122" s="17">
        <v>15113</v>
      </c>
      <c r="L15122" s="50">
        <v>1.7623535243124319E-3</v>
      </c>
      <c r="M15122" s="50">
        <v>1.7766303456112325E-3</v>
      </c>
      <c r="N15122" s="50">
        <v>5.28E-2</v>
      </c>
      <c r="O15122" s="50">
        <v>5.3199999999999997E-2</v>
      </c>
      <c r="R15122" s="59"/>
    </row>
    <row r="15123" spans="11:18" x14ac:dyDescent="0.2">
      <c r="K15123" s="17">
        <v>15114</v>
      </c>
      <c r="L15123" s="50">
        <v>1.6728536509745843E-3</v>
      </c>
      <c r="M15123" s="50">
        <v>1.6860060945218067E-3</v>
      </c>
      <c r="N15123" s="50">
        <v>4.8599999999999997E-2</v>
      </c>
      <c r="O15123" s="50">
        <v>4.8800000000000003E-2</v>
      </c>
      <c r="R15123" s="59"/>
    </row>
    <row r="15124" spans="11:18" x14ac:dyDescent="0.2">
      <c r="K15124" s="17">
        <v>15115</v>
      </c>
      <c r="L15124" s="50">
        <v>1.8186999399492276E-3</v>
      </c>
      <c r="M15124" s="50">
        <v>1.8335766922273052E-3</v>
      </c>
      <c r="N15124" s="50">
        <v>5.5E-2</v>
      </c>
      <c r="O15124" s="50">
        <v>5.5599999999999997E-2</v>
      </c>
      <c r="R15124" s="59"/>
    </row>
    <row r="15125" spans="11:18" x14ac:dyDescent="0.2">
      <c r="K15125" s="17">
        <v>15116</v>
      </c>
      <c r="L15125" s="50">
        <v>1.8610575039442042E-3</v>
      </c>
      <c r="M15125" s="50">
        <v>1.8755316394691245E-3</v>
      </c>
      <c r="N15125" s="50">
        <v>5.3600000000000002E-2</v>
      </c>
      <c r="O15125" s="50">
        <v>5.3600000000000002E-2</v>
      </c>
      <c r="R15125" s="59"/>
    </row>
    <row r="15126" spans="11:18" x14ac:dyDescent="0.2">
      <c r="K15126" s="17">
        <v>15117</v>
      </c>
      <c r="L15126" s="50">
        <v>2.0444575491564325E-3</v>
      </c>
      <c r="M15126" s="50">
        <v>2.0587557765192922E-3</v>
      </c>
      <c r="N15126" s="50">
        <v>5.2400000000000002E-2</v>
      </c>
      <c r="O15126" s="50">
        <v>5.28E-2</v>
      </c>
      <c r="R15126" s="59"/>
    </row>
    <row r="15127" spans="11:18" x14ac:dyDescent="0.2">
      <c r="K15127" s="17">
        <v>15118</v>
      </c>
      <c r="L15127" s="50">
        <v>1.7676845185424436E-3</v>
      </c>
      <c r="M15127" s="50">
        <v>1.7815198399377858E-3</v>
      </c>
      <c r="N15127" s="50">
        <v>5.1200000000000002E-2</v>
      </c>
      <c r="O15127" s="50">
        <v>5.16E-2</v>
      </c>
      <c r="R15127" s="59"/>
    </row>
    <row r="15128" spans="11:18" x14ac:dyDescent="0.2">
      <c r="K15128" s="17">
        <v>15119</v>
      </c>
      <c r="L15128" s="50">
        <v>1.7258918816965832E-3</v>
      </c>
      <c r="M15128" s="50">
        <v>1.7390094350090855E-3</v>
      </c>
      <c r="N15128" s="50">
        <v>4.8399999999999999E-2</v>
      </c>
      <c r="O15128" s="50">
        <v>4.8599999999999997E-2</v>
      </c>
      <c r="R15128" s="59"/>
    </row>
    <row r="15129" spans="11:18" x14ac:dyDescent="0.2">
      <c r="K15129" s="17">
        <v>15120</v>
      </c>
      <c r="L15129" s="50">
        <v>1.8086129743875715E-3</v>
      </c>
      <c r="M15129" s="50">
        <v>1.8246564800016272E-3</v>
      </c>
      <c r="N15129" s="50">
        <v>5.96E-2</v>
      </c>
      <c r="O15129" s="50">
        <v>5.9799999999999999E-2</v>
      </c>
      <c r="R15129" s="59"/>
    </row>
    <row r="15130" spans="11:18" x14ac:dyDescent="0.2">
      <c r="K15130" s="17">
        <v>15121</v>
      </c>
      <c r="L15130" s="50">
        <v>1.5251088184271659E-3</v>
      </c>
      <c r="M15130" s="50">
        <v>1.5378408356054275E-3</v>
      </c>
      <c r="N15130" s="50">
        <v>4.7199999999999999E-2</v>
      </c>
      <c r="O15130" s="50">
        <v>4.7399999999999998E-2</v>
      </c>
      <c r="R15130" s="59"/>
    </row>
    <row r="15131" spans="11:18" x14ac:dyDescent="0.2">
      <c r="K15131" s="17">
        <v>15122</v>
      </c>
      <c r="L15131" s="50">
        <v>1.7981242487219334E-3</v>
      </c>
      <c r="M15131" s="50">
        <v>1.8119052528513453E-3</v>
      </c>
      <c r="N15131" s="50">
        <v>5.0999999999999997E-2</v>
      </c>
      <c r="O15131" s="50">
        <v>5.0999999999999997E-2</v>
      </c>
      <c r="R15131" s="59"/>
    </row>
    <row r="15132" spans="11:18" x14ac:dyDescent="0.2">
      <c r="K15132" s="17">
        <v>15123</v>
      </c>
      <c r="L15132" s="50">
        <v>1.8015856417993902E-3</v>
      </c>
      <c r="M15132" s="50">
        <v>1.8154596912464697E-3</v>
      </c>
      <c r="N15132" s="50">
        <v>5.1200000000000002E-2</v>
      </c>
      <c r="O15132" s="50">
        <v>5.16E-2</v>
      </c>
      <c r="R15132" s="59"/>
    </row>
    <row r="15133" spans="11:18" x14ac:dyDescent="0.2">
      <c r="K15133" s="17">
        <v>15124</v>
      </c>
      <c r="L15133" s="50">
        <v>1.7961059328338539E-3</v>
      </c>
      <c r="M15133" s="50">
        <v>1.8102388998235191E-3</v>
      </c>
      <c r="N15133" s="50">
        <v>5.2200000000000003E-2</v>
      </c>
      <c r="O15133" s="50">
        <v>5.2400000000000002E-2</v>
      </c>
      <c r="R15133" s="59"/>
    </row>
    <row r="15134" spans="11:18" x14ac:dyDescent="0.2">
      <c r="K15134" s="17">
        <v>15125</v>
      </c>
      <c r="L15134" s="50">
        <v>1.6607775795140353E-3</v>
      </c>
      <c r="M15134" s="50">
        <v>1.6741171916810466E-3</v>
      </c>
      <c r="N15134" s="50">
        <v>4.9399999999999999E-2</v>
      </c>
      <c r="O15134" s="50">
        <v>4.9599999999999998E-2</v>
      </c>
      <c r="R15134" s="59"/>
    </row>
    <row r="15135" spans="11:18" x14ac:dyDescent="0.2">
      <c r="K15135" s="17">
        <v>15126</v>
      </c>
      <c r="L15135" s="50">
        <v>1.7451629982859643E-3</v>
      </c>
      <c r="M15135" s="50">
        <v>1.7594155676759794E-3</v>
      </c>
      <c r="N15135" s="50">
        <v>5.28E-2</v>
      </c>
      <c r="O15135" s="50">
        <v>5.3199999999999997E-2</v>
      </c>
      <c r="R15135" s="59"/>
    </row>
    <row r="15136" spans="11:18" x14ac:dyDescent="0.2">
      <c r="K15136" s="17">
        <v>15127</v>
      </c>
      <c r="L15136" s="50">
        <v>1.8117136063126587E-3</v>
      </c>
      <c r="M15136" s="50">
        <v>1.8255894009369519E-3</v>
      </c>
      <c r="N15136" s="50">
        <v>5.0799999999999998E-2</v>
      </c>
      <c r="O15136" s="50">
        <v>5.1799999999999999E-2</v>
      </c>
      <c r="R15136" s="59"/>
    </row>
    <row r="15137" spans="11:18" x14ac:dyDescent="0.2">
      <c r="K15137" s="17">
        <v>15128</v>
      </c>
      <c r="L15137" s="50">
        <v>1.8729392787929092E-3</v>
      </c>
      <c r="M15137" s="50">
        <v>1.8869743646075345E-3</v>
      </c>
      <c r="N15137" s="50">
        <v>5.1799999999999999E-2</v>
      </c>
      <c r="O15137" s="50">
        <v>5.2200000000000003E-2</v>
      </c>
      <c r="R15137" s="59"/>
    </row>
    <row r="15138" spans="11:18" x14ac:dyDescent="0.2">
      <c r="K15138" s="17">
        <v>15129</v>
      </c>
      <c r="L15138" s="50">
        <v>1.601035927044655E-3</v>
      </c>
      <c r="M15138" s="50">
        <v>1.6139477476875487E-3</v>
      </c>
      <c r="N15138" s="50">
        <v>4.7800000000000002E-2</v>
      </c>
      <c r="O15138" s="50">
        <v>4.82E-2</v>
      </c>
      <c r="R15138" s="59"/>
    </row>
    <row r="15139" spans="11:18" x14ac:dyDescent="0.2">
      <c r="K15139" s="17">
        <v>15130</v>
      </c>
      <c r="L15139" s="50">
        <v>1.6726130084204157E-3</v>
      </c>
      <c r="M15139" s="50">
        <v>1.6863769127741933E-3</v>
      </c>
      <c r="N15139" s="50">
        <v>5.0999999999999997E-2</v>
      </c>
      <c r="O15139" s="50">
        <v>5.1200000000000002E-2</v>
      </c>
      <c r="R15139" s="59"/>
    </row>
    <row r="15140" spans="11:18" x14ac:dyDescent="0.2">
      <c r="K15140" s="17">
        <v>15131</v>
      </c>
      <c r="L15140" s="50">
        <v>1.8775199586365944E-3</v>
      </c>
      <c r="M15140" s="50">
        <v>1.890641402335518E-3</v>
      </c>
      <c r="N15140" s="50">
        <v>4.82E-2</v>
      </c>
      <c r="O15140" s="50">
        <v>4.8599999999999997E-2</v>
      </c>
      <c r="R15140" s="59"/>
    </row>
    <row r="15141" spans="11:18" x14ac:dyDescent="0.2">
      <c r="K15141" s="17">
        <v>15132</v>
      </c>
      <c r="L15141" s="50">
        <v>1.8442409726044399E-3</v>
      </c>
      <c r="M15141" s="50">
        <v>1.8588846444606703E-3</v>
      </c>
      <c r="N15141" s="50">
        <v>5.4199999999999998E-2</v>
      </c>
      <c r="O15141" s="50">
        <v>5.4399999999999997E-2</v>
      </c>
      <c r="R15141" s="59"/>
    </row>
    <row r="15142" spans="11:18" x14ac:dyDescent="0.2">
      <c r="K15142" s="17">
        <v>15133</v>
      </c>
      <c r="L15142" s="50">
        <v>1.7396548274159053E-3</v>
      </c>
      <c r="M15142" s="50">
        <v>1.7536752910765575E-3</v>
      </c>
      <c r="N15142" s="50">
        <v>5.1999999999999998E-2</v>
      </c>
      <c r="O15142" s="50">
        <v>5.1999999999999998E-2</v>
      </c>
      <c r="R15142" s="59"/>
    </row>
    <row r="15143" spans="11:18" x14ac:dyDescent="0.2">
      <c r="K15143" s="17">
        <v>15134</v>
      </c>
      <c r="L15143" s="50">
        <v>1.4903135966449741E-3</v>
      </c>
      <c r="M15143" s="50">
        <v>1.5022209927739827E-3</v>
      </c>
      <c r="N15143" s="50">
        <v>4.3999999999999997E-2</v>
      </c>
      <c r="O15143" s="50">
        <v>4.4600000000000001E-2</v>
      </c>
      <c r="R15143" s="59"/>
    </row>
    <row r="15144" spans="11:18" x14ac:dyDescent="0.2">
      <c r="K15144" s="17">
        <v>15135</v>
      </c>
      <c r="L15144" s="50">
        <v>1.9566331609065005E-3</v>
      </c>
      <c r="M15144" s="50">
        <v>1.9717964323119836E-3</v>
      </c>
      <c r="N15144" s="50">
        <v>5.6000000000000001E-2</v>
      </c>
      <c r="O15144" s="50">
        <v>5.62E-2</v>
      </c>
      <c r="R15144" s="59"/>
    </row>
    <row r="15145" spans="11:18" x14ac:dyDescent="0.2">
      <c r="K15145" s="17">
        <v>15136</v>
      </c>
      <c r="L15145" s="50">
        <v>1.5621497020228629E-3</v>
      </c>
      <c r="M15145" s="50">
        <v>1.5765360257466224E-3</v>
      </c>
      <c r="N15145" s="50">
        <v>5.3199999999999997E-2</v>
      </c>
      <c r="O15145" s="50">
        <v>5.3999999999999999E-2</v>
      </c>
      <c r="R15145" s="59"/>
    </row>
    <row r="15146" spans="11:18" x14ac:dyDescent="0.2">
      <c r="K15146" s="17">
        <v>15137</v>
      </c>
      <c r="L15146" s="50">
        <v>1.7370471727296574E-3</v>
      </c>
      <c r="M15146" s="50">
        <v>1.7515110088111893E-3</v>
      </c>
      <c r="N15146" s="50">
        <v>5.3600000000000002E-2</v>
      </c>
      <c r="O15146" s="50">
        <v>5.3800000000000001E-2</v>
      </c>
      <c r="R15146" s="59"/>
    </row>
    <row r="15147" spans="11:18" x14ac:dyDescent="0.2">
      <c r="K15147" s="17">
        <v>15138</v>
      </c>
      <c r="L15147" s="50">
        <v>1.7703028524703242E-3</v>
      </c>
      <c r="M15147" s="50">
        <v>1.7849635438758537E-3</v>
      </c>
      <c r="N15147" s="50">
        <v>5.4399999999999997E-2</v>
      </c>
      <c r="O15147" s="50">
        <v>5.4600000000000003E-2</v>
      </c>
      <c r="R15147" s="59"/>
    </row>
    <row r="15148" spans="11:18" x14ac:dyDescent="0.2">
      <c r="K15148" s="17">
        <v>15139</v>
      </c>
      <c r="L15148" s="50">
        <v>1.6147868255430744E-3</v>
      </c>
      <c r="M15148" s="50">
        <v>1.628501828499727E-3</v>
      </c>
      <c r="N15148" s="50">
        <v>5.0599999999999999E-2</v>
      </c>
      <c r="O15148" s="50">
        <v>5.0999999999999997E-2</v>
      </c>
      <c r="R15148" s="59"/>
    </row>
    <row r="15149" spans="11:18" x14ac:dyDescent="0.2">
      <c r="K15149" s="17">
        <v>15140</v>
      </c>
      <c r="L15149" s="50">
        <v>1.8439502529257134E-3</v>
      </c>
      <c r="M15149" s="50">
        <v>1.8587799607100259E-3</v>
      </c>
      <c r="N15149" s="50">
        <v>5.4800000000000001E-2</v>
      </c>
      <c r="O15149" s="50">
        <v>5.5E-2</v>
      </c>
      <c r="R15149" s="59"/>
    </row>
    <row r="15150" spans="11:18" x14ac:dyDescent="0.2">
      <c r="K15150" s="17">
        <v>15141</v>
      </c>
      <c r="L15150" s="50">
        <v>1.9236884471700983E-3</v>
      </c>
      <c r="M15150" s="50">
        <v>1.9385741812454125E-3</v>
      </c>
      <c r="N15150" s="50">
        <v>5.4800000000000001E-2</v>
      </c>
      <c r="O15150" s="50">
        <v>5.5399999999999998E-2</v>
      </c>
      <c r="R15150" s="59"/>
    </row>
    <row r="15151" spans="11:18" x14ac:dyDescent="0.2">
      <c r="K15151" s="17">
        <v>15142</v>
      </c>
      <c r="L15151" s="50">
        <v>1.5435580599452081E-3</v>
      </c>
      <c r="M15151" s="50">
        <v>1.5561971924907101E-3</v>
      </c>
      <c r="N15151" s="50">
        <v>4.6800000000000001E-2</v>
      </c>
      <c r="O15151" s="50">
        <v>4.7E-2</v>
      </c>
      <c r="R15151" s="59"/>
    </row>
    <row r="15152" spans="11:18" x14ac:dyDescent="0.2">
      <c r="K15152" s="17">
        <v>15143</v>
      </c>
      <c r="L15152" s="50">
        <v>1.5826632029701893E-3</v>
      </c>
      <c r="M15152" s="50">
        <v>1.5962789337406772E-3</v>
      </c>
      <c r="N15152" s="50">
        <v>5.04E-2</v>
      </c>
      <c r="O15152" s="50">
        <v>5.0799999999999998E-2</v>
      </c>
      <c r="R15152" s="59"/>
    </row>
    <row r="15153" spans="11:18" x14ac:dyDescent="0.2">
      <c r="K15153" s="17">
        <v>15144</v>
      </c>
      <c r="L15153" s="50">
        <v>1.6849723366289635E-3</v>
      </c>
      <c r="M15153" s="50">
        <v>1.6982317904270939E-3</v>
      </c>
      <c r="N15153" s="50">
        <v>4.9000000000000002E-2</v>
      </c>
      <c r="O15153" s="50">
        <v>4.9599999999999998E-2</v>
      </c>
      <c r="R15153" s="59"/>
    </row>
    <row r="15154" spans="11:18" x14ac:dyDescent="0.2">
      <c r="K15154" s="17">
        <v>15145</v>
      </c>
      <c r="L15154" s="50">
        <v>1.6746950140934871E-3</v>
      </c>
      <c r="M15154" s="50">
        <v>1.6881444507467873E-3</v>
      </c>
      <c r="N15154" s="50">
        <v>4.9799999999999997E-2</v>
      </c>
      <c r="O15154" s="50">
        <v>0.05</v>
      </c>
      <c r="R15154" s="59"/>
    </row>
    <row r="15155" spans="11:18" x14ac:dyDescent="0.2">
      <c r="K15155" s="17">
        <v>15146</v>
      </c>
      <c r="L15155" s="50">
        <v>1.8095172967873665E-3</v>
      </c>
      <c r="M15155" s="50">
        <v>1.8234054979799736E-3</v>
      </c>
      <c r="N15155" s="50">
        <v>5.1400000000000001E-2</v>
      </c>
      <c r="O15155" s="50">
        <v>5.1400000000000001E-2</v>
      </c>
      <c r="R15155" s="59"/>
    </row>
    <row r="15156" spans="11:18" x14ac:dyDescent="0.2">
      <c r="K15156" s="17">
        <v>15147</v>
      </c>
      <c r="L15156" s="50">
        <v>1.8973341260714897E-3</v>
      </c>
      <c r="M15156" s="50">
        <v>1.9117684364631027E-3</v>
      </c>
      <c r="N15156" s="50">
        <v>5.3400000000000003E-2</v>
      </c>
      <c r="O15156" s="50">
        <v>5.3400000000000003E-2</v>
      </c>
      <c r="R15156" s="59"/>
    </row>
    <row r="15157" spans="11:18" x14ac:dyDescent="0.2">
      <c r="K15157" s="17">
        <v>15148</v>
      </c>
      <c r="L15157" s="50">
        <v>1.8057053108522408E-3</v>
      </c>
      <c r="M15157" s="50">
        <v>1.819710572876787E-3</v>
      </c>
      <c r="N15157" s="50">
        <v>5.1799999999999999E-2</v>
      </c>
      <c r="O15157" s="50">
        <v>5.1999999999999998E-2</v>
      </c>
      <c r="R15157" s="59"/>
    </row>
    <row r="15158" spans="11:18" x14ac:dyDescent="0.2">
      <c r="K15158" s="17">
        <v>15149</v>
      </c>
      <c r="L15158" s="50">
        <v>1.623092247899119E-3</v>
      </c>
      <c r="M15158" s="50">
        <v>1.6359881479808215E-3</v>
      </c>
      <c r="N15158" s="50">
        <v>4.7800000000000002E-2</v>
      </c>
      <c r="O15158" s="50">
        <v>4.7800000000000002E-2</v>
      </c>
      <c r="R15158" s="59"/>
    </row>
    <row r="15159" spans="11:18" x14ac:dyDescent="0.2">
      <c r="K15159" s="17">
        <v>15150</v>
      </c>
      <c r="L15159" s="50">
        <v>1.6894977228776326E-3</v>
      </c>
      <c r="M15159" s="50">
        <v>1.7034634364380484E-3</v>
      </c>
      <c r="N15159" s="50">
        <v>5.16E-2</v>
      </c>
      <c r="O15159" s="50">
        <v>5.2200000000000003E-2</v>
      </c>
      <c r="R15159" s="59"/>
    </row>
    <row r="15160" spans="11:18" x14ac:dyDescent="0.2">
      <c r="K15160" s="17">
        <v>15151</v>
      </c>
      <c r="L15160" s="50">
        <v>1.7763432188108493E-3</v>
      </c>
      <c r="M15160" s="50">
        <v>1.7902804016146853E-3</v>
      </c>
      <c r="N15160" s="50">
        <v>5.1200000000000002E-2</v>
      </c>
      <c r="O15160" s="50">
        <v>5.1799999999999999E-2</v>
      </c>
      <c r="R15160" s="59"/>
    </row>
    <row r="15161" spans="11:18" x14ac:dyDescent="0.2">
      <c r="K15161" s="17">
        <v>15152</v>
      </c>
      <c r="L15161" s="50">
        <v>1.9515009804118306E-3</v>
      </c>
      <c r="M15161" s="50">
        <v>1.9665593530179327E-3</v>
      </c>
      <c r="N15161" s="50">
        <v>5.5399999999999998E-2</v>
      </c>
      <c r="O15161" s="50">
        <v>5.5800000000000002E-2</v>
      </c>
      <c r="R15161" s="59"/>
    </row>
    <row r="15162" spans="11:18" x14ac:dyDescent="0.2">
      <c r="K15162" s="17">
        <v>15153</v>
      </c>
      <c r="L15162" s="50">
        <v>1.704194652356291E-3</v>
      </c>
      <c r="M15162" s="50">
        <v>1.7183138140420703E-3</v>
      </c>
      <c r="N15162" s="50">
        <v>5.2200000000000003E-2</v>
      </c>
      <c r="O15162" s="50">
        <v>5.2600000000000001E-2</v>
      </c>
      <c r="R15162" s="59"/>
    </row>
    <row r="15163" spans="11:18" x14ac:dyDescent="0.2">
      <c r="K15163" s="17">
        <v>15154</v>
      </c>
      <c r="L15163" s="50">
        <v>1.8410954927924337E-3</v>
      </c>
      <c r="M15163" s="50">
        <v>1.8555842273727044E-3</v>
      </c>
      <c r="N15163" s="50">
        <v>5.3600000000000002E-2</v>
      </c>
      <c r="O15163" s="50">
        <v>5.3800000000000001E-2</v>
      </c>
      <c r="R15163" s="59"/>
    </row>
    <row r="15164" spans="11:18" x14ac:dyDescent="0.2">
      <c r="K15164" s="17">
        <v>15155</v>
      </c>
      <c r="L15164" s="50">
        <v>1.704910647306211E-3</v>
      </c>
      <c r="M15164" s="50">
        <v>1.7183326996824274E-3</v>
      </c>
      <c r="N15164" s="50">
        <v>4.9599999999999998E-2</v>
      </c>
      <c r="O15164" s="50">
        <v>4.9799999999999997E-2</v>
      </c>
      <c r="R15164" s="59"/>
    </row>
    <row r="15165" spans="11:18" x14ac:dyDescent="0.2">
      <c r="K15165" s="17">
        <v>15156</v>
      </c>
      <c r="L15165" s="50">
        <v>1.520325228579739E-3</v>
      </c>
      <c r="M15165" s="50">
        <v>1.5334160203460223E-3</v>
      </c>
      <c r="N15165" s="50">
        <v>4.8599999999999997E-2</v>
      </c>
      <c r="O15165" s="50">
        <v>4.9000000000000002E-2</v>
      </c>
      <c r="R15165" s="59"/>
    </row>
    <row r="15166" spans="11:18" x14ac:dyDescent="0.2">
      <c r="K15166" s="17">
        <v>15157</v>
      </c>
      <c r="L15166" s="50">
        <v>1.7742742891759037E-3</v>
      </c>
      <c r="M15166" s="50">
        <v>1.7879369851312688E-3</v>
      </c>
      <c r="N15166" s="50">
        <v>5.04E-2</v>
      </c>
      <c r="O15166" s="50">
        <v>5.0599999999999999E-2</v>
      </c>
      <c r="R15166" s="59"/>
    </row>
    <row r="15167" spans="11:18" x14ac:dyDescent="0.2">
      <c r="K15167" s="17">
        <v>15158</v>
      </c>
      <c r="L15167" s="50">
        <v>1.8404788250494387E-3</v>
      </c>
      <c r="M15167" s="50">
        <v>1.8549953771060551E-3</v>
      </c>
      <c r="N15167" s="50">
        <v>5.3600000000000002E-2</v>
      </c>
      <c r="O15167" s="50">
        <v>5.4199999999999998E-2</v>
      </c>
      <c r="R15167" s="59"/>
    </row>
    <row r="15168" spans="11:18" x14ac:dyDescent="0.2">
      <c r="K15168" s="17">
        <v>15159</v>
      </c>
      <c r="L15168" s="50">
        <v>1.5278971361725173E-3</v>
      </c>
      <c r="M15168" s="50">
        <v>1.5411756320167624E-3</v>
      </c>
      <c r="N15168" s="50">
        <v>4.9399999999999999E-2</v>
      </c>
      <c r="O15168" s="50">
        <v>4.9399999999999999E-2</v>
      </c>
      <c r="R15168" s="59"/>
    </row>
    <row r="15169" spans="11:18" x14ac:dyDescent="0.2">
      <c r="K15169" s="17">
        <v>15160</v>
      </c>
      <c r="L15169" s="50">
        <v>1.5118831855838058E-3</v>
      </c>
      <c r="M15169" s="50">
        <v>1.5250620549058314E-3</v>
      </c>
      <c r="N15169" s="50">
        <v>4.9000000000000002E-2</v>
      </c>
      <c r="O15169" s="50">
        <v>4.9200000000000001E-2</v>
      </c>
      <c r="R15169" s="59"/>
    </row>
    <row r="15170" spans="11:18" x14ac:dyDescent="0.2">
      <c r="K15170" s="17">
        <v>15161</v>
      </c>
      <c r="L15170" s="50">
        <v>1.790382028804932E-3</v>
      </c>
      <c r="M15170" s="50">
        <v>1.8043894561126806E-3</v>
      </c>
      <c r="N15170" s="50">
        <v>5.1799999999999999E-2</v>
      </c>
      <c r="O15170" s="50">
        <v>5.1999999999999998E-2</v>
      </c>
      <c r="R15170" s="59"/>
    </row>
    <row r="15171" spans="11:18" x14ac:dyDescent="0.2">
      <c r="K15171" s="17">
        <v>15162</v>
      </c>
      <c r="L15171" s="50">
        <v>1.6489816989819885E-3</v>
      </c>
      <c r="M15171" s="50">
        <v>1.6623155128035513E-3</v>
      </c>
      <c r="N15171" s="50">
        <v>4.9399999999999999E-2</v>
      </c>
      <c r="O15171" s="50">
        <v>4.9599999999999998E-2</v>
      </c>
      <c r="R15171" s="59"/>
    </row>
    <row r="15172" spans="11:18" x14ac:dyDescent="0.2">
      <c r="K15172" s="17">
        <v>15163</v>
      </c>
      <c r="L15172" s="50">
        <v>1.6924340610839014E-3</v>
      </c>
      <c r="M15172" s="50">
        <v>1.7067969180604478E-3</v>
      </c>
      <c r="N15172" s="50">
        <v>5.3199999999999997E-2</v>
      </c>
      <c r="O15172" s="50">
        <v>5.3600000000000002E-2</v>
      </c>
      <c r="R15172" s="59"/>
    </row>
    <row r="15173" spans="11:18" x14ac:dyDescent="0.2">
      <c r="K15173" s="17">
        <v>15164</v>
      </c>
      <c r="L15173" s="50">
        <v>1.5613712347952533E-3</v>
      </c>
      <c r="M15173" s="50">
        <v>1.5748308578490706E-3</v>
      </c>
      <c r="N15173" s="50">
        <v>4.9799999999999997E-2</v>
      </c>
      <c r="O15173" s="50">
        <v>5.0200000000000002E-2</v>
      </c>
      <c r="R15173" s="59"/>
    </row>
    <row r="15174" spans="11:18" x14ac:dyDescent="0.2">
      <c r="K15174" s="17">
        <v>15165</v>
      </c>
      <c r="L15174" s="50">
        <v>1.8658232569152677E-3</v>
      </c>
      <c r="M15174" s="50">
        <v>1.8801588040502999E-3</v>
      </c>
      <c r="N15174" s="50">
        <v>5.2999999999999999E-2</v>
      </c>
      <c r="O15174" s="50">
        <v>5.3199999999999997E-2</v>
      </c>
      <c r="R15174" s="59"/>
    </row>
    <row r="15175" spans="11:18" x14ac:dyDescent="0.2">
      <c r="K15175" s="17">
        <v>15166</v>
      </c>
      <c r="L15175" s="50">
        <v>1.6217983430127194E-3</v>
      </c>
      <c r="M15175" s="50">
        <v>1.6355782992060694E-3</v>
      </c>
      <c r="N15175" s="50">
        <v>5.0999999999999997E-2</v>
      </c>
      <c r="O15175" s="50">
        <v>5.1400000000000001E-2</v>
      </c>
      <c r="R15175" s="59"/>
    </row>
    <row r="15176" spans="11:18" x14ac:dyDescent="0.2">
      <c r="K15176" s="17">
        <v>15167</v>
      </c>
      <c r="L15176" s="50">
        <v>1.6308275607392563E-3</v>
      </c>
      <c r="M15176" s="50">
        <v>1.6448203858037168E-3</v>
      </c>
      <c r="N15176" s="50">
        <v>5.16E-2</v>
      </c>
      <c r="O15176" s="50">
        <v>5.2600000000000001E-2</v>
      </c>
      <c r="R15176" s="59"/>
    </row>
    <row r="15177" spans="11:18" x14ac:dyDescent="0.2">
      <c r="K15177" s="17">
        <v>15168</v>
      </c>
      <c r="L15177" s="50">
        <v>1.7021470579118552E-3</v>
      </c>
      <c r="M15177" s="50">
        <v>1.7160003983430518E-3</v>
      </c>
      <c r="N15177" s="50">
        <v>5.1400000000000001E-2</v>
      </c>
      <c r="O15177" s="50">
        <v>5.16E-2</v>
      </c>
      <c r="R15177" s="59"/>
    </row>
    <row r="15178" spans="11:18" x14ac:dyDescent="0.2">
      <c r="K15178" s="17">
        <v>15169</v>
      </c>
      <c r="L15178" s="50">
        <v>1.8260385346897121E-3</v>
      </c>
      <c r="M15178" s="50">
        <v>1.8402010380145467E-3</v>
      </c>
      <c r="N15178" s="50">
        <v>5.2200000000000003E-2</v>
      </c>
      <c r="O15178" s="50">
        <v>5.2600000000000001E-2</v>
      </c>
      <c r="R15178" s="59"/>
    </row>
    <row r="15179" spans="11:18" x14ac:dyDescent="0.2">
      <c r="K15179" s="17">
        <v>15170</v>
      </c>
      <c r="L15179" s="50">
        <v>1.5957844712924862E-3</v>
      </c>
      <c r="M15179" s="50">
        <v>1.6084924733220831E-3</v>
      </c>
      <c r="N15179" s="50">
        <v>4.6800000000000001E-2</v>
      </c>
      <c r="O15179" s="50">
        <v>4.7399999999999998E-2</v>
      </c>
      <c r="R15179" s="59"/>
    </row>
    <row r="15180" spans="11:18" x14ac:dyDescent="0.2">
      <c r="K15180" s="17">
        <v>15171</v>
      </c>
      <c r="L15180" s="50">
        <v>1.6689158366114828E-3</v>
      </c>
      <c r="M15180" s="50">
        <v>1.6822624667483883E-3</v>
      </c>
      <c r="N15180" s="50">
        <v>4.9399999999999999E-2</v>
      </c>
      <c r="O15180" s="50">
        <v>4.9799999999999997E-2</v>
      </c>
      <c r="R15180" s="59"/>
    </row>
    <row r="15181" spans="11:18" x14ac:dyDescent="0.2">
      <c r="K15181" s="17">
        <v>15172</v>
      </c>
      <c r="L15181" s="50">
        <v>1.7406343949632778E-3</v>
      </c>
      <c r="M15181" s="50">
        <v>1.7539773201291047E-3</v>
      </c>
      <c r="N15181" s="50">
        <v>4.9200000000000001E-2</v>
      </c>
      <c r="O15181" s="50">
        <v>4.9799999999999997E-2</v>
      </c>
      <c r="R15181" s="59"/>
    </row>
    <row r="15182" spans="11:18" x14ac:dyDescent="0.2">
      <c r="K15182" s="17">
        <v>15173</v>
      </c>
      <c r="L15182" s="50">
        <v>1.6687000763977527E-3</v>
      </c>
      <c r="M15182" s="50">
        <v>1.6821395605590784E-3</v>
      </c>
      <c r="N15182" s="50">
        <v>4.9599999999999998E-2</v>
      </c>
      <c r="O15182" s="50">
        <v>0.05</v>
      </c>
      <c r="R15182" s="59"/>
    </row>
    <row r="15183" spans="11:18" x14ac:dyDescent="0.2">
      <c r="K15183" s="17">
        <v>15174</v>
      </c>
      <c r="L15183" s="50">
        <v>1.7905301117944422E-3</v>
      </c>
      <c r="M15183" s="50">
        <v>1.8040707536175617E-3</v>
      </c>
      <c r="N15183" s="50">
        <v>0.05</v>
      </c>
      <c r="O15183" s="50">
        <v>5.0200000000000002E-2</v>
      </c>
      <c r="R15183" s="59"/>
    </row>
    <row r="15184" spans="11:18" x14ac:dyDescent="0.2">
      <c r="K15184" s="17">
        <v>15175</v>
      </c>
      <c r="L15184" s="50">
        <v>1.6698727924172817E-3</v>
      </c>
      <c r="M15184" s="50">
        <v>1.6839346883756327E-3</v>
      </c>
      <c r="N15184" s="50">
        <v>5.1999999999999998E-2</v>
      </c>
      <c r="O15184" s="50">
        <v>5.2600000000000001E-2</v>
      </c>
      <c r="R15184" s="59"/>
    </row>
    <row r="15185" spans="11:18" x14ac:dyDescent="0.2">
      <c r="K15185" s="17">
        <v>15176</v>
      </c>
      <c r="L15185" s="50">
        <v>1.6902936150114489E-3</v>
      </c>
      <c r="M15185" s="50">
        <v>1.7042183645738888E-3</v>
      </c>
      <c r="N15185" s="50">
        <v>5.1400000000000001E-2</v>
      </c>
      <c r="O15185" s="50">
        <v>5.1999999999999998E-2</v>
      </c>
      <c r="R15185" s="59"/>
    </row>
    <row r="15186" spans="11:18" x14ac:dyDescent="0.2">
      <c r="K15186" s="17">
        <v>15177</v>
      </c>
      <c r="L15186" s="50">
        <v>1.7022216867564922E-3</v>
      </c>
      <c r="M15186" s="50">
        <v>1.7158739066452657E-3</v>
      </c>
      <c r="N15186" s="50">
        <v>5.0599999999999999E-2</v>
      </c>
      <c r="O15186" s="50">
        <v>5.0799999999999998E-2</v>
      </c>
      <c r="R15186" s="59"/>
    </row>
    <row r="15187" spans="11:18" x14ac:dyDescent="0.2">
      <c r="K15187" s="17">
        <v>15178</v>
      </c>
      <c r="L15187" s="50">
        <v>1.7024512416182955E-3</v>
      </c>
      <c r="M15187" s="50">
        <v>1.7166267146029464E-3</v>
      </c>
      <c r="N15187" s="50">
        <v>5.2600000000000001E-2</v>
      </c>
      <c r="O15187" s="50">
        <v>5.28E-2</v>
      </c>
      <c r="R15187" s="59"/>
    </row>
    <row r="15188" spans="11:18" x14ac:dyDescent="0.2">
      <c r="K15188" s="17">
        <v>15179</v>
      </c>
      <c r="L15188" s="50">
        <v>1.9317354181732757E-3</v>
      </c>
      <c r="M15188" s="50">
        <v>1.9470536137453003E-3</v>
      </c>
      <c r="N15188" s="50">
        <v>5.6399999999999999E-2</v>
      </c>
      <c r="O15188" s="50">
        <v>5.7000000000000002E-2</v>
      </c>
      <c r="R15188" s="59"/>
    </row>
    <row r="15189" spans="11:18" x14ac:dyDescent="0.2">
      <c r="K15189" s="17">
        <v>15180</v>
      </c>
      <c r="L15189" s="50">
        <v>1.8102208269565206E-3</v>
      </c>
      <c r="M15189" s="50">
        <v>1.8240634930254643E-3</v>
      </c>
      <c r="N15189" s="50">
        <v>5.1200000000000002E-2</v>
      </c>
      <c r="O15189" s="50">
        <v>5.1400000000000001E-2</v>
      </c>
      <c r="R15189" s="59"/>
    </row>
    <row r="15190" spans="11:18" x14ac:dyDescent="0.2">
      <c r="K15190" s="17">
        <v>15181</v>
      </c>
      <c r="L15190" s="50">
        <v>1.9228477735023371E-3</v>
      </c>
      <c r="M15190" s="50">
        <v>1.9376311821797337E-3</v>
      </c>
      <c r="N15190" s="50">
        <v>5.4600000000000003E-2</v>
      </c>
      <c r="O15190" s="50">
        <v>5.4800000000000001E-2</v>
      </c>
      <c r="R15190" s="59"/>
    </row>
    <row r="15191" spans="11:18" x14ac:dyDescent="0.2">
      <c r="K15191" s="17">
        <v>15182</v>
      </c>
      <c r="L15191" s="50">
        <v>1.7345176152277454E-3</v>
      </c>
      <c r="M15191" s="50">
        <v>1.7489159292546062E-3</v>
      </c>
      <c r="N15191" s="50">
        <v>5.3199999999999997E-2</v>
      </c>
      <c r="O15191" s="50">
        <v>5.3600000000000002E-2</v>
      </c>
      <c r="R15191" s="59"/>
    </row>
    <row r="15192" spans="11:18" x14ac:dyDescent="0.2">
      <c r="K15192" s="17">
        <v>15183</v>
      </c>
      <c r="L15192" s="50">
        <v>1.7870716111049931E-3</v>
      </c>
      <c r="M15192" s="50">
        <v>1.801577378209025E-3</v>
      </c>
      <c r="N15192" s="50">
        <v>5.2999999999999999E-2</v>
      </c>
      <c r="O15192" s="50">
        <v>5.4199999999999998E-2</v>
      </c>
      <c r="R15192" s="59"/>
    </row>
    <row r="15193" spans="11:18" x14ac:dyDescent="0.2">
      <c r="K15193" s="17">
        <v>15184</v>
      </c>
      <c r="L15193" s="50">
        <v>1.676627879695927E-3</v>
      </c>
      <c r="M15193" s="50">
        <v>1.6901103689042796E-3</v>
      </c>
      <c r="N15193" s="50">
        <v>0.05</v>
      </c>
      <c r="O15193" s="50">
        <v>0.05</v>
      </c>
      <c r="R15193" s="59"/>
    </row>
    <row r="15194" spans="11:18" x14ac:dyDescent="0.2">
      <c r="K15194" s="17">
        <v>15185</v>
      </c>
      <c r="L15194" s="50">
        <v>1.4484726799896415E-3</v>
      </c>
      <c r="M15194" s="50">
        <v>1.4607907582147054E-3</v>
      </c>
      <c r="N15194" s="50">
        <v>4.5199999999999997E-2</v>
      </c>
      <c r="O15194" s="50">
        <v>4.6199999999999998E-2</v>
      </c>
      <c r="R15194" s="59"/>
    </row>
    <row r="15195" spans="11:18" x14ac:dyDescent="0.2">
      <c r="K15195" s="17">
        <v>15186</v>
      </c>
      <c r="L15195" s="50">
        <v>1.7819780383209671E-3</v>
      </c>
      <c r="M15195" s="50">
        <v>1.7966704099304444E-3</v>
      </c>
      <c r="N15195" s="50">
        <v>5.4199999999999998E-2</v>
      </c>
      <c r="O15195" s="50">
        <v>5.4800000000000001E-2</v>
      </c>
      <c r="R15195" s="59"/>
    </row>
    <row r="15196" spans="11:18" x14ac:dyDescent="0.2">
      <c r="K15196" s="17">
        <v>15187</v>
      </c>
      <c r="L15196" s="50">
        <v>1.6862649668161808E-3</v>
      </c>
      <c r="M15196" s="50">
        <v>1.7007927271488008E-3</v>
      </c>
      <c r="N15196" s="50">
        <v>5.3999999999999999E-2</v>
      </c>
      <c r="O15196" s="50">
        <v>5.4199999999999998E-2</v>
      </c>
      <c r="R15196" s="59"/>
    </row>
    <row r="15197" spans="11:18" x14ac:dyDescent="0.2">
      <c r="K15197" s="17">
        <v>15188</v>
      </c>
      <c r="L15197" s="50">
        <v>1.6128861435208705E-3</v>
      </c>
      <c r="M15197" s="50">
        <v>1.6254163571434771E-3</v>
      </c>
      <c r="N15197" s="50">
        <v>4.6199999999999998E-2</v>
      </c>
      <c r="O15197" s="50">
        <v>4.6600000000000003E-2</v>
      </c>
      <c r="R15197" s="59"/>
    </row>
    <row r="15198" spans="11:18" x14ac:dyDescent="0.2">
      <c r="K15198" s="17">
        <v>15189</v>
      </c>
      <c r="L15198" s="50">
        <v>1.7285952715394722E-3</v>
      </c>
      <c r="M15198" s="50">
        <v>1.7420948137364942E-3</v>
      </c>
      <c r="N15198" s="50">
        <v>0.05</v>
      </c>
      <c r="O15198" s="50">
        <v>0.05</v>
      </c>
      <c r="R15198" s="59"/>
    </row>
    <row r="15199" spans="11:18" x14ac:dyDescent="0.2">
      <c r="K15199" s="17">
        <v>15190</v>
      </c>
      <c r="L15199" s="50">
        <v>1.9198463015790172E-3</v>
      </c>
      <c r="M15199" s="50">
        <v>1.9341328116047564E-3</v>
      </c>
      <c r="N15199" s="50">
        <v>5.28E-2</v>
      </c>
      <c r="O15199" s="50">
        <v>5.28E-2</v>
      </c>
      <c r="R15199" s="59"/>
    </row>
    <row r="15200" spans="11:18" x14ac:dyDescent="0.2">
      <c r="K15200" s="17">
        <v>15191</v>
      </c>
      <c r="L15200" s="50">
        <v>1.5969984732423646E-3</v>
      </c>
      <c r="M15200" s="50">
        <v>1.6106935668413602E-3</v>
      </c>
      <c r="N15200" s="50">
        <v>5.0599999999999999E-2</v>
      </c>
      <c r="O15200" s="50">
        <v>5.1400000000000001E-2</v>
      </c>
      <c r="R15200" s="59"/>
    </row>
    <row r="15201" spans="11:18" x14ac:dyDescent="0.2">
      <c r="K15201" s="17">
        <v>15192</v>
      </c>
      <c r="L15201" s="50">
        <v>1.8075271397957956E-3</v>
      </c>
      <c r="M15201" s="50">
        <v>1.8211024437969588E-3</v>
      </c>
      <c r="N15201" s="50">
        <v>0.05</v>
      </c>
      <c r="O15201" s="50">
        <v>5.0200000000000002E-2</v>
      </c>
      <c r="R15201" s="59"/>
    </row>
    <row r="15202" spans="11:18" x14ac:dyDescent="0.2">
      <c r="K15202" s="17">
        <v>15193</v>
      </c>
      <c r="L15202" s="50">
        <v>1.8430811347648205E-3</v>
      </c>
      <c r="M15202" s="50">
        <v>1.8565389323492805E-3</v>
      </c>
      <c r="N15202" s="50">
        <v>4.9599999999999998E-2</v>
      </c>
      <c r="O15202" s="50">
        <v>4.9799999999999997E-2</v>
      </c>
      <c r="R15202" s="59"/>
    </row>
    <row r="15203" spans="11:18" x14ac:dyDescent="0.2">
      <c r="K15203" s="17">
        <v>15194</v>
      </c>
      <c r="L15203" s="50">
        <v>1.5744358411211446E-3</v>
      </c>
      <c r="M15203" s="50">
        <v>1.5885687689598635E-3</v>
      </c>
      <c r="N15203" s="50">
        <v>5.1999999999999998E-2</v>
      </c>
      <c r="O15203" s="50">
        <v>5.28E-2</v>
      </c>
      <c r="R15203" s="59"/>
    </row>
    <row r="15204" spans="11:18" x14ac:dyDescent="0.2">
      <c r="K15204" s="17">
        <v>15195</v>
      </c>
      <c r="L15204" s="50">
        <v>1.6288971650653661E-3</v>
      </c>
      <c r="M15204" s="50">
        <v>1.6420856751657362E-3</v>
      </c>
      <c r="N15204" s="50">
        <v>4.8800000000000003E-2</v>
      </c>
      <c r="O15204" s="50">
        <v>4.9000000000000002E-2</v>
      </c>
      <c r="R15204" s="59"/>
    </row>
    <row r="15205" spans="11:18" x14ac:dyDescent="0.2">
      <c r="K15205" s="17">
        <v>15196</v>
      </c>
      <c r="L15205" s="50">
        <v>1.4683857156386239E-3</v>
      </c>
      <c r="M15205" s="50">
        <v>1.482276526611352E-3</v>
      </c>
      <c r="N15205" s="50">
        <v>5.16E-2</v>
      </c>
      <c r="O15205" s="50">
        <v>5.1999999999999998E-2</v>
      </c>
      <c r="R15205" s="59"/>
    </row>
    <row r="15206" spans="11:18" x14ac:dyDescent="0.2">
      <c r="K15206" s="17">
        <v>15197</v>
      </c>
      <c r="L15206" s="50">
        <v>1.6788684289869935E-3</v>
      </c>
      <c r="M15206" s="50">
        <v>1.6925585703444056E-3</v>
      </c>
      <c r="N15206" s="50">
        <v>5.0799999999999998E-2</v>
      </c>
      <c r="O15206" s="50">
        <v>5.0799999999999998E-2</v>
      </c>
      <c r="R15206" s="59"/>
    </row>
    <row r="15207" spans="11:18" x14ac:dyDescent="0.2">
      <c r="K15207" s="17">
        <v>15198</v>
      </c>
      <c r="L15207" s="50">
        <v>1.5800028387794596E-3</v>
      </c>
      <c r="M15207" s="50">
        <v>1.5942645183402264E-3</v>
      </c>
      <c r="N15207" s="50">
        <v>5.28E-2</v>
      </c>
      <c r="O15207" s="50">
        <v>5.3199999999999997E-2</v>
      </c>
      <c r="R15207" s="59"/>
    </row>
    <row r="15208" spans="11:18" x14ac:dyDescent="0.2">
      <c r="K15208" s="17">
        <v>15199</v>
      </c>
      <c r="L15208" s="50">
        <v>1.7433252953723678E-3</v>
      </c>
      <c r="M15208" s="50">
        <v>1.7575786118024976E-3</v>
      </c>
      <c r="N15208" s="50">
        <v>5.2600000000000001E-2</v>
      </c>
      <c r="O15208" s="50">
        <v>5.3199999999999997E-2</v>
      </c>
      <c r="R15208" s="59"/>
    </row>
    <row r="15209" spans="11:18" x14ac:dyDescent="0.2">
      <c r="K15209" s="17">
        <v>15200</v>
      </c>
      <c r="L15209" s="50">
        <v>1.6757779465517626E-3</v>
      </c>
      <c r="M15209" s="50">
        <v>1.6888128377362953E-3</v>
      </c>
      <c r="N15209" s="50">
        <v>4.82E-2</v>
      </c>
      <c r="O15209" s="50">
        <v>4.8399999999999999E-2</v>
      </c>
      <c r="R15209" s="59"/>
    </row>
    <row r="15210" spans="11:18" x14ac:dyDescent="0.2">
      <c r="K15210" s="17">
        <v>15201</v>
      </c>
      <c r="L15210" s="50">
        <v>1.8155740844446565E-3</v>
      </c>
      <c r="M15210" s="50">
        <v>1.8303651678457935E-3</v>
      </c>
      <c r="N15210" s="50">
        <v>5.4600000000000003E-2</v>
      </c>
      <c r="O15210" s="50">
        <v>5.5199999999999999E-2</v>
      </c>
      <c r="R15210" s="59"/>
    </row>
    <row r="15211" spans="11:18" x14ac:dyDescent="0.2">
      <c r="K15211" s="17">
        <v>15202</v>
      </c>
      <c r="L15211" s="50">
        <v>1.7292524761638962E-3</v>
      </c>
      <c r="M15211" s="50">
        <v>1.743824077347677E-3</v>
      </c>
      <c r="N15211" s="50">
        <v>5.3999999999999999E-2</v>
      </c>
      <c r="O15211" s="50">
        <v>5.4399999999999997E-2</v>
      </c>
      <c r="R15211" s="59"/>
    </row>
    <row r="15212" spans="11:18" x14ac:dyDescent="0.2">
      <c r="K15212" s="17">
        <v>15203</v>
      </c>
      <c r="L15212" s="50">
        <v>1.9468221438768449E-3</v>
      </c>
      <c r="M15212" s="50">
        <v>1.9627684808592688E-3</v>
      </c>
      <c r="N15212" s="50">
        <v>5.8999999999999997E-2</v>
      </c>
      <c r="O15212" s="50">
        <v>5.9200000000000003E-2</v>
      </c>
      <c r="R15212" s="59"/>
    </row>
    <row r="15213" spans="11:18" x14ac:dyDescent="0.2">
      <c r="K15213" s="17">
        <v>15204</v>
      </c>
      <c r="L15213" s="50">
        <v>1.7756160705441123E-3</v>
      </c>
      <c r="M15213" s="50">
        <v>1.7894931471217174E-3</v>
      </c>
      <c r="N15213" s="50">
        <v>5.1400000000000001E-2</v>
      </c>
      <c r="O15213" s="50">
        <v>5.1400000000000001E-2</v>
      </c>
      <c r="R15213" s="59"/>
    </row>
    <row r="15214" spans="11:18" x14ac:dyDescent="0.2">
      <c r="K15214" s="17">
        <v>15205</v>
      </c>
      <c r="L15214" s="50">
        <v>1.8498616553708309E-3</v>
      </c>
      <c r="M15214" s="50">
        <v>1.8649528677547309E-3</v>
      </c>
      <c r="N15214" s="50">
        <v>5.6000000000000001E-2</v>
      </c>
      <c r="O15214" s="50">
        <v>5.6000000000000001E-2</v>
      </c>
      <c r="R15214" s="59"/>
    </row>
    <row r="15215" spans="11:18" x14ac:dyDescent="0.2">
      <c r="K15215" s="17">
        <v>15206</v>
      </c>
      <c r="L15215" s="50">
        <v>1.9028483282116035E-3</v>
      </c>
      <c r="M15215" s="50">
        <v>1.9172462156153247E-3</v>
      </c>
      <c r="N15215" s="50">
        <v>5.2999999999999999E-2</v>
      </c>
      <c r="O15215" s="50">
        <v>5.3600000000000002E-2</v>
      </c>
      <c r="R15215" s="59"/>
    </row>
    <row r="15216" spans="11:18" x14ac:dyDescent="0.2">
      <c r="K15216" s="17">
        <v>15207</v>
      </c>
      <c r="L15216" s="50">
        <v>1.9299889215151768E-3</v>
      </c>
      <c r="M15216" s="50">
        <v>1.9449012651600508E-3</v>
      </c>
      <c r="N15216" s="50">
        <v>5.5199999999999999E-2</v>
      </c>
      <c r="O15216" s="50">
        <v>5.5399999999999998E-2</v>
      </c>
      <c r="R15216" s="59"/>
    </row>
    <row r="15217" spans="11:18" x14ac:dyDescent="0.2">
      <c r="K15217" s="17">
        <v>15208</v>
      </c>
      <c r="L15217" s="50">
        <v>1.6554605891994033E-3</v>
      </c>
      <c r="M15217" s="50">
        <v>1.6683527312236776E-3</v>
      </c>
      <c r="N15217" s="50">
        <v>4.7600000000000003E-2</v>
      </c>
      <c r="O15217" s="50">
        <v>4.8000000000000001E-2</v>
      </c>
      <c r="R15217" s="59"/>
    </row>
    <row r="15218" spans="11:18" x14ac:dyDescent="0.2">
      <c r="K15218" s="17">
        <v>15209</v>
      </c>
      <c r="L15218" s="50">
        <v>1.9940094777270542E-3</v>
      </c>
      <c r="M15218" s="50">
        <v>2.0101626031155144E-3</v>
      </c>
      <c r="N15218" s="50">
        <v>5.9799999999999999E-2</v>
      </c>
      <c r="O15218" s="50">
        <v>6.0199999999999997E-2</v>
      </c>
      <c r="R15218" s="59"/>
    </row>
    <row r="15219" spans="11:18" x14ac:dyDescent="0.2">
      <c r="K15219" s="17">
        <v>15210</v>
      </c>
      <c r="L15219" s="50">
        <v>1.714642398666642E-3</v>
      </c>
      <c r="M15219" s="50">
        <v>1.7283773154892646E-3</v>
      </c>
      <c r="N15219" s="50">
        <v>5.0599999999999999E-2</v>
      </c>
      <c r="O15219" s="50">
        <v>5.0999999999999997E-2</v>
      </c>
      <c r="R15219" s="59"/>
    </row>
    <row r="15220" spans="11:18" x14ac:dyDescent="0.2">
      <c r="K15220" s="17">
        <v>15211</v>
      </c>
      <c r="L15220" s="50">
        <v>1.9708885711819659E-3</v>
      </c>
      <c r="M15220" s="50">
        <v>1.9855097777808721E-3</v>
      </c>
      <c r="N15220" s="50">
        <v>5.3800000000000001E-2</v>
      </c>
      <c r="O15220" s="50">
        <v>5.4199999999999998E-2</v>
      </c>
      <c r="R15220" s="59"/>
    </row>
    <row r="15221" spans="11:18" x14ac:dyDescent="0.2">
      <c r="K15221" s="17">
        <v>15212</v>
      </c>
      <c r="L15221" s="50">
        <v>1.6707972404189817E-3</v>
      </c>
      <c r="M15221" s="50">
        <v>1.6852089424446767E-3</v>
      </c>
      <c r="N15221" s="50">
        <v>5.3600000000000002E-2</v>
      </c>
      <c r="O15221" s="50">
        <v>5.3600000000000002E-2</v>
      </c>
      <c r="R15221" s="59"/>
    </row>
    <row r="15222" spans="11:18" x14ac:dyDescent="0.2">
      <c r="K15222" s="17">
        <v>15213</v>
      </c>
      <c r="L15222" s="50">
        <v>1.7111840817369995E-3</v>
      </c>
      <c r="M15222" s="50">
        <v>1.7248573533924069E-3</v>
      </c>
      <c r="N15222" s="50">
        <v>5.0599999999999999E-2</v>
      </c>
      <c r="O15222" s="50">
        <v>5.0799999999999998E-2</v>
      </c>
      <c r="R15222" s="59"/>
    </row>
    <row r="15223" spans="11:18" x14ac:dyDescent="0.2">
      <c r="K15223" s="17">
        <v>15214</v>
      </c>
      <c r="L15223" s="50">
        <v>1.7177233518844265E-3</v>
      </c>
      <c r="M15223" s="50">
        <v>1.7304951172726478E-3</v>
      </c>
      <c r="N15223" s="50">
        <v>4.7199999999999999E-2</v>
      </c>
      <c r="O15223" s="50">
        <v>4.7199999999999999E-2</v>
      </c>
      <c r="R15223" s="59"/>
    </row>
    <row r="15224" spans="11:18" x14ac:dyDescent="0.2">
      <c r="K15224" s="17">
        <v>15215</v>
      </c>
      <c r="L15224" s="50">
        <v>1.7764884673021441E-3</v>
      </c>
      <c r="M15224" s="50">
        <v>1.7909070407427358E-3</v>
      </c>
      <c r="N15224" s="50">
        <v>5.3199999999999997E-2</v>
      </c>
      <c r="O15224" s="50">
        <v>5.3800000000000001E-2</v>
      </c>
      <c r="R15224" s="59"/>
    </row>
    <row r="15225" spans="11:18" x14ac:dyDescent="0.2">
      <c r="K15225" s="17">
        <v>15216</v>
      </c>
      <c r="L15225" s="50">
        <v>1.5714064413768279E-3</v>
      </c>
      <c r="M15225" s="50">
        <v>1.5843588760148331E-3</v>
      </c>
      <c r="N15225" s="50">
        <v>4.7600000000000003E-2</v>
      </c>
      <c r="O15225" s="50">
        <v>4.82E-2</v>
      </c>
      <c r="R15225" s="59"/>
    </row>
    <row r="15226" spans="11:18" x14ac:dyDescent="0.2">
      <c r="K15226" s="17">
        <v>15217</v>
      </c>
      <c r="L15226" s="50">
        <v>1.6099702500252835E-3</v>
      </c>
      <c r="M15226" s="50">
        <v>1.6234894693281867E-3</v>
      </c>
      <c r="N15226" s="50">
        <v>4.9799999999999997E-2</v>
      </c>
      <c r="O15226" s="50">
        <v>5.0599999999999999E-2</v>
      </c>
      <c r="R15226" s="59"/>
    </row>
    <row r="15227" spans="11:18" x14ac:dyDescent="0.2">
      <c r="K15227" s="17">
        <v>15218</v>
      </c>
      <c r="L15227" s="50">
        <v>1.5139342285995778E-3</v>
      </c>
      <c r="M15227" s="50">
        <v>1.5275763005730119E-3</v>
      </c>
      <c r="N15227" s="50">
        <v>5.0599999999999999E-2</v>
      </c>
      <c r="O15227" s="50">
        <v>5.0999999999999997E-2</v>
      </c>
      <c r="R15227" s="59"/>
    </row>
    <row r="15228" spans="11:18" x14ac:dyDescent="0.2">
      <c r="K15228" s="17">
        <v>15219</v>
      </c>
      <c r="L15228" s="50">
        <v>1.7281522866118993E-3</v>
      </c>
      <c r="M15228" s="50">
        <v>1.7415523880815788E-3</v>
      </c>
      <c r="N15228" s="50">
        <v>4.9599999999999998E-2</v>
      </c>
      <c r="O15228" s="50">
        <v>4.9799999999999997E-2</v>
      </c>
      <c r="R15228" s="59"/>
    </row>
    <row r="15229" spans="11:18" x14ac:dyDescent="0.2">
      <c r="K15229" s="17">
        <v>15220</v>
      </c>
      <c r="L15229" s="50">
        <v>1.8424270725229852E-3</v>
      </c>
      <c r="M15229" s="50">
        <v>1.8565037034305408E-3</v>
      </c>
      <c r="N15229" s="50">
        <v>5.1999999999999998E-2</v>
      </c>
      <c r="O15229" s="50">
        <v>5.2200000000000003E-2</v>
      </c>
      <c r="R15229" s="59"/>
    </row>
    <row r="15230" spans="11:18" x14ac:dyDescent="0.2">
      <c r="K15230" s="17">
        <v>15221</v>
      </c>
      <c r="L15230" s="50">
        <v>2.0209901583633839E-3</v>
      </c>
      <c r="M15230" s="50">
        <v>2.0361200483436578E-3</v>
      </c>
      <c r="N15230" s="50">
        <v>5.5800000000000002E-2</v>
      </c>
      <c r="O15230" s="50">
        <v>5.6000000000000001E-2</v>
      </c>
      <c r="R15230" s="59"/>
    </row>
    <row r="15231" spans="11:18" x14ac:dyDescent="0.2">
      <c r="K15231" s="17">
        <v>15222</v>
      </c>
      <c r="L15231" s="50">
        <v>1.7958673136231808E-3</v>
      </c>
      <c r="M15231" s="50">
        <v>1.8106351665147789E-3</v>
      </c>
      <c r="N15231" s="50">
        <v>5.4800000000000001E-2</v>
      </c>
      <c r="O15231" s="50">
        <v>5.5E-2</v>
      </c>
      <c r="R15231" s="59"/>
    </row>
    <row r="15232" spans="11:18" x14ac:dyDescent="0.2">
      <c r="K15232" s="17">
        <v>15223</v>
      </c>
      <c r="L15232" s="50">
        <v>1.9697828204695666E-3</v>
      </c>
      <c r="M15232" s="50">
        <v>1.9842926339749471E-3</v>
      </c>
      <c r="N15232" s="50">
        <v>5.3600000000000002E-2</v>
      </c>
      <c r="O15232" s="50">
        <v>5.3600000000000002E-2</v>
      </c>
      <c r="R15232" s="59"/>
    </row>
    <row r="15233" spans="11:18" x14ac:dyDescent="0.2">
      <c r="K15233" s="17">
        <v>15224</v>
      </c>
      <c r="L15233" s="50">
        <v>1.7795143979902064E-3</v>
      </c>
      <c r="M15233" s="50">
        <v>1.7933329058518481E-3</v>
      </c>
      <c r="N15233" s="50">
        <v>5.0799999999999998E-2</v>
      </c>
      <c r="O15233" s="50">
        <v>5.1200000000000002E-2</v>
      </c>
      <c r="R15233" s="59"/>
    </row>
    <row r="15234" spans="11:18" x14ac:dyDescent="0.2">
      <c r="K15234" s="17">
        <v>15225</v>
      </c>
      <c r="L15234" s="50">
        <v>1.5614535252837921E-3</v>
      </c>
      <c r="M15234" s="50">
        <v>1.5750016787324671E-3</v>
      </c>
      <c r="N15234" s="50">
        <v>5.04E-2</v>
      </c>
      <c r="O15234" s="50">
        <v>5.04E-2</v>
      </c>
      <c r="R15234" s="59"/>
    </row>
    <row r="15235" spans="11:18" x14ac:dyDescent="0.2">
      <c r="K15235" s="17">
        <v>15226</v>
      </c>
      <c r="L15235" s="50">
        <v>1.7247363248160006E-3</v>
      </c>
      <c r="M15235" s="50">
        <v>1.7382863299372929E-3</v>
      </c>
      <c r="N15235" s="50">
        <v>5.0200000000000002E-2</v>
      </c>
      <c r="O15235" s="50">
        <v>5.0200000000000002E-2</v>
      </c>
      <c r="R15235" s="59"/>
    </row>
    <row r="15236" spans="11:18" x14ac:dyDescent="0.2">
      <c r="K15236" s="17">
        <v>15227</v>
      </c>
      <c r="L15236" s="50">
        <v>1.9498210382954632E-3</v>
      </c>
      <c r="M15236" s="50">
        <v>1.965161526741904E-3</v>
      </c>
      <c r="N15236" s="50">
        <v>5.6800000000000003E-2</v>
      </c>
      <c r="O15236" s="50">
        <v>5.7200000000000001E-2</v>
      </c>
      <c r="R15236" s="59"/>
    </row>
    <row r="15237" spans="11:18" x14ac:dyDescent="0.2">
      <c r="K15237" s="17">
        <v>15228</v>
      </c>
      <c r="L15237" s="50">
        <v>1.8577701848119482E-3</v>
      </c>
      <c r="M15237" s="50">
        <v>1.8719395878875281E-3</v>
      </c>
      <c r="N15237" s="50">
        <v>5.1999999999999998E-2</v>
      </c>
      <c r="O15237" s="50">
        <v>5.2999999999999999E-2</v>
      </c>
      <c r="R15237" s="59"/>
    </row>
    <row r="15238" spans="11:18" x14ac:dyDescent="0.2">
      <c r="K15238" s="17">
        <v>15229</v>
      </c>
      <c r="L15238" s="50">
        <v>2.0333536018255229E-3</v>
      </c>
      <c r="M15238" s="50">
        <v>2.0485295275631189E-3</v>
      </c>
      <c r="N15238" s="50">
        <v>5.5800000000000002E-2</v>
      </c>
      <c r="O15238" s="50">
        <v>5.6399999999999999E-2</v>
      </c>
      <c r="R15238" s="59"/>
    </row>
    <row r="15239" spans="11:18" x14ac:dyDescent="0.2">
      <c r="K15239" s="17">
        <v>15230</v>
      </c>
      <c r="L15239" s="50">
        <v>1.8689994560535169E-3</v>
      </c>
      <c r="M15239" s="50">
        <v>1.8833477688118229E-3</v>
      </c>
      <c r="N15239" s="50">
        <v>5.2600000000000001E-2</v>
      </c>
      <c r="O15239" s="50">
        <v>5.3400000000000003E-2</v>
      </c>
      <c r="R15239" s="59"/>
    </row>
    <row r="15240" spans="11:18" x14ac:dyDescent="0.2">
      <c r="K15240" s="17">
        <v>15231</v>
      </c>
      <c r="L15240" s="50">
        <v>1.8564299954118059E-3</v>
      </c>
      <c r="M15240" s="50">
        <v>1.8718017269640133E-3</v>
      </c>
      <c r="N15240" s="50">
        <v>5.7000000000000002E-2</v>
      </c>
      <c r="O15240" s="50">
        <v>5.7200000000000001E-2</v>
      </c>
      <c r="R15240" s="59"/>
    </row>
    <row r="15241" spans="11:18" x14ac:dyDescent="0.2">
      <c r="K15241" s="17">
        <v>15232</v>
      </c>
      <c r="L15241" s="50">
        <v>1.8740596485284559E-3</v>
      </c>
      <c r="M15241" s="50">
        <v>1.8889797471226182E-3</v>
      </c>
      <c r="N15241" s="50">
        <v>5.5E-2</v>
      </c>
      <c r="O15241" s="50">
        <v>5.5599999999999997E-2</v>
      </c>
      <c r="R15241" s="59"/>
    </row>
    <row r="15242" spans="11:18" x14ac:dyDescent="0.2">
      <c r="K15242" s="17">
        <v>15233</v>
      </c>
      <c r="L15242" s="50">
        <v>1.7114586809124316E-3</v>
      </c>
      <c r="M15242" s="50">
        <v>1.7252112459208227E-3</v>
      </c>
      <c r="N15242" s="50">
        <v>5.0999999999999997E-2</v>
      </c>
      <c r="O15242" s="50">
        <v>5.0999999999999997E-2</v>
      </c>
      <c r="R15242" s="59"/>
    </row>
    <row r="15243" spans="11:18" x14ac:dyDescent="0.2">
      <c r="K15243" s="17">
        <v>15234</v>
      </c>
      <c r="L15243" s="50">
        <v>1.6389550012749915E-3</v>
      </c>
      <c r="M15243" s="50">
        <v>1.6521559592314503E-3</v>
      </c>
      <c r="N15243" s="50">
        <v>4.8599999999999997E-2</v>
      </c>
      <c r="O15243" s="50">
        <v>4.9200000000000001E-2</v>
      </c>
      <c r="R15243" s="59"/>
    </row>
    <row r="15244" spans="11:18" x14ac:dyDescent="0.2">
      <c r="K15244" s="17">
        <v>15235</v>
      </c>
      <c r="L15244" s="50">
        <v>1.4954101898060372E-3</v>
      </c>
      <c r="M15244" s="50">
        <v>1.5078183213507721E-3</v>
      </c>
      <c r="N15244" s="50">
        <v>4.58E-2</v>
      </c>
      <c r="O15244" s="50">
        <v>4.6199999999999998E-2</v>
      </c>
      <c r="R15244" s="59"/>
    </row>
    <row r="15245" spans="11:18" x14ac:dyDescent="0.2">
      <c r="K15245" s="17">
        <v>15236</v>
      </c>
      <c r="L15245" s="50">
        <v>1.6619418352386412E-3</v>
      </c>
      <c r="M15245" s="50">
        <v>1.675498985791253E-3</v>
      </c>
      <c r="N15245" s="50">
        <v>5.0200000000000002E-2</v>
      </c>
      <c r="O15245" s="50">
        <v>5.04E-2</v>
      </c>
      <c r="R15245" s="59"/>
    </row>
    <row r="15246" spans="11:18" x14ac:dyDescent="0.2">
      <c r="K15246" s="17">
        <v>15237</v>
      </c>
      <c r="L15246" s="50">
        <v>1.4400470663743165E-3</v>
      </c>
      <c r="M15246" s="50">
        <v>1.4523951455574372E-3</v>
      </c>
      <c r="N15246" s="50">
        <v>4.5600000000000002E-2</v>
      </c>
      <c r="O15246" s="50">
        <v>4.5999999999999999E-2</v>
      </c>
      <c r="R15246" s="59"/>
    </row>
    <row r="15247" spans="11:18" x14ac:dyDescent="0.2">
      <c r="K15247" s="17">
        <v>15238</v>
      </c>
      <c r="L15247" s="50">
        <v>1.8612487590375544E-3</v>
      </c>
      <c r="M15247" s="50">
        <v>1.8753898478815901E-3</v>
      </c>
      <c r="N15247" s="50">
        <v>5.2200000000000003E-2</v>
      </c>
      <c r="O15247" s="50">
        <v>5.2600000000000001E-2</v>
      </c>
      <c r="R15247" s="59"/>
    </row>
    <row r="15248" spans="11:18" x14ac:dyDescent="0.2">
      <c r="K15248" s="17">
        <v>15239</v>
      </c>
      <c r="L15248" s="50">
        <v>1.9240229538257886E-3</v>
      </c>
      <c r="M15248" s="50">
        <v>1.9383625636404428E-3</v>
      </c>
      <c r="N15248" s="50">
        <v>5.2999999999999999E-2</v>
      </c>
      <c r="O15248" s="50">
        <v>5.2999999999999999E-2</v>
      </c>
      <c r="R15248" s="59"/>
    </row>
    <row r="15249" spans="11:18" x14ac:dyDescent="0.2">
      <c r="K15249" s="17">
        <v>15240</v>
      </c>
      <c r="L15249" s="50">
        <v>1.6824084442704397E-3</v>
      </c>
      <c r="M15249" s="50">
        <v>1.696617039570294E-3</v>
      </c>
      <c r="N15249" s="50">
        <v>5.28E-2</v>
      </c>
      <c r="O15249" s="50">
        <v>5.28E-2</v>
      </c>
      <c r="R15249" s="59"/>
    </row>
    <row r="15250" spans="11:18" x14ac:dyDescent="0.2">
      <c r="K15250" s="17">
        <v>15241</v>
      </c>
      <c r="L15250" s="50">
        <v>1.7891536221090513E-3</v>
      </c>
      <c r="M15250" s="50">
        <v>1.8037076209874768E-3</v>
      </c>
      <c r="N15250" s="50">
        <v>5.3999999999999999E-2</v>
      </c>
      <c r="O15250" s="50">
        <v>5.3999999999999999E-2</v>
      </c>
      <c r="R15250" s="59"/>
    </row>
    <row r="15251" spans="11:18" x14ac:dyDescent="0.2">
      <c r="K15251" s="17">
        <v>15242</v>
      </c>
      <c r="L15251" s="50">
        <v>1.6699588254335471E-3</v>
      </c>
      <c r="M15251" s="50">
        <v>1.6839084908449773E-3</v>
      </c>
      <c r="N15251" s="50">
        <v>5.1400000000000001E-2</v>
      </c>
      <c r="O15251" s="50">
        <v>5.1999999999999998E-2</v>
      </c>
      <c r="R15251" s="59"/>
    </row>
    <row r="15252" spans="11:18" x14ac:dyDescent="0.2">
      <c r="K15252" s="17">
        <v>15243</v>
      </c>
      <c r="L15252" s="50">
        <v>1.6169620942666099E-3</v>
      </c>
      <c r="M15252" s="50">
        <v>1.6313685414788193E-3</v>
      </c>
      <c r="N15252" s="50">
        <v>5.3199999999999997E-2</v>
      </c>
      <c r="O15252" s="50">
        <v>5.4199999999999998E-2</v>
      </c>
      <c r="R15252" s="59"/>
    </row>
    <row r="15253" spans="11:18" x14ac:dyDescent="0.2">
      <c r="K15253" s="17">
        <v>15244</v>
      </c>
      <c r="L15253" s="50">
        <v>1.8054296526734169E-3</v>
      </c>
      <c r="M15253" s="50">
        <v>1.8202255818743688E-3</v>
      </c>
      <c r="N15253" s="50">
        <v>5.4600000000000003E-2</v>
      </c>
      <c r="O15253" s="50">
        <v>5.5599999999999997E-2</v>
      </c>
      <c r="R15253" s="59"/>
    </row>
    <row r="15254" spans="11:18" x14ac:dyDescent="0.2">
      <c r="K15254" s="17">
        <v>15245</v>
      </c>
      <c r="L15254" s="50">
        <v>1.5869670288538569E-3</v>
      </c>
      <c r="M15254" s="50">
        <v>1.6003856843862896E-3</v>
      </c>
      <c r="N15254" s="50">
        <v>4.9399999999999999E-2</v>
      </c>
      <c r="O15254" s="50">
        <v>5.0200000000000002E-2</v>
      </c>
      <c r="R15254" s="59"/>
    </row>
    <row r="15255" spans="11:18" x14ac:dyDescent="0.2">
      <c r="K15255" s="17">
        <v>15246</v>
      </c>
      <c r="L15255" s="50">
        <v>1.7263798803537624E-3</v>
      </c>
      <c r="M15255" s="50">
        <v>1.7397725485591511E-3</v>
      </c>
      <c r="N15255" s="50">
        <v>4.9399999999999999E-2</v>
      </c>
      <c r="O15255" s="50">
        <v>0.05</v>
      </c>
      <c r="R15255" s="59"/>
    </row>
    <row r="15256" spans="11:18" x14ac:dyDescent="0.2">
      <c r="K15256" s="17">
        <v>15247</v>
      </c>
      <c r="L15256" s="50">
        <v>1.6638257774060372E-3</v>
      </c>
      <c r="M15256" s="50">
        <v>1.6778438364340228E-3</v>
      </c>
      <c r="N15256" s="50">
        <v>5.1999999999999998E-2</v>
      </c>
      <c r="O15256" s="50">
        <v>5.2400000000000002E-2</v>
      </c>
      <c r="R15256" s="59"/>
    </row>
    <row r="15257" spans="11:18" x14ac:dyDescent="0.2">
      <c r="K15257" s="17">
        <v>15248</v>
      </c>
      <c r="L15257" s="50">
        <v>1.5493375965463325E-3</v>
      </c>
      <c r="M15257" s="50">
        <v>1.5621254345907175E-3</v>
      </c>
      <c r="N15257" s="50">
        <v>4.7199999999999999E-2</v>
      </c>
      <c r="O15257" s="50">
        <v>4.7600000000000003E-2</v>
      </c>
      <c r="R15257" s="59"/>
    </row>
    <row r="15258" spans="11:18" x14ac:dyDescent="0.2">
      <c r="K15258" s="17">
        <v>15249</v>
      </c>
      <c r="L15258" s="50">
        <v>1.7403803422770523E-3</v>
      </c>
      <c r="M15258" s="50">
        <v>1.7550999086623758E-3</v>
      </c>
      <c r="N15258" s="50">
        <v>5.4600000000000003E-2</v>
      </c>
      <c r="O15258" s="50">
        <v>5.5E-2</v>
      </c>
      <c r="R15258" s="59"/>
    </row>
    <row r="15259" spans="11:18" x14ac:dyDescent="0.2">
      <c r="K15259" s="17">
        <v>15250</v>
      </c>
      <c r="L15259" s="50">
        <v>1.9264615385896832E-3</v>
      </c>
      <c r="M15259" s="50">
        <v>1.9424166785680728E-3</v>
      </c>
      <c r="N15259" s="50">
        <v>5.8999999999999997E-2</v>
      </c>
      <c r="O15259" s="50">
        <v>5.96E-2</v>
      </c>
      <c r="R15259" s="59"/>
    </row>
    <row r="15260" spans="11:18" x14ac:dyDescent="0.2">
      <c r="K15260" s="17">
        <v>15251</v>
      </c>
      <c r="L15260" s="50">
        <v>1.4857471468498892E-3</v>
      </c>
      <c r="M15260" s="50">
        <v>1.4988048943475444E-3</v>
      </c>
      <c r="N15260" s="50">
        <v>4.8599999999999997E-2</v>
      </c>
      <c r="O15260" s="50">
        <v>4.8599999999999997E-2</v>
      </c>
      <c r="R15260" s="59"/>
    </row>
    <row r="15261" spans="11:18" x14ac:dyDescent="0.2">
      <c r="K15261" s="17">
        <v>15252</v>
      </c>
      <c r="L15261" s="50">
        <v>1.6030192048572076E-3</v>
      </c>
      <c r="M15261" s="50">
        <v>1.6157397513374896E-3</v>
      </c>
      <c r="N15261" s="50">
        <v>4.6800000000000001E-2</v>
      </c>
      <c r="O15261" s="50">
        <v>4.7399999999999998E-2</v>
      </c>
      <c r="R15261" s="59"/>
    </row>
    <row r="15262" spans="11:18" x14ac:dyDescent="0.2">
      <c r="K15262" s="17">
        <v>15253</v>
      </c>
      <c r="L15262" s="50">
        <v>1.7682014889481173E-3</v>
      </c>
      <c r="M15262" s="50">
        <v>1.7825506828774132E-3</v>
      </c>
      <c r="N15262" s="50">
        <v>5.2600000000000001E-2</v>
      </c>
      <c r="O15262" s="50">
        <v>5.3800000000000001E-2</v>
      </c>
      <c r="R15262" s="59"/>
    </row>
    <row r="15263" spans="11:18" x14ac:dyDescent="0.2">
      <c r="K15263" s="17">
        <v>15254</v>
      </c>
      <c r="L15263" s="50">
        <v>1.9618213643551592E-3</v>
      </c>
      <c r="M15263" s="50">
        <v>1.9753943966744959E-3</v>
      </c>
      <c r="N15263" s="50">
        <v>4.9599999999999998E-2</v>
      </c>
      <c r="O15263" s="50">
        <v>5.0200000000000002E-2</v>
      </c>
      <c r="R15263" s="59"/>
    </row>
    <row r="15264" spans="11:18" x14ac:dyDescent="0.2">
      <c r="K15264" s="17">
        <v>15255</v>
      </c>
      <c r="L15264" s="50">
        <v>1.6133984202069641E-3</v>
      </c>
      <c r="M15264" s="50">
        <v>1.6265218368320497E-3</v>
      </c>
      <c r="N15264" s="50">
        <v>4.8399999999999999E-2</v>
      </c>
      <c r="O15264" s="50">
        <v>4.9200000000000001E-2</v>
      </c>
      <c r="R15264" s="59"/>
    </row>
    <row r="15265" spans="11:18" x14ac:dyDescent="0.2">
      <c r="K15265" s="17">
        <v>15256</v>
      </c>
      <c r="L15265" s="50">
        <v>1.6774392525387601E-3</v>
      </c>
      <c r="M15265" s="50">
        <v>1.6916599063922114E-3</v>
      </c>
      <c r="N15265" s="50">
        <v>5.28E-2</v>
      </c>
      <c r="O15265" s="50">
        <v>5.2999999999999999E-2</v>
      </c>
      <c r="R15265" s="59"/>
    </row>
    <row r="15266" spans="11:18" x14ac:dyDescent="0.2">
      <c r="K15266" s="17">
        <v>15257</v>
      </c>
      <c r="L15266" s="50">
        <v>1.6026252123340569E-3</v>
      </c>
      <c r="M15266" s="50">
        <v>1.6147518173893747E-3</v>
      </c>
      <c r="N15266" s="50">
        <v>4.48E-2</v>
      </c>
      <c r="O15266" s="50">
        <v>4.4999999999999998E-2</v>
      </c>
      <c r="R15266" s="59"/>
    </row>
    <row r="15267" spans="11:18" x14ac:dyDescent="0.2">
      <c r="K15267" s="17">
        <v>15258</v>
      </c>
      <c r="L15267" s="50">
        <v>1.9827195536332447E-3</v>
      </c>
      <c r="M15267" s="50">
        <v>1.9977285557420555E-3</v>
      </c>
      <c r="N15267" s="50">
        <v>5.5399999999999998E-2</v>
      </c>
      <c r="O15267" s="50">
        <v>5.5599999999999997E-2</v>
      </c>
      <c r="R15267" s="59"/>
    </row>
    <row r="15268" spans="11:18" x14ac:dyDescent="0.2">
      <c r="K15268" s="17">
        <v>15259</v>
      </c>
      <c r="L15268" s="50">
        <v>1.7646281841318114E-3</v>
      </c>
      <c r="M15268" s="50">
        <v>1.7783375892323437E-3</v>
      </c>
      <c r="N15268" s="50">
        <v>5.0599999999999999E-2</v>
      </c>
      <c r="O15268" s="50">
        <v>5.0799999999999998E-2</v>
      </c>
      <c r="R15268" s="59"/>
    </row>
    <row r="15269" spans="11:18" x14ac:dyDescent="0.2">
      <c r="K15269" s="17">
        <v>15260</v>
      </c>
      <c r="L15269" s="50">
        <v>1.3507184182424141E-3</v>
      </c>
      <c r="M15269" s="50">
        <v>1.363375230291244E-3</v>
      </c>
      <c r="N15269" s="50">
        <v>4.6800000000000001E-2</v>
      </c>
      <c r="O15269" s="50">
        <v>4.7600000000000003E-2</v>
      </c>
      <c r="R15269" s="59"/>
    </row>
    <row r="15270" spans="11:18" x14ac:dyDescent="0.2">
      <c r="K15270" s="17">
        <v>15261</v>
      </c>
      <c r="L15270" s="50">
        <v>1.8347539264476111E-3</v>
      </c>
      <c r="M15270" s="50">
        <v>1.8490404240653546E-3</v>
      </c>
      <c r="N15270" s="50">
        <v>5.28E-2</v>
      </c>
      <c r="O15270" s="50">
        <v>5.2999999999999999E-2</v>
      </c>
      <c r="R15270" s="59"/>
    </row>
    <row r="15271" spans="11:18" x14ac:dyDescent="0.2">
      <c r="K15271" s="17">
        <v>15262</v>
      </c>
      <c r="L15271" s="50">
        <v>1.7190902889892988E-3</v>
      </c>
      <c r="M15271" s="50">
        <v>1.7318640139153049E-3</v>
      </c>
      <c r="N15271" s="50">
        <v>4.7E-2</v>
      </c>
      <c r="O15271" s="50">
        <v>4.7600000000000003E-2</v>
      </c>
      <c r="R15271" s="59"/>
    </row>
    <row r="15272" spans="11:18" x14ac:dyDescent="0.2">
      <c r="K15272" s="17">
        <v>15263</v>
      </c>
      <c r="L15272" s="50">
        <v>1.865750651421314E-3</v>
      </c>
      <c r="M15272" s="50">
        <v>1.880193278659997E-3</v>
      </c>
      <c r="N15272" s="50">
        <v>5.3400000000000003E-2</v>
      </c>
      <c r="O15272" s="50">
        <v>5.3600000000000002E-2</v>
      </c>
      <c r="R15272" s="59"/>
    </row>
    <row r="15273" spans="11:18" x14ac:dyDescent="0.2">
      <c r="K15273" s="17">
        <v>15264</v>
      </c>
      <c r="L15273" s="50">
        <v>1.7711828977264102E-3</v>
      </c>
      <c r="M15273" s="50">
        <v>1.7848143197008359E-3</v>
      </c>
      <c r="N15273" s="50">
        <v>5.04E-2</v>
      </c>
      <c r="O15273" s="50">
        <v>5.0599999999999999E-2</v>
      </c>
      <c r="R15273" s="59"/>
    </row>
    <row r="15274" spans="11:18" x14ac:dyDescent="0.2">
      <c r="K15274" s="17">
        <v>15265</v>
      </c>
      <c r="L15274" s="50">
        <v>1.6408557904853528E-3</v>
      </c>
      <c r="M15274" s="50">
        <v>1.6538037277736247E-3</v>
      </c>
      <c r="N15274" s="50">
        <v>4.7800000000000002E-2</v>
      </c>
      <c r="O15274" s="50">
        <v>4.82E-2</v>
      </c>
      <c r="R15274" s="59"/>
    </row>
    <row r="15275" spans="11:18" x14ac:dyDescent="0.2">
      <c r="K15275" s="17">
        <v>15266</v>
      </c>
      <c r="L15275" s="50">
        <v>1.5807072945729188E-3</v>
      </c>
      <c r="M15275" s="50">
        <v>1.5936931249167709E-3</v>
      </c>
      <c r="N15275" s="50">
        <v>4.82E-2</v>
      </c>
      <c r="O15275" s="50">
        <v>4.8399999999999999E-2</v>
      </c>
      <c r="R15275" s="59"/>
    </row>
    <row r="15276" spans="11:18" x14ac:dyDescent="0.2">
      <c r="K15276" s="17">
        <v>15267</v>
      </c>
      <c r="L15276" s="50">
        <v>1.702921193156011E-3</v>
      </c>
      <c r="M15276" s="50">
        <v>1.7164920242592537E-3</v>
      </c>
      <c r="N15276" s="50">
        <v>5.0200000000000002E-2</v>
      </c>
      <c r="O15276" s="50">
        <v>5.04E-2</v>
      </c>
      <c r="R15276" s="59"/>
    </row>
    <row r="15277" spans="11:18" x14ac:dyDescent="0.2">
      <c r="K15277" s="17">
        <v>15268</v>
      </c>
      <c r="L15277" s="50">
        <v>1.6440402370047668E-3</v>
      </c>
      <c r="M15277" s="50">
        <v>1.6570546753604258E-3</v>
      </c>
      <c r="N15277" s="50">
        <v>4.8000000000000001E-2</v>
      </c>
      <c r="O15277" s="50">
        <v>4.8800000000000003E-2</v>
      </c>
      <c r="R15277" s="59"/>
    </row>
    <row r="15278" spans="11:18" x14ac:dyDescent="0.2">
      <c r="K15278" s="17">
        <v>15269</v>
      </c>
      <c r="L15278" s="50">
        <v>1.9120590824082758E-3</v>
      </c>
      <c r="M15278" s="50">
        <v>1.9274293508920444E-3</v>
      </c>
      <c r="N15278" s="50">
        <v>5.7000000000000002E-2</v>
      </c>
      <c r="O15278" s="50">
        <v>5.7000000000000002E-2</v>
      </c>
      <c r="R15278" s="59"/>
    </row>
    <row r="15279" spans="11:18" x14ac:dyDescent="0.2">
      <c r="K15279" s="17">
        <v>15270</v>
      </c>
      <c r="L15279" s="50">
        <v>1.6810348220634135E-3</v>
      </c>
      <c r="M15279" s="50">
        <v>1.6946400837475747E-3</v>
      </c>
      <c r="N15279" s="50">
        <v>5.0200000000000002E-2</v>
      </c>
      <c r="O15279" s="50">
        <v>5.0599999999999999E-2</v>
      </c>
      <c r="R15279" s="59"/>
    </row>
    <row r="15280" spans="11:18" x14ac:dyDescent="0.2">
      <c r="K15280" s="17">
        <v>15271</v>
      </c>
      <c r="L15280" s="50">
        <v>1.7351029067843907E-3</v>
      </c>
      <c r="M15280" s="50">
        <v>1.7485531147112821E-3</v>
      </c>
      <c r="N15280" s="50">
        <v>4.9799999999999997E-2</v>
      </c>
      <c r="O15280" s="50">
        <v>0.05</v>
      </c>
      <c r="R15280" s="59"/>
    </row>
    <row r="15281" spans="11:18" x14ac:dyDescent="0.2">
      <c r="K15281" s="17">
        <v>15272</v>
      </c>
      <c r="L15281" s="50">
        <v>1.9573262950960857E-3</v>
      </c>
      <c r="M15281" s="50">
        <v>1.9716768333310681E-3</v>
      </c>
      <c r="N15281" s="50">
        <v>5.2999999999999999E-2</v>
      </c>
      <c r="O15281" s="50">
        <v>5.2999999999999999E-2</v>
      </c>
      <c r="R15281" s="59"/>
    </row>
    <row r="15282" spans="11:18" x14ac:dyDescent="0.2">
      <c r="K15282" s="17">
        <v>15273</v>
      </c>
      <c r="L15282" s="50">
        <v>1.8887426606764627E-3</v>
      </c>
      <c r="M15282" s="50">
        <v>1.9027133669417043E-3</v>
      </c>
      <c r="N15282" s="50">
        <v>5.1200000000000002E-2</v>
      </c>
      <c r="O15282" s="50">
        <v>5.1799999999999999E-2</v>
      </c>
      <c r="R15282" s="59"/>
    </row>
    <row r="15283" spans="11:18" x14ac:dyDescent="0.2">
      <c r="K15283" s="17">
        <v>15274</v>
      </c>
      <c r="L15283" s="50">
        <v>1.8721057133388747E-3</v>
      </c>
      <c r="M15283" s="50">
        <v>1.887947350282635E-3</v>
      </c>
      <c r="N15283" s="50">
        <v>5.8799999999999998E-2</v>
      </c>
      <c r="O15283" s="50">
        <v>5.8999999999999997E-2</v>
      </c>
      <c r="R15283" s="59"/>
    </row>
    <row r="15284" spans="11:18" x14ac:dyDescent="0.2">
      <c r="K15284" s="17">
        <v>15275</v>
      </c>
      <c r="L15284" s="50">
        <v>1.4480948573677092E-3</v>
      </c>
      <c r="M15284" s="50">
        <v>1.4619028560496274E-3</v>
      </c>
      <c r="N15284" s="50">
        <v>5.1400000000000001E-2</v>
      </c>
      <c r="O15284" s="50">
        <v>5.1799999999999999E-2</v>
      </c>
      <c r="R15284" s="59"/>
    </row>
    <row r="15285" spans="11:18" x14ac:dyDescent="0.2">
      <c r="K15285" s="17">
        <v>15276</v>
      </c>
      <c r="L15285" s="50">
        <v>1.7314656229933103E-3</v>
      </c>
      <c r="M15285" s="50">
        <v>1.7455443912782751E-3</v>
      </c>
      <c r="N15285" s="50">
        <v>5.2200000000000003E-2</v>
      </c>
      <c r="O15285" s="50">
        <v>5.2400000000000002E-2</v>
      </c>
      <c r="R15285" s="59"/>
    </row>
    <row r="15286" spans="11:18" x14ac:dyDescent="0.2">
      <c r="K15286" s="17">
        <v>15277</v>
      </c>
      <c r="L15286" s="50">
        <v>1.6343211657392942E-3</v>
      </c>
      <c r="M15286" s="50">
        <v>1.6478932305485938E-3</v>
      </c>
      <c r="N15286" s="50">
        <v>5.04E-2</v>
      </c>
      <c r="O15286" s="50">
        <v>5.04E-2</v>
      </c>
      <c r="R15286" s="59"/>
    </row>
    <row r="15287" spans="11:18" x14ac:dyDescent="0.2">
      <c r="K15287" s="17">
        <v>15278</v>
      </c>
      <c r="L15287" s="50">
        <v>1.8035261460223509E-3</v>
      </c>
      <c r="M15287" s="50">
        <v>1.8185826927773667E-3</v>
      </c>
      <c r="N15287" s="50">
        <v>5.5399999999999998E-2</v>
      </c>
      <c r="O15287" s="50">
        <v>5.62E-2</v>
      </c>
      <c r="R15287" s="59"/>
    </row>
    <row r="15288" spans="11:18" x14ac:dyDescent="0.2">
      <c r="K15288" s="17">
        <v>15279</v>
      </c>
      <c r="L15288" s="50">
        <v>1.9251081971947926E-3</v>
      </c>
      <c r="M15288" s="50">
        <v>1.9394622915081328E-3</v>
      </c>
      <c r="N15288" s="50">
        <v>5.2999999999999999E-2</v>
      </c>
      <c r="O15288" s="50">
        <v>5.3400000000000003E-2</v>
      </c>
      <c r="R15288" s="59"/>
    </row>
    <row r="15289" spans="11:18" x14ac:dyDescent="0.2">
      <c r="K15289" s="17">
        <v>15280</v>
      </c>
      <c r="L15289" s="50">
        <v>1.7086877648358999E-3</v>
      </c>
      <c r="M15289" s="50">
        <v>1.7222443166905531E-3</v>
      </c>
      <c r="N15289" s="50">
        <v>0.05</v>
      </c>
      <c r="O15289" s="50">
        <v>5.04E-2</v>
      </c>
      <c r="R15289" s="59"/>
    </row>
    <row r="15290" spans="11:18" x14ac:dyDescent="0.2">
      <c r="K15290" s="17">
        <v>15281</v>
      </c>
      <c r="L15290" s="50">
        <v>1.5307002885926028E-3</v>
      </c>
      <c r="M15290" s="50">
        <v>1.5430485781561542E-3</v>
      </c>
      <c r="N15290" s="50">
        <v>4.58E-2</v>
      </c>
      <c r="O15290" s="50">
        <v>4.58E-2</v>
      </c>
      <c r="R15290" s="59"/>
    </row>
    <row r="15291" spans="11:18" x14ac:dyDescent="0.2">
      <c r="K15291" s="17">
        <v>15282</v>
      </c>
      <c r="L15291" s="50">
        <v>1.9102557750199239E-3</v>
      </c>
      <c r="M15291" s="50">
        <v>1.9259069273672423E-3</v>
      </c>
      <c r="N15291" s="50">
        <v>5.8000000000000003E-2</v>
      </c>
      <c r="O15291" s="50">
        <v>5.8200000000000002E-2</v>
      </c>
      <c r="R15291" s="59"/>
    </row>
    <row r="15292" spans="11:18" x14ac:dyDescent="0.2">
      <c r="K15292" s="17">
        <v>15283</v>
      </c>
      <c r="L15292" s="50">
        <v>1.7453228688536066E-3</v>
      </c>
      <c r="M15292" s="50">
        <v>1.7594743210478248E-3</v>
      </c>
      <c r="N15292" s="50">
        <v>5.2200000000000003E-2</v>
      </c>
      <c r="O15292" s="50">
        <v>5.28E-2</v>
      </c>
      <c r="R15292" s="59"/>
    </row>
    <row r="15293" spans="11:18" x14ac:dyDescent="0.2">
      <c r="K15293" s="17">
        <v>15284</v>
      </c>
      <c r="L15293" s="50">
        <v>2.0612821804320996E-3</v>
      </c>
      <c r="M15293" s="50">
        <v>2.0758737484864779E-3</v>
      </c>
      <c r="N15293" s="50">
        <v>5.3800000000000001E-2</v>
      </c>
      <c r="O15293" s="50">
        <v>5.3800000000000001E-2</v>
      </c>
      <c r="R15293" s="59"/>
    </row>
    <row r="15294" spans="11:18" x14ac:dyDescent="0.2">
      <c r="K15294" s="17">
        <v>15285</v>
      </c>
      <c r="L15294" s="50">
        <v>1.6277248555665621E-3</v>
      </c>
      <c r="M15294" s="50">
        <v>1.6411773724159307E-3</v>
      </c>
      <c r="N15294" s="50">
        <v>4.9799999999999997E-2</v>
      </c>
      <c r="O15294" s="50">
        <v>5.0200000000000002E-2</v>
      </c>
      <c r="R15294" s="59"/>
    </row>
    <row r="15295" spans="11:18" x14ac:dyDescent="0.2">
      <c r="K15295" s="17">
        <v>15286</v>
      </c>
      <c r="L15295" s="50">
        <v>1.8221754223578352E-3</v>
      </c>
      <c r="M15295" s="50">
        <v>1.8365387378002833E-3</v>
      </c>
      <c r="N15295" s="50">
        <v>5.3199999999999997E-2</v>
      </c>
      <c r="O15295" s="50">
        <v>5.3400000000000003E-2</v>
      </c>
      <c r="R15295" s="59"/>
    </row>
    <row r="15296" spans="11:18" x14ac:dyDescent="0.2">
      <c r="K15296" s="17">
        <v>15287</v>
      </c>
      <c r="L15296" s="50">
        <v>2.0301086779568665E-3</v>
      </c>
      <c r="M15296" s="50">
        <v>2.0451791979686331E-3</v>
      </c>
      <c r="N15296" s="50">
        <v>5.5399999999999998E-2</v>
      </c>
      <c r="O15296" s="50">
        <v>5.6000000000000001E-2</v>
      </c>
      <c r="R15296" s="59"/>
    </row>
    <row r="15297" spans="11:18" x14ac:dyDescent="0.2">
      <c r="K15297" s="17">
        <v>15288</v>
      </c>
      <c r="L15297" s="50">
        <v>1.6069960752542673E-3</v>
      </c>
      <c r="M15297" s="50">
        <v>1.6204643631214512E-3</v>
      </c>
      <c r="N15297" s="50">
        <v>4.9599999999999998E-2</v>
      </c>
      <c r="O15297" s="50">
        <v>5.0200000000000002E-2</v>
      </c>
      <c r="R15297" s="59"/>
    </row>
    <row r="15298" spans="11:18" x14ac:dyDescent="0.2">
      <c r="K15298" s="17">
        <v>15289</v>
      </c>
      <c r="L15298" s="50">
        <v>1.7476873162133246E-3</v>
      </c>
      <c r="M15298" s="50">
        <v>1.7605681057388824E-3</v>
      </c>
      <c r="N15298" s="50">
        <v>4.7199999999999999E-2</v>
      </c>
      <c r="O15298" s="50">
        <v>4.8399999999999999E-2</v>
      </c>
      <c r="R15298" s="59"/>
    </row>
    <row r="15299" spans="11:18" x14ac:dyDescent="0.2">
      <c r="K15299" s="17">
        <v>15290</v>
      </c>
      <c r="L15299" s="50">
        <v>1.8268818531641201E-3</v>
      </c>
      <c r="M15299" s="50">
        <v>1.8408274817282252E-3</v>
      </c>
      <c r="N15299" s="50">
        <v>5.16E-2</v>
      </c>
      <c r="O15299" s="50">
        <v>5.16E-2</v>
      </c>
      <c r="R15299" s="59"/>
    </row>
    <row r="15300" spans="11:18" x14ac:dyDescent="0.2">
      <c r="K15300" s="17">
        <v>15291</v>
      </c>
      <c r="L15300" s="50">
        <v>1.8236323814935546E-3</v>
      </c>
      <c r="M15300" s="50">
        <v>1.8380450948381846E-3</v>
      </c>
      <c r="N15300" s="50">
        <v>5.3400000000000003E-2</v>
      </c>
      <c r="O15300" s="50">
        <v>5.3600000000000002E-2</v>
      </c>
      <c r="R15300" s="59"/>
    </row>
    <row r="15301" spans="11:18" x14ac:dyDescent="0.2">
      <c r="K15301" s="17">
        <v>15292</v>
      </c>
      <c r="L15301" s="50">
        <v>1.674995936627451E-3</v>
      </c>
      <c r="M15301" s="50">
        <v>1.6888373411128735E-3</v>
      </c>
      <c r="N15301" s="50">
        <v>5.0999999999999997E-2</v>
      </c>
      <c r="O15301" s="50">
        <v>5.16E-2</v>
      </c>
      <c r="R15301" s="59"/>
    </row>
    <row r="15302" spans="11:18" x14ac:dyDescent="0.2">
      <c r="K15302" s="17">
        <v>15293</v>
      </c>
      <c r="L15302" s="50">
        <v>1.6540163971049823E-3</v>
      </c>
      <c r="M15302" s="50">
        <v>1.6676983833211966E-3</v>
      </c>
      <c r="N15302" s="50">
        <v>5.0799999999999998E-2</v>
      </c>
      <c r="O15302" s="50">
        <v>5.0799999999999998E-2</v>
      </c>
      <c r="R15302" s="59"/>
    </row>
    <row r="15303" spans="11:18" x14ac:dyDescent="0.2">
      <c r="K15303" s="17">
        <v>15294</v>
      </c>
      <c r="L15303" s="50">
        <v>1.5779186642001161E-3</v>
      </c>
      <c r="M15303" s="50">
        <v>1.5905083764719784E-3</v>
      </c>
      <c r="N15303" s="50">
        <v>4.6600000000000003E-2</v>
      </c>
      <c r="O15303" s="50">
        <v>4.6800000000000001E-2</v>
      </c>
      <c r="R15303" s="59"/>
    </row>
    <row r="15304" spans="11:18" x14ac:dyDescent="0.2">
      <c r="K15304" s="17">
        <v>15295</v>
      </c>
      <c r="L15304" s="50">
        <v>1.6467924921501715E-3</v>
      </c>
      <c r="M15304" s="50">
        <v>1.6599379515447189E-3</v>
      </c>
      <c r="N15304" s="50">
        <v>4.8399999999999999E-2</v>
      </c>
      <c r="O15304" s="50">
        <v>4.9000000000000002E-2</v>
      </c>
      <c r="R15304" s="59"/>
    </row>
    <row r="15305" spans="11:18" x14ac:dyDescent="0.2">
      <c r="K15305" s="17">
        <v>15296</v>
      </c>
      <c r="L15305" s="50">
        <v>1.5810108702953756E-3</v>
      </c>
      <c r="M15305" s="50">
        <v>1.5939605079733617E-3</v>
      </c>
      <c r="N15305" s="50">
        <v>4.7399999999999998E-2</v>
      </c>
      <c r="O15305" s="50">
        <v>4.8399999999999999E-2</v>
      </c>
      <c r="R15305" s="59"/>
    </row>
    <row r="15306" spans="11:18" x14ac:dyDescent="0.2">
      <c r="K15306" s="17">
        <v>15297</v>
      </c>
      <c r="L15306" s="50">
        <v>1.9836348052778468E-3</v>
      </c>
      <c r="M15306" s="50">
        <v>1.9995145366867428E-3</v>
      </c>
      <c r="N15306" s="50">
        <v>5.8799999999999998E-2</v>
      </c>
      <c r="O15306" s="50">
        <v>5.8999999999999997E-2</v>
      </c>
      <c r="R15306" s="59"/>
    </row>
    <row r="15307" spans="11:18" x14ac:dyDescent="0.2">
      <c r="K15307" s="17">
        <v>15298</v>
      </c>
      <c r="L15307" s="50">
        <v>1.8397659298731209E-3</v>
      </c>
      <c r="M15307" s="50">
        <v>1.8551124755132487E-3</v>
      </c>
      <c r="N15307" s="50">
        <v>5.7000000000000002E-2</v>
      </c>
      <c r="O15307" s="50">
        <v>5.7000000000000002E-2</v>
      </c>
      <c r="R15307" s="59"/>
    </row>
    <row r="15308" spans="11:18" x14ac:dyDescent="0.2">
      <c r="K15308" s="17">
        <v>15299</v>
      </c>
      <c r="L15308" s="50">
        <v>1.6346021265101892E-3</v>
      </c>
      <c r="M15308" s="50">
        <v>1.6486828627708771E-3</v>
      </c>
      <c r="N15308" s="50">
        <v>5.2200000000000003E-2</v>
      </c>
      <c r="O15308" s="50">
        <v>5.2400000000000002E-2</v>
      </c>
      <c r="R15308" s="59"/>
    </row>
    <row r="15309" spans="11:18" x14ac:dyDescent="0.2">
      <c r="K15309" s="17">
        <v>15300</v>
      </c>
      <c r="L15309" s="50">
        <v>1.9778112343760228E-3</v>
      </c>
      <c r="M15309" s="50">
        <v>1.9925963461911757E-3</v>
      </c>
      <c r="N15309" s="50">
        <v>5.4600000000000003E-2</v>
      </c>
      <c r="O15309" s="50">
        <v>5.5E-2</v>
      </c>
      <c r="R15309" s="59"/>
    </row>
    <row r="15310" spans="11:18" x14ac:dyDescent="0.2">
      <c r="K15310" s="17">
        <v>15301</v>
      </c>
      <c r="L15310" s="50">
        <v>1.5887524106161597E-3</v>
      </c>
      <c r="M15310" s="50">
        <v>1.6019381235486325E-3</v>
      </c>
      <c r="N15310" s="50">
        <v>4.8800000000000003E-2</v>
      </c>
      <c r="O15310" s="50">
        <v>4.9200000000000001E-2</v>
      </c>
      <c r="R15310" s="59"/>
    </row>
    <row r="15311" spans="11:18" x14ac:dyDescent="0.2">
      <c r="K15311" s="17">
        <v>15302</v>
      </c>
      <c r="L15311" s="50">
        <v>1.7098235661500954E-3</v>
      </c>
      <c r="M15311" s="50">
        <v>1.7229031146168878E-3</v>
      </c>
      <c r="N15311" s="50">
        <v>4.8399999999999999E-2</v>
      </c>
      <c r="O15311" s="50">
        <v>4.8399999999999999E-2</v>
      </c>
      <c r="R15311" s="59"/>
    </row>
    <row r="15312" spans="11:18" x14ac:dyDescent="0.2">
      <c r="K15312" s="17">
        <v>15303</v>
      </c>
      <c r="L15312" s="50">
        <v>1.4961765792207973E-3</v>
      </c>
      <c r="M15312" s="50">
        <v>1.508616998361634E-3</v>
      </c>
      <c r="N15312" s="50">
        <v>4.6199999999999998E-2</v>
      </c>
      <c r="O15312" s="50">
        <v>4.6199999999999998E-2</v>
      </c>
      <c r="R15312" s="59"/>
    </row>
    <row r="15313" spans="11:18" x14ac:dyDescent="0.2">
      <c r="K15313" s="17">
        <v>15304</v>
      </c>
      <c r="L15313" s="50">
        <v>1.5038691223934236E-3</v>
      </c>
      <c r="M15313" s="50">
        <v>1.5170362750374562E-3</v>
      </c>
      <c r="N15313" s="50">
        <v>4.9000000000000002E-2</v>
      </c>
      <c r="O15313" s="50">
        <v>4.9000000000000002E-2</v>
      </c>
      <c r="R15313" s="59"/>
    </row>
    <row r="15314" spans="11:18" x14ac:dyDescent="0.2">
      <c r="K15314" s="17">
        <v>15305</v>
      </c>
      <c r="L15314" s="50">
        <v>1.5827856018068866E-3</v>
      </c>
      <c r="M15314" s="50">
        <v>1.5956011503184494E-3</v>
      </c>
      <c r="N15314" s="50">
        <v>4.7199999999999999E-2</v>
      </c>
      <c r="O15314" s="50">
        <v>4.7800000000000002E-2</v>
      </c>
      <c r="R15314" s="59"/>
    </row>
    <row r="15315" spans="11:18" x14ac:dyDescent="0.2">
      <c r="K15315" s="17">
        <v>15306</v>
      </c>
      <c r="L15315" s="50">
        <v>1.990394591660912E-3</v>
      </c>
      <c r="M15315" s="50">
        <v>2.0054935181353633E-3</v>
      </c>
      <c r="N15315" s="50">
        <v>5.5800000000000002E-2</v>
      </c>
      <c r="O15315" s="50">
        <v>5.6000000000000001E-2</v>
      </c>
      <c r="R15315" s="59"/>
    </row>
    <row r="15316" spans="11:18" x14ac:dyDescent="0.2">
      <c r="K15316" s="17">
        <v>15307</v>
      </c>
      <c r="L15316" s="50">
        <v>1.6752621405933701E-3</v>
      </c>
      <c r="M15316" s="50">
        <v>1.6894529698280984E-3</v>
      </c>
      <c r="N15316" s="50">
        <v>5.2400000000000002E-2</v>
      </c>
      <c r="O15316" s="50">
        <v>5.28E-2</v>
      </c>
      <c r="R15316" s="59"/>
    </row>
    <row r="15317" spans="11:18" x14ac:dyDescent="0.2">
      <c r="K15317" s="17">
        <v>15308</v>
      </c>
      <c r="L15317" s="50">
        <v>1.650971668540775E-3</v>
      </c>
      <c r="M15317" s="50">
        <v>1.6648993472086428E-3</v>
      </c>
      <c r="N15317" s="50">
        <v>5.16E-2</v>
      </c>
      <c r="O15317" s="50">
        <v>5.1799999999999999E-2</v>
      </c>
      <c r="R15317" s="59"/>
    </row>
    <row r="15318" spans="11:18" x14ac:dyDescent="0.2">
      <c r="K15318" s="17">
        <v>15309</v>
      </c>
      <c r="L15318" s="50">
        <v>1.6636835025064145E-3</v>
      </c>
      <c r="M15318" s="50">
        <v>1.6769603801571758E-3</v>
      </c>
      <c r="N15318" s="50">
        <v>4.9200000000000001E-2</v>
      </c>
      <c r="O15318" s="50">
        <v>4.9399999999999999E-2</v>
      </c>
      <c r="R15318" s="59"/>
    </row>
    <row r="15319" spans="11:18" x14ac:dyDescent="0.2">
      <c r="K15319" s="17">
        <v>15310</v>
      </c>
      <c r="L15319" s="50">
        <v>1.6778356178771805E-3</v>
      </c>
      <c r="M15319" s="50">
        <v>1.6920944418432158E-3</v>
      </c>
      <c r="N15319" s="50">
        <v>5.2999999999999999E-2</v>
      </c>
      <c r="O15319" s="50">
        <v>5.2999999999999999E-2</v>
      </c>
      <c r="R15319" s="59"/>
    </row>
    <row r="15320" spans="11:18" x14ac:dyDescent="0.2">
      <c r="K15320" s="17">
        <v>15311</v>
      </c>
      <c r="L15320" s="50">
        <v>1.6866823864445724E-3</v>
      </c>
      <c r="M15320" s="50">
        <v>1.7002535353117288E-3</v>
      </c>
      <c r="N15320" s="50">
        <v>5.0200000000000002E-2</v>
      </c>
      <c r="O15320" s="50">
        <v>5.0799999999999998E-2</v>
      </c>
      <c r="R15320" s="59"/>
    </row>
    <row r="15321" spans="11:18" x14ac:dyDescent="0.2">
      <c r="K15321" s="17">
        <v>15312</v>
      </c>
      <c r="L15321" s="50">
        <v>1.7354639382837159E-3</v>
      </c>
      <c r="M15321" s="50">
        <v>1.7486985591227018E-3</v>
      </c>
      <c r="N15321" s="50">
        <v>4.8800000000000003E-2</v>
      </c>
      <c r="O15321" s="50">
        <v>4.9200000000000001E-2</v>
      </c>
      <c r="R15321" s="59"/>
    </row>
    <row r="15322" spans="11:18" x14ac:dyDescent="0.2">
      <c r="K15322" s="17">
        <v>15313</v>
      </c>
      <c r="L15322" s="50">
        <v>1.7262237928671517E-3</v>
      </c>
      <c r="M15322" s="50">
        <v>1.7407054122270847E-3</v>
      </c>
      <c r="N15322" s="50">
        <v>5.3800000000000001E-2</v>
      </c>
      <c r="O15322" s="50">
        <v>5.3800000000000001E-2</v>
      </c>
      <c r="R15322" s="59"/>
    </row>
    <row r="15323" spans="11:18" x14ac:dyDescent="0.2">
      <c r="K15323" s="17">
        <v>15314</v>
      </c>
      <c r="L15323" s="50">
        <v>1.6412100898167451E-3</v>
      </c>
      <c r="M15323" s="50">
        <v>1.6545802558192702E-3</v>
      </c>
      <c r="N15323" s="50">
        <v>4.9399999999999999E-2</v>
      </c>
      <c r="O15323" s="50">
        <v>4.9799999999999997E-2</v>
      </c>
      <c r="R15323" s="59"/>
    </row>
    <row r="15324" spans="11:18" x14ac:dyDescent="0.2">
      <c r="K15324" s="17">
        <v>15315</v>
      </c>
      <c r="L15324" s="50">
        <v>1.8796200387686799E-3</v>
      </c>
      <c r="M15324" s="50">
        <v>1.893117410191196E-3</v>
      </c>
      <c r="N15324" s="50">
        <v>4.9799999999999997E-2</v>
      </c>
      <c r="O15324" s="50">
        <v>4.9799999999999997E-2</v>
      </c>
      <c r="R15324" s="59"/>
    </row>
    <row r="15325" spans="11:18" x14ac:dyDescent="0.2">
      <c r="K15325" s="17">
        <v>15316</v>
      </c>
      <c r="L15325" s="50">
        <v>1.7581939354052928E-3</v>
      </c>
      <c r="M15325" s="50">
        <v>1.7712893565054717E-3</v>
      </c>
      <c r="N15325" s="50">
        <v>4.8399999999999999E-2</v>
      </c>
      <c r="O15325" s="50">
        <v>4.8399999999999999E-2</v>
      </c>
      <c r="R15325" s="59"/>
    </row>
    <row r="15326" spans="11:18" x14ac:dyDescent="0.2">
      <c r="K15326" s="17">
        <v>15317</v>
      </c>
      <c r="L15326" s="50">
        <v>1.7792432832845688E-3</v>
      </c>
      <c r="M15326" s="50">
        <v>1.7938596187040421E-3</v>
      </c>
      <c r="N15326" s="50">
        <v>5.3999999999999999E-2</v>
      </c>
      <c r="O15326" s="50">
        <v>5.4600000000000003E-2</v>
      </c>
      <c r="R15326" s="59"/>
    </row>
    <row r="15327" spans="11:18" x14ac:dyDescent="0.2">
      <c r="K15327" s="17">
        <v>15318</v>
      </c>
      <c r="L15327" s="50">
        <v>1.9848184019730826E-3</v>
      </c>
      <c r="M15327" s="50">
        <v>1.9988675863078422E-3</v>
      </c>
      <c r="N15327" s="50">
        <v>5.1799999999999999E-2</v>
      </c>
      <c r="O15327" s="50">
        <v>5.1799999999999999E-2</v>
      </c>
      <c r="R15327" s="59"/>
    </row>
    <row r="15328" spans="11:18" x14ac:dyDescent="0.2">
      <c r="K15328" s="17">
        <v>15319</v>
      </c>
      <c r="L15328" s="50">
        <v>1.6189752728196379E-3</v>
      </c>
      <c r="M15328" s="50">
        <v>1.6326532836398193E-3</v>
      </c>
      <c r="N15328" s="50">
        <v>5.04E-2</v>
      </c>
      <c r="O15328" s="50">
        <v>5.1200000000000002E-2</v>
      </c>
      <c r="R15328" s="59"/>
    </row>
    <row r="15329" spans="11:18" x14ac:dyDescent="0.2">
      <c r="K15329" s="17">
        <v>15320</v>
      </c>
      <c r="L15329" s="50">
        <v>1.6690633598130632E-3</v>
      </c>
      <c r="M15329" s="50">
        <v>1.6825487730109238E-3</v>
      </c>
      <c r="N15329" s="50">
        <v>0.05</v>
      </c>
      <c r="O15329" s="50">
        <v>5.0200000000000002E-2</v>
      </c>
      <c r="R15329" s="59"/>
    </row>
    <row r="15330" spans="11:18" x14ac:dyDescent="0.2">
      <c r="K15330" s="17">
        <v>15321</v>
      </c>
      <c r="L15330" s="50">
        <v>1.5575839728602786E-3</v>
      </c>
      <c r="M15330" s="50">
        <v>1.5717076733254706E-3</v>
      </c>
      <c r="N15330" s="50">
        <v>5.2600000000000001E-2</v>
      </c>
      <c r="O15330" s="50">
        <v>5.28E-2</v>
      </c>
      <c r="R15330" s="59"/>
    </row>
    <row r="15331" spans="11:18" x14ac:dyDescent="0.2">
      <c r="K15331" s="17">
        <v>15322</v>
      </c>
      <c r="L15331" s="50">
        <v>1.7147347458378584E-3</v>
      </c>
      <c r="M15331" s="50">
        <v>1.7280599591651341E-3</v>
      </c>
      <c r="N15331" s="50">
        <v>4.9200000000000001E-2</v>
      </c>
      <c r="O15331" s="50">
        <v>4.9399999999999999E-2</v>
      </c>
      <c r="R15331" s="59"/>
    </row>
    <row r="15332" spans="11:18" x14ac:dyDescent="0.2">
      <c r="K15332" s="17">
        <v>15323</v>
      </c>
      <c r="L15332" s="50">
        <v>1.7897696830846883E-3</v>
      </c>
      <c r="M15332" s="50">
        <v>1.8025018569491444E-3</v>
      </c>
      <c r="N15332" s="50">
        <v>4.6800000000000001E-2</v>
      </c>
      <c r="O15332" s="50">
        <v>4.7E-2</v>
      </c>
      <c r="R15332" s="59"/>
    </row>
    <row r="15333" spans="11:18" x14ac:dyDescent="0.2">
      <c r="K15333" s="17">
        <v>15324</v>
      </c>
      <c r="L15333" s="50">
        <v>1.9152182889138171E-3</v>
      </c>
      <c r="M15333" s="50">
        <v>1.9286221683773696E-3</v>
      </c>
      <c r="N15333" s="50">
        <v>4.9200000000000001E-2</v>
      </c>
      <c r="O15333" s="50">
        <v>4.9599999999999998E-2</v>
      </c>
      <c r="R15333" s="59"/>
    </row>
    <row r="15334" spans="11:18" x14ac:dyDescent="0.2">
      <c r="K15334" s="17">
        <v>15325</v>
      </c>
      <c r="L15334" s="50">
        <v>1.7586102618296906E-3</v>
      </c>
      <c r="M15334" s="50">
        <v>1.7728633350288419E-3</v>
      </c>
      <c r="N15334" s="50">
        <v>5.2600000000000001E-2</v>
      </c>
      <c r="O15334" s="50">
        <v>5.3199999999999997E-2</v>
      </c>
      <c r="R15334" s="59"/>
    </row>
    <row r="15335" spans="11:18" x14ac:dyDescent="0.2">
      <c r="K15335" s="17">
        <v>15326</v>
      </c>
      <c r="L15335" s="50">
        <v>1.4864505234502084E-3</v>
      </c>
      <c r="M15335" s="50">
        <v>1.4996899681216204E-3</v>
      </c>
      <c r="N15335" s="50">
        <v>4.9000000000000002E-2</v>
      </c>
      <c r="O15335" s="50">
        <v>4.9399999999999999E-2</v>
      </c>
      <c r="R15335" s="59"/>
    </row>
    <row r="15336" spans="11:18" x14ac:dyDescent="0.2">
      <c r="K15336" s="17">
        <v>15327</v>
      </c>
      <c r="L15336" s="50">
        <v>1.7555734786276684E-3</v>
      </c>
      <c r="M15336" s="50">
        <v>1.7686075555494473E-3</v>
      </c>
      <c r="N15336" s="50">
        <v>4.8000000000000001E-2</v>
      </c>
      <c r="O15336" s="50">
        <v>4.82E-2</v>
      </c>
      <c r="R15336" s="59"/>
    </row>
    <row r="15337" spans="11:18" x14ac:dyDescent="0.2">
      <c r="K15337" s="17">
        <v>15328</v>
      </c>
      <c r="L15337" s="50">
        <v>1.4734574482556544E-3</v>
      </c>
      <c r="M15337" s="50">
        <v>1.4855513742380074E-3</v>
      </c>
      <c r="N15337" s="50">
        <v>4.48E-2</v>
      </c>
      <c r="O15337" s="50">
        <v>4.5199999999999997E-2</v>
      </c>
      <c r="R15337" s="59"/>
    </row>
    <row r="15338" spans="11:18" x14ac:dyDescent="0.2">
      <c r="K15338" s="17">
        <v>15329</v>
      </c>
      <c r="L15338" s="50">
        <v>1.571932685497699E-3</v>
      </c>
      <c r="M15338" s="50">
        <v>1.5849005237017061E-3</v>
      </c>
      <c r="N15338" s="50">
        <v>4.8000000000000001E-2</v>
      </c>
      <c r="O15338" s="50">
        <v>4.82E-2</v>
      </c>
      <c r="R15338" s="59"/>
    </row>
    <row r="15339" spans="11:18" x14ac:dyDescent="0.2">
      <c r="K15339" s="17">
        <v>15330</v>
      </c>
      <c r="L15339" s="50">
        <v>1.9389200333289362E-3</v>
      </c>
      <c r="M15339" s="50">
        <v>1.9535175488985743E-3</v>
      </c>
      <c r="N15339" s="50">
        <v>5.3800000000000001E-2</v>
      </c>
      <c r="O15339" s="50">
        <v>5.4199999999999998E-2</v>
      </c>
      <c r="R15339" s="59"/>
    </row>
    <row r="15340" spans="11:18" x14ac:dyDescent="0.2">
      <c r="K15340" s="17">
        <v>15331</v>
      </c>
      <c r="L15340" s="50">
        <v>2.0867707683938966E-3</v>
      </c>
      <c r="M15340" s="50">
        <v>2.1019489185541483E-3</v>
      </c>
      <c r="N15340" s="50">
        <v>5.6000000000000001E-2</v>
      </c>
      <c r="O15340" s="50">
        <v>5.62E-2</v>
      </c>
      <c r="R15340" s="59"/>
    </row>
    <row r="15341" spans="11:18" x14ac:dyDescent="0.2">
      <c r="K15341" s="17">
        <v>15332</v>
      </c>
      <c r="L15341" s="50">
        <v>1.6782384749554214E-3</v>
      </c>
      <c r="M15341" s="50">
        <v>1.6919801388241592E-3</v>
      </c>
      <c r="N15341" s="50">
        <v>5.0999999999999997E-2</v>
      </c>
      <c r="O15341" s="50">
        <v>5.0999999999999997E-2</v>
      </c>
      <c r="R15341" s="59"/>
    </row>
    <row r="15342" spans="11:18" x14ac:dyDescent="0.2">
      <c r="K15342" s="17">
        <v>15333</v>
      </c>
      <c r="L15342" s="50">
        <v>1.6120808251175432E-3</v>
      </c>
      <c r="M15342" s="50">
        <v>1.6255938625771573E-3</v>
      </c>
      <c r="N15342" s="50">
        <v>5.0200000000000002E-2</v>
      </c>
      <c r="O15342" s="50">
        <v>5.0200000000000002E-2</v>
      </c>
      <c r="R15342" s="59"/>
    </row>
    <row r="15343" spans="11:18" x14ac:dyDescent="0.2">
      <c r="K15343" s="17">
        <v>15334</v>
      </c>
      <c r="L15343" s="50">
        <v>1.7897073568814224E-3</v>
      </c>
      <c r="M15343" s="50">
        <v>1.8037959744021442E-3</v>
      </c>
      <c r="N15343" s="50">
        <v>5.2200000000000003E-2</v>
      </c>
      <c r="O15343" s="50">
        <v>5.2200000000000003E-2</v>
      </c>
      <c r="R15343" s="59"/>
    </row>
    <row r="15344" spans="11:18" x14ac:dyDescent="0.2">
      <c r="K15344" s="17">
        <v>15335</v>
      </c>
      <c r="L15344" s="50">
        <v>2.1155802088751886E-3</v>
      </c>
      <c r="M15344" s="50">
        <v>2.1318067064197673E-3</v>
      </c>
      <c r="N15344" s="50">
        <v>0.06</v>
      </c>
      <c r="O15344" s="50">
        <v>6.0199999999999997E-2</v>
      </c>
      <c r="R15344" s="59"/>
    </row>
    <row r="15345" spans="11:18" x14ac:dyDescent="0.2">
      <c r="K15345" s="17">
        <v>15336</v>
      </c>
      <c r="L15345" s="50">
        <v>1.7278780872334661E-3</v>
      </c>
      <c r="M15345" s="50">
        <v>1.7410762400267884E-3</v>
      </c>
      <c r="N15345" s="50">
        <v>4.8399999999999999E-2</v>
      </c>
      <c r="O15345" s="50">
        <v>4.9000000000000002E-2</v>
      </c>
      <c r="R15345" s="59"/>
    </row>
    <row r="15346" spans="11:18" x14ac:dyDescent="0.2">
      <c r="K15346" s="17">
        <v>15337</v>
      </c>
      <c r="L15346" s="50">
        <v>1.886187884189091E-3</v>
      </c>
      <c r="M15346" s="50">
        <v>1.9019721093778777E-3</v>
      </c>
      <c r="N15346" s="50">
        <v>5.8599999999999999E-2</v>
      </c>
      <c r="O15346" s="50">
        <v>5.8799999999999998E-2</v>
      </c>
      <c r="R15346" s="59"/>
    </row>
    <row r="15347" spans="11:18" x14ac:dyDescent="0.2">
      <c r="K15347" s="17">
        <v>15338</v>
      </c>
      <c r="L15347" s="50">
        <v>1.7760008154045946E-3</v>
      </c>
      <c r="M15347" s="50">
        <v>1.7911045184195184E-3</v>
      </c>
      <c r="N15347" s="50">
        <v>5.6000000000000001E-2</v>
      </c>
      <c r="O15347" s="50">
        <v>5.62E-2</v>
      </c>
      <c r="R15347" s="59"/>
    </row>
    <row r="15348" spans="11:18" x14ac:dyDescent="0.2">
      <c r="K15348" s="17">
        <v>15339</v>
      </c>
      <c r="L15348" s="50">
        <v>1.8925281085930023E-3</v>
      </c>
      <c r="M15348" s="50">
        <v>1.9057006368853699E-3</v>
      </c>
      <c r="N15348" s="50">
        <v>4.8399999999999999E-2</v>
      </c>
      <c r="O15348" s="50">
        <v>4.8800000000000003E-2</v>
      </c>
      <c r="R15348" s="59"/>
    </row>
    <row r="15349" spans="11:18" x14ac:dyDescent="0.2">
      <c r="K15349" s="17">
        <v>15340</v>
      </c>
      <c r="L15349" s="50">
        <v>1.7234848278325479E-3</v>
      </c>
      <c r="M15349" s="50">
        <v>1.7375090080196164E-3</v>
      </c>
      <c r="N15349" s="50">
        <v>5.1999999999999998E-2</v>
      </c>
      <c r="O15349" s="50">
        <v>5.2200000000000003E-2</v>
      </c>
      <c r="R15349" s="59"/>
    </row>
    <row r="15350" spans="11:18" x14ac:dyDescent="0.2">
      <c r="K15350" s="17">
        <v>15341</v>
      </c>
      <c r="L15350" s="50">
        <v>1.6299683939752019E-3</v>
      </c>
      <c r="M15350" s="50">
        <v>1.6431817387590692E-3</v>
      </c>
      <c r="N15350" s="50">
        <v>4.8800000000000003E-2</v>
      </c>
      <c r="O15350" s="50">
        <v>4.9200000000000001E-2</v>
      </c>
      <c r="R15350" s="59"/>
    </row>
    <row r="15351" spans="11:18" x14ac:dyDescent="0.2">
      <c r="K15351" s="17">
        <v>15342</v>
      </c>
      <c r="L15351" s="50">
        <v>1.7846807506065137E-3</v>
      </c>
      <c r="M15351" s="50">
        <v>1.7992594729925773E-3</v>
      </c>
      <c r="N15351" s="50">
        <v>5.3800000000000001E-2</v>
      </c>
      <c r="O15351" s="50">
        <v>5.4199999999999998E-2</v>
      </c>
      <c r="R15351" s="59"/>
    </row>
    <row r="15352" spans="11:18" x14ac:dyDescent="0.2">
      <c r="K15352" s="17">
        <v>15343</v>
      </c>
      <c r="L15352" s="50">
        <v>1.6741153184867393E-3</v>
      </c>
      <c r="M15352" s="50">
        <v>1.6871406063700928E-3</v>
      </c>
      <c r="N15352" s="50">
        <v>4.82E-2</v>
      </c>
      <c r="O15352" s="50">
        <v>4.8399999999999999E-2</v>
      </c>
      <c r="R15352" s="59"/>
    </row>
    <row r="15353" spans="11:18" x14ac:dyDescent="0.2">
      <c r="K15353" s="17">
        <v>15344</v>
      </c>
      <c r="L15353" s="50">
        <v>1.9797016342237715E-3</v>
      </c>
      <c r="M15353" s="50">
        <v>1.9950750054675221E-3</v>
      </c>
      <c r="N15353" s="50">
        <v>5.6800000000000003E-2</v>
      </c>
      <c r="O15353" s="50">
        <v>5.7000000000000002E-2</v>
      </c>
      <c r="R15353" s="59"/>
    </row>
    <row r="15354" spans="11:18" x14ac:dyDescent="0.2">
      <c r="K15354" s="17">
        <v>15345</v>
      </c>
      <c r="L15354" s="50">
        <v>1.7166369367328195E-3</v>
      </c>
      <c r="M15354" s="50">
        <v>1.7304924857282373E-3</v>
      </c>
      <c r="N15354" s="50">
        <v>5.1200000000000002E-2</v>
      </c>
      <c r="O15354" s="50">
        <v>5.16E-2</v>
      </c>
      <c r="R15354" s="59"/>
    </row>
    <row r="15355" spans="11:18" x14ac:dyDescent="0.2">
      <c r="K15355" s="17">
        <v>15346</v>
      </c>
      <c r="L15355" s="50">
        <v>1.6529290509957623E-3</v>
      </c>
      <c r="M15355" s="50">
        <v>1.6660933881076864E-3</v>
      </c>
      <c r="N15355" s="50">
        <v>4.8800000000000003E-2</v>
      </c>
      <c r="O15355" s="50">
        <v>4.8800000000000003E-2</v>
      </c>
      <c r="R15355" s="59"/>
    </row>
    <row r="15356" spans="11:18" x14ac:dyDescent="0.2">
      <c r="K15356" s="17">
        <v>15347</v>
      </c>
      <c r="L15356" s="50">
        <v>1.6833437897220758E-3</v>
      </c>
      <c r="M15356" s="50">
        <v>1.696762302030669E-3</v>
      </c>
      <c r="N15356" s="50">
        <v>4.9399999999999999E-2</v>
      </c>
      <c r="O15356" s="50">
        <v>4.9799999999999997E-2</v>
      </c>
      <c r="R15356" s="59"/>
    </row>
    <row r="15357" spans="11:18" x14ac:dyDescent="0.2">
      <c r="K15357" s="17">
        <v>15348</v>
      </c>
      <c r="L15357" s="50">
        <v>1.7290179685789191E-3</v>
      </c>
      <c r="M15357" s="50">
        <v>1.743129416464361E-3</v>
      </c>
      <c r="N15357" s="50">
        <v>5.1999999999999998E-2</v>
      </c>
      <c r="O15357" s="50">
        <v>5.2600000000000001E-2</v>
      </c>
      <c r="R15357" s="59"/>
    </row>
    <row r="15358" spans="11:18" x14ac:dyDescent="0.2">
      <c r="K15358" s="17">
        <v>15349</v>
      </c>
      <c r="L15358" s="50">
        <v>1.8227994143320582E-3</v>
      </c>
      <c r="M15358" s="50">
        <v>1.8374486960859944E-3</v>
      </c>
      <c r="N15358" s="50">
        <v>5.3999999999999999E-2</v>
      </c>
      <c r="O15358" s="50">
        <v>5.5199999999999999E-2</v>
      </c>
      <c r="R15358" s="59"/>
    </row>
    <row r="15359" spans="11:18" x14ac:dyDescent="0.2">
      <c r="K15359" s="17">
        <v>15350</v>
      </c>
      <c r="L15359" s="50">
        <v>1.5695657078279603E-3</v>
      </c>
      <c r="M15359" s="50">
        <v>1.582451410552841E-3</v>
      </c>
      <c r="N15359" s="50">
        <v>4.7399999999999998E-2</v>
      </c>
      <c r="O15359" s="50">
        <v>4.82E-2</v>
      </c>
      <c r="R15359" s="59"/>
    </row>
    <row r="15360" spans="11:18" x14ac:dyDescent="0.2">
      <c r="K15360" s="17">
        <v>15351</v>
      </c>
      <c r="L15360" s="50">
        <v>1.9973581082583462E-3</v>
      </c>
      <c r="M15360" s="50">
        <v>2.0123512060780755E-3</v>
      </c>
      <c r="N15360" s="50">
        <v>5.5399999999999998E-2</v>
      </c>
      <c r="O15360" s="50">
        <v>5.5599999999999997E-2</v>
      </c>
      <c r="R15360" s="59"/>
    </row>
    <row r="15361" spans="11:18" x14ac:dyDescent="0.2">
      <c r="K15361" s="17">
        <v>15352</v>
      </c>
      <c r="L15361" s="50">
        <v>1.6641942599328339E-3</v>
      </c>
      <c r="M15361" s="50">
        <v>1.6789918708429174E-3</v>
      </c>
      <c r="N15361" s="50">
        <v>5.5E-2</v>
      </c>
      <c r="O15361" s="50">
        <v>5.5599999999999997E-2</v>
      </c>
      <c r="R15361" s="59"/>
    </row>
    <row r="15362" spans="11:18" x14ac:dyDescent="0.2">
      <c r="K15362" s="17">
        <v>15353</v>
      </c>
      <c r="L15362" s="50">
        <v>1.9552643278534696E-3</v>
      </c>
      <c r="M15362" s="50">
        <v>1.9693560632345814E-3</v>
      </c>
      <c r="N15362" s="50">
        <v>5.1799999999999999E-2</v>
      </c>
      <c r="O15362" s="50">
        <v>5.2200000000000003E-2</v>
      </c>
      <c r="R15362" s="59"/>
    </row>
    <row r="15363" spans="11:18" x14ac:dyDescent="0.2">
      <c r="K15363" s="17">
        <v>15354</v>
      </c>
      <c r="L15363" s="50">
        <v>1.6183554517089675E-3</v>
      </c>
      <c r="M15363" s="50">
        <v>1.6314756741169327E-3</v>
      </c>
      <c r="N15363" s="50">
        <v>4.8399999999999999E-2</v>
      </c>
      <c r="O15363" s="50">
        <v>4.9000000000000002E-2</v>
      </c>
      <c r="R15363" s="59"/>
    </row>
    <row r="15364" spans="11:18" x14ac:dyDescent="0.2">
      <c r="K15364" s="17">
        <v>15355</v>
      </c>
      <c r="L15364" s="50">
        <v>1.7368379710275192E-3</v>
      </c>
      <c r="M15364" s="50">
        <v>1.7505585797042364E-3</v>
      </c>
      <c r="N15364" s="50">
        <v>5.0799999999999998E-2</v>
      </c>
      <c r="O15364" s="50">
        <v>5.0999999999999997E-2</v>
      </c>
      <c r="R15364" s="59"/>
    </row>
    <row r="15365" spans="11:18" x14ac:dyDescent="0.2">
      <c r="K15365" s="17">
        <v>15356</v>
      </c>
      <c r="L15365" s="50">
        <v>1.447641145628659E-3</v>
      </c>
      <c r="M15365" s="50">
        <v>1.4604572505960672E-3</v>
      </c>
      <c r="N15365" s="50">
        <v>4.7600000000000003E-2</v>
      </c>
      <c r="O15365" s="50">
        <v>4.7800000000000002E-2</v>
      </c>
      <c r="R15365" s="59"/>
    </row>
    <row r="15366" spans="11:18" x14ac:dyDescent="0.2">
      <c r="K15366" s="17">
        <v>15357</v>
      </c>
      <c r="L15366" s="50">
        <v>1.8502254157794404E-3</v>
      </c>
      <c r="M15366" s="50">
        <v>1.8643011075848656E-3</v>
      </c>
      <c r="N15366" s="50">
        <v>5.1799999999999999E-2</v>
      </c>
      <c r="O15366" s="50">
        <v>5.2999999999999999E-2</v>
      </c>
      <c r="R15366" s="59"/>
    </row>
    <row r="15367" spans="11:18" x14ac:dyDescent="0.2">
      <c r="K15367" s="17">
        <v>15358</v>
      </c>
      <c r="L15367" s="50">
        <v>2.0516426797555498E-3</v>
      </c>
      <c r="M15367" s="50">
        <v>2.0667749733094712E-3</v>
      </c>
      <c r="N15367" s="50">
        <v>5.5800000000000002E-2</v>
      </c>
      <c r="O15367" s="50">
        <v>5.62E-2</v>
      </c>
      <c r="R15367" s="59"/>
    </row>
    <row r="15368" spans="11:18" x14ac:dyDescent="0.2">
      <c r="K15368" s="17">
        <v>15359</v>
      </c>
      <c r="L15368" s="50">
        <v>1.818192845681603E-3</v>
      </c>
      <c r="M15368" s="50">
        <v>1.8329147885481835E-3</v>
      </c>
      <c r="N15368" s="50">
        <v>5.4399999999999997E-2</v>
      </c>
      <c r="O15368" s="50">
        <v>5.5199999999999999E-2</v>
      </c>
      <c r="R15368" s="59"/>
    </row>
    <row r="15369" spans="11:18" x14ac:dyDescent="0.2">
      <c r="K15369" s="17">
        <v>15360</v>
      </c>
      <c r="L15369" s="50">
        <v>1.664008655130974E-3</v>
      </c>
      <c r="M15369" s="50">
        <v>1.6782112125793098E-3</v>
      </c>
      <c r="N15369" s="50">
        <v>5.28E-2</v>
      </c>
      <c r="O15369" s="50">
        <v>5.28E-2</v>
      </c>
      <c r="R15369" s="59"/>
    </row>
    <row r="15370" spans="11:18" x14ac:dyDescent="0.2">
      <c r="K15370" s="17">
        <v>15361</v>
      </c>
      <c r="L15370" s="50">
        <v>1.9493555780507165E-3</v>
      </c>
      <c r="M15370" s="50">
        <v>1.9638997378121931E-3</v>
      </c>
      <c r="N15370" s="50">
        <v>5.3199999999999997E-2</v>
      </c>
      <c r="O15370" s="50">
        <v>5.3999999999999999E-2</v>
      </c>
      <c r="R15370" s="59"/>
    </row>
    <row r="15371" spans="11:18" x14ac:dyDescent="0.2">
      <c r="K15371" s="17">
        <v>15362</v>
      </c>
      <c r="L15371" s="50">
        <v>1.733755169987243E-3</v>
      </c>
      <c r="M15371" s="50">
        <v>1.7478601954484226E-3</v>
      </c>
      <c r="N15371" s="50">
        <v>5.1799999999999999E-2</v>
      </c>
      <c r="O15371" s="50">
        <v>5.2600000000000001E-2</v>
      </c>
      <c r="R15371" s="59"/>
    </row>
    <row r="15372" spans="11:18" x14ac:dyDescent="0.2">
      <c r="K15372" s="17">
        <v>15363</v>
      </c>
      <c r="L15372" s="50">
        <v>1.5356012659770123E-3</v>
      </c>
      <c r="M15372" s="50">
        <v>1.5489055004440275E-3</v>
      </c>
      <c r="N15372" s="50">
        <v>4.9000000000000002E-2</v>
      </c>
      <c r="O15372" s="50">
        <v>4.9799999999999997E-2</v>
      </c>
      <c r="R15372" s="59"/>
    </row>
    <row r="15373" spans="11:18" x14ac:dyDescent="0.2">
      <c r="K15373" s="17">
        <v>15364</v>
      </c>
      <c r="L15373" s="50">
        <v>1.568079827986962E-3</v>
      </c>
      <c r="M15373" s="50">
        <v>1.5817336143015158E-3</v>
      </c>
      <c r="N15373" s="50">
        <v>5.0799999999999998E-2</v>
      </c>
      <c r="O15373" s="50">
        <v>5.0799999999999998E-2</v>
      </c>
      <c r="R15373" s="59"/>
    </row>
    <row r="15374" spans="11:18" x14ac:dyDescent="0.2">
      <c r="K15374" s="17">
        <v>15365</v>
      </c>
      <c r="L15374" s="50">
        <v>1.8510996976146342E-3</v>
      </c>
      <c r="M15374" s="50">
        <v>1.8658149154021167E-3</v>
      </c>
      <c r="N15374" s="50">
        <v>5.4399999999999997E-2</v>
      </c>
      <c r="O15374" s="50">
        <v>5.4800000000000001E-2</v>
      </c>
      <c r="R15374" s="59"/>
    </row>
    <row r="15375" spans="11:18" x14ac:dyDescent="0.2">
      <c r="K15375" s="17">
        <v>15366</v>
      </c>
      <c r="L15375" s="50">
        <v>1.9075912975856774E-3</v>
      </c>
      <c r="M15375" s="50">
        <v>1.9212861119124274E-3</v>
      </c>
      <c r="N15375" s="50">
        <v>5.0200000000000002E-2</v>
      </c>
      <c r="O15375" s="50">
        <v>5.0799999999999998E-2</v>
      </c>
      <c r="R15375" s="59"/>
    </row>
    <row r="15376" spans="11:18" x14ac:dyDescent="0.2">
      <c r="K15376" s="17">
        <v>15367</v>
      </c>
      <c r="L15376" s="50">
        <v>1.8559645238915249E-3</v>
      </c>
      <c r="M15376" s="50">
        <v>1.8707894053339184E-3</v>
      </c>
      <c r="N15376" s="50">
        <v>5.4800000000000001E-2</v>
      </c>
      <c r="O15376" s="50">
        <v>5.5E-2</v>
      </c>
      <c r="R15376" s="59"/>
    </row>
    <row r="15377" spans="11:18" x14ac:dyDescent="0.2">
      <c r="K15377" s="17">
        <v>15368</v>
      </c>
      <c r="L15377" s="50">
        <v>1.6118455355012579E-3</v>
      </c>
      <c r="M15377" s="50">
        <v>1.6251900476753093E-3</v>
      </c>
      <c r="N15377" s="50">
        <v>4.9399999999999999E-2</v>
      </c>
      <c r="O15377" s="50">
        <v>0.05</v>
      </c>
      <c r="R15377" s="59"/>
    </row>
    <row r="15378" spans="11:18" x14ac:dyDescent="0.2">
      <c r="K15378" s="17">
        <v>15369</v>
      </c>
      <c r="L15378" s="50">
        <v>1.8515508367022042E-3</v>
      </c>
      <c r="M15378" s="50">
        <v>1.8658281656924564E-3</v>
      </c>
      <c r="N15378" s="50">
        <v>5.2600000000000001E-2</v>
      </c>
      <c r="O15378" s="50">
        <v>5.3400000000000003E-2</v>
      </c>
      <c r="R15378" s="59"/>
    </row>
    <row r="15379" spans="11:18" x14ac:dyDescent="0.2">
      <c r="K15379" s="17">
        <v>15370</v>
      </c>
      <c r="L15379" s="50">
        <v>1.7595206414606479E-3</v>
      </c>
      <c r="M15379" s="50">
        <v>1.7725485150264894E-3</v>
      </c>
      <c r="N15379" s="50">
        <v>4.7800000000000002E-2</v>
      </c>
      <c r="O15379" s="50">
        <v>4.8599999999999997E-2</v>
      </c>
      <c r="R15379" s="59"/>
    </row>
    <row r="15380" spans="11:18" x14ac:dyDescent="0.2">
      <c r="K15380" s="17">
        <v>15371</v>
      </c>
      <c r="L15380" s="50">
        <v>1.6731219498516577E-3</v>
      </c>
      <c r="M15380" s="50">
        <v>1.6876896024139896E-3</v>
      </c>
      <c r="N15380" s="50">
        <v>5.4199999999999998E-2</v>
      </c>
      <c r="O15380" s="50">
        <v>5.4199999999999998E-2</v>
      </c>
      <c r="R15380" s="59"/>
    </row>
    <row r="15381" spans="11:18" x14ac:dyDescent="0.2">
      <c r="K15381" s="17">
        <v>15372</v>
      </c>
      <c r="L15381" s="50">
        <v>1.6333941812500512E-3</v>
      </c>
      <c r="M15381" s="50">
        <v>1.6476542086462497E-3</v>
      </c>
      <c r="N15381" s="50">
        <v>5.28E-2</v>
      </c>
      <c r="O15381" s="50">
        <v>5.3400000000000003E-2</v>
      </c>
      <c r="R15381" s="59"/>
    </row>
    <row r="15382" spans="11:18" x14ac:dyDescent="0.2">
      <c r="K15382" s="17">
        <v>15373</v>
      </c>
      <c r="L15382" s="50">
        <v>1.5886626684283105E-3</v>
      </c>
      <c r="M15382" s="50">
        <v>1.6016347602376224E-3</v>
      </c>
      <c r="N15382" s="50">
        <v>4.7600000000000003E-2</v>
      </c>
      <c r="O15382" s="50">
        <v>4.8399999999999999E-2</v>
      </c>
      <c r="R15382" s="59"/>
    </row>
    <row r="15383" spans="11:18" x14ac:dyDescent="0.2">
      <c r="K15383" s="17">
        <v>15374</v>
      </c>
      <c r="L15383" s="50">
        <v>1.7932139863828759E-3</v>
      </c>
      <c r="M15383" s="50">
        <v>1.8071002526173533E-3</v>
      </c>
      <c r="N15383" s="50">
        <v>5.0599999999999999E-2</v>
      </c>
      <c r="O15383" s="50">
        <v>5.1799999999999999E-2</v>
      </c>
      <c r="R15383" s="59"/>
    </row>
    <row r="15384" spans="11:18" x14ac:dyDescent="0.2">
      <c r="K15384" s="17">
        <v>15375</v>
      </c>
      <c r="L15384" s="50">
        <v>1.8247283555977419E-3</v>
      </c>
      <c r="M15384" s="50">
        <v>1.8393974867077975E-3</v>
      </c>
      <c r="N15384" s="50">
        <v>5.4399999999999997E-2</v>
      </c>
      <c r="O15384" s="50">
        <v>5.4399999999999997E-2</v>
      </c>
      <c r="R15384" s="59"/>
    </row>
    <row r="15385" spans="11:18" x14ac:dyDescent="0.2">
      <c r="K15385" s="17">
        <v>15376</v>
      </c>
      <c r="L15385" s="50">
        <v>1.7826285262741923E-3</v>
      </c>
      <c r="M15385" s="50">
        <v>1.7964561747447715E-3</v>
      </c>
      <c r="N15385" s="50">
        <v>5.1200000000000002E-2</v>
      </c>
      <c r="O15385" s="50">
        <v>5.1200000000000002E-2</v>
      </c>
      <c r="R15385" s="59"/>
    </row>
    <row r="15386" spans="11:18" x14ac:dyDescent="0.2">
      <c r="K15386" s="17">
        <v>15377</v>
      </c>
      <c r="L15386" s="50">
        <v>1.9110253932063742E-3</v>
      </c>
      <c r="M15386" s="50">
        <v>1.9258335276912686E-3</v>
      </c>
      <c r="N15386" s="50">
        <v>5.4600000000000003E-2</v>
      </c>
      <c r="O15386" s="50">
        <v>5.5E-2</v>
      </c>
      <c r="R15386" s="59"/>
    </row>
    <row r="15387" spans="11:18" x14ac:dyDescent="0.2">
      <c r="K15387" s="17">
        <v>15378</v>
      </c>
      <c r="L15387" s="50">
        <v>1.6527398386769849E-3</v>
      </c>
      <c r="M15387" s="50">
        <v>1.6665445717901799E-3</v>
      </c>
      <c r="N15387" s="50">
        <v>5.1200000000000002E-2</v>
      </c>
      <c r="O15387" s="50">
        <v>5.1400000000000001E-2</v>
      </c>
      <c r="R15387" s="59"/>
    </row>
    <row r="15388" spans="11:18" x14ac:dyDescent="0.2">
      <c r="K15388" s="17">
        <v>15379</v>
      </c>
      <c r="L15388" s="50">
        <v>1.7391816138709007E-3</v>
      </c>
      <c r="M15388" s="50">
        <v>1.7528191456800709E-3</v>
      </c>
      <c r="N15388" s="50">
        <v>5.04E-2</v>
      </c>
      <c r="O15388" s="50">
        <v>5.0599999999999999E-2</v>
      </c>
      <c r="R15388" s="59"/>
    </row>
    <row r="15389" spans="11:18" x14ac:dyDescent="0.2">
      <c r="K15389" s="17">
        <v>15380</v>
      </c>
      <c r="L15389" s="50">
        <v>1.7634677384502041E-3</v>
      </c>
      <c r="M15389" s="50">
        <v>1.777237370119773E-3</v>
      </c>
      <c r="N15389" s="50">
        <v>5.0999999999999997E-2</v>
      </c>
      <c r="O15389" s="50">
        <v>5.0999999999999997E-2</v>
      </c>
      <c r="R15389" s="59"/>
    </row>
    <row r="15390" spans="11:18" x14ac:dyDescent="0.2">
      <c r="K15390" s="17">
        <v>15381</v>
      </c>
      <c r="L15390" s="50">
        <v>1.9720039198289872E-3</v>
      </c>
      <c r="M15390" s="50">
        <v>1.9866012510922444E-3</v>
      </c>
      <c r="N15390" s="50">
        <v>5.3600000000000002E-2</v>
      </c>
      <c r="O15390" s="50">
        <v>5.3999999999999999E-2</v>
      </c>
      <c r="R15390" s="59"/>
    </row>
    <row r="15391" spans="11:18" x14ac:dyDescent="0.2">
      <c r="K15391" s="17">
        <v>15382</v>
      </c>
      <c r="L15391" s="50">
        <v>1.7849721376975282E-3</v>
      </c>
      <c r="M15391" s="50">
        <v>1.8001221283447354E-3</v>
      </c>
      <c r="N15391" s="50">
        <v>5.6000000000000001E-2</v>
      </c>
      <c r="O15391" s="50">
        <v>5.6399999999999999E-2</v>
      </c>
      <c r="R15391" s="59"/>
    </row>
    <row r="15392" spans="11:18" x14ac:dyDescent="0.2">
      <c r="K15392" s="17">
        <v>15383</v>
      </c>
      <c r="L15392" s="50">
        <v>1.794581465395883E-3</v>
      </c>
      <c r="M15392" s="50">
        <v>1.8079194354872939E-3</v>
      </c>
      <c r="N15392" s="50">
        <v>4.9200000000000001E-2</v>
      </c>
      <c r="O15392" s="50">
        <v>4.9399999999999999E-2</v>
      </c>
      <c r="R15392" s="59"/>
    </row>
    <row r="15393" spans="11:18" x14ac:dyDescent="0.2">
      <c r="K15393" s="17">
        <v>15384</v>
      </c>
      <c r="L15393" s="50">
        <v>1.4210036197952513E-3</v>
      </c>
      <c r="M15393" s="50">
        <v>1.4334711003193617E-3</v>
      </c>
      <c r="N15393" s="50">
        <v>4.6399999999999997E-2</v>
      </c>
      <c r="O15393" s="50">
        <v>4.6399999999999997E-2</v>
      </c>
      <c r="R15393" s="59"/>
    </row>
    <row r="15394" spans="11:18" x14ac:dyDescent="0.2">
      <c r="K15394" s="17">
        <v>15385</v>
      </c>
      <c r="L15394" s="50">
        <v>1.783471766538199E-3</v>
      </c>
      <c r="M15394" s="50">
        <v>1.7969532728488624E-3</v>
      </c>
      <c r="N15394" s="50">
        <v>4.9799999999999997E-2</v>
      </c>
      <c r="O15394" s="50">
        <v>0.05</v>
      </c>
      <c r="R15394" s="59"/>
    </row>
    <row r="15395" spans="11:18" x14ac:dyDescent="0.2">
      <c r="K15395" s="17">
        <v>15386</v>
      </c>
      <c r="L15395" s="50">
        <v>1.8161015010837208E-3</v>
      </c>
      <c r="M15395" s="50">
        <v>1.8300628652300904E-3</v>
      </c>
      <c r="N15395" s="50">
        <v>5.16E-2</v>
      </c>
      <c r="O15395" s="50">
        <v>5.1999999999999998E-2</v>
      </c>
      <c r="R15395" s="59"/>
    </row>
    <row r="15396" spans="11:18" x14ac:dyDescent="0.2">
      <c r="K15396" s="17">
        <v>15387</v>
      </c>
      <c r="L15396" s="50">
        <v>1.4858014857140084E-3</v>
      </c>
      <c r="M15396" s="50">
        <v>1.4989793356119773E-3</v>
      </c>
      <c r="N15396" s="50">
        <v>4.9000000000000002E-2</v>
      </c>
      <c r="O15396" s="50">
        <v>4.9200000000000001E-2</v>
      </c>
      <c r="R15396" s="59"/>
    </row>
    <row r="15397" spans="11:18" x14ac:dyDescent="0.2">
      <c r="K15397" s="17">
        <v>15388</v>
      </c>
      <c r="L15397" s="50">
        <v>1.6252800651745413E-3</v>
      </c>
      <c r="M15397" s="50">
        <v>1.6387061158693011E-3</v>
      </c>
      <c r="N15397" s="50">
        <v>4.9799999999999997E-2</v>
      </c>
      <c r="O15397" s="50">
        <v>0.05</v>
      </c>
      <c r="R15397" s="59"/>
    </row>
    <row r="15398" spans="11:18" x14ac:dyDescent="0.2">
      <c r="K15398" s="17">
        <v>15389</v>
      </c>
      <c r="L15398" s="50">
        <v>1.8072367772840612E-3</v>
      </c>
      <c r="M15398" s="50">
        <v>1.8224820676239282E-3</v>
      </c>
      <c r="N15398" s="50">
        <v>5.62E-2</v>
      </c>
      <c r="O15398" s="50">
        <v>5.6800000000000003E-2</v>
      </c>
      <c r="R15398" s="59"/>
    </row>
    <row r="15399" spans="11:18" x14ac:dyDescent="0.2">
      <c r="K15399" s="17">
        <v>15390</v>
      </c>
      <c r="L15399" s="50">
        <v>1.7877005805113633E-3</v>
      </c>
      <c r="M15399" s="50">
        <v>1.8018518585064143E-3</v>
      </c>
      <c r="N15399" s="50">
        <v>5.2400000000000002E-2</v>
      </c>
      <c r="O15399" s="50">
        <v>5.2600000000000001E-2</v>
      </c>
      <c r="R15399" s="59"/>
    </row>
    <row r="15400" spans="11:18" x14ac:dyDescent="0.2">
      <c r="K15400" s="17">
        <v>15391</v>
      </c>
      <c r="L15400" s="50">
        <v>1.4987718095608462E-3</v>
      </c>
      <c r="M15400" s="50">
        <v>1.5118775465416642E-3</v>
      </c>
      <c r="N15400" s="50">
        <v>4.8599999999999997E-2</v>
      </c>
      <c r="O15400" s="50">
        <v>4.8800000000000003E-2</v>
      </c>
      <c r="R15400" s="59"/>
    </row>
    <row r="15401" spans="11:18" x14ac:dyDescent="0.2">
      <c r="K15401" s="17">
        <v>15392</v>
      </c>
      <c r="L15401" s="50">
        <v>1.7886584143392459E-3</v>
      </c>
      <c r="M15401" s="50">
        <v>1.8019219366257797E-3</v>
      </c>
      <c r="N15401" s="50">
        <v>4.8599999999999997E-2</v>
      </c>
      <c r="O15401" s="50">
        <v>4.9399999999999999E-2</v>
      </c>
      <c r="R15401" s="59"/>
    </row>
    <row r="15402" spans="11:18" x14ac:dyDescent="0.2">
      <c r="K15402" s="17">
        <v>15393</v>
      </c>
      <c r="L15402" s="50">
        <v>1.6654630910629311E-3</v>
      </c>
      <c r="M15402" s="50">
        <v>1.6790971042579279E-3</v>
      </c>
      <c r="N15402" s="50">
        <v>5.0599999999999999E-2</v>
      </c>
      <c r="O15402" s="50">
        <v>5.0599999999999999E-2</v>
      </c>
      <c r="R15402" s="59"/>
    </row>
    <row r="15403" spans="11:18" x14ac:dyDescent="0.2">
      <c r="K15403" s="17">
        <v>15394</v>
      </c>
      <c r="L15403" s="50">
        <v>1.7845032939538257E-3</v>
      </c>
      <c r="M15403" s="50">
        <v>1.7981235212507453E-3</v>
      </c>
      <c r="N15403" s="50">
        <v>5.0200000000000002E-2</v>
      </c>
      <c r="O15403" s="50">
        <v>5.0599999999999999E-2</v>
      </c>
      <c r="R15403" s="59"/>
    </row>
    <row r="15404" spans="11:18" x14ac:dyDescent="0.2">
      <c r="K15404" s="17">
        <v>15395</v>
      </c>
      <c r="L15404" s="50">
        <v>1.8999647416009554E-3</v>
      </c>
      <c r="M15404" s="50">
        <v>1.9151025932603557E-3</v>
      </c>
      <c r="N15404" s="50">
        <v>5.5800000000000002E-2</v>
      </c>
      <c r="O15404" s="50">
        <v>5.6399999999999999E-2</v>
      </c>
      <c r="R15404" s="59"/>
    </row>
    <row r="15405" spans="11:18" x14ac:dyDescent="0.2">
      <c r="K15405" s="17">
        <v>15396</v>
      </c>
      <c r="L15405" s="50">
        <v>1.7652658033639674E-3</v>
      </c>
      <c r="M15405" s="50">
        <v>1.7789325666059039E-3</v>
      </c>
      <c r="N15405" s="50">
        <v>5.0599999999999999E-2</v>
      </c>
      <c r="O15405" s="50">
        <v>5.0599999999999999E-2</v>
      </c>
      <c r="R15405" s="59"/>
    </row>
    <row r="15406" spans="11:18" x14ac:dyDescent="0.2">
      <c r="K15406" s="17">
        <v>15397</v>
      </c>
      <c r="L15406" s="50">
        <v>1.7150699892154811E-3</v>
      </c>
      <c r="M15406" s="50">
        <v>1.7295654739353107E-3</v>
      </c>
      <c r="N15406" s="50">
        <v>5.3600000000000002E-2</v>
      </c>
      <c r="O15406" s="50">
        <v>5.3999999999999999E-2</v>
      </c>
      <c r="R15406" s="59"/>
    </row>
    <row r="15407" spans="11:18" x14ac:dyDescent="0.2">
      <c r="K15407" s="17">
        <v>15398</v>
      </c>
      <c r="L15407" s="50">
        <v>1.910536055289874E-3</v>
      </c>
      <c r="M15407" s="50">
        <v>1.9252444035958386E-3</v>
      </c>
      <c r="N15407" s="50">
        <v>5.4399999999999997E-2</v>
      </c>
      <c r="O15407" s="50">
        <v>5.4600000000000003E-2</v>
      </c>
      <c r="R15407" s="59"/>
    </row>
    <row r="15408" spans="11:18" x14ac:dyDescent="0.2">
      <c r="K15408" s="17">
        <v>15399</v>
      </c>
      <c r="L15408" s="50">
        <v>1.7668818998258502E-3</v>
      </c>
      <c r="M15408" s="50">
        <v>1.7808941116602356E-3</v>
      </c>
      <c r="N15408" s="50">
        <v>5.1799999999999999E-2</v>
      </c>
      <c r="O15408" s="50">
        <v>5.2200000000000003E-2</v>
      </c>
      <c r="R15408" s="59"/>
    </row>
    <row r="15409" spans="11:18" x14ac:dyDescent="0.2">
      <c r="K15409" s="17">
        <v>15400</v>
      </c>
      <c r="L15409" s="50">
        <v>1.6982674022959819E-3</v>
      </c>
      <c r="M15409" s="50">
        <v>1.7119563264885727E-3</v>
      </c>
      <c r="N15409" s="50">
        <v>5.0599999999999999E-2</v>
      </c>
      <c r="O15409" s="50">
        <v>5.0799999999999998E-2</v>
      </c>
      <c r="R15409" s="59"/>
    </row>
    <row r="15410" spans="11:18" x14ac:dyDescent="0.2">
      <c r="K15410" s="17">
        <v>15401</v>
      </c>
      <c r="L15410" s="50">
        <v>1.7259400052175207E-3</v>
      </c>
      <c r="M15410" s="50">
        <v>1.7396266298695864E-3</v>
      </c>
      <c r="N15410" s="50">
        <v>5.0200000000000002E-2</v>
      </c>
      <c r="O15410" s="50">
        <v>5.0999999999999997E-2</v>
      </c>
      <c r="R15410" s="59"/>
    </row>
    <row r="15411" spans="11:18" x14ac:dyDescent="0.2">
      <c r="K15411" s="17">
        <v>15402</v>
      </c>
      <c r="L15411" s="50">
        <v>1.8213913813161803E-3</v>
      </c>
      <c r="M15411" s="50">
        <v>1.836421522011042E-3</v>
      </c>
      <c r="N15411" s="50">
        <v>5.5800000000000002E-2</v>
      </c>
      <c r="O15411" s="50">
        <v>5.5800000000000002E-2</v>
      </c>
      <c r="R15411" s="59"/>
    </row>
    <row r="15412" spans="11:18" x14ac:dyDescent="0.2">
      <c r="K15412" s="17">
        <v>15403</v>
      </c>
      <c r="L15412" s="50">
        <v>1.7788093671654306E-3</v>
      </c>
      <c r="M15412" s="50">
        <v>1.7929051656410898E-3</v>
      </c>
      <c r="N15412" s="50">
        <v>5.1999999999999998E-2</v>
      </c>
      <c r="O15412" s="50">
        <v>5.2400000000000002E-2</v>
      </c>
      <c r="R15412" s="59"/>
    </row>
    <row r="15413" spans="11:18" x14ac:dyDescent="0.2">
      <c r="K15413" s="17">
        <v>15404</v>
      </c>
      <c r="L15413" s="50">
        <v>1.6345505387373518E-3</v>
      </c>
      <c r="M15413" s="50">
        <v>1.647683370538445E-3</v>
      </c>
      <c r="N15413" s="50">
        <v>4.8599999999999997E-2</v>
      </c>
      <c r="O15413" s="50">
        <v>4.8800000000000003E-2</v>
      </c>
      <c r="R15413" s="59"/>
    </row>
    <row r="15414" spans="11:18" x14ac:dyDescent="0.2">
      <c r="K15414" s="17">
        <v>15405</v>
      </c>
      <c r="L15414" s="50">
        <v>1.7540806747452886E-3</v>
      </c>
      <c r="M15414" s="50">
        <v>1.7680816231392918E-3</v>
      </c>
      <c r="N15414" s="50">
        <v>5.1799999999999999E-2</v>
      </c>
      <c r="O15414" s="50">
        <v>5.2200000000000003E-2</v>
      </c>
      <c r="R15414" s="59"/>
    </row>
    <row r="15415" spans="11:18" x14ac:dyDescent="0.2">
      <c r="K15415" s="17">
        <v>15406</v>
      </c>
      <c r="L15415" s="50">
        <v>1.3737079960187471E-3</v>
      </c>
      <c r="M15415" s="50">
        <v>1.3864177057684812E-3</v>
      </c>
      <c r="N15415" s="50">
        <v>4.7199999999999999E-2</v>
      </c>
      <c r="O15415" s="50">
        <v>4.7399999999999998E-2</v>
      </c>
      <c r="R15415" s="59"/>
    </row>
    <row r="15416" spans="11:18" x14ac:dyDescent="0.2">
      <c r="K15416" s="17">
        <v>15407</v>
      </c>
      <c r="L15416" s="50">
        <v>1.5263560978205544E-3</v>
      </c>
      <c r="M15416" s="50">
        <v>1.5391573260233689E-3</v>
      </c>
      <c r="N15416" s="50">
        <v>4.7199999999999999E-2</v>
      </c>
      <c r="O15416" s="50">
        <v>4.7800000000000002E-2</v>
      </c>
      <c r="R15416" s="59"/>
    </row>
    <row r="15417" spans="11:18" x14ac:dyDescent="0.2">
      <c r="K15417" s="17">
        <v>15408</v>
      </c>
      <c r="L15417" s="50">
        <v>1.728577812521868E-3</v>
      </c>
      <c r="M15417" s="50">
        <v>1.7424551119843187E-3</v>
      </c>
      <c r="N15417" s="50">
        <v>5.1200000000000002E-2</v>
      </c>
      <c r="O15417" s="50">
        <v>5.16E-2</v>
      </c>
      <c r="R15417" s="59"/>
    </row>
    <row r="15418" spans="11:18" x14ac:dyDescent="0.2">
      <c r="K15418" s="17">
        <v>15409</v>
      </c>
      <c r="L15418" s="50">
        <v>1.6134075678789774E-3</v>
      </c>
      <c r="M15418" s="50">
        <v>1.6267014909194621E-3</v>
      </c>
      <c r="N15418" s="50">
        <v>4.9200000000000001E-2</v>
      </c>
      <c r="O15418" s="50">
        <v>4.9399999999999999E-2</v>
      </c>
      <c r="R15418" s="59"/>
    </row>
    <row r="15419" spans="11:18" x14ac:dyDescent="0.2">
      <c r="K15419" s="17">
        <v>15410</v>
      </c>
      <c r="L15419" s="50">
        <v>1.6726199915875874E-3</v>
      </c>
      <c r="M15419" s="50">
        <v>1.6862231461508284E-3</v>
      </c>
      <c r="N15419" s="50">
        <v>5.0200000000000002E-2</v>
      </c>
      <c r="O15419" s="50">
        <v>5.0999999999999997E-2</v>
      </c>
      <c r="R15419" s="59"/>
    </row>
    <row r="15420" spans="11:18" x14ac:dyDescent="0.2">
      <c r="K15420" s="17">
        <v>15411</v>
      </c>
      <c r="L15420" s="50">
        <v>1.6940372524835282E-3</v>
      </c>
      <c r="M15420" s="50">
        <v>1.7080646097929534E-3</v>
      </c>
      <c r="N15420" s="50">
        <v>5.16E-2</v>
      </c>
      <c r="O15420" s="50">
        <v>5.28E-2</v>
      </c>
      <c r="R15420" s="59"/>
    </row>
    <row r="15421" spans="11:18" x14ac:dyDescent="0.2">
      <c r="K15421" s="17">
        <v>15412</v>
      </c>
      <c r="L15421" s="50">
        <v>1.8164416787757175E-3</v>
      </c>
      <c r="M15421" s="50">
        <v>1.8316340708860433E-3</v>
      </c>
      <c r="N15421" s="50">
        <v>5.6399999999999999E-2</v>
      </c>
      <c r="O15421" s="50">
        <v>5.6800000000000003E-2</v>
      </c>
      <c r="R15421" s="59"/>
    </row>
    <row r="15422" spans="11:18" x14ac:dyDescent="0.2">
      <c r="K15422" s="17">
        <v>15413</v>
      </c>
      <c r="L15422" s="50">
        <v>1.5784365018654131E-3</v>
      </c>
      <c r="M15422" s="50">
        <v>1.5914676224276154E-3</v>
      </c>
      <c r="N15422" s="50">
        <v>4.82E-2</v>
      </c>
      <c r="O15422" s="50">
        <v>4.8599999999999997E-2</v>
      </c>
      <c r="R15422" s="59"/>
    </row>
    <row r="15423" spans="11:18" x14ac:dyDescent="0.2">
      <c r="K15423" s="17">
        <v>15414</v>
      </c>
      <c r="L15423" s="50">
        <v>1.5238004745650479E-3</v>
      </c>
      <c r="M15423" s="50">
        <v>1.5370496751052438E-3</v>
      </c>
      <c r="N15423" s="50">
        <v>4.8599999999999997E-2</v>
      </c>
      <c r="O15423" s="50">
        <v>4.9399999999999999E-2</v>
      </c>
      <c r="R15423" s="59"/>
    </row>
    <row r="15424" spans="11:18" x14ac:dyDescent="0.2">
      <c r="K15424" s="17">
        <v>15415</v>
      </c>
      <c r="L15424" s="50">
        <v>1.4872905345918164E-3</v>
      </c>
      <c r="M15424" s="50">
        <v>1.4993912470269218E-3</v>
      </c>
      <c r="N15424" s="50">
        <v>4.48E-2</v>
      </c>
      <c r="O15424" s="50">
        <v>4.4999999999999998E-2</v>
      </c>
      <c r="R15424" s="59"/>
    </row>
    <row r="15425" spans="11:18" x14ac:dyDescent="0.2">
      <c r="K15425" s="17">
        <v>15416</v>
      </c>
      <c r="L15425" s="50">
        <v>1.7612479779579577E-3</v>
      </c>
      <c r="M15425" s="50">
        <v>1.7744512996892483E-3</v>
      </c>
      <c r="N15425" s="50">
        <v>4.8599999999999997E-2</v>
      </c>
      <c r="O15425" s="50">
        <v>4.9000000000000002E-2</v>
      </c>
      <c r="R15425" s="59"/>
    </row>
    <row r="15426" spans="11:18" x14ac:dyDescent="0.2">
      <c r="K15426" s="17">
        <v>15417</v>
      </c>
      <c r="L15426" s="50">
        <v>1.7375064089674023E-3</v>
      </c>
      <c r="M15426" s="50">
        <v>1.7513611082089046E-3</v>
      </c>
      <c r="N15426" s="50">
        <v>5.0999999999999997E-2</v>
      </c>
      <c r="O15426" s="50">
        <v>5.1799999999999999E-2</v>
      </c>
      <c r="R15426" s="59"/>
    </row>
    <row r="15427" spans="11:18" x14ac:dyDescent="0.2">
      <c r="K15427" s="17">
        <v>15418</v>
      </c>
      <c r="L15427" s="50">
        <v>1.741837663745073E-3</v>
      </c>
      <c r="M15427" s="50">
        <v>1.7554231233536473E-3</v>
      </c>
      <c r="N15427" s="50">
        <v>4.9799999999999997E-2</v>
      </c>
      <c r="O15427" s="50">
        <v>5.0799999999999998E-2</v>
      </c>
      <c r="R15427" s="59"/>
    </row>
    <row r="15428" spans="11:18" x14ac:dyDescent="0.2">
      <c r="K15428" s="17">
        <v>15419</v>
      </c>
      <c r="L15428" s="50">
        <v>1.7546541994413122E-3</v>
      </c>
      <c r="M15428" s="50">
        <v>1.7689227935608664E-3</v>
      </c>
      <c r="N15428" s="50">
        <v>5.28E-2</v>
      </c>
      <c r="O15428" s="50">
        <v>5.2999999999999999E-2</v>
      </c>
      <c r="R15428" s="59"/>
    </row>
    <row r="15429" spans="11:18" x14ac:dyDescent="0.2">
      <c r="K15429" s="17">
        <v>15420</v>
      </c>
      <c r="L15429" s="50">
        <v>1.810487092950867E-3</v>
      </c>
      <c r="M15429" s="50">
        <v>1.8248898594472368E-3</v>
      </c>
      <c r="N15429" s="50">
        <v>5.3199999999999997E-2</v>
      </c>
      <c r="O15429" s="50">
        <v>5.3400000000000003E-2</v>
      </c>
      <c r="R15429" s="59"/>
    </row>
    <row r="15430" spans="11:18" x14ac:dyDescent="0.2">
      <c r="K15430" s="17">
        <v>15421</v>
      </c>
      <c r="L15430" s="50">
        <v>1.6039339063076497E-3</v>
      </c>
      <c r="M15430" s="50">
        <v>1.617090931680416E-3</v>
      </c>
      <c r="N15430" s="50">
        <v>4.8599999999999997E-2</v>
      </c>
      <c r="O15430" s="50">
        <v>4.9000000000000002E-2</v>
      </c>
      <c r="R15430" s="59"/>
    </row>
    <row r="15431" spans="11:18" x14ac:dyDescent="0.2">
      <c r="K15431" s="17">
        <v>15422</v>
      </c>
      <c r="L15431" s="50">
        <v>1.6458735873880019E-3</v>
      </c>
      <c r="M15431" s="50">
        <v>1.6592277395172886E-3</v>
      </c>
      <c r="N15431" s="50">
        <v>4.9399999999999999E-2</v>
      </c>
      <c r="O15431" s="50">
        <v>4.9599999999999998E-2</v>
      </c>
      <c r="R15431" s="59"/>
    </row>
    <row r="15432" spans="11:18" x14ac:dyDescent="0.2">
      <c r="K15432" s="17">
        <v>15423</v>
      </c>
      <c r="L15432" s="50">
        <v>1.8318790389886012E-3</v>
      </c>
      <c r="M15432" s="50">
        <v>1.8456977488407193E-3</v>
      </c>
      <c r="N15432" s="50">
        <v>5.0799999999999998E-2</v>
      </c>
      <c r="O15432" s="50">
        <v>5.1200000000000002E-2</v>
      </c>
      <c r="R15432" s="59"/>
    </row>
    <row r="15433" spans="11:18" x14ac:dyDescent="0.2">
      <c r="K15433" s="17">
        <v>15424</v>
      </c>
      <c r="L15433" s="50">
        <v>1.6197802746442803E-3</v>
      </c>
      <c r="M15433" s="50">
        <v>1.6334194812828641E-3</v>
      </c>
      <c r="N15433" s="50">
        <v>5.0599999999999999E-2</v>
      </c>
      <c r="O15433" s="50">
        <v>5.1200000000000002E-2</v>
      </c>
      <c r="R15433" s="59"/>
    </row>
    <row r="15434" spans="11:18" x14ac:dyDescent="0.2">
      <c r="K15434" s="17">
        <v>15425</v>
      </c>
      <c r="L15434" s="50">
        <v>1.8961128164078659E-3</v>
      </c>
      <c r="M15434" s="50">
        <v>1.9101814743234123E-3</v>
      </c>
      <c r="N15434" s="50">
        <v>5.1799999999999999E-2</v>
      </c>
      <c r="O15434" s="50">
        <v>5.1999999999999998E-2</v>
      </c>
      <c r="R15434" s="59"/>
    </row>
    <row r="15435" spans="11:18" x14ac:dyDescent="0.2">
      <c r="K15435" s="17">
        <v>15426</v>
      </c>
      <c r="L15435" s="50">
        <v>1.5198335069622297E-3</v>
      </c>
      <c r="M15435" s="50">
        <v>1.5329072932252321E-3</v>
      </c>
      <c r="N15435" s="50">
        <v>4.8399999999999999E-2</v>
      </c>
      <c r="O15435" s="50">
        <v>4.8800000000000003E-2</v>
      </c>
      <c r="R15435" s="59"/>
    </row>
    <row r="15436" spans="11:18" x14ac:dyDescent="0.2">
      <c r="K15436" s="17">
        <v>15427</v>
      </c>
      <c r="L15436" s="50">
        <v>1.8291949058246296E-3</v>
      </c>
      <c r="M15436" s="50">
        <v>1.8432426412520731E-3</v>
      </c>
      <c r="N15436" s="50">
        <v>5.1200000000000002E-2</v>
      </c>
      <c r="O15436" s="50">
        <v>5.2600000000000001E-2</v>
      </c>
      <c r="R15436" s="59"/>
    </row>
    <row r="15437" spans="11:18" x14ac:dyDescent="0.2">
      <c r="K15437" s="17">
        <v>15428</v>
      </c>
      <c r="L15437" s="50">
        <v>1.6104908018081665E-3</v>
      </c>
      <c r="M15437" s="50">
        <v>1.6236713779293258E-3</v>
      </c>
      <c r="N15437" s="50">
        <v>4.8800000000000003E-2</v>
      </c>
      <c r="O15437" s="50">
        <v>4.9200000000000001E-2</v>
      </c>
      <c r="R15437" s="59"/>
    </row>
    <row r="15438" spans="11:18" x14ac:dyDescent="0.2">
      <c r="K15438" s="17">
        <v>15429</v>
      </c>
      <c r="L15438" s="50">
        <v>1.6876109755786235E-3</v>
      </c>
      <c r="M15438" s="50">
        <v>1.7020426492873608E-3</v>
      </c>
      <c r="N15438" s="50">
        <v>5.3600000000000002E-2</v>
      </c>
      <c r="O15438" s="50">
        <v>5.3800000000000001E-2</v>
      </c>
      <c r="R15438" s="59"/>
    </row>
    <row r="15439" spans="11:18" x14ac:dyDescent="0.2">
      <c r="K15439" s="17">
        <v>15430</v>
      </c>
      <c r="L15439" s="50">
        <v>1.9438511110661018E-3</v>
      </c>
      <c r="M15439" s="50">
        <v>1.9593357217737792E-3</v>
      </c>
      <c r="N15439" s="50">
        <v>5.74E-2</v>
      </c>
      <c r="O15439" s="50">
        <v>5.7599999999999998E-2</v>
      </c>
      <c r="R15439" s="59"/>
    </row>
    <row r="15440" spans="11:18" x14ac:dyDescent="0.2">
      <c r="K15440" s="17">
        <v>15431</v>
      </c>
      <c r="L15440" s="50">
        <v>1.5982151850373924E-3</v>
      </c>
      <c r="M15440" s="50">
        <v>1.611538490638807E-3</v>
      </c>
      <c r="N15440" s="50">
        <v>4.9200000000000001E-2</v>
      </c>
      <c r="O15440" s="50">
        <v>0.05</v>
      </c>
      <c r="R15440" s="59"/>
    </row>
    <row r="15441" spans="11:18" x14ac:dyDescent="0.2">
      <c r="K15441" s="17">
        <v>15432</v>
      </c>
      <c r="L15441" s="50">
        <v>1.668443781054535E-3</v>
      </c>
      <c r="M15441" s="50">
        <v>1.6816962911268012E-3</v>
      </c>
      <c r="N15441" s="50">
        <v>4.9000000000000002E-2</v>
      </c>
      <c r="O15441" s="50">
        <v>4.9399999999999999E-2</v>
      </c>
      <c r="R15441" s="59"/>
    </row>
    <row r="15442" spans="11:18" x14ac:dyDescent="0.2">
      <c r="K15442" s="17">
        <v>15433</v>
      </c>
      <c r="L15442" s="50">
        <v>1.8416340681817517E-3</v>
      </c>
      <c r="M15442" s="50">
        <v>1.8544982238363427E-3</v>
      </c>
      <c r="N15442" s="50">
        <v>4.7399999999999998E-2</v>
      </c>
      <c r="O15442" s="50">
        <v>4.7399999999999998E-2</v>
      </c>
      <c r="R15442" s="59"/>
    </row>
    <row r="15443" spans="11:18" x14ac:dyDescent="0.2">
      <c r="K15443" s="17">
        <v>15434</v>
      </c>
      <c r="L15443" s="50">
        <v>1.7914192630615051E-3</v>
      </c>
      <c r="M15443" s="50">
        <v>1.8049709385709299E-3</v>
      </c>
      <c r="N15443" s="50">
        <v>0.05</v>
      </c>
      <c r="O15443" s="50">
        <v>5.0200000000000002E-2</v>
      </c>
      <c r="R15443" s="59"/>
    </row>
    <row r="15444" spans="11:18" x14ac:dyDescent="0.2">
      <c r="K15444" s="17">
        <v>15435</v>
      </c>
      <c r="L15444" s="50">
        <v>1.5071693586636722E-3</v>
      </c>
      <c r="M15444" s="50">
        <v>1.5213801583201484E-3</v>
      </c>
      <c r="N15444" s="50">
        <v>5.28E-2</v>
      </c>
      <c r="O15444" s="50">
        <v>5.3199999999999997E-2</v>
      </c>
      <c r="R15444" s="59"/>
    </row>
    <row r="15445" spans="11:18" x14ac:dyDescent="0.2">
      <c r="K15445" s="17">
        <v>15436</v>
      </c>
      <c r="L15445" s="50">
        <v>1.7757081637590005E-3</v>
      </c>
      <c r="M15445" s="50">
        <v>1.7886685386259821E-3</v>
      </c>
      <c r="N15445" s="50">
        <v>4.7600000000000003E-2</v>
      </c>
      <c r="O15445" s="50">
        <v>4.82E-2</v>
      </c>
      <c r="R15445" s="59"/>
    </row>
    <row r="15446" spans="11:18" x14ac:dyDescent="0.2">
      <c r="K15446" s="17">
        <v>15437</v>
      </c>
      <c r="L15446" s="50">
        <v>1.5939559834452113E-3</v>
      </c>
      <c r="M15446" s="50">
        <v>1.6073636367701144E-3</v>
      </c>
      <c r="N15446" s="50">
        <v>4.9599999999999998E-2</v>
      </c>
      <c r="O15446" s="50">
        <v>5.0200000000000002E-2</v>
      </c>
      <c r="R15446" s="59"/>
    </row>
    <row r="15447" spans="11:18" x14ac:dyDescent="0.2">
      <c r="K15447" s="17">
        <v>15438</v>
      </c>
      <c r="L15447" s="50">
        <v>1.8435347603300376E-3</v>
      </c>
      <c r="M15447" s="50">
        <v>1.8583706630782948E-3</v>
      </c>
      <c r="N15447" s="50">
        <v>5.5E-2</v>
      </c>
      <c r="O15447" s="50">
        <v>5.5199999999999999E-2</v>
      </c>
      <c r="R15447" s="59"/>
    </row>
    <row r="15448" spans="11:18" x14ac:dyDescent="0.2">
      <c r="K15448" s="17">
        <v>15439</v>
      </c>
      <c r="L15448" s="50">
        <v>1.5711634264765281E-3</v>
      </c>
      <c r="M15448" s="50">
        <v>1.5858699433292777E-3</v>
      </c>
      <c r="N15448" s="50">
        <v>5.4800000000000001E-2</v>
      </c>
      <c r="O15448" s="50">
        <v>5.5E-2</v>
      </c>
      <c r="R15448" s="59"/>
    </row>
    <row r="15449" spans="11:18" x14ac:dyDescent="0.2">
      <c r="K15449" s="17">
        <v>15440</v>
      </c>
      <c r="L15449" s="50">
        <v>1.9439547495905579E-3</v>
      </c>
      <c r="M15449" s="50">
        <v>1.9585157976132043E-3</v>
      </c>
      <c r="N15449" s="50">
        <v>5.3600000000000002E-2</v>
      </c>
      <c r="O15449" s="50">
        <v>5.3999999999999999E-2</v>
      </c>
      <c r="R15449" s="59"/>
    </row>
    <row r="15450" spans="11:18" x14ac:dyDescent="0.2">
      <c r="K15450" s="17">
        <v>15441</v>
      </c>
      <c r="L15450" s="50">
        <v>1.6614279064542459E-3</v>
      </c>
      <c r="M15450" s="50">
        <v>1.6737771496535053E-3</v>
      </c>
      <c r="N15450" s="50">
        <v>4.5400000000000003E-2</v>
      </c>
      <c r="O15450" s="50">
        <v>4.58E-2</v>
      </c>
      <c r="R15450" s="59"/>
    </row>
    <row r="15451" spans="11:18" x14ac:dyDescent="0.2">
      <c r="K15451" s="17">
        <v>15442</v>
      </c>
      <c r="L15451" s="50">
        <v>1.8190416447151222E-3</v>
      </c>
      <c r="M15451" s="50">
        <v>1.832892078061575E-3</v>
      </c>
      <c r="N15451" s="50">
        <v>5.0999999999999997E-2</v>
      </c>
      <c r="O15451" s="50">
        <v>5.16E-2</v>
      </c>
      <c r="R15451" s="59"/>
    </row>
    <row r="15452" spans="11:18" x14ac:dyDescent="0.2">
      <c r="K15452" s="17">
        <v>15443</v>
      </c>
      <c r="L15452" s="50">
        <v>1.7602616214238832E-3</v>
      </c>
      <c r="M15452" s="50">
        <v>1.774909597912771E-3</v>
      </c>
      <c r="N15452" s="50">
        <v>5.4399999999999997E-2</v>
      </c>
      <c r="O15452" s="50">
        <v>5.4399999999999997E-2</v>
      </c>
      <c r="R15452" s="59"/>
    </row>
    <row r="15453" spans="11:18" x14ac:dyDescent="0.2">
      <c r="K15453" s="17">
        <v>15444</v>
      </c>
      <c r="L15453" s="50">
        <v>1.388529147203792E-3</v>
      </c>
      <c r="M15453" s="50">
        <v>1.3999819220406034E-3</v>
      </c>
      <c r="N15453" s="50">
        <v>4.2200000000000001E-2</v>
      </c>
      <c r="O15453" s="50">
        <v>4.2799999999999998E-2</v>
      </c>
      <c r="R15453" s="59"/>
    </row>
    <row r="15454" spans="11:18" x14ac:dyDescent="0.2">
      <c r="K15454" s="17">
        <v>15445</v>
      </c>
      <c r="L15454" s="50">
        <v>1.6467403100674024E-3</v>
      </c>
      <c r="M15454" s="50">
        <v>1.6597474286690105E-3</v>
      </c>
      <c r="N15454" s="50">
        <v>4.82E-2</v>
      </c>
      <c r="O15454" s="50">
        <v>4.82E-2</v>
      </c>
      <c r="R15454" s="59"/>
    </row>
    <row r="15455" spans="11:18" x14ac:dyDescent="0.2">
      <c r="K15455" s="17">
        <v>15446</v>
      </c>
      <c r="L15455" s="50">
        <v>1.7216821010182016E-3</v>
      </c>
      <c r="M15455" s="50">
        <v>1.7358487748233092E-3</v>
      </c>
      <c r="N15455" s="50">
        <v>5.2200000000000003E-2</v>
      </c>
      <c r="O15455" s="50">
        <v>5.28E-2</v>
      </c>
      <c r="R15455" s="59"/>
    </row>
    <row r="15456" spans="11:18" x14ac:dyDescent="0.2">
      <c r="K15456" s="17">
        <v>15447</v>
      </c>
      <c r="L15456" s="50">
        <v>1.7245164272820729E-3</v>
      </c>
      <c r="M15456" s="50">
        <v>1.738325006391452E-3</v>
      </c>
      <c r="N15456" s="50">
        <v>5.1200000000000002E-2</v>
      </c>
      <c r="O15456" s="50">
        <v>5.1200000000000002E-2</v>
      </c>
      <c r="R15456" s="59"/>
    </row>
    <row r="15457" spans="11:18" x14ac:dyDescent="0.2">
      <c r="K15457" s="17">
        <v>15448</v>
      </c>
      <c r="L15457" s="50">
        <v>1.7235756308472691E-3</v>
      </c>
      <c r="M15457" s="50">
        <v>1.7379529227596912E-3</v>
      </c>
      <c r="N15457" s="50">
        <v>5.3400000000000003E-2</v>
      </c>
      <c r="O15457" s="50">
        <v>5.3400000000000003E-2</v>
      </c>
      <c r="R15457" s="59"/>
    </row>
    <row r="15458" spans="11:18" x14ac:dyDescent="0.2">
      <c r="K15458" s="17">
        <v>15449</v>
      </c>
      <c r="L15458" s="50">
        <v>1.7930948267946072E-3</v>
      </c>
      <c r="M15458" s="50">
        <v>1.8076495410385696E-3</v>
      </c>
      <c r="N15458" s="50">
        <v>5.3800000000000001E-2</v>
      </c>
      <c r="O15458" s="50">
        <v>5.3999999999999999E-2</v>
      </c>
      <c r="R15458" s="59"/>
    </row>
    <row r="15459" spans="11:18" x14ac:dyDescent="0.2">
      <c r="K15459" s="17">
        <v>15450</v>
      </c>
      <c r="L15459" s="50">
        <v>1.7575530472127476E-3</v>
      </c>
      <c r="M15459" s="50">
        <v>1.7717863010536035E-3</v>
      </c>
      <c r="N15459" s="50">
        <v>5.28E-2</v>
      </c>
      <c r="O15459" s="50">
        <v>5.28E-2</v>
      </c>
      <c r="R15459" s="59"/>
    </row>
    <row r="15460" spans="11:18" x14ac:dyDescent="0.2">
      <c r="K15460" s="17">
        <v>15451</v>
      </c>
      <c r="L15460" s="50">
        <v>1.7883390605305035E-3</v>
      </c>
      <c r="M15460" s="50">
        <v>1.8024967772573475E-3</v>
      </c>
      <c r="N15460" s="50">
        <v>5.2200000000000003E-2</v>
      </c>
      <c r="O15460" s="50">
        <v>5.2600000000000001E-2</v>
      </c>
      <c r="R15460" s="59"/>
    </row>
    <row r="15461" spans="11:18" x14ac:dyDescent="0.2">
      <c r="K15461" s="17">
        <v>15452</v>
      </c>
      <c r="L15461" s="50">
        <v>1.8206198048004523E-3</v>
      </c>
      <c r="M15461" s="50">
        <v>1.8345876890858801E-3</v>
      </c>
      <c r="N15461" s="50">
        <v>5.16E-2</v>
      </c>
      <c r="O15461" s="50">
        <v>5.1799999999999999E-2</v>
      </c>
      <c r="R15461" s="59"/>
    </row>
    <row r="15462" spans="11:18" x14ac:dyDescent="0.2">
      <c r="K15462" s="17">
        <v>15453</v>
      </c>
      <c r="L15462" s="50">
        <v>1.8144524668217336E-3</v>
      </c>
      <c r="M15462" s="50">
        <v>1.8286576073402096E-3</v>
      </c>
      <c r="N15462" s="50">
        <v>5.2400000000000002E-2</v>
      </c>
      <c r="O15462" s="50">
        <v>5.28E-2</v>
      </c>
      <c r="R15462" s="59"/>
    </row>
    <row r="15463" spans="11:18" x14ac:dyDescent="0.2">
      <c r="K15463" s="17">
        <v>15454</v>
      </c>
      <c r="L15463" s="50">
        <v>1.544834889830616E-3</v>
      </c>
      <c r="M15463" s="50">
        <v>1.5579621263711587E-3</v>
      </c>
      <c r="N15463" s="50">
        <v>4.8399999999999999E-2</v>
      </c>
      <c r="O15463" s="50">
        <v>4.8800000000000003E-2</v>
      </c>
      <c r="R15463" s="59"/>
    </row>
    <row r="15464" spans="11:18" x14ac:dyDescent="0.2">
      <c r="K15464" s="17">
        <v>15455</v>
      </c>
      <c r="L15464" s="50">
        <v>1.5152191649673106E-3</v>
      </c>
      <c r="M15464" s="50">
        <v>1.528619172315867E-3</v>
      </c>
      <c r="N15464" s="50">
        <v>4.9599999999999998E-2</v>
      </c>
      <c r="O15464" s="50">
        <v>0.05</v>
      </c>
      <c r="R15464" s="59"/>
    </row>
    <row r="15465" spans="11:18" x14ac:dyDescent="0.2">
      <c r="K15465" s="17">
        <v>15456</v>
      </c>
      <c r="L15465" s="50">
        <v>1.4073331400575057E-3</v>
      </c>
      <c r="M15465" s="50">
        <v>1.4204846995114592E-3</v>
      </c>
      <c r="N15465" s="50">
        <v>4.8800000000000003E-2</v>
      </c>
      <c r="O15465" s="50">
        <v>4.9200000000000001E-2</v>
      </c>
      <c r="R15465" s="59"/>
    </row>
    <row r="15466" spans="11:18" x14ac:dyDescent="0.2">
      <c r="K15466" s="17">
        <v>15457</v>
      </c>
      <c r="L15466" s="50">
        <v>1.7700017270985747E-3</v>
      </c>
      <c r="M15466" s="50">
        <v>1.784589084933348E-3</v>
      </c>
      <c r="N15466" s="50">
        <v>5.3800000000000001E-2</v>
      </c>
      <c r="O15466" s="50">
        <v>5.4199999999999998E-2</v>
      </c>
      <c r="R15466" s="59"/>
    </row>
    <row r="15467" spans="11:18" x14ac:dyDescent="0.2">
      <c r="K15467" s="17">
        <v>15458</v>
      </c>
      <c r="L15467" s="50">
        <v>1.6278064036019764E-3</v>
      </c>
      <c r="M15467" s="50">
        <v>1.6416349767529848E-3</v>
      </c>
      <c r="N15467" s="50">
        <v>5.1400000000000001E-2</v>
      </c>
      <c r="O15467" s="50">
        <v>5.1400000000000001E-2</v>
      </c>
      <c r="R15467" s="59"/>
    </row>
    <row r="15468" spans="11:18" x14ac:dyDescent="0.2">
      <c r="K15468" s="17">
        <v>15459</v>
      </c>
      <c r="L15468" s="50">
        <v>1.9134138958073336E-3</v>
      </c>
      <c r="M15468" s="50">
        <v>1.927022139401462E-3</v>
      </c>
      <c r="N15468" s="50">
        <v>0.05</v>
      </c>
      <c r="O15468" s="50">
        <v>5.0200000000000002E-2</v>
      </c>
      <c r="R15468" s="59"/>
    </row>
    <row r="15469" spans="11:18" x14ac:dyDescent="0.2">
      <c r="K15469" s="17">
        <v>15460</v>
      </c>
      <c r="L15469" s="50">
        <v>1.7501977930162481E-3</v>
      </c>
      <c r="M15469" s="50">
        <v>1.7635830308132192E-3</v>
      </c>
      <c r="N15469" s="50">
        <v>4.9399999999999999E-2</v>
      </c>
      <c r="O15469" s="50">
        <v>4.9599999999999998E-2</v>
      </c>
      <c r="R15469" s="59"/>
    </row>
    <row r="15470" spans="11:18" x14ac:dyDescent="0.2">
      <c r="K15470" s="17">
        <v>15461</v>
      </c>
      <c r="L15470" s="50">
        <v>1.9699990889390489E-3</v>
      </c>
      <c r="M15470" s="50">
        <v>1.9846853260792187E-3</v>
      </c>
      <c r="N15470" s="50">
        <v>5.4199999999999998E-2</v>
      </c>
      <c r="O15470" s="50">
        <v>5.4600000000000003E-2</v>
      </c>
      <c r="R15470" s="59"/>
    </row>
    <row r="15471" spans="11:18" x14ac:dyDescent="0.2">
      <c r="K15471" s="17">
        <v>15462</v>
      </c>
      <c r="L15471" s="50">
        <v>1.8298572712399392E-3</v>
      </c>
      <c r="M15471" s="50">
        <v>1.8442706657221396E-3</v>
      </c>
      <c r="N15471" s="50">
        <v>5.3199999999999997E-2</v>
      </c>
      <c r="O15471" s="50">
        <v>5.3600000000000002E-2</v>
      </c>
      <c r="R15471" s="59"/>
    </row>
    <row r="15472" spans="11:18" x14ac:dyDescent="0.2">
      <c r="K15472" s="17">
        <v>15463</v>
      </c>
      <c r="L15472" s="50">
        <v>1.5924705285724078E-3</v>
      </c>
      <c r="M15472" s="50">
        <v>1.6070117376273427E-3</v>
      </c>
      <c r="N15472" s="50">
        <v>5.3999999999999999E-2</v>
      </c>
      <c r="O15472" s="50">
        <v>5.4600000000000003E-2</v>
      </c>
      <c r="R15472" s="59"/>
    </row>
    <row r="15473" spans="11:18" x14ac:dyDescent="0.2">
      <c r="K15473" s="17">
        <v>15464</v>
      </c>
      <c r="L15473" s="50">
        <v>1.7725857929769262E-3</v>
      </c>
      <c r="M15473" s="50">
        <v>1.7858842806616907E-3</v>
      </c>
      <c r="N15473" s="50">
        <v>4.9000000000000002E-2</v>
      </c>
      <c r="O15473" s="50">
        <v>4.9200000000000001E-2</v>
      </c>
      <c r="R15473" s="59"/>
    </row>
    <row r="15474" spans="11:18" x14ac:dyDescent="0.2">
      <c r="K15474" s="17">
        <v>15465</v>
      </c>
      <c r="L15474" s="50">
        <v>1.5923468833935837E-3</v>
      </c>
      <c r="M15474" s="50">
        <v>1.6046556889762155E-3</v>
      </c>
      <c r="N15474" s="50">
        <v>4.5400000000000003E-2</v>
      </c>
      <c r="O15474" s="50">
        <v>4.58E-2</v>
      </c>
      <c r="R15474" s="59"/>
    </row>
    <row r="15475" spans="11:18" x14ac:dyDescent="0.2">
      <c r="K15475" s="17">
        <v>15466</v>
      </c>
      <c r="L15475" s="50">
        <v>1.3964531271773962E-3</v>
      </c>
      <c r="M15475" s="50">
        <v>1.4078146350211113E-3</v>
      </c>
      <c r="N15475" s="50">
        <v>4.2000000000000003E-2</v>
      </c>
      <c r="O15475" s="50">
        <v>4.2200000000000001E-2</v>
      </c>
      <c r="R15475" s="59"/>
    </row>
    <row r="15476" spans="11:18" x14ac:dyDescent="0.2">
      <c r="K15476" s="17">
        <v>15467</v>
      </c>
      <c r="L15476" s="50">
        <v>1.7572205998932589E-3</v>
      </c>
      <c r="M15476" s="50">
        <v>1.7722296830832171E-3</v>
      </c>
      <c r="N15476" s="50">
        <v>5.5800000000000002E-2</v>
      </c>
      <c r="O15476" s="50">
        <v>5.5800000000000002E-2</v>
      </c>
      <c r="R15476" s="59"/>
    </row>
    <row r="15477" spans="11:18" x14ac:dyDescent="0.2">
      <c r="K15477" s="17">
        <v>15468</v>
      </c>
      <c r="L15477" s="50">
        <v>1.6271816725713429E-3</v>
      </c>
      <c r="M15477" s="50">
        <v>1.6394064346068394E-3</v>
      </c>
      <c r="N15477" s="50">
        <v>4.5199999999999997E-2</v>
      </c>
      <c r="O15477" s="50">
        <v>4.5199999999999997E-2</v>
      </c>
      <c r="R15477" s="59"/>
    </row>
    <row r="15478" spans="11:18" x14ac:dyDescent="0.2">
      <c r="K15478" s="17">
        <v>15469</v>
      </c>
      <c r="L15478" s="50">
        <v>1.637681393487799E-3</v>
      </c>
      <c r="M15478" s="50">
        <v>1.6516280524514894E-3</v>
      </c>
      <c r="N15478" s="50">
        <v>5.16E-2</v>
      </c>
      <c r="O15478" s="50">
        <v>5.2200000000000003E-2</v>
      </c>
      <c r="R15478" s="59"/>
    </row>
    <row r="15479" spans="11:18" x14ac:dyDescent="0.2">
      <c r="K15479" s="17">
        <v>15470</v>
      </c>
      <c r="L15479" s="50">
        <v>1.8223366277828543E-3</v>
      </c>
      <c r="M15479" s="50">
        <v>1.8369805806796994E-3</v>
      </c>
      <c r="N15479" s="50">
        <v>5.3800000000000001E-2</v>
      </c>
      <c r="O15479" s="50">
        <v>5.4800000000000001E-2</v>
      </c>
      <c r="R15479" s="59"/>
    </row>
    <row r="15480" spans="11:18" x14ac:dyDescent="0.2">
      <c r="K15480" s="17">
        <v>15471</v>
      </c>
      <c r="L15480" s="50">
        <v>1.9954299278081089E-3</v>
      </c>
      <c r="M15480" s="50">
        <v>2.0102841927009387E-3</v>
      </c>
      <c r="N15480" s="50">
        <v>5.4600000000000003E-2</v>
      </c>
      <c r="O15480" s="50">
        <v>5.5199999999999999E-2</v>
      </c>
      <c r="R15480" s="59"/>
    </row>
    <row r="15481" spans="11:18" x14ac:dyDescent="0.2">
      <c r="K15481" s="17">
        <v>15472</v>
      </c>
      <c r="L15481" s="50">
        <v>1.8812082623507849E-3</v>
      </c>
      <c r="M15481" s="50">
        <v>1.8956738337807789E-3</v>
      </c>
      <c r="N15481" s="50">
        <v>5.3400000000000003E-2</v>
      </c>
      <c r="O15481" s="50">
        <v>5.3999999999999999E-2</v>
      </c>
      <c r="R15481" s="59"/>
    </row>
    <row r="15482" spans="11:18" x14ac:dyDescent="0.2">
      <c r="K15482" s="17">
        <v>15473</v>
      </c>
      <c r="L15482" s="50">
        <v>1.7600026441505798E-3</v>
      </c>
      <c r="M15482" s="50">
        <v>1.774596488225153E-3</v>
      </c>
      <c r="N15482" s="50">
        <v>5.3999999999999999E-2</v>
      </c>
      <c r="O15482" s="50">
        <v>5.4600000000000003E-2</v>
      </c>
      <c r="R15482" s="59"/>
    </row>
    <row r="15483" spans="11:18" x14ac:dyDescent="0.2">
      <c r="K15483" s="17">
        <v>15474</v>
      </c>
      <c r="L15483" s="50">
        <v>1.6785581575496646E-3</v>
      </c>
      <c r="M15483" s="50">
        <v>1.6913170709629902E-3</v>
      </c>
      <c r="N15483" s="50">
        <v>4.7199999999999999E-2</v>
      </c>
      <c r="O15483" s="50">
        <v>4.7199999999999999E-2</v>
      </c>
      <c r="R15483" s="59"/>
    </row>
    <row r="15484" spans="11:18" x14ac:dyDescent="0.2">
      <c r="K15484" s="17">
        <v>15475</v>
      </c>
      <c r="L15484" s="50">
        <v>1.8766042100970565E-3</v>
      </c>
      <c r="M15484" s="50">
        <v>1.8910834472404038E-3</v>
      </c>
      <c r="N15484" s="50">
        <v>5.3600000000000002E-2</v>
      </c>
      <c r="O15484" s="50">
        <v>5.3600000000000002E-2</v>
      </c>
      <c r="R15484" s="59"/>
    </row>
    <row r="15485" spans="11:18" x14ac:dyDescent="0.2">
      <c r="K15485" s="17">
        <v>15476</v>
      </c>
      <c r="L15485" s="50">
        <v>1.6654442276666259E-3</v>
      </c>
      <c r="M15485" s="50">
        <v>1.678104647141829E-3</v>
      </c>
      <c r="N15485" s="50">
        <v>4.6399999999999997E-2</v>
      </c>
      <c r="O15485" s="50">
        <v>4.7E-2</v>
      </c>
      <c r="R15485" s="59"/>
    </row>
    <row r="15486" spans="11:18" x14ac:dyDescent="0.2">
      <c r="K15486" s="17">
        <v>15477</v>
      </c>
      <c r="L15486" s="50">
        <v>1.8296692898182581E-3</v>
      </c>
      <c r="M15486" s="50">
        <v>1.8430468115503622E-3</v>
      </c>
      <c r="N15486" s="50">
        <v>4.9399999999999999E-2</v>
      </c>
      <c r="O15486" s="50">
        <v>4.9399999999999999E-2</v>
      </c>
      <c r="R15486" s="59"/>
    </row>
    <row r="15487" spans="11:18" x14ac:dyDescent="0.2">
      <c r="K15487" s="17">
        <v>15478</v>
      </c>
      <c r="L15487" s="50">
        <v>1.6675482515587261E-3</v>
      </c>
      <c r="M15487" s="50">
        <v>1.6815566255478631E-3</v>
      </c>
      <c r="N15487" s="50">
        <v>5.16E-2</v>
      </c>
      <c r="O15487" s="50">
        <v>5.2400000000000002E-2</v>
      </c>
      <c r="R15487" s="59"/>
    </row>
    <row r="15488" spans="11:18" x14ac:dyDescent="0.2">
      <c r="K15488" s="17">
        <v>15479</v>
      </c>
      <c r="L15488" s="50">
        <v>1.6465403707751304E-3</v>
      </c>
      <c r="M15488" s="50">
        <v>1.6594956945376875E-3</v>
      </c>
      <c r="N15488" s="50">
        <v>4.8000000000000001E-2</v>
      </c>
      <c r="O15488" s="50">
        <v>4.8000000000000001E-2</v>
      </c>
      <c r="R15488" s="59"/>
    </row>
    <row r="15489" spans="11:18" x14ac:dyDescent="0.2">
      <c r="K15489" s="17">
        <v>15480</v>
      </c>
      <c r="L15489" s="50">
        <v>2.057753969515492E-3</v>
      </c>
      <c r="M15489" s="50">
        <v>2.0736384710259158E-3</v>
      </c>
      <c r="N15489" s="50">
        <v>5.8400000000000001E-2</v>
      </c>
      <c r="O15489" s="50">
        <v>5.9200000000000003E-2</v>
      </c>
      <c r="R15489" s="59"/>
    </row>
    <row r="15490" spans="11:18" x14ac:dyDescent="0.2">
      <c r="K15490" s="17">
        <v>15481</v>
      </c>
      <c r="L15490" s="50">
        <v>1.8281458896757623E-3</v>
      </c>
      <c r="M15490" s="50">
        <v>1.8422083698476908E-3</v>
      </c>
      <c r="N15490" s="50">
        <v>5.1999999999999998E-2</v>
      </c>
      <c r="O15490" s="50">
        <v>5.2200000000000003E-2</v>
      </c>
      <c r="R15490" s="59"/>
    </row>
    <row r="15491" spans="11:18" x14ac:dyDescent="0.2">
      <c r="K15491" s="17">
        <v>15482</v>
      </c>
      <c r="L15491" s="50">
        <v>1.8635443729018981E-3</v>
      </c>
      <c r="M15491" s="50">
        <v>1.8786892615972495E-3</v>
      </c>
      <c r="N15491" s="50">
        <v>5.6000000000000001E-2</v>
      </c>
      <c r="O15491" s="50">
        <v>5.6599999999999998E-2</v>
      </c>
      <c r="R15491" s="59"/>
    </row>
    <row r="15492" spans="11:18" x14ac:dyDescent="0.2">
      <c r="K15492" s="17">
        <v>15483</v>
      </c>
      <c r="L15492" s="50">
        <v>1.8641775141573951E-3</v>
      </c>
      <c r="M15492" s="50">
        <v>1.8795190322641307E-3</v>
      </c>
      <c r="N15492" s="50">
        <v>5.6800000000000003E-2</v>
      </c>
      <c r="O15492" s="50">
        <v>5.7599999999999998E-2</v>
      </c>
      <c r="R15492" s="59"/>
    </row>
    <row r="15493" spans="11:18" x14ac:dyDescent="0.2">
      <c r="K15493" s="17">
        <v>15484</v>
      </c>
      <c r="L15493" s="50">
        <v>1.5470311124553843E-3</v>
      </c>
      <c r="M15493" s="50">
        <v>1.5597166188541013E-3</v>
      </c>
      <c r="N15493" s="50">
        <v>4.7E-2</v>
      </c>
      <c r="O15493" s="50">
        <v>4.7199999999999999E-2</v>
      </c>
      <c r="R15493" s="59"/>
    </row>
    <row r="15494" spans="11:18" x14ac:dyDescent="0.2">
      <c r="K15494" s="17">
        <v>15485</v>
      </c>
      <c r="L15494" s="50">
        <v>1.8864344987473164E-3</v>
      </c>
      <c r="M15494" s="50">
        <v>1.9009100437357707E-3</v>
      </c>
      <c r="N15494" s="50">
        <v>5.3199999999999997E-2</v>
      </c>
      <c r="O15494" s="50">
        <v>5.3999999999999999E-2</v>
      </c>
      <c r="R15494" s="59"/>
    </row>
    <row r="15495" spans="11:18" x14ac:dyDescent="0.2">
      <c r="K15495" s="17">
        <v>15486</v>
      </c>
      <c r="L15495" s="50">
        <v>1.6915512261363183E-3</v>
      </c>
      <c r="M15495" s="50">
        <v>1.7053208979966104E-3</v>
      </c>
      <c r="N15495" s="50">
        <v>5.0999999999999997E-2</v>
      </c>
      <c r="O15495" s="50">
        <v>5.1200000000000002E-2</v>
      </c>
      <c r="R15495" s="59"/>
    </row>
    <row r="15496" spans="11:18" x14ac:dyDescent="0.2">
      <c r="K15496" s="17">
        <v>15487</v>
      </c>
      <c r="L15496" s="50">
        <v>1.590143090371181E-3</v>
      </c>
      <c r="M15496" s="50">
        <v>1.6026660736514081E-3</v>
      </c>
      <c r="N15496" s="50">
        <v>4.6399999999999997E-2</v>
      </c>
      <c r="O15496" s="50">
        <v>4.6399999999999997E-2</v>
      </c>
      <c r="R15496" s="59"/>
    </row>
    <row r="15497" spans="11:18" x14ac:dyDescent="0.2">
      <c r="K15497" s="17">
        <v>15488</v>
      </c>
      <c r="L15497" s="50">
        <v>1.9879999009422508E-3</v>
      </c>
      <c r="M15497" s="50">
        <v>2.0024149638854958E-3</v>
      </c>
      <c r="N15497" s="50">
        <v>5.2999999999999999E-2</v>
      </c>
      <c r="O15497" s="50">
        <v>5.3600000000000002E-2</v>
      </c>
      <c r="R15497" s="59"/>
    </row>
    <row r="15498" spans="11:18" x14ac:dyDescent="0.2">
      <c r="K15498" s="17">
        <v>15489</v>
      </c>
      <c r="L15498" s="50">
        <v>1.793938362864628E-3</v>
      </c>
      <c r="M15498" s="50">
        <v>1.8085456610749144E-3</v>
      </c>
      <c r="N15498" s="50">
        <v>5.4199999999999998E-2</v>
      </c>
      <c r="O15498" s="50">
        <v>5.4199999999999998E-2</v>
      </c>
      <c r="R15498" s="59"/>
    </row>
    <row r="15499" spans="11:18" x14ac:dyDescent="0.2">
      <c r="K15499" s="17">
        <v>15490</v>
      </c>
      <c r="L15499" s="50">
        <v>1.8635951719397663E-3</v>
      </c>
      <c r="M15499" s="50">
        <v>1.8776088066128273E-3</v>
      </c>
      <c r="N15499" s="50">
        <v>5.16E-2</v>
      </c>
      <c r="O15499" s="50">
        <v>5.1999999999999998E-2</v>
      </c>
      <c r="R15499" s="59"/>
    </row>
    <row r="15500" spans="11:18" x14ac:dyDescent="0.2">
      <c r="K15500" s="17">
        <v>15491</v>
      </c>
      <c r="L15500" s="50">
        <v>1.768800684458267E-3</v>
      </c>
      <c r="M15500" s="50">
        <v>1.7822852002717263E-3</v>
      </c>
      <c r="N15500" s="50">
        <v>4.9799999999999997E-2</v>
      </c>
      <c r="O15500" s="50">
        <v>5.0200000000000002E-2</v>
      </c>
      <c r="R15500" s="59"/>
    </row>
    <row r="15501" spans="11:18" x14ac:dyDescent="0.2">
      <c r="K15501" s="17">
        <v>15492</v>
      </c>
      <c r="L15501" s="50">
        <v>1.8206177808184347E-3</v>
      </c>
      <c r="M15501" s="50">
        <v>1.8344796368189467E-3</v>
      </c>
      <c r="N15501" s="50">
        <v>5.1200000000000002E-2</v>
      </c>
      <c r="O15501" s="50">
        <v>5.16E-2</v>
      </c>
      <c r="R15501" s="59"/>
    </row>
    <row r="15502" spans="11:18" x14ac:dyDescent="0.2">
      <c r="K15502" s="17">
        <v>15493</v>
      </c>
      <c r="L15502" s="50">
        <v>1.8841003313100056E-3</v>
      </c>
      <c r="M15502" s="50">
        <v>1.8980130067661352E-3</v>
      </c>
      <c r="N15502" s="50">
        <v>5.1400000000000001E-2</v>
      </c>
      <c r="O15502" s="50">
        <v>5.1400000000000001E-2</v>
      </c>
      <c r="R15502" s="59"/>
    </row>
    <row r="15503" spans="11:18" x14ac:dyDescent="0.2">
      <c r="K15503" s="17">
        <v>15494</v>
      </c>
      <c r="L15503" s="50">
        <v>1.9941685143039273E-3</v>
      </c>
      <c r="M15503" s="50">
        <v>2.008657967995868E-3</v>
      </c>
      <c r="N15503" s="50">
        <v>5.3199999999999997E-2</v>
      </c>
      <c r="O15503" s="50">
        <v>5.3800000000000001E-2</v>
      </c>
      <c r="R15503" s="59"/>
    </row>
    <row r="15504" spans="11:18" x14ac:dyDescent="0.2">
      <c r="K15504" s="17">
        <v>15495</v>
      </c>
      <c r="L15504" s="50">
        <v>1.8320100343008796E-3</v>
      </c>
      <c r="M15504" s="50">
        <v>1.846267721043062E-3</v>
      </c>
      <c r="N15504" s="50">
        <v>5.28E-2</v>
      </c>
      <c r="O15504" s="50">
        <v>5.28E-2</v>
      </c>
      <c r="R15504" s="59"/>
    </row>
    <row r="15505" spans="11:18" x14ac:dyDescent="0.2">
      <c r="K15505" s="17">
        <v>15496</v>
      </c>
      <c r="L15505" s="50">
        <v>1.7016282922746879E-3</v>
      </c>
      <c r="M15505" s="50">
        <v>1.7157913966032818E-3</v>
      </c>
      <c r="N15505" s="50">
        <v>5.2400000000000002E-2</v>
      </c>
      <c r="O15505" s="50">
        <v>5.28E-2</v>
      </c>
      <c r="R15505" s="59"/>
    </row>
    <row r="15506" spans="11:18" x14ac:dyDescent="0.2">
      <c r="K15506" s="17">
        <v>15497</v>
      </c>
      <c r="L15506" s="50">
        <v>1.6760487709792094E-3</v>
      </c>
      <c r="M15506" s="50">
        <v>1.6897222858771109E-3</v>
      </c>
      <c r="N15506" s="50">
        <v>5.04E-2</v>
      </c>
      <c r="O15506" s="50">
        <v>5.0999999999999997E-2</v>
      </c>
      <c r="R15506" s="59"/>
    </row>
    <row r="15507" spans="11:18" x14ac:dyDescent="0.2">
      <c r="K15507" s="17">
        <v>15498</v>
      </c>
      <c r="L15507" s="50">
        <v>1.6225415733329425E-3</v>
      </c>
      <c r="M15507" s="50">
        <v>1.63664969829251E-3</v>
      </c>
      <c r="N15507" s="50">
        <v>5.1799999999999999E-2</v>
      </c>
      <c r="O15507" s="50">
        <v>5.28E-2</v>
      </c>
      <c r="R15507" s="59"/>
    </row>
    <row r="15508" spans="11:18" x14ac:dyDescent="0.2">
      <c r="K15508" s="17">
        <v>15499</v>
      </c>
      <c r="L15508" s="50">
        <v>1.7084129316007602E-3</v>
      </c>
      <c r="M15508" s="50">
        <v>1.7209229956474509E-3</v>
      </c>
      <c r="N15508" s="50">
        <v>4.6199999999999998E-2</v>
      </c>
      <c r="O15508" s="50">
        <v>4.6199999999999998E-2</v>
      </c>
      <c r="R15508" s="59"/>
    </row>
    <row r="15509" spans="11:18" x14ac:dyDescent="0.2">
      <c r="K15509" s="17">
        <v>15500</v>
      </c>
      <c r="L15509" s="50">
        <v>1.6261535425568148E-3</v>
      </c>
      <c r="M15509" s="50">
        <v>1.639795246502447E-3</v>
      </c>
      <c r="N15509" s="50">
        <v>5.04E-2</v>
      </c>
      <c r="O15509" s="50">
        <v>5.0999999999999997E-2</v>
      </c>
      <c r="R15509" s="59"/>
    </row>
    <row r="15510" spans="11:18" x14ac:dyDescent="0.2">
      <c r="K15510" s="17">
        <v>15501</v>
      </c>
      <c r="L15510" s="50">
        <v>1.6617131908731803E-3</v>
      </c>
      <c r="M15510" s="50">
        <v>1.6756611065414559E-3</v>
      </c>
      <c r="N15510" s="50">
        <v>5.16E-2</v>
      </c>
      <c r="O15510" s="50">
        <v>5.1999999999999998E-2</v>
      </c>
      <c r="R15510" s="59"/>
    </row>
    <row r="15511" spans="11:18" x14ac:dyDescent="0.2">
      <c r="K15511" s="17">
        <v>15502</v>
      </c>
      <c r="L15511" s="50">
        <v>1.8681584164324978E-3</v>
      </c>
      <c r="M15511" s="50">
        <v>1.8814213604353956E-3</v>
      </c>
      <c r="N15511" s="50">
        <v>4.8800000000000003E-2</v>
      </c>
      <c r="O15511" s="50">
        <v>4.9000000000000002E-2</v>
      </c>
      <c r="R15511" s="59"/>
    </row>
    <row r="15512" spans="11:18" x14ac:dyDescent="0.2">
      <c r="K15512" s="17">
        <v>15503</v>
      </c>
      <c r="L15512" s="50">
        <v>1.7892928519790087E-3</v>
      </c>
      <c r="M15512" s="50">
        <v>1.8029157704162423E-3</v>
      </c>
      <c r="N15512" s="50">
        <v>5.04E-2</v>
      </c>
      <c r="O15512" s="50">
        <v>5.04E-2</v>
      </c>
      <c r="R15512" s="59"/>
    </row>
    <row r="15513" spans="11:18" x14ac:dyDescent="0.2">
      <c r="K15513" s="17">
        <v>15504</v>
      </c>
      <c r="L15513" s="50">
        <v>1.8482225667424473E-3</v>
      </c>
      <c r="M15513" s="50">
        <v>1.8625030181371543E-3</v>
      </c>
      <c r="N15513" s="50">
        <v>5.2600000000000001E-2</v>
      </c>
      <c r="O15513" s="50">
        <v>5.3199999999999997E-2</v>
      </c>
      <c r="R15513" s="59"/>
    </row>
    <row r="15514" spans="11:18" x14ac:dyDescent="0.2">
      <c r="K15514" s="17">
        <v>15505</v>
      </c>
      <c r="L15514" s="50">
        <v>1.8715787135689852E-3</v>
      </c>
      <c r="M15514" s="50">
        <v>1.8858146992920322E-3</v>
      </c>
      <c r="N15514" s="50">
        <v>5.2400000000000002E-2</v>
      </c>
      <c r="O15514" s="50">
        <v>5.28E-2</v>
      </c>
      <c r="R15514" s="59"/>
    </row>
    <row r="15515" spans="11:18" x14ac:dyDescent="0.2">
      <c r="K15515" s="17">
        <v>15506</v>
      </c>
      <c r="L15515" s="50">
        <v>1.7779806490410318E-3</v>
      </c>
      <c r="M15515" s="50">
        <v>1.7918585015500206E-3</v>
      </c>
      <c r="N15515" s="50">
        <v>5.1400000000000001E-2</v>
      </c>
      <c r="O15515" s="50">
        <v>5.1400000000000001E-2</v>
      </c>
      <c r="R15515" s="59"/>
    </row>
    <row r="15516" spans="11:18" x14ac:dyDescent="0.2">
      <c r="K15516" s="17">
        <v>15507</v>
      </c>
      <c r="L15516" s="50">
        <v>1.6957477868699534E-3</v>
      </c>
      <c r="M15516" s="50">
        <v>1.7110485040664144E-3</v>
      </c>
      <c r="N15516" s="50">
        <v>5.6800000000000003E-2</v>
      </c>
      <c r="O15516" s="50">
        <v>5.7200000000000001E-2</v>
      </c>
      <c r="R15516" s="59"/>
    </row>
    <row r="15517" spans="11:18" x14ac:dyDescent="0.2">
      <c r="K15517" s="17">
        <v>15508</v>
      </c>
      <c r="L15517" s="50">
        <v>1.587283416752392E-3</v>
      </c>
      <c r="M15517" s="50">
        <v>1.6014308529954579E-3</v>
      </c>
      <c r="N15517" s="50">
        <v>5.2600000000000001E-2</v>
      </c>
      <c r="O15517" s="50">
        <v>5.28E-2</v>
      </c>
      <c r="R15517" s="59"/>
    </row>
    <row r="15518" spans="11:18" x14ac:dyDescent="0.2">
      <c r="K15518" s="17">
        <v>15509</v>
      </c>
      <c r="L15518" s="50">
        <v>1.8341498542690264E-3</v>
      </c>
      <c r="M15518" s="50">
        <v>1.8481902602297496E-3</v>
      </c>
      <c r="N15518" s="50">
        <v>5.1799999999999999E-2</v>
      </c>
      <c r="O15518" s="50">
        <v>5.2400000000000002E-2</v>
      </c>
      <c r="R15518" s="59"/>
    </row>
    <row r="15519" spans="11:18" x14ac:dyDescent="0.2">
      <c r="K15519" s="17">
        <v>15510</v>
      </c>
      <c r="L15519" s="50">
        <v>1.6821712588357051E-3</v>
      </c>
      <c r="M15519" s="50">
        <v>1.6963650269576629E-3</v>
      </c>
      <c r="N15519" s="50">
        <v>5.2400000000000002E-2</v>
      </c>
      <c r="O15519" s="50">
        <v>5.3400000000000003E-2</v>
      </c>
      <c r="R15519" s="59"/>
    </row>
    <row r="15520" spans="11:18" x14ac:dyDescent="0.2">
      <c r="K15520" s="17">
        <v>15511</v>
      </c>
      <c r="L15520" s="50">
        <v>1.6333996130097298E-3</v>
      </c>
      <c r="M15520" s="50">
        <v>1.6473852092486578E-3</v>
      </c>
      <c r="N15520" s="50">
        <v>5.1999999999999998E-2</v>
      </c>
      <c r="O15520" s="50">
        <v>5.1999999999999998E-2</v>
      </c>
      <c r="R15520" s="59"/>
    </row>
    <row r="15521" spans="11:18" x14ac:dyDescent="0.2">
      <c r="K15521" s="17">
        <v>15512</v>
      </c>
      <c r="L15521" s="50">
        <v>2.0438796068783334E-3</v>
      </c>
      <c r="M15521" s="50">
        <v>2.0590685556371334E-3</v>
      </c>
      <c r="N15521" s="50">
        <v>5.6000000000000001E-2</v>
      </c>
      <c r="O15521" s="50">
        <v>5.62E-2</v>
      </c>
      <c r="R15521" s="59"/>
    </row>
    <row r="15522" spans="11:18" x14ac:dyDescent="0.2">
      <c r="K15522" s="17">
        <v>15513</v>
      </c>
      <c r="L15522" s="50">
        <v>1.5969464833968817E-3</v>
      </c>
      <c r="M15522" s="50">
        <v>1.6096093591764216E-3</v>
      </c>
      <c r="N15522" s="50">
        <v>4.6600000000000003E-2</v>
      </c>
      <c r="O15522" s="50">
        <v>4.7E-2</v>
      </c>
      <c r="R15522" s="59"/>
    </row>
    <row r="15523" spans="11:18" x14ac:dyDescent="0.2">
      <c r="K15523" s="17">
        <v>15514</v>
      </c>
      <c r="L15523" s="50">
        <v>1.8349307946021413E-3</v>
      </c>
      <c r="M15523" s="50">
        <v>1.8496843787792134E-3</v>
      </c>
      <c r="N15523" s="50">
        <v>5.4600000000000003E-2</v>
      </c>
      <c r="O15523" s="50">
        <v>5.4800000000000001E-2</v>
      </c>
      <c r="R15523" s="59"/>
    </row>
    <row r="15524" spans="11:18" x14ac:dyDescent="0.2">
      <c r="K15524" s="17">
        <v>15515</v>
      </c>
      <c r="L15524" s="50">
        <v>1.8716102937414668E-3</v>
      </c>
      <c r="M15524" s="50">
        <v>1.8862430798300234E-3</v>
      </c>
      <c r="N15524" s="50">
        <v>5.4199999999999998E-2</v>
      </c>
      <c r="O15524" s="50">
        <v>5.4199999999999998E-2</v>
      </c>
      <c r="R15524" s="59"/>
    </row>
    <row r="15525" spans="11:18" x14ac:dyDescent="0.2">
      <c r="K15525" s="17">
        <v>15516</v>
      </c>
      <c r="L15525" s="50">
        <v>1.5607785290148151E-3</v>
      </c>
      <c r="M15525" s="50">
        <v>1.5735210129969826E-3</v>
      </c>
      <c r="N15525" s="50">
        <v>4.7199999999999999E-2</v>
      </c>
      <c r="O15525" s="50">
        <v>4.7399999999999998E-2</v>
      </c>
      <c r="R15525" s="59"/>
    </row>
    <row r="15526" spans="11:18" x14ac:dyDescent="0.2">
      <c r="K15526" s="17">
        <v>15517</v>
      </c>
      <c r="L15526" s="50">
        <v>1.5983054532105851E-3</v>
      </c>
      <c r="M15526" s="50">
        <v>1.611297172618428E-3</v>
      </c>
      <c r="N15526" s="50">
        <v>4.82E-2</v>
      </c>
      <c r="O15526" s="50">
        <v>4.8399999999999999E-2</v>
      </c>
      <c r="R15526" s="59"/>
    </row>
    <row r="15527" spans="11:18" x14ac:dyDescent="0.2">
      <c r="K15527" s="17">
        <v>15518</v>
      </c>
      <c r="L15527" s="50">
        <v>1.7615915586645368E-3</v>
      </c>
      <c r="M15527" s="50">
        <v>1.7764905098458482E-3</v>
      </c>
      <c r="N15527" s="50">
        <v>5.5E-2</v>
      </c>
      <c r="O15527" s="50">
        <v>5.5599999999999997E-2</v>
      </c>
      <c r="R15527" s="59"/>
    </row>
    <row r="15528" spans="11:18" x14ac:dyDescent="0.2">
      <c r="K15528" s="17">
        <v>15519</v>
      </c>
      <c r="L15528" s="50">
        <v>1.7668827682026827E-3</v>
      </c>
      <c r="M15528" s="50">
        <v>1.7803431451305809E-3</v>
      </c>
      <c r="N15528" s="50">
        <v>4.9799999999999997E-2</v>
      </c>
      <c r="O15528" s="50">
        <v>4.9799999999999997E-2</v>
      </c>
      <c r="R15528" s="59"/>
    </row>
    <row r="15529" spans="11:18" x14ac:dyDescent="0.2">
      <c r="K15529" s="17">
        <v>15520</v>
      </c>
      <c r="L15529" s="50">
        <v>1.708474880498002E-3</v>
      </c>
      <c r="M15529" s="50">
        <v>1.7231093094247267E-3</v>
      </c>
      <c r="N15529" s="50">
        <v>5.4399999999999997E-2</v>
      </c>
      <c r="O15529" s="50">
        <v>5.4600000000000003E-2</v>
      </c>
      <c r="R15529" s="59"/>
    </row>
    <row r="15530" spans="11:18" x14ac:dyDescent="0.2">
      <c r="K15530" s="17">
        <v>15521</v>
      </c>
      <c r="L15530" s="50">
        <v>1.8749647919944436E-3</v>
      </c>
      <c r="M15530" s="50">
        <v>1.889242300542153E-3</v>
      </c>
      <c r="N15530" s="50">
        <v>5.2600000000000001E-2</v>
      </c>
      <c r="O15530" s="50">
        <v>5.3199999999999997E-2</v>
      </c>
      <c r="R15530" s="59"/>
    </row>
    <row r="15531" spans="11:18" x14ac:dyDescent="0.2">
      <c r="K15531" s="17">
        <v>15522</v>
      </c>
      <c r="L15531" s="50">
        <v>1.6054803725191746E-3</v>
      </c>
      <c r="M15531" s="50">
        <v>1.618769214397857E-3</v>
      </c>
      <c r="N15531" s="50">
        <v>4.9200000000000001E-2</v>
      </c>
      <c r="O15531" s="50">
        <v>4.9399999999999999E-2</v>
      </c>
      <c r="R15531" s="59"/>
    </row>
    <row r="15532" spans="11:18" x14ac:dyDescent="0.2">
      <c r="K15532" s="17">
        <v>15523</v>
      </c>
      <c r="L15532" s="50">
        <v>1.8101600882111835E-3</v>
      </c>
      <c r="M15532" s="50">
        <v>1.8246175218578095E-3</v>
      </c>
      <c r="N15532" s="50">
        <v>5.3600000000000002E-2</v>
      </c>
      <c r="O15532" s="50">
        <v>5.3600000000000002E-2</v>
      </c>
      <c r="R15532" s="59"/>
    </row>
    <row r="15533" spans="11:18" x14ac:dyDescent="0.2">
      <c r="K15533" s="17">
        <v>15524</v>
      </c>
      <c r="L15533" s="50">
        <v>1.9071208346379709E-3</v>
      </c>
      <c r="M15533" s="50">
        <v>1.9220239195816894E-3</v>
      </c>
      <c r="N15533" s="50">
        <v>5.5199999999999999E-2</v>
      </c>
      <c r="O15533" s="50">
        <v>5.5199999999999999E-2</v>
      </c>
      <c r="R15533" s="59"/>
    </row>
    <row r="15534" spans="11:18" x14ac:dyDescent="0.2">
      <c r="K15534" s="17">
        <v>15525</v>
      </c>
      <c r="L15534" s="50">
        <v>1.4931699461782561E-3</v>
      </c>
      <c r="M15534" s="50">
        <v>1.5057108047142086E-3</v>
      </c>
      <c r="N15534" s="50">
        <v>4.6199999999999998E-2</v>
      </c>
      <c r="O15534" s="50">
        <v>4.6800000000000001E-2</v>
      </c>
      <c r="R15534" s="59"/>
    </row>
    <row r="15535" spans="11:18" x14ac:dyDescent="0.2">
      <c r="K15535" s="17">
        <v>15526</v>
      </c>
      <c r="L15535" s="50">
        <v>1.8295515023000713E-3</v>
      </c>
      <c r="M15535" s="50">
        <v>1.8436682985445985E-3</v>
      </c>
      <c r="N15535" s="50">
        <v>5.2200000000000003E-2</v>
      </c>
      <c r="O15535" s="50">
        <v>5.2600000000000001E-2</v>
      </c>
      <c r="R15535" s="59"/>
    </row>
    <row r="15536" spans="11:18" x14ac:dyDescent="0.2">
      <c r="K15536" s="17">
        <v>15527</v>
      </c>
      <c r="L15536" s="50">
        <v>1.9706517831311028E-3</v>
      </c>
      <c r="M15536" s="50">
        <v>1.9857945524017237E-3</v>
      </c>
      <c r="N15536" s="50">
        <v>5.6000000000000001E-2</v>
      </c>
      <c r="O15536" s="50">
        <v>5.62E-2</v>
      </c>
      <c r="R15536" s="59"/>
    </row>
    <row r="15537" spans="11:18" x14ac:dyDescent="0.2">
      <c r="K15537" s="17">
        <v>15528</v>
      </c>
      <c r="L15537" s="50">
        <v>1.9976417543226461E-3</v>
      </c>
      <c r="M15537" s="50">
        <v>2.0124905142905694E-3</v>
      </c>
      <c r="N15537" s="50">
        <v>5.4800000000000001E-2</v>
      </c>
      <c r="O15537" s="50">
        <v>5.5E-2</v>
      </c>
      <c r="R15537" s="59"/>
    </row>
    <row r="15538" spans="11:18" x14ac:dyDescent="0.2">
      <c r="K15538" s="17">
        <v>15529</v>
      </c>
      <c r="L15538" s="50">
        <v>1.8467114285622113E-3</v>
      </c>
      <c r="M15538" s="50">
        <v>1.8613116004328684E-3</v>
      </c>
      <c r="N15538" s="50">
        <v>5.3800000000000001E-2</v>
      </c>
      <c r="O15538" s="50">
        <v>5.4199999999999998E-2</v>
      </c>
      <c r="R15538" s="59"/>
    </row>
    <row r="15539" spans="11:18" x14ac:dyDescent="0.2">
      <c r="K15539" s="17">
        <v>15530</v>
      </c>
      <c r="L15539" s="50">
        <v>1.6001888640036273E-3</v>
      </c>
      <c r="M15539" s="50">
        <v>1.6132357511323193E-3</v>
      </c>
      <c r="N15539" s="50">
        <v>4.82E-2</v>
      </c>
      <c r="O15539" s="50">
        <v>4.8599999999999997E-2</v>
      </c>
      <c r="R15539" s="59"/>
    </row>
    <row r="15540" spans="11:18" x14ac:dyDescent="0.2">
      <c r="K15540" s="17">
        <v>15531</v>
      </c>
      <c r="L15540" s="50">
        <v>1.6382167662567578E-3</v>
      </c>
      <c r="M15540" s="50">
        <v>1.650814247281729E-3</v>
      </c>
      <c r="N15540" s="50">
        <v>4.6399999999999997E-2</v>
      </c>
      <c r="O15540" s="50">
        <v>4.6800000000000001E-2</v>
      </c>
      <c r="R15540" s="59"/>
    </row>
    <row r="15541" spans="11:18" x14ac:dyDescent="0.2">
      <c r="K15541" s="17">
        <v>15532</v>
      </c>
      <c r="L15541" s="50">
        <v>1.4990707087527992E-3</v>
      </c>
      <c r="M15541" s="50">
        <v>1.5120255050863783E-3</v>
      </c>
      <c r="N15541" s="50">
        <v>4.7800000000000002E-2</v>
      </c>
      <c r="O15541" s="50">
        <v>4.8800000000000003E-2</v>
      </c>
      <c r="R15541" s="59"/>
    </row>
    <row r="15542" spans="11:18" x14ac:dyDescent="0.2">
      <c r="K15542" s="17">
        <v>15533</v>
      </c>
      <c r="L15542" s="50">
        <v>1.7773895372521482E-3</v>
      </c>
      <c r="M15542" s="50">
        <v>1.7916742911682001E-3</v>
      </c>
      <c r="N15542" s="50">
        <v>5.28E-2</v>
      </c>
      <c r="O15542" s="50">
        <v>5.3199999999999997E-2</v>
      </c>
      <c r="R15542" s="59"/>
    </row>
    <row r="15543" spans="11:18" x14ac:dyDescent="0.2">
      <c r="K15543" s="17">
        <v>15534</v>
      </c>
      <c r="L15543" s="50">
        <v>1.9527255538734078E-3</v>
      </c>
      <c r="M15543" s="50">
        <v>1.9673199544598366E-3</v>
      </c>
      <c r="N15543" s="50">
        <v>5.3600000000000002E-2</v>
      </c>
      <c r="O15543" s="50">
        <v>5.4399999999999997E-2</v>
      </c>
      <c r="R15543" s="59"/>
    </row>
    <row r="15544" spans="11:18" x14ac:dyDescent="0.2">
      <c r="K15544" s="17">
        <v>15535</v>
      </c>
      <c r="L15544" s="50">
        <v>1.5450973605246163E-3</v>
      </c>
      <c r="M15544" s="50">
        <v>1.5581428405978504E-3</v>
      </c>
      <c r="N15544" s="50">
        <v>4.8399999999999999E-2</v>
      </c>
      <c r="O15544" s="50">
        <v>4.8800000000000003E-2</v>
      </c>
      <c r="R15544" s="59"/>
    </row>
    <row r="15545" spans="11:18" x14ac:dyDescent="0.2">
      <c r="K15545" s="17">
        <v>15536</v>
      </c>
      <c r="L15545" s="50">
        <v>1.6439556852095667E-3</v>
      </c>
      <c r="M15545" s="50">
        <v>1.656771205165868E-3</v>
      </c>
      <c r="N15545" s="50">
        <v>4.7199999999999999E-2</v>
      </c>
      <c r="O15545" s="50">
        <v>4.7600000000000003E-2</v>
      </c>
      <c r="R15545" s="59"/>
    </row>
    <row r="15546" spans="11:18" x14ac:dyDescent="0.2">
      <c r="K15546" s="17">
        <v>15537</v>
      </c>
      <c r="L15546" s="50">
        <v>1.6810289034642236E-3</v>
      </c>
      <c r="M15546" s="50">
        <v>1.6943199862388318E-3</v>
      </c>
      <c r="N15546" s="50">
        <v>4.9200000000000001E-2</v>
      </c>
      <c r="O15546" s="50">
        <v>4.9399999999999999E-2</v>
      </c>
      <c r="R15546" s="59"/>
    </row>
    <row r="15547" spans="11:18" x14ac:dyDescent="0.2">
      <c r="K15547" s="17">
        <v>15538</v>
      </c>
      <c r="L15547" s="50">
        <v>1.6132609960782948E-3</v>
      </c>
      <c r="M15547" s="50">
        <v>1.6261822643300603E-3</v>
      </c>
      <c r="N15547" s="50">
        <v>4.7800000000000002E-2</v>
      </c>
      <c r="O15547" s="50">
        <v>4.8000000000000001E-2</v>
      </c>
      <c r="R15547" s="59"/>
    </row>
    <row r="15548" spans="11:18" x14ac:dyDescent="0.2">
      <c r="K15548" s="17">
        <v>15539</v>
      </c>
      <c r="L15548" s="50">
        <v>1.746689795424114E-3</v>
      </c>
      <c r="M15548" s="50">
        <v>1.7602987337593079E-3</v>
      </c>
      <c r="N15548" s="50">
        <v>5.04E-2</v>
      </c>
      <c r="O15548" s="50">
        <v>5.04E-2</v>
      </c>
      <c r="R15548" s="59"/>
    </row>
    <row r="15549" spans="11:18" x14ac:dyDescent="0.2">
      <c r="K15549" s="17">
        <v>15540</v>
      </c>
      <c r="L15549" s="50">
        <v>1.661861863701711E-3</v>
      </c>
      <c r="M15549" s="50">
        <v>1.6763722690919212E-3</v>
      </c>
      <c r="N15549" s="50">
        <v>5.3800000000000001E-2</v>
      </c>
      <c r="O15549" s="50">
        <v>5.3999999999999999E-2</v>
      </c>
      <c r="R15549" s="59"/>
    </row>
    <row r="15550" spans="11:18" x14ac:dyDescent="0.2">
      <c r="K15550" s="17">
        <v>15541</v>
      </c>
      <c r="L15550" s="50">
        <v>1.7025012458608939E-3</v>
      </c>
      <c r="M15550" s="50">
        <v>1.716676568330938E-3</v>
      </c>
      <c r="N15550" s="50">
        <v>5.2200000000000003E-2</v>
      </c>
      <c r="O15550" s="50">
        <v>5.2999999999999999E-2</v>
      </c>
      <c r="R15550" s="59"/>
    </row>
    <row r="15551" spans="11:18" x14ac:dyDescent="0.2">
      <c r="K15551" s="17">
        <v>15542</v>
      </c>
      <c r="L15551" s="50">
        <v>1.9627474208707626E-3</v>
      </c>
      <c r="M15551" s="50">
        <v>1.9773583841835832E-3</v>
      </c>
      <c r="N15551" s="50">
        <v>5.3999999999999999E-2</v>
      </c>
      <c r="O15551" s="50">
        <v>5.3999999999999999E-2</v>
      </c>
      <c r="R15551" s="59"/>
    </row>
    <row r="15552" spans="11:18" x14ac:dyDescent="0.2">
      <c r="K15552" s="17">
        <v>15543</v>
      </c>
      <c r="L15552" s="50">
        <v>1.652756380218424E-3</v>
      </c>
      <c r="M15552" s="50">
        <v>1.6663815415225479E-3</v>
      </c>
      <c r="N15552" s="50">
        <v>5.0200000000000002E-2</v>
      </c>
      <c r="O15552" s="50">
        <v>5.0599999999999999E-2</v>
      </c>
      <c r="R15552" s="59"/>
    </row>
    <row r="15553" spans="11:18" x14ac:dyDescent="0.2">
      <c r="K15553" s="17">
        <v>15544</v>
      </c>
      <c r="L15553" s="50">
        <v>1.6704969287645681E-3</v>
      </c>
      <c r="M15553" s="50">
        <v>1.6845542852316842E-3</v>
      </c>
      <c r="N15553" s="50">
        <v>5.1999999999999998E-2</v>
      </c>
      <c r="O15553" s="50">
        <v>5.2400000000000002E-2</v>
      </c>
      <c r="R15553" s="59"/>
    </row>
    <row r="15554" spans="11:18" x14ac:dyDescent="0.2">
      <c r="K15554" s="17">
        <v>15545</v>
      </c>
      <c r="L15554" s="50">
        <v>1.6894119555143671E-3</v>
      </c>
      <c r="M15554" s="50">
        <v>1.7025453357666365E-3</v>
      </c>
      <c r="N15554" s="50">
        <v>4.8599999999999997E-2</v>
      </c>
      <c r="O15554" s="50">
        <v>4.8800000000000003E-2</v>
      </c>
      <c r="R15554" s="59"/>
    </row>
    <row r="15555" spans="11:18" x14ac:dyDescent="0.2">
      <c r="K15555" s="17">
        <v>15546</v>
      </c>
      <c r="L15555" s="50">
        <v>1.617885433998703E-3</v>
      </c>
      <c r="M15555" s="50">
        <v>1.6317300378195739E-3</v>
      </c>
      <c r="N15555" s="50">
        <v>5.1400000000000001E-2</v>
      </c>
      <c r="O15555" s="50">
        <v>5.16E-2</v>
      </c>
      <c r="R15555" s="59"/>
    </row>
    <row r="15556" spans="11:18" x14ac:dyDescent="0.2">
      <c r="K15556" s="17">
        <v>15547</v>
      </c>
      <c r="L15556" s="50">
        <v>1.9915442142402311E-3</v>
      </c>
      <c r="M15556" s="50">
        <v>2.0066352016926709E-3</v>
      </c>
      <c r="N15556" s="50">
        <v>5.5800000000000002E-2</v>
      </c>
      <c r="O15556" s="50">
        <v>5.6000000000000001E-2</v>
      </c>
      <c r="R15556" s="59"/>
    </row>
    <row r="15557" spans="11:18" x14ac:dyDescent="0.2">
      <c r="K15557" s="17">
        <v>15548</v>
      </c>
      <c r="L15557" s="50">
        <v>1.7228426192322879E-3</v>
      </c>
      <c r="M15557" s="50">
        <v>1.7369915535173782E-3</v>
      </c>
      <c r="N15557" s="50">
        <v>5.2400000000000002E-2</v>
      </c>
      <c r="O15557" s="50">
        <v>5.28E-2</v>
      </c>
      <c r="R15557" s="59"/>
    </row>
    <row r="15558" spans="11:18" x14ac:dyDescent="0.2">
      <c r="K15558" s="17">
        <v>15549</v>
      </c>
      <c r="L15558" s="50">
        <v>1.5802785037773936E-3</v>
      </c>
      <c r="M15558" s="50">
        <v>1.5930089136139214E-3</v>
      </c>
      <c r="N15558" s="50">
        <v>4.7199999999999999E-2</v>
      </c>
      <c r="O15558" s="50">
        <v>4.7399999999999998E-2</v>
      </c>
      <c r="R15558" s="59"/>
    </row>
    <row r="15559" spans="11:18" x14ac:dyDescent="0.2">
      <c r="K15559" s="17">
        <v>15550</v>
      </c>
      <c r="L15559" s="50">
        <v>1.6095964356090937E-3</v>
      </c>
      <c r="M15559" s="50">
        <v>1.6228539356916314E-3</v>
      </c>
      <c r="N15559" s="50">
        <v>4.8399999999999999E-2</v>
      </c>
      <c r="O15559" s="50">
        <v>4.9399999999999999E-2</v>
      </c>
      <c r="R15559" s="59"/>
    </row>
    <row r="15560" spans="11:18" x14ac:dyDescent="0.2">
      <c r="K15560" s="17">
        <v>15551</v>
      </c>
      <c r="L15560" s="50">
        <v>1.8578283819090202E-3</v>
      </c>
      <c r="M15560" s="50">
        <v>1.8716289778222572E-3</v>
      </c>
      <c r="N15560" s="50">
        <v>5.0999999999999997E-2</v>
      </c>
      <c r="O15560" s="50">
        <v>5.0999999999999997E-2</v>
      </c>
      <c r="R15560" s="59"/>
    </row>
    <row r="15561" spans="11:18" x14ac:dyDescent="0.2">
      <c r="K15561" s="17">
        <v>15552</v>
      </c>
      <c r="L15561" s="50">
        <v>1.7107968237032893E-3</v>
      </c>
      <c r="M15561" s="50">
        <v>1.7241518956723813E-3</v>
      </c>
      <c r="N15561" s="50">
        <v>4.8800000000000003E-2</v>
      </c>
      <c r="O15561" s="50">
        <v>0.05</v>
      </c>
      <c r="R15561" s="59"/>
    </row>
    <row r="15562" spans="11:18" x14ac:dyDescent="0.2">
      <c r="K15562" s="17">
        <v>15553</v>
      </c>
      <c r="L15562" s="50">
        <v>1.7106591157358352E-3</v>
      </c>
      <c r="M15562" s="50">
        <v>1.7242933450422029E-3</v>
      </c>
      <c r="N15562" s="50">
        <v>5.04E-2</v>
      </c>
      <c r="O15562" s="50">
        <v>5.0999999999999997E-2</v>
      </c>
      <c r="R15562" s="59"/>
    </row>
    <row r="15563" spans="11:18" x14ac:dyDescent="0.2">
      <c r="K15563" s="17">
        <v>15554</v>
      </c>
      <c r="L15563" s="50">
        <v>1.8467440435510219E-3</v>
      </c>
      <c r="M15563" s="50">
        <v>1.8614824759573875E-3</v>
      </c>
      <c r="N15563" s="50">
        <v>5.4600000000000003E-2</v>
      </c>
      <c r="O15563" s="50">
        <v>5.5199999999999999E-2</v>
      </c>
      <c r="R15563" s="59"/>
    </row>
    <row r="15564" spans="11:18" x14ac:dyDescent="0.2">
      <c r="K15564" s="17">
        <v>15555</v>
      </c>
      <c r="L15564" s="50">
        <v>1.6691024435621954E-3</v>
      </c>
      <c r="M15564" s="50">
        <v>1.6829277078798783E-3</v>
      </c>
      <c r="N15564" s="50">
        <v>5.0999999999999997E-2</v>
      </c>
      <c r="O15564" s="50">
        <v>5.16E-2</v>
      </c>
      <c r="R15564" s="59"/>
    </row>
    <row r="15565" spans="11:18" x14ac:dyDescent="0.2">
      <c r="K15565" s="17">
        <v>15556</v>
      </c>
      <c r="L15565" s="50">
        <v>1.7221953163860718E-3</v>
      </c>
      <c r="M15565" s="50">
        <v>1.7355992604427821E-3</v>
      </c>
      <c r="N15565" s="50">
        <v>4.9399999999999999E-2</v>
      </c>
      <c r="O15565" s="50">
        <v>4.9799999999999997E-2</v>
      </c>
      <c r="R15565" s="59"/>
    </row>
    <row r="15566" spans="11:18" x14ac:dyDescent="0.2">
      <c r="K15566" s="17">
        <v>15557</v>
      </c>
      <c r="L15566" s="50">
        <v>1.9979406666600463E-3</v>
      </c>
      <c r="M15566" s="50">
        <v>2.013071631442943E-3</v>
      </c>
      <c r="N15566" s="50">
        <v>5.5800000000000002E-2</v>
      </c>
      <c r="O15566" s="50">
        <v>5.62E-2</v>
      </c>
      <c r="R15566" s="59"/>
    </row>
    <row r="15567" spans="11:18" x14ac:dyDescent="0.2">
      <c r="K15567" s="17">
        <v>15558</v>
      </c>
      <c r="L15567" s="50">
        <v>1.6692392490580119E-3</v>
      </c>
      <c r="M15567" s="50">
        <v>1.6821502921796111E-3</v>
      </c>
      <c r="N15567" s="50">
        <v>4.7800000000000002E-2</v>
      </c>
      <c r="O15567" s="50">
        <v>4.7800000000000002E-2</v>
      </c>
      <c r="R15567" s="59"/>
    </row>
    <row r="15568" spans="11:18" x14ac:dyDescent="0.2">
      <c r="K15568" s="17">
        <v>15559</v>
      </c>
      <c r="L15568" s="50">
        <v>1.8080495050262727E-3</v>
      </c>
      <c r="M15568" s="50">
        <v>1.8224545168601331E-3</v>
      </c>
      <c r="N15568" s="50">
        <v>5.3400000000000003E-2</v>
      </c>
      <c r="O15568" s="50">
        <v>5.3400000000000003E-2</v>
      </c>
      <c r="R15568" s="59"/>
    </row>
    <row r="15569" spans="11:18" x14ac:dyDescent="0.2">
      <c r="K15569" s="17">
        <v>15560</v>
      </c>
      <c r="L15569" s="50">
        <v>1.6693468502808539E-3</v>
      </c>
      <c r="M15569" s="50">
        <v>1.6823613871703629E-3</v>
      </c>
      <c r="N15569" s="50">
        <v>4.82E-2</v>
      </c>
      <c r="O15569" s="50">
        <v>4.82E-2</v>
      </c>
      <c r="R15569" s="59"/>
    </row>
    <row r="15570" spans="11:18" x14ac:dyDescent="0.2">
      <c r="K15570" s="17">
        <v>15561</v>
      </c>
      <c r="L15570" s="50">
        <v>1.6793244514660185E-3</v>
      </c>
      <c r="M15570" s="50">
        <v>1.6935824243456451E-3</v>
      </c>
      <c r="N15570" s="50">
        <v>5.2400000000000002E-2</v>
      </c>
      <c r="O15570" s="50">
        <v>5.3199999999999997E-2</v>
      </c>
      <c r="R15570" s="59"/>
    </row>
    <row r="15571" spans="11:18" x14ac:dyDescent="0.2">
      <c r="K15571" s="17">
        <v>15562</v>
      </c>
      <c r="L15571" s="50">
        <v>1.4934021465062034E-3</v>
      </c>
      <c r="M15571" s="50">
        <v>1.5065658644344477E-3</v>
      </c>
      <c r="N15571" s="50">
        <v>4.9000000000000002E-2</v>
      </c>
      <c r="O15571" s="50">
        <v>4.9000000000000002E-2</v>
      </c>
      <c r="R15571" s="59"/>
    </row>
    <row r="15572" spans="11:18" x14ac:dyDescent="0.2">
      <c r="K15572" s="17">
        <v>15563</v>
      </c>
      <c r="L15572" s="50">
        <v>1.7343615091292154E-3</v>
      </c>
      <c r="M15572" s="50">
        <v>1.7485949449611794E-3</v>
      </c>
      <c r="N15572" s="50">
        <v>5.28E-2</v>
      </c>
      <c r="O15572" s="50">
        <v>5.2999999999999999E-2</v>
      </c>
      <c r="R15572" s="59"/>
    </row>
    <row r="15573" spans="11:18" x14ac:dyDescent="0.2">
      <c r="K15573" s="17">
        <v>15564</v>
      </c>
      <c r="L15573" s="50">
        <v>1.7264845476625908E-3</v>
      </c>
      <c r="M15573" s="50">
        <v>1.7413696839225388E-3</v>
      </c>
      <c r="N15573" s="50">
        <v>5.5E-2</v>
      </c>
      <c r="O15573" s="50">
        <v>5.5599999999999997E-2</v>
      </c>
      <c r="R15573" s="59"/>
    </row>
    <row r="15574" spans="11:18" x14ac:dyDescent="0.2">
      <c r="K15574" s="17">
        <v>15565</v>
      </c>
      <c r="L15574" s="50">
        <v>1.4348498561873478E-3</v>
      </c>
      <c r="M15574" s="50">
        <v>1.4472658699501118E-3</v>
      </c>
      <c r="N15574" s="50">
        <v>4.58E-2</v>
      </c>
      <c r="O15574" s="50">
        <v>4.6199999999999998E-2</v>
      </c>
      <c r="R15574" s="59"/>
    </row>
    <row r="15575" spans="11:18" x14ac:dyDescent="0.2">
      <c r="K15575" s="17">
        <v>15566</v>
      </c>
      <c r="L15575" s="50">
        <v>1.7715557023009723E-3</v>
      </c>
      <c r="M15575" s="50">
        <v>1.7853987685047393E-3</v>
      </c>
      <c r="N15575" s="50">
        <v>5.1200000000000002E-2</v>
      </c>
      <c r="O15575" s="50">
        <v>5.16E-2</v>
      </c>
      <c r="R15575" s="59"/>
    </row>
    <row r="15576" spans="11:18" x14ac:dyDescent="0.2">
      <c r="K15576" s="17">
        <v>15567</v>
      </c>
      <c r="L15576" s="50">
        <v>1.6027540225617234E-3</v>
      </c>
      <c r="M15576" s="50">
        <v>1.6164811761978175E-3</v>
      </c>
      <c r="N15576" s="50">
        <v>5.0799999999999998E-2</v>
      </c>
      <c r="O15576" s="50">
        <v>5.1200000000000002E-2</v>
      </c>
      <c r="R15576" s="59"/>
    </row>
    <row r="15577" spans="11:18" x14ac:dyDescent="0.2">
      <c r="K15577" s="17">
        <v>15568</v>
      </c>
      <c r="L15577" s="50">
        <v>1.654441496028442E-3</v>
      </c>
      <c r="M15577" s="50">
        <v>1.6679406946833997E-3</v>
      </c>
      <c r="N15577" s="50">
        <v>0.05</v>
      </c>
      <c r="O15577" s="50">
        <v>5.04E-2</v>
      </c>
      <c r="R15577" s="59"/>
    </row>
    <row r="15578" spans="11:18" x14ac:dyDescent="0.2">
      <c r="K15578" s="17">
        <v>15569</v>
      </c>
      <c r="L15578" s="50">
        <v>1.8840935563573602E-3</v>
      </c>
      <c r="M15578" s="50">
        <v>1.8978510419021073E-3</v>
      </c>
      <c r="N15578" s="50">
        <v>5.0799999999999998E-2</v>
      </c>
      <c r="O15578" s="50">
        <v>5.0799999999999998E-2</v>
      </c>
      <c r="R15578" s="59"/>
    </row>
    <row r="15579" spans="11:18" x14ac:dyDescent="0.2">
      <c r="K15579" s="17">
        <v>15570</v>
      </c>
      <c r="L15579" s="50">
        <v>1.9317180389046579E-3</v>
      </c>
      <c r="M15579" s="50">
        <v>1.9465716355338259E-3</v>
      </c>
      <c r="N15579" s="50">
        <v>5.4800000000000001E-2</v>
      </c>
      <c r="O15579" s="50">
        <v>5.5199999999999999E-2</v>
      </c>
      <c r="R15579" s="59"/>
    </row>
    <row r="15580" spans="11:18" x14ac:dyDescent="0.2">
      <c r="K15580" s="17">
        <v>15571</v>
      </c>
      <c r="L15580" s="50">
        <v>1.3906940882353106E-3</v>
      </c>
      <c r="M15580" s="50">
        <v>1.4026281335134943E-3</v>
      </c>
      <c r="N15580" s="50">
        <v>4.3999999999999997E-2</v>
      </c>
      <c r="O15580" s="50">
        <v>4.4400000000000002E-2</v>
      </c>
      <c r="R15580" s="59"/>
    </row>
    <row r="15581" spans="11:18" x14ac:dyDescent="0.2">
      <c r="K15581" s="17">
        <v>15572</v>
      </c>
      <c r="L15581" s="50">
        <v>1.6894180032559025E-3</v>
      </c>
      <c r="M15581" s="50">
        <v>1.7035753408787397E-3</v>
      </c>
      <c r="N15581" s="50">
        <v>5.2400000000000002E-2</v>
      </c>
      <c r="O15581" s="50">
        <v>5.2600000000000001E-2</v>
      </c>
      <c r="R15581" s="59"/>
    </row>
    <row r="15582" spans="11:18" x14ac:dyDescent="0.2">
      <c r="K15582" s="17">
        <v>15573</v>
      </c>
      <c r="L15582" s="50">
        <v>1.5825419103911095E-3</v>
      </c>
      <c r="M15582" s="50">
        <v>1.5956977214173027E-3</v>
      </c>
      <c r="N15582" s="50">
        <v>4.8599999999999997E-2</v>
      </c>
      <c r="O15582" s="50">
        <v>4.9200000000000001E-2</v>
      </c>
      <c r="R15582" s="59"/>
    </row>
    <row r="15583" spans="11:18" x14ac:dyDescent="0.2">
      <c r="K15583" s="17">
        <v>15574</v>
      </c>
      <c r="L15583" s="50">
        <v>2.0748910516276476E-3</v>
      </c>
      <c r="M15583" s="50">
        <v>2.0905733992214186E-3</v>
      </c>
      <c r="N15583" s="50">
        <v>5.8000000000000003E-2</v>
      </c>
      <c r="O15583" s="50">
        <v>5.8000000000000003E-2</v>
      </c>
      <c r="R15583" s="59"/>
    </row>
    <row r="15584" spans="11:18" x14ac:dyDescent="0.2">
      <c r="K15584" s="17">
        <v>15575</v>
      </c>
      <c r="L15584" s="50">
        <v>1.815696006605473E-3</v>
      </c>
      <c r="M15584" s="50">
        <v>1.829429646182686E-3</v>
      </c>
      <c r="N15584" s="50">
        <v>5.04E-2</v>
      </c>
      <c r="O15584" s="50">
        <v>5.0999999999999997E-2</v>
      </c>
      <c r="R15584" s="59"/>
    </row>
    <row r="15585" spans="11:18" x14ac:dyDescent="0.2">
      <c r="K15585" s="17">
        <v>15576</v>
      </c>
      <c r="L15585" s="50">
        <v>1.9558009970405349E-3</v>
      </c>
      <c r="M15585" s="50">
        <v>1.9697889301464253E-3</v>
      </c>
      <c r="N15585" s="50">
        <v>5.16E-2</v>
      </c>
      <c r="O15585" s="50">
        <v>5.16E-2</v>
      </c>
      <c r="R15585" s="59"/>
    </row>
    <row r="15586" spans="11:18" x14ac:dyDescent="0.2">
      <c r="K15586" s="17">
        <v>15577</v>
      </c>
      <c r="L15586" s="50">
        <v>1.9959674365876891E-3</v>
      </c>
      <c r="M15586" s="50">
        <v>2.0103956763483093E-3</v>
      </c>
      <c r="N15586" s="50">
        <v>5.3199999999999997E-2</v>
      </c>
      <c r="O15586" s="50">
        <v>5.3400000000000003E-2</v>
      </c>
      <c r="R15586" s="59"/>
    </row>
    <row r="15587" spans="11:18" x14ac:dyDescent="0.2">
      <c r="K15587" s="17">
        <v>15578</v>
      </c>
      <c r="L15587" s="50">
        <v>1.7701881338868383E-3</v>
      </c>
      <c r="M15587" s="50">
        <v>1.7849428261983917E-3</v>
      </c>
      <c r="N15587" s="50">
        <v>5.4800000000000001E-2</v>
      </c>
      <c r="O15587" s="50">
        <v>5.4800000000000001E-2</v>
      </c>
      <c r="R15587" s="59"/>
    </row>
    <row r="15588" spans="11:18" x14ac:dyDescent="0.2">
      <c r="K15588" s="17">
        <v>15579</v>
      </c>
      <c r="L15588" s="50">
        <v>1.6198220340697613E-3</v>
      </c>
      <c r="M15588" s="50">
        <v>1.6326651318083812E-3</v>
      </c>
      <c r="N15588" s="50">
        <v>4.7600000000000003E-2</v>
      </c>
      <c r="O15588" s="50">
        <v>4.7600000000000003E-2</v>
      </c>
      <c r="R15588" s="59"/>
    </row>
    <row r="15589" spans="11:18" x14ac:dyDescent="0.2">
      <c r="K15589" s="17">
        <v>15580</v>
      </c>
      <c r="L15589" s="50">
        <v>1.6861342220673716E-3</v>
      </c>
      <c r="M15589" s="50">
        <v>1.7004732531176038E-3</v>
      </c>
      <c r="N15589" s="50">
        <v>5.3199999999999997E-2</v>
      </c>
      <c r="O15589" s="50">
        <v>5.3600000000000002E-2</v>
      </c>
      <c r="R15589" s="59"/>
    </row>
    <row r="15590" spans="11:18" x14ac:dyDescent="0.2">
      <c r="K15590" s="17">
        <v>15581</v>
      </c>
      <c r="L15590" s="50">
        <v>1.5055864281280831E-3</v>
      </c>
      <c r="M15590" s="50">
        <v>1.5194299240130554E-3</v>
      </c>
      <c r="N15590" s="50">
        <v>5.1400000000000001E-2</v>
      </c>
      <c r="O15590" s="50">
        <v>5.1999999999999998E-2</v>
      </c>
      <c r="R15590" s="59"/>
    </row>
    <row r="15591" spans="11:18" x14ac:dyDescent="0.2">
      <c r="K15591" s="17">
        <v>15582</v>
      </c>
      <c r="L15591" s="50">
        <v>1.8115049441769599E-3</v>
      </c>
      <c r="M15591" s="50">
        <v>1.8256994435660967E-3</v>
      </c>
      <c r="N15591" s="50">
        <v>5.2400000000000002E-2</v>
      </c>
      <c r="O15591" s="50">
        <v>5.28E-2</v>
      </c>
      <c r="R15591" s="59"/>
    </row>
    <row r="15592" spans="11:18" x14ac:dyDescent="0.2">
      <c r="K15592" s="17">
        <v>15583</v>
      </c>
      <c r="L15592" s="50">
        <v>1.9048299761122006E-3</v>
      </c>
      <c r="M15592" s="50">
        <v>1.9196304669230817E-3</v>
      </c>
      <c r="N15592" s="50">
        <v>5.4600000000000003E-2</v>
      </c>
      <c r="O15592" s="50">
        <v>5.5E-2</v>
      </c>
      <c r="R15592" s="59"/>
    </row>
    <row r="15593" spans="11:18" x14ac:dyDescent="0.2">
      <c r="K15593" s="17">
        <v>15584</v>
      </c>
      <c r="L15593" s="50">
        <v>1.6342177638719179E-3</v>
      </c>
      <c r="M15593" s="50">
        <v>1.6475510793666178E-3</v>
      </c>
      <c r="N15593" s="50">
        <v>4.9200000000000001E-2</v>
      </c>
      <c r="O15593" s="50">
        <v>4.9799999999999997E-2</v>
      </c>
      <c r="R15593" s="59"/>
    </row>
    <row r="15594" spans="11:18" x14ac:dyDescent="0.2">
      <c r="K15594" s="17">
        <v>15585</v>
      </c>
      <c r="L15594" s="50">
        <v>1.6421411098569017E-3</v>
      </c>
      <c r="M15594" s="50">
        <v>1.655819199222961E-3</v>
      </c>
      <c r="N15594" s="50">
        <v>5.0799999999999998E-2</v>
      </c>
      <c r="O15594" s="50">
        <v>5.0799999999999998E-2</v>
      </c>
      <c r="R15594" s="59"/>
    </row>
    <row r="15595" spans="11:18" x14ac:dyDescent="0.2">
      <c r="K15595" s="17">
        <v>15586</v>
      </c>
      <c r="L15595" s="50">
        <v>1.7035600390412874E-3</v>
      </c>
      <c r="M15595" s="50">
        <v>1.7175695903289697E-3</v>
      </c>
      <c r="N15595" s="50">
        <v>5.1799999999999999E-2</v>
      </c>
      <c r="O15595" s="50">
        <v>5.2400000000000002E-2</v>
      </c>
      <c r="R15595" s="59"/>
    </row>
    <row r="15596" spans="11:18" x14ac:dyDescent="0.2">
      <c r="K15596" s="17">
        <v>15587</v>
      </c>
      <c r="L15596" s="50">
        <v>1.6443479212947467E-3</v>
      </c>
      <c r="M15596" s="50">
        <v>1.6578842490622425E-3</v>
      </c>
      <c r="N15596" s="50">
        <v>5.0200000000000002E-2</v>
      </c>
      <c r="O15596" s="50">
        <v>5.0599999999999999E-2</v>
      </c>
      <c r="R15596" s="59"/>
    </row>
    <row r="15597" spans="11:18" x14ac:dyDescent="0.2">
      <c r="K15597" s="17">
        <v>15588</v>
      </c>
      <c r="L15597" s="50">
        <v>1.6895425641212964E-3</v>
      </c>
      <c r="M15597" s="50">
        <v>1.7031927041834844E-3</v>
      </c>
      <c r="N15597" s="50">
        <v>0.05</v>
      </c>
      <c r="O15597" s="50">
        <v>5.0999999999999997E-2</v>
      </c>
      <c r="R15597" s="59"/>
    </row>
    <row r="15598" spans="11:18" x14ac:dyDescent="0.2">
      <c r="K15598" s="17">
        <v>15589</v>
      </c>
      <c r="L15598" s="50">
        <v>1.592155148712208E-3</v>
      </c>
      <c r="M15598" s="50">
        <v>1.6056478999357214E-3</v>
      </c>
      <c r="N15598" s="50">
        <v>0.05</v>
      </c>
      <c r="O15598" s="50">
        <v>5.04E-2</v>
      </c>
      <c r="R15598" s="59"/>
    </row>
    <row r="15599" spans="11:18" x14ac:dyDescent="0.2">
      <c r="K15599" s="17">
        <v>15590</v>
      </c>
      <c r="L15599" s="50">
        <v>1.7020385744967691E-3</v>
      </c>
      <c r="M15599" s="50">
        <v>1.7159674682173339E-3</v>
      </c>
      <c r="N15599" s="50">
        <v>5.1400000000000001E-2</v>
      </c>
      <c r="O15599" s="50">
        <v>5.1999999999999998E-2</v>
      </c>
      <c r="R15599" s="59"/>
    </row>
    <row r="15600" spans="11:18" x14ac:dyDescent="0.2">
      <c r="K15600" s="17">
        <v>15591</v>
      </c>
      <c r="L15600" s="50">
        <v>1.8234662621152708E-3</v>
      </c>
      <c r="M15600" s="50">
        <v>1.8383621937615594E-3</v>
      </c>
      <c r="N15600" s="50">
        <v>5.4800000000000001E-2</v>
      </c>
      <c r="O15600" s="50">
        <v>5.5800000000000002E-2</v>
      </c>
      <c r="R15600" s="59"/>
    </row>
    <row r="15601" spans="11:18" x14ac:dyDescent="0.2">
      <c r="K15601" s="17">
        <v>15592</v>
      </c>
      <c r="L15601" s="50">
        <v>1.7034378839504815E-3</v>
      </c>
      <c r="M15601" s="50">
        <v>1.7168387000016366E-3</v>
      </c>
      <c r="N15601" s="50">
        <v>4.9399999999999999E-2</v>
      </c>
      <c r="O15601" s="50">
        <v>4.9799999999999997E-2</v>
      </c>
      <c r="R15601" s="59"/>
    </row>
    <row r="15602" spans="11:18" x14ac:dyDescent="0.2">
      <c r="K15602" s="17">
        <v>15593</v>
      </c>
      <c r="L15602" s="50">
        <v>1.8545255790350631E-3</v>
      </c>
      <c r="M15602" s="50">
        <v>1.8681026634820121E-3</v>
      </c>
      <c r="N15602" s="50">
        <v>0.05</v>
      </c>
      <c r="O15602" s="50">
        <v>5.0200000000000002E-2</v>
      </c>
      <c r="R15602" s="59"/>
    </row>
    <row r="15603" spans="11:18" x14ac:dyDescent="0.2">
      <c r="K15603" s="17">
        <v>15594</v>
      </c>
      <c r="L15603" s="50">
        <v>1.5561622287033584E-3</v>
      </c>
      <c r="M15603" s="50">
        <v>1.5692948119891688E-3</v>
      </c>
      <c r="N15603" s="50">
        <v>4.8800000000000003E-2</v>
      </c>
      <c r="O15603" s="50">
        <v>4.8800000000000003E-2</v>
      </c>
      <c r="R15603" s="59"/>
    </row>
    <row r="15604" spans="11:18" x14ac:dyDescent="0.2">
      <c r="K15604" s="17">
        <v>15595</v>
      </c>
      <c r="L15604" s="50">
        <v>1.7407793408579988E-3</v>
      </c>
      <c r="M15604" s="50">
        <v>1.7536638084849926E-3</v>
      </c>
      <c r="N15604" s="50">
        <v>4.7199999999999999E-2</v>
      </c>
      <c r="O15604" s="50">
        <v>4.8000000000000001E-2</v>
      </c>
      <c r="R15604" s="59"/>
    </row>
    <row r="15605" spans="11:18" x14ac:dyDescent="0.2">
      <c r="K15605" s="17">
        <v>15596</v>
      </c>
      <c r="L15605" s="50">
        <v>1.5754730971609908E-3</v>
      </c>
      <c r="M15605" s="50">
        <v>1.5888285993166927E-3</v>
      </c>
      <c r="N15605" s="50">
        <v>4.9599999999999998E-2</v>
      </c>
      <c r="O15605" s="50">
        <v>4.9799999999999997E-2</v>
      </c>
      <c r="R15605" s="59"/>
    </row>
    <row r="15606" spans="11:18" x14ac:dyDescent="0.2">
      <c r="K15606" s="17">
        <v>15597</v>
      </c>
      <c r="L15606" s="50">
        <v>1.7907462912065057E-3</v>
      </c>
      <c r="M15606" s="50">
        <v>1.8053565652235341E-3</v>
      </c>
      <c r="N15606" s="50">
        <v>5.4199999999999998E-2</v>
      </c>
      <c r="O15606" s="50">
        <v>5.4399999999999997E-2</v>
      </c>
      <c r="R15606" s="59"/>
    </row>
    <row r="15607" spans="11:18" x14ac:dyDescent="0.2">
      <c r="K15607" s="17">
        <v>15598</v>
      </c>
      <c r="L15607" s="50">
        <v>1.7224716432562141E-3</v>
      </c>
      <c r="M15607" s="50">
        <v>1.7363413008835999E-3</v>
      </c>
      <c r="N15607" s="50">
        <v>5.1400000000000001E-2</v>
      </c>
      <c r="O15607" s="50">
        <v>5.16E-2</v>
      </c>
      <c r="R15607" s="59"/>
    </row>
    <row r="15608" spans="11:18" x14ac:dyDescent="0.2">
      <c r="K15608" s="17">
        <v>15599</v>
      </c>
      <c r="L15608" s="50">
        <v>1.5695881190379605E-3</v>
      </c>
      <c r="M15608" s="50">
        <v>1.583006005781614E-3</v>
      </c>
      <c r="N15608" s="50">
        <v>4.9599999999999998E-2</v>
      </c>
      <c r="O15608" s="50">
        <v>5.0200000000000002E-2</v>
      </c>
      <c r="R15608" s="59"/>
    </row>
    <row r="15609" spans="11:18" x14ac:dyDescent="0.2">
      <c r="K15609" s="17">
        <v>15600</v>
      </c>
      <c r="L15609" s="50">
        <v>1.6134232375394121E-3</v>
      </c>
      <c r="M15609" s="50">
        <v>1.627609195490976E-3</v>
      </c>
      <c r="N15609" s="50">
        <v>5.28E-2</v>
      </c>
      <c r="O15609" s="50">
        <v>5.28E-2</v>
      </c>
      <c r="R15609" s="59"/>
    </row>
    <row r="15610" spans="11:18" x14ac:dyDescent="0.2">
      <c r="K15610" s="17">
        <v>15601</v>
      </c>
      <c r="L15610" s="50">
        <v>1.7197507298422068E-3</v>
      </c>
      <c r="M15610" s="50">
        <v>1.7334097116615886E-3</v>
      </c>
      <c r="N15610" s="50">
        <v>5.0200000000000002E-2</v>
      </c>
      <c r="O15610" s="50">
        <v>5.0799999999999998E-2</v>
      </c>
      <c r="R15610" s="59"/>
    </row>
    <row r="15611" spans="11:18" x14ac:dyDescent="0.2">
      <c r="K15611" s="17">
        <v>15602</v>
      </c>
      <c r="L15611" s="50">
        <v>1.7875645892925253E-3</v>
      </c>
      <c r="M15611" s="50">
        <v>1.8014285085668177E-3</v>
      </c>
      <c r="N15611" s="50">
        <v>5.0999999999999997E-2</v>
      </c>
      <c r="O15611" s="50">
        <v>5.1400000000000001E-2</v>
      </c>
      <c r="R15611" s="59"/>
    </row>
    <row r="15612" spans="11:18" x14ac:dyDescent="0.2">
      <c r="K15612" s="17">
        <v>15603</v>
      </c>
      <c r="L15612" s="50">
        <v>1.7105183475631372E-3</v>
      </c>
      <c r="M15612" s="50">
        <v>1.7248190640995326E-3</v>
      </c>
      <c r="N15612" s="50">
        <v>5.2999999999999999E-2</v>
      </c>
      <c r="O15612" s="50">
        <v>5.3600000000000002E-2</v>
      </c>
      <c r="R15612" s="59"/>
    </row>
    <row r="15613" spans="11:18" x14ac:dyDescent="0.2">
      <c r="K15613" s="17">
        <v>15604</v>
      </c>
      <c r="L15613" s="50">
        <v>1.5855069695677963E-3</v>
      </c>
      <c r="M15613" s="50">
        <v>1.5980998383196023E-3</v>
      </c>
      <c r="N15613" s="50">
        <v>4.6600000000000003E-2</v>
      </c>
      <c r="O15613" s="50">
        <v>4.7E-2</v>
      </c>
      <c r="R15613" s="59"/>
    </row>
    <row r="15614" spans="11:18" x14ac:dyDescent="0.2">
      <c r="K15614" s="17">
        <v>15605</v>
      </c>
      <c r="L15614" s="50">
        <v>1.5569301353119875E-3</v>
      </c>
      <c r="M15614" s="50">
        <v>1.5712925067109362E-3</v>
      </c>
      <c r="N15614" s="50">
        <v>5.3400000000000003E-2</v>
      </c>
      <c r="O15614" s="50">
        <v>5.3800000000000001E-2</v>
      </c>
      <c r="R15614" s="59"/>
    </row>
    <row r="15615" spans="11:18" x14ac:dyDescent="0.2">
      <c r="K15615" s="17">
        <v>15606</v>
      </c>
      <c r="L15615" s="50">
        <v>1.7126673215566133E-3</v>
      </c>
      <c r="M15615" s="50">
        <v>1.7257443153481488E-3</v>
      </c>
      <c r="N15615" s="50">
        <v>4.82E-2</v>
      </c>
      <c r="O15615" s="50">
        <v>4.8599999999999997E-2</v>
      </c>
      <c r="R15615" s="59"/>
    </row>
    <row r="15616" spans="11:18" x14ac:dyDescent="0.2">
      <c r="K15616" s="17">
        <v>15607</v>
      </c>
      <c r="L15616" s="50">
        <v>1.7399221779731534E-3</v>
      </c>
      <c r="M15616" s="50">
        <v>1.7538474548971536E-3</v>
      </c>
      <c r="N15616" s="50">
        <v>5.1400000000000001E-2</v>
      </c>
      <c r="O15616" s="50">
        <v>5.1799999999999999E-2</v>
      </c>
      <c r="R15616" s="59"/>
    </row>
    <row r="15617" spans="11:18" x14ac:dyDescent="0.2">
      <c r="K15617" s="17">
        <v>15608</v>
      </c>
      <c r="L15617" s="50">
        <v>1.7148775767335306E-3</v>
      </c>
      <c r="M15617" s="50">
        <v>1.7282809901012304E-3</v>
      </c>
      <c r="N15617" s="50">
        <v>4.9599999999999998E-2</v>
      </c>
      <c r="O15617" s="50">
        <v>4.9799999999999997E-2</v>
      </c>
      <c r="R15617" s="59"/>
    </row>
    <row r="15618" spans="11:18" x14ac:dyDescent="0.2">
      <c r="K15618" s="17">
        <v>15609</v>
      </c>
      <c r="L15618" s="50">
        <v>1.7027019961495117E-3</v>
      </c>
      <c r="M15618" s="50">
        <v>1.7166103122473423E-3</v>
      </c>
      <c r="N15618" s="50">
        <v>5.1400000000000001E-2</v>
      </c>
      <c r="O15618" s="50">
        <v>5.1799999999999999E-2</v>
      </c>
      <c r="R15618" s="59"/>
    </row>
    <row r="15619" spans="11:18" x14ac:dyDescent="0.2">
      <c r="K15619" s="17">
        <v>15610</v>
      </c>
      <c r="L15619" s="50">
        <v>1.8042419476577642E-3</v>
      </c>
      <c r="M15619" s="50">
        <v>1.8172011870079758E-3</v>
      </c>
      <c r="N15619" s="50">
        <v>4.7800000000000002E-2</v>
      </c>
      <c r="O15619" s="50">
        <v>4.8000000000000001E-2</v>
      </c>
      <c r="R15619" s="59"/>
    </row>
    <row r="15620" spans="11:18" x14ac:dyDescent="0.2">
      <c r="K15620" s="17">
        <v>15611</v>
      </c>
      <c r="L15620" s="50">
        <v>1.8192682427560986E-3</v>
      </c>
      <c r="M15620" s="50">
        <v>1.8331732101710613E-3</v>
      </c>
      <c r="N15620" s="50">
        <v>5.1400000000000001E-2</v>
      </c>
      <c r="O15620" s="50">
        <v>5.16E-2</v>
      </c>
      <c r="R15620" s="59"/>
    </row>
    <row r="15621" spans="11:18" x14ac:dyDescent="0.2">
      <c r="K15621" s="17">
        <v>15612</v>
      </c>
      <c r="L15621" s="50">
        <v>1.490896727052997E-3</v>
      </c>
      <c r="M15621" s="50">
        <v>1.5039219285339705E-3</v>
      </c>
      <c r="N15621" s="50">
        <v>4.82E-2</v>
      </c>
      <c r="O15621" s="50">
        <v>4.8800000000000003E-2</v>
      </c>
      <c r="R15621" s="59"/>
    </row>
    <row r="15622" spans="11:18" x14ac:dyDescent="0.2">
      <c r="K15622" s="17">
        <v>15613</v>
      </c>
      <c r="L15622" s="50">
        <v>1.8520900168821971E-3</v>
      </c>
      <c r="M15622" s="50">
        <v>1.8664047587745095E-3</v>
      </c>
      <c r="N15622" s="50">
        <v>5.28E-2</v>
      </c>
      <c r="O15622" s="50">
        <v>5.2999999999999999E-2</v>
      </c>
      <c r="R15622" s="59"/>
    </row>
    <row r="15623" spans="11:18" x14ac:dyDescent="0.2">
      <c r="K15623" s="17">
        <v>15614</v>
      </c>
      <c r="L15623" s="50">
        <v>1.6160908402628469E-3</v>
      </c>
      <c r="M15623" s="50">
        <v>1.62955346437097E-3</v>
      </c>
      <c r="N15623" s="50">
        <v>0.05</v>
      </c>
      <c r="O15623" s="50">
        <v>0.05</v>
      </c>
      <c r="R15623" s="59"/>
    </row>
    <row r="15624" spans="11:18" x14ac:dyDescent="0.2">
      <c r="K15624" s="17">
        <v>15615</v>
      </c>
      <c r="L15624" s="50">
        <v>1.672148097248283E-3</v>
      </c>
      <c r="M15624" s="50">
        <v>1.6862445490753049E-3</v>
      </c>
      <c r="N15624" s="50">
        <v>5.2200000000000003E-2</v>
      </c>
      <c r="O15624" s="50">
        <v>5.2400000000000002E-2</v>
      </c>
      <c r="R15624" s="59"/>
    </row>
    <row r="15625" spans="11:18" x14ac:dyDescent="0.2">
      <c r="K15625" s="17">
        <v>15616</v>
      </c>
      <c r="L15625" s="50">
        <v>1.8402793533446498E-3</v>
      </c>
      <c r="M15625" s="50">
        <v>1.8555441799051433E-3</v>
      </c>
      <c r="N15625" s="50">
        <v>5.6599999999999998E-2</v>
      </c>
      <c r="O15625" s="50">
        <v>5.6800000000000003E-2</v>
      </c>
      <c r="R15625" s="59"/>
    </row>
    <row r="15626" spans="11:18" x14ac:dyDescent="0.2">
      <c r="K15626" s="17">
        <v>15617</v>
      </c>
      <c r="L15626" s="50">
        <v>1.8091174957614784E-3</v>
      </c>
      <c r="M15626" s="50">
        <v>1.8230630060965115E-3</v>
      </c>
      <c r="N15626" s="50">
        <v>5.1200000000000002E-2</v>
      </c>
      <c r="O15626" s="50">
        <v>5.1799999999999999E-2</v>
      </c>
      <c r="R15626" s="59"/>
    </row>
    <row r="15627" spans="11:18" x14ac:dyDescent="0.2">
      <c r="K15627" s="17">
        <v>15618</v>
      </c>
      <c r="L15627" s="50">
        <v>1.9117170052819275E-3</v>
      </c>
      <c r="M15627" s="50">
        <v>1.9271906199726128E-3</v>
      </c>
      <c r="N15627" s="50">
        <v>5.74E-2</v>
      </c>
      <c r="O15627" s="50">
        <v>5.74E-2</v>
      </c>
      <c r="R15627" s="59"/>
    </row>
    <row r="15628" spans="11:18" x14ac:dyDescent="0.2">
      <c r="K15628" s="17">
        <v>15619</v>
      </c>
      <c r="L15628" s="50">
        <v>1.7837944320179034E-3</v>
      </c>
      <c r="M15628" s="50">
        <v>1.7985692229767064E-3</v>
      </c>
      <c r="N15628" s="50">
        <v>5.4800000000000001E-2</v>
      </c>
      <c r="O15628" s="50">
        <v>5.5E-2</v>
      </c>
      <c r="R15628" s="59"/>
    </row>
    <row r="15629" spans="11:18" x14ac:dyDescent="0.2">
      <c r="K15629" s="17">
        <v>15620</v>
      </c>
      <c r="L15629" s="50">
        <v>1.8351675151830381E-3</v>
      </c>
      <c r="M15629" s="50">
        <v>1.8495316454538529E-3</v>
      </c>
      <c r="N15629" s="50">
        <v>5.3199999999999997E-2</v>
      </c>
      <c r="O15629" s="50">
        <v>5.3400000000000003E-2</v>
      </c>
      <c r="R15629" s="59"/>
    </row>
    <row r="15630" spans="11:18" x14ac:dyDescent="0.2">
      <c r="K15630" s="17">
        <v>15621</v>
      </c>
      <c r="L15630" s="50">
        <v>2.0597100270409083E-3</v>
      </c>
      <c r="M15630" s="50">
        <v>2.0756402003211118E-3</v>
      </c>
      <c r="N15630" s="50">
        <v>5.8799999999999998E-2</v>
      </c>
      <c r="O15630" s="50">
        <v>5.96E-2</v>
      </c>
      <c r="R15630" s="59"/>
    </row>
    <row r="15631" spans="11:18" x14ac:dyDescent="0.2">
      <c r="K15631" s="17">
        <v>15622</v>
      </c>
      <c r="L15631" s="50">
        <v>1.8731096210261931E-3</v>
      </c>
      <c r="M15631" s="50">
        <v>1.8869152314454169E-3</v>
      </c>
      <c r="N15631" s="50">
        <v>5.0999999999999997E-2</v>
      </c>
      <c r="O15631" s="50">
        <v>5.0999999999999997E-2</v>
      </c>
      <c r="R15631" s="59"/>
    </row>
    <row r="15632" spans="11:18" x14ac:dyDescent="0.2">
      <c r="K15632" s="17">
        <v>15623</v>
      </c>
      <c r="L15632" s="50">
        <v>1.6958371205852969E-3</v>
      </c>
      <c r="M15632" s="50">
        <v>1.7102053101648053E-3</v>
      </c>
      <c r="N15632" s="50">
        <v>5.3400000000000003E-2</v>
      </c>
      <c r="O15632" s="50">
        <v>5.3400000000000003E-2</v>
      </c>
      <c r="R15632" s="59"/>
    </row>
    <row r="15633" spans="11:18" x14ac:dyDescent="0.2">
      <c r="K15633" s="17">
        <v>15624</v>
      </c>
      <c r="L15633" s="50">
        <v>2.1470176396704579E-3</v>
      </c>
      <c r="M15633" s="50">
        <v>2.1628719542790623E-3</v>
      </c>
      <c r="N15633" s="50">
        <v>5.8400000000000001E-2</v>
      </c>
      <c r="O15633" s="50">
        <v>5.8599999999999999E-2</v>
      </c>
      <c r="R15633" s="59"/>
    </row>
    <row r="15634" spans="11:18" x14ac:dyDescent="0.2">
      <c r="K15634" s="17">
        <v>15625</v>
      </c>
      <c r="L15634" s="50">
        <v>1.8967809889036606E-3</v>
      </c>
      <c r="M15634" s="50">
        <v>1.9102474936967524E-3</v>
      </c>
      <c r="N15634" s="50">
        <v>4.9399999999999999E-2</v>
      </c>
      <c r="O15634" s="50">
        <v>0.05</v>
      </c>
      <c r="R15634" s="59"/>
    </row>
    <row r="15635" spans="11:18" x14ac:dyDescent="0.2">
      <c r="K15635" s="17">
        <v>15626</v>
      </c>
      <c r="L15635" s="50">
        <v>1.8749687104840586E-3</v>
      </c>
      <c r="M15635" s="50">
        <v>1.8896331524433272E-3</v>
      </c>
      <c r="N15635" s="50">
        <v>5.3999999999999999E-2</v>
      </c>
      <c r="O15635" s="50">
        <v>5.4399999999999997E-2</v>
      </c>
      <c r="R15635" s="59"/>
    </row>
    <row r="15636" spans="11:18" x14ac:dyDescent="0.2">
      <c r="K15636" s="17">
        <v>15627</v>
      </c>
      <c r="L15636" s="50">
        <v>1.7778854649318407E-3</v>
      </c>
      <c r="M15636" s="50">
        <v>1.7923213009492052E-3</v>
      </c>
      <c r="N15636" s="50">
        <v>5.3400000000000003E-2</v>
      </c>
      <c r="O15636" s="50">
        <v>5.3800000000000001E-2</v>
      </c>
      <c r="R15636" s="59"/>
    </row>
    <row r="15637" spans="11:18" x14ac:dyDescent="0.2">
      <c r="K15637" s="17">
        <v>15628</v>
      </c>
      <c r="L15637" s="50">
        <v>1.7337790472187649E-3</v>
      </c>
      <c r="M15637" s="50">
        <v>1.7472553615153878E-3</v>
      </c>
      <c r="N15637" s="50">
        <v>4.9799999999999997E-2</v>
      </c>
      <c r="O15637" s="50">
        <v>0.05</v>
      </c>
      <c r="R15637" s="59"/>
    </row>
    <row r="15638" spans="11:18" x14ac:dyDescent="0.2">
      <c r="K15638" s="17">
        <v>15629</v>
      </c>
      <c r="L15638" s="50">
        <v>1.7646746030018584E-3</v>
      </c>
      <c r="M15638" s="50">
        <v>1.7790112813978554E-3</v>
      </c>
      <c r="N15638" s="50">
        <v>5.2999999999999999E-2</v>
      </c>
      <c r="O15638" s="50">
        <v>5.3400000000000003E-2</v>
      </c>
      <c r="R15638" s="59"/>
    </row>
    <row r="15639" spans="11:18" x14ac:dyDescent="0.2">
      <c r="K15639" s="17">
        <v>15630</v>
      </c>
      <c r="L15639" s="50">
        <v>2.1569514452538224E-3</v>
      </c>
      <c r="M15639" s="50">
        <v>2.1728985852807765E-3</v>
      </c>
      <c r="N15639" s="50">
        <v>5.8799999999999998E-2</v>
      </c>
      <c r="O15639" s="50">
        <v>5.8999999999999997E-2</v>
      </c>
      <c r="R15639" s="59"/>
    </row>
    <row r="15640" spans="11:18" x14ac:dyDescent="0.2">
      <c r="K15640" s="17">
        <v>15631</v>
      </c>
      <c r="L15640" s="50">
        <v>1.7289662888261049E-3</v>
      </c>
      <c r="M15640" s="50">
        <v>1.742684033307297E-3</v>
      </c>
      <c r="N15640" s="50">
        <v>5.0799999999999998E-2</v>
      </c>
      <c r="O15640" s="50">
        <v>5.0999999999999997E-2</v>
      </c>
      <c r="R15640" s="59"/>
    </row>
    <row r="15641" spans="11:18" x14ac:dyDescent="0.2">
      <c r="K15641" s="17">
        <v>15632</v>
      </c>
      <c r="L15641" s="50">
        <v>1.9495250326823368E-3</v>
      </c>
      <c r="M15641" s="50">
        <v>1.9649269556615235E-3</v>
      </c>
      <c r="N15641" s="50">
        <v>5.6800000000000003E-2</v>
      </c>
      <c r="O15641" s="50">
        <v>5.7200000000000001E-2</v>
      </c>
      <c r="R15641" s="59"/>
    </row>
    <row r="15642" spans="11:18" x14ac:dyDescent="0.2">
      <c r="K15642" s="17">
        <v>15633</v>
      </c>
      <c r="L15642" s="50">
        <v>1.5972097820082971E-3</v>
      </c>
      <c r="M15642" s="50">
        <v>1.6092169586034303E-3</v>
      </c>
      <c r="N15642" s="50">
        <v>4.4200000000000003E-2</v>
      </c>
      <c r="O15642" s="50">
        <v>4.4400000000000002E-2</v>
      </c>
      <c r="R15642" s="59"/>
    </row>
    <row r="15643" spans="11:18" x14ac:dyDescent="0.2">
      <c r="K15643" s="17">
        <v>15634</v>
      </c>
      <c r="L15643" s="50">
        <v>1.5771101495218691E-3</v>
      </c>
      <c r="M15643" s="50">
        <v>1.5892706507297013E-3</v>
      </c>
      <c r="N15643" s="50">
        <v>4.4999999999999998E-2</v>
      </c>
      <c r="O15643" s="50">
        <v>4.5199999999999997E-2</v>
      </c>
      <c r="R15643" s="59"/>
    </row>
    <row r="15644" spans="11:18" x14ac:dyDescent="0.2">
      <c r="K15644" s="17">
        <v>15635</v>
      </c>
      <c r="L15644" s="50">
        <v>1.8257116352177931E-3</v>
      </c>
      <c r="M15644" s="50">
        <v>1.8401916416287559E-3</v>
      </c>
      <c r="N15644" s="50">
        <v>5.3400000000000003E-2</v>
      </c>
      <c r="O15644" s="50">
        <v>5.3800000000000001E-2</v>
      </c>
      <c r="R15644" s="59"/>
    </row>
    <row r="15645" spans="11:18" x14ac:dyDescent="0.2">
      <c r="K15645" s="17">
        <v>15636</v>
      </c>
      <c r="L15645" s="50">
        <v>1.908569390905501E-3</v>
      </c>
      <c r="M15645" s="50">
        <v>1.9232754915272591E-3</v>
      </c>
      <c r="N15645" s="50">
        <v>5.4399999999999997E-2</v>
      </c>
      <c r="O15645" s="50">
        <v>5.4600000000000003E-2</v>
      </c>
      <c r="R15645" s="59"/>
    </row>
    <row r="15646" spans="11:18" x14ac:dyDescent="0.2">
      <c r="K15646" s="17">
        <v>15637</v>
      </c>
      <c r="L15646" s="50">
        <v>1.7110673961319932E-3</v>
      </c>
      <c r="M15646" s="50">
        <v>1.7238887066119417E-3</v>
      </c>
      <c r="N15646" s="50">
        <v>4.7399999999999998E-2</v>
      </c>
      <c r="O15646" s="50">
        <v>4.7399999999999998E-2</v>
      </c>
      <c r="R15646" s="59"/>
    </row>
    <row r="15647" spans="11:18" x14ac:dyDescent="0.2">
      <c r="K15647" s="17">
        <v>15638</v>
      </c>
      <c r="L15647" s="50">
        <v>1.7035804656954944E-3</v>
      </c>
      <c r="M15647" s="50">
        <v>1.7171113268250647E-3</v>
      </c>
      <c r="N15647" s="50">
        <v>0.05</v>
      </c>
      <c r="O15647" s="50">
        <v>5.04E-2</v>
      </c>
      <c r="R15647" s="59"/>
    </row>
    <row r="15648" spans="11:18" x14ac:dyDescent="0.2">
      <c r="K15648" s="17">
        <v>15639</v>
      </c>
      <c r="L15648" s="50">
        <v>1.8451381083863761E-3</v>
      </c>
      <c r="M15648" s="50">
        <v>1.8593483738486415E-3</v>
      </c>
      <c r="N15648" s="50">
        <v>5.2600000000000001E-2</v>
      </c>
      <c r="O15648" s="50">
        <v>5.2600000000000001E-2</v>
      </c>
      <c r="R15648" s="59"/>
    </row>
    <row r="15649" spans="11:18" x14ac:dyDescent="0.2">
      <c r="K15649" s="17">
        <v>15640</v>
      </c>
      <c r="L15649" s="50">
        <v>1.7832749803904488E-3</v>
      </c>
      <c r="M15649" s="50">
        <v>1.7969993825347685E-3</v>
      </c>
      <c r="N15649" s="50">
        <v>5.0799999999999998E-2</v>
      </c>
      <c r="O15649" s="50">
        <v>5.0799999999999998E-2</v>
      </c>
      <c r="R15649" s="59"/>
    </row>
    <row r="15650" spans="11:18" x14ac:dyDescent="0.2">
      <c r="K15650" s="17">
        <v>15641</v>
      </c>
      <c r="L15650" s="50">
        <v>1.8201088968748576E-3</v>
      </c>
      <c r="M15650" s="50">
        <v>1.8342580511572142E-3</v>
      </c>
      <c r="N15650" s="50">
        <v>5.1999999999999998E-2</v>
      </c>
      <c r="O15650" s="50">
        <v>5.2400000000000002E-2</v>
      </c>
      <c r="R15650" s="59"/>
    </row>
    <row r="15651" spans="11:18" x14ac:dyDescent="0.2">
      <c r="K15651" s="17">
        <v>15642</v>
      </c>
      <c r="L15651" s="50">
        <v>1.5885261836726576E-3</v>
      </c>
      <c r="M15651" s="50">
        <v>1.6009980076856539E-3</v>
      </c>
      <c r="N15651" s="50">
        <v>4.6199999999999998E-2</v>
      </c>
      <c r="O15651" s="50">
        <v>4.6399999999999997E-2</v>
      </c>
      <c r="R15651" s="59"/>
    </row>
    <row r="15652" spans="11:18" x14ac:dyDescent="0.2">
      <c r="K15652" s="17">
        <v>15643</v>
      </c>
      <c r="L15652" s="50">
        <v>1.7876901745758683E-3</v>
      </c>
      <c r="M15652" s="50">
        <v>1.801163420039677E-3</v>
      </c>
      <c r="N15652" s="50">
        <v>4.9599999999999998E-2</v>
      </c>
      <c r="O15652" s="50">
        <v>0.05</v>
      </c>
      <c r="R15652" s="59"/>
    </row>
    <row r="15653" spans="11:18" x14ac:dyDescent="0.2">
      <c r="K15653" s="17">
        <v>15644</v>
      </c>
      <c r="L15653" s="50">
        <v>1.9526479589336719E-3</v>
      </c>
      <c r="M15653" s="50">
        <v>1.9672889420626646E-3</v>
      </c>
      <c r="N15653" s="50">
        <v>5.3800000000000001E-2</v>
      </c>
      <c r="O15653" s="50">
        <v>5.4199999999999998E-2</v>
      </c>
      <c r="R15653" s="59"/>
    </row>
    <row r="15654" spans="11:18" x14ac:dyDescent="0.2">
      <c r="K15654" s="17">
        <v>15645</v>
      </c>
      <c r="L15654" s="50">
        <v>1.715922536630029E-3</v>
      </c>
      <c r="M15654" s="50">
        <v>1.7291019295261475E-3</v>
      </c>
      <c r="N15654" s="50">
        <v>4.8599999999999997E-2</v>
      </c>
      <c r="O15654" s="50">
        <v>4.8800000000000003E-2</v>
      </c>
      <c r="R15654" s="59"/>
    </row>
    <row r="15655" spans="11:18" x14ac:dyDescent="0.2">
      <c r="K15655" s="17">
        <v>15646</v>
      </c>
      <c r="L15655" s="50">
        <v>1.7420519011515929E-3</v>
      </c>
      <c r="M15655" s="50">
        <v>1.7556593175716857E-3</v>
      </c>
      <c r="N15655" s="50">
        <v>5.04E-2</v>
      </c>
      <c r="O15655" s="50">
        <v>5.04E-2</v>
      </c>
      <c r="R15655" s="59"/>
    </row>
    <row r="15656" spans="11:18" x14ac:dyDescent="0.2">
      <c r="K15656" s="17">
        <v>15647</v>
      </c>
      <c r="L15656" s="50">
        <v>1.694613519636335E-3</v>
      </c>
      <c r="M15656" s="50">
        <v>1.7080501815646301E-3</v>
      </c>
      <c r="N15656" s="50">
        <v>4.9799999999999997E-2</v>
      </c>
      <c r="O15656" s="50">
        <v>4.9799999999999997E-2</v>
      </c>
      <c r="R15656" s="59"/>
    </row>
    <row r="15657" spans="11:18" x14ac:dyDescent="0.2">
      <c r="K15657" s="17">
        <v>15648</v>
      </c>
      <c r="L15657" s="50">
        <v>1.8013848125838791E-3</v>
      </c>
      <c r="M15657" s="50">
        <v>1.8151151574309647E-3</v>
      </c>
      <c r="N15657" s="50">
        <v>5.0799999999999998E-2</v>
      </c>
      <c r="O15657" s="50">
        <v>5.0799999999999998E-2</v>
      </c>
      <c r="R15657" s="59"/>
    </row>
    <row r="15658" spans="11:18" x14ac:dyDescent="0.2">
      <c r="K15658" s="17">
        <v>15649</v>
      </c>
      <c r="L15658" s="50">
        <v>1.7265733422715869E-3</v>
      </c>
      <c r="M15658" s="50">
        <v>1.7402613299169457E-3</v>
      </c>
      <c r="N15658" s="50">
        <v>5.0599999999999999E-2</v>
      </c>
      <c r="O15658" s="50">
        <v>5.0799999999999998E-2</v>
      </c>
      <c r="R15658" s="59"/>
    </row>
    <row r="15659" spans="11:18" x14ac:dyDescent="0.2">
      <c r="K15659" s="17">
        <v>15650</v>
      </c>
      <c r="L15659" s="50">
        <v>1.8612359400536739E-3</v>
      </c>
      <c r="M15659" s="50">
        <v>1.8758519064934571E-3</v>
      </c>
      <c r="N15659" s="50">
        <v>5.3999999999999999E-2</v>
      </c>
      <c r="O15659" s="50">
        <v>5.4199999999999998E-2</v>
      </c>
      <c r="R15659" s="59"/>
    </row>
    <row r="15660" spans="11:18" x14ac:dyDescent="0.2">
      <c r="K15660" s="17">
        <v>15651</v>
      </c>
      <c r="L15660" s="50">
        <v>1.6570122797093982E-3</v>
      </c>
      <c r="M15660" s="50">
        <v>1.6711086456765269E-3</v>
      </c>
      <c r="N15660" s="50">
        <v>5.2200000000000003E-2</v>
      </c>
      <c r="O15660" s="50">
        <v>5.2600000000000001E-2</v>
      </c>
      <c r="R15660" s="59"/>
    </row>
    <row r="15661" spans="11:18" x14ac:dyDescent="0.2">
      <c r="K15661" s="17">
        <v>15652</v>
      </c>
      <c r="L15661" s="50">
        <v>1.8807080751670358E-3</v>
      </c>
      <c r="M15661" s="50">
        <v>1.8955507635907331E-3</v>
      </c>
      <c r="N15661" s="50">
        <v>5.5E-2</v>
      </c>
      <c r="O15661" s="50">
        <v>5.5E-2</v>
      </c>
      <c r="R15661" s="59"/>
    </row>
    <row r="15662" spans="11:18" x14ac:dyDescent="0.2">
      <c r="K15662" s="17">
        <v>15653</v>
      </c>
      <c r="L15662" s="50">
        <v>1.7815812873761218E-3</v>
      </c>
      <c r="M15662" s="50">
        <v>1.7952080069525494E-3</v>
      </c>
      <c r="N15662" s="50">
        <v>0.05</v>
      </c>
      <c r="O15662" s="50">
        <v>5.0599999999999999E-2</v>
      </c>
      <c r="R15662" s="59"/>
    </row>
    <row r="15663" spans="11:18" x14ac:dyDescent="0.2">
      <c r="K15663" s="17">
        <v>15654</v>
      </c>
      <c r="L15663" s="50">
        <v>1.6200984253827884E-3</v>
      </c>
      <c r="M15663" s="50">
        <v>1.6341160341201899E-3</v>
      </c>
      <c r="N15663" s="50">
        <v>5.1999999999999998E-2</v>
      </c>
      <c r="O15663" s="50">
        <v>5.2200000000000003E-2</v>
      </c>
      <c r="R15663" s="59"/>
    </row>
    <row r="15664" spans="11:18" x14ac:dyDescent="0.2">
      <c r="K15664" s="17">
        <v>15655</v>
      </c>
      <c r="L15664" s="50">
        <v>1.8638418804746723E-3</v>
      </c>
      <c r="M15664" s="50">
        <v>1.8779869111070493E-3</v>
      </c>
      <c r="N15664" s="50">
        <v>5.2200000000000003E-2</v>
      </c>
      <c r="O15664" s="50">
        <v>5.28E-2</v>
      </c>
      <c r="R15664" s="59"/>
    </row>
    <row r="15665" spans="11:18" x14ac:dyDescent="0.2">
      <c r="K15665" s="17">
        <v>15656</v>
      </c>
      <c r="L15665" s="50">
        <v>1.6328429790427024E-3</v>
      </c>
      <c r="M15665" s="50">
        <v>1.6461999427989078E-3</v>
      </c>
      <c r="N15665" s="50">
        <v>4.9399999999999999E-2</v>
      </c>
      <c r="O15665" s="50">
        <v>4.9599999999999998E-2</v>
      </c>
      <c r="R15665" s="59"/>
    </row>
    <row r="15666" spans="11:18" x14ac:dyDescent="0.2">
      <c r="K15666" s="17">
        <v>15657</v>
      </c>
      <c r="L15666" s="50">
        <v>1.7300822484479419E-3</v>
      </c>
      <c r="M15666" s="50">
        <v>1.7446809816975119E-3</v>
      </c>
      <c r="N15666" s="50">
        <v>5.4199999999999998E-2</v>
      </c>
      <c r="O15666" s="50">
        <v>5.4399999999999997E-2</v>
      </c>
      <c r="R15666" s="59"/>
    </row>
    <row r="15667" spans="11:18" x14ac:dyDescent="0.2">
      <c r="K15667" s="17">
        <v>15658</v>
      </c>
      <c r="L15667" s="50">
        <v>1.8052742078400379E-3</v>
      </c>
      <c r="M15667" s="50">
        <v>1.8197842688494137E-3</v>
      </c>
      <c r="N15667" s="50">
        <v>5.3600000000000002E-2</v>
      </c>
      <c r="O15667" s="50">
        <v>5.3999999999999999E-2</v>
      </c>
      <c r="R15667" s="59"/>
    </row>
    <row r="15668" spans="11:18" x14ac:dyDescent="0.2">
      <c r="K15668" s="17">
        <v>15659</v>
      </c>
      <c r="L15668" s="50">
        <v>1.888081868167249E-3</v>
      </c>
      <c r="M15668" s="50">
        <v>1.9017491071974754E-3</v>
      </c>
      <c r="N15668" s="50">
        <v>5.04E-2</v>
      </c>
      <c r="O15668" s="50">
        <v>5.0599999999999999E-2</v>
      </c>
      <c r="R15668" s="59"/>
    </row>
    <row r="15669" spans="11:18" x14ac:dyDescent="0.2">
      <c r="K15669" s="17">
        <v>15660</v>
      </c>
      <c r="L15669" s="50">
        <v>2.0041039847230272E-3</v>
      </c>
      <c r="M15669" s="50">
        <v>2.0194341430940705E-3</v>
      </c>
      <c r="N15669" s="50">
        <v>5.6599999999999998E-2</v>
      </c>
      <c r="O15669" s="50">
        <v>5.6800000000000003E-2</v>
      </c>
      <c r="R15669" s="59"/>
    </row>
    <row r="15670" spans="11:18" x14ac:dyDescent="0.2">
      <c r="K15670" s="17">
        <v>15661</v>
      </c>
      <c r="L15670" s="50">
        <v>1.7157109090662917E-3</v>
      </c>
      <c r="M15670" s="50">
        <v>1.7300497317737601E-3</v>
      </c>
      <c r="N15670" s="50">
        <v>5.2999999999999999E-2</v>
      </c>
      <c r="O15670" s="50">
        <v>5.3400000000000003E-2</v>
      </c>
      <c r="R15670" s="59"/>
    </row>
    <row r="15671" spans="11:18" x14ac:dyDescent="0.2">
      <c r="K15671" s="17">
        <v>15662</v>
      </c>
      <c r="L15671" s="50">
        <v>1.7033843578975712E-3</v>
      </c>
      <c r="M15671" s="50">
        <v>1.7166023907663277E-3</v>
      </c>
      <c r="N15671" s="50">
        <v>4.8800000000000003E-2</v>
      </c>
      <c r="O15671" s="50">
        <v>4.9399999999999999E-2</v>
      </c>
      <c r="R15671" s="59"/>
    </row>
    <row r="15672" spans="11:18" x14ac:dyDescent="0.2">
      <c r="K15672" s="17">
        <v>15663</v>
      </c>
      <c r="L15672" s="50">
        <v>1.7793053109244799E-3</v>
      </c>
      <c r="M15672" s="50">
        <v>1.793551103705223E-3</v>
      </c>
      <c r="N15672" s="50">
        <v>5.28E-2</v>
      </c>
      <c r="O15672" s="50">
        <v>5.2999999999999999E-2</v>
      </c>
      <c r="R15672" s="59"/>
    </row>
    <row r="15673" spans="11:18" x14ac:dyDescent="0.2">
      <c r="K15673" s="17">
        <v>15664</v>
      </c>
      <c r="L15673" s="50">
        <v>1.8240933409824037E-3</v>
      </c>
      <c r="M15673" s="50">
        <v>1.8391869300256275E-3</v>
      </c>
      <c r="N15673" s="50">
        <v>5.5800000000000002E-2</v>
      </c>
      <c r="O15673" s="50">
        <v>5.62E-2</v>
      </c>
      <c r="R15673" s="59"/>
    </row>
    <row r="15674" spans="11:18" x14ac:dyDescent="0.2">
      <c r="K15674" s="17">
        <v>15665</v>
      </c>
      <c r="L15674" s="50">
        <v>1.5063094997387896E-3</v>
      </c>
      <c r="M15674" s="50">
        <v>1.5193979417425282E-3</v>
      </c>
      <c r="N15674" s="50">
        <v>4.82E-2</v>
      </c>
      <c r="O15674" s="50">
        <v>4.9599999999999998E-2</v>
      </c>
      <c r="R15674" s="59"/>
    </row>
    <row r="15675" spans="11:18" x14ac:dyDescent="0.2">
      <c r="K15675" s="17">
        <v>15666</v>
      </c>
      <c r="L15675" s="50">
        <v>1.7295446488232462E-3</v>
      </c>
      <c r="M15675" s="50">
        <v>1.7434332452519997E-3</v>
      </c>
      <c r="N15675" s="50">
        <v>5.1400000000000001E-2</v>
      </c>
      <c r="O15675" s="50">
        <v>5.16E-2</v>
      </c>
      <c r="R15675" s="59"/>
    </row>
    <row r="15676" spans="11:18" x14ac:dyDescent="0.2">
      <c r="K15676" s="17">
        <v>15667</v>
      </c>
      <c r="L15676" s="50">
        <v>1.8665104855429941E-3</v>
      </c>
      <c r="M15676" s="50">
        <v>1.8810532309176651E-3</v>
      </c>
      <c r="N15676" s="50">
        <v>5.3600000000000002E-2</v>
      </c>
      <c r="O15676" s="50">
        <v>5.3999999999999999E-2</v>
      </c>
      <c r="R15676" s="59"/>
    </row>
    <row r="15677" spans="11:18" x14ac:dyDescent="0.2">
      <c r="K15677" s="17">
        <v>15668</v>
      </c>
      <c r="L15677" s="50">
        <v>1.5994609456785676E-3</v>
      </c>
      <c r="M15677" s="50">
        <v>1.6131673040533361E-3</v>
      </c>
      <c r="N15677" s="50">
        <v>5.0799999999999998E-2</v>
      </c>
      <c r="O15677" s="50">
        <v>5.0999999999999997E-2</v>
      </c>
      <c r="R15677" s="59"/>
    </row>
    <row r="15678" spans="11:18" x14ac:dyDescent="0.2">
      <c r="K15678" s="17">
        <v>15669</v>
      </c>
      <c r="L15678" s="50">
        <v>1.5992326773948712E-3</v>
      </c>
      <c r="M15678" s="50">
        <v>1.6120707326663726E-3</v>
      </c>
      <c r="N15678" s="50">
        <v>4.7600000000000003E-2</v>
      </c>
      <c r="O15678" s="50">
        <v>4.7800000000000002E-2</v>
      </c>
      <c r="R15678" s="59"/>
    </row>
    <row r="15679" spans="11:18" x14ac:dyDescent="0.2">
      <c r="K15679" s="17">
        <v>15670</v>
      </c>
      <c r="L15679" s="50">
        <v>1.7890461529341901E-3</v>
      </c>
      <c r="M15679" s="50">
        <v>1.8029400937771716E-3</v>
      </c>
      <c r="N15679" s="50">
        <v>5.0999999999999997E-2</v>
      </c>
      <c r="O15679" s="50">
        <v>5.16E-2</v>
      </c>
      <c r="R15679" s="59"/>
    </row>
    <row r="15680" spans="11:18" x14ac:dyDescent="0.2">
      <c r="K15680" s="17">
        <v>15671</v>
      </c>
      <c r="L15680" s="50">
        <v>1.6404284430566556E-3</v>
      </c>
      <c r="M15680" s="50">
        <v>1.6538124855865345E-3</v>
      </c>
      <c r="N15680" s="50">
        <v>4.9399999999999999E-2</v>
      </c>
      <c r="O15680" s="50">
        <v>4.9799999999999997E-2</v>
      </c>
      <c r="R15680" s="59"/>
    </row>
    <row r="15681" spans="11:18" x14ac:dyDescent="0.2">
      <c r="K15681" s="17">
        <v>15672</v>
      </c>
      <c r="L15681" s="50">
        <v>1.5200947663468012E-3</v>
      </c>
      <c r="M15681" s="50">
        <v>1.5323786004191149E-3</v>
      </c>
      <c r="N15681" s="50">
        <v>4.5199999999999997E-2</v>
      </c>
      <c r="O15681" s="50">
        <v>4.5600000000000002E-2</v>
      </c>
      <c r="R15681" s="59"/>
    </row>
    <row r="15682" spans="11:18" x14ac:dyDescent="0.2">
      <c r="K15682" s="17">
        <v>15673</v>
      </c>
      <c r="L15682" s="50">
        <v>1.8356537543493666E-3</v>
      </c>
      <c r="M15682" s="50">
        <v>1.8507482018762574E-3</v>
      </c>
      <c r="N15682" s="50">
        <v>5.6000000000000001E-2</v>
      </c>
      <c r="O15682" s="50">
        <v>5.62E-2</v>
      </c>
      <c r="R15682" s="59"/>
    </row>
    <row r="15683" spans="11:18" x14ac:dyDescent="0.2">
      <c r="K15683" s="17">
        <v>15674</v>
      </c>
      <c r="L15683" s="50">
        <v>1.6621413941000473E-3</v>
      </c>
      <c r="M15683" s="50">
        <v>1.6752570249932901E-3</v>
      </c>
      <c r="N15683" s="50">
        <v>4.8599999999999997E-2</v>
      </c>
      <c r="O15683" s="50">
        <v>4.8599999999999997E-2</v>
      </c>
      <c r="R15683" s="59"/>
    </row>
    <row r="15684" spans="11:18" x14ac:dyDescent="0.2">
      <c r="K15684" s="17">
        <v>15675</v>
      </c>
      <c r="L15684" s="50">
        <v>1.5569837139584738E-3</v>
      </c>
      <c r="M15684" s="50">
        <v>1.569484367485667E-3</v>
      </c>
      <c r="N15684" s="50">
        <v>4.5999999999999999E-2</v>
      </c>
      <c r="O15684" s="50">
        <v>4.6600000000000003E-2</v>
      </c>
      <c r="R15684" s="59"/>
    </row>
    <row r="15685" spans="11:18" x14ac:dyDescent="0.2">
      <c r="K15685" s="17">
        <v>15676</v>
      </c>
      <c r="L15685" s="50">
        <v>1.8820268490614168E-3</v>
      </c>
      <c r="M15685" s="50">
        <v>1.8962451140233164E-3</v>
      </c>
      <c r="N15685" s="50">
        <v>5.2400000000000002E-2</v>
      </c>
      <c r="O15685" s="50">
        <v>5.28E-2</v>
      </c>
      <c r="R15685" s="59"/>
    </row>
    <row r="15686" spans="11:18" x14ac:dyDescent="0.2">
      <c r="K15686" s="17">
        <v>15677</v>
      </c>
      <c r="L15686" s="50">
        <v>1.7394550946476805E-3</v>
      </c>
      <c r="M15686" s="50">
        <v>1.7533761931088374E-3</v>
      </c>
      <c r="N15686" s="50">
        <v>5.16E-2</v>
      </c>
      <c r="O15686" s="50">
        <v>5.1799999999999999E-2</v>
      </c>
      <c r="R15686" s="59"/>
    </row>
    <row r="15687" spans="11:18" x14ac:dyDescent="0.2">
      <c r="K15687" s="17">
        <v>15678</v>
      </c>
      <c r="L15687" s="50">
        <v>1.9482579136467979E-3</v>
      </c>
      <c r="M15687" s="50">
        <v>1.9626054761117716E-3</v>
      </c>
      <c r="N15687" s="50">
        <v>5.2999999999999999E-2</v>
      </c>
      <c r="O15687" s="50">
        <v>5.2999999999999999E-2</v>
      </c>
      <c r="R15687" s="59"/>
    </row>
    <row r="15688" spans="11:18" x14ac:dyDescent="0.2">
      <c r="K15688" s="17">
        <v>15679</v>
      </c>
      <c r="L15688" s="50">
        <v>1.4766334506576128E-3</v>
      </c>
      <c r="M15688" s="50">
        <v>1.489200314575284E-3</v>
      </c>
      <c r="N15688" s="50">
        <v>4.6600000000000003E-2</v>
      </c>
      <c r="O15688" s="50">
        <v>4.7E-2</v>
      </c>
      <c r="R15688" s="59"/>
    </row>
    <row r="15689" spans="11:18" x14ac:dyDescent="0.2">
      <c r="K15689" s="17">
        <v>15680</v>
      </c>
      <c r="L15689" s="50">
        <v>1.6654624356301688E-3</v>
      </c>
      <c r="M15689" s="50">
        <v>1.6784543952383796E-3</v>
      </c>
      <c r="N15689" s="50">
        <v>4.7800000000000002E-2</v>
      </c>
      <c r="O15689" s="50">
        <v>4.82E-2</v>
      </c>
      <c r="R15689" s="59"/>
    </row>
    <row r="15690" spans="11:18" x14ac:dyDescent="0.2">
      <c r="K15690" s="17">
        <v>15681</v>
      </c>
      <c r="L15690" s="50">
        <v>1.5442946938828668E-3</v>
      </c>
      <c r="M15690" s="50">
        <v>1.5576820290094603E-3</v>
      </c>
      <c r="N15690" s="50">
        <v>4.9799999999999997E-2</v>
      </c>
      <c r="O15690" s="50">
        <v>4.9799999999999997E-2</v>
      </c>
      <c r="R15690" s="59"/>
    </row>
    <row r="15691" spans="11:18" x14ac:dyDescent="0.2">
      <c r="K15691" s="17">
        <v>15682</v>
      </c>
      <c r="L15691" s="50">
        <v>1.6794925049028815E-3</v>
      </c>
      <c r="M15691" s="50">
        <v>1.6931618949586739E-3</v>
      </c>
      <c r="N15691" s="50">
        <v>5.0599999999999999E-2</v>
      </c>
      <c r="O15691" s="50">
        <v>5.0799999999999998E-2</v>
      </c>
      <c r="R15691" s="59"/>
    </row>
    <row r="15692" spans="11:18" x14ac:dyDescent="0.2">
      <c r="K15692" s="17">
        <v>15683</v>
      </c>
      <c r="L15692" s="50">
        <v>1.8562993438868568E-3</v>
      </c>
      <c r="M15692" s="50">
        <v>1.8701888164604835E-3</v>
      </c>
      <c r="N15692" s="50">
        <v>5.1200000000000002E-2</v>
      </c>
      <c r="O15692" s="50">
        <v>5.16E-2</v>
      </c>
      <c r="R15692" s="59"/>
    </row>
    <row r="15693" spans="11:18" x14ac:dyDescent="0.2">
      <c r="K15693" s="17">
        <v>15684</v>
      </c>
      <c r="L15693" s="50">
        <v>1.7842828096379371E-3</v>
      </c>
      <c r="M15693" s="50">
        <v>1.7976078074128192E-3</v>
      </c>
      <c r="N15693" s="50">
        <v>4.9200000000000001E-2</v>
      </c>
      <c r="O15693" s="50">
        <v>4.9599999999999998E-2</v>
      </c>
      <c r="R15693" s="59"/>
    </row>
    <row r="15694" spans="11:18" x14ac:dyDescent="0.2">
      <c r="K15694" s="17">
        <v>15685</v>
      </c>
      <c r="L15694" s="50">
        <v>1.7432121670100144E-3</v>
      </c>
      <c r="M15694" s="50">
        <v>1.7576838751441227E-3</v>
      </c>
      <c r="N15694" s="50">
        <v>5.3400000000000003E-2</v>
      </c>
      <c r="O15694" s="50">
        <v>5.3800000000000001E-2</v>
      </c>
      <c r="R15694" s="59"/>
    </row>
    <row r="15695" spans="11:18" x14ac:dyDescent="0.2">
      <c r="K15695" s="17">
        <v>15686</v>
      </c>
      <c r="L15695" s="50">
        <v>1.8325364678386223E-3</v>
      </c>
      <c r="M15695" s="50">
        <v>1.8459709899871519E-3</v>
      </c>
      <c r="N15695" s="50">
        <v>4.9000000000000002E-2</v>
      </c>
      <c r="O15695" s="50">
        <v>0.05</v>
      </c>
      <c r="R15695" s="59"/>
    </row>
    <row r="15696" spans="11:18" x14ac:dyDescent="0.2">
      <c r="K15696" s="17">
        <v>15687</v>
      </c>
      <c r="L15696" s="50">
        <v>1.5884103759783138E-3</v>
      </c>
      <c r="M15696" s="50">
        <v>1.6009934098914522E-3</v>
      </c>
      <c r="N15696" s="50">
        <v>4.6199999999999998E-2</v>
      </c>
      <c r="O15696" s="50">
        <v>4.7E-2</v>
      </c>
      <c r="R15696" s="59"/>
    </row>
    <row r="15697" spans="11:18" x14ac:dyDescent="0.2">
      <c r="K15697" s="17">
        <v>15688</v>
      </c>
      <c r="L15697" s="50">
        <v>1.954695294285741E-3</v>
      </c>
      <c r="M15697" s="50">
        <v>1.9692693474971205E-3</v>
      </c>
      <c r="N15697" s="50">
        <v>5.3600000000000002E-2</v>
      </c>
      <c r="O15697" s="50">
        <v>5.4199999999999998E-2</v>
      </c>
      <c r="R15697" s="59"/>
    </row>
    <row r="15698" spans="11:18" x14ac:dyDescent="0.2">
      <c r="K15698" s="17">
        <v>15689</v>
      </c>
      <c r="L15698" s="50">
        <v>1.6863279930745406E-3</v>
      </c>
      <c r="M15698" s="50">
        <v>1.6994039617320275E-3</v>
      </c>
      <c r="N15698" s="50">
        <v>4.82E-2</v>
      </c>
      <c r="O15698" s="50">
        <v>4.8599999999999997E-2</v>
      </c>
      <c r="R15698" s="59"/>
    </row>
    <row r="15699" spans="11:18" x14ac:dyDescent="0.2">
      <c r="K15699" s="17">
        <v>15690</v>
      </c>
      <c r="L15699" s="50">
        <v>1.5572247241535139E-3</v>
      </c>
      <c r="M15699" s="50">
        <v>1.5700201636328313E-3</v>
      </c>
      <c r="N15699" s="50">
        <v>4.7399999999999998E-2</v>
      </c>
      <c r="O15699" s="50">
        <v>4.7600000000000003E-2</v>
      </c>
      <c r="R15699" s="59"/>
    </row>
    <row r="15700" spans="11:18" x14ac:dyDescent="0.2">
      <c r="K15700" s="17">
        <v>15691</v>
      </c>
      <c r="L15700" s="50">
        <v>1.6455848610863444E-3</v>
      </c>
      <c r="M15700" s="50">
        <v>1.6591797630582431E-3</v>
      </c>
      <c r="N15700" s="50">
        <v>5.04E-2</v>
      </c>
      <c r="O15700" s="50">
        <v>5.0999999999999997E-2</v>
      </c>
      <c r="R15700" s="59"/>
    </row>
    <row r="15701" spans="11:18" x14ac:dyDescent="0.2">
      <c r="K15701" s="17">
        <v>15692</v>
      </c>
      <c r="L15701" s="50">
        <v>1.7039057999820905E-3</v>
      </c>
      <c r="M15701" s="50">
        <v>1.7173972403817385E-3</v>
      </c>
      <c r="N15701" s="50">
        <v>0.05</v>
      </c>
      <c r="O15701" s="50">
        <v>0.05</v>
      </c>
      <c r="R15701" s="59"/>
    </row>
    <row r="15702" spans="11:18" x14ac:dyDescent="0.2">
      <c r="K15702" s="17">
        <v>15693</v>
      </c>
      <c r="L15702" s="50">
        <v>1.8804952643910401E-3</v>
      </c>
      <c r="M15702" s="50">
        <v>1.8945419566015367E-3</v>
      </c>
      <c r="N15702" s="50">
        <v>5.16E-2</v>
      </c>
      <c r="O15702" s="50">
        <v>5.1999999999999998E-2</v>
      </c>
      <c r="R15702" s="59"/>
    </row>
    <row r="15703" spans="11:18" x14ac:dyDescent="0.2">
      <c r="K15703" s="17">
        <v>15694</v>
      </c>
      <c r="L15703" s="50">
        <v>1.7029241304635033E-3</v>
      </c>
      <c r="M15703" s="50">
        <v>1.7173857626346059E-3</v>
      </c>
      <c r="N15703" s="50">
        <v>5.3600000000000002E-2</v>
      </c>
      <c r="O15703" s="50">
        <v>5.3800000000000001E-2</v>
      </c>
      <c r="R15703" s="59"/>
    </row>
    <row r="15704" spans="11:18" x14ac:dyDescent="0.2">
      <c r="K15704" s="17">
        <v>15695</v>
      </c>
      <c r="L15704" s="50">
        <v>1.7978713308977525E-3</v>
      </c>
      <c r="M15704" s="50">
        <v>1.8123683711314459E-3</v>
      </c>
      <c r="N15704" s="50">
        <v>5.3600000000000002E-2</v>
      </c>
      <c r="O15704" s="50">
        <v>5.3999999999999999E-2</v>
      </c>
      <c r="R15704" s="59"/>
    </row>
    <row r="15705" spans="11:18" x14ac:dyDescent="0.2">
      <c r="K15705" s="17">
        <v>15696</v>
      </c>
      <c r="L15705" s="50">
        <v>1.8297733018858445E-3</v>
      </c>
      <c r="M15705" s="50">
        <v>1.8443406300254549E-3</v>
      </c>
      <c r="N15705" s="50">
        <v>5.3999999999999999E-2</v>
      </c>
      <c r="O15705" s="50">
        <v>5.3999999999999999E-2</v>
      </c>
      <c r="R15705" s="59"/>
    </row>
    <row r="15706" spans="11:18" x14ac:dyDescent="0.2">
      <c r="K15706" s="17">
        <v>15697</v>
      </c>
      <c r="L15706" s="50">
        <v>1.8663858577287254E-3</v>
      </c>
      <c r="M15706" s="50">
        <v>1.8812475745600056E-3</v>
      </c>
      <c r="N15706" s="50">
        <v>5.4600000000000003E-2</v>
      </c>
      <c r="O15706" s="50">
        <v>5.5399999999999998E-2</v>
      </c>
      <c r="R15706" s="59"/>
    </row>
    <row r="15707" spans="11:18" x14ac:dyDescent="0.2">
      <c r="K15707" s="17">
        <v>15698</v>
      </c>
      <c r="L15707" s="50">
        <v>1.8580450458040702E-3</v>
      </c>
      <c r="M15707" s="50">
        <v>1.8722286831222199E-3</v>
      </c>
      <c r="N15707" s="50">
        <v>5.2200000000000003E-2</v>
      </c>
      <c r="O15707" s="50">
        <v>5.2600000000000001E-2</v>
      </c>
      <c r="R15707" s="59"/>
    </row>
    <row r="15708" spans="11:18" x14ac:dyDescent="0.2">
      <c r="K15708" s="17">
        <v>15699</v>
      </c>
      <c r="L15708" s="50">
        <v>1.5671742223374646E-3</v>
      </c>
      <c r="M15708" s="50">
        <v>1.5801166914336711E-3</v>
      </c>
      <c r="N15708" s="50">
        <v>4.7800000000000002E-2</v>
      </c>
      <c r="O15708" s="50">
        <v>4.8599999999999997E-2</v>
      </c>
      <c r="R15708" s="59"/>
    </row>
    <row r="15709" spans="11:18" x14ac:dyDescent="0.2">
      <c r="K15709" s="17">
        <v>15700</v>
      </c>
      <c r="L15709" s="50">
        <v>1.6373896705812352E-3</v>
      </c>
      <c r="M15709" s="50">
        <v>1.6498243554923348E-3</v>
      </c>
      <c r="N15709" s="50">
        <v>4.58E-2</v>
      </c>
      <c r="O15709" s="50">
        <v>4.5999999999999999E-2</v>
      </c>
      <c r="R15709" s="59"/>
    </row>
    <row r="15710" spans="11:18" x14ac:dyDescent="0.2">
      <c r="K15710" s="17">
        <v>15701</v>
      </c>
      <c r="L15710" s="50">
        <v>1.9565263117858993E-3</v>
      </c>
      <c r="M15710" s="50">
        <v>1.9720855285687076E-3</v>
      </c>
      <c r="N15710" s="50">
        <v>5.7599999999999998E-2</v>
      </c>
      <c r="O15710" s="50">
        <v>5.7799999999999997E-2</v>
      </c>
      <c r="R15710" s="59"/>
    </row>
    <row r="15711" spans="11:18" x14ac:dyDescent="0.2">
      <c r="K15711" s="17">
        <v>15702</v>
      </c>
      <c r="L15711" s="50">
        <v>1.9012413672999059E-3</v>
      </c>
      <c r="M15711" s="50">
        <v>1.9167115444323525E-3</v>
      </c>
      <c r="N15711" s="50">
        <v>5.74E-2</v>
      </c>
      <c r="O15711" s="50">
        <v>5.74E-2</v>
      </c>
      <c r="R15711" s="59"/>
    </row>
    <row r="15712" spans="11:18" x14ac:dyDescent="0.2">
      <c r="K15712" s="17">
        <v>15703</v>
      </c>
      <c r="L15712" s="50">
        <v>1.597680138130517E-3</v>
      </c>
      <c r="M15712" s="50">
        <v>1.6108780746590533E-3</v>
      </c>
      <c r="N15712" s="50">
        <v>4.9000000000000002E-2</v>
      </c>
      <c r="O15712" s="50">
        <v>4.9000000000000002E-2</v>
      </c>
      <c r="R15712" s="59"/>
    </row>
    <row r="15713" spans="11:18" x14ac:dyDescent="0.2">
      <c r="K15713" s="17">
        <v>15704</v>
      </c>
      <c r="L15713" s="50">
        <v>1.9251947190483286E-3</v>
      </c>
      <c r="M15713" s="50">
        <v>1.9393378389416065E-3</v>
      </c>
      <c r="N15713" s="50">
        <v>5.1799999999999999E-2</v>
      </c>
      <c r="O15713" s="50">
        <v>5.2400000000000002E-2</v>
      </c>
      <c r="R15713" s="59"/>
    </row>
    <row r="15714" spans="11:18" x14ac:dyDescent="0.2">
      <c r="K15714" s="17">
        <v>15705</v>
      </c>
      <c r="L15714" s="50">
        <v>1.7761718577275524E-3</v>
      </c>
      <c r="M15714" s="50">
        <v>1.7888176633286215E-3</v>
      </c>
      <c r="N15714" s="50">
        <v>4.6399999999999997E-2</v>
      </c>
      <c r="O15714" s="50">
        <v>4.7E-2</v>
      </c>
      <c r="R15714" s="59"/>
    </row>
    <row r="15715" spans="11:18" x14ac:dyDescent="0.2">
      <c r="K15715" s="17">
        <v>15706</v>
      </c>
      <c r="L15715" s="50">
        <v>1.8308625569269719E-3</v>
      </c>
      <c r="M15715" s="50">
        <v>1.8444051191137795E-3</v>
      </c>
      <c r="N15715" s="50">
        <v>0.05</v>
      </c>
      <c r="O15715" s="50">
        <v>5.04E-2</v>
      </c>
      <c r="R15715" s="59"/>
    </row>
    <row r="15716" spans="11:18" x14ac:dyDescent="0.2">
      <c r="K15716" s="17">
        <v>15707</v>
      </c>
      <c r="L15716" s="50">
        <v>1.6431324628860633E-3</v>
      </c>
      <c r="M15716" s="50">
        <v>1.6570177944800978E-3</v>
      </c>
      <c r="N15716" s="50">
        <v>5.16E-2</v>
      </c>
      <c r="O15716" s="50">
        <v>5.16E-2</v>
      </c>
      <c r="R15716" s="59"/>
    </row>
    <row r="15717" spans="11:18" x14ac:dyDescent="0.2">
      <c r="K15717" s="17">
        <v>15708</v>
      </c>
      <c r="L15717" s="50">
        <v>1.765853507807624E-3</v>
      </c>
      <c r="M15717" s="50">
        <v>1.7796192350206588E-3</v>
      </c>
      <c r="N15717" s="50">
        <v>5.0799999999999998E-2</v>
      </c>
      <c r="O15717" s="50">
        <v>5.1200000000000002E-2</v>
      </c>
      <c r="R15717" s="59"/>
    </row>
    <row r="15718" spans="11:18" x14ac:dyDescent="0.2">
      <c r="K15718" s="17">
        <v>15709</v>
      </c>
      <c r="L15718" s="50">
        <v>1.7736213204522595E-3</v>
      </c>
      <c r="M15718" s="50">
        <v>1.7881386439442338E-3</v>
      </c>
      <c r="N15718" s="50">
        <v>5.3400000000000003E-2</v>
      </c>
      <c r="O15718" s="50">
        <v>5.4399999999999997E-2</v>
      </c>
      <c r="R15718" s="59"/>
    </row>
    <row r="15719" spans="11:18" x14ac:dyDescent="0.2">
      <c r="K15719" s="17">
        <v>15710</v>
      </c>
      <c r="L15719" s="50">
        <v>1.5651939412922478E-3</v>
      </c>
      <c r="M15719" s="50">
        <v>1.5778639252506711E-3</v>
      </c>
      <c r="N15719" s="50">
        <v>4.7E-2</v>
      </c>
      <c r="O15719" s="50">
        <v>4.7E-2</v>
      </c>
      <c r="R15719" s="59"/>
    </row>
    <row r="15720" spans="11:18" x14ac:dyDescent="0.2">
      <c r="K15720" s="17">
        <v>15711</v>
      </c>
      <c r="L15720" s="50">
        <v>1.6799287505556138E-3</v>
      </c>
      <c r="M15720" s="50">
        <v>1.6939035694362224E-3</v>
      </c>
      <c r="N15720" s="50">
        <v>5.1799999999999999E-2</v>
      </c>
      <c r="O15720" s="50">
        <v>5.1999999999999998E-2</v>
      </c>
      <c r="R15720" s="59"/>
    </row>
    <row r="15721" spans="11:18" x14ac:dyDescent="0.2">
      <c r="K15721" s="17">
        <v>15712</v>
      </c>
      <c r="L15721" s="50">
        <v>1.8541592757495536E-3</v>
      </c>
      <c r="M15721" s="50">
        <v>1.8688831191801495E-3</v>
      </c>
      <c r="N15721" s="50">
        <v>5.4399999999999997E-2</v>
      </c>
      <c r="O15721" s="50">
        <v>5.4600000000000003E-2</v>
      </c>
      <c r="R15721" s="59"/>
    </row>
    <row r="15722" spans="11:18" x14ac:dyDescent="0.2">
      <c r="K15722" s="17">
        <v>15713</v>
      </c>
      <c r="L15722" s="50">
        <v>1.7208420310096154E-3</v>
      </c>
      <c r="M15722" s="50">
        <v>1.7340803828503177E-3</v>
      </c>
      <c r="N15722" s="50">
        <v>4.9000000000000002E-2</v>
      </c>
      <c r="O15722" s="50">
        <v>4.9000000000000002E-2</v>
      </c>
      <c r="R15722" s="59"/>
    </row>
    <row r="15723" spans="11:18" x14ac:dyDescent="0.2">
      <c r="K15723" s="17">
        <v>15714</v>
      </c>
      <c r="L15723" s="50">
        <v>1.7252179377121124E-3</v>
      </c>
      <c r="M15723" s="50">
        <v>1.7388588208627389E-3</v>
      </c>
      <c r="N15723" s="50">
        <v>5.04E-2</v>
      </c>
      <c r="O15723" s="50">
        <v>5.0599999999999999E-2</v>
      </c>
      <c r="R15723" s="59"/>
    </row>
    <row r="15724" spans="11:18" x14ac:dyDescent="0.2">
      <c r="K15724" s="17">
        <v>15715</v>
      </c>
      <c r="L15724" s="50">
        <v>1.6032404661447102E-3</v>
      </c>
      <c r="M15724" s="50">
        <v>1.6176810653740637E-3</v>
      </c>
      <c r="N15724" s="50">
        <v>5.3600000000000002E-2</v>
      </c>
      <c r="O15724" s="50">
        <v>5.3999999999999999E-2</v>
      </c>
      <c r="R15724" s="59"/>
    </row>
    <row r="15725" spans="11:18" x14ac:dyDescent="0.2">
      <c r="K15725" s="17">
        <v>15716</v>
      </c>
      <c r="L15725" s="50">
        <v>1.697915431456693E-3</v>
      </c>
      <c r="M15725" s="50">
        <v>1.7123475768757203E-3</v>
      </c>
      <c r="N15725" s="50">
        <v>5.3400000000000003E-2</v>
      </c>
      <c r="O15725" s="50">
        <v>5.3800000000000001E-2</v>
      </c>
      <c r="R15725" s="59"/>
    </row>
    <row r="15726" spans="11:18" x14ac:dyDescent="0.2">
      <c r="K15726" s="17">
        <v>15717</v>
      </c>
      <c r="L15726" s="50">
        <v>1.7706200402007764E-3</v>
      </c>
      <c r="M15726" s="50">
        <v>1.7838300852814329E-3</v>
      </c>
      <c r="N15726" s="50">
        <v>4.8599999999999997E-2</v>
      </c>
      <c r="O15726" s="50">
        <v>4.9200000000000001E-2</v>
      </c>
      <c r="R15726" s="59"/>
    </row>
    <row r="15727" spans="11:18" x14ac:dyDescent="0.2">
      <c r="K15727" s="17">
        <v>15718</v>
      </c>
      <c r="L15727" s="50">
        <v>1.8326284498804235E-3</v>
      </c>
      <c r="M15727" s="50">
        <v>1.8467119037979423E-3</v>
      </c>
      <c r="N15727" s="50">
        <v>5.1799999999999999E-2</v>
      </c>
      <c r="O15727" s="50">
        <v>5.2600000000000001E-2</v>
      </c>
      <c r="R15727" s="59"/>
    </row>
    <row r="15728" spans="11:18" x14ac:dyDescent="0.2">
      <c r="K15728" s="17">
        <v>15719</v>
      </c>
      <c r="L15728" s="50">
        <v>1.7073459144025637E-3</v>
      </c>
      <c r="M15728" s="50">
        <v>1.7210422316033213E-3</v>
      </c>
      <c r="N15728" s="50">
        <v>5.0599999999999999E-2</v>
      </c>
      <c r="O15728" s="50">
        <v>5.1200000000000002E-2</v>
      </c>
      <c r="R15728" s="59"/>
    </row>
    <row r="15729" spans="11:18" x14ac:dyDescent="0.2">
      <c r="K15729" s="17">
        <v>15720</v>
      </c>
      <c r="L15729" s="50">
        <v>1.9748404431894377E-3</v>
      </c>
      <c r="M15729" s="50">
        <v>1.9897140209487038E-3</v>
      </c>
      <c r="N15729" s="50">
        <v>5.5E-2</v>
      </c>
      <c r="O15729" s="50">
        <v>5.5E-2</v>
      </c>
      <c r="R15729" s="59"/>
    </row>
    <row r="15730" spans="11:18" x14ac:dyDescent="0.2">
      <c r="K15730" s="17">
        <v>15721</v>
      </c>
      <c r="L15730" s="50">
        <v>1.67918902318138E-3</v>
      </c>
      <c r="M15730" s="50">
        <v>1.6927014090627837E-3</v>
      </c>
      <c r="N15730" s="50">
        <v>4.9599999999999998E-2</v>
      </c>
      <c r="O15730" s="50">
        <v>5.04E-2</v>
      </c>
      <c r="R15730" s="59"/>
    </row>
    <row r="15731" spans="11:18" x14ac:dyDescent="0.2">
      <c r="K15731" s="17">
        <v>15722</v>
      </c>
      <c r="L15731" s="50">
        <v>1.7742337731944963E-3</v>
      </c>
      <c r="M15731" s="50">
        <v>1.7881897792989094E-3</v>
      </c>
      <c r="N15731" s="50">
        <v>5.1400000000000001E-2</v>
      </c>
      <c r="O15731" s="50">
        <v>5.1799999999999999E-2</v>
      </c>
      <c r="R15731" s="59"/>
    </row>
    <row r="15732" spans="11:18" x14ac:dyDescent="0.2">
      <c r="K15732" s="17">
        <v>15723</v>
      </c>
      <c r="L15732" s="50">
        <v>1.7975741191524662E-3</v>
      </c>
      <c r="M15732" s="50">
        <v>1.8123516491161216E-3</v>
      </c>
      <c r="N15732" s="50">
        <v>5.4399999999999997E-2</v>
      </c>
      <c r="O15732" s="50">
        <v>5.5E-2</v>
      </c>
      <c r="R15732" s="59"/>
    </row>
    <row r="15733" spans="11:18" x14ac:dyDescent="0.2">
      <c r="K15733" s="17">
        <v>15724</v>
      </c>
      <c r="L15733" s="50">
        <v>1.558868516462777E-3</v>
      </c>
      <c r="M15733" s="50">
        <v>1.5715062235591533E-3</v>
      </c>
      <c r="N15733" s="50">
        <v>4.6800000000000001E-2</v>
      </c>
      <c r="O15733" s="50">
        <v>4.7E-2</v>
      </c>
      <c r="R15733" s="59"/>
    </row>
    <row r="15734" spans="11:18" x14ac:dyDescent="0.2">
      <c r="K15734" s="17">
        <v>15725</v>
      </c>
      <c r="L15734" s="50">
        <v>2.0141522637256064E-3</v>
      </c>
      <c r="M15734" s="50">
        <v>2.0293420677393046E-3</v>
      </c>
      <c r="N15734" s="50">
        <v>5.5800000000000002E-2</v>
      </c>
      <c r="O15734" s="50">
        <v>5.62E-2</v>
      </c>
      <c r="R15734" s="59"/>
    </row>
    <row r="15735" spans="11:18" x14ac:dyDescent="0.2">
      <c r="K15735" s="17">
        <v>15726</v>
      </c>
      <c r="L15735" s="50">
        <v>1.7615151011238055E-3</v>
      </c>
      <c r="M15735" s="50">
        <v>1.7759898192134678E-3</v>
      </c>
      <c r="N15735" s="50">
        <v>5.3600000000000002E-2</v>
      </c>
      <c r="O15735" s="50">
        <v>5.3800000000000001E-2</v>
      </c>
      <c r="R15735" s="59"/>
    </row>
    <row r="15736" spans="11:18" x14ac:dyDescent="0.2">
      <c r="K15736" s="17">
        <v>15727</v>
      </c>
      <c r="L15736" s="50">
        <v>1.5632394241916401E-3</v>
      </c>
      <c r="M15736" s="50">
        <v>1.5767137923716713E-3</v>
      </c>
      <c r="N15736" s="50">
        <v>4.9799999999999997E-2</v>
      </c>
      <c r="O15736" s="50">
        <v>5.0200000000000002E-2</v>
      </c>
      <c r="R15736" s="59"/>
    </row>
    <row r="15737" spans="11:18" x14ac:dyDescent="0.2">
      <c r="K15737" s="17">
        <v>15728</v>
      </c>
      <c r="L15737" s="50">
        <v>1.6742346954475742E-3</v>
      </c>
      <c r="M15737" s="50">
        <v>1.687100055378053E-3</v>
      </c>
      <c r="N15737" s="50">
        <v>4.7399999999999998E-2</v>
      </c>
      <c r="O15737" s="50">
        <v>4.8000000000000001E-2</v>
      </c>
      <c r="R15737" s="59"/>
    </row>
    <row r="15738" spans="11:18" x14ac:dyDescent="0.2">
      <c r="K15738" s="17">
        <v>15729</v>
      </c>
      <c r="L15738" s="50">
        <v>1.8647158294893278E-3</v>
      </c>
      <c r="M15738" s="50">
        <v>1.8785645772334647E-3</v>
      </c>
      <c r="N15738" s="50">
        <v>5.0999999999999997E-2</v>
      </c>
      <c r="O15738" s="50">
        <v>5.1200000000000002E-2</v>
      </c>
      <c r="R15738" s="59"/>
    </row>
    <row r="15739" spans="11:18" x14ac:dyDescent="0.2">
      <c r="K15739" s="17">
        <v>15730</v>
      </c>
      <c r="L15739" s="50">
        <v>1.5285764475678036E-3</v>
      </c>
      <c r="M15739" s="50">
        <v>1.5415810325394152E-3</v>
      </c>
      <c r="N15739" s="50">
        <v>4.82E-2</v>
      </c>
      <c r="O15739" s="50">
        <v>4.8800000000000003E-2</v>
      </c>
      <c r="R15739" s="59"/>
    </row>
    <row r="15740" spans="11:18" x14ac:dyDescent="0.2">
      <c r="K15740" s="17">
        <v>15731</v>
      </c>
      <c r="L15740" s="50">
        <v>1.5288098183182913E-3</v>
      </c>
      <c r="M15740" s="50">
        <v>1.5416251797097616E-3</v>
      </c>
      <c r="N15740" s="50">
        <v>4.7600000000000003E-2</v>
      </c>
      <c r="O15740" s="50">
        <v>4.7800000000000002E-2</v>
      </c>
      <c r="R15740" s="59"/>
    </row>
    <row r="15741" spans="11:18" x14ac:dyDescent="0.2">
      <c r="K15741" s="17">
        <v>15732</v>
      </c>
      <c r="L15741" s="50">
        <v>1.759950131001727E-3</v>
      </c>
      <c r="M15741" s="50">
        <v>1.7734832289614325E-3</v>
      </c>
      <c r="N15741" s="50">
        <v>4.9599999999999998E-2</v>
      </c>
      <c r="O15741" s="50">
        <v>5.04E-2</v>
      </c>
      <c r="R15741" s="59"/>
    </row>
    <row r="15742" spans="11:18" x14ac:dyDescent="0.2">
      <c r="K15742" s="17">
        <v>15733</v>
      </c>
      <c r="L15742" s="50">
        <v>1.6486276468680454E-3</v>
      </c>
      <c r="M15742" s="50">
        <v>1.6624166335008543E-3</v>
      </c>
      <c r="N15742" s="50">
        <v>5.0999999999999997E-2</v>
      </c>
      <c r="O15742" s="50">
        <v>5.1400000000000001E-2</v>
      </c>
      <c r="R15742" s="59"/>
    </row>
    <row r="15743" spans="11:18" x14ac:dyDescent="0.2">
      <c r="K15743" s="17">
        <v>15734</v>
      </c>
      <c r="L15743" s="50">
        <v>1.4710043952546421E-3</v>
      </c>
      <c r="M15743" s="50">
        <v>1.483046093284764E-3</v>
      </c>
      <c r="N15743" s="50">
        <v>4.4600000000000001E-2</v>
      </c>
      <c r="O15743" s="50">
        <v>4.48E-2</v>
      </c>
      <c r="R15743" s="59"/>
    </row>
    <row r="15744" spans="11:18" x14ac:dyDescent="0.2">
      <c r="K15744" s="17">
        <v>15735</v>
      </c>
      <c r="L15744" s="50">
        <v>1.6223050366107774E-3</v>
      </c>
      <c r="M15744" s="50">
        <v>1.634913846817224E-3</v>
      </c>
      <c r="N15744" s="50">
        <v>4.6399999999999997E-2</v>
      </c>
      <c r="O15744" s="50">
        <v>4.7E-2</v>
      </c>
      <c r="R15744" s="59"/>
    </row>
    <row r="15745" spans="11:18" x14ac:dyDescent="0.2">
      <c r="K15745" s="17">
        <v>15736</v>
      </c>
      <c r="L15745" s="50">
        <v>1.6605738109769473E-3</v>
      </c>
      <c r="M15745" s="50">
        <v>1.6739086793400772E-3</v>
      </c>
      <c r="N15745" s="50">
        <v>4.9399999999999999E-2</v>
      </c>
      <c r="O15745" s="50">
        <v>4.9599999999999998E-2</v>
      </c>
      <c r="R15745" s="59"/>
    </row>
    <row r="15746" spans="11:18" x14ac:dyDescent="0.2">
      <c r="K15746" s="17">
        <v>15737</v>
      </c>
      <c r="L15746" s="50">
        <v>1.5166373262642304E-3</v>
      </c>
      <c r="M15746" s="50">
        <v>1.5290144815565039E-3</v>
      </c>
      <c r="N15746" s="50">
        <v>4.5600000000000002E-2</v>
      </c>
      <c r="O15746" s="50">
        <v>4.6399999999999997E-2</v>
      </c>
      <c r="R15746" s="59"/>
    </row>
    <row r="15747" spans="11:18" x14ac:dyDescent="0.2">
      <c r="K15747" s="17">
        <v>15738</v>
      </c>
      <c r="L15747" s="50">
        <v>1.548830070842727E-3</v>
      </c>
      <c r="M15747" s="50">
        <v>1.5621248394196499E-3</v>
      </c>
      <c r="N15747" s="50">
        <v>4.9200000000000001E-2</v>
      </c>
      <c r="O15747" s="50">
        <v>4.9599999999999998E-2</v>
      </c>
      <c r="R15747" s="59"/>
    </row>
    <row r="15748" spans="11:18" x14ac:dyDescent="0.2">
      <c r="K15748" s="17">
        <v>15739</v>
      </c>
      <c r="L15748" s="50">
        <v>1.6150681541364713E-3</v>
      </c>
      <c r="M15748" s="50">
        <v>1.6276120319039535E-3</v>
      </c>
      <c r="N15748" s="50">
        <v>4.6399999999999997E-2</v>
      </c>
      <c r="O15748" s="50">
        <v>4.6600000000000003E-2</v>
      </c>
      <c r="R15748" s="59"/>
    </row>
    <row r="15749" spans="11:18" x14ac:dyDescent="0.2">
      <c r="K15749" s="17">
        <v>15740</v>
      </c>
      <c r="L15749" s="50">
        <v>1.6644445273687901E-3</v>
      </c>
      <c r="M15749" s="50">
        <v>1.6779115239406149E-3</v>
      </c>
      <c r="N15749" s="50">
        <v>4.9799999999999997E-2</v>
      </c>
      <c r="O15749" s="50">
        <v>0.05</v>
      </c>
      <c r="R15749" s="59"/>
    </row>
    <row r="15750" spans="11:18" x14ac:dyDescent="0.2">
      <c r="K15750" s="17">
        <v>15741</v>
      </c>
      <c r="L15750" s="50">
        <v>1.6248427654919112E-3</v>
      </c>
      <c r="M15750" s="50">
        <v>1.6389269575782816E-3</v>
      </c>
      <c r="N15750" s="50">
        <v>5.2200000000000003E-2</v>
      </c>
      <c r="O15750" s="50">
        <v>5.2400000000000002E-2</v>
      </c>
      <c r="R15750" s="59"/>
    </row>
    <row r="15751" spans="11:18" x14ac:dyDescent="0.2">
      <c r="K15751" s="17">
        <v>15742</v>
      </c>
      <c r="L15751" s="50">
        <v>1.5212048496744163E-3</v>
      </c>
      <c r="M15751" s="50">
        <v>1.5334465869183257E-3</v>
      </c>
      <c r="N15751" s="50">
        <v>4.5199999999999997E-2</v>
      </c>
      <c r="O15751" s="50">
        <v>4.5600000000000002E-2</v>
      </c>
      <c r="R15751" s="59"/>
    </row>
    <row r="15752" spans="11:18" x14ac:dyDescent="0.2">
      <c r="K15752" s="17">
        <v>15743</v>
      </c>
      <c r="L15752" s="50">
        <v>1.7893159963163242E-3</v>
      </c>
      <c r="M15752" s="50">
        <v>1.8029906515777238E-3</v>
      </c>
      <c r="N15752" s="50">
        <v>5.0599999999999999E-2</v>
      </c>
      <c r="O15752" s="50">
        <v>5.0599999999999999E-2</v>
      </c>
      <c r="R15752" s="59"/>
    </row>
    <row r="15753" spans="11:18" x14ac:dyDescent="0.2">
      <c r="K15753" s="17">
        <v>15744</v>
      </c>
      <c r="L15753" s="50">
        <v>1.7076558017060399E-3</v>
      </c>
      <c r="M15753" s="50">
        <v>1.7213272110959763E-3</v>
      </c>
      <c r="N15753" s="50">
        <v>5.0599999999999999E-2</v>
      </c>
      <c r="O15753" s="50">
        <v>5.0799999999999998E-2</v>
      </c>
      <c r="R15753" s="59"/>
    </row>
    <row r="15754" spans="11:18" x14ac:dyDescent="0.2">
      <c r="K15754" s="17">
        <v>15745</v>
      </c>
      <c r="L15754" s="50">
        <v>1.6764622440489645E-3</v>
      </c>
      <c r="M15754" s="50">
        <v>1.6899409283006339E-3</v>
      </c>
      <c r="N15754" s="50">
        <v>4.9799999999999997E-2</v>
      </c>
      <c r="O15754" s="50">
        <v>0.05</v>
      </c>
      <c r="R15754" s="59"/>
    </row>
    <row r="15755" spans="11:18" x14ac:dyDescent="0.2">
      <c r="K15755" s="17">
        <v>15746</v>
      </c>
      <c r="L15755" s="50">
        <v>2.2077504662271876E-3</v>
      </c>
      <c r="M15755" s="50">
        <v>2.2236324708714726E-3</v>
      </c>
      <c r="N15755" s="50">
        <v>5.8200000000000002E-2</v>
      </c>
      <c r="O15755" s="50">
        <v>5.8799999999999998E-2</v>
      </c>
      <c r="R15755" s="59"/>
    </row>
    <row r="15756" spans="11:18" x14ac:dyDescent="0.2">
      <c r="K15756" s="17">
        <v>15747</v>
      </c>
      <c r="L15756" s="50">
        <v>1.6643245003716185E-3</v>
      </c>
      <c r="M15756" s="50">
        <v>1.6778627030171673E-3</v>
      </c>
      <c r="N15756" s="50">
        <v>0.05</v>
      </c>
      <c r="O15756" s="50">
        <v>5.04E-2</v>
      </c>
      <c r="R15756" s="59"/>
    </row>
    <row r="15757" spans="11:18" x14ac:dyDescent="0.2">
      <c r="K15757" s="17">
        <v>15748</v>
      </c>
      <c r="L15757" s="50">
        <v>1.5907076475147046E-3</v>
      </c>
      <c r="M15757" s="50">
        <v>1.6042654006411233E-3</v>
      </c>
      <c r="N15757" s="50">
        <v>5.04E-2</v>
      </c>
      <c r="O15757" s="50">
        <v>5.04E-2</v>
      </c>
      <c r="R15757" s="59"/>
    </row>
    <row r="15758" spans="11:18" x14ac:dyDescent="0.2">
      <c r="K15758" s="17">
        <v>15749</v>
      </c>
      <c r="L15758" s="50">
        <v>1.7105311495532491E-3</v>
      </c>
      <c r="M15758" s="50">
        <v>1.7230936379180356E-3</v>
      </c>
      <c r="N15758" s="50">
        <v>4.6399999999999997E-2</v>
      </c>
      <c r="O15758" s="50">
        <v>4.6399999999999997E-2</v>
      </c>
      <c r="R15758" s="59"/>
    </row>
    <row r="15759" spans="11:18" x14ac:dyDescent="0.2">
      <c r="K15759" s="17">
        <v>15750</v>
      </c>
      <c r="L15759" s="50">
        <v>1.7855910984722338E-3</v>
      </c>
      <c r="M15759" s="50">
        <v>1.8002225473462356E-3</v>
      </c>
      <c r="N15759" s="50">
        <v>5.3999999999999999E-2</v>
      </c>
      <c r="O15759" s="50">
        <v>5.4399999999999997E-2</v>
      </c>
      <c r="R15759" s="59"/>
    </row>
    <row r="15760" spans="11:18" x14ac:dyDescent="0.2">
      <c r="K15760" s="17">
        <v>15751</v>
      </c>
      <c r="L15760" s="50">
        <v>1.721318943683539E-3</v>
      </c>
      <c r="M15760" s="50">
        <v>1.7343513344328545E-3</v>
      </c>
      <c r="N15760" s="50">
        <v>4.82E-2</v>
      </c>
      <c r="O15760" s="50">
        <v>4.8399999999999999E-2</v>
      </c>
      <c r="R15760" s="59"/>
    </row>
    <row r="15761" spans="11:18" x14ac:dyDescent="0.2">
      <c r="K15761" s="17">
        <v>15752</v>
      </c>
      <c r="L15761" s="50">
        <v>1.8194256417076583E-3</v>
      </c>
      <c r="M15761" s="50">
        <v>1.8331229065549415E-3</v>
      </c>
      <c r="N15761" s="50">
        <v>5.04E-2</v>
      </c>
      <c r="O15761" s="50">
        <v>5.0799999999999998E-2</v>
      </c>
      <c r="R15761" s="59"/>
    </row>
    <row r="15762" spans="11:18" x14ac:dyDescent="0.2">
      <c r="K15762" s="17">
        <v>15753</v>
      </c>
      <c r="L15762" s="50">
        <v>1.8899907905117442E-3</v>
      </c>
      <c r="M15762" s="50">
        <v>1.9049917127268539E-3</v>
      </c>
      <c r="N15762" s="50">
        <v>5.5599999999999997E-2</v>
      </c>
      <c r="O15762" s="50">
        <v>5.5599999999999997E-2</v>
      </c>
      <c r="R15762" s="59"/>
    </row>
    <row r="15763" spans="11:18" x14ac:dyDescent="0.2">
      <c r="K15763" s="17">
        <v>15754</v>
      </c>
      <c r="L15763" s="50">
        <v>1.9215099774549476E-3</v>
      </c>
      <c r="M15763" s="50">
        <v>1.9370857386068483E-3</v>
      </c>
      <c r="N15763" s="50">
        <v>5.7599999999999998E-2</v>
      </c>
      <c r="O15763" s="50">
        <v>5.8400000000000001E-2</v>
      </c>
      <c r="R15763" s="59"/>
    </row>
    <row r="15764" spans="11:18" x14ac:dyDescent="0.2">
      <c r="K15764" s="17">
        <v>15755</v>
      </c>
      <c r="L15764" s="50">
        <v>1.8097851800993865E-3</v>
      </c>
      <c r="M15764" s="50">
        <v>1.8236932101221132E-3</v>
      </c>
      <c r="N15764" s="50">
        <v>5.1200000000000002E-2</v>
      </c>
      <c r="O15764" s="50">
        <v>5.1799999999999999E-2</v>
      </c>
      <c r="R15764" s="59"/>
    </row>
    <row r="15765" spans="11:18" x14ac:dyDescent="0.2">
      <c r="K15765" s="17">
        <v>15756</v>
      </c>
      <c r="L15765" s="50">
        <v>1.6263750877085713E-3</v>
      </c>
      <c r="M15765" s="50">
        <v>1.6404856076601213E-3</v>
      </c>
      <c r="N15765" s="50">
        <v>5.1999999999999998E-2</v>
      </c>
      <c r="O15765" s="50">
        <v>5.28E-2</v>
      </c>
      <c r="R15765" s="59"/>
    </row>
    <row r="15766" spans="11:18" x14ac:dyDescent="0.2">
      <c r="K15766" s="17">
        <v>15757</v>
      </c>
      <c r="L15766" s="50">
        <v>1.6713239223502881E-3</v>
      </c>
      <c r="M15766" s="50">
        <v>1.684817726723682E-3</v>
      </c>
      <c r="N15766" s="50">
        <v>0.05</v>
      </c>
      <c r="O15766" s="50">
        <v>5.0200000000000002E-2</v>
      </c>
      <c r="R15766" s="59"/>
    </row>
    <row r="15767" spans="11:18" x14ac:dyDescent="0.2">
      <c r="K15767" s="17">
        <v>15758</v>
      </c>
      <c r="L15767" s="50">
        <v>1.6929589441907278E-3</v>
      </c>
      <c r="M15767" s="50">
        <v>1.7067171885364961E-3</v>
      </c>
      <c r="N15767" s="50">
        <v>5.0999999999999997E-2</v>
      </c>
      <c r="O15767" s="50">
        <v>5.1400000000000001E-2</v>
      </c>
      <c r="R15767" s="59"/>
    </row>
    <row r="15768" spans="11:18" x14ac:dyDescent="0.2">
      <c r="K15768" s="17">
        <v>15759</v>
      </c>
      <c r="L15768" s="50">
        <v>1.674012633444228E-3</v>
      </c>
      <c r="M15768" s="50">
        <v>1.6876242890081486E-3</v>
      </c>
      <c r="N15768" s="50">
        <v>5.04E-2</v>
      </c>
      <c r="O15768" s="50">
        <v>5.0599999999999999E-2</v>
      </c>
      <c r="R15768" s="59"/>
    </row>
    <row r="15769" spans="11:18" x14ac:dyDescent="0.2">
      <c r="K15769" s="17">
        <v>15760</v>
      </c>
      <c r="L15769" s="50">
        <v>1.7818022228065073E-3</v>
      </c>
      <c r="M15769" s="50">
        <v>1.795760086999324E-3</v>
      </c>
      <c r="N15769" s="50">
        <v>5.1200000000000002E-2</v>
      </c>
      <c r="O15769" s="50">
        <v>5.1999999999999998E-2</v>
      </c>
      <c r="R15769" s="59"/>
    </row>
    <row r="15770" spans="11:18" x14ac:dyDescent="0.2">
      <c r="K15770" s="17">
        <v>15761</v>
      </c>
      <c r="L15770" s="50">
        <v>1.5238168522799639E-3</v>
      </c>
      <c r="M15770" s="50">
        <v>1.5370401164829179E-3</v>
      </c>
      <c r="N15770" s="50">
        <v>4.9000000000000002E-2</v>
      </c>
      <c r="O15770" s="50">
        <v>4.9200000000000001E-2</v>
      </c>
      <c r="R15770" s="59"/>
    </row>
    <row r="15771" spans="11:18" x14ac:dyDescent="0.2">
      <c r="K15771" s="17">
        <v>15762</v>
      </c>
      <c r="L15771" s="50">
        <v>1.7573909241279861E-3</v>
      </c>
      <c r="M15771" s="50">
        <v>1.7708499066901129E-3</v>
      </c>
      <c r="N15771" s="50">
        <v>4.9599999999999998E-2</v>
      </c>
      <c r="O15771" s="50">
        <v>0.05</v>
      </c>
      <c r="R15771" s="59"/>
    </row>
    <row r="15772" spans="11:18" x14ac:dyDescent="0.2">
      <c r="K15772" s="17">
        <v>15763</v>
      </c>
      <c r="L15772" s="50">
        <v>1.8789342109830488E-3</v>
      </c>
      <c r="M15772" s="50">
        <v>1.8923364029750779E-3</v>
      </c>
      <c r="N15772" s="50">
        <v>4.9200000000000001E-2</v>
      </c>
      <c r="O15772" s="50">
        <v>4.9799999999999997E-2</v>
      </c>
      <c r="R15772" s="59"/>
    </row>
    <row r="15773" spans="11:18" x14ac:dyDescent="0.2">
      <c r="K15773" s="17">
        <v>15764</v>
      </c>
      <c r="L15773" s="50">
        <v>1.6314745813834559E-3</v>
      </c>
      <c r="M15773" s="50">
        <v>1.6449251629598368E-3</v>
      </c>
      <c r="N15773" s="50">
        <v>4.9799999999999997E-2</v>
      </c>
      <c r="O15773" s="50">
        <v>0.05</v>
      </c>
      <c r="R15773" s="59"/>
    </row>
    <row r="15774" spans="11:18" x14ac:dyDescent="0.2">
      <c r="K15774" s="17">
        <v>15765</v>
      </c>
      <c r="L15774" s="50">
        <v>1.6999662943304674E-3</v>
      </c>
      <c r="M15774" s="50">
        <v>1.7130481172561141E-3</v>
      </c>
      <c r="N15774" s="50">
        <v>4.8399999999999999E-2</v>
      </c>
      <c r="O15774" s="50">
        <v>4.8599999999999997E-2</v>
      </c>
      <c r="R15774" s="59"/>
    </row>
    <row r="15775" spans="11:18" x14ac:dyDescent="0.2">
      <c r="K15775" s="17">
        <v>15766</v>
      </c>
      <c r="L15775" s="50">
        <v>1.5744694368807787E-3</v>
      </c>
      <c r="M15775" s="50">
        <v>1.588048835765627E-3</v>
      </c>
      <c r="N15775" s="50">
        <v>5.0200000000000002E-2</v>
      </c>
      <c r="O15775" s="50">
        <v>5.0799999999999998E-2</v>
      </c>
      <c r="R15775" s="59"/>
    </row>
    <row r="15776" spans="11:18" x14ac:dyDescent="0.2">
      <c r="K15776" s="17">
        <v>15767</v>
      </c>
      <c r="L15776" s="50">
        <v>1.8047910199267723E-3</v>
      </c>
      <c r="M15776" s="50">
        <v>1.8192175039898199E-3</v>
      </c>
      <c r="N15776" s="50">
        <v>5.3199999999999997E-2</v>
      </c>
      <c r="O15776" s="50">
        <v>5.3999999999999999E-2</v>
      </c>
      <c r="R15776" s="59"/>
    </row>
    <row r="15777" spans="11:18" x14ac:dyDescent="0.2">
      <c r="K15777" s="17">
        <v>15768</v>
      </c>
      <c r="L15777" s="50">
        <v>1.8980323857643584E-3</v>
      </c>
      <c r="M15777" s="50">
        <v>1.9132718401656014E-3</v>
      </c>
      <c r="N15777" s="50">
        <v>5.6399999999999999E-2</v>
      </c>
      <c r="O15777" s="50">
        <v>5.6599999999999998E-2</v>
      </c>
      <c r="R15777" s="59"/>
    </row>
    <row r="15778" spans="11:18" x14ac:dyDescent="0.2">
      <c r="K15778" s="17">
        <v>15769</v>
      </c>
      <c r="L15778" s="50">
        <v>1.478713044069593E-3</v>
      </c>
      <c r="M15778" s="50">
        <v>1.4912779781891649E-3</v>
      </c>
      <c r="N15778" s="50">
        <v>4.6399999999999997E-2</v>
      </c>
      <c r="O15778" s="50">
        <v>4.7E-2</v>
      </c>
      <c r="R15778" s="59"/>
    </row>
    <row r="15779" spans="11:18" x14ac:dyDescent="0.2">
      <c r="K15779" s="17">
        <v>15770</v>
      </c>
      <c r="L15779" s="50">
        <v>1.6948363076538008E-3</v>
      </c>
      <c r="M15779" s="50">
        <v>1.7080143965425138E-3</v>
      </c>
      <c r="N15779" s="50">
        <v>4.8800000000000003E-2</v>
      </c>
      <c r="O15779" s="50">
        <v>4.8800000000000003E-2</v>
      </c>
      <c r="R15779" s="59"/>
    </row>
    <row r="15780" spans="11:18" x14ac:dyDescent="0.2">
      <c r="K15780" s="17">
        <v>15771</v>
      </c>
      <c r="L15780" s="50">
        <v>1.7350081730472368E-3</v>
      </c>
      <c r="M15780" s="50">
        <v>1.748096359436926E-3</v>
      </c>
      <c r="N15780" s="50">
        <v>4.8399999999999999E-2</v>
      </c>
      <c r="O15780" s="50">
        <v>4.8599999999999997E-2</v>
      </c>
      <c r="R15780" s="59"/>
    </row>
    <row r="15781" spans="11:18" x14ac:dyDescent="0.2">
      <c r="K15781" s="17">
        <v>15772</v>
      </c>
      <c r="L15781" s="50">
        <v>1.5561709523028633E-3</v>
      </c>
      <c r="M15781" s="50">
        <v>1.5688144394783938E-3</v>
      </c>
      <c r="N15781" s="50">
        <v>4.6600000000000003E-2</v>
      </c>
      <c r="O15781" s="50">
        <v>4.7399999999999998E-2</v>
      </c>
      <c r="R15781" s="59"/>
    </row>
    <row r="15782" spans="11:18" x14ac:dyDescent="0.2">
      <c r="K15782" s="17">
        <v>15773</v>
      </c>
      <c r="L15782" s="50">
        <v>1.7844261113722417E-3</v>
      </c>
      <c r="M15782" s="50">
        <v>1.7993263399561559E-3</v>
      </c>
      <c r="N15782" s="50">
        <v>5.5E-2</v>
      </c>
      <c r="O15782" s="50">
        <v>5.5599999999999997E-2</v>
      </c>
      <c r="R15782" s="59"/>
    </row>
    <row r="15783" spans="11:18" x14ac:dyDescent="0.2">
      <c r="K15783" s="17">
        <v>15774</v>
      </c>
      <c r="L15783" s="50">
        <v>1.922443538943687E-3</v>
      </c>
      <c r="M15783" s="50">
        <v>1.9363687966415326E-3</v>
      </c>
      <c r="N15783" s="50">
        <v>5.1400000000000001E-2</v>
      </c>
      <c r="O15783" s="50">
        <v>5.1400000000000001E-2</v>
      </c>
      <c r="R15783" s="59"/>
    </row>
    <row r="15784" spans="11:18" x14ac:dyDescent="0.2">
      <c r="K15784" s="17">
        <v>15775</v>
      </c>
      <c r="L15784" s="50">
        <v>1.8135815054253449E-3</v>
      </c>
      <c r="M15784" s="50">
        <v>1.8279958982718534E-3</v>
      </c>
      <c r="N15784" s="50">
        <v>5.2999999999999999E-2</v>
      </c>
      <c r="O15784" s="50">
        <v>5.3600000000000002E-2</v>
      </c>
      <c r="R15784" s="59"/>
    </row>
    <row r="15785" spans="11:18" x14ac:dyDescent="0.2">
      <c r="K15785" s="17">
        <v>15776</v>
      </c>
      <c r="L15785" s="50">
        <v>1.424842877966523E-3</v>
      </c>
      <c r="M15785" s="50">
        <v>1.4369142841740904E-3</v>
      </c>
      <c r="N15785" s="50">
        <v>4.48E-2</v>
      </c>
      <c r="O15785" s="50">
        <v>4.5400000000000003E-2</v>
      </c>
      <c r="R15785" s="59"/>
    </row>
    <row r="15786" spans="11:18" x14ac:dyDescent="0.2">
      <c r="K15786" s="17">
        <v>15777</v>
      </c>
      <c r="L15786" s="50">
        <v>1.818178770338282E-3</v>
      </c>
      <c r="M15786" s="50">
        <v>1.8324261294190673E-3</v>
      </c>
      <c r="N15786" s="50">
        <v>5.2600000000000001E-2</v>
      </c>
      <c r="O15786" s="50">
        <v>5.28E-2</v>
      </c>
      <c r="R15786" s="59"/>
    </row>
    <row r="15787" spans="11:18" x14ac:dyDescent="0.2">
      <c r="K15787" s="17">
        <v>15778</v>
      </c>
      <c r="L15787" s="50">
        <v>1.60402044920905E-3</v>
      </c>
      <c r="M15787" s="50">
        <v>1.6172204662971295E-3</v>
      </c>
      <c r="N15787" s="50">
        <v>4.9000000000000002E-2</v>
      </c>
      <c r="O15787" s="50">
        <v>4.9000000000000002E-2</v>
      </c>
      <c r="R15787" s="59"/>
    </row>
    <row r="15788" spans="11:18" x14ac:dyDescent="0.2">
      <c r="K15788" s="17">
        <v>15779</v>
      </c>
      <c r="L15788" s="50">
        <v>1.9013463703350208E-3</v>
      </c>
      <c r="M15788" s="50">
        <v>1.9163663927299146E-3</v>
      </c>
      <c r="N15788" s="50">
        <v>5.5199999999999999E-2</v>
      </c>
      <c r="O15788" s="50">
        <v>5.5800000000000002E-2</v>
      </c>
      <c r="R15788" s="59"/>
    </row>
    <row r="15789" spans="11:18" x14ac:dyDescent="0.2">
      <c r="K15789" s="17">
        <v>15780</v>
      </c>
      <c r="L15789" s="50">
        <v>1.710346377327977E-3</v>
      </c>
      <c r="M15789" s="50">
        <v>1.7244673473617205E-3</v>
      </c>
      <c r="N15789" s="50">
        <v>5.2400000000000002E-2</v>
      </c>
      <c r="O15789" s="50">
        <v>5.2600000000000001E-2</v>
      </c>
      <c r="R15789" s="59"/>
    </row>
    <row r="15790" spans="11:18" x14ac:dyDescent="0.2">
      <c r="K15790" s="17">
        <v>15781</v>
      </c>
      <c r="L15790" s="50">
        <v>1.6299378250336674E-3</v>
      </c>
      <c r="M15790" s="50">
        <v>1.642790226849963E-3</v>
      </c>
      <c r="N15790" s="50">
        <v>4.7600000000000003E-2</v>
      </c>
      <c r="O15790" s="50">
        <v>4.7800000000000002E-2</v>
      </c>
      <c r="R15790" s="59"/>
    </row>
    <row r="15791" spans="11:18" x14ac:dyDescent="0.2">
      <c r="K15791" s="17">
        <v>15782</v>
      </c>
      <c r="L15791" s="50">
        <v>1.7070589078000708E-3</v>
      </c>
      <c r="M15791" s="50">
        <v>1.7209992358556245E-3</v>
      </c>
      <c r="N15791" s="50">
        <v>5.16E-2</v>
      </c>
      <c r="O15791" s="50">
        <v>5.1999999999999998E-2</v>
      </c>
      <c r="R15791" s="59"/>
    </row>
    <row r="15792" spans="11:18" x14ac:dyDescent="0.2">
      <c r="K15792" s="17">
        <v>15783</v>
      </c>
      <c r="L15792" s="50">
        <v>1.7271236820638901E-3</v>
      </c>
      <c r="M15792" s="50">
        <v>1.7415346702550475E-3</v>
      </c>
      <c r="N15792" s="50">
        <v>5.3400000000000003E-2</v>
      </c>
      <c r="O15792" s="50">
        <v>5.3600000000000002E-2</v>
      </c>
      <c r="R15792" s="59"/>
    </row>
    <row r="15793" spans="11:18" x14ac:dyDescent="0.2">
      <c r="K15793" s="17">
        <v>15784</v>
      </c>
      <c r="L15793" s="50">
        <v>1.6126264181724912E-3</v>
      </c>
      <c r="M15793" s="50">
        <v>1.6272131992921849E-3</v>
      </c>
      <c r="N15793" s="50">
        <v>5.3999999999999999E-2</v>
      </c>
      <c r="O15793" s="50">
        <v>5.4800000000000001E-2</v>
      </c>
      <c r="R15793" s="59"/>
    </row>
    <row r="15794" spans="11:18" x14ac:dyDescent="0.2">
      <c r="K15794" s="17">
        <v>15785</v>
      </c>
      <c r="L15794" s="50">
        <v>1.7353422525605512E-3</v>
      </c>
      <c r="M15794" s="50">
        <v>1.7486370918473944E-3</v>
      </c>
      <c r="N15794" s="50">
        <v>4.9200000000000001E-2</v>
      </c>
      <c r="O15794" s="50">
        <v>4.9200000000000001E-2</v>
      </c>
      <c r="R15794" s="59"/>
    </row>
    <row r="15795" spans="11:18" x14ac:dyDescent="0.2">
      <c r="K15795" s="17">
        <v>15786</v>
      </c>
      <c r="L15795" s="50">
        <v>1.8452669285532895E-3</v>
      </c>
      <c r="M15795" s="50">
        <v>1.859419714313508E-3</v>
      </c>
      <c r="N15795" s="50">
        <v>5.2200000000000003E-2</v>
      </c>
      <c r="O15795" s="50">
        <v>5.2600000000000001E-2</v>
      </c>
      <c r="R15795" s="59"/>
    </row>
    <row r="15796" spans="11:18" x14ac:dyDescent="0.2">
      <c r="K15796" s="17">
        <v>15787</v>
      </c>
      <c r="L15796" s="50">
        <v>1.4662971790991603E-3</v>
      </c>
      <c r="M15796" s="50">
        <v>1.4799175656548152E-3</v>
      </c>
      <c r="N15796" s="50">
        <v>5.0799999999999998E-2</v>
      </c>
      <c r="O15796" s="50">
        <v>5.0799999999999998E-2</v>
      </c>
      <c r="R15796" s="59"/>
    </row>
    <row r="15797" spans="11:18" x14ac:dyDescent="0.2">
      <c r="K15797" s="17">
        <v>15788</v>
      </c>
      <c r="L15797" s="50">
        <v>1.7141861366324041E-3</v>
      </c>
      <c r="M15797" s="50">
        <v>1.7288268561401769E-3</v>
      </c>
      <c r="N15797" s="50">
        <v>5.4399999999999997E-2</v>
      </c>
      <c r="O15797" s="50">
        <v>5.4600000000000003E-2</v>
      </c>
      <c r="R15797" s="59"/>
    </row>
    <row r="15798" spans="11:18" x14ac:dyDescent="0.2">
      <c r="K15798" s="17">
        <v>15789</v>
      </c>
      <c r="L15798" s="50">
        <v>1.6513163127298829E-3</v>
      </c>
      <c r="M15798" s="50">
        <v>1.6651215620672782E-3</v>
      </c>
      <c r="N15798" s="50">
        <v>5.1200000000000002E-2</v>
      </c>
      <c r="O15798" s="50">
        <v>5.1400000000000001E-2</v>
      </c>
      <c r="R15798" s="59"/>
    </row>
    <row r="15799" spans="11:18" x14ac:dyDescent="0.2">
      <c r="K15799" s="17">
        <v>15790</v>
      </c>
      <c r="L15799" s="50">
        <v>1.769179467693581E-3</v>
      </c>
      <c r="M15799" s="50">
        <v>1.7831061613431032E-3</v>
      </c>
      <c r="N15799" s="50">
        <v>5.16E-2</v>
      </c>
      <c r="O15799" s="50">
        <v>5.16E-2</v>
      </c>
      <c r="R15799" s="59"/>
    </row>
    <row r="15800" spans="11:18" x14ac:dyDescent="0.2">
      <c r="K15800" s="17">
        <v>15791</v>
      </c>
      <c r="L15800" s="50">
        <v>1.8002114884821552E-3</v>
      </c>
      <c r="M15800" s="50">
        <v>1.8138694789575276E-3</v>
      </c>
      <c r="N15800" s="50">
        <v>5.0200000000000002E-2</v>
      </c>
      <c r="O15800" s="50">
        <v>5.0799999999999998E-2</v>
      </c>
      <c r="R15800" s="59"/>
    </row>
    <row r="15801" spans="11:18" x14ac:dyDescent="0.2">
      <c r="K15801" s="17">
        <v>15792</v>
      </c>
      <c r="L15801" s="50">
        <v>1.8400823828676725E-3</v>
      </c>
      <c r="M15801" s="50">
        <v>1.8537736970104181E-3</v>
      </c>
      <c r="N15801" s="50">
        <v>5.0599999999999999E-2</v>
      </c>
      <c r="O15801" s="50">
        <v>5.0599999999999999E-2</v>
      </c>
      <c r="R15801" s="59"/>
    </row>
    <row r="15802" spans="11:18" x14ac:dyDescent="0.2">
      <c r="K15802" s="17">
        <v>15793</v>
      </c>
      <c r="L15802" s="50">
        <v>1.5896310816043953E-3</v>
      </c>
      <c r="M15802" s="50">
        <v>1.6032919399168069E-3</v>
      </c>
      <c r="N15802" s="50">
        <v>5.0799999999999998E-2</v>
      </c>
      <c r="O15802" s="50">
        <v>5.0799999999999998E-2</v>
      </c>
      <c r="R15802" s="59"/>
    </row>
    <row r="15803" spans="11:18" x14ac:dyDescent="0.2">
      <c r="K15803" s="17">
        <v>15794</v>
      </c>
      <c r="L15803" s="50">
        <v>1.5183814314002062E-3</v>
      </c>
      <c r="M15803" s="50">
        <v>1.531796900944194E-3</v>
      </c>
      <c r="N15803" s="50">
        <v>4.9799999999999997E-2</v>
      </c>
      <c r="O15803" s="50">
        <v>5.0200000000000002E-2</v>
      </c>
      <c r="R15803" s="59"/>
    </row>
    <row r="15804" spans="11:18" x14ac:dyDescent="0.2">
      <c r="K15804" s="17">
        <v>15795</v>
      </c>
      <c r="L15804" s="50">
        <v>1.736777842767889E-3</v>
      </c>
      <c r="M15804" s="50">
        <v>1.7506961493166037E-3</v>
      </c>
      <c r="N15804" s="50">
        <v>5.16E-2</v>
      </c>
      <c r="O15804" s="50">
        <v>5.1799999999999999E-2</v>
      </c>
      <c r="R15804" s="59"/>
    </row>
    <row r="15805" spans="11:18" x14ac:dyDescent="0.2">
      <c r="K15805" s="17">
        <v>15796</v>
      </c>
      <c r="L15805" s="50">
        <v>1.9687345090403539E-3</v>
      </c>
      <c r="M15805" s="50">
        <v>1.9832957077739787E-3</v>
      </c>
      <c r="N15805" s="50">
        <v>5.3800000000000001E-2</v>
      </c>
      <c r="O15805" s="50">
        <v>5.3800000000000001E-2</v>
      </c>
      <c r="R15805" s="59"/>
    </row>
    <row r="15806" spans="11:18" x14ac:dyDescent="0.2">
      <c r="K15806" s="17">
        <v>15797</v>
      </c>
      <c r="L15806" s="50">
        <v>1.6799706536587433E-3</v>
      </c>
      <c r="M15806" s="50">
        <v>1.693764615167624E-3</v>
      </c>
      <c r="N15806" s="50">
        <v>5.1200000000000002E-2</v>
      </c>
      <c r="O15806" s="50">
        <v>5.1200000000000002E-2</v>
      </c>
      <c r="R15806" s="59"/>
    </row>
    <row r="15807" spans="11:18" x14ac:dyDescent="0.2">
      <c r="K15807" s="17">
        <v>15798</v>
      </c>
      <c r="L15807" s="50">
        <v>1.6870081312090775E-3</v>
      </c>
      <c r="M15807" s="50">
        <v>1.700267060088304E-3</v>
      </c>
      <c r="N15807" s="50">
        <v>4.9000000000000002E-2</v>
      </c>
      <c r="O15807" s="50">
        <v>4.9200000000000001E-2</v>
      </c>
      <c r="R15807" s="59"/>
    </row>
    <row r="15808" spans="11:18" x14ac:dyDescent="0.2">
      <c r="K15808" s="17">
        <v>15799</v>
      </c>
      <c r="L15808" s="50">
        <v>1.5401755411243632E-3</v>
      </c>
      <c r="M15808" s="50">
        <v>1.5530049436353398E-3</v>
      </c>
      <c r="N15808" s="50">
        <v>4.7399999999999998E-2</v>
      </c>
      <c r="O15808" s="50">
        <v>4.7800000000000002E-2</v>
      </c>
      <c r="R15808" s="59"/>
    </row>
    <row r="15809" spans="11:18" x14ac:dyDescent="0.2">
      <c r="K15809" s="17">
        <v>15800</v>
      </c>
      <c r="L15809" s="50">
        <v>1.8014556531457814E-3</v>
      </c>
      <c r="M15809" s="50">
        <v>1.8156299621512107E-3</v>
      </c>
      <c r="N15809" s="50">
        <v>5.1999999999999998E-2</v>
      </c>
      <c r="O15809" s="50">
        <v>5.28E-2</v>
      </c>
      <c r="R15809" s="59"/>
    </row>
    <row r="15810" spans="11:18" x14ac:dyDescent="0.2">
      <c r="K15810" s="17">
        <v>15801</v>
      </c>
      <c r="L15810" s="50">
        <v>1.9344591736268387E-3</v>
      </c>
      <c r="M15810" s="50">
        <v>1.9502695391367623E-3</v>
      </c>
      <c r="N15810" s="50">
        <v>5.8400000000000001E-2</v>
      </c>
      <c r="O15810" s="50">
        <v>5.9200000000000003E-2</v>
      </c>
      <c r="R15810" s="59"/>
    </row>
    <row r="15811" spans="11:18" x14ac:dyDescent="0.2">
      <c r="K15811" s="17">
        <v>15802</v>
      </c>
      <c r="L15811" s="50">
        <v>1.7425405794206717E-3</v>
      </c>
      <c r="M15811" s="50">
        <v>1.7572344700168675E-3</v>
      </c>
      <c r="N15811" s="50">
        <v>5.4600000000000003E-2</v>
      </c>
      <c r="O15811" s="50">
        <v>5.4600000000000003E-2</v>
      </c>
      <c r="R15811" s="59"/>
    </row>
    <row r="15812" spans="11:18" x14ac:dyDescent="0.2">
      <c r="K15812" s="17">
        <v>15803</v>
      </c>
      <c r="L15812" s="50">
        <v>1.996048122998622E-3</v>
      </c>
      <c r="M15812" s="50">
        <v>2.0111503433693162E-3</v>
      </c>
      <c r="N15812" s="50">
        <v>5.5599999999999997E-2</v>
      </c>
      <c r="O15812" s="50">
        <v>5.6000000000000001E-2</v>
      </c>
      <c r="R15812" s="59"/>
    </row>
    <row r="15813" spans="11:18" x14ac:dyDescent="0.2">
      <c r="K15813" s="17">
        <v>15804</v>
      </c>
      <c r="L15813" s="50">
        <v>1.7765088588755904E-3</v>
      </c>
      <c r="M15813" s="50">
        <v>1.7898538792543537E-3</v>
      </c>
      <c r="N15813" s="50">
        <v>4.8800000000000003E-2</v>
      </c>
      <c r="O15813" s="50">
        <v>4.9399999999999999E-2</v>
      </c>
      <c r="R15813" s="59"/>
    </row>
    <row r="15814" spans="11:18" x14ac:dyDescent="0.2">
      <c r="K15814" s="17">
        <v>15805</v>
      </c>
      <c r="L15814" s="50">
        <v>1.9980039588949456E-3</v>
      </c>
      <c r="M15814" s="50">
        <v>2.0126264915654385E-3</v>
      </c>
      <c r="N15814" s="50">
        <v>5.3999999999999999E-2</v>
      </c>
      <c r="O15814" s="50">
        <v>5.3999999999999999E-2</v>
      </c>
      <c r="R15814" s="59"/>
    </row>
    <row r="15815" spans="11:18" x14ac:dyDescent="0.2">
      <c r="K15815" s="17">
        <v>15806</v>
      </c>
      <c r="L15815" s="50">
        <v>1.6481975528923872E-3</v>
      </c>
      <c r="M15815" s="50">
        <v>1.6617741712084996E-3</v>
      </c>
      <c r="N15815" s="50">
        <v>5.04E-2</v>
      </c>
      <c r="O15815" s="50">
        <v>5.04E-2</v>
      </c>
      <c r="R15815" s="59"/>
    </row>
    <row r="15816" spans="11:18" x14ac:dyDescent="0.2">
      <c r="K15816" s="17">
        <v>15807</v>
      </c>
      <c r="L15816" s="50">
        <v>1.5902479818329224E-3</v>
      </c>
      <c r="M15816" s="50">
        <v>1.6026114910235754E-3</v>
      </c>
      <c r="N15816" s="50">
        <v>4.5600000000000002E-2</v>
      </c>
      <c r="O15816" s="50">
        <v>4.6199999999999998E-2</v>
      </c>
      <c r="R15816" s="59"/>
    </row>
    <row r="15817" spans="11:18" x14ac:dyDescent="0.2">
      <c r="K15817" s="17">
        <v>15808</v>
      </c>
      <c r="L15817" s="50">
        <v>1.6806279115930711E-3</v>
      </c>
      <c r="M15817" s="50">
        <v>1.6942001546803838E-3</v>
      </c>
      <c r="N15817" s="50">
        <v>5.0200000000000002E-2</v>
      </c>
      <c r="O15817" s="50">
        <v>5.0599999999999999E-2</v>
      </c>
      <c r="R15817" s="59"/>
    </row>
    <row r="15818" spans="11:18" x14ac:dyDescent="0.2">
      <c r="K15818" s="17">
        <v>15809</v>
      </c>
      <c r="L15818" s="50">
        <v>1.7759454070489121E-3</v>
      </c>
      <c r="M15818" s="50">
        <v>1.7890153551469539E-3</v>
      </c>
      <c r="N15818" s="50">
        <v>4.8000000000000001E-2</v>
      </c>
      <c r="O15818" s="50">
        <v>4.8399999999999999E-2</v>
      </c>
      <c r="R15818" s="59"/>
    </row>
    <row r="15819" spans="11:18" x14ac:dyDescent="0.2">
      <c r="K15819" s="17">
        <v>15810</v>
      </c>
      <c r="L15819" s="50">
        <v>1.4632002725247202E-3</v>
      </c>
      <c r="M15819" s="50">
        <v>1.4757595636263872E-3</v>
      </c>
      <c r="N15819" s="50">
        <v>4.6600000000000003E-2</v>
      </c>
      <c r="O15819" s="50">
        <v>4.7E-2</v>
      </c>
      <c r="R15819" s="59"/>
    </row>
    <row r="15820" spans="11:18" x14ac:dyDescent="0.2">
      <c r="K15820" s="17">
        <v>15811</v>
      </c>
      <c r="L15820" s="50">
        <v>1.8915961632978559E-3</v>
      </c>
      <c r="M15820" s="50">
        <v>1.9062367969910337E-3</v>
      </c>
      <c r="N15820" s="50">
        <v>5.4199999999999998E-2</v>
      </c>
      <c r="O15820" s="50">
        <v>5.4399999999999997E-2</v>
      </c>
      <c r="R15820" s="59"/>
    </row>
    <row r="15821" spans="11:18" x14ac:dyDescent="0.2">
      <c r="K15821" s="17">
        <v>15812</v>
      </c>
      <c r="L15821" s="50">
        <v>1.7461655757148981E-3</v>
      </c>
      <c r="M15821" s="50">
        <v>1.7598260712579129E-3</v>
      </c>
      <c r="N15821" s="50">
        <v>5.0599999999999999E-2</v>
      </c>
      <c r="O15821" s="50">
        <v>5.0599999999999999E-2</v>
      </c>
      <c r="R15821" s="59"/>
    </row>
    <row r="15822" spans="11:18" x14ac:dyDescent="0.2">
      <c r="K15822" s="17">
        <v>15813</v>
      </c>
      <c r="L15822" s="50">
        <v>1.8549022950136913E-3</v>
      </c>
      <c r="M15822" s="50">
        <v>1.8692247885444772E-3</v>
      </c>
      <c r="N15822" s="50">
        <v>5.28E-2</v>
      </c>
      <c r="O15822" s="50">
        <v>5.3400000000000003E-2</v>
      </c>
      <c r="R15822" s="59"/>
    </row>
    <row r="15823" spans="11:18" x14ac:dyDescent="0.2">
      <c r="K15823" s="17">
        <v>15814</v>
      </c>
      <c r="L15823" s="50">
        <v>1.5434675670981726E-3</v>
      </c>
      <c r="M15823" s="50">
        <v>1.5570908592778176E-3</v>
      </c>
      <c r="N15823" s="50">
        <v>5.0599999999999999E-2</v>
      </c>
      <c r="O15823" s="50">
        <v>5.0799999999999998E-2</v>
      </c>
      <c r="R15823" s="59"/>
    </row>
    <row r="15824" spans="11:18" x14ac:dyDescent="0.2">
      <c r="K15824" s="17">
        <v>15815</v>
      </c>
      <c r="L15824" s="50">
        <v>1.7556251775564231E-3</v>
      </c>
      <c r="M15824" s="50">
        <v>1.7696259118895356E-3</v>
      </c>
      <c r="N15824" s="50">
        <v>5.1799999999999999E-2</v>
      </c>
      <c r="O15824" s="50">
        <v>5.1999999999999998E-2</v>
      </c>
      <c r="R15824" s="59"/>
    </row>
    <row r="15825" spans="11:18" x14ac:dyDescent="0.2">
      <c r="K15825" s="17">
        <v>15816</v>
      </c>
      <c r="L15825" s="50">
        <v>2.0410261250722009E-3</v>
      </c>
      <c r="M15825" s="50">
        <v>2.055504715633517E-3</v>
      </c>
      <c r="N15825" s="50">
        <v>5.3199999999999997E-2</v>
      </c>
      <c r="O15825" s="50">
        <v>5.3600000000000002E-2</v>
      </c>
      <c r="R15825" s="59"/>
    </row>
    <row r="15826" spans="11:18" x14ac:dyDescent="0.2">
      <c r="K15826" s="17">
        <v>15817</v>
      </c>
      <c r="L15826" s="50">
        <v>1.7088501398119277E-3</v>
      </c>
      <c r="M15826" s="50">
        <v>1.7221362857685397E-3</v>
      </c>
      <c r="N15826" s="50">
        <v>4.9200000000000001E-2</v>
      </c>
      <c r="O15826" s="50">
        <v>4.9200000000000001E-2</v>
      </c>
      <c r="R15826" s="59"/>
    </row>
    <row r="15827" spans="11:18" x14ac:dyDescent="0.2">
      <c r="K15827" s="17">
        <v>15818</v>
      </c>
      <c r="L15827" s="50">
        <v>1.6822664207777564E-3</v>
      </c>
      <c r="M15827" s="50">
        <v>1.6960285162097278E-3</v>
      </c>
      <c r="N15827" s="50">
        <v>5.0999999999999997E-2</v>
      </c>
      <c r="O15827" s="50">
        <v>5.1200000000000002E-2</v>
      </c>
      <c r="R15827" s="59"/>
    </row>
    <row r="15828" spans="11:18" x14ac:dyDescent="0.2">
      <c r="K15828" s="17">
        <v>15819</v>
      </c>
      <c r="L15828" s="50">
        <v>1.87416820152785E-3</v>
      </c>
      <c r="M15828" s="50">
        <v>1.8895620146014253E-3</v>
      </c>
      <c r="N15828" s="50">
        <v>5.6800000000000003E-2</v>
      </c>
      <c r="O15828" s="50">
        <v>5.74E-2</v>
      </c>
      <c r="R15828" s="59"/>
    </row>
    <row r="15829" spans="11:18" x14ac:dyDescent="0.2">
      <c r="K15829" s="17">
        <v>15820</v>
      </c>
      <c r="L15829" s="50">
        <v>1.8271441922412673E-3</v>
      </c>
      <c r="M15829" s="50">
        <v>1.8418854621104028E-3</v>
      </c>
      <c r="N15829" s="50">
        <v>5.4199999999999998E-2</v>
      </c>
      <c r="O15829" s="50">
        <v>5.5E-2</v>
      </c>
      <c r="R15829" s="59"/>
    </row>
    <row r="15830" spans="11:18" x14ac:dyDescent="0.2">
      <c r="K15830" s="17">
        <v>15821</v>
      </c>
      <c r="L15830" s="50">
        <v>1.7367045078169646E-3</v>
      </c>
      <c r="M15830" s="50">
        <v>1.7503321223263405E-3</v>
      </c>
      <c r="N15830" s="50">
        <v>5.04E-2</v>
      </c>
      <c r="O15830" s="50">
        <v>5.0599999999999999E-2</v>
      </c>
      <c r="R15830" s="59"/>
    </row>
    <row r="15831" spans="11:18" x14ac:dyDescent="0.2">
      <c r="K15831" s="17">
        <v>15822</v>
      </c>
      <c r="L15831" s="50">
        <v>1.5207289679582963E-3</v>
      </c>
      <c r="M15831" s="50">
        <v>1.5331067118100686E-3</v>
      </c>
      <c r="N15831" s="50">
        <v>4.58E-2</v>
      </c>
      <c r="O15831" s="50">
        <v>4.5999999999999999E-2</v>
      </c>
      <c r="R15831" s="59"/>
    </row>
    <row r="15832" spans="11:18" x14ac:dyDescent="0.2">
      <c r="K15832" s="17">
        <v>15823</v>
      </c>
      <c r="L15832" s="50">
        <v>1.5683490782078644E-3</v>
      </c>
      <c r="M15832" s="50">
        <v>1.5810200975177298E-3</v>
      </c>
      <c r="N15832" s="50">
        <v>4.7E-2</v>
      </c>
      <c r="O15832" s="50">
        <v>4.7E-2</v>
      </c>
      <c r="R15832" s="59"/>
    </row>
    <row r="15833" spans="11:18" x14ac:dyDescent="0.2">
      <c r="K15833" s="17">
        <v>15824</v>
      </c>
      <c r="L15833" s="50">
        <v>1.6750818779795735E-3</v>
      </c>
      <c r="M15833" s="50">
        <v>1.6883498286802475E-3</v>
      </c>
      <c r="N15833" s="50">
        <v>4.9000000000000002E-2</v>
      </c>
      <c r="O15833" s="50">
        <v>4.9200000000000001E-2</v>
      </c>
      <c r="R15833" s="59"/>
    </row>
    <row r="15834" spans="11:18" x14ac:dyDescent="0.2">
      <c r="K15834" s="17">
        <v>15825</v>
      </c>
      <c r="L15834" s="50">
        <v>1.6757722928906356E-3</v>
      </c>
      <c r="M15834" s="50">
        <v>1.6886526436675922E-3</v>
      </c>
      <c r="N15834" s="50">
        <v>4.7199999999999999E-2</v>
      </c>
      <c r="O15834" s="50">
        <v>4.82E-2</v>
      </c>
      <c r="R15834" s="59"/>
    </row>
    <row r="15835" spans="11:18" x14ac:dyDescent="0.2">
      <c r="K15835" s="17">
        <v>15826</v>
      </c>
      <c r="L15835" s="50">
        <v>1.4703598453054407E-3</v>
      </c>
      <c r="M15835" s="50">
        <v>1.4826902824024088E-3</v>
      </c>
      <c r="N15835" s="50">
        <v>4.5400000000000003E-2</v>
      </c>
      <c r="O15835" s="50">
        <v>4.5999999999999999E-2</v>
      </c>
      <c r="R15835" s="59"/>
    </row>
    <row r="15836" spans="11:18" x14ac:dyDescent="0.2">
      <c r="K15836" s="17">
        <v>15827</v>
      </c>
      <c r="L15836" s="50">
        <v>1.8814357066602437E-3</v>
      </c>
      <c r="M15836" s="50">
        <v>1.8959597099324538E-3</v>
      </c>
      <c r="N15836" s="50">
        <v>5.3600000000000002E-2</v>
      </c>
      <c r="O15836" s="50">
        <v>5.3800000000000001E-2</v>
      </c>
      <c r="R15836" s="59"/>
    </row>
    <row r="15837" spans="11:18" x14ac:dyDescent="0.2">
      <c r="K15837" s="17">
        <v>15828</v>
      </c>
      <c r="L15837" s="50">
        <v>1.7473171043462527E-3</v>
      </c>
      <c r="M15837" s="50">
        <v>1.7609290072255299E-3</v>
      </c>
      <c r="N15837" s="50">
        <v>5.0200000000000002E-2</v>
      </c>
      <c r="O15837" s="50">
        <v>5.0599999999999999E-2</v>
      </c>
      <c r="R15837" s="59"/>
    </row>
    <row r="15838" spans="11:18" x14ac:dyDescent="0.2">
      <c r="K15838" s="17">
        <v>15829</v>
      </c>
      <c r="L15838" s="50">
        <v>1.8524612519668054E-3</v>
      </c>
      <c r="M15838" s="50">
        <v>1.8664670035854066E-3</v>
      </c>
      <c r="N15838" s="50">
        <v>5.1799999999999999E-2</v>
      </c>
      <c r="O15838" s="50">
        <v>5.1799999999999999E-2</v>
      </c>
      <c r="R15838" s="59"/>
    </row>
    <row r="15839" spans="11:18" x14ac:dyDescent="0.2">
      <c r="K15839" s="17">
        <v>15830</v>
      </c>
      <c r="L15839" s="50">
        <v>1.4930968957825419E-3</v>
      </c>
      <c r="M15839" s="50">
        <v>1.5065422790443265E-3</v>
      </c>
      <c r="N15839" s="50">
        <v>0.05</v>
      </c>
      <c r="O15839" s="50">
        <v>5.04E-2</v>
      </c>
      <c r="R15839" s="59"/>
    </row>
    <row r="15840" spans="11:18" x14ac:dyDescent="0.2">
      <c r="K15840" s="17">
        <v>15831</v>
      </c>
      <c r="L15840" s="50">
        <v>1.9514144467279245E-3</v>
      </c>
      <c r="M15840" s="50">
        <v>1.9658226058731792E-3</v>
      </c>
      <c r="N15840" s="50">
        <v>5.2999999999999999E-2</v>
      </c>
      <c r="O15840" s="50">
        <v>5.3600000000000002E-2</v>
      </c>
      <c r="R15840" s="59"/>
    </row>
    <row r="15841" spans="11:18" x14ac:dyDescent="0.2">
      <c r="K15841" s="17">
        <v>15832</v>
      </c>
      <c r="L15841" s="50">
        <v>1.8132801796905053E-3</v>
      </c>
      <c r="M15841" s="50">
        <v>1.8276869079590881E-3</v>
      </c>
      <c r="N15841" s="50">
        <v>5.3400000000000003E-2</v>
      </c>
      <c r="O15841" s="50">
        <v>5.3400000000000003E-2</v>
      </c>
      <c r="R15841" s="59"/>
    </row>
    <row r="15842" spans="11:18" x14ac:dyDescent="0.2">
      <c r="K15842" s="17">
        <v>15833</v>
      </c>
      <c r="L15842" s="50">
        <v>1.7891882605595121E-3</v>
      </c>
      <c r="M15842" s="50">
        <v>1.8041561046396599E-3</v>
      </c>
      <c r="N15842" s="50">
        <v>5.5599999999999997E-2</v>
      </c>
      <c r="O15842" s="50">
        <v>5.5599999999999997E-2</v>
      </c>
      <c r="R15842" s="59"/>
    </row>
    <row r="15843" spans="11:18" x14ac:dyDescent="0.2">
      <c r="K15843" s="17">
        <v>15834</v>
      </c>
      <c r="L15843" s="50">
        <v>1.5123242610506822E-3</v>
      </c>
      <c r="M15843" s="50">
        <v>1.5249768959364248E-3</v>
      </c>
      <c r="N15843" s="50">
        <v>4.7E-2</v>
      </c>
      <c r="O15843" s="50">
        <v>4.7E-2</v>
      </c>
      <c r="R15843" s="59"/>
    </row>
    <row r="15844" spans="11:18" x14ac:dyDescent="0.2">
      <c r="K15844" s="17">
        <v>15835</v>
      </c>
      <c r="L15844" s="50">
        <v>1.6504073283541963E-3</v>
      </c>
      <c r="M15844" s="50">
        <v>1.6646054225561934E-3</v>
      </c>
      <c r="N15844" s="50">
        <v>5.28E-2</v>
      </c>
      <c r="O15844" s="50">
        <v>5.28E-2</v>
      </c>
      <c r="R15844" s="59"/>
    </row>
    <row r="15845" spans="11:18" x14ac:dyDescent="0.2">
      <c r="K15845" s="17">
        <v>15836</v>
      </c>
      <c r="L15845" s="50">
        <v>1.8001176541894684E-3</v>
      </c>
      <c r="M15845" s="50">
        <v>1.8147409122601613E-3</v>
      </c>
      <c r="N15845" s="50">
        <v>5.3999999999999999E-2</v>
      </c>
      <c r="O15845" s="50">
        <v>5.4399999999999997E-2</v>
      </c>
      <c r="R15845" s="59"/>
    </row>
    <row r="15846" spans="11:18" x14ac:dyDescent="0.2">
      <c r="K15846" s="17">
        <v>15837</v>
      </c>
      <c r="L15846" s="50">
        <v>1.8367427654782155E-3</v>
      </c>
      <c r="M15846" s="50">
        <v>1.8514319773938158E-3</v>
      </c>
      <c r="N15846" s="50">
        <v>5.4399999999999997E-2</v>
      </c>
      <c r="O15846" s="50">
        <v>5.4600000000000003E-2</v>
      </c>
      <c r="R15846" s="59"/>
    </row>
    <row r="15847" spans="11:18" x14ac:dyDescent="0.2">
      <c r="K15847" s="17">
        <v>15838</v>
      </c>
      <c r="L15847" s="50">
        <v>1.9772424887520399E-3</v>
      </c>
      <c r="M15847" s="50">
        <v>1.9923237716550257E-3</v>
      </c>
      <c r="N15847" s="50">
        <v>5.5800000000000002E-2</v>
      </c>
      <c r="O15847" s="50">
        <v>5.5800000000000002E-2</v>
      </c>
      <c r="R15847" s="59"/>
    </row>
    <row r="15848" spans="11:18" x14ac:dyDescent="0.2">
      <c r="K15848" s="17">
        <v>15839</v>
      </c>
      <c r="L15848" s="50">
        <v>1.7531343877958644E-3</v>
      </c>
      <c r="M15848" s="50">
        <v>1.7664205502750093E-3</v>
      </c>
      <c r="N15848" s="50">
        <v>4.9000000000000002E-2</v>
      </c>
      <c r="O15848" s="50">
        <v>4.9200000000000001E-2</v>
      </c>
      <c r="R15848" s="59"/>
    </row>
    <row r="15849" spans="11:18" x14ac:dyDescent="0.2">
      <c r="K15849" s="17">
        <v>15840</v>
      </c>
      <c r="L15849" s="50">
        <v>1.9317636596153274E-3</v>
      </c>
      <c r="M15849" s="50">
        <v>1.9467530119565385E-3</v>
      </c>
      <c r="N15849" s="50">
        <v>5.5399999999999998E-2</v>
      </c>
      <c r="O15849" s="50">
        <v>5.5599999999999997E-2</v>
      </c>
      <c r="R15849" s="59"/>
    </row>
    <row r="15850" spans="11:18" x14ac:dyDescent="0.2">
      <c r="K15850" s="17">
        <v>15841</v>
      </c>
      <c r="L15850" s="50">
        <v>1.7399080653538854E-3</v>
      </c>
      <c r="M15850" s="50">
        <v>1.7533873253076468E-3</v>
      </c>
      <c r="N15850" s="50">
        <v>4.9599999999999998E-2</v>
      </c>
      <c r="O15850" s="50">
        <v>5.0200000000000002E-2</v>
      </c>
      <c r="R15850" s="59"/>
    </row>
    <row r="15851" spans="11:18" x14ac:dyDescent="0.2">
      <c r="K15851" s="17">
        <v>15842</v>
      </c>
      <c r="L15851" s="50">
        <v>1.8345938471120906E-3</v>
      </c>
      <c r="M15851" s="50">
        <v>1.8486997261509153E-3</v>
      </c>
      <c r="N15851" s="50">
        <v>5.2200000000000003E-2</v>
      </c>
      <c r="O15851" s="50">
        <v>5.2400000000000002E-2</v>
      </c>
      <c r="R15851" s="59"/>
    </row>
    <row r="15852" spans="11:18" x14ac:dyDescent="0.2">
      <c r="K15852" s="17">
        <v>15843</v>
      </c>
      <c r="L15852" s="50">
        <v>1.6636413011312339E-3</v>
      </c>
      <c r="M15852" s="50">
        <v>1.6763803873440597E-3</v>
      </c>
      <c r="N15852" s="50">
        <v>4.6800000000000001E-2</v>
      </c>
      <c r="O15852" s="50">
        <v>4.7199999999999999E-2</v>
      </c>
      <c r="R15852" s="59"/>
    </row>
    <row r="15853" spans="11:18" x14ac:dyDescent="0.2">
      <c r="K15853" s="17">
        <v>15844</v>
      </c>
      <c r="L15853" s="50">
        <v>1.939797763112864E-3</v>
      </c>
      <c r="M15853" s="50">
        <v>1.9539408506537596E-3</v>
      </c>
      <c r="N15853" s="50">
        <v>5.2200000000000003E-2</v>
      </c>
      <c r="O15853" s="50">
        <v>5.2400000000000002E-2</v>
      </c>
      <c r="R15853" s="59"/>
    </row>
    <row r="15854" spans="11:18" x14ac:dyDescent="0.2">
      <c r="K15854" s="17">
        <v>15845</v>
      </c>
      <c r="L15854" s="50">
        <v>1.7437365034101543E-3</v>
      </c>
      <c r="M15854" s="50">
        <v>1.7568018278054027E-3</v>
      </c>
      <c r="N15854" s="50">
        <v>4.7800000000000002E-2</v>
      </c>
      <c r="O15854" s="50">
        <v>4.8800000000000003E-2</v>
      </c>
      <c r="R15854" s="59"/>
    </row>
    <row r="15855" spans="11:18" x14ac:dyDescent="0.2">
      <c r="K15855" s="17">
        <v>15846</v>
      </c>
      <c r="L15855" s="50">
        <v>1.6789952028699727E-3</v>
      </c>
      <c r="M15855" s="50">
        <v>1.6925409140090394E-3</v>
      </c>
      <c r="N15855" s="50">
        <v>0.05</v>
      </c>
      <c r="O15855" s="50">
        <v>5.04E-2</v>
      </c>
      <c r="R15855" s="59"/>
    </row>
    <row r="15856" spans="11:18" x14ac:dyDescent="0.2">
      <c r="K15856" s="17">
        <v>15847</v>
      </c>
      <c r="L15856" s="50">
        <v>1.7527276617639199E-3</v>
      </c>
      <c r="M15856" s="50">
        <v>1.7666292755252058E-3</v>
      </c>
      <c r="N15856" s="50">
        <v>5.1200000000000002E-2</v>
      </c>
      <c r="O15856" s="50">
        <v>5.16E-2</v>
      </c>
      <c r="R15856" s="59"/>
    </row>
    <row r="15857" spans="11:18" x14ac:dyDescent="0.2">
      <c r="K15857" s="17">
        <v>15848</v>
      </c>
      <c r="L15857" s="50">
        <v>1.7014851972800421E-3</v>
      </c>
      <c r="M15857" s="50">
        <v>1.7157406237910454E-3</v>
      </c>
      <c r="N15857" s="50">
        <v>5.28E-2</v>
      </c>
      <c r="O15857" s="50">
        <v>5.2999999999999999E-2</v>
      </c>
      <c r="R15857" s="59"/>
    </row>
    <row r="15858" spans="11:18" x14ac:dyDescent="0.2">
      <c r="K15858" s="17">
        <v>15849</v>
      </c>
      <c r="L15858" s="50">
        <v>1.5208342375237667E-3</v>
      </c>
      <c r="M15858" s="50">
        <v>1.5324201030726759E-3</v>
      </c>
      <c r="N15858" s="50">
        <v>4.2599999999999999E-2</v>
      </c>
      <c r="O15858" s="50">
        <v>4.3200000000000002E-2</v>
      </c>
      <c r="R15858" s="59"/>
    </row>
    <row r="15859" spans="11:18" x14ac:dyDescent="0.2">
      <c r="K15859" s="17">
        <v>15850</v>
      </c>
      <c r="L15859" s="50">
        <v>2.0289967185394549E-3</v>
      </c>
      <c r="M15859" s="50">
        <v>2.0443921718490141E-3</v>
      </c>
      <c r="N15859" s="50">
        <v>5.6800000000000003E-2</v>
      </c>
      <c r="O15859" s="50">
        <v>5.7000000000000002E-2</v>
      </c>
      <c r="R15859" s="59"/>
    </row>
    <row r="15860" spans="11:18" x14ac:dyDescent="0.2">
      <c r="K15860" s="17">
        <v>15851</v>
      </c>
      <c r="L15860" s="50">
        <v>1.8932920860296725E-3</v>
      </c>
      <c r="M15860" s="50">
        <v>1.9085516713717278E-3</v>
      </c>
      <c r="N15860" s="50">
        <v>5.6399999999999999E-2</v>
      </c>
      <c r="O15860" s="50">
        <v>5.6800000000000003E-2</v>
      </c>
      <c r="R15860" s="59"/>
    </row>
    <row r="15861" spans="11:18" x14ac:dyDescent="0.2">
      <c r="K15861" s="17">
        <v>15852</v>
      </c>
      <c r="L15861" s="50">
        <v>1.7024611490842783E-3</v>
      </c>
      <c r="M15861" s="50">
        <v>1.7162640477049404E-3</v>
      </c>
      <c r="N15861" s="50">
        <v>5.1200000000000002E-2</v>
      </c>
      <c r="O15861" s="50">
        <v>5.1400000000000001E-2</v>
      </c>
      <c r="R15861" s="59"/>
    </row>
    <row r="15862" spans="11:18" x14ac:dyDescent="0.2">
      <c r="K15862" s="17">
        <v>15853</v>
      </c>
      <c r="L15862" s="50">
        <v>1.7709567204441414E-3</v>
      </c>
      <c r="M15862" s="50">
        <v>1.7842115173131749E-3</v>
      </c>
      <c r="N15862" s="50">
        <v>4.9000000000000002E-2</v>
      </c>
      <c r="O15862" s="50">
        <v>4.9000000000000002E-2</v>
      </c>
      <c r="R15862" s="59"/>
    </row>
    <row r="15863" spans="11:18" x14ac:dyDescent="0.2">
      <c r="K15863" s="17">
        <v>15854</v>
      </c>
      <c r="L15863" s="50">
        <v>1.8637703689215425E-3</v>
      </c>
      <c r="M15863" s="50">
        <v>1.8782896448934245E-3</v>
      </c>
      <c r="N15863" s="50">
        <v>5.3600000000000002E-2</v>
      </c>
      <c r="O15863" s="50">
        <v>5.3800000000000001E-2</v>
      </c>
      <c r="R15863" s="59"/>
    </row>
    <row r="15864" spans="11:18" x14ac:dyDescent="0.2">
      <c r="K15864" s="17">
        <v>15855</v>
      </c>
      <c r="L15864" s="50">
        <v>1.6947912005535982E-3</v>
      </c>
      <c r="M15864" s="50">
        <v>1.7092047980974553E-3</v>
      </c>
      <c r="N15864" s="50">
        <v>5.3400000000000003E-2</v>
      </c>
      <c r="O15864" s="50">
        <v>5.3800000000000001E-2</v>
      </c>
      <c r="R15864" s="59"/>
    </row>
    <row r="15865" spans="11:18" x14ac:dyDescent="0.2">
      <c r="K15865" s="17">
        <v>15856</v>
      </c>
      <c r="L15865" s="50">
        <v>1.6742585845855866E-3</v>
      </c>
      <c r="M15865" s="50">
        <v>1.6871734651325309E-3</v>
      </c>
      <c r="N15865" s="50">
        <v>4.7600000000000003E-2</v>
      </c>
      <c r="O15865" s="50">
        <v>4.8000000000000001E-2</v>
      </c>
      <c r="R15865" s="59"/>
    </row>
    <row r="15866" spans="11:18" x14ac:dyDescent="0.2">
      <c r="K15866" s="17">
        <v>15857</v>
      </c>
      <c r="L15866" s="50">
        <v>1.7751147172828776E-3</v>
      </c>
      <c r="M15866" s="50">
        <v>1.7892882497187439E-3</v>
      </c>
      <c r="N15866" s="50">
        <v>5.2200000000000003E-2</v>
      </c>
      <c r="O15866" s="50">
        <v>5.2600000000000001E-2</v>
      </c>
      <c r="R15866" s="59"/>
    </row>
    <row r="15867" spans="11:18" x14ac:dyDescent="0.2">
      <c r="K15867" s="17">
        <v>15858</v>
      </c>
      <c r="L15867" s="50">
        <v>1.9922539187307619E-3</v>
      </c>
      <c r="M15867" s="50">
        <v>2.0065641891614592E-3</v>
      </c>
      <c r="N15867" s="50">
        <v>5.28E-2</v>
      </c>
      <c r="O15867" s="50">
        <v>5.28E-2</v>
      </c>
      <c r="R15867" s="59"/>
    </row>
    <row r="15868" spans="11:18" x14ac:dyDescent="0.2">
      <c r="K15868" s="17">
        <v>15859</v>
      </c>
      <c r="L15868" s="50">
        <v>1.6348295384087568E-3</v>
      </c>
      <c r="M15868" s="50">
        <v>1.6485031840149532E-3</v>
      </c>
      <c r="N15868" s="50">
        <v>5.0599999999999999E-2</v>
      </c>
      <c r="O15868" s="50">
        <v>5.0799999999999998E-2</v>
      </c>
      <c r="R15868" s="59"/>
    </row>
    <row r="15869" spans="11:18" x14ac:dyDescent="0.2">
      <c r="K15869" s="17">
        <v>15860</v>
      </c>
      <c r="L15869" s="50">
        <v>1.8293505436319845E-3</v>
      </c>
      <c r="M15869" s="50">
        <v>1.844383296108965E-3</v>
      </c>
      <c r="N15869" s="50">
        <v>5.5800000000000002E-2</v>
      </c>
      <c r="O15869" s="50">
        <v>5.5800000000000002E-2</v>
      </c>
      <c r="R15869" s="59"/>
    </row>
    <row r="15870" spans="11:18" x14ac:dyDescent="0.2">
      <c r="K15870" s="17">
        <v>15861</v>
      </c>
      <c r="L15870" s="50">
        <v>1.7007000057255716E-3</v>
      </c>
      <c r="M15870" s="50">
        <v>1.7147531580132907E-3</v>
      </c>
      <c r="N15870" s="50">
        <v>5.1999999999999998E-2</v>
      </c>
      <c r="O15870" s="50">
        <v>5.2200000000000003E-2</v>
      </c>
      <c r="R15870" s="59"/>
    </row>
    <row r="15871" spans="11:18" x14ac:dyDescent="0.2">
      <c r="K15871" s="17">
        <v>15862</v>
      </c>
      <c r="L15871" s="50">
        <v>2.0100336869618841E-3</v>
      </c>
      <c r="M15871" s="50">
        <v>2.0253965798504923E-3</v>
      </c>
      <c r="N15871" s="50">
        <v>5.6599999999999998E-2</v>
      </c>
      <c r="O15871" s="50">
        <v>5.7200000000000001E-2</v>
      </c>
      <c r="R15871" s="59"/>
    </row>
    <row r="15872" spans="11:18" x14ac:dyDescent="0.2">
      <c r="K15872" s="17">
        <v>15863</v>
      </c>
      <c r="L15872" s="50">
        <v>1.5461375849048747E-3</v>
      </c>
      <c r="M15872" s="50">
        <v>1.559036575921929E-3</v>
      </c>
      <c r="N15872" s="50">
        <v>4.7600000000000003E-2</v>
      </c>
      <c r="O15872" s="50">
        <v>4.8399999999999999E-2</v>
      </c>
      <c r="R15872" s="59"/>
    </row>
    <row r="15873" spans="11:18" x14ac:dyDescent="0.2">
      <c r="K15873" s="17">
        <v>15864</v>
      </c>
      <c r="L15873" s="50">
        <v>1.3700041546366175E-3</v>
      </c>
      <c r="M15873" s="50">
        <v>1.3813685859777633E-3</v>
      </c>
      <c r="N15873" s="50">
        <v>4.2200000000000001E-2</v>
      </c>
      <c r="O15873" s="50">
        <v>4.2200000000000001E-2</v>
      </c>
      <c r="R15873" s="59"/>
    </row>
    <row r="15874" spans="11:18" x14ac:dyDescent="0.2">
      <c r="K15874" s="17">
        <v>15865</v>
      </c>
      <c r="L15874" s="50">
        <v>1.813761274521773E-3</v>
      </c>
      <c r="M15874" s="50">
        <v>1.8279956918479741E-3</v>
      </c>
      <c r="N15874" s="50">
        <v>5.2600000000000001E-2</v>
      </c>
      <c r="O15874" s="50">
        <v>5.3199999999999997E-2</v>
      </c>
      <c r="R15874" s="59"/>
    </row>
    <row r="15875" spans="11:18" x14ac:dyDescent="0.2">
      <c r="K15875" s="17">
        <v>15866</v>
      </c>
      <c r="L15875" s="50">
        <v>1.7009544495073666E-3</v>
      </c>
      <c r="M15875" s="50">
        <v>1.7144966506570554E-3</v>
      </c>
      <c r="N15875" s="50">
        <v>5.0200000000000002E-2</v>
      </c>
      <c r="O15875" s="50">
        <v>5.0200000000000002E-2</v>
      </c>
      <c r="R15875" s="59"/>
    </row>
    <row r="15876" spans="11:18" x14ac:dyDescent="0.2">
      <c r="K15876" s="17">
        <v>15867</v>
      </c>
      <c r="L15876" s="50">
        <v>1.7479258923514E-3</v>
      </c>
      <c r="M15876" s="50">
        <v>1.7619744113789785E-3</v>
      </c>
      <c r="N15876" s="50">
        <v>5.1799999999999999E-2</v>
      </c>
      <c r="O15876" s="50">
        <v>5.2200000000000003E-2</v>
      </c>
      <c r="R15876" s="59"/>
    </row>
    <row r="15877" spans="11:18" x14ac:dyDescent="0.2">
      <c r="K15877" s="17">
        <v>15868</v>
      </c>
      <c r="L15877" s="50">
        <v>1.6455741223257068E-3</v>
      </c>
      <c r="M15877" s="50">
        <v>1.6600627546198676E-3</v>
      </c>
      <c r="N15877" s="50">
        <v>5.3800000000000001E-2</v>
      </c>
      <c r="O15877" s="50">
        <v>5.3999999999999999E-2</v>
      </c>
      <c r="R15877" s="59"/>
    </row>
    <row r="15878" spans="11:18" x14ac:dyDescent="0.2">
      <c r="K15878" s="17">
        <v>15869</v>
      </c>
      <c r="L15878" s="50">
        <v>1.815368744053485E-3</v>
      </c>
      <c r="M15878" s="50">
        <v>1.8300348038269988E-3</v>
      </c>
      <c r="N15878" s="50">
        <v>5.4399999999999997E-2</v>
      </c>
      <c r="O15878" s="50">
        <v>5.4399999999999997E-2</v>
      </c>
      <c r="R15878" s="59"/>
    </row>
    <row r="15879" spans="11:18" x14ac:dyDescent="0.2">
      <c r="K15879" s="17">
        <v>15870</v>
      </c>
      <c r="L15879" s="50">
        <v>1.5928667302279461E-3</v>
      </c>
      <c r="M15879" s="50">
        <v>1.6056789915965051E-3</v>
      </c>
      <c r="N15879" s="50">
        <v>4.7399999999999998E-2</v>
      </c>
      <c r="O15879" s="50">
        <v>4.7600000000000003E-2</v>
      </c>
      <c r="R15879" s="59"/>
    </row>
    <row r="15880" spans="11:18" x14ac:dyDescent="0.2">
      <c r="K15880" s="17">
        <v>15871</v>
      </c>
      <c r="L15880" s="50">
        <v>1.9406235561988292E-3</v>
      </c>
      <c r="M15880" s="50">
        <v>1.9545732593331715E-3</v>
      </c>
      <c r="N15880" s="50">
        <v>5.1200000000000002E-2</v>
      </c>
      <c r="O15880" s="50">
        <v>5.16E-2</v>
      </c>
      <c r="R15880" s="59"/>
    </row>
    <row r="15881" spans="11:18" x14ac:dyDescent="0.2">
      <c r="K15881" s="17">
        <v>15872</v>
      </c>
      <c r="L15881" s="50">
        <v>1.6038529049325519E-3</v>
      </c>
      <c r="M15881" s="50">
        <v>1.6172595058186374E-3</v>
      </c>
      <c r="N15881" s="50">
        <v>4.9599999999999998E-2</v>
      </c>
      <c r="O15881" s="50">
        <v>4.9799999999999997E-2</v>
      </c>
      <c r="R15881" s="59"/>
    </row>
    <row r="15882" spans="11:18" x14ac:dyDescent="0.2">
      <c r="K15882" s="17">
        <v>15873</v>
      </c>
      <c r="L15882" s="50">
        <v>1.4739344134754959E-3</v>
      </c>
      <c r="M15882" s="50">
        <v>1.4865928060648393E-3</v>
      </c>
      <c r="N15882" s="50">
        <v>4.6800000000000001E-2</v>
      </c>
      <c r="O15882" s="50">
        <v>4.7199999999999999E-2</v>
      </c>
      <c r="R15882" s="59"/>
    </row>
    <row r="15883" spans="11:18" x14ac:dyDescent="0.2">
      <c r="K15883" s="17">
        <v>15874</v>
      </c>
      <c r="L15883" s="50">
        <v>1.8755261847927106E-3</v>
      </c>
      <c r="M15883" s="50">
        <v>1.8900273323453536E-3</v>
      </c>
      <c r="N15883" s="50">
        <v>5.3600000000000002E-2</v>
      </c>
      <c r="O15883" s="50">
        <v>5.3800000000000001E-2</v>
      </c>
      <c r="R15883" s="59"/>
    </row>
    <row r="15884" spans="11:18" x14ac:dyDescent="0.2">
      <c r="K15884" s="17">
        <v>15875</v>
      </c>
      <c r="L15884" s="50">
        <v>1.607451581412694E-3</v>
      </c>
      <c r="M15884" s="50">
        <v>1.6209113705664734E-3</v>
      </c>
      <c r="N15884" s="50">
        <v>0.05</v>
      </c>
      <c r="O15884" s="50">
        <v>0.05</v>
      </c>
      <c r="R15884" s="59"/>
    </row>
    <row r="15885" spans="11:18" x14ac:dyDescent="0.2">
      <c r="K15885" s="17">
        <v>15876</v>
      </c>
      <c r="L15885" s="50">
        <v>1.7970524648243604E-3</v>
      </c>
      <c r="M15885" s="50">
        <v>1.8109365757089744E-3</v>
      </c>
      <c r="N15885" s="50">
        <v>5.1400000000000001E-2</v>
      </c>
      <c r="O15885" s="50">
        <v>5.1400000000000001E-2</v>
      </c>
      <c r="R15885" s="59"/>
    </row>
    <row r="15886" spans="11:18" x14ac:dyDescent="0.2">
      <c r="K15886" s="17">
        <v>15877</v>
      </c>
      <c r="L15886" s="50">
        <v>1.5006054287992881E-3</v>
      </c>
      <c r="M15886" s="50">
        <v>1.5122550622982407E-3</v>
      </c>
      <c r="N15886" s="50">
        <v>4.2799999999999998E-2</v>
      </c>
      <c r="O15886" s="50">
        <v>4.3400000000000001E-2</v>
      </c>
      <c r="R15886" s="59"/>
    </row>
    <row r="15887" spans="11:18" x14ac:dyDescent="0.2">
      <c r="K15887" s="17">
        <v>15878</v>
      </c>
      <c r="L15887" s="50">
        <v>1.725136163317854E-3</v>
      </c>
      <c r="M15887" s="50">
        <v>1.7383386774866936E-3</v>
      </c>
      <c r="N15887" s="50">
        <v>4.8800000000000003E-2</v>
      </c>
      <c r="O15887" s="50">
        <v>4.9000000000000002E-2</v>
      </c>
      <c r="R15887" s="59"/>
    </row>
    <row r="15888" spans="11:18" x14ac:dyDescent="0.2">
      <c r="K15888" s="17">
        <v>15879</v>
      </c>
      <c r="L15888" s="50">
        <v>1.6052059062743179E-3</v>
      </c>
      <c r="M15888" s="50">
        <v>1.619085647181496E-3</v>
      </c>
      <c r="N15888" s="50">
        <v>5.16E-2</v>
      </c>
      <c r="O15888" s="50">
        <v>5.1799999999999999E-2</v>
      </c>
      <c r="R15888" s="59"/>
    </row>
    <row r="15889" spans="11:18" x14ac:dyDescent="0.2">
      <c r="K15889" s="17">
        <v>15880</v>
      </c>
      <c r="L15889" s="50">
        <v>1.6030716481346778E-3</v>
      </c>
      <c r="M15889" s="50">
        <v>1.6159274444844057E-3</v>
      </c>
      <c r="N15889" s="50">
        <v>4.7600000000000003E-2</v>
      </c>
      <c r="O15889" s="50">
        <v>4.8000000000000001E-2</v>
      </c>
      <c r="R15889" s="59"/>
    </row>
    <row r="15890" spans="11:18" x14ac:dyDescent="0.2">
      <c r="K15890" s="17">
        <v>15881</v>
      </c>
      <c r="L15890" s="50">
        <v>1.6913675515484992E-3</v>
      </c>
      <c r="M15890" s="50">
        <v>1.7052379580566508E-3</v>
      </c>
      <c r="N15890" s="50">
        <v>5.1200000000000002E-2</v>
      </c>
      <c r="O15890" s="50">
        <v>5.1799999999999999E-2</v>
      </c>
      <c r="R15890" s="59"/>
    </row>
    <row r="15891" spans="11:18" x14ac:dyDescent="0.2">
      <c r="K15891" s="17">
        <v>15882</v>
      </c>
      <c r="L15891" s="50">
        <v>1.4534578396650467E-3</v>
      </c>
      <c r="M15891" s="50">
        <v>1.4663060387562102E-3</v>
      </c>
      <c r="N15891" s="50">
        <v>4.7600000000000003E-2</v>
      </c>
      <c r="O15891" s="50">
        <v>4.82E-2</v>
      </c>
      <c r="R15891" s="59"/>
    </row>
    <row r="15892" spans="11:18" x14ac:dyDescent="0.2">
      <c r="K15892" s="17">
        <v>15883</v>
      </c>
      <c r="L15892" s="50">
        <v>1.5966189039395482E-3</v>
      </c>
      <c r="M15892" s="50">
        <v>1.6102096865890979E-3</v>
      </c>
      <c r="N15892" s="50">
        <v>5.04E-2</v>
      </c>
      <c r="O15892" s="50">
        <v>5.0799999999999998E-2</v>
      </c>
      <c r="R15892" s="59"/>
    </row>
    <row r="15893" spans="11:18" x14ac:dyDescent="0.2">
      <c r="K15893" s="17">
        <v>15884</v>
      </c>
      <c r="L15893" s="50">
        <v>1.7582785555389491E-3</v>
      </c>
      <c r="M15893" s="50">
        <v>1.7720280404802261E-3</v>
      </c>
      <c r="N15893" s="50">
        <v>5.0599999999999999E-2</v>
      </c>
      <c r="O15893" s="50">
        <v>5.0999999999999997E-2</v>
      </c>
      <c r="R15893" s="59"/>
    </row>
    <row r="15894" spans="11:18" x14ac:dyDescent="0.2">
      <c r="K15894" s="17">
        <v>15885</v>
      </c>
      <c r="L15894" s="50">
        <v>2.0337125445095568E-3</v>
      </c>
      <c r="M15894" s="50">
        <v>2.0483109178165799E-3</v>
      </c>
      <c r="N15894" s="50">
        <v>5.3600000000000002E-2</v>
      </c>
      <c r="O15894" s="50">
        <v>5.4199999999999998E-2</v>
      </c>
      <c r="R15894" s="59"/>
    </row>
    <row r="15895" spans="11:18" x14ac:dyDescent="0.2">
      <c r="K15895" s="17">
        <v>15886</v>
      </c>
      <c r="L15895" s="50">
        <v>1.8861274655468637E-3</v>
      </c>
      <c r="M15895" s="50">
        <v>1.9005199605382657E-3</v>
      </c>
      <c r="N15895" s="50">
        <v>5.2999999999999999E-2</v>
      </c>
      <c r="O15895" s="50">
        <v>5.3400000000000003E-2</v>
      </c>
      <c r="R15895" s="59"/>
    </row>
    <row r="15896" spans="11:18" x14ac:dyDescent="0.2">
      <c r="K15896" s="17">
        <v>15887</v>
      </c>
      <c r="L15896" s="50">
        <v>1.8862543255371441E-3</v>
      </c>
      <c r="M15896" s="50">
        <v>1.9006712521678071E-3</v>
      </c>
      <c r="N15896" s="50">
        <v>5.3199999999999997E-2</v>
      </c>
      <c r="O15896" s="50">
        <v>5.3400000000000003E-2</v>
      </c>
      <c r="R15896" s="59"/>
    </row>
    <row r="15897" spans="11:18" x14ac:dyDescent="0.2">
      <c r="K15897" s="17">
        <v>15888</v>
      </c>
      <c r="L15897" s="50">
        <v>1.6020982279476197E-3</v>
      </c>
      <c r="M15897" s="50">
        <v>1.6152976142628955E-3</v>
      </c>
      <c r="N15897" s="50">
        <v>4.9000000000000002E-2</v>
      </c>
      <c r="O15897" s="50">
        <v>4.9000000000000002E-2</v>
      </c>
      <c r="R15897" s="59"/>
    </row>
    <row r="15898" spans="11:18" x14ac:dyDescent="0.2">
      <c r="K15898" s="17">
        <v>15889</v>
      </c>
      <c r="L15898" s="50">
        <v>1.6676330938479695E-3</v>
      </c>
      <c r="M15898" s="50">
        <v>1.6802655642737506E-3</v>
      </c>
      <c r="N15898" s="50">
        <v>4.6199999999999998E-2</v>
      </c>
      <c r="O15898" s="50">
        <v>4.7E-2</v>
      </c>
      <c r="R15898" s="59"/>
    </row>
    <row r="15899" spans="11:18" x14ac:dyDescent="0.2">
      <c r="K15899" s="17">
        <v>15890</v>
      </c>
      <c r="L15899" s="50">
        <v>1.6254593552505973E-3</v>
      </c>
      <c r="M15899" s="50">
        <v>1.6381708571171355E-3</v>
      </c>
      <c r="N15899" s="50">
        <v>4.6800000000000001E-2</v>
      </c>
      <c r="O15899" s="50">
        <v>4.7199999999999999E-2</v>
      </c>
      <c r="R15899" s="59"/>
    </row>
    <row r="15900" spans="11:18" x14ac:dyDescent="0.2">
      <c r="K15900" s="17">
        <v>15891</v>
      </c>
      <c r="L15900" s="50">
        <v>1.4525544715248914E-3</v>
      </c>
      <c r="M15900" s="50">
        <v>1.4647219300172375E-3</v>
      </c>
      <c r="N15900" s="50">
        <v>4.5199999999999997E-2</v>
      </c>
      <c r="O15900" s="50">
        <v>4.5199999999999997E-2</v>
      </c>
      <c r="R15900" s="59"/>
    </row>
    <row r="15901" spans="11:18" x14ac:dyDescent="0.2">
      <c r="K15901" s="17">
        <v>15892</v>
      </c>
      <c r="L15901" s="50">
        <v>1.9479811574687198E-3</v>
      </c>
      <c r="M15901" s="50">
        <v>1.9624140257824252E-3</v>
      </c>
      <c r="N15901" s="50">
        <v>5.28E-2</v>
      </c>
      <c r="O15901" s="50">
        <v>5.3600000000000002E-2</v>
      </c>
      <c r="R15901" s="59"/>
    </row>
    <row r="15902" spans="11:18" x14ac:dyDescent="0.2">
      <c r="K15902" s="17">
        <v>15893</v>
      </c>
      <c r="L15902" s="50">
        <v>2.0050623652058787E-3</v>
      </c>
      <c r="M15902" s="50">
        <v>2.020724010210312E-3</v>
      </c>
      <c r="N15902" s="50">
        <v>5.8000000000000003E-2</v>
      </c>
      <c r="O15902" s="50">
        <v>5.8200000000000002E-2</v>
      </c>
      <c r="R15902" s="59"/>
    </row>
    <row r="15903" spans="11:18" x14ac:dyDescent="0.2">
      <c r="K15903" s="17">
        <v>15894</v>
      </c>
      <c r="L15903" s="50">
        <v>1.6590566287776746E-3</v>
      </c>
      <c r="M15903" s="50">
        <v>1.6719018001358399E-3</v>
      </c>
      <c r="N15903" s="50">
        <v>4.7399999999999998E-2</v>
      </c>
      <c r="O15903" s="50">
        <v>4.7800000000000002E-2</v>
      </c>
      <c r="R15903" s="59"/>
    </row>
    <row r="15904" spans="11:18" x14ac:dyDescent="0.2">
      <c r="K15904" s="17">
        <v>15895</v>
      </c>
      <c r="L15904" s="50">
        <v>1.7583892917603947E-3</v>
      </c>
      <c r="M15904" s="50">
        <v>1.7712221530954448E-3</v>
      </c>
      <c r="N15904" s="50">
        <v>4.7E-2</v>
      </c>
      <c r="O15904" s="50">
        <v>4.7800000000000002E-2</v>
      </c>
      <c r="R15904" s="59"/>
    </row>
    <row r="15905" spans="11:18" x14ac:dyDescent="0.2">
      <c r="K15905" s="17">
        <v>15896</v>
      </c>
      <c r="L15905" s="50">
        <v>1.989895529297207E-3</v>
      </c>
      <c r="M15905" s="50">
        <v>2.0044119427450463E-3</v>
      </c>
      <c r="N15905" s="50">
        <v>5.3600000000000002E-2</v>
      </c>
      <c r="O15905" s="50">
        <v>5.3600000000000002E-2</v>
      </c>
      <c r="R15905" s="59"/>
    </row>
    <row r="15906" spans="11:18" x14ac:dyDescent="0.2">
      <c r="K15906" s="17">
        <v>15897</v>
      </c>
      <c r="L15906" s="50">
        <v>1.7058087721336474E-3</v>
      </c>
      <c r="M15906" s="50">
        <v>1.7187225875611566E-3</v>
      </c>
      <c r="N15906" s="50">
        <v>4.7600000000000003E-2</v>
      </c>
      <c r="O15906" s="50">
        <v>4.82E-2</v>
      </c>
      <c r="R15906" s="59"/>
    </row>
    <row r="15907" spans="11:18" x14ac:dyDescent="0.2">
      <c r="K15907" s="17">
        <v>15898</v>
      </c>
      <c r="L15907" s="50">
        <v>1.9951197459797065E-3</v>
      </c>
      <c r="M15907" s="50">
        <v>2.0103086016868099E-3</v>
      </c>
      <c r="N15907" s="50">
        <v>5.6000000000000001E-2</v>
      </c>
      <c r="O15907" s="50">
        <v>5.62E-2</v>
      </c>
      <c r="R15907" s="59"/>
    </row>
    <row r="15908" spans="11:18" x14ac:dyDescent="0.2">
      <c r="K15908" s="17">
        <v>15899</v>
      </c>
      <c r="L15908" s="50">
        <v>1.7800154081507383E-3</v>
      </c>
      <c r="M15908" s="50">
        <v>1.794675534388951E-3</v>
      </c>
      <c r="N15908" s="50">
        <v>5.4199999999999998E-2</v>
      </c>
      <c r="O15908" s="50">
        <v>5.4600000000000003E-2</v>
      </c>
      <c r="R15908" s="59"/>
    </row>
    <row r="15909" spans="11:18" x14ac:dyDescent="0.2">
      <c r="K15909" s="17">
        <v>15900</v>
      </c>
      <c r="L15909" s="50">
        <v>1.7615662541874701E-3</v>
      </c>
      <c r="M15909" s="50">
        <v>1.7755105618454054E-3</v>
      </c>
      <c r="N15909" s="50">
        <v>5.16E-2</v>
      </c>
      <c r="O15909" s="50">
        <v>5.1999999999999998E-2</v>
      </c>
      <c r="R15909" s="59"/>
    </row>
    <row r="15910" spans="11:18" x14ac:dyDescent="0.2">
      <c r="K15910" s="17">
        <v>15901</v>
      </c>
      <c r="L15910" s="50">
        <v>1.8320142793473793E-3</v>
      </c>
      <c r="M15910" s="50">
        <v>1.8464400187057875E-3</v>
      </c>
      <c r="N15910" s="50">
        <v>5.2600000000000001E-2</v>
      </c>
      <c r="O15910" s="50">
        <v>5.3600000000000002E-2</v>
      </c>
      <c r="R15910" s="59"/>
    </row>
    <row r="15911" spans="11:18" x14ac:dyDescent="0.2">
      <c r="K15911" s="17">
        <v>15902</v>
      </c>
      <c r="L15911" s="50">
        <v>1.6706926084583678E-3</v>
      </c>
      <c r="M15911" s="50">
        <v>1.6843025692006063E-3</v>
      </c>
      <c r="N15911" s="50">
        <v>5.0200000000000002E-2</v>
      </c>
      <c r="O15911" s="50">
        <v>5.0599999999999999E-2</v>
      </c>
      <c r="R15911" s="59"/>
    </row>
    <row r="15912" spans="11:18" x14ac:dyDescent="0.2">
      <c r="K15912" s="17">
        <v>15903</v>
      </c>
      <c r="L15912" s="50">
        <v>1.6748528853198807E-3</v>
      </c>
      <c r="M15912" s="50">
        <v>1.6889590013737176E-3</v>
      </c>
      <c r="N15912" s="50">
        <v>5.1999999999999998E-2</v>
      </c>
      <c r="O15912" s="50">
        <v>5.2600000000000001E-2</v>
      </c>
      <c r="R15912" s="59"/>
    </row>
    <row r="15913" spans="11:18" x14ac:dyDescent="0.2">
      <c r="K15913" s="17">
        <v>15904</v>
      </c>
      <c r="L15913" s="50">
        <v>1.7426126993516288E-3</v>
      </c>
      <c r="M15913" s="50">
        <v>1.7567305940816172E-3</v>
      </c>
      <c r="N15913" s="50">
        <v>5.2200000000000003E-2</v>
      </c>
      <c r="O15913" s="50">
        <v>5.2400000000000002E-2</v>
      </c>
      <c r="R15913" s="59"/>
    </row>
    <row r="15914" spans="11:18" x14ac:dyDescent="0.2">
      <c r="K15914" s="17">
        <v>15905</v>
      </c>
      <c r="L15914" s="50">
        <v>1.7641834552383085E-3</v>
      </c>
      <c r="M15914" s="50">
        <v>1.7787809894391899E-3</v>
      </c>
      <c r="N15914" s="50">
        <v>5.4199999999999998E-2</v>
      </c>
      <c r="O15914" s="50">
        <v>5.4199999999999998E-2</v>
      </c>
      <c r="R15914" s="59"/>
    </row>
    <row r="15915" spans="11:18" x14ac:dyDescent="0.2">
      <c r="K15915" s="17">
        <v>15906</v>
      </c>
      <c r="L15915" s="50">
        <v>2.0580755177795622E-3</v>
      </c>
      <c r="M15915" s="50">
        <v>2.0731378871378754E-3</v>
      </c>
      <c r="N15915" s="50">
        <v>5.5599999999999997E-2</v>
      </c>
      <c r="O15915" s="50">
        <v>5.5800000000000002E-2</v>
      </c>
      <c r="R15915" s="59"/>
    </row>
    <row r="15916" spans="11:18" x14ac:dyDescent="0.2">
      <c r="K15916" s="17">
        <v>15907</v>
      </c>
      <c r="L15916" s="50">
        <v>1.7557485445200036E-3</v>
      </c>
      <c r="M15916" s="50">
        <v>1.7694137936519944E-3</v>
      </c>
      <c r="N15916" s="50">
        <v>5.04E-2</v>
      </c>
      <c r="O15916" s="50">
        <v>5.0799999999999998E-2</v>
      </c>
      <c r="R15916" s="59"/>
    </row>
    <row r="15917" spans="11:18" x14ac:dyDescent="0.2">
      <c r="K15917" s="17">
        <v>15908</v>
      </c>
      <c r="L15917" s="50">
        <v>1.8023542548309716E-3</v>
      </c>
      <c r="M15917" s="50">
        <v>1.8166410436240849E-3</v>
      </c>
      <c r="N15917" s="50">
        <v>5.28E-2</v>
      </c>
      <c r="O15917" s="50">
        <v>5.3199999999999997E-2</v>
      </c>
      <c r="R15917" s="59"/>
    </row>
    <row r="15918" spans="11:18" x14ac:dyDescent="0.2">
      <c r="K15918" s="17">
        <v>15909</v>
      </c>
      <c r="L15918" s="50">
        <v>1.7134290171907636E-3</v>
      </c>
      <c r="M15918" s="50">
        <v>1.7268432307007864E-3</v>
      </c>
      <c r="N15918" s="50">
        <v>4.9200000000000001E-2</v>
      </c>
      <c r="O15918" s="50">
        <v>4.9799999999999997E-2</v>
      </c>
      <c r="R15918" s="59"/>
    </row>
    <row r="15919" spans="11:18" x14ac:dyDescent="0.2">
      <c r="K15919" s="17">
        <v>15910</v>
      </c>
      <c r="L15919" s="50">
        <v>1.6683115062394672E-3</v>
      </c>
      <c r="M15919" s="50">
        <v>1.6820417099672877E-3</v>
      </c>
      <c r="N15919" s="50">
        <v>5.0799999999999998E-2</v>
      </c>
      <c r="O15919" s="50">
        <v>5.0999999999999997E-2</v>
      </c>
      <c r="R15919" s="59"/>
    </row>
    <row r="15920" spans="11:18" x14ac:dyDescent="0.2">
      <c r="K15920" s="17">
        <v>15911</v>
      </c>
      <c r="L15920" s="50">
        <v>1.7812335004815888E-3</v>
      </c>
      <c r="M15920" s="50">
        <v>1.7956818769102674E-3</v>
      </c>
      <c r="N15920" s="50">
        <v>5.3600000000000002E-2</v>
      </c>
      <c r="O15920" s="50">
        <v>5.3800000000000001E-2</v>
      </c>
      <c r="R15920" s="59"/>
    </row>
    <row r="15921" spans="11:18" x14ac:dyDescent="0.2">
      <c r="K15921" s="17">
        <v>15912</v>
      </c>
      <c r="L15921" s="50">
        <v>1.6328028586822935E-3</v>
      </c>
      <c r="M15921" s="50">
        <v>1.6461003413382074E-3</v>
      </c>
      <c r="N15921" s="50">
        <v>4.9000000000000002E-2</v>
      </c>
      <c r="O15921" s="50">
        <v>4.9399999999999999E-2</v>
      </c>
      <c r="R15921" s="59"/>
    </row>
    <row r="15922" spans="11:18" x14ac:dyDescent="0.2">
      <c r="K15922" s="17">
        <v>15913</v>
      </c>
      <c r="L15922" s="50">
        <v>1.8900459894051558E-3</v>
      </c>
      <c r="M15922" s="50">
        <v>1.9045030814780714E-3</v>
      </c>
      <c r="N15922" s="50">
        <v>5.3400000000000003E-2</v>
      </c>
      <c r="O15922" s="50">
        <v>5.3600000000000002E-2</v>
      </c>
      <c r="R15922" s="59"/>
    </row>
    <row r="15923" spans="11:18" x14ac:dyDescent="0.2">
      <c r="K15923" s="17">
        <v>15914</v>
      </c>
      <c r="L15923" s="50">
        <v>1.8377129696162172E-3</v>
      </c>
      <c r="M15923" s="50">
        <v>1.8521376436565608E-3</v>
      </c>
      <c r="N15923" s="50">
        <v>5.3199999999999997E-2</v>
      </c>
      <c r="O15923" s="50">
        <v>5.3600000000000002E-2</v>
      </c>
      <c r="R15923" s="59"/>
    </row>
    <row r="15924" spans="11:18" x14ac:dyDescent="0.2">
      <c r="K15924" s="17">
        <v>15915</v>
      </c>
      <c r="L15924" s="50">
        <v>1.596719636393179E-3</v>
      </c>
      <c r="M15924" s="50">
        <v>1.6099717726044745E-3</v>
      </c>
      <c r="N15924" s="50">
        <v>4.9200000000000001E-2</v>
      </c>
      <c r="O15924" s="50">
        <v>4.9399999999999999E-2</v>
      </c>
      <c r="R15924" s="59"/>
    </row>
    <row r="15925" spans="11:18" x14ac:dyDescent="0.2">
      <c r="K15925" s="17">
        <v>15916</v>
      </c>
      <c r="L15925" s="50">
        <v>1.6784675933428513E-3</v>
      </c>
      <c r="M15925" s="50">
        <v>1.69219392047522E-3</v>
      </c>
      <c r="N15925" s="50">
        <v>5.0599999999999999E-2</v>
      </c>
      <c r="O15925" s="50">
        <v>5.1200000000000002E-2</v>
      </c>
      <c r="R15925" s="59"/>
    </row>
    <row r="15926" spans="11:18" x14ac:dyDescent="0.2">
      <c r="K15926" s="17">
        <v>15917</v>
      </c>
      <c r="L15926" s="50">
        <v>1.7727074368908428E-3</v>
      </c>
      <c r="M15926" s="50">
        <v>1.7859621981799539E-3</v>
      </c>
      <c r="N15926" s="50">
        <v>4.8800000000000003E-2</v>
      </c>
      <c r="O15926" s="50">
        <v>4.9200000000000001E-2</v>
      </c>
      <c r="R15926" s="59"/>
    </row>
    <row r="15927" spans="11:18" x14ac:dyDescent="0.2">
      <c r="K15927" s="17">
        <v>15918</v>
      </c>
      <c r="L15927" s="50">
        <v>1.7764408809172346E-3</v>
      </c>
      <c r="M15927" s="50">
        <v>1.789617945185739E-3</v>
      </c>
      <c r="N15927" s="50">
        <v>4.82E-2</v>
      </c>
      <c r="O15927" s="50">
        <v>4.9000000000000002E-2</v>
      </c>
      <c r="R15927" s="59"/>
    </row>
    <row r="15928" spans="11:18" x14ac:dyDescent="0.2">
      <c r="K15928" s="17">
        <v>15919</v>
      </c>
      <c r="L15928" s="50">
        <v>1.7563116864286893E-3</v>
      </c>
      <c r="M15928" s="50">
        <v>1.770139327040593E-3</v>
      </c>
      <c r="N15928" s="50">
        <v>5.1200000000000002E-2</v>
      </c>
      <c r="O15928" s="50">
        <v>5.1400000000000001E-2</v>
      </c>
      <c r="R15928" s="59"/>
    </row>
    <row r="15929" spans="11:18" x14ac:dyDescent="0.2">
      <c r="K15929" s="17">
        <v>15920</v>
      </c>
      <c r="L15929" s="50">
        <v>1.7037866535220872E-3</v>
      </c>
      <c r="M15929" s="50">
        <v>1.7170910485291163E-3</v>
      </c>
      <c r="N15929" s="50">
        <v>4.9000000000000002E-2</v>
      </c>
      <c r="O15929" s="50">
        <v>4.9399999999999999E-2</v>
      </c>
      <c r="R15929" s="59"/>
    </row>
    <row r="15930" spans="11:18" x14ac:dyDescent="0.2">
      <c r="K15930" s="17">
        <v>15921</v>
      </c>
      <c r="L15930" s="50">
        <v>1.8342874164550907E-3</v>
      </c>
      <c r="M15930" s="50">
        <v>1.8478355156756226E-3</v>
      </c>
      <c r="N15930" s="50">
        <v>0.05</v>
      </c>
      <c r="O15930" s="50">
        <v>5.0200000000000002E-2</v>
      </c>
      <c r="R15930" s="59"/>
    </row>
    <row r="15931" spans="11:18" x14ac:dyDescent="0.2">
      <c r="K15931" s="17">
        <v>15922</v>
      </c>
      <c r="L15931" s="50">
        <v>1.7668049229502948E-3</v>
      </c>
      <c r="M15931" s="50">
        <v>1.7814550466096076E-3</v>
      </c>
      <c r="N15931" s="50">
        <v>5.4399999999999997E-2</v>
      </c>
      <c r="O15931" s="50">
        <v>5.4399999999999997E-2</v>
      </c>
      <c r="R15931" s="59"/>
    </row>
    <row r="15932" spans="11:18" x14ac:dyDescent="0.2">
      <c r="K15932" s="17">
        <v>15923</v>
      </c>
      <c r="L15932" s="50">
        <v>1.6720984615909277E-3</v>
      </c>
      <c r="M15932" s="50">
        <v>1.6859077544077205E-3</v>
      </c>
      <c r="N15932" s="50">
        <v>5.1200000000000002E-2</v>
      </c>
      <c r="O15932" s="50">
        <v>5.1400000000000001E-2</v>
      </c>
      <c r="R15932" s="59"/>
    </row>
    <row r="15933" spans="11:18" x14ac:dyDescent="0.2">
      <c r="K15933" s="17">
        <v>15924</v>
      </c>
      <c r="L15933" s="50">
        <v>1.7709758435822734E-3</v>
      </c>
      <c r="M15933" s="50">
        <v>1.7845944504536831E-3</v>
      </c>
      <c r="N15933" s="50">
        <v>5.0200000000000002E-2</v>
      </c>
      <c r="O15933" s="50">
        <v>5.0599999999999999E-2</v>
      </c>
      <c r="R15933" s="59"/>
    </row>
    <row r="15934" spans="11:18" x14ac:dyDescent="0.2">
      <c r="K15934" s="17">
        <v>15925</v>
      </c>
      <c r="L15934" s="50">
        <v>1.545070247221987E-3</v>
      </c>
      <c r="M15934" s="50">
        <v>1.5580909993161759E-3</v>
      </c>
      <c r="N15934" s="50">
        <v>4.82E-2</v>
      </c>
      <c r="O15934" s="50">
        <v>4.8399999999999999E-2</v>
      </c>
      <c r="R15934" s="59"/>
    </row>
    <row r="15935" spans="11:18" x14ac:dyDescent="0.2">
      <c r="K15935" s="17">
        <v>15926</v>
      </c>
      <c r="L15935" s="50">
        <v>1.6643144215602857E-3</v>
      </c>
      <c r="M15935" s="50">
        <v>1.6784136208864253E-3</v>
      </c>
      <c r="N15935" s="50">
        <v>5.2400000000000002E-2</v>
      </c>
      <c r="O15935" s="50">
        <v>5.2400000000000002E-2</v>
      </c>
      <c r="R15935" s="59"/>
    </row>
    <row r="15936" spans="11:18" x14ac:dyDescent="0.2">
      <c r="K15936" s="17">
        <v>15927</v>
      </c>
      <c r="L15936" s="50">
        <v>1.5943247043168852E-3</v>
      </c>
      <c r="M15936" s="50">
        <v>1.6079698432998849E-3</v>
      </c>
      <c r="N15936" s="50">
        <v>5.0599999999999999E-2</v>
      </c>
      <c r="O15936" s="50">
        <v>5.0999999999999997E-2</v>
      </c>
      <c r="R15936" s="59"/>
    </row>
    <row r="15937" spans="11:18" x14ac:dyDescent="0.2">
      <c r="K15937" s="17">
        <v>15928</v>
      </c>
      <c r="L15937" s="50">
        <v>1.65543924356136E-3</v>
      </c>
      <c r="M15937" s="50">
        <v>1.669191754204249E-3</v>
      </c>
      <c r="N15937" s="50">
        <v>5.0799999999999998E-2</v>
      </c>
      <c r="O15937" s="50">
        <v>5.1400000000000001E-2</v>
      </c>
      <c r="R15937" s="59"/>
    </row>
    <row r="15938" spans="11:18" x14ac:dyDescent="0.2">
      <c r="K15938" s="17">
        <v>15929</v>
      </c>
      <c r="L15938" s="50">
        <v>1.9577802293465909E-3</v>
      </c>
      <c r="M15938" s="50">
        <v>1.9722455877776643E-3</v>
      </c>
      <c r="N15938" s="50">
        <v>5.3400000000000003E-2</v>
      </c>
      <c r="O15938" s="50">
        <v>5.3600000000000002E-2</v>
      </c>
      <c r="R15938" s="59"/>
    </row>
    <row r="15939" spans="11:18" x14ac:dyDescent="0.2">
      <c r="K15939" s="17">
        <v>15930</v>
      </c>
      <c r="L15939" s="50">
        <v>1.3353073208101601E-3</v>
      </c>
      <c r="M15939" s="50">
        <v>1.3469414132413185E-3</v>
      </c>
      <c r="N15939" s="50">
        <v>4.3200000000000002E-2</v>
      </c>
      <c r="O15939" s="50">
        <v>4.3400000000000001E-2</v>
      </c>
      <c r="R15939" s="59"/>
    </row>
    <row r="15940" spans="11:18" x14ac:dyDescent="0.2">
      <c r="K15940" s="17">
        <v>15931</v>
      </c>
      <c r="L15940" s="50">
        <v>1.4977954338779632E-3</v>
      </c>
      <c r="M15940" s="50">
        <v>1.5105365566920454E-3</v>
      </c>
      <c r="N15940" s="50">
        <v>4.7199999999999999E-2</v>
      </c>
      <c r="O15940" s="50">
        <v>4.7600000000000003E-2</v>
      </c>
      <c r="R15940" s="59"/>
    </row>
    <row r="15941" spans="11:18" x14ac:dyDescent="0.2">
      <c r="K15941" s="17">
        <v>15932</v>
      </c>
      <c r="L15941" s="50">
        <v>1.7275015018147848E-3</v>
      </c>
      <c r="M15941" s="50">
        <v>1.7411816887075797E-3</v>
      </c>
      <c r="N15941" s="50">
        <v>5.04E-2</v>
      </c>
      <c r="O15941" s="50">
        <v>5.0799999999999998E-2</v>
      </c>
      <c r="R15941" s="59"/>
    </row>
    <row r="15942" spans="11:18" x14ac:dyDescent="0.2">
      <c r="K15942" s="17">
        <v>15933</v>
      </c>
      <c r="L15942" s="50">
        <v>1.7684749275548722E-3</v>
      </c>
      <c r="M15942" s="50">
        <v>1.7833653673011139E-3</v>
      </c>
      <c r="N15942" s="50">
        <v>5.5199999999999999E-2</v>
      </c>
      <c r="O15942" s="50">
        <v>5.5399999999999998E-2</v>
      </c>
      <c r="R15942" s="59"/>
    </row>
    <row r="15943" spans="11:18" x14ac:dyDescent="0.2">
      <c r="K15943" s="17">
        <v>15934</v>
      </c>
      <c r="L15943" s="50">
        <v>1.7701596412392079E-3</v>
      </c>
      <c r="M15943" s="50">
        <v>1.7846355533813198E-3</v>
      </c>
      <c r="N15943" s="50">
        <v>5.3600000000000002E-2</v>
      </c>
      <c r="O15943" s="50">
        <v>5.3999999999999999E-2</v>
      </c>
      <c r="R15943" s="59"/>
    </row>
    <row r="15944" spans="11:18" x14ac:dyDescent="0.2">
      <c r="K15944" s="17">
        <v>15935</v>
      </c>
      <c r="L15944" s="50">
        <v>1.6693114821385387E-3</v>
      </c>
      <c r="M15944" s="50">
        <v>1.6830796718040161E-3</v>
      </c>
      <c r="N15944" s="50">
        <v>5.0999999999999997E-2</v>
      </c>
      <c r="O15944" s="50">
        <v>5.1200000000000002E-2</v>
      </c>
      <c r="R15944" s="59"/>
    </row>
    <row r="15945" spans="11:18" x14ac:dyDescent="0.2">
      <c r="K15945" s="17">
        <v>15936</v>
      </c>
      <c r="L15945" s="50">
        <v>1.6039779430904635E-3</v>
      </c>
      <c r="M15945" s="50">
        <v>1.6173036292937751E-3</v>
      </c>
      <c r="N15945" s="50">
        <v>4.9399999999999999E-2</v>
      </c>
      <c r="O15945" s="50">
        <v>4.9599999999999998E-2</v>
      </c>
      <c r="R15945" s="59"/>
    </row>
    <row r="15946" spans="11:18" x14ac:dyDescent="0.2">
      <c r="K15946" s="17">
        <v>15937</v>
      </c>
      <c r="L15946" s="50">
        <v>1.6090479509539854E-3</v>
      </c>
      <c r="M15946" s="50">
        <v>1.6223426199714816E-3</v>
      </c>
      <c r="N15946" s="50">
        <v>4.9000000000000002E-2</v>
      </c>
      <c r="O15946" s="50">
        <v>0.05</v>
      </c>
      <c r="R15946" s="59"/>
    </row>
    <row r="15947" spans="11:18" x14ac:dyDescent="0.2">
      <c r="K15947" s="17">
        <v>15938</v>
      </c>
      <c r="L15947" s="50">
        <v>1.5909646817345853E-3</v>
      </c>
      <c r="M15947" s="50">
        <v>1.603826107778983E-3</v>
      </c>
      <c r="N15947" s="50">
        <v>4.7600000000000003E-2</v>
      </c>
      <c r="O15947" s="50">
        <v>4.8000000000000001E-2</v>
      </c>
      <c r="R15947" s="59"/>
    </row>
    <row r="15948" spans="11:18" x14ac:dyDescent="0.2">
      <c r="K15948" s="17">
        <v>15939</v>
      </c>
      <c r="L15948" s="50">
        <v>1.7275855346413252E-3</v>
      </c>
      <c r="M15948" s="50">
        <v>1.7416394272184474E-3</v>
      </c>
      <c r="N15948" s="50">
        <v>5.1999999999999998E-2</v>
      </c>
      <c r="O15948" s="50">
        <v>5.2400000000000002E-2</v>
      </c>
      <c r="R15948" s="59"/>
    </row>
    <row r="15949" spans="11:18" x14ac:dyDescent="0.2">
      <c r="K15949" s="17">
        <v>15940</v>
      </c>
      <c r="L15949" s="50">
        <v>1.6641586810412082E-3</v>
      </c>
      <c r="M15949" s="50">
        <v>1.6774863728699671E-3</v>
      </c>
      <c r="N15949" s="50">
        <v>4.9399999999999999E-2</v>
      </c>
      <c r="O15949" s="50">
        <v>4.9599999999999998E-2</v>
      </c>
      <c r="R15949" s="59"/>
    </row>
    <row r="15950" spans="11:18" x14ac:dyDescent="0.2">
      <c r="K15950" s="17">
        <v>15941</v>
      </c>
      <c r="L15950" s="50">
        <v>1.6418533724860264E-3</v>
      </c>
      <c r="M15950" s="50">
        <v>1.6555866788074596E-3</v>
      </c>
      <c r="N15950" s="50">
        <v>5.0799999999999998E-2</v>
      </c>
      <c r="O15950" s="50">
        <v>5.1200000000000002E-2</v>
      </c>
      <c r="R15950" s="59"/>
    </row>
    <row r="15951" spans="11:18" x14ac:dyDescent="0.2">
      <c r="K15951" s="17">
        <v>15942</v>
      </c>
      <c r="L15951" s="50">
        <v>1.6428976231447458E-3</v>
      </c>
      <c r="M15951" s="50">
        <v>1.6564555693048624E-3</v>
      </c>
      <c r="N15951" s="50">
        <v>0.05</v>
      </c>
      <c r="O15951" s="50">
        <v>5.0599999999999999E-2</v>
      </c>
      <c r="R15951" s="59"/>
    </row>
    <row r="15952" spans="11:18" x14ac:dyDescent="0.2">
      <c r="K15952" s="17">
        <v>15943</v>
      </c>
      <c r="L15952" s="50">
        <v>2.021893306945897E-3</v>
      </c>
      <c r="M15952" s="50">
        <v>2.0364099202772054E-3</v>
      </c>
      <c r="N15952" s="50">
        <v>5.3400000000000003E-2</v>
      </c>
      <c r="O15952" s="50">
        <v>5.3800000000000001E-2</v>
      </c>
      <c r="R15952" s="59"/>
    </row>
    <row r="15953" spans="11:18" x14ac:dyDescent="0.2">
      <c r="K15953" s="17">
        <v>15944</v>
      </c>
      <c r="L15953" s="50">
        <v>1.8538080982586746E-3</v>
      </c>
      <c r="M15953" s="50">
        <v>1.8685743301442446E-3</v>
      </c>
      <c r="N15953" s="50">
        <v>5.4399999999999997E-2</v>
      </c>
      <c r="O15953" s="50">
        <v>5.4800000000000001E-2</v>
      </c>
      <c r="R15953" s="59"/>
    </row>
    <row r="15954" spans="11:18" x14ac:dyDescent="0.2">
      <c r="K15954" s="17">
        <v>15945</v>
      </c>
      <c r="L15954" s="50">
        <v>1.796957046987491E-3</v>
      </c>
      <c r="M15954" s="50">
        <v>1.8104723645729073E-3</v>
      </c>
      <c r="N15954" s="50">
        <v>4.9799999999999997E-2</v>
      </c>
      <c r="O15954" s="50">
        <v>0.05</v>
      </c>
      <c r="R15954" s="59"/>
    </row>
    <row r="15955" spans="11:18" x14ac:dyDescent="0.2">
      <c r="K15955" s="17">
        <v>15946</v>
      </c>
      <c r="L15955" s="50">
        <v>1.6904922740596131E-3</v>
      </c>
      <c r="M15955" s="50">
        <v>1.704962168197946E-3</v>
      </c>
      <c r="N15955" s="50">
        <v>5.3800000000000001E-2</v>
      </c>
      <c r="O15955" s="50">
        <v>5.3800000000000001E-2</v>
      </c>
      <c r="R15955" s="59"/>
    </row>
    <row r="15956" spans="11:18" x14ac:dyDescent="0.2">
      <c r="K15956" s="17">
        <v>15947</v>
      </c>
      <c r="L15956" s="50">
        <v>1.6564630533890934E-3</v>
      </c>
      <c r="M15956" s="50">
        <v>1.6706916148400747E-3</v>
      </c>
      <c r="N15956" s="50">
        <v>5.28E-2</v>
      </c>
      <c r="O15956" s="50">
        <v>5.3400000000000003E-2</v>
      </c>
      <c r="R15956" s="59"/>
    </row>
    <row r="15957" spans="11:18" x14ac:dyDescent="0.2">
      <c r="K15957" s="17">
        <v>15948</v>
      </c>
      <c r="L15957" s="50">
        <v>1.921169619427108E-3</v>
      </c>
      <c r="M15957" s="50">
        <v>1.9357121235778763E-3</v>
      </c>
      <c r="N15957" s="50">
        <v>5.3600000000000002E-2</v>
      </c>
      <c r="O15957" s="50">
        <v>5.3999999999999999E-2</v>
      </c>
      <c r="R15957" s="59"/>
    </row>
    <row r="15958" spans="11:18" x14ac:dyDescent="0.2">
      <c r="K15958" s="17">
        <v>15949</v>
      </c>
      <c r="L15958" s="50">
        <v>1.6856277812601259E-3</v>
      </c>
      <c r="M15958" s="50">
        <v>1.6996822452903424E-3</v>
      </c>
      <c r="N15958" s="50">
        <v>5.2200000000000003E-2</v>
      </c>
      <c r="O15958" s="50">
        <v>5.2200000000000003E-2</v>
      </c>
      <c r="R15958" s="59"/>
    </row>
    <row r="15959" spans="11:18" x14ac:dyDescent="0.2">
      <c r="K15959" s="17">
        <v>15950</v>
      </c>
      <c r="L15959" s="50">
        <v>1.6420049449919769E-3</v>
      </c>
      <c r="M15959" s="50">
        <v>1.6546981352407847E-3</v>
      </c>
      <c r="N15959" s="50">
        <v>4.6600000000000003E-2</v>
      </c>
      <c r="O15959" s="50">
        <v>4.7199999999999999E-2</v>
      </c>
      <c r="R15959" s="59"/>
    </row>
    <row r="15960" spans="11:18" x14ac:dyDescent="0.2">
      <c r="K15960" s="17">
        <v>15951</v>
      </c>
      <c r="L15960" s="50">
        <v>1.7209347010601552E-3</v>
      </c>
      <c r="M15960" s="50">
        <v>1.7341387804870468E-3</v>
      </c>
      <c r="N15960" s="50">
        <v>4.8599999999999997E-2</v>
      </c>
      <c r="O15960" s="50">
        <v>4.9200000000000001E-2</v>
      </c>
      <c r="R15960" s="59"/>
    </row>
    <row r="15961" spans="11:18" x14ac:dyDescent="0.2">
      <c r="K15961" s="17">
        <v>15952</v>
      </c>
      <c r="L15961" s="50">
        <v>1.8136171650541158E-3</v>
      </c>
      <c r="M15961" s="50">
        <v>1.8275273684428268E-3</v>
      </c>
      <c r="N15961" s="50">
        <v>5.0999999999999997E-2</v>
      </c>
      <c r="O15961" s="50">
        <v>5.2200000000000003E-2</v>
      </c>
      <c r="R15961" s="59"/>
    </row>
    <row r="15962" spans="11:18" x14ac:dyDescent="0.2">
      <c r="K15962" s="17">
        <v>15953</v>
      </c>
      <c r="L15962" s="50">
        <v>1.7741218309756143E-3</v>
      </c>
      <c r="M15962" s="50">
        <v>1.788037342671376E-3</v>
      </c>
      <c r="N15962" s="50">
        <v>5.1200000000000002E-2</v>
      </c>
      <c r="O15962" s="50">
        <v>5.16E-2</v>
      </c>
      <c r="R15962" s="59"/>
    </row>
    <row r="15963" spans="11:18" x14ac:dyDescent="0.2">
      <c r="K15963" s="17">
        <v>15954</v>
      </c>
      <c r="L15963" s="50">
        <v>1.7551705930861142E-3</v>
      </c>
      <c r="M15963" s="50">
        <v>1.769713440506127E-3</v>
      </c>
      <c r="N15963" s="50">
        <v>5.3999999999999999E-2</v>
      </c>
      <c r="O15963" s="50">
        <v>5.3999999999999999E-2</v>
      </c>
      <c r="R15963" s="59"/>
    </row>
    <row r="15964" spans="11:18" x14ac:dyDescent="0.2">
      <c r="K15964" s="17">
        <v>15955</v>
      </c>
      <c r="L15964" s="50">
        <v>1.7491755070247197E-3</v>
      </c>
      <c r="M15964" s="50">
        <v>1.7627326438646182E-3</v>
      </c>
      <c r="N15964" s="50">
        <v>4.9799999999999997E-2</v>
      </c>
      <c r="O15964" s="50">
        <v>5.0599999999999999E-2</v>
      </c>
      <c r="R15964" s="59"/>
    </row>
    <row r="15965" spans="11:18" x14ac:dyDescent="0.2">
      <c r="K15965" s="17">
        <v>15956</v>
      </c>
      <c r="L15965" s="50">
        <v>1.7048154778349788E-3</v>
      </c>
      <c r="M15965" s="50">
        <v>1.7185752606186937E-3</v>
      </c>
      <c r="N15965" s="50">
        <v>5.0999999999999997E-2</v>
      </c>
      <c r="O15965" s="50">
        <v>5.1200000000000002E-2</v>
      </c>
      <c r="R15965" s="59"/>
    </row>
    <row r="15966" spans="11:18" x14ac:dyDescent="0.2">
      <c r="K15966" s="17">
        <v>15957</v>
      </c>
      <c r="L15966" s="50">
        <v>1.6818070942043078E-3</v>
      </c>
      <c r="M15966" s="50">
        <v>1.6959731839132797E-3</v>
      </c>
      <c r="N15966" s="50">
        <v>5.2600000000000001E-2</v>
      </c>
      <c r="O15966" s="50">
        <v>5.28E-2</v>
      </c>
      <c r="R15966" s="59"/>
    </row>
    <row r="15967" spans="11:18" x14ac:dyDescent="0.2">
      <c r="K15967" s="17">
        <v>15958</v>
      </c>
      <c r="L15967" s="50">
        <v>1.8316546753964591E-3</v>
      </c>
      <c r="M15967" s="50">
        <v>1.8455526730105096E-3</v>
      </c>
      <c r="N15967" s="50">
        <v>5.1400000000000001E-2</v>
      </c>
      <c r="O15967" s="50">
        <v>5.16E-2</v>
      </c>
      <c r="R15967" s="59"/>
    </row>
    <row r="15968" spans="11:18" x14ac:dyDescent="0.2">
      <c r="K15968" s="17">
        <v>15959</v>
      </c>
      <c r="L15968" s="50">
        <v>1.5548876040314713E-3</v>
      </c>
      <c r="M15968" s="50">
        <v>1.56796160232973E-3</v>
      </c>
      <c r="N15968" s="50">
        <v>4.82E-2</v>
      </c>
      <c r="O15968" s="50">
        <v>4.9000000000000002E-2</v>
      </c>
      <c r="R15968" s="59"/>
    </row>
    <row r="15969" spans="11:18" x14ac:dyDescent="0.2">
      <c r="K15969" s="17">
        <v>15960</v>
      </c>
      <c r="L15969" s="50">
        <v>1.6649221802931401E-3</v>
      </c>
      <c r="M15969" s="50">
        <v>1.679365985338147E-3</v>
      </c>
      <c r="N15969" s="50">
        <v>5.3199999999999997E-2</v>
      </c>
      <c r="O15969" s="50">
        <v>5.3800000000000001E-2</v>
      </c>
      <c r="R15969" s="59"/>
    </row>
    <row r="15970" spans="11:18" x14ac:dyDescent="0.2">
      <c r="K15970" s="17">
        <v>15961</v>
      </c>
      <c r="L15970" s="50">
        <v>1.6294721596137776E-3</v>
      </c>
      <c r="M15970" s="50">
        <v>1.6425116052168299E-3</v>
      </c>
      <c r="N15970" s="50">
        <v>4.82E-2</v>
      </c>
      <c r="O15970" s="50">
        <v>4.8399999999999999E-2</v>
      </c>
      <c r="R15970" s="59"/>
    </row>
    <row r="15971" spans="11:18" x14ac:dyDescent="0.2">
      <c r="K15971" s="17">
        <v>15962</v>
      </c>
      <c r="L15971" s="50">
        <v>1.6380144721605508E-3</v>
      </c>
      <c r="M15971" s="50">
        <v>1.651840722182607E-3</v>
      </c>
      <c r="N15971" s="50">
        <v>5.1200000000000002E-2</v>
      </c>
      <c r="O15971" s="50">
        <v>5.1400000000000001E-2</v>
      </c>
      <c r="R15971" s="59"/>
    </row>
    <row r="15972" spans="11:18" x14ac:dyDescent="0.2">
      <c r="K15972" s="17">
        <v>15963</v>
      </c>
      <c r="L15972" s="50">
        <v>1.5631351203751933E-3</v>
      </c>
      <c r="M15972" s="50">
        <v>1.5756361399465861E-3</v>
      </c>
      <c r="N15972" s="50">
        <v>4.6199999999999998E-2</v>
      </c>
      <c r="O15972" s="50">
        <v>4.6600000000000003E-2</v>
      </c>
      <c r="R15972" s="59"/>
    </row>
    <row r="15973" spans="11:18" x14ac:dyDescent="0.2">
      <c r="K15973" s="17">
        <v>15964</v>
      </c>
      <c r="L15973" s="50">
        <v>1.6401247167765721E-3</v>
      </c>
      <c r="M15973" s="50">
        <v>1.6541912677683758E-3</v>
      </c>
      <c r="N15973" s="50">
        <v>5.1999999999999998E-2</v>
      </c>
      <c r="O15973" s="50">
        <v>5.28E-2</v>
      </c>
      <c r="R15973" s="59"/>
    </row>
    <row r="15974" spans="11:18" x14ac:dyDescent="0.2">
      <c r="K15974" s="17">
        <v>15965</v>
      </c>
      <c r="L15974" s="50">
        <v>1.747001225969997E-3</v>
      </c>
      <c r="M15974" s="50">
        <v>1.7614896634002342E-3</v>
      </c>
      <c r="N15974" s="50">
        <v>5.3800000000000001E-2</v>
      </c>
      <c r="O15974" s="50">
        <v>5.3800000000000001E-2</v>
      </c>
      <c r="R15974" s="59"/>
    </row>
    <row r="15975" spans="11:18" x14ac:dyDescent="0.2">
      <c r="K15975" s="17">
        <v>15966</v>
      </c>
      <c r="L15975" s="50">
        <v>1.5695689554870345E-3</v>
      </c>
      <c r="M15975" s="50">
        <v>1.5826542089322142E-3</v>
      </c>
      <c r="N15975" s="50">
        <v>4.8599999999999997E-2</v>
      </c>
      <c r="O15975" s="50">
        <v>4.8599999999999997E-2</v>
      </c>
      <c r="R15975" s="59"/>
    </row>
    <row r="15976" spans="11:18" x14ac:dyDescent="0.2">
      <c r="K15976" s="17">
        <v>15967</v>
      </c>
      <c r="L15976" s="50">
        <v>1.4449913218841247E-3</v>
      </c>
      <c r="M15976" s="50">
        <v>1.4571155635545814E-3</v>
      </c>
      <c r="N15976" s="50">
        <v>4.4999999999999998E-2</v>
      </c>
      <c r="O15976" s="50">
        <v>4.5199999999999997E-2</v>
      </c>
      <c r="R15976" s="59"/>
    </row>
    <row r="15977" spans="11:18" x14ac:dyDescent="0.2">
      <c r="K15977" s="17">
        <v>15968</v>
      </c>
      <c r="L15977" s="50">
        <v>1.8912620505504923E-3</v>
      </c>
      <c r="M15977" s="50">
        <v>1.9058947889705137E-3</v>
      </c>
      <c r="N15977" s="50">
        <v>5.3999999999999999E-2</v>
      </c>
      <c r="O15977" s="50">
        <v>5.4199999999999998E-2</v>
      </c>
      <c r="R15977" s="59"/>
    </row>
    <row r="15978" spans="11:18" x14ac:dyDescent="0.2">
      <c r="K15978" s="17">
        <v>15969</v>
      </c>
      <c r="L15978" s="50">
        <v>1.8470183201134184E-3</v>
      </c>
      <c r="M15978" s="50">
        <v>1.8612712214925321E-3</v>
      </c>
      <c r="N15978" s="50">
        <v>5.2600000000000001E-2</v>
      </c>
      <c r="O15978" s="50">
        <v>5.2999999999999999E-2</v>
      </c>
      <c r="R15978" s="59"/>
    </row>
    <row r="15979" spans="11:18" x14ac:dyDescent="0.2">
      <c r="K15979" s="17">
        <v>15970</v>
      </c>
      <c r="L15979" s="50">
        <v>1.7896572861643616E-3</v>
      </c>
      <c r="M15979" s="50">
        <v>1.8040980077267189E-3</v>
      </c>
      <c r="N15979" s="50">
        <v>5.3400000000000003E-2</v>
      </c>
      <c r="O15979" s="50">
        <v>5.3800000000000001E-2</v>
      </c>
      <c r="R15979" s="59"/>
    </row>
    <row r="15980" spans="11:18" x14ac:dyDescent="0.2">
      <c r="K15980" s="17">
        <v>15971</v>
      </c>
      <c r="L15980" s="50">
        <v>1.6175400190085903E-3</v>
      </c>
      <c r="M15980" s="50">
        <v>1.631416952496814E-3</v>
      </c>
      <c r="N15980" s="50">
        <v>5.16E-2</v>
      </c>
      <c r="O15980" s="50">
        <v>5.16E-2</v>
      </c>
      <c r="R15980" s="59"/>
    </row>
    <row r="15981" spans="11:18" x14ac:dyDescent="0.2">
      <c r="K15981" s="17">
        <v>15972</v>
      </c>
      <c r="L15981" s="50">
        <v>1.8521119917075811E-3</v>
      </c>
      <c r="M15981" s="50">
        <v>1.8664366430994647E-3</v>
      </c>
      <c r="N15981" s="50">
        <v>5.28E-2</v>
      </c>
      <c r="O15981" s="50">
        <v>5.3199999999999997E-2</v>
      </c>
      <c r="R15981" s="59"/>
    </row>
    <row r="15982" spans="11:18" x14ac:dyDescent="0.2">
      <c r="K15982" s="17">
        <v>15973</v>
      </c>
      <c r="L15982" s="50">
        <v>1.6255126412000529E-3</v>
      </c>
      <c r="M15982" s="50">
        <v>1.6382024186110569E-3</v>
      </c>
      <c r="N15982" s="50">
        <v>4.7E-2</v>
      </c>
      <c r="O15982" s="50">
        <v>4.7E-2</v>
      </c>
      <c r="R15982" s="59"/>
    </row>
    <row r="15983" spans="11:18" x14ac:dyDescent="0.2">
      <c r="K15983" s="17">
        <v>15974</v>
      </c>
      <c r="L15983" s="50">
        <v>1.7002985400461075E-3</v>
      </c>
      <c r="M15983" s="50">
        <v>1.7143080365800937E-3</v>
      </c>
      <c r="N15983" s="50">
        <v>5.1799999999999999E-2</v>
      </c>
      <c r="O15983" s="50">
        <v>5.2400000000000002E-2</v>
      </c>
      <c r="R15983" s="59"/>
    </row>
    <row r="15984" spans="11:18" x14ac:dyDescent="0.2">
      <c r="K15984" s="17">
        <v>15975</v>
      </c>
      <c r="L15984" s="50">
        <v>1.5034898851005339E-3</v>
      </c>
      <c r="M15984" s="50">
        <v>1.5171236910975401E-3</v>
      </c>
      <c r="N15984" s="50">
        <v>5.04E-2</v>
      </c>
      <c r="O15984" s="50">
        <v>5.0999999999999997E-2</v>
      </c>
      <c r="R15984" s="59"/>
    </row>
    <row r="15985" spans="11:18" x14ac:dyDescent="0.2">
      <c r="K15985" s="17">
        <v>15976</v>
      </c>
      <c r="L15985" s="50">
        <v>1.851651024352291E-3</v>
      </c>
      <c r="M15985" s="50">
        <v>1.8657862420947411E-3</v>
      </c>
      <c r="N15985" s="50">
        <v>5.2200000000000003E-2</v>
      </c>
      <c r="O15985" s="50">
        <v>5.2400000000000002E-2</v>
      </c>
      <c r="R15985" s="59"/>
    </row>
    <row r="15986" spans="11:18" x14ac:dyDescent="0.2">
      <c r="K15986" s="17">
        <v>15977</v>
      </c>
      <c r="L15986" s="50">
        <v>1.7458531308327718E-3</v>
      </c>
      <c r="M15986" s="50">
        <v>1.7593532322983997E-3</v>
      </c>
      <c r="N15986" s="50">
        <v>4.9799999999999997E-2</v>
      </c>
      <c r="O15986" s="50">
        <v>0.05</v>
      </c>
      <c r="R15986" s="59"/>
    </row>
    <row r="15987" spans="11:18" x14ac:dyDescent="0.2">
      <c r="K15987" s="17">
        <v>15978</v>
      </c>
      <c r="L15987" s="50">
        <v>1.6851367845667077E-3</v>
      </c>
      <c r="M15987" s="50">
        <v>1.6988603194823405E-3</v>
      </c>
      <c r="N15987" s="50">
        <v>5.0799999999999998E-2</v>
      </c>
      <c r="O15987" s="50">
        <v>5.1200000000000002E-2</v>
      </c>
      <c r="R15987" s="59"/>
    </row>
    <row r="15988" spans="11:18" x14ac:dyDescent="0.2">
      <c r="K15988" s="17">
        <v>15979</v>
      </c>
      <c r="L15988" s="50">
        <v>2.1069283041313413E-3</v>
      </c>
      <c r="M15988" s="50">
        <v>2.1209782701802843E-3</v>
      </c>
      <c r="N15988" s="50">
        <v>5.16E-2</v>
      </c>
      <c r="O15988" s="50">
        <v>5.1999999999999998E-2</v>
      </c>
      <c r="R15988" s="59"/>
    </row>
    <row r="15989" spans="11:18" x14ac:dyDescent="0.2">
      <c r="K15989" s="17">
        <v>15980</v>
      </c>
      <c r="L15989" s="50">
        <v>1.8470215260272056E-3</v>
      </c>
      <c r="M15989" s="50">
        <v>1.8618619576145096E-3</v>
      </c>
      <c r="N15989" s="50">
        <v>5.4600000000000003E-2</v>
      </c>
      <c r="O15989" s="50">
        <v>5.5399999999999998E-2</v>
      </c>
      <c r="R15989" s="59"/>
    </row>
    <row r="15990" spans="11:18" x14ac:dyDescent="0.2">
      <c r="K15990" s="17">
        <v>15981</v>
      </c>
      <c r="L15990" s="50">
        <v>1.6141446923152586E-3</v>
      </c>
      <c r="M15990" s="50">
        <v>1.6270875537670957E-3</v>
      </c>
      <c r="N15990" s="50">
        <v>4.7800000000000002E-2</v>
      </c>
      <c r="O15990" s="50">
        <v>4.82E-2</v>
      </c>
      <c r="R15990" s="59"/>
    </row>
    <row r="15991" spans="11:18" x14ac:dyDescent="0.2">
      <c r="K15991" s="17">
        <v>15982</v>
      </c>
      <c r="L15991" s="50">
        <v>1.7087639509311134E-3</v>
      </c>
      <c r="M15991" s="50">
        <v>1.7219983393756298E-3</v>
      </c>
      <c r="N15991" s="50">
        <v>4.9000000000000002E-2</v>
      </c>
      <c r="O15991" s="50">
        <v>4.9000000000000002E-2</v>
      </c>
      <c r="R15991" s="59"/>
    </row>
    <row r="15992" spans="11:18" x14ac:dyDescent="0.2">
      <c r="K15992" s="17">
        <v>15983</v>
      </c>
      <c r="L15992" s="50">
        <v>2.0529300666370771E-3</v>
      </c>
      <c r="M15992" s="50">
        <v>2.0674342200382827E-3</v>
      </c>
      <c r="N15992" s="50">
        <v>5.3400000000000003E-2</v>
      </c>
      <c r="O15992" s="50">
        <v>5.3600000000000002E-2</v>
      </c>
      <c r="R15992" s="59"/>
    </row>
    <row r="15993" spans="11:18" x14ac:dyDescent="0.2">
      <c r="K15993" s="17">
        <v>15984</v>
      </c>
      <c r="L15993" s="50">
        <v>1.8946519641964811E-3</v>
      </c>
      <c r="M15993" s="50">
        <v>1.9089562430687356E-3</v>
      </c>
      <c r="N15993" s="50">
        <v>5.28E-2</v>
      </c>
      <c r="O15993" s="50">
        <v>5.2999999999999999E-2</v>
      </c>
      <c r="R15993" s="59"/>
    </row>
    <row r="15994" spans="11:18" x14ac:dyDescent="0.2">
      <c r="K15994" s="17">
        <v>15985</v>
      </c>
      <c r="L15994" s="50">
        <v>1.8157163079080619E-3</v>
      </c>
      <c r="M15994" s="50">
        <v>1.8299670939981919E-3</v>
      </c>
      <c r="N15994" s="50">
        <v>5.2600000000000001E-2</v>
      </c>
      <c r="O15994" s="50">
        <v>5.28E-2</v>
      </c>
      <c r="R15994" s="59"/>
    </row>
    <row r="15995" spans="11:18" x14ac:dyDescent="0.2">
      <c r="K15995" s="17">
        <v>15986</v>
      </c>
      <c r="L15995" s="50">
        <v>1.6746888542370649E-3</v>
      </c>
      <c r="M15995" s="50">
        <v>1.6871878517997778E-3</v>
      </c>
      <c r="N15995" s="50">
        <v>4.6199999999999998E-2</v>
      </c>
      <c r="O15995" s="50">
        <v>4.6199999999999998E-2</v>
      </c>
      <c r="R15995" s="59"/>
    </row>
    <row r="15996" spans="11:18" x14ac:dyDescent="0.2">
      <c r="K15996" s="17">
        <v>15987</v>
      </c>
      <c r="L15996" s="50">
        <v>1.6724426565221204E-3</v>
      </c>
      <c r="M15996" s="50">
        <v>1.6863376061936116E-3</v>
      </c>
      <c r="N15996" s="50">
        <v>5.16E-2</v>
      </c>
      <c r="O15996" s="50">
        <v>5.16E-2</v>
      </c>
      <c r="R15996" s="59"/>
    </row>
    <row r="15997" spans="11:18" x14ac:dyDescent="0.2">
      <c r="K15997" s="17">
        <v>15988</v>
      </c>
      <c r="L15997" s="50">
        <v>1.6225992000823456E-3</v>
      </c>
      <c r="M15997" s="50">
        <v>1.6364225359594975E-3</v>
      </c>
      <c r="N15997" s="50">
        <v>5.1200000000000002E-2</v>
      </c>
      <c r="O15997" s="50">
        <v>5.16E-2</v>
      </c>
      <c r="R15997" s="59"/>
    </row>
    <row r="15998" spans="11:18" x14ac:dyDescent="0.2">
      <c r="K15998" s="17">
        <v>15989</v>
      </c>
      <c r="L15998" s="50">
        <v>1.6986151308147623E-3</v>
      </c>
      <c r="M15998" s="50">
        <v>1.7130849478815622E-3</v>
      </c>
      <c r="N15998" s="50">
        <v>5.3600000000000002E-2</v>
      </c>
      <c r="O15998" s="50">
        <v>5.3800000000000001E-2</v>
      </c>
      <c r="R15998" s="59"/>
    </row>
    <row r="15999" spans="11:18" x14ac:dyDescent="0.2">
      <c r="K15999" s="17">
        <v>15990</v>
      </c>
      <c r="L15999" s="50">
        <v>1.8499546654540441E-3</v>
      </c>
      <c r="M15999" s="50">
        <v>1.8645803452944179E-3</v>
      </c>
      <c r="N15999" s="50">
        <v>5.4199999999999998E-2</v>
      </c>
      <c r="O15999" s="50">
        <v>5.4199999999999998E-2</v>
      </c>
      <c r="R15999" s="59"/>
    </row>
    <row r="16000" spans="11:18" x14ac:dyDescent="0.2">
      <c r="K16000" s="17">
        <v>15991</v>
      </c>
      <c r="L16000" s="50">
        <v>1.919210231850187E-3</v>
      </c>
      <c r="M16000" s="50">
        <v>1.9329783299308059E-3</v>
      </c>
      <c r="N16000" s="50">
        <v>5.0599999999999999E-2</v>
      </c>
      <c r="O16000" s="50">
        <v>5.0999999999999997E-2</v>
      </c>
      <c r="R16000" s="59"/>
    </row>
    <row r="16001" spans="11:18" x14ac:dyDescent="0.2">
      <c r="K16001" s="17">
        <v>15992</v>
      </c>
      <c r="L16001" s="50">
        <v>1.7101371353827439E-3</v>
      </c>
      <c r="M16001" s="50">
        <v>1.7241258603559967E-3</v>
      </c>
      <c r="N16001" s="50">
        <v>5.1799999999999999E-2</v>
      </c>
      <c r="O16001" s="50">
        <v>5.1999999999999998E-2</v>
      </c>
      <c r="R16001" s="59"/>
    </row>
    <row r="16002" spans="11:18" x14ac:dyDescent="0.2">
      <c r="K16002" s="17">
        <v>15993</v>
      </c>
      <c r="L16002" s="50">
        <v>1.6795657205907781E-3</v>
      </c>
      <c r="M16002" s="50">
        <v>1.6931110622170256E-3</v>
      </c>
      <c r="N16002" s="50">
        <v>5.0200000000000002E-2</v>
      </c>
      <c r="O16002" s="50">
        <v>5.0599999999999999E-2</v>
      </c>
      <c r="R16002" s="59"/>
    </row>
    <row r="16003" spans="11:18" x14ac:dyDescent="0.2">
      <c r="K16003" s="17">
        <v>15994</v>
      </c>
      <c r="L16003" s="50">
        <v>1.73367582602021E-3</v>
      </c>
      <c r="M16003" s="50">
        <v>1.7481233876416506E-3</v>
      </c>
      <c r="N16003" s="50">
        <v>5.3600000000000002E-2</v>
      </c>
      <c r="O16003" s="50">
        <v>5.3999999999999999E-2</v>
      </c>
      <c r="R16003" s="59"/>
    </row>
    <row r="16004" spans="11:18" x14ac:dyDescent="0.2">
      <c r="K16004" s="17">
        <v>15995</v>
      </c>
      <c r="L16004" s="50">
        <v>1.6949420741365585E-3</v>
      </c>
      <c r="M16004" s="50">
        <v>1.708470028249074E-3</v>
      </c>
      <c r="N16004" s="50">
        <v>0.05</v>
      </c>
      <c r="O16004" s="50">
        <v>5.04E-2</v>
      </c>
      <c r="R16004" s="59"/>
    </row>
    <row r="16005" spans="11:18" x14ac:dyDescent="0.2">
      <c r="K16005" s="17">
        <v>15996</v>
      </c>
      <c r="L16005" s="50">
        <v>1.6018479895198818E-3</v>
      </c>
      <c r="M16005" s="50">
        <v>1.6144235238440385E-3</v>
      </c>
      <c r="N16005" s="50">
        <v>4.6199999999999998E-2</v>
      </c>
      <c r="O16005" s="50">
        <v>4.6800000000000001E-2</v>
      </c>
      <c r="R16005" s="59"/>
    </row>
    <row r="16006" spans="11:18" x14ac:dyDescent="0.2">
      <c r="K16006" s="17">
        <v>15997</v>
      </c>
      <c r="L16006" s="50">
        <v>1.8782646209073975E-3</v>
      </c>
      <c r="M16006" s="50">
        <v>1.8920785194428259E-3</v>
      </c>
      <c r="N16006" s="50">
        <v>5.0799999999999998E-2</v>
      </c>
      <c r="O16006" s="50">
        <v>5.1200000000000002E-2</v>
      </c>
      <c r="R16006" s="59"/>
    </row>
    <row r="16007" spans="11:18" x14ac:dyDescent="0.2">
      <c r="K16007" s="17">
        <v>15998</v>
      </c>
      <c r="L16007" s="50">
        <v>1.6912734569804059E-3</v>
      </c>
      <c r="M16007" s="50">
        <v>1.7051745859388583E-3</v>
      </c>
      <c r="N16007" s="50">
        <v>5.16E-2</v>
      </c>
      <c r="O16007" s="50">
        <v>5.16E-2</v>
      </c>
      <c r="R16007" s="59"/>
    </row>
    <row r="16008" spans="11:18" x14ac:dyDescent="0.2">
      <c r="K16008" s="17">
        <v>15999</v>
      </c>
      <c r="L16008" s="50">
        <v>1.6605033926477078E-3</v>
      </c>
      <c r="M16008" s="50">
        <v>1.6739098191564971E-3</v>
      </c>
      <c r="N16008" s="50">
        <v>4.9399999999999999E-2</v>
      </c>
      <c r="O16008" s="50">
        <v>0.05</v>
      </c>
      <c r="R16008" s="59"/>
    </row>
    <row r="16009" spans="11:18" x14ac:dyDescent="0.2">
      <c r="K16009" s="17">
        <v>16000</v>
      </c>
      <c r="L16009" s="50">
        <v>1.7652670119864527E-3</v>
      </c>
      <c r="M16009" s="50">
        <v>1.7796579848365739E-3</v>
      </c>
      <c r="N16009" s="50">
        <v>5.3400000000000003E-2</v>
      </c>
      <c r="O16009" s="50">
        <v>5.3400000000000003E-2</v>
      </c>
      <c r="R16009" s="59"/>
    </row>
    <row r="16010" spans="11:18" x14ac:dyDescent="0.2">
      <c r="K16010" s="17">
        <v>16001</v>
      </c>
      <c r="L16010" s="50">
        <v>1.7750780068181663E-3</v>
      </c>
      <c r="M16010" s="50">
        <v>1.7890389080972475E-3</v>
      </c>
      <c r="N16010" s="50">
        <v>5.16E-2</v>
      </c>
      <c r="O16010" s="50">
        <v>5.2200000000000003E-2</v>
      </c>
      <c r="R16010" s="59"/>
    </row>
    <row r="16011" spans="11:18" x14ac:dyDescent="0.2">
      <c r="K16011" s="17">
        <v>16002</v>
      </c>
      <c r="L16011" s="50">
        <v>2.0293246967063878E-3</v>
      </c>
      <c r="M16011" s="50">
        <v>2.0440374863168508E-3</v>
      </c>
      <c r="N16011" s="50">
        <v>5.4199999999999998E-2</v>
      </c>
      <c r="O16011" s="50">
        <v>5.4600000000000003E-2</v>
      </c>
      <c r="R16011" s="59"/>
    </row>
    <row r="16012" spans="11:18" x14ac:dyDescent="0.2">
      <c r="K16012" s="17">
        <v>16003</v>
      </c>
      <c r="L16012" s="50">
        <v>1.7695725767983917E-3</v>
      </c>
      <c r="M16012" s="50">
        <v>1.7839040084332461E-3</v>
      </c>
      <c r="N16012" s="50">
        <v>5.2999999999999999E-2</v>
      </c>
      <c r="O16012" s="50">
        <v>5.3600000000000002E-2</v>
      </c>
      <c r="R16012" s="59"/>
    </row>
    <row r="16013" spans="11:18" x14ac:dyDescent="0.2">
      <c r="K16013" s="17">
        <v>16004</v>
      </c>
      <c r="L16013" s="50">
        <v>1.7495126698422443E-3</v>
      </c>
      <c r="M16013" s="50">
        <v>1.7629807072479422E-3</v>
      </c>
      <c r="N16013" s="50">
        <v>4.9799999999999997E-2</v>
      </c>
      <c r="O16013" s="50">
        <v>0.05</v>
      </c>
      <c r="R16013" s="59"/>
    </row>
    <row r="16014" spans="11:18" x14ac:dyDescent="0.2">
      <c r="K16014" s="17">
        <v>16005</v>
      </c>
      <c r="L16014" s="50">
        <v>1.8949942231354534E-3</v>
      </c>
      <c r="M16014" s="50">
        <v>1.9100928737452857E-3</v>
      </c>
      <c r="N16014" s="50">
        <v>5.5800000000000002E-2</v>
      </c>
      <c r="O16014" s="50">
        <v>5.6000000000000001E-2</v>
      </c>
      <c r="R16014" s="59"/>
    </row>
    <row r="16015" spans="11:18" x14ac:dyDescent="0.2">
      <c r="K16015" s="17">
        <v>16006</v>
      </c>
      <c r="L16015" s="50">
        <v>1.7576023727881986E-3</v>
      </c>
      <c r="M16015" s="50">
        <v>1.7708756033803792E-3</v>
      </c>
      <c r="N16015" s="50">
        <v>4.8599999999999997E-2</v>
      </c>
      <c r="O16015" s="50">
        <v>4.9799999999999997E-2</v>
      </c>
      <c r="R16015" s="59"/>
    </row>
    <row r="16016" spans="11:18" x14ac:dyDescent="0.2">
      <c r="K16016" s="17">
        <v>16007</v>
      </c>
      <c r="L16016" s="50">
        <v>1.8836049643859724E-3</v>
      </c>
      <c r="M16016" s="50">
        <v>1.8981846277665092E-3</v>
      </c>
      <c r="N16016" s="50">
        <v>5.3800000000000001E-2</v>
      </c>
      <c r="O16016" s="50">
        <v>5.4199999999999998E-2</v>
      </c>
      <c r="R16016" s="59"/>
    </row>
    <row r="16017" spans="11:18" x14ac:dyDescent="0.2">
      <c r="K16017" s="17">
        <v>16008</v>
      </c>
      <c r="L16017" s="50">
        <v>1.7708280694115936E-3</v>
      </c>
      <c r="M16017" s="50">
        <v>1.7860170725298307E-3</v>
      </c>
      <c r="N16017" s="50">
        <v>5.62E-2</v>
      </c>
      <c r="O16017" s="50">
        <v>5.6599999999999998E-2</v>
      </c>
      <c r="R16017" s="59"/>
    </row>
    <row r="16018" spans="11:18" x14ac:dyDescent="0.2">
      <c r="K16018" s="17">
        <v>16009</v>
      </c>
      <c r="L16018" s="50">
        <v>2.0093044972075056E-3</v>
      </c>
      <c r="M16018" s="50">
        <v>2.0251473386794518E-3</v>
      </c>
      <c r="N16018" s="50">
        <v>5.8200000000000002E-2</v>
      </c>
      <c r="O16018" s="50">
        <v>5.8999999999999997E-2</v>
      </c>
      <c r="R16018" s="59"/>
    </row>
    <row r="16019" spans="11:18" x14ac:dyDescent="0.2">
      <c r="K16019" s="17">
        <v>16010</v>
      </c>
      <c r="L16019" s="50">
        <v>1.7093394467394894E-3</v>
      </c>
      <c r="M16019" s="50">
        <v>1.7229921463157855E-3</v>
      </c>
      <c r="N16019" s="50">
        <v>5.04E-2</v>
      </c>
      <c r="O16019" s="50">
        <v>5.0799999999999998E-2</v>
      </c>
      <c r="R16019" s="59"/>
    </row>
    <row r="16020" spans="11:18" x14ac:dyDescent="0.2">
      <c r="K16020" s="17">
        <v>16011</v>
      </c>
      <c r="L16020" s="50">
        <v>1.8721882748452747E-3</v>
      </c>
      <c r="M16020" s="50">
        <v>1.8870210149594645E-3</v>
      </c>
      <c r="N16020" s="50">
        <v>5.4800000000000001E-2</v>
      </c>
      <c r="O16020" s="50">
        <v>5.5199999999999999E-2</v>
      </c>
      <c r="R16020" s="59"/>
    </row>
    <row r="16021" spans="11:18" x14ac:dyDescent="0.2">
      <c r="K16021" s="17">
        <v>16012</v>
      </c>
      <c r="L16021" s="50">
        <v>1.6485611343441348E-3</v>
      </c>
      <c r="M16021" s="50">
        <v>1.6617933465416788E-3</v>
      </c>
      <c r="N16021" s="50">
        <v>4.8800000000000003E-2</v>
      </c>
      <c r="O16021" s="50">
        <v>4.9200000000000001E-2</v>
      </c>
      <c r="R16021" s="59"/>
    </row>
    <row r="16022" spans="11:18" x14ac:dyDescent="0.2">
      <c r="K16022" s="17">
        <v>16013</v>
      </c>
      <c r="L16022" s="50">
        <v>1.869931955264494E-3</v>
      </c>
      <c r="M16022" s="50">
        <v>1.8846704298354474E-3</v>
      </c>
      <c r="N16022" s="50">
        <v>5.4600000000000003E-2</v>
      </c>
      <c r="O16022" s="50">
        <v>5.4800000000000001E-2</v>
      </c>
      <c r="R16022" s="59"/>
    </row>
    <row r="16023" spans="11:18" x14ac:dyDescent="0.2">
      <c r="K16023" s="17">
        <v>16014</v>
      </c>
      <c r="L16023" s="50">
        <v>1.6892653680941436E-3</v>
      </c>
      <c r="M16023" s="50">
        <v>1.7040393811728941E-3</v>
      </c>
      <c r="N16023" s="50">
        <v>5.4600000000000003E-2</v>
      </c>
      <c r="O16023" s="50">
        <v>5.5E-2</v>
      </c>
      <c r="R16023" s="59"/>
    </row>
    <row r="16024" spans="11:18" x14ac:dyDescent="0.2">
      <c r="K16024" s="17">
        <v>16015</v>
      </c>
      <c r="L16024" s="50">
        <v>1.5383078963341573E-3</v>
      </c>
      <c r="M16024" s="50">
        <v>1.5518104797668136E-3</v>
      </c>
      <c r="N16024" s="50">
        <v>0.05</v>
      </c>
      <c r="O16024" s="50">
        <v>5.04E-2</v>
      </c>
      <c r="R16024" s="59"/>
    </row>
    <row r="16025" spans="11:18" x14ac:dyDescent="0.2">
      <c r="K16025" s="17">
        <v>16016</v>
      </c>
      <c r="L16025" s="50">
        <v>1.9946536465695773E-3</v>
      </c>
      <c r="M16025" s="50">
        <v>2.0095845950078993E-3</v>
      </c>
      <c r="N16025" s="50">
        <v>5.5E-2</v>
      </c>
      <c r="O16025" s="50">
        <v>5.5599999999999997E-2</v>
      </c>
      <c r="R16025" s="59"/>
    </row>
    <row r="16026" spans="11:18" x14ac:dyDescent="0.2">
      <c r="K16026" s="17">
        <v>16017</v>
      </c>
      <c r="L16026" s="50">
        <v>1.6532579814948591E-3</v>
      </c>
      <c r="M16026" s="50">
        <v>1.6665258850034218E-3</v>
      </c>
      <c r="N16026" s="50">
        <v>4.9200000000000001E-2</v>
      </c>
      <c r="O16026" s="50">
        <v>4.9200000000000001E-2</v>
      </c>
      <c r="R16026" s="59"/>
    </row>
    <row r="16027" spans="11:18" x14ac:dyDescent="0.2">
      <c r="K16027" s="17">
        <v>16018</v>
      </c>
      <c r="L16027" s="50">
        <v>1.447342757536023E-3</v>
      </c>
      <c r="M16027" s="50">
        <v>1.4596632894769627E-3</v>
      </c>
      <c r="N16027" s="50">
        <v>4.5600000000000002E-2</v>
      </c>
      <c r="O16027" s="50">
        <v>4.58E-2</v>
      </c>
      <c r="R16027" s="59"/>
    </row>
    <row r="16028" spans="11:18" x14ac:dyDescent="0.2">
      <c r="K16028" s="17">
        <v>16019</v>
      </c>
      <c r="L16028" s="50">
        <v>1.4749961544362525E-3</v>
      </c>
      <c r="M16028" s="50">
        <v>1.487835913469117E-3</v>
      </c>
      <c r="N16028" s="50">
        <v>4.7399999999999998E-2</v>
      </c>
      <c r="O16028" s="50">
        <v>4.82E-2</v>
      </c>
      <c r="R16028" s="59"/>
    </row>
    <row r="16029" spans="11:18" x14ac:dyDescent="0.2">
      <c r="K16029" s="17">
        <v>16020</v>
      </c>
      <c r="L16029" s="50">
        <v>1.716756505132638E-3</v>
      </c>
      <c r="M16029" s="50">
        <v>1.7307788858815319E-3</v>
      </c>
      <c r="N16029" s="50">
        <v>5.1799999999999999E-2</v>
      </c>
      <c r="O16029" s="50">
        <v>5.2200000000000003E-2</v>
      </c>
      <c r="R16029" s="59"/>
    </row>
    <row r="16030" spans="11:18" x14ac:dyDescent="0.2">
      <c r="K16030" s="17">
        <v>16021</v>
      </c>
      <c r="L16030" s="50">
        <v>1.8102010899339284E-3</v>
      </c>
      <c r="M16030" s="50">
        <v>1.8255361546743881E-3</v>
      </c>
      <c r="N16030" s="50">
        <v>5.6800000000000003E-2</v>
      </c>
      <c r="O16030" s="50">
        <v>5.7000000000000002E-2</v>
      </c>
      <c r="R16030" s="59"/>
    </row>
    <row r="16031" spans="11:18" x14ac:dyDescent="0.2">
      <c r="K16031" s="17">
        <v>16022</v>
      </c>
      <c r="L16031" s="50">
        <v>1.826423140709968E-3</v>
      </c>
      <c r="M16031" s="50">
        <v>1.8405578416088738E-3</v>
      </c>
      <c r="N16031" s="50">
        <v>5.2200000000000003E-2</v>
      </c>
      <c r="O16031" s="50">
        <v>5.2400000000000002E-2</v>
      </c>
      <c r="R16031" s="59"/>
    </row>
    <row r="16032" spans="11:18" x14ac:dyDescent="0.2">
      <c r="K16032" s="17">
        <v>16023</v>
      </c>
      <c r="L16032" s="50">
        <v>1.5756858604607372E-3</v>
      </c>
      <c r="M16032" s="50">
        <v>1.5887056638104451E-3</v>
      </c>
      <c r="N16032" s="50">
        <v>4.7800000000000002E-2</v>
      </c>
      <c r="O16032" s="50">
        <v>4.8599999999999997E-2</v>
      </c>
      <c r="R16032" s="59"/>
    </row>
    <row r="16033" spans="11:18" x14ac:dyDescent="0.2">
      <c r="K16033" s="17">
        <v>16024</v>
      </c>
      <c r="L16033" s="50">
        <v>1.7086618472212276E-3</v>
      </c>
      <c r="M16033" s="50">
        <v>1.7229627006513702E-3</v>
      </c>
      <c r="N16033" s="50">
        <v>5.2999999999999999E-2</v>
      </c>
      <c r="O16033" s="50">
        <v>5.3199999999999997E-2</v>
      </c>
      <c r="R16033" s="59"/>
    </row>
    <row r="16034" spans="11:18" x14ac:dyDescent="0.2">
      <c r="K16034" s="17">
        <v>16025</v>
      </c>
      <c r="L16034" s="50">
        <v>1.6046276592621214E-3</v>
      </c>
      <c r="M16034" s="50">
        <v>1.6179915772233464E-3</v>
      </c>
      <c r="N16034" s="50">
        <v>4.9399999999999999E-2</v>
      </c>
      <c r="O16034" s="50">
        <v>4.9799999999999997E-2</v>
      </c>
      <c r="R16034" s="59"/>
    </row>
    <row r="16035" spans="11:18" x14ac:dyDescent="0.2">
      <c r="K16035" s="17">
        <v>16026</v>
      </c>
      <c r="L16035" s="50">
        <v>1.6245930360831099E-3</v>
      </c>
      <c r="M16035" s="50">
        <v>1.6374475124695169E-3</v>
      </c>
      <c r="N16035" s="50">
        <v>4.7600000000000003E-2</v>
      </c>
      <c r="O16035" s="50">
        <v>4.8000000000000001E-2</v>
      </c>
      <c r="R16035" s="59"/>
    </row>
    <row r="16036" spans="11:18" x14ac:dyDescent="0.2">
      <c r="K16036" s="17">
        <v>16027</v>
      </c>
      <c r="L16036" s="50">
        <v>1.7673544505042869E-3</v>
      </c>
      <c r="M16036" s="50">
        <v>1.7805650583185124E-3</v>
      </c>
      <c r="N16036" s="50">
        <v>4.8599999999999997E-2</v>
      </c>
      <c r="O16036" s="50">
        <v>4.9000000000000002E-2</v>
      </c>
      <c r="R16036" s="59"/>
    </row>
    <row r="16037" spans="11:18" x14ac:dyDescent="0.2">
      <c r="K16037" s="17">
        <v>16028</v>
      </c>
      <c r="L16037" s="50">
        <v>1.6603337277820156E-3</v>
      </c>
      <c r="M16037" s="50">
        <v>1.6740319382609465E-3</v>
      </c>
      <c r="N16037" s="50">
        <v>5.0599999999999999E-2</v>
      </c>
      <c r="O16037" s="50">
        <v>5.1400000000000001E-2</v>
      </c>
      <c r="R16037" s="59"/>
    </row>
    <row r="16038" spans="11:18" x14ac:dyDescent="0.2">
      <c r="K16038" s="17">
        <v>16029</v>
      </c>
      <c r="L16038" s="50">
        <v>1.7602016121975488E-3</v>
      </c>
      <c r="M16038" s="50">
        <v>1.7734265808444828E-3</v>
      </c>
      <c r="N16038" s="50">
        <v>4.8599999999999997E-2</v>
      </c>
      <c r="O16038" s="50">
        <v>4.9000000000000002E-2</v>
      </c>
      <c r="R16038" s="59"/>
    </row>
    <row r="16039" spans="11:18" x14ac:dyDescent="0.2">
      <c r="K16039" s="17">
        <v>16030</v>
      </c>
      <c r="L16039" s="50">
        <v>1.7594959287003751E-3</v>
      </c>
      <c r="M16039" s="50">
        <v>1.7730092320596669E-3</v>
      </c>
      <c r="N16039" s="50">
        <v>4.9599999999999998E-2</v>
      </c>
      <c r="O16039" s="50">
        <v>5.0200000000000002E-2</v>
      </c>
      <c r="R16039" s="59"/>
    </row>
    <row r="16040" spans="11:18" x14ac:dyDescent="0.2">
      <c r="K16040" s="17">
        <v>16031</v>
      </c>
      <c r="L16040" s="50">
        <v>1.5926984053970543E-3</v>
      </c>
      <c r="M16040" s="50">
        <v>1.6064255007787697E-3</v>
      </c>
      <c r="N16040" s="50">
        <v>5.0599999999999999E-2</v>
      </c>
      <c r="O16040" s="50">
        <v>5.16E-2</v>
      </c>
      <c r="R16040" s="59"/>
    </row>
    <row r="16041" spans="11:18" x14ac:dyDescent="0.2">
      <c r="K16041" s="17">
        <v>16032</v>
      </c>
      <c r="L16041" s="50">
        <v>1.8802338363917215E-3</v>
      </c>
      <c r="M16041" s="50">
        <v>1.8954852725842478E-3</v>
      </c>
      <c r="N16041" s="50">
        <v>5.6399999999999999E-2</v>
      </c>
      <c r="O16041" s="50">
        <v>5.6599999999999998E-2</v>
      </c>
      <c r="R16041" s="59"/>
    </row>
    <row r="16042" spans="11:18" x14ac:dyDescent="0.2">
      <c r="K16042" s="17">
        <v>16033</v>
      </c>
      <c r="L16042" s="50">
        <v>1.5821482878970259E-3</v>
      </c>
      <c r="M16042" s="50">
        <v>1.5949730831786996E-3</v>
      </c>
      <c r="N16042" s="50">
        <v>4.7399999999999998E-2</v>
      </c>
      <c r="O16042" s="50">
        <v>4.8000000000000001E-2</v>
      </c>
      <c r="R16042" s="59"/>
    </row>
    <row r="16043" spans="11:18" x14ac:dyDescent="0.2">
      <c r="K16043" s="17">
        <v>16034</v>
      </c>
      <c r="L16043" s="50">
        <v>1.7569990914348891E-3</v>
      </c>
      <c r="M16043" s="50">
        <v>1.7717499705617308E-3</v>
      </c>
      <c r="N16043" s="50">
        <v>5.4800000000000001E-2</v>
      </c>
      <c r="O16043" s="50">
        <v>5.5E-2</v>
      </c>
      <c r="R16043" s="59"/>
    </row>
    <row r="16044" spans="11:18" x14ac:dyDescent="0.2">
      <c r="K16044" s="17">
        <v>16035</v>
      </c>
      <c r="L16044" s="50">
        <v>1.8251306475253436E-3</v>
      </c>
      <c r="M16044" s="50">
        <v>1.839541264499643E-3</v>
      </c>
      <c r="N16044" s="50">
        <v>5.3400000000000003E-2</v>
      </c>
      <c r="O16044" s="50">
        <v>5.3400000000000003E-2</v>
      </c>
      <c r="R16044" s="59"/>
    </row>
    <row r="16045" spans="11:18" x14ac:dyDescent="0.2">
      <c r="K16045" s="17">
        <v>16036</v>
      </c>
      <c r="L16045" s="50">
        <v>1.7004425600383036E-3</v>
      </c>
      <c r="M16045" s="50">
        <v>1.7148979692020909E-3</v>
      </c>
      <c r="N16045" s="50">
        <v>5.3600000000000002E-2</v>
      </c>
      <c r="O16045" s="50">
        <v>5.3999999999999999E-2</v>
      </c>
      <c r="R16045" s="59"/>
    </row>
    <row r="16046" spans="11:18" x14ac:dyDescent="0.2">
      <c r="K16046" s="17">
        <v>16037</v>
      </c>
      <c r="L16046" s="50">
        <v>1.6756127324579605E-3</v>
      </c>
      <c r="M16046" s="50">
        <v>1.6888678141810083E-3</v>
      </c>
      <c r="N16046" s="50">
        <v>4.9000000000000002E-2</v>
      </c>
      <c r="O16046" s="50">
        <v>4.9399999999999999E-2</v>
      </c>
      <c r="R16046" s="59"/>
    </row>
    <row r="16047" spans="11:18" x14ac:dyDescent="0.2">
      <c r="K16047" s="17">
        <v>16038</v>
      </c>
      <c r="L16047" s="50">
        <v>1.5673093580459228E-3</v>
      </c>
      <c r="M16047" s="50">
        <v>1.5801555629983467E-3</v>
      </c>
      <c r="N16047" s="50">
        <v>4.7399999999999998E-2</v>
      </c>
      <c r="O16047" s="50">
        <v>4.7800000000000002E-2</v>
      </c>
      <c r="R16047" s="59"/>
    </row>
    <row r="16048" spans="11:18" x14ac:dyDescent="0.2">
      <c r="K16048" s="17">
        <v>16039</v>
      </c>
      <c r="L16048" s="50">
        <v>1.6288042587190325E-3</v>
      </c>
      <c r="M16048" s="50">
        <v>1.6422403353615813E-3</v>
      </c>
      <c r="N16048" s="50">
        <v>4.9599999999999998E-2</v>
      </c>
      <c r="O16048" s="50">
        <v>5.0200000000000002E-2</v>
      </c>
      <c r="R16048" s="59"/>
    </row>
    <row r="16049" spans="11:18" x14ac:dyDescent="0.2">
      <c r="K16049" s="17">
        <v>16040</v>
      </c>
      <c r="L16049" s="50">
        <v>1.7264773062703749E-3</v>
      </c>
      <c r="M16049" s="50">
        <v>1.7405451749849998E-3</v>
      </c>
      <c r="N16049" s="50">
        <v>5.2200000000000003E-2</v>
      </c>
      <c r="O16049" s="50">
        <v>5.2200000000000003E-2</v>
      </c>
      <c r="R16049" s="59"/>
    </row>
    <row r="16050" spans="11:18" x14ac:dyDescent="0.2">
      <c r="K16050" s="17">
        <v>16041</v>
      </c>
      <c r="L16050" s="50">
        <v>1.9694121300771051E-3</v>
      </c>
      <c r="M16050" s="50">
        <v>1.9831872751929383E-3</v>
      </c>
      <c r="N16050" s="50">
        <v>5.0599999999999999E-2</v>
      </c>
      <c r="O16050" s="50">
        <v>5.0799999999999998E-2</v>
      </c>
      <c r="R16050" s="59"/>
    </row>
    <row r="16051" spans="11:18" x14ac:dyDescent="0.2">
      <c r="K16051" s="17">
        <v>16042</v>
      </c>
      <c r="L16051" s="50">
        <v>1.9526759534670866E-3</v>
      </c>
      <c r="M16051" s="50">
        <v>1.9672951286376205E-3</v>
      </c>
      <c r="N16051" s="50">
        <v>5.3800000000000001E-2</v>
      </c>
      <c r="O16051" s="50">
        <v>5.4199999999999998E-2</v>
      </c>
      <c r="R16051" s="59"/>
    </row>
    <row r="16052" spans="11:18" x14ac:dyDescent="0.2">
      <c r="K16052" s="17">
        <v>16043</v>
      </c>
      <c r="L16052" s="50">
        <v>1.8940703618204374E-3</v>
      </c>
      <c r="M16052" s="50">
        <v>1.9087848230068022E-3</v>
      </c>
      <c r="N16052" s="50">
        <v>5.4199999999999998E-2</v>
      </c>
      <c r="O16052" s="50">
        <v>5.4600000000000003E-2</v>
      </c>
      <c r="R16052" s="59"/>
    </row>
    <row r="16053" spans="11:18" x14ac:dyDescent="0.2">
      <c r="K16053" s="17">
        <v>16044</v>
      </c>
      <c r="L16053" s="50">
        <v>1.8250555336704949E-3</v>
      </c>
      <c r="M16053" s="50">
        <v>1.8391040213905534E-3</v>
      </c>
      <c r="N16053" s="50">
        <v>5.1999999999999998E-2</v>
      </c>
      <c r="O16053" s="50">
        <v>5.1999999999999998E-2</v>
      </c>
      <c r="R16053" s="59"/>
    </row>
    <row r="16054" spans="11:18" x14ac:dyDescent="0.2">
      <c r="K16054" s="17">
        <v>16045</v>
      </c>
      <c r="L16054" s="50">
        <v>1.6219348538693218E-3</v>
      </c>
      <c r="M16054" s="50">
        <v>1.6353993956780321E-3</v>
      </c>
      <c r="N16054" s="50">
        <v>0.05</v>
      </c>
      <c r="O16054" s="50">
        <v>0.05</v>
      </c>
      <c r="R16054" s="59"/>
    </row>
    <row r="16055" spans="11:18" x14ac:dyDescent="0.2">
      <c r="K16055" s="17">
        <v>16046</v>
      </c>
      <c r="L16055" s="50">
        <v>1.767405269832874E-3</v>
      </c>
      <c r="M16055" s="50">
        <v>1.781067073058844E-3</v>
      </c>
      <c r="N16055" s="50">
        <v>4.9799999999999997E-2</v>
      </c>
      <c r="O16055" s="50">
        <v>5.0799999999999998E-2</v>
      </c>
      <c r="R16055" s="59"/>
    </row>
    <row r="16056" spans="11:18" x14ac:dyDescent="0.2">
      <c r="K16056" s="17">
        <v>16047</v>
      </c>
      <c r="L16056" s="50">
        <v>1.7440656965431198E-3</v>
      </c>
      <c r="M16056" s="50">
        <v>1.7581693233727855E-3</v>
      </c>
      <c r="N16056" s="50">
        <v>5.1999999999999998E-2</v>
      </c>
      <c r="O16056" s="50">
        <v>5.28E-2</v>
      </c>
      <c r="R16056" s="59"/>
    </row>
    <row r="16057" spans="11:18" x14ac:dyDescent="0.2">
      <c r="K16057" s="17">
        <v>16048</v>
      </c>
      <c r="L16057" s="50">
        <v>2.0245260085229458E-3</v>
      </c>
      <c r="M16057" s="50">
        <v>2.0393930761625134E-3</v>
      </c>
      <c r="N16057" s="50">
        <v>5.4800000000000001E-2</v>
      </c>
      <c r="O16057" s="50">
        <v>5.5E-2</v>
      </c>
      <c r="R16057" s="59"/>
    </row>
    <row r="16058" spans="11:18" x14ac:dyDescent="0.2">
      <c r="K16058" s="17">
        <v>16049</v>
      </c>
      <c r="L16058" s="50">
        <v>1.6398396732702637E-3</v>
      </c>
      <c r="M16058" s="50">
        <v>1.6525668629415275E-3</v>
      </c>
      <c r="N16058" s="50">
        <v>4.6800000000000001E-2</v>
      </c>
      <c r="O16058" s="50">
        <v>4.7399999999999998E-2</v>
      </c>
      <c r="R16058" s="59"/>
    </row>
    <row r="16059" spans="11:18" x14ac:dyDescent="0.2">
      <c r="K16059" s="17">
        <v>16050</v>
      </c>
      <c r="L16059" s="50">
        <v>1.7785344101982218E-3</v>
      </c>
      <c r="M16059" s="50">
        <v>1.7924454950936529E-3</v>
      </c>
      <c r="N16059" s="50">
        <v>5.1400000000000001E-2</v>
      </c>
      <c r="O16059" s="50">
        <v>5.1999999999999998E-2</v>
      </c>
      <c r="R16059" s="59"/>
    </row>
    <row r="16060" spans="11:18" x14ac:dyDescent="0.2">
      <c r="K16060" s="17">
        <v>16051</v>
      </c>
      <c r="L16060" s="50">
        <v>1.9963098936152408E-3</v>
      </c>
      <c r="M16060" s="50">
        <v>2.0109318703818296E-3</v>
      </c>
      <c r="N16060" s="50">
        <v>5.3999999999999999E-2</v>
      </c>
      <c r="O16060" s="50">
        <v>5.3999999999999999E-2</v>
      </c>
      <c r="R16060" s="59"/>
    </row>
    <row r="16061" spans="11:18" x14ac:dyDescent="0.2">
      <c r="K16061" s="17">
        <v>16052</v>
      </c>
      <c r="L16061" s="50">
        <v>1.7859728796631995E-3</v>
      </c>
      <c r="M16061" s="50">
        <v>1.7996868319015405E-3</v>
      </c>
      <c r="N16061" s="50">
        <v>5.0599999999999999E-2</v>
      </c>
      <c r="O16061" s="50">
        <v>5.0999999999999997E-2</v>
      </c>
      <c r="R16061" s="59"/>
    </row>
    <row r="16062" spans="11:18" x14ac:dyDescent="0.2">
      <c r="K16062" s="17">
        <v>16053</v>
      </c>
      <c r="L16062" s="50">
        <v>1.6324994081158692E-3</v>
      </c>
      <c r="M16062" s="50">
        <v>1.6456212199958467E-3</v>
      </c>
      <c r="N16062" s="50">
        <v>4.8399999999999999E-2</v>
      </c>
      <c r="O16062" s="50">
        <v>4.8800000000000003E-2</v>
      </c>
      <c r="R16062" s="59"/>
    </row>
    <row r="16063" spans="11:18" x14ac:dyDescent="0.2">
      <c r="K16063" s="17">
        <v>16054</v>
      </c>
      <c r="L16063" s="50">
        <v>1.5363387191361818E-3</v>
      </c>
      <c r="M16063" s="50">
        <v>1.5493117785004289E-3</v>
      </c>
      <c r="N16063" s="50">
        <v>4.8000000000000001E-2</v>
      </c>
      <c r="O16063" s="50">
        <v>4.8599999999999997E-2</v>
      </c>
      <c r="R16063" s="59"/>
    </row>
    <row r="16064" spans="11:18" x14ac:dyDescent="0.2">
      <c r="K16064" s="17">
        <v>16055</v>
      </c>
      <c r="L16064" s="50">
        <v>1.5176754343892318E-3</v>
      </c>
      <c r="M16064" s="50">
        <v>1.5310962823601873E-3</v>
      </c>
      <c r="N16064" s="50">
        <v>4.9799999999999997E-2</v>
      </c>
      <c r="O16064" s="50">
        <v>0.05</v>
      </c>
      <c r="R16064" s="59"/>
    </row>
    <row r="16065" spans="11:18" x14ac:dyDescent="0.2">
      <c r="K16065" s="17">
        <v>16056</v>
      </c>
      <c r="L16065" s="50">
        <v>1.9125266674281014E-3</v>
      </c>
      <c r="M16065" s="50">
        <v>1.9264210949185723E-3</v>
      </c>
      <c r="N16065" s="50">
        <v>5.1200000000000002E-2</v>
      </c>
      <c r="O16065" s="50">
        <v>5.1400000000000001E-2</v>
      </c>
      <c r="R16065" s="59"/>
    </row>
    <row r="16066" spans="11:18" x14ac:dyDescent="0.2">
      <c r="K16066" s="17">
        <v>16057</v>
      </c>
      <c r="L16066" s="50">
        <v>1.6290121027695626E-3</v>
      </c>
      <c r="M16066" s="50">
        <v>1.6430419765987266E-3</v>
      </c>
      <c r="N16066" s="50">
        <v>5.1799999999999999E-2</v>
      </c>
      <c r="O16066" s="50">
        <v>5.2400000000000002E-2</v>
      </c>
      <c r="R16066" s="59"/>
    </row>
    <row r="16067" spans="11:18" x14ac:dyDescent="0.2">
      <c r="K16067" s="17">
        <v>16058</v>
      </c>
      <c r="L16067" s="50">
        <v>1.479107323766497E-3</v>
      </c>
      <c r="M16067" s="50">
        <v>1.4926652578714558E-3</v>
      </c>
      <c r="N16067" s="50">
        <v>5.04E-2</v>
      </c>
      <c r="O16067" s="50">
        <v>5.0799999999999998E-2</v>
      </c>
      <c r="R16067" s="59"/>
    </row>
    <row r="16068" spans="11:18" x14ac:dyDescent="0.2">
      <c r="K16068" s="17">
        <v>16059</v>
      </c>
      <c r="L16068" s="50">
        <v>1.708667870550273E-3</v>
      </c>
      <c r="M16068" s="50">
        <v>1.7225768590871085E-3</v>
      </c>
      <c r="N16068" s="50">
        <v>5.16E-2</v>
      </c>
      <c r="O16068" s="50">
        <v>5.1799999999999999E-2</v>
      </c>
      <c r="R16068" s="59"/>
    </row>
    <row r="16069" spans="11:18" x14ac:dyDescent="0.2">
      <c r="K16069" s="17">
        <v>16060</v>
      </c>
      <c r="L16069" s="50">
        <v>1.7149873464834969E-3</v>
      </c>
      <c r="M16069" s="50">
        <v>1.7291890836160168E-3</v>
      </c>
      <c r="N16069" s="50">
        <v>5.2600000000000001E-2</v>
      </c>
      <c r="O16069" s="50">
        <v>5.28E-2</v>
      </c>
      <c r="R16069" s="59"/>
    </row>
    <row r="16070" spans="11:18" x14ac:dyDescent="0.2">
      <c r="K16070" s="17">
        <v>16061</v>
      </c>
      <c r="L16070" s="50">
        <v>1.667504943727297E-3</v>
      </c>
      <c r="M16070" s="50">
        <v>1.6817924459152792E-3</v>
      </c>
      <c r="N16070" s="50">
        <v>5.28E-2</v>
      </c>
      <c r="O16070" s="50">
        <v>5.3199999999999997E-2</v>
      </c>
      <c r="R16070" s="59"/>
    </row>
    <row r="16071" spans="11:18" x14ac:dyDescent="0.2">
      <c r="K16071" s="17">
        <v>16062</v>
      </c>
      <c r="L16071" s="50">
        <v>1.3457983203486029E-3</v>
      </c>
      <c r="M16071" s="50">
        <v>1.3580369880039304E-3</v>
      </c>
      <c r="N16071" s="50">
        <v>4.5600000000000002E-2</v>
      </c>
      <c r="O16071" s="50">
        <v>4.58E-2</v>
      </c>
      <c r="R16071" s="59"/>
    </row>
    <row r="16072" spans="11:18" x14ac:dyDescent="0.2">
      <c r="K16072" s="17">
        <v>16063</v>
      </c>
      <c r="L16072" s="50">
        <v>1.7996987231830503E-3</v>
      </c>
      <c r="M16072" s="50">
        <v>1.8139288748923541E-3</v>
      </c>
      <c r="N16072" s="50">
        <v>5.2600000000000001E-2</v>
      </c>
      <c r="O16072" s="50">
        <v>5.2999999999999999E-2</v>
      </c>
      <c r="R16072" s="59"/>
    </row>
    <row r="16073" spans="11:18" x14ac:dyDescent="0.2">
      <c r="K16073" s="17">
        <v>16064</v>
      </c>
      <c r="L16073" s="50">
        <v>1.6171602038482326E-3</v>
      </c>
      <c r="M16073" s="50">
        <v>1.6311922003891183E-3</v>
      </c>
      <c r="N16073" s="50">
        <v>5.2200000000000003E-2</v>
      </c>
      <c r="O16073" s="50">
        <v>5.2200000000000003E-2</v>
      </c>
      <c r="R16073" s="59"/>
    </row>
    <row r="16074" spans="11:18" x14ac:dyDescent="0.2">
      <c r="K16074" s="17">
        <v>16065</v>
      </c>
      <c r="L16074" s="50">
        <v>2.0777774654275371E-3</v>
      </c>
      <c r="M16074" s="50">
        <v>2.0934681102046607E-3</v>
      </c>
      <c r="N16074" s="50">
        <v>5.7799999999999997E-2</v>
      </c>
      <c r="O16074" s="50">
        <v>5.8200000000000002E-2</v>
      </c>
      <c r="R16074" s="59"/>
    </row>
    <row r="16075" spans="11:18" x14ac:dyDescent="0.2">
      <c r="K16075" s="17">
        <v>16066</v>
      </c>
      <c r="L16075" s="50">
        <v>1.6018956459155603E-3</v>
      </c>
      <c r="M16075" s="50">
        <v>1.6146001299231917E-3</v>
      </c>
      <c r="N16075" s="50">
        <v>4.7E-2</v>
      </c>
      <c r="O16075" s="50">
        <v>4.7199999999999999E-2</v>
      </c>
      <c r="R16075" s="59"/>
    </row>
    <row r="16076" spans="11:18" x14ac:dyDescent="0.2">
      <c r="K16076" s="17">
        <v>16067</v>
      </c>
      <c r="L16076" s="50">
        <v>1.6362834451170436E-3</v>
      </c>
      <c r="M16076" s="50">
        <v>1.6494229064316769E-3</v>
      </c>
      <c r="N16076" s="50">
        <v>4.8599999999999997E-2</v>
      </c>
      <c r="O16076" s="50">
        <v>4.8800000000000003E-2</v>
      </c>
      <c r="R16076" s="59"/>
    </row>
    <row r="16077" spans="11:18" x14ac:dyDescent="0.2">
      <c r="K16077" s="17">
        <v>16068</v>
      </c>
      <c r="L16077" s="50">
        <v>1.7051643121494483E-3</v>
      </c>
      <c r="M16077" s="50">
        <v>1.7190378633347458E-3</v>
      </c>
      <c r="N16077" s="50">
        <v>5.1400000000000001E-2</v>
      </c>
      <c r="O16077" s="50">
        <v>5.1799999999999999E-2</v>
      </c>
      <c r="R16077" s="59"/>
    </row>
    <row r="16078" spans="11:18" x14ac:dyDescent="0.2">
      <c r="K16078" s="17">
        <v>16069</v>
      </c>
      <c r="L16078" s="50">
        <v>1.6809260175623096E-3</v>
      </c>
      <c r="M16078" s="50">
        <v>1.6945211764118695E-3</v>
      </c>
      <c r="N16078" s="50">
        <v>0.05</v>
      </c>
      <c r="O16078" s="50">
        <v>5.0599999999999999E-2</v>
      </c>
      <c r="R16078" s="59"/>
    </row>
    <row r="16079" spans="11:18" x14ac:dyDescent="0.2">
      <c r="K16079" s="17">
        <v>16070</v>
      </c>
      <c r="L16079" s="50">
        <v>1.5779409675132159E-3</v>
      </c>
      <c r="M16079" s="50">
        <v>1.5905116759222797E-3</v>
      </c>
      <c r="N16079" s="50">
        <v>4.6600000000000003E-2</v>
      </c>
      <c r="O16079" s="50">
        <v>4.6600000000000003E-2</v>
      </c>
      <c r="R16079" s="59"/>
    </row>
    <row r="16080" spans="11:18" x14ac:dyDescent="0.2">
      <c r="K16080" s="17">
        <v>16071</v>
      </c>
      <c r="L16080" s="50">
        <v>1.9201639185772127E-3</v>
      </c>
      <c r="M16080" s="50">
        <v>1.9354402705333395E-3</v>
      </c>
      <c r="N16080" s="50">
        <v>5.62E-2</v>
      </c>
      <c r="O16080" s="50">
        <v>5.7000000000000002E-2</v>
      </c>
      <c r="R16080" s="59"/>
    </row>
    <row r="16081" spans="11:18" x14ac:dyDescent="0.2">
      <c r="K16081" s="17">
        <v>16072</v>
      </c>
      <c r="L16081" s="50">
        <v>2.0025877021933778E-3</v>
      </c>
      <c r="M16081" s="50">
        <v>2.0170048220918514E-3</v>
      </c>
      <c r="N16081" s="50">
        <v>5.3199999999999997E-2</v>
      </c>
      <c r="O16081" s="50">
        <v>5.3199999999999997E-2</v>
      </c>
      <c r="R16081" s="59"/>
    </row>
    <row r="16082" spans="11:18" x14ac:dyDescent="0.2">
      <c r="K16082" s="17">
        <v>16073</v>
      </c>
      <c r="L16082" s="50">
        <v>1.7433277628102616E-3</v>
      </c>
      <c r="M16082" s="50">
        <v>1.7561780955554962E-3</v>
      </c>
      <c r="N16082" s="50">
        <v>4.7399999999999998E-2</v>
      </c>
      <c r="O16082" s="50">
        <v>4.7600000000000003E-2</v>
      </c>
      <c r="R16082" s="59"/>
    </row>
    <row r="16083" spans="11:18" x14ac:dyDescent="0.2">
      <c r="K16083" s="17">
        <v>16074</v>
      </c>
      <c r="L16083" s="50">
        <v>1.8965198432451154E-3</v>
      </c>
      <c r="M16083" s="50">
        <v>1.9106323885143156E-3</v>
      </c>
      <c r="N16083" s="50">
        <v>5.1999999999999998E-2</v>
      </c>
      <c r="O16083" s="50">
        <v>5.2200000000000003E-2</v>
      </c>
      <c r="R16083" s="59"/>
    </row>
    <row r="16084" spans="11:18" x14ac:dyDescent="0.2">
      <c r="K16084" s="17">
        <v>16075</v>
      </c>
      <c r="L16084" s="50">
        <v>1.6204712165962113E-3</v>
      </c>
      <c r="M16084" s="50">
        <v>1.6335385501563919E-3</v>
      </c>
      <c r="N16084" s="50">
        <v>4.8399999999999999E-2</v>
      </c>
      <c r="O16084" s="50">
        <v>4.8599999999999997E-2</v>
      </c>
      <c r="R16084" s="59"/>
    </row>
    <row r="16085" spans="11:18" x14ac:dyDescent="0.2">
      <c r="K16085" s="17">
        <v>16076</v>
      </c>
      <c r="L16085" s="50">
        <v>1.6693448307460506E-3</v>
      </c>
      <c r="M16085" s="50">
        <v>1.6824767022327136E-3</v>
      </c>
      <c r="N16085" s="50">
        <v>4.8599999999999997E-2</v>
      </c>
      <c r="O16085" s="50">
        <v>4.8800000000000003E-2</v>
      </c>
      <c r="R16085" s="59"/>
    </row>
    <row r="16086" spans="11:18" x14ac:dyDescent="0.2">
      <c r="K16086" s="17">
        <v>16077</v>
      </c>
      <c r="L16086" s="50">
        <v>1.6631388863900505E-3</v>
      </c>
      <c r="M16086" s="50">
        <v>1.676980751577749E-3</v>
      </c>
      <c r="N16086" s="50">
        <v>5.1200000000000002E-2</v>
      </c>
      <c r="O16086" s="50">
        <v>5.16E-2</v>
      </c>
      <c r="R16086" s="59"/>
    </row>
    <row r="16087" spans="11:18" x14ac:dyDescent="0.2">
      <c r="K16087" s="17">
        <v>16078</v>
      </c>
      <c r="L16087" s="50">
        <v>1.5329745186037714E-3</v>
      </c>
      <c r="M16087" s="50">
        <v>1.5458627449972313E-3</v>
      </c>
      <c r="N16087" s="50">
        <v>4.7600000000000003E-2</v>
      </c>
      <c r="O16087" s="50">
        <v>4.82E-2</v>
      </c>
      <c r="R16087" s="59"/>
    </row>
    <row r="16088" spans="11:18" x14ac:dyDescent="0.2">
      <c r="K16088" s="17">
        <v>16079</v>
      </c>
      <c r="L16088" s="50">
        <v>1.8471075114522876E-3</v>
      </c>
      <c r="M16088" s="50">
        <v>1.8609045893347755E-3</v>
      </c>
      <c r="N16088" s="50">
        <v>5.0999999999999997E-2</v>
      </c>
      <c r="O16088" s="50">
        <v>5.0999999999999997E-2</v>
      </c>
      <c r="R16088" s="59"/>
    </row>
    <row r="16089" spans="11:18" x14ac:dyDescent="0.2">
      <c r="K16089" s="17">
        <v>16080</v>
      </c>
      <c r="L16089" s="50">
        <v>1.9831743877001822E-3</v>
      </c>
      <c r="M16089" s="50">
        <v>1.9987705206077977E-3</v>
      </c>
      <c r="N16089" s="50">
        <v>5.7599999999999998E-2</v>
      </c>
      <c r="O16089" s="50">
        <v>5.8000000000000003E-2</v>
      </c>
      <c r="R16089" s="59"/>
    </row>
    <row r="16090" spans="11:18" x14ac:dyDescent="0.2">
      <c r="K16090" s="17">
        <v>16081</v>
      </c>
      <c r="L16090" s="50">
        <v>1.7849821351359559E-3</v>
      </c>
      <c r="M16090" s="50">
        <v>1.7989386445777069E-3</v>
      </c>
      <c r="N16090" s="50">
        <v>5.16E-2</v>
      </c>
      <c r="O16090" s="50">
        <v>5.1799999999999999E-2</v>
      </c>
      <c r="R16090" s="59"/>
    </row>
    <row r="16091" spans="11:18" x14ac:dyDescent="0.2">
      <c r="K16091" s="17">
        <v>16082</v>
      </c>
      <c r="L16091" s="50">
        <v>1.4974142117080702E-3</v>
      </c>
      <c r="M16091" s="50">
        <v>1.5099495375998444E-3</v>
      </c>
      <c r="N16091" s="50">
        <v>4.6399999999999997E-2</v>
      </c>
      <c r="O16091" s="50">
        <v>4.6600000000000003E-2</v>
      </c>
      <c r="R16091" s="59"/>
    </row>
    <row r="16092" spans="11:18" x14ac:dyDescent="0.2">
      <c r="K16092" s="17">
        <v>16083</v>
      </c>
      <c r="L16092" s="50">
        <v>1.8658264638838136E-3</v>
      </c>
      <c r="M16092" s="50">
        <v>1.8809954891566871E-3</v>
      </c>
      <c r="N16092" s="50">
        <v>5.62E-2</v>
      </c>
      <c r="O16092" s="50">
        <v>5.6599999999999998E-2</v>
      </c>
      <c r="R16092" s="59"/>
    </row>
    <row r="16093" spans="11:18" x14ac:dyDescent="0.2">
      <c r="K16093" s="17">
        <v>16084</v>
      </c>
      <c r="L16093" s="50">
        <v>1.7778260994836053E-3</v>
      </c>
      <c r="M16093" s="50">
        <v>1.7926261850971766E-3</v>
      </c>
      <c r="N16093" s="50">
        <v>5.4800000000000001E-2</v>
      </c>
      <c r="O16093" s="50">
        <v>5.5199999999999999E-2</v>
      </c>
      <c r="R16093" s="59"/>
    </row>
    <row r="16094" spans="11:18" x14ac:dyDescent="0.2">
      <c r="K16094" s="17">
        <v>16085</v>
      </c>
      <c r="L16094" s="50">
        <v>1.5841350762529421E-3</v>
      </c>
      <c r="M16094" s="50">
        <v>1.5972026768768775E-3</v>
      </c>
      <c r="N16094" s="50">
        <v>4.82E-2</v>
      </c>
      <c r="O16094" s="50">
        <v>4.8800000000000003E-2</v>
      </c>
      <c r="R16094" s="59"/>
    </row>
    <row r="16095" spans="11:18" x14ac:dyDescent="0.2">
      <c r="K16095" s="17">
        <v>16086</v>
      </c>
      <c r="L16095" s="50">
        <v>1.8340259399802924E-3</v>
      </c>
      <c r="M16095" s="50">
        <v>1.8482460523606371E-3</v>
      </c>
      <c r="N16095" s="50">
        <v>5.2600000000000001E-2</v>
      </c>
      <c r="O16095" s="50">
        <v>5.28E-2</v>
      </c>
      <c r="R16095" s="59"/>
    </row>
    <row r="16096" spans="11:18" x14ac:dyDescent="0.2">
      <c r="K16096" s="17">
        <v>16087</v>
      </c>
      <c r="L16096" s="50">
        <v>1.7747594714535996E-3</v>
      </c>
      <c r="M16096" s="50">
        <v>1.7880958188923803E-3</v>
      </c>
      <c r="N16096" s="50">
        <v>4.8800000000000003E-2</v>
      </c>
      <c r="O16096" s="50">
        <v>4.9799999999999997E-2</v>
      </c>
      <c r="R16096" s="59"/>
    </row>
    <row r="16097" spans="11:18" x14ac:dyDescent="0.2">
      <c r="K16097" s="17">
        <v>16088</v>
      </c>
      <c r="L16097" s="50">
        <v>1.7229478849771511E-3</v>
      </c>
      <c r="M16097" s="50">
        <v>1.7371671228688485E-3</v>
      </c>
      <c r="N16097" s="50">
        <v>5.2600000000000001E-2</v>
      </c>
      <c r="O16097" s="50">
        <v>5.28E-2</v>
      </c>
      <c r="R16097" s="59"/>
    </row>
    <row r="16098" spans="11:18" x14ac:dyDescent="0.2">
      <c r="K16098" s="17">
        <v>16089</v>
      </c>
      <c r="L16098" s="50">
        <v>1.7067957841351792E-3</v>
      </c>
      <c r="M16098" s="50">
        <v>1.7200812559593607E-3</v>
      </c>
      <c r="N16098" s="50">
        <v>4.9200000000000001E-2</v>
      </c>
      <c r="O16098" s="50">
        <v>4.9200000000000001E-2</v>
      </c>
      <c r="R16098" s="59"/>
    </row>
    <row r="16099" spans="11:18" x14ac:dyDescent="0.2">
      <c r="K16099" s="17">
        <v>16090</v>
      </c>
      <c r="L16099" s="50">
        <v>1.6592297950818161E-3</v>
      </c>
      <c r="M16099" s="50">
        <v>1.6724412965847446E-3</v>
      </c>
      <c r="N16099" s="50">
        <v>4.8800000000000003E-2</v>
      </c>
      <c r="O16099" s="50">
        <v>4.9000000000000002E-2</v>
      </c>
      <c r="R16099" s="59"/>
    </row>
    <row r="16100" spans="11:18" x14ac:dyDescent="0.2">
      <c r="K16100" s="17">
        <v>16091</v>
      </c>
      <c r="L16100" s="50">
        <v>1.5474200670019952E-3</v>
      </c>
      <c r="M16100" s="50">
        <v>1.5611835419881705E-3</v>
      </c>
      <c r="N16100" s="50">
        <v>5.1200000000000002E-2</v>
      </c>
      <c r="O16100" s="50">
        <v>5.1400000000000001E-2</v>
      </c>
      <c r="R16100" s="59"/>
    </row>
    <row r="16101" spans="11:18" x14ac:dyDescent="0.2">
      <c r="K16101" s="17">
        <v>16092</v>
      </c>
      <c r="L16101" s="50">
        <v>2.0637979124678695E-3</v>
      </c>
      <c r="M16101" s="50">
        <v>2.0795283491011111E-3</v>
      </c>
      <c r="N16101" s="50">
        <v>5.8200000000000002E-2</v>
      </c>
      <c r="O16101" s="50">
        <v>5.8200000000000002E-2</v>
      </c>
      <c r="R16101" s="59"/>
    </row>
    <row r="16102" spans="11:18" x14ac:dyDescent="0.2">
      <c r="K16102" s="17">
        <v>16093</v>
      </c>
      <c r="L16102" s="50">
        <v>1.7936975936526502E-3</v>
      </c>
      <c r="M16102" s="50">
        <v>1.8084422079421862E-3</v>
      </c>
      <c r="N16102" s="50">
        <v>5.4600000000000003E-2</v>
      </c>
      <c r="O16102" s="50">
        <v>5.4800000000000001E-2</v>
      </c>
      <c r="R16102" s="59"/>
    </row>
    <row r="16103" spans="11:18" x14ac:dyDescent="0.2">
      <c r="K16103" s="17">
        <v>16094</v>
      </c>
      <c r="L16103" s="50">
        <v>1.6578782769068429E-3</v>
      </c>
      <c r="M16103" s="50">
        <v>1.671722180623884E-3</v>
      </c>
      <c r="N16103" s="50">
        <v>5.1400000000000001E-2</v>
      </c>
      <c r="O16103" s="50">
        <v>5.16E-2</v>
      </c>
      <c r="R16103" s="59"/>
    </row>
    <row r="16104" spans="11:18" x14ac:dyDescent="0.2">
      <c r="K16104" s="17">
        <v>16095</v>
      </c>
      <c r="L16104" s="50">
        <v>2.0229912358382821E-3</v>
      </c>
      <c r="M16104" s="50">
        <v>2.0382167424002843E-3</v>
      </c>
      <c r="N16104" s="50">
        <v>5.62E-2</v>
      </c>
      <c r="O16104" s="50">
        <v>5.6399999999999999E-2</v>
      </c>
      <c r="R16104" s="59"/>
    </row>
    <row r="16105" spans="11:18" x14ac:dyDescent="0.2">
      <c r="K16105" s="17">
        <v>16096</v>
      </c>
      <c r="L16105" s="50">
        <v>1.6746505599416713E-3</v>
      </c>
      <c r="M16105" s="50">
        <v>1.6874419396526229E-3</v>
      </c>
      <c r="N16105" s="50">
        <v>4.7E-2</v>
      </c>
      <c r="O16105" s="50">
        <v>4.7600000000000003E-2</v>
      </c>
      <c r="R16105" s="59"/>
    </row>
    <row r="16106" spans="11:18" x14ac:dyDescent="0.2">
      <c r="K16106" s="17">
        <v>16097</v>
      </c>
      <c r="L16106" s="50">
        <v>1.7536153363487291E-3</v>
      </c>
      <c r="M16106" s="50">
        <v>1.7665640746756764E-3</v>
      </c>
      <c r="N16106" s="50">
        <v>4.7600000000000003E-2</v>
      </c>
      <c r="O16106" s="50">
        <v>4.8399999999999999E-2</v>
      </c>
      <c r="R16106" s="59"/>
    </row>
    <row r="16107" spans="11:18" x14ac:dyDescent="0.2">
      <c r="K16107" s="17">
        <v>16098</v>
      </c>
      <c r="L16107" s="50">
        <v>1.7417461906622368E-3</v>
      </c>
      <c r="M16107" s="50">
        <v>1.7555398064574605E-3</v>
      </c>
      <c r="N16107" s="50">
        <v>5.0799999999999998E-2</v>
      </c>
      <c r="O16107" s="50">
        <v>5.1200000000000002E-2</v>
      </c>
      <c r="R16107" s="59"/>
    </row>
    <row r="16108" spans="11:18" x14ac:dyDescent="0.2">
      <c r="K16108" s="17">
        <v>16099</v>
      </c>
      <c r="L16108" s="50">
        <v>1.752920191426789E-3</v>
      </c>
      <c r="M16108" s="50">
        <v>1.765383290471813E-3</v>
      </c>
      <c r="N16108" s="50">
        <v>4.58E-2</v>
      </c>
      <c r="O16108" s="50">
        <v>4.6199999999999998E-2</v>
      </c>
      <c r="R16108" s="59"/>
    </row>
    <row r="16109" spans="11:18" x14ac:dyDescent="0.2">
      <c r="K16109" s="17">
        <v>16100</v>
      </c>
      <c r="L16109" s="50">
        <v>1.6731440019979807E-3</v>
      </c>
      <c r="M16109" s="50">
        <v>1.6865672992558537E-3</v>
      </c>
      <c r="N16109" s="50">
        <v>4.9599999999999998E-2</v>
      </c>
      <c r="O16109" s="50">
        <v>4.9799999999999997E-2</v>
      </c>
      <c r="R16109" s="59"/>
    </row>
    <row r="16110" spans="11:18" x14ac:dyDescent="0.2">
      <c r="K16110" s="17">
        <v>16101</v>
      </c>
      <c r="L16110" s="50">
        <v>1.7704251375524707E-3</v>
      </c>
      <c r="M16110" s="50">
        <v>1.784329518702522E-3</v>
      </c>
      <c r="N16110" s="50">
        <v>5.1200000000000002E-2</v>
      </c>
      <c r="O16110" s="50">
        <v>5.16E-2</v>
      </c>
      <c r="R16110" s="59"/>
    </row>
    <row r="16111" spans="11:18" x14ac:dyDescent="0.2">
      <c r="K16111" s="17">
        <v>16102</v>
      </c>
      <c r="L16111" s="50">
        <v>1.6600096684906544E-3</v>
      </c>
      <c r="M16111" s="50">
        <v>1.6734088808004572E-3</v>
      </c>
      <c r="N16111" s="50">
        <v>4.9399999999999999E-2</v>
      </c>
      <c r="O16111" s="50">
        <v>4.9799999999999997E-2</v>
      </c>
      <c r="R16111" s="59"/>
    </row>
    <row r="16112" spans="11:18" x14ac:dyDescent="0.2">
      <c r="K16112" s="17">
        <v>16103</v>
      </c>
      <c r="L16112" s="50">
        <v>1.9728261645000169E-3</v>
      </c>
      <c r="M16112" s="50">
        <v>1.9872750799860102E-3</v>
      </c>
      <c r="N16112" s="50">
        <v>5.3199999999999997E-2</v>
      </c>
      <c r="O16112" s="50">
        <v>5.3400000000000003E-2</v>
      </c>
      <c r="R16112" s="59"/>
    </row>
    <row r="16113" spans="11:18" x14ac:dyDescent="0.2">
      <c r="K16113" s="17">
        <v>16104</v>
      </c>
      <c r="L16113" s="50">
        <v>1.7278009572923715E-3</v>
      </c>
      <c r="M16113" s="50">
        <v>1.7412646532975157E-3</v>
      </c>
      <c r="N16113" s="50">
        <v>4.9799999999999997E-2</v>
      </c>
      <c r="O16113" s="50">
        <v>0.05</v>
      </c>
      <c r="R16113" s="59"/>
    </row>
    <row r="16114" spans="11:18" x14ac:dyDescent="0.2">
      <c r="K16114" s="17">
        <v>16105</v>
      </c>
      <c r="L16114" s="50">
        <v>1.4373697647911794E-3</v>
      </c>
      <c r="M16114" s="50">
        <v>1.4498950748920998E-3</v>
      </c>
      <c r="N16114" s="50">
        <v>4.6399999999999997E-2</v>
      </c>
      <c r="O16114" s="50">
        <v>4.7199999999999999E-2</v>
      </c>
      <c r="R16114" s="59"/>
    </row>
    <row r="16115" spans="11:18" x14ac:dyDescent="0.2">
      <c r="K16115" s="17">
        <v>16106</v>
      </c>
      <c r="L16115" s="50">
        <v>1.5859761399611213E-3</v>
      </c>
      <c r="M16115" s="50">
        <v>1.5994008034686737E-3</v>
      </c>
      <c r="N16115" s="50">
        <v>4.9599999999999998E-2</v>
      </c>
      <c r="O16115" s="50">
        <v>5.0599999999999999E-2</v>
      </c>
      <c r="R16115" s="59"/>
    </row>
    <row r="16116" spans="11:18" x14ac:dyDescent="0.2">
      <c r="K16116" s="17">
        <v>16107</v>
      </c>
      <c r="L16116" s="50">
        <v>1.5658685242050186E-3</v>
      </c>
      <c r="M16116" s="50">
        <v>1.5787973756733781E-3</v>
      </c>
      <c r="N16116" s="50">
        <v>4.8000000000000001E-2</v>
      </c>
      <c r="O16116" s="50">
        <v>4.8000000000000001E-2</v>
      </c>
      <c r="R16116" s="59"/>
    </row>
    <row r="16117" spans="11:18" x14ac:dyDescent="0.2">
      <c r="K16117" s="17">
        <v>16108</v>
      </c>
      <c r="L16117" s="50">
        <v>1.6219287083823733E-3</v>
      </c>
      <c r="M16117" s="50">
        <v>1.6363096251333321E-3</v>
      </c>
      <c r="N16117" s="50">
        <v>5.3199999999999997E-2</v>
      </c>
      <c r="O16117" s="50">
        <v>5.3800000000000001E-2</v>
      </c>
      <c r="R16117" s="59"/>
    </row>
    <row r="16118" spans="11:18" x14ac:dyDescent="0.2">
      <c r="K16118" s="17">
        <v>16109</v>
      </c>
      <c r="L16118" s="50">
        <v>1.5094534732629224E-3</v>
      </c>
      <c r="M16118" s="50">
        <v>1.5217533421865823E-3</v>
      </c>
      <c r="N16118" s="50">
        <v>4.4999999999999998E-2</v>
      </c>
      <c r="O16118" s="50">
        <v>4.5999999999999999E-2</v>
      </c>
      <c r="R16118" s="59"/>
    </row>
    <row r="16119" spans="11:18" x14ac:dyDescent="0.2">
      <c r="K16119" s="17">
        <v>16110</v>
      </c>
      <c r="L16119" s="50">
        <v>1.8881271570354329E-3</v>
      </c>
      <c r="M16119" s="50">
        <v>1.9030241559345221E-3</v>
      </c>
      <c r="N16119" s="50">
        <v>5.5E-2</v>
      </c>
      <c r="O16119" s="50">
        <v>5.5399999999999998E-2</v>
      </c>
      <c r="R16119" s="59"/>
    </row>
    <row r="16120" spans="11:18" x14ac:dyDescent="0.2">
      <c r="K16120" s="17">
        <v>16111</v>
      </c>
      <c r="L16120" s="50">
        <v>1.8950210250958395E-3</v>
      </c>
      <c r="M16120" s="50">
        <v>1.9101971560335827E-3</v>
      </c>
      <c r="N16120" s="50">
        <v>5.5800000000000002E-2</v>
      </c>
      <c r="O16120" s="50">
        <v>5.6800000000000003E-2</v>
      </c>
      <c r="R16120" s="59"/>
    </row>
    <row r="16121" spans="11:18" x14ac:dyDescent="0.2">
      <c r="K16121" s="17">
        <v>16112</v>
      </c>
      <c r="L16121" s="50">
        <v>1.5824088153349564E-3</v>
      </c>
      <c r="M16121" s="50">
        <v>1.5954917288520131E-3</v>
      </c>
      <c r="N16121" s="50">
        <v>4.82E-2</v>
      </c>
      <c r="O16121" s="50">
        <v>4.8800000000000003E-2</v>
      </c>
      <c r="R16121" s="59"/>
    </row>
    <row r="16122" spans="11:18" x14ac:dyDescent="0.2">
      <c r="K16122" s="17">
        <v>16113</v>
      </c>
      <c r="L16122" s="50">
        <v>1.6729490280540929E-3</v>
      </c>
      <c r="M16122" s="50">
        <v>1.6864887166899648E-3</v>
      </c>
      <c r="N16122" s="50">
        <v>0.05</v>
      </c>
      <c r="O16122" s="50">
        <v>5.04E-2</v>
      </c>
      <c r="R16122" s="59"/>
    </row>
    <row r="16123" spans="11:18" x14ac:dyDescent="0.2">
      <c r="K16123" s="17">
        <v>16114</v>
      </c>
      <c r="L16123" s="50">
        <v>1.7869736154894969E-3</v>
      </c>
      <c r="M16123" s="50">
        <v>1.8011745165683734E-3</v>
      </c>
      <c r="N16123" s="50">
        <v>5.2600000000000001E-2</v>
      </c>
      <c r="O16123" s="50">
        <v>5.28E-2</v>
      </c>
      <c r="R16123" s="59"/>
    </row>
    <row r="16124" spans="11:18" x14ac:dyDescent="0.2">
      <c r="K16124" s="17">
        <v>16115</v>
      </c>
      <c r="L16124" s="50">
        <v>1.7582794245728465E-3</v>
      </c>
      <c r="M16124" s="50">
        <v>1.7723519877306327E-3</v>
      </c>
      <c r="N16124" s="50">
        <v>5.1999999999999998E-2</v>
      </c>
      <c r="O16124" s="50">
        <v>5.2200000000000003E-2</v>
      </c>
      <c r="R16124" s="59"/>
    </row>
    <row r="16125" spans="11:18" x14ac:dyDescent="0.2">
      <c r="K16125" s="17">
        <v>16116</v>
      </c>
      <c r="L16125" s="50">
        <v>1.7162396005671163E-3</v>
      </c>
      <c r="M16125" s="50">
        <v>1.7298949019495281E-3</v>
      </c>
      <c r="N16125" s="50">
        <v>5.0599999999999999E-2</v>
      </c>
      <c r="O16125" s="50">
        <v>5.0799999999999998E-2</v>
      </c>
      <c r="R16125" s="59"/>
    </row>
    <row r="16126" spans="11:18" x14ac:dyDescent="0.2">
      <c r="K16126" s="17">
        <v>16117</v>
      </c>
      <c r="L16126" s="50">
        <v>1.8766689622466296E-3</v>
      </c>
      <c r="M16126" s="50">
        <v>1.8901544152925033E-3</v>
      </c>
      <c r="N16126" s="50">
        <v>4.9599999999999998E-2</v>
      </c>
      <c r="O16126" s="50">
        <v>4.9799999999999997E-2</v>
      </c>
      <c r="R16126" s="59"/>
    </row>
    <row r="16127" spans="11:18" x14ac:dyDescent="0.2">
      <c r="K16127" s="17">
        <v>16118</v>
      </c>
      <c r="L16127" s="50">
        <v>2.0872224201043772E-3</v>
      </c>
      <c r="M16127" s="50">
        <v>2.1038842886088377E-3</v>
      </c>
      <c r="N16127" s="50">
        <v>6.1600000000000002E-2</v>
      </c>
      <c r="O16127" s="50">
        <v>6.1800000000000001E-2</v>
      </c>
      <c r="R16127" s="59"/>
    </row>
    <row r="16128" spans="11:18" x14ac:dyDescent="0.2">
      <c r="K16128" s="17">
        <v>16119</v>
      </c>
      <c r="L16128" s="50">
        <v>1.9867822314922632E-3</v>
      </c>
      <c r="M16128" s="50">
        <v>2.0010352648478788E-3</v>
      </c>
      <c r="N16128" s="50">
        <v>5.2400000000000002E-2</v>
      </c>
      <c r="O16128" s="50">
        <v>5.2600000000000001E-2</v>
      </c>
      <c r="R16128" s="59"/>
    </row>
    <row r="16129" spans="11:18" x14ac:dyDescent="0.2">
      <c r="K16129" s="17">
        <v>16120</v>
      </c>
      <c r="L16129" s="50">
        <v>1.6731735056611245E-3</v>
      </c>
      <c r="M16129" s="50">
        <v>1.6871751245348542E-3</v>
      </c>
      <c r="N16129" s="50">
        <v>5.1999999999999998E-2</v>
      </c>
      <c r="O16129" s="50">
        <v>5.2200000000000003E-2</v>
      </c>
      <c r="R16129" s="59"/>
    </row>
    <row r="16130" spans="11:18" x14ac:dyDescent="0.2">
      <c r="K16130" s="17">
        <v>16121</v>
      </c>
      <c r="L16130" s="50">
        <v>2.1351538861836493E-3</v>
      </c>
      <c r="M16130" s="50">
        <v>2.1505764612647455E-3</v>
      </c>
      <c r="N16130" s="50">
        <v>5.6599999999999998E-2</v>
      </c>
      <c r="O16130" s="50">
        <v>5.7200000000000001E-2</v>
      </c>
      <c r="R16130" s="59"/>
    </row>
    <row r="16131" spans="11:18" x14ac:dyDescent="0.2">
      <c r="K16131" s="17">
        <v>16122</v>
      </c>
      <c r="L16131" s="50">
        <v>1.9500243230349695E-3</v>
      </c>
      <c r="M16131" s="50">
        <v>1.9652518620431898E-3</v>
      </c>
      <c r="N16131" s="50">
        <v>5.6399999999999999E-2</v>
      </c>
      <c r="O16131" s="50">
        <v>5.6399999999999999E-2</v>
      </c>
      <c r="R16131" s="59"/>
    </row>
    <row r="16132" spans="11:18" x14ac:dyDescent="0.2">
      <c r="K16132" s="17">
        <v>16123</v>
      </c>
      <c r="L16132" s="50">
        <v>1.7875884824405833E-3</v>
      </c>
      <c r="M16132" s="50">
        <v>1.8026458575697614E-3</v>
      </c>
      <c r="N16132" s="50">
        <v>5.5599999999999997E-2</v>
      </c>
      <c r="O16132" s="50">
        <v>5.6399999999999999E-2</v>
      </c>
      <c r="R16132" s="59"/>
    </row>
    <row r="16133" spans="11:18" x14ac:dyDescent="0.2">
      <c r="K16133" s="17">
        <v>16124</v>
      </c>
      <c r="L16133" s="50">
        <v>1.7299610976397612E-3</v>
      </c>
      <c r="M16133" s="50">
        <v>1.7433853730384279E-3</v>
      </c>
      <c r="N16133" s="50">
        <v>4.9200000000000001E-2</v>
      </c>
      <c r="O16133" s="50">
        <v>4.9799999999999997E-2</v>
      </c>
      <c r="R16133" s="59"/>
    </row>
    <row r="16134" spans="11:18" x14ac:dyDescent="0.2">
      <c r="K16134" s="17">
        <v>16125</v>
      </c>
      <c r="L16134" s="50">
        <v>1.7572174909993436E-3</v>
      </c>
      <c r="M16134" s="50">
        <v>1.7716561303313934E-3</v>
      </c>
      <c r="N16134" s="50">
        <v>5.3400000000000003E-2</v>
      </c>
      <c r="O16134" s="50">
        <v>5.3600000000000002E-2</v>
      </c>
      <c r="R16134" s="59"/>
    </row>
    <row r="16135" spans="11:18" x14ac:dyDescent="0.2">
      <c r="K16135" s="17">
        <v>16126</v>
      </c>
      <c r="L16135" s="50">
        <v>1.7862084475583732E-3</v>
      </c>
      <c r="M16135" s="50">
        <v>1.7998809647509833E-3</v>
      </c>
      <c r="N16135" s="50">
        <v>5.04E-2</v>
      </c>
      <c r="O16135" s="50">
        <v>5.0799999999999998E-2</v>
      </c>
      <c r="R16135" s="59"/>
    </row>
    <row r="16136" spans="11:18" x14ac:dyDescent="0.2">
      <c r="K16136" s="17">
        <v>16127</v>
      </c>
      <c r="L16136" s="50">
        <v>1.5669899626278897E-3</v>
      </c>
      <c r="M16136" s="50">
        <v>1.5803445647067274E-3</v>
      </c>
      <c r="N16136" s="50">
        <v>4.9599999999999998E-2</v>
      </c>
      <c r="O16136" s="50">
        <v>4.9799999999999997E-2</v>
      </c>
      <c r="R16136" s="59"/>
    </row>
    <row r="16137" spans="11:18" x14ac:dyDescent="0.2">
      <c r="K16137" s="17">
        <v>16128</v>
      </c>
      <c r="L16137" s="50">
        <v>1.5259476484176576E-3</v>
      </c>
      <c r="M16137" s="50">
        <v>1.5394324214592526E-3</v>
      </c>
      <c r="N16137" s="50">
        <v>5.0200000000000002E-2</v>
      </c>
      <c r="O16137" s="50">
        <v>5.0200000000000002E-2</v>
      </c>
      <c r="R16137" s="59"/>
    </row>
    <row r="16138" spans="11:18" x14ac:dyDescent="0.2">
      <c r="K16138" s="17">
        <v>16129</v>
      </c>
      <c r="L16138" s="50">
        <v>1.7155603111292685E-3</v>
      </c>
      <c r="M16138" s="50">
        <v>1.72914958527125E-3</v>
      </c>
      <c r="N16138" s="50">
        <v>5.0200000000000002E-2</v>
      </c>
      <c r="O16138" s="50">
        <v>5.04E-2</v>
      </c>
      <c r="R16138" s="59"/>
    </row>
    <row r="16139" spans="11:18" x14ac:dyDescent="0.2">
      <c r="K16139" s="17">
        <v>16130</v>
      </c>
      <c r="L16139" s="50">
        <v>1.7299987374788436E-3</v>
      </c>
      <c r="M16139" s="50">
        <v>1.7436166853302354E-3</v>
      </c>
      <c r="N16139" s="50">
        <v>5.0200000000000002E-2</v>
      </c>
      <c r="O16139" s="50">
        <v>5.0599999999999999E-2</v>
      </c>
      <c r="R16139" s="59"/>
    </row>
    <row r="16140" spans="11:18" x14ac:dyDescent="0.2">
      <c r="K16140" s="17">
        <v>16131</v>
      </c>
      <c r="L16140" s="50">
        <v>1.9492808231323594E-3</v>
      </c>
      <c r="M16140" s="50">
        <v>1.9637022133184921E-3</v>
      </c>
      <c r="N16140" s="50">
        <v>5.2999999999999999E-2</v>
      </c>
      <c r="O16140" s="50">
        <v>5.3999999999999999E-2</v>
      </c>
      <c r="R16140" s="59"/>
    </row>
    <row r="16141" spans="11:18" x14ac:dyDescent="0.2">
      <c r="K16141" s="17">
        <v>16132</v>
      </c>
      <c r="L16141" s="50">
        <v>1.8257697391987691E-3</v>
      </c>
      <c r="M16141" s="50">
        <v>1.8402489678243821E-3</v>
      </c>
      <c r="N16141" s="50">
        <v>5.3199999999999997E-2</v>
      </c>
      <c r="O16141" s="50">
        <v>5.4199999999999998E-2</v>
      </c>
      <c r="R16141" s="59"/>
    </row>
    <row r="16142" spans="11:18" x14ac:dyDescent="0.2">
      <c r="K16142" s="17">
        <v>16133</v>
      </c>
      <c r="L16142" s="50">
        <v>1.7052063171152504E-3</v>
      </c>
      <c r="M16142" s="50">
        <v>1.7185429965886222E-3</v>
      </c>
      <c r="N16142" s="50">
        <v>4.9399999999999999E-2</v>
      </c>
      <c r="O16142" s="50">
        <v>4.9399999999999999E-2</v>
      </c>
      <c r="R16142" s="59"/>
    </row>
    <row r="16143" spans="11:18" x14ac:dyDescent="0.2">
      <c r="K16143" s="17">
        <v>16134</v>
      </c>
      <c r="L16143" s="50">
        <v>1.7358046411373581E-3</v>
      </c>
      <c r="M16143" s="50">
        <v>1.7495472179460546E-3</v>
      </c>
      <c r="N16143" s="50">
        <v>5.0799999999999998E-2</v>
      </c>
      <c r="O16143" s="50">
        <v>5.0999999999999997E-2</v>
      </c>
      <c r="R16143" s="59"/>
    </row>
    <row r="16144" spans="11:18" x14ac:dyDescent="0.2">
      <c r="K16144" s="17">
        <v>16135</v>
      </c>
      <c r="L16144" s="50">
        <v>1.6407980368785427E-3</v>
      </c>
      <c r="M16144" s="50">
        <v>1.6544384488395736E-3</v>
      </c>
      <c r="N16144" s="50">
        <v>5.04E-2</v>
      </c>
      <c r="O16144" s="50">
        <v>5.0999999999999997E-2</v>
      </c>
      <c r="R16144" s="59"/>
    </row>
    <row r="16145" spans="11:18" x14ac:dyDescent="0.2">
      <c r="K16145" s="17">
        <v>16136</v>
      </c>
      <c r="L16145" s="50">
        <v>2.0203741233274998E-3</v>
      </c>
      <c r="M16145" s="50">
        <v>2.0350111065427553E-3</v>
      </c>
      <c r="N16145" s="50">
        <v>5.3800000000000001E-2</v>
      </c>
      <c r="O16145" s="50">
        <v>5.4199999999999998E-2</v>
      </c>
      <c r="R16145" s="59"/>
    </row>
    <row r="16146" spans="11:18" x14ac:dyDescent="0.2">
      <c r="K16146" s="17">
        <v>16137</v>
      </c>
      <c r="L16146" s="50">
        <v>1.7297827515106541E-3</v>
      </c>
      <c r="M16146" s="50">
        <v>1.7432920569444572E-3</v>
      </c>
      <c r="N16146" s="50">
        <v>4.9799999999999997E-2</v>
      </c>
      <c r="O16146" s="50">
        <v>5.0200000000000002E-2</v>
      </c>
      <c r="R16146" s="59"/>
    </row>
    <row r="16147" spans="11:18" x14ac:dyDescent="0.2">
      <c r="K16147" s="17">
        <v>16138</v>
      </c>
      <c r="L16147" s="50">
        <v>1.7798211458966223E-3</v>
      </c>
      <c r="M16147" s="50">
        <v>1.7948070782464714E-3</v>
      </c>
      <c r="N16147" s="50">
        <v>5.5199999999999999E-2</v>
      </c>
      <c r="O16147" s="50">
        <v>5.5800000000000002E-2</v>
      </c>
      <c r="R16147" s="59"/>
    </row>
    <row r="16148" spans="11:18" x14ac:dyDescent="0.2">
      <c r="K16148" s="17">
        <v>16139</v>
      </c>
      <c r="L16148" s="50">
        <v>1.6673776056753053E-3</v>
      </c>
      <c r="M16148" s="50">
        <v>1.6807461919678566E-3</v>
      </c>
      <c r="N16148" s="50">
        <v>4.9200000000000001E-2</v>
      </c>
      <c r="O16148" s="50">
        <v>4.9799999999999997E-2</v>
      </c>
      <c r="R16148" s="59"/>
    </row>
    <row r="16149" spans="11:18" x14ac:dyDescent="0.2">
      <c r="K16149" s="17">
        <v>16140</v>
      </c>
      <c r="L16149" s="50">
        <v>1.8525953160263373E-3</v>
      </c>
      <c r="M16149" s="50">
        <v>1.8669777528139977E-3</v>
      </c>
      <c r="N16149" s="50">
        <v>5.2999999999999999E-2</v>
      </c>
      <c r="O16149" s="50">
        <v>5.3400000000000003E-2</v>
      </c>
      <c r="R16149" s="59"/>
    </row>
    <row r="16150" spans="11:18" x14ac:dyDescent="0.2">
      <c r="K16150" s="17">
        <v>16141</v>
      </c>
      <c r="L16150" s="50">
        <v>1.7246414896219221E-3</v>
      </c>
      <c r="M16150" s="50">
        <v>1.7376408007483948E-3</v>
      </c>
      <c r="N16150" s="50">
        <v>4.8000000000000001E-2</v>
      </c>
      <c r="O16150" s="50">
        <v>4.8399999999999999E-2</v>
      </c>
      <c r="R16150" s="59"/>
    </row>
    <row r="16151" spans="11:18" x14ac:dyDescent="0.2">
      <c r="K16151" s="17">
        <v>16142</v>
      </c>
      <c r="L16151" s="50">
        <v>1.7241756659342443E-3</v>
      </c>
      <c r="M16151" s="50">
        <v>1.7376926109455763E-3</v>
      </c>
      <c r="N16151" s="50">
        <v>4.9799999999999997E-2</v>
      </c>
      <c r="O16151" s="50">
        <v>5.0200000000000002E-2</v>
      </c>
      <c r="R16151" s="59"/>
    </row>
    <row r="16152" spans="11:18" x14ac:dyDescent="0.2">
      <c r="K16152" s="17">
        <v>16143</v>
      </c>
      <c r="L16152" s="50">
        <v>1.8417342494510174E-3</v>
      </c>
      <c r="M16152" s="50">
        <v>1.8560116020638049E-3</v>
      </c>
      <c r="N16152" s="50">
        <v>5.2400000000000002E-2</v>
      </c>
      <c r="O16152" s="50">
        <v>5.3199999999999997E-2</v>
      </c>
      <c r="R16152" s="59"/>
    </row>
    <row r="16153" spans="11:18" x14ac:dyDescent="0.2">
      <c r="K16153" s="17">
        <v>16144</v>
      </c>
      <c r="L16153" s="50">
        <v>2.0718048264660679E-3</v>
      </c>
      <c r="M16153" s="50">
        <v>2.0874010832699864E-3</v>
      </c>
      <c r="N16153" s="50">
        <v>5.74E-2</v>
      </c>
      <c r="O16153" s="50">
        <v>5.8200000000000002E-2</v>
      </c>
      <c r="R16153" s="59"/>
    </row>
    <row r="16154" spans="11:18" x14ac:dyDescent="0.2">
      <c r="K16154" s="17">
        <v>16145</v>
      </c>
      <c r="L16154" s="50">
        <v>1.7690370987620274E-3</v>
      </c>
      <c r="M16154" s="50">
        <v>1.7824292914405035E-3</v>
      </c>
      <c r="N16154" s="50">
        <v>4.9200000000000001E-2</v>
      </c>
      <c r="O16154" s="50">
        <v>4.9599999999999998E-2</v>
      </c>
      <c r="R16154" s="59"/>
    </row>
    <row r="16155" spans="11:18" x14ac:dyDescent="0.2">
      <c r="K16155" s="17">
        <v>16146</v>
      </c>
      <c r="L16155" s="50">
        <v>1.8046259402419739E-3</v>
      </c>
      <c r="M16155" s="50">
        <v>1.8192896497839204E-3</v>
      </c>
      <c r="N16155" s="50">
        <v>5.4399999999999997E-2</v>
      </c>
      <c r="O16155" s="50">
        <v>5.4600000000000003E-2</v>
      </c>
      <c r="R16155" s="59"/>
    </row>
    <row r="16156" spans="11:18" x14ac:dyDescent="0.2">
      <c r="K16156" s="17">
        <v>16147</v>
      </c>
      <c r="L16156" s="50">
        <v>1.7404152786453758E-3</v>
      </c>
      <c r="M16156" s="50">
        <v>1.7545911795346714E-3</v>
      </c>
      <c r="N16156" s="50">
        <v>5.2600000000000001E-2</v>
      </c>
      <c r="O16156" s="50">
        <v>5.2600000000000001E-2</v>
      </c>
      <c r="R16156" s="59"/>
    </row>
    <row r="16157" spans="11:18" x14ac:dyDescent="0.2">
      <c r="K16157" s="17">
        <v>16148</v>
      </c>
      <c r="L16157" s="50">
        <v>1.8264624291087109E-3</v>
      </c>
      <c r="M16157" s="50">
        <v>1.8407361487751128E-3</v>
      </c>
      <c r="N16157" s="50">
        <v>5.2600000000000001E-2</v>
      </c>
      <c r="O16157" s="50">
        <v>5.2999999999999999E-2</v>
      </c>
      <c r="R16157" s="59"/>
    </row>
    <row r="16158" spans="11:18" x14ac:dyDescent="0.2">
      <c r="K16158" s="17">
        <v>16149</v>
      </c>
      <c r="L16158" s="50">
        <v>1.5944894108296831E-3</v>
      </c>
      <c r="M16158" s="50">
        <v>1.609012772391656E-3</v>
      </c>
      <c r="N16158" s="50">
        <v>5.3999999999999999E-2</v>
      </c>
      <c r="O16158" s="50">
        <v>5.4399999999999997E-2</v>
      </c>
      <c r="R16158" s="59"/>
    </row>
    <row r="16159" spans="11:18" x14ac:dyDescent="0.2">
      <c r="K16159" s="17">
        <v>16150</v>
      </c>
      <c r="L16159" s="50">
        <v>1.5329827580323333E-3</v>
      </c>
      <c r="M16159" s="50">
        <v>1.5465452228833228E-3</v>
      </c>
      <c r="N16159" s="50">
        <v>5.04E-2</v>
      </c>
      <c r="O16159" s="50">
        <v>5.0599999999999999E-2</v>
      </c>
      <c r="R16159" s="59"/>
    </row>
    <row r="16160" spans="11:18" x14ac:dyDescent="0.2">
      <c r="K16160" s="17">
        <v>16151</v>
      </c>
      <c r="L16160" s="50">
        <v>1.7977458673133875E-3</v>
      </c>
      <c r="M16160" s="50">
        <v>1.8102827843469516E-3</v>
      </c>
      <c r="N16160" s="50">
        <v>4.58E-2</v>
      </c>
      <c r="O16160" s="50">
        <v>4.6399999999999997E-2</v>
      </c>
      <c r="R16160" s="59"/>
    </row>
    <row r="16161" spans="11:18" x14ac:dyDescent="0.2">
      <c r="K16161" s="17">
        <v>16152</v>
      </c>
      <c r="L16161" s="50">
        <v>1.6134708580339116E-3</v>
      </c>
      <c r="M16161" s="50">
        <v>1.6269024602742872E-3</v>
      </c>
      <c r="N16161" s="50">
        <v>4.9599999999999998E-2</v>
      </c>
      <c r="O16161" s="50">
        <v>0.05</v>
      </c>
      <c r="R16161" s="59"/>
    </row>
    <row r="16162" spans="11:18" x14ac:dyDescent="0.2">
      <c r="K16162" s="17">
        <v>16153</v>
      </c>
      <c r="L16162" s="50">
        <v>1.8246412083595097E-3</v>
      </c>
      <c r="M16162" s="50">
        <v>1.8396652849237509E-3</v>
      </c>
      <c r="N16162" s="50">
        <v>5.5599999999999997E-2</v>
      </c>
      <c r="O16162" s="50">
        <v>5.62E-2</v>
      </c>
      <c r="R16162" s="59"/>
    </row>
    <row r="16163" spans="11:18" x14ac:dyDescent="0.2">
      <c r="K16163" s="17">
        <v>16154</v>
      </c>
      <c r="L16163" s="50">
        <v>1.6990697926856384E-3</v>
      </c>
      <c r="M16163" s="50">
        <v>1.7128974212507623E-3</v>
      </c>
      <c r="N16163" s="50">
        <v>5.1200000000000002E-2</v>
      </c>
      <c r="O16163" s="50">
        <v>5.1400000000000001E-2</v>
      </c>
      <c r="R16163" s="59"/>
    </row>
    <row r="16164" spans="11:18" x14ac:dyDescent="0.2">
      <c r="K16164" s="17">
        <v>16155</v>
      </c>
      <c r="L16164" s="50">
        <v>1.6408389418922902E-3</v>
      </c>
      <c r="M16164" s="50">
        <v>1.6543614162665176E-3</v>
      </c>
      <c r="N16164" s="50">
        <v>5.0200000000000002E-2</v>
      </c>
      <c r="O16164" s="50">
        <v>5.0200000000000002E-2</v>
      </c>
      <c r="R16164" s="59"/>
    </row>
    <row r="16165" spans="11:18" x14ac:dyDescent="0.2">
      <c r="K16165" s="17">
        <v>16156</v>
      </c>
      <c r="L16165" s="50">
        <v>1.8044806012320863E-3</v>
      </c>
      <c r="M16165" s="50">
        <v>1.8194335083921199E-3</v>
      </c>
      <c r="N16165" s="50">
        <v>5.5399999999999998E-2</v>
      </c>
      <c r="O16165" s="50">
        <v>5.5599999999999997E-2</v>
      </c>
      <c r="R16165" s="59"/>
    </row>
    <row r="16166" spans="11:18" x14ac:dyDescent="0.2">
      <c r="K16166" s="17">
        <v>16157</v>
      </c>
      <c r="L16166" s="50">
        <v>1.7392434589030305E-3</v>
      </c>
      <c r="M16166" s="50">
        <v>1.7531708418284683E-3</v>
      </c>
      <c r="N16166" s="50">
        <v>5.1400000000000001E-2</v>
      </c>
      <c r="O16166" s="50">
        <v>5.1999999999999998E-2</v>
      </c>
      <c r="R16166" s="59"/>
    </row>
    <row r="16167" spans="11:18" x14ac:dyDescent="0.2">
      <c r="K16167" s="17">
        <v>16158</v>
      </c>
      <c r="L16167" s="50">
        <v>1.6448059790861382E-3</v>
      </c>
      <c r="M16167" s="50">
        <v>1.6583297552351509E-3</v>
      </c>
      <c r="N16167" s="50">
        <v>5.0200000000000002E-2</v>
      </c>
      <c r="O16167" s="50">
        <v>5.0200000000000002E-2</v>
      </c>
      <c r="R16167" s="59"/>
    </row>
    <row r="16168" spans="11:18" x14ac:dyDescent="0.2">
      <c r="K16168" s="17">
        <v>16159</v>
      </c>
      <c r="L16168" s="50">
        <v>1.5533692500412271E-3</v>
      </c>
      <c r="M16168" s="50">
        <v>1.5658335151544547E-3</v>
      </c>
      <c r="N16168" s="50">
        <v>4.6199999999999998E-2</v>
      </c>
      <c r="O16168" s="50">
        <v>4.6399999999999997E-2</v>
      </c>
      <c r="R16168" s="59"/>
    </row>
    <row r="16169" spans="11:18" x14ac:dyDescent="0.2">
      <c r="K16169" s="17">
        <v>16160</v>
      </c>
      <c r="L16169" s="50">
        <v>1.4975663072077723E-3</v>
      </c>
      <c r="M16169" s="50">
        <v>1.5106505432237486E-3</v>
      </c>
      <c r="N16169" s="50">
        <v>4.8399999999999999E-2</v>
      </c>
      <c r="O16169" s="50">
        <v>4.8800000000000003E-2</v>
      </c>
      <c r="R16169" s="59"/>
    </row>
    <row r="16170" spans="11:18" x14ac:dyDescent="0.2">
      <c r="K16170" s="17">
        <v>16161</v>
      </c>
      <c r="L16170" s="50">
        <v>1.8313738145641812E-3</v>
      </c>
      <c r="M16170" s="50">
        <v>1.845062271008831E-3</v>
      </c>
      <c r="N16170" s="50">
        <v>5.0599999999999999E-2</v>
      </c>
      <c r="O16170" s="50">
        <v>5.0599999999999999E-2</v>
      </c>
      <c r="R16170" s="59"/>
    </row>
    <row r="16171" spans="11:18" x14ac:dyDescent="0.2">
      <c r="K16171" s="17">
        <v>16162</v>
      </c>
      <c r="L16171" s="50">
        <v>1.9813052418097866E-3</v>
      </c>
      <c r="M16171" s="50">
        <v>1.99551421320292E-3</v>
      </c>
      <c r="N16171" s="50">
        <v>5.2400000000000002E-2</v>
      </c>
      <c r="O16171" s="50">
        <v>5.2600000000000001E-2</v>
      </c>
      <c r="R16171" s="59"/>
    </row>
    <row r="16172" spans="11:18" x14ac:dyDescent="0.2">
      <c r="K16172" s="17">
        <v>16163</v>
      </c>
      <c r="L16172" s="50">
        <v>1.8594193823878637E-3</v>
      </c>
      <c r="M16172" s="50">
        <v>1.8736955240075677E-3</v>
      </c>
      <c r="N16172" s="50">
        <v>5.28E-2</v>
      </c>
      <c r="O16172" s="50">
        <v>5.2999999999999999E-2</v>
      </c>
      <c r="R16172" s="59"/>
    </row>
    <row r="16173" spans="11:18" x14ac:dyDescent="0.2">
      <c r="K16173" s="17">
        <v>16164</v>
      </c>
      <c r="L16173" s="50">
        <v>1.6370889034044911E-3</v>
      </c>
      <c r="M16173" s="50">
        <v>1.6504769356593166E-3</v>
      </c>
      <c r="N16173" s="50">
        <v>4.9599999999999998E-2</v>
      </c>
      <c r="O16173" s="50">
        <v>4.9799999999999997E-2</v>
      </c>
      <c r="R16173" s="59"/>
    </row>
    <row r="16174" spans="11:18" x14ac:dyDescent="0.2">
      <c r="K16174" s="17">
        <v>16165</v>
      </c>
      <c r="L16174" s="50">
        <v>1.8081882125527112E-3</v>
      </c>
      <c r="M16174" s="50">
        <v>1.822798837096879E-3</v>
      </c>
      <c r="N16174" s="50">
        <v>5.3999999999999999E-2</v>
      </c>
      <c r="O16174" s="50">
        <v>5.4600000000000003E-2</v>
      </c>
      <c r="R16174" s="59"/>
    </row>
    <row r="16175" spans="11:18" x14ac:dyDescent="0.2">
      <c r="K16175" s="17">
        <v>16166</v>
      </c>
      <c r="L16175" s="50">
        <v>1.6377776233717594E-3</v>
      </c>
      <c r="M16175" s="50">
        <v>1.6525048929608044E-3</v>
      </c>
      <c r="N16175" s="50">
        <v>5.4800000000000001E-2</v>
      </c>
      <c r="O16175" s="50">
        <v>5.5199999999999999E-2</v>
      </c>
      <c r="R16175" s="59"/>
    </row>
    <row r="16176" spans="11:18" x14ac:dyDescent="0.2">
      <c r="K16176" s="17">
        <v>16167</v>
      </c>
      <c r="L16176" s="50">
        <v>1.8402832793760801E-3</v>
      </c>
      <c r="M16176" s="50">
        <v>1.8543917830688536E-3</v>
      </c>
      <c r="N16176" s="50">
        <v>5.2200000000000003E-2</v>
      </c>
      <c r="O16176" s="50">
        <v>5.2400000000000002E-2</v>
      </c>
      <c r="R16176" s="59"/>
    </row>
    <row r="16177" spans="11:18" x14ac:dyDescent="0.2">
      <c r="K16177" s="17">
        <v>16168</v>
      </c>
      <c r="L16177" s="50">
        <v>1.7906131308217802E-3</v>
      </c>
      <c r="M16177" s="50">
        <v>1.8044976616758909E-3</v>
      </c>
      <c r="N16177" s="50">
        <v>5.1400000000000001E-2</v>
      </c>
      <c r="O16177" s="50">
        <v>5.16E-2</v>
      </c>
      <c r="R16177" s="59"/>
    </row>
    <row r="16178" spans="11:18" x14ac:dyDescent="0.2">
      <c r="K16178" s="17">
        <v>16169</v>
      </c>
      <c r="L16178" s="50">
        <v>1.7713018916449546E-3</v>
      </c>
      <c r="M16178" s="50">
        <v>1.7844973631556968E-3</v>
      </c>
      <c r="N16178" s="50">
        <v>4.8599999999999997E-2</v>
      </c>
      <c r="O16178" s="50">
        <v>4.8800000000000003E-2</v>
      </c>
      <c r="R16178" s="59"/>
    </row>
    <row r="16179" spans="11:18" x14ac:dyDescent="0.2">
      <c r="K16179" s="17">
        <v>16170</v>
      </c>
      <c r="L16179" s="50">
        <v>1.690883745453096E-3</v>
      </c>
      <c r="M16179" s="50">
        <v>1.7031323272912865E-3</v>
      </c>
      <c r="N16179" s="50">
        <v>4.5199999999999997E-2</v>
      </c>
      <c r="O16179" s="50">
        <v>4.5400000000000003E-2</v>
      </c>
      <c r="R16179" s="59"/>
    </row>
    <row r="16180" spans="11:18" x14ac:dyDescent="0.2">
      <c r="K16180" s="17">
        <v>16171</v>
      </c>
      <c r="L16180" s="50">
        <v>1.8673316333721734E-3</v>
      </c>
      <c r="M16180" s="50">
        <v>1.8821691314752358E-3</v>
      </c>
      <c r="N16180" s="50">
        <v>5.4600000000000003E-2</v>
      </c>
      <c r="O16180" s="50">
        <v>5.5199999999999999E-2</v>
      </c>
      <c r="R16180" s="59"/>
    </row>
    <row r="16181" spans="11:18" x14ac:dyDescent="0.2">
      <c r="K16181" s="17">
        <v>16172</v>
      </c>
      <c r="L16181" s="50">
        <v>1.9320970720025511E-3</v>
      </c>
      <c r="M16181" s="50">
        <v>1.9465531065404975E-3</v>
      </c>
      <c r="N16181" s="50">
        <v>5.3400000000000003E-2</v>
      </c>
      <c r="O16181" s="50">
        <v>5.3600000000000002E-2</v>
      </c>
      <c r="R16181" s="59"/>
    </row>
    <row r="16182" spans="11:18" x14ac:dyDescent="0.2">
      <c r="K16182" s="17">
        <v>16173</v>
      </c>
      <c r="L16182" s="50">
        <v>1.7738040056303117E-3</v>
      </c>
      <c r="M16182" s="50">
        <v>1.7880943214178724E-3</v>
      </c>
      <c r="N16182" s="50">
        <v>5.2999999999999999E-2</v>
      </c>
      <c r="O16182" s="50">
        <v>5.2999999999999999E-2</v>
      </c>
      <c r="R16182" s="59"/>
    </row>
    <row r="16183" spans="11:18" x14ac:dyDescent="0.2">
      <c r="K16183" s="17">
        <v>16174</v>
      </c>
      <c r="L16183" s="50">
        <v>1.9829227521267743E-3</v>
      </c>
      <c r="M16183" s="50">
        <v>1.9981323556000773E-3</v>
      </c>
      <c r="N16183" s="50">
        <v>5.62E-2</v>
      </c>
      <c r="O16183" s="50">
        <v>5.6399999999999999E-2</v>
      </c>
      <c r="R16183" s="59"/>
    </row>
    <row r="16184" spans="11:18" x14ac:dyDescent="0.2">
      <c r="K16184" s="17">
        <v>16175</v>
      </c>
      <c r="L16184" s="50">
        <v>1.5500463251800856E-3</v>
      </c>
      <c r="M16184" s="50">
        <v>1.5633750435092931E-3</v>
      </c>
      <c r="N16184" s="50">
        <v>4.9399999999999999E-2</v>
      </c>
      <c r="O16184" s="50">
        <v>4.9599999999999998E-2</v>
      </c>
      <c r="R16184" s="59"/>
    </row>
    <row r="16185" spans="11:18" x14ac:dyDescent="0.2">
      <c r="K16185" s="17">
        <v>16176</v>
      </c>
      <c r="L16185" s="50">
        <v>1.5861122670025422E-3</v>
      </c>
      <c r="M16185" s="50">
        <v>1.5995744819884473E-3</v>
      </c>
      <c r="N16185" s="50">
        <v>0.05</v>
      </c>
      <c r="O16185" s="50">
        <v>5.04E-2</v>
      </c>
      <c r="R16185" s="59"/>
    </row>
    <row r="16186" spans="11:18" x14ac:dyDescent="0.2">
      <c r="K16186" s="17">
        <v>16177</v>
      </c>
      <c r="L16186" s="50">
        <v>1.7001101418473137E-3</v>
      </c>
      <c r="M16186" s="50">
        <v>1.7135297281996834E-3</v>
      </c>
      <c r="N16186" s="50">
        <v>4.9599999999999998E-2</v>
      </c>
      <c r="O16186" s="50">
        <v>0.05</v>
      </c>
      <c r="R16186" s="59"/>
    </row>
    <row r="16187" spans="11:18" x14ac:dyDescent="0.2">
      <c r="K16187" s="17">
        <v>16178</v>
      </c>
      <c r="L16187" s="50">
        <v>1.4967987859961878E-3</v>
      </c>
      <c r="M16187" s="50">
        <v>1.5106007785920276E-3</v>
      </c>
      <c r="N16187" s="50">
        <v>5.1400000000000001E-2</v>
      </c>
      <c r="O16187" s="50">
        <v>5.16E-2</v>
      </c>
      <c r="R16187" s="59"/>
    </row>
    <row r="16188" spans="11:18" x14ac:dyDescent="0.2">
      <c r="K16188" s="17">
        <v>16179</v>
      </c>
      <c r="L16188" s="50">
        <v>1.6986845087023884E-3</v>
      </c>
      <c r="M16188" s="50">
        <v>1.7125633850310982E-3</v>
      </c>
      <c r="N16188" s="50">
        <v>5.1400000000000001E-2</v>
      </c>
      <c r="O16188" s="50">
        <v>5.16E-2</v>
      </c>
      <c r="R16188" s="59"/>
    </row>
    <row r="16189" spans="11:18" x14ac:dyDescent="0.2">
      <c r="K16189" s="17">
        <v>16180</v>
      </c>
      <c r="L16189" s="50">
        <v>1.8303849427340993E-3</v>
      </c>
      <c r="M16189" s="50">
        <v>1.8449454175751057E-3</v>
      </c>
      <c r="N16189" s="50">
        <v>5.3800000000000001E-2</v>
      </c>
      <c r="O16189" s="50">
        <v>5.4199999999999998E-2</v>
      </c>
      <c r="R16189" s="59"/>
    </row>
    <row r="16190" spans="11:18" x14ac:dyDescent="0.2">
      <c r="K16190" s="17">
        <v>16181</v>
      </c>
      <c r="L16190" s="50">
        <v>1.5704648188670355E-3</v>
      </c>
      <c r="M16190" s="50">
        <v>1.5838831644750962E-3</v>
      </c>
      <c r="N16190" s="50">
        <v>4.9399999999999999E-2</v>
      </c>
      <c r="O16190" s="50">
        <v>5.04E-2</v>
      </c>
      <c r="R16190" s="59"/>
    </row>
    <row r="16191" spans="11:18" x14ac:dyDescent="0.2">
      <c r="K16191" s="17">
        <v>16182</v>
      </c>
      <c r="L16191" s="50">
        <v>1.7969979973751077E-3</v>
      </c>
      <c r="M16191" s="50">
        <v>1.8111481653062299E-3</v>
      </c>
      <c r="N16191" s="50">
        <v>5.1799999999999999E-2</v>
      </c>
      <c r="O16191" s="50">
        <v>5.28E-2</v>
      </c>
      <c r="R16191" s="59"/>
    </row>
    <row r="16192" spans="11:18" x14ac:dyDescent="0.2">
      <c r="K16192" s="17">
        <v>16183</v>
      </c>
      <c r="L16192" s="50">
        <v>1.6216834006628818E-3</v>
      </c>
      <c r="M16192" s="50">
        <v>1.6346999585347384E-3</v>
      </c>
      <c r="N16192" s="50">
        <v>4.82E-2</v>
      </c>
      <c r="O16192" s="50">
        <v>4.8599999999999997E-2</v>
      </c>
      <c r="R16192" s="59"/>
    </row>
    <row r="16193" spans="11:18" x14ac:dyDescent="0.2">
      <c r="K16193" s="17">
        <v>16184</v>
      </c>
      <c r="L16193" s="50">
        <v>1.5836099134381664E-3</v>
      </c>
      <c r="M16193" s="50">
        <v>1.596866077973858E-3</v>
      </c>
      <c r="N16193" s="50">
        <v>4.9200000000000001E-2</v>
      </c>
      <c r="O16193" s="50">
        <v>4.9399999999999999E-2</v>
      </c>
      <c r="R16193" s="59"/>
    </row>
    <row r="16194" spans="11:18" x14ac:dyDescent="0.2">
      <c r="K16194" s="17">
        <v>16185</v>
      </c>
      <c r="L16194" s="50">
        <v>1.570557564118524E-3</v>
      </c>
      <c r="M16194" s="50">
        <v>1.5836008692378988E-3</v>
      </c>
      <c r="N16194" s="50">
        <v>4.82E-2</v>
      </c>
      <c r="O16194" s="50">
        <v>4.8599999999999997E-2</v>
      </c>
      <c r="R16194" s="59"/>
    </row>
    <row r="16195" spans="11:18" x14ac:dyDescent="0.2">
      <c r="K16195" s="17">
        <v>16186</v>
      </c>
      <c r="L16195" s="50">
        <v>1.6777966508620399E-3</v>
      </c>
      <c r="M16195" s="50">
        <v>1.6920554620411348E-3</v>
      </c>
      <c r="N16195" s="50">
        <v>5.2999999999999999E-2</v>
      </c>
      <c r="O16195" s="50">
        <v>5.2999999999999999E-2</v>
      </c>
      <c r="R16195" s="59"/>
    </row>
    <row r="16196" spans="11:18" x14ac:dyDescent="0.2">
      <c r="K16196" s="17">
        <v>16187</v>
      </c>
      <c r="L16196" s="50">
        <v>1.8969933322309639E-3</v>
      </c>
      <c r="M16196" s="50">
        <v>1.9112227535203307E-3</v>
      </c>
      <c r="N16196" s="50">
        <v>5.2200000000000003E-2</v>
      </c>
      <c r="O16196" s="50">
        <v>5.28E-2</v>
      </c>
      <c r="R16196" s="59"/>
    </row>
    <row r="16197" spans="11:18" x14ac:dyDescent="0.2">
      <c r="K16197" s="17">
        <v>16188</v>
      </c>
      <c r="L16197" s="50">
        <v>1.6889864388296256E-3</v>
      </c>
      <c r="M16197" s="50">
        <v>1.7020429125670273E-3</v>
      </c>
      <c r="N16197" s="50">
        <v>4.82E-2</v>
      </c>
      <c r="O16197" s="50">
        <v>4.8800000000000003E-2</v>
      </c>
      <c r="R16197" s="59"/>
    </row>
    <row r="16198" spans="11:18" x14ac:dyDescent="0.2">
      <c r="K16198" s="17">
        <v>16189</v>
      </c>
      <c r="L16198" s="50">
        <v>1.71711001147311E-3</v>
      </c>
      <c r="M16198" s="50">
        <v>1.7305563404946679E-3</v>
      </c>
      <c r="N16198" s="50">
        <v>4.9599999999999998E-2</v>
      </c>
      <c r="O16198" s="50">
        <v>0.05</v>
      </c>
      <c r="R16198" s="59"/>
    </row>
    <row r="16199" spans="11:18" x14ac:dyDescent="0.2">
      <c r="K16199" s="17">
        <v>16190</v>
      </c>
      <c r="L16199" s="50">
        <v>1.7727188134433348E-3</v>
      </c>
      <c r="M16199" s="50">
        <v>1.7864584697575186E-3</v>
      </c>
      <c r="N16199" s="50">
        <v>5.0599999999999999E-2</v>
      </c>
      <c r="O16199" s="50">
        <v>5.0999999999999997E-2</v>
      </c>
      <c r="R16199" s="59"/>
    </row>
    <row r="16200" spans="11:18" x14ac:dyDescent="0.2">
      <c r="K16200" s="17">
        <v>16191</v>
      </c>
      <c r="L16200" s="50">
        <v>1.4079780302624144E-3</v>
      </c>
      <c r="M16200" s="50">
        <v>1.4207116932593478E-3</v>
      </c>
      <c r="N16200" s="50">
        <v>4.7399999999999998E-2</v>
      </c>
      <c r="O16200" s="50">
        <v>4.7600000000000003E-2</v>
      </c>
      <c r="R16200" s="59"/>
    </row>
    <row r="16201" spans="11:18" x14ac:dyDescent="0.2">
      <c r="K16201" s="17">
        <v>16192</v>
      </c>
      <c r="L16201" s="50">
        <v>1.9096645176985365E-3</v>
      </c>
      <c r="M16201" s="50">
        <v>1.9241546035112301E-3</v>
      </c>
      <c r="N16201" s="50">
        <v>5.3600000000000002E-2</v>
      </c>
      <c r="O16201" s="50">
        <v>5.3600000000000002E-2</v>
      </c>
      <c r="R16201" s="59"/>
    </row>
    <row r="16202" spans="11:18" x14ac:dyDescent="0.2">
      <c r="K16202" s="17">
        <v>16193</v>
      </c>
      <c r="L16202" s="50">
        <v>1.7399331423036736E-3</v>
      </c>
      <c r="M16202" s="50">
        <v>1.7541336709765887E-3</v>
      </c>
      <c r="N16202" s="50">
        <v>5.2600000000000001E-2</v>
      </c>
      <c r="O16202" s="50">
        <v>5.2999999999999999E-2</v>
      </c>
      <c r="R16202" s="59"/>
    </row>
    <row r="16203" spans="11:18" x14ac:dyDescent="0.2">
      <c r="K16203" s="17">
        <v>16194</v>
      </c>
      <c r="L16203" s="50">
        <v>1.8014850667069893E-3</v>
      </c>
      <c r="M16203" s="50">
        <v>1.8154302118642157E-3</v>
      </c>
      <c r="N16203" s="50">
        <v>5.1400000000000001E-2</v>
      </c>
      <c r="O16203" s="50">
        <v>5.1799999999999999E-2</v>
      </c>
      <c r="R16203" s="59"/>
    </row>
    <row r="16204" spans="11:18" x14ac:dyDescent="0.2">
      <c r="K16204" s="17">
        <v>16195</v>
      </c>
      <c r="L16204" s="50">
        <v>1.809548621702909E-3</v>
      </c>
      <c r="M16204" s="50">
        <v>1.822989524980925E-3</v>
      </c>
      <c r="N16204" s="50">
        <v>4.9399999999999999E-2</v>
      </c>
      <c r="O16204" s="50">
        <v>0.05</v>
      </c>
      <c r="R16204" s="59"/>
    </row>
    <row r="16205" spans="11:18" x14ac:dyDescent="0.2">
      <c r="K16205" s="17">
        <v>16196</v>
      </c>
      <c r="L16205" s="50">
        <v>1.8347971030140166E-3</v>
      </c>
      <c r="M16205" s="50">
        <v>1.8492365557880993E-3</v>
      </c>
      <c r="N16205" s="50">
        <v>5.3400000000000003E-2</v>
      </c>
      <c r="O16205" s="50">
        <v>5.3600000000000002E-2</v>
      </c>
      <c r="R16205" s="59"/>
    </row>
    <row r="16206" spans="11:18" x14ac:dyDescent="0.2">
      <c r="K16206" s="17">
        <v>16197</v>
      </c>
      <c r="L16206" s="50">
        <v>1.6705022003176341E-3</v>
      </c>
      <c r="M16206" s="50">
        <v>1.6844999716913631E-3</v>
      </c>
      <c r="N16206" s="50">
        <v>5.1999999999999998E-2</v>
      </c>
      <c r="O16206" s="50">
        <v>5.1999999999999998E-2</v>
      </c>
      <c r="R16206" s="59"/>
    </row>
    <row r="16207" spans="11:18" x14ac:dyDescent="0.2">
      <c r="K16207" s="17">
        <v>16198</v>
      </c>
      <c r="L16207" s="50">
        <v>1.8941799535968297E-3</v>
      </c>
      <c r="M16207" s="50">
        <v>1.9073546356306128E-3</v>
      </c>
      <c r="N16207" s="50">
        <v>4.82E-2</v>
      </c>
      <c r="O16207" s="50">
        <v>4.8599999999999997E-2</v>
      </c>
      <c r="R16207" s="59"/>
    </row>
    <row r="16208" spans="11:18" x14ac:dyDescent="0.2">
      <c r="K16208" s="17">
        <v>16199</v>
      </c>
      <c r="L16208" s="50">
        <v>1.335270889924771E-3</v>
      </c>
      <c r="M16208" s="50">
        <v>1.3478571203625492E-3</v>
      </c>
      <c r="N16208" s="50">
        <v>4.6800000000000001E-2</v>
      </c>
      <c r="O16208" s="50">
        <v>4.7E-2</v>
      </c>
      <c r="R16208" s="59"/>
    </row>
    <row r="16209" spans="11:18" x14ac:dyDescent="0.2">
      <c r="K16209" s="17">
        <v>16200</v>
      </c>
      <c r="L16209" s="50">
        <v>1.4552788479639284E-3</v>
      </c>
      <c r="M16209" s="50">
        <v>1.4672306109468729E-3</v>
      </c>
      <c r="N16209" s="50">
        <v>4.3999999999999997E-2</v>
      </c>
      <c r="O16209" s="50">
        <v>4.4600000000000001E-2</v>
      </c>
      <c r="R16209" s="59"/>
    </row>
    <row r="16210" spans="11:18" x14ac:dyDescent="0.2">
      <c r="K16210" s="17">
        <v>16201</v>
      </c>
      <c r="L16210" s="50">
        <v>1.6714126802260911E-3</v>
      </c>
      <c r="M16210" s="50">
        <v>1.684277936865918E-3</v>
      </c>
      <c r="N16210" s="50">
        <v>4.7600000000000003E-2</v>
      </c>
      <c r="O16210" s="50">
        <v>4.8000000000000001E-2</v>
      </c>
      <c r="R16210" s="59"/>
    </row>
    <row r="16211" spans="11:18" x14ac:dyDescent="0.2">
      <c r="K16211" s="17">
        <v>16202</v>
      </c>
      <c r="L16211" s="50">
        <v>1.4892181616128358E-3</v>
      </c>
      <c r="M16211" s="50">
        <v>1.5019753008033555E-3</v>
      </c>
      <c r="N16211" s="50">
        <v>4.7199999999999999E-2</v>
      </c>
      <c r="O16211" s="50">
        <v>4.7800000000000002E-2</v>
      </c>
      <c r="R16211" s="59"/>
    </row>
    <row r="16212" spans="11:18" x14ac:dyDescent="0.2">
      <c r="K16212" s="17">
        <v>16203</v>
      </c>
      <c r="L16212" s="50">
        <v>1.9021694075410964E-3</v>
      </c>
      <c r="M16212" s="50">
        <v>1.9165946558989254E-3</v>
      </c>
      <c r="N16212" s="50">
        <v>5.2999999999999999E-2</v>
      </c>
      <c r="O16212" s="50">
        <v>5.3600000000000002E-2</v>
      </c>
      <c r="R16212" s="59"/>
    </row>
    <row r="16213" spans="11:18" x14ac:dyDescent="0.2">
      <c r="K16213" s="17">
        <v>16204</v>
      </c>
      <c r="L16213" s="50">
        <v>1.8663483670624582E-3</v>
      </c>
      <c r="M16213" s="50">
        <v>1.880686556929257E-3</v>
      </c>
      <c r="N16213" s="50">
        <v>5.28E-2</v>
      </c>
      <c r="O16213" s="50">
        <v>5.3199999999999997E-2</v>
      </c>
      <c r="R16213" s="59"/>
    </row>
    <row r="16214" spans="11:18" x14ac:dyDescent="0.2">
      <c r="K16214" s="17">
        <v>16205</v>
      </c>
      <c r="L16214" s="50">
        <v>1.7709985819932576E-3</v>
      </c>
      <c r="M16214" s="50">
        <v>1.7850143504144524E-3</v>
      </c>
      <c r="N16214" s="50">
        <v>5.1799999999999999E-2</v>
      </c>
      <c r="O16214" s="50">
        <v>5.2200000000000003E-2</v>
      </c>
      <c r="R16214" s="59"/>
    </row>
    <row r="16215" spans="11:18" x14ac:dyDescent="0.2">
      <c r="K16215" s="17">
        <v>16206</v>
      </c>
      <c r="L16215" s="50">
        <v>1.8505180623144216E-3</v>
      </c>
      <c r="M16215" s="50">
        <v>1.8641840758247743E-3</v>
      </c>
      <c r="N16215" s="50">
        <v>5.0200000000000002E-2</v>
      </c>
      <c r="O16215" s="50">
        <v>5.0599999999999999E-2</v>
      </c>
      <c r="R16215" s="59"/>
    </row>
    <row r="16216" spans="11:18" x14ac:dyDescent="0.2">
      <c r="K16216" s="17">
        <v>16207</v>
      </c>
      <c r="L16216" s="50">
        <v>1.5986460964687479E-3</v>
      </c>
      <c r="M16216" s="50">
        <v>1.6120512668920447E-3</v>
      </c>
      <c r="N16216" s="50">
        <v>4.9799999999999997E-2</v>
      </c>
      <c r="O16216" s="50">
        <v>4.9799999999999997E-2</v>
      </c>
      <c r="R16216" s="59"/>
    </row>
    <row r="16217" spans="11:18" x14ac:dyDescent="0.2">
      <c r="K16217" s="17">
        <v>16208</v>
      </c>
      <c r="L16217" s="50">
        <v>1.7841972931760808E-3</v>
      </c>
      <c r="M16217" s="50">
        <v>1.7983358318105604E-3</v>
      </c>
      <c r="N16217" s="50">
        <v>5.2400000000000002E-2</v>
      </c>
      <c r="O16217" s="50">
        <v>5.2400000000000002E-2</v>
      </c>
      <c r="R16217" s="59"/>
    </row>
    <row r="16218" spans="11:18" x14ac:dyDescent="0.2">
      <c r="K16218" s="17">
        <v>16209</v>
      </c>
      <c r="L16218" s="50">
        <v>1.8020571625576242E-3</v>
      </c>
      <c r="M16218" s="50">
        <v>1.8166864771551776E-3</v>
      </c>
      <c r="N16218" s="50">
        <v>5.4199999999999998E-2</v>
      </c>
      <c r="O16218" s="50">
        <v>5.4399999999999997E-2</v>
      </c>
      <c r="R16218" s="59"/>
    </row>
    <row r="16219" spans="11:18" x14ac:dyDescent="0.2">
      <c r="K16219" s="17">
        <v>16210</v>
      </c>
      <c r="L16219" s="50">
        <v>1.6083480337639752E-3</v>
      </c>
      <c r="M16219" s="50">
        <v>1.6209464090853338E-3</v>
      </c>
      <c r="N16219" s="50">
        <v>4.6600000000000003E-2</v>
      </c>
      <c r="O16219" s="50">
        <v>4.7E-2</v>
      </c>
      <c r="R16219" s="59"/>
    </row>
    <row r="16220" spans="11:18" x14ac:dyDescent="0.2">
      <c r="K16220" s="17">
        <v>16211</v>
      </c>
      <c r="L16220" s="50">
        <v>1.7964961966877382E-3</v>
      </c>
      <c r="M16220" s="50">
        <v>1.8109377409803631E-3</v>
      </c>
      <c r="N16220" s="50">
        <v>5.3400000000000003E-2</v>
      </c>
      <c r="O16220" s="50">
        <v>5.3800000000000001E-2</v>
      </c>
      <c r="R16220" s="59"/>
    </row>
    <row r="16221" spans="11:18" x14ac:dyDescent="0.2">
      <c r="K16221" s="17">
        <v>16212</v>
      </c>
      <c r="L16221" s="50">
        <v>1.9586210507667738E-3</v>
      </c>
      <c r="M16221" s="50">
        <v>1.9733386417159176E-3</v>
      </c>
      <c r="N16221" s="50">
        <v>5.4199999999999998E-2</v>
      </c>
      <c r="O16221" s="50">
        <v>5.4600000000000003E-2</v>
      </c>
      <c r="R16221" s="59"/>
    </row>
    <row r="16222" spans="11:18" x14ac:dyDescent="0.2">
      <c r="K16222" s="17">
        <v>16213</v>
      </c>
      <c r="L16222" s="50">
        <v>1.7566539748096715E-3</v>
      </c>
      <c r="M16222" s="50">
        <v>1.7707051414720483E-3</v>
      </c>
      <c r="N16222" s="50">
        <v>5.1999999999999998E-2</v>
      </c>
      <c r="O16222" s="50">
        <v>5.2200000000000003E-2</v>
      </c>
      <c r="R16222" s="59"/>
    </row>
    <row r="16223" spans="11:18" x14ac:dyDescent="0.2">
      <c r="K16223" s="17">
        <v>16214</v>
      </c>
      <c r="L16223" s="50">
        <v>1.8456039747141802E-3</v>
      </c>
      <c r="M16223" s="50">
        <v>1.8596709278907802E-3</v>
      </c>
      <c r="N16223" s="50">
        <v>5.1999999999999998E-2</v>
      </c>
      <c r="O16223" s="50">
        <v>5.2200000000000003E-2</v>
      </c>
      <c r="R16223" s="59"/>
    </row>
    <row r="16224" spans="11:18" x14ac:dyDescent="0.2">
      <c r="K16224" s="17">
        <v>16215</v>
      </c>
      <c r="L16224" s="50">
        <v>1.65396415702807E-3</v>
      </c>
      <c r="M16224" s="50">
        <v>1.6667505918880161E-3</v>
      </c>
      <c r="N16224" s="50">
        <v>4.7199999999999999E-2</v>
      </c>
      <c r="O16224" s="50">
        <v>4.7800000000000002E-2</v>
      </c>
      <c r="R16224" s="59"/>
    </row>
    <row r="16225" spans="11:18" x14ac:dyDescent="0.2">
      <c r="K16225" s="17">
        <v>16216</v>
      </c>
      <c r="L16225" s="50">
        <v>1.6342361015402851E-3</v>
      </c>
      <c r="M16225" s="50">
        <v>1.6479357781699132E-3</v>
      </c>
      <c r="N16225" s="50">
        <v>5.0599999999999999E-2</v>
      </c>
      <c r="O16225" s="50">
        <v>5.0999999999999997E-2</v>
      </c>
      <c r="R16225" s="59"/>
    </row>
    <row r="16226" spans="11:18" x14ac:dyDescent="0.2">
      <c r="K16226" s="17">
        <v>16217</v>
      </c>
      <c r="L16226" s="50">
        <v>1.4078882869819269E-3</v>
      </c>
      <c r="M16226" s="50">
        <v>1.4205825895959852E-3</v>
      </c>
      <c r="N16226" s="50">
        <v>4.7199999999999999E-2</v>
      </c>
      <c r="O16226" s="50">
        <v>4.7399999999999998E-2</v>
      </c>
      <c r="R16226" s="59"/>
    </row>
    <row r="16227" spans="11:18" x14ac:dyDescent="0.2">
      <c r="K16227" s="17">
        <v>16218</v>
      </c>
      <c r="L16227" s="50">
        <v>1.5557193534793293E-3</v>
      </c>
      <c r="M16227" s="50">
        <v>1.5699355416831761E-3</v>
      </c>
      <c r="N16227" s="50">
        <v>5.28E-2</v>
      </c>
      <c r="O16227" s="50">
        <v>5.2999999999999999E-2</v>
      </c>
      <c r="R16227" s="59"/>
    </row>
    <row r="16228" spans="11:18" x14ac:dyDescent="0.2">
      <c r="K16228" s="17">
        <v>16219</v>
      </c>
      <c r="L16228" s="50">
        <v>1.6498138881872308E-3</v>
      </c>
      <c r="M16228" s="50">
        <v>1.6639858263599119E-3</v>
      </c>
      <c r="N16228" s="50">
        <v>5.2200000000000003E-2</v>
      </c>
      <c r="O16228" s="50">
        <v>5.2999999999999999E-2</v>
      </c>
      <c r="R16228" s="59"/>
    </row>
    <row r="16229" spans="11:18" x14ac:dyDescent="0.2">
      <c r="K16229" s="17">
        <v>16220</v>
      </c>
      <c r="L16229" s="50">
        <v>1.472769359157806E-3</v>
      </c>
      <c r="M16229" s="50">
        <v>1.4853610635371989E-3</v>
      </c>
      <c r="N16229" s="50">
        <v>4.6800000000000001E-2</v>
      </c>
      <c r="O16229" s="50">
        <v>4.7E-2</v>
      </c>
      <c r="R16229" s="59"/>
    </row>
    <row r="16230" spans="11:18" x14ac:dyDescent="0.2">
      <c r="K16230" s="17">
        <v>16221</v>
      </c>
      <c r="L16230" s="50">
        <v>1.6375651688027004E-3</v>
      </c>
      <c r="M16230" s="50">
        <v>1.6514486735010698E-3</v>
      </c>
      <c r="N16230" s="50">
        <v>5.16E-2</v>
      </c>
      <c r="O16230" s="50">
        <v>5.16E-2</v>
      </c>
      <c r="R16230" s="59"/>
    </row>
    <row r="16231" spans="11:18" x14ac:dyDescent="0.2">
      <c r="K16231" s="17">
        <v>16222</v>
      </c>
      <c r="L16231" s="50">
        <v>1.6905263553539324E-3</v>
      </c>
      <c r="M16231" s="50">
        <v>1.7038294545715963E-3</v>
      </c>
      <c r="N16231" s="50">
        <v>4.9000000000000002E-2</v>
      </c>
      <c r="O16231" s="50">
        <v>4.9399999999999999E-2</v>
      </c>
      <c r="R16231" s="59"/>
    </row>
    <row r="16232" spans="11:18" x14ac:dyDescent="0.2">
      <c r="K16232" s="17">
        <v>16223</v>
      </c>
      <c r="L16232" s="50">
        <v>1.8516713987661146E-3</v>
      </c>
      <c r="M16232" s="50">
        <v>1.865166335643017E-3</v>
      </c>
      <c r="N16232" s="50">
        <v>4.9799999999999997E-2</v>
      </c>
      <c r="O16232" s="50">
        <v>0.05</v>
      </c>
      <c r="R16232" s="59"/>
    </row>
    <row r="16233" spans="11:18" x14ac:dyDescent="0.2">
      <c r="K16233" s="17">
        <v>16224</v>
      </c>
      <c r="L16233" s="50">
        <v>1.650964428153991E-3</v>
      </c>
      <c r="M16233" s="50">
        <v>1.6644836966049983E-3</v>
      </c>
      <c r="N16233" s="50">
        <v>0.05</v>
      </c>
      <c r="O16233" s="50">
        <v>5.0599999999999999E-2</v>
      </c>
      <c r="R16233" s="59"/>
    </row>
    <row r="16234" spans="11:18" x14ac:dyDescent="0.2">
      <c r="K16234" s="17">
        <v>16225</v>
      </c>
      <c r="L16234" s="50">
        <v>1.7216692770162037E-3</v>
      </c>
      <c r="M16234" s="50">
        <v>1.7350246085473589E-3</v>
      </c>
      <c r="N16234" s="50">
        <v>4.9200000000000001E-2</v>
      </c>
      <c r="O16234" s="50">
        <v>4.9599999999999998E-2</v>
      </c>
      <c r="R16234" s="59"/>
    </row>
    <row r="16235" spans="11:18" x14ac:dyDescent="0.2">
      <c r="K16235" s="17">
        <v>16226</v>
      </c>
      <c r="L16235" s="50">
        <v>1.4471369237602167E-3</v>
      </c>
      <c r="M16235" s="50">
        <v>1.4597544371860393E-3</v>
      </c>
      <c r="N16235" s="50">
        <v>4.6800000000000001E-2</v>
      </c>
      <c r="O16235" s="50">
        <v>4.7199999999999999E-2</v>
      </c>
      <c r="R16235" s="59"/>
    </row>
    <row r="16236" spans="11:18" x14ac:dyDescent="0.2">
      <c r="K16236" s="17">
        <v>16227</v>
      </c>
      <c r="L16236" s="50">
        <v>1.7147500976701735E-3</v>
      </c>
      <c r="M16236" s="50">
        <v>1.7291795469681951E-3</v>
      </c>
      <c r="N16236" s="50">
        <v>5.3400000000000003E-2</v>
      </c>
      <c r="O16236" s="50">
        <v>5.3800000000000001E-2</v>
      </c>
      <c r="R16236" s="59"/>
    </row>
    <row r="16237" spans="11:18" x14ac:dyDescent="0.2">
      <c r="K16237" s="17">
        <v>16228</v>
      </c>
      <c r="L16237" s="50">
        <v>1.8965170325579035E-3</v>
      </c>
      <c r="M16237" s="50">
        <v>1.9117839626814103E-3</v>
      </c>
      <c r="N16237" s="50">
        <v>5.6599999999999998E-2</v>
      </c>
      <c r="O16237" s="50">
        <v>5.6800000000000003E-2</v>
      </c>
      <c r="R16237" s="59"/>
    </row>
    <row r="16238" spans="11:18" x14ac:dyDescent="0.2">
      <c r="K16238" s="17">
        <v>16229</v>
      </c>
      <c r="L16238" s="50">
        <v>2.0943507548319656E-3</v>
      </c>
      <c r="M16238" s="50">
        <v>2.1112571897094166E-3</v>
      </c>
      <c r="N16238" s="50">
        <v>6.2199999999999998E-2</v>
      </c>
      <c r="O16238" s="50">
        <v>6.3E-2</v>
      </c>
      <c r="R16238" s="59"/>
    </row>
    <row r="16239" spans="11:18" x14ac:dyDescent="0.2">
      <c r="K16239" s="17">
        <v>16230</v>
      </c>
      <c r="L16239" s="50">
        <v>1.6258130773444115E-3</v>
      </c>
      <c r="M16239" s="50">
        <v>1.63836986001822E-3</v>
      </c>
      <c r="N16239" s="50">
        <v>4.6199999999999998E-2</v>
      </c>
      <c r="O16239" s="50">
        <v>4.6600000000000003E-2</v>
      </c>
      <c r="R16239" s="59"/>
    </row>
    <row r="16240" spans="11:18" x14ac:dyDescent="0.2">
      <c r="K16240" s="17">
        <v>16231</v>
      </c>
      <c r="L16240" s="50">
        <v>1.7801011963445613E-3</v>
      </c>
      <c r="M16240" s="50">
        <v>1.7953243002154383E-3</v>
      </c>
      <c r="N16240" s="50">
        <v>5.6399999999999999E-2</v>
      </c>
      <c r="O16240" s="50">
        <v>5.6800000000000003E-2</v>
      </c>
      <c r="R16240" s="59"/>
    </row>
    <row r="16241" spans="11:18" x14ac:dyDescent="0.2">
      <c r="K16241" s="17">
        <v>16232</v>
      </c>
      <c r="L16241" s="50">
        <v>1.6766124081447739E-3</v>
      </c>
      <c r="M16241" s="50">
        <v>1.6899851050259488E-3</v>
      </c>
      <c r="N16241" s="50">
        <v>4.9399999999999999E-2</v>
      </c>
      <c r="O16241" s="50">
        <v>4.9599999999999998E-2</v>
      </c>
      <c r="R16241" s="59"/>
    </row>
    <row r="16242" spans="11:18" x14ac:dyDescent="0.2">
      <c r="K16242" s="17">
        <v>16233</v>
      </c>
      <c r="L16242" s="50">
        <v>1.8744409196629946E-3</v>
      </c>
      <c r="M16242" s="50">
        <v>1.8889570304173868E-3</v>
      </c>
      <c r="N16242" s="50">
        <v>5.3600000000000002E-2</v>
      </c>
      <c r="O16242" s="50">
        <v>5.3999999999999999E-2</v>
      </c>
      <c r="R16242" s="59"/>
    </row>
    <row r="16243" spans="11:18" x14ac:dyDescent="0.2">
      <c r="K16243" s="17">
        <v>16234</v>
      </c>
      <c r="L16243" s="50">
        <v>1.691907239644545E-3</v>
      </c>
      <c r="M16243" s="50">
        <v>1.7063650265076661E-3</v>
      </c>
      <c r="N16243" s="50">
        <v>5.3600000000000002E-2</v>
      </c>
      <c r="O16243" s="50">
        <v>5.3800000000000001E-2</v>
      </c>
      <c r="R16243" s="59"/>
    </row>
    <row r="16244" spans="11:18" x14ac:dyDescent="0.2">
      <c r="K16244" s="17">
        <v>16235</v>
      </c>
      <c r="L16244" s="50">
        <v>1.7230026830409159E-3</v>
      </c>
      <c r="M16244" s="50">
        <v>1.736485172426503E-3</v>
      </c>
      <c r="N16244" s="50">
        <v>4.9799999999999997E-2</v>
      </c>
      <c r="O16244" s="50">
        <v>0.05</v>
      </c>
      <c r="R16244" s="59"/>
    </row>
    <row r="16245" spans="11:18" x14ac:dyDescent="0.2">
      <c r="K16245" s="17">
        <v>16236</v>
      </c>
      <c r="L16245" s="50">
        <v>1.6585184791851201E-3</v>
      </c>
      <c r="M16245" s="50">
        <v>1.6717881089147674E-3</v>
      </c>
      <c r="N16245" s="50">
        <v>4.9200000000000001E-2</v>
      </c>
      <c r="O16245" s="50">
        <v>4.9200000000000001E-2</v>
      </c>
      <c r="R16245" s="59"/>
    </row>
    <row r="16246" spans="11:18" x14ac:dyDescent="0.2">
      <c r="K16246" s="17">
        <v>16237</v>
      </c>
      <c r="L16246" s="50">
        <v>1.7514628524868119E-3</v>
      </c>
      <c r="M16246" s="50">
        <v>1.7662816124604254E-3</v>
      </c>
      <c r="N16246" s="50">
        <v>5.5E-2</v>
      </c>
      <c r="O16246" s="50">
        <v>5.5199999999999999E-2</v>
      </c>
      <c r="R16246" s="59"/>
    </row>
    <row r="16247" spans="11:18" x14ac:dyDescent="0.2">
      <c r="K16247" s="17">
        <v>16238</v>
      </c>
      <c r="L16247" s="50">
        <v>1.401190813507238E-3</v>
      </c>
      <c r="M16247" s="50">
        <v>1.4136600940269745E-3</v>
      </c>
      <c r="N16247" s="50">
        <v>4.6199999999999998E-2</v>
      </c>
      <c r="O16247" s="50">
        <v>4.6800000000000001E-2</v>
      </c>
      <c r="R16247" s="59"/>
    </row>
    <row r="16248" spans="11:18" x14ac:dyDescent="0.2">
      <c r="K16248" s="17">
        <v>16239</v>
      </c>
      <c r="L16248" s="50">
        <v>1.5624524950325265E-3</v>
      </c>
      <c r="M16248" s="50">
        <v>1.5750532130907866E-3</v>
      </c>
      <c r="N16248" s="50">
        <v>4.6600000000000003E-2</v>
      </c>
      <c r="O16248" s="50">
        <v>4.7E-2</v>
      </c>
      <c r="R16248" s="59"/>
    </row>
    <row r="16249" spans="11:18" x14ac:dyDescent="0.2">
      <c r="K16249" s="17">
        <v>16240</v>
      </c>
      <c r="L16249" s="50">
        <v>1.6601495139578542E-3</v>
      </c>
      <c r="M16249" s="50">
        <v>1.6742572142861519E-3</v>
      </c>
      <c r="N16249" s="50">
        <v>5.1999999999999998E-2</v>
      </c>
      <c r="O16249" s="50">
        <v>5.28E-2</v>
      </c>
      <c r="R16249" s="59"/>
    </row>
    <row r="16250" spans="11:18" x14ac:dyDescent="0.2">
      <c r="K16250" s="17">
        <v>16241</v>
      </c>
      <c r="L16250" s="50">
        <v>1.8959043850366019E-3</v>
      </c>
      <c r="M16250" s="50">
        <v>1.9102730169780948E-3</v>
      </c>
      <c r="N16250" s="50">
        <v>5.28E-2</v>
      </c>
      <c r="O16250" s="50">
        <v>5.3400000000000003E-2</v>
      </c>
      <c r="R16250" s="59"/>
    </row>
    <row r="16251" spans="11:18" x14ac:dyDescent="0.2">
      <c r="K16251" s="17">
        <v>16242</v>
      </c>
      <c r="L16251" s="50">
        <v>1.7955664725934745E-3</v>
      </c>
      <c r="M16251" s="50">
        <v>1.8100567506196964E-3</v>
      </c>
      <c r="N16251" s="50">
        <v>5.3600000000000002E-2</v>
      </c>
      <c r="O16251" s="50">
        <v>5.3800000000000001E-2</v>
      </c>
      <c r="R16251" s="59"/>
    </row>
    <row r="16252" spans="11:18" x14ac:dyDescent="0.2">
      <c r="K16252" s="17">
        <v>16243</v>
      </c>
      <c r="L16252" s="50">
        <v>1.6945746861993236E-3</v>
      </c>
      <c r="M16252" s="50">
        <v>1.7086554959212896E-3</v>
      </c>
      <c r="N16252" s="50">
        <v>5.2200000000000003E-2</v>
      </c>
      <c r="O16252" s="50">
        <v>5.2600000000000001E-2</v>
      </c>
      <c r="R16252" s="59"/>
    </row>
    <row r="16253" spans="11:18" x14ac:dyDescent="0.2">
      <c r="K16253" s="17">
        <v>16244</v>
      </c>
      <c r="L16253" s="50">
        <v>1.8502817351288992E-3</v>
      </c>
      <c r="M16253" s="50">
        <v>1.8649083037816467E-3</v>
      </c>
      <c r="N16253" s="50">
        <v>5.3800000000000001E-2</v>
      </c>
      <c r="O16253" s="50">
        <v>5.4399999999999997E-2</v>
      </c>
      <c r="R16253" s="59"/>
    </row>
    <row r="16254" spans="11:18" x14ac:dyDescent="0.2">
      <c r="K16254" s="17">
        <v>16245</v>
      </c>
      <c r="L16254" s="50">
        <v>1.6722038492074703E-3</v>
      </c>
      <c r="M16254" s="50">
        <v>1.6859458320261332E-3</v>
      </c>
      <c r="N16254" s="50">
        <v>5.0799999999999998E-2</v>
      </c>
      <c r="O16254" s="50">
        <v>5.1400000000000001E-2</v>
      </c>
      <c r="R16254" s="59"/>
    </row>
    <row r="16255" spans="11:18" x14ac:dyDescent="0.2">
      <c r="K16255" s="17">
        <v>16246</v>
      </c>
      <c r="L16255" s="50">
        <v>1.7258941302838295E-3</v>
      </c>
      <c r="M16255" s="50">
        <v>1.7398400703634322E-3</v>
      </c>
      <c r="N16255" s="50">
        <v>5.16E-2</v>
      </c>
      <c r="O16255" s="50">
        <v>5.1799999999999999E-2</v>
      </c>
      <c r="R16255" s="59"/>
    </row>
    <row r="16256" spans="11:18" x14ac:dyDescent="0.2">
      <c r="K16256" s="17">
        <v>16247</v>
      </c>
      <c r="L16256" s="50">
        <v>1.8819748983379271E-3</v>
      </c>
      <c r="M16256" s="50">
        <v>1.8962676755620912E-3</v>
      </c>
      <c r="N16256" s="50">
        <v>5.2600000000000001E-2</v>
      </c>
      <c r="O16256" s="50">
        <v>5.3400000000000003E-2</v>
      </c>
      <c r="R16256" s="59"/>
    </row>
    <row r="16257" spans="11:18" x14ac:dyDescent="0.2">
      <c r="K16257" s="17">
        <v>16248</v>
      </c>
      <c r="L16257" s="50">
        <v>1.8468457629789853E-3</v>
      </c>
      <c r="M16257" s="50">
        <v>1.8614520769214341E-3</v>
      </c>
      <c r="N16257" s="50">
        <v>5.3999999999999999E-2</v>
      </c>
      <c r="O16257" s="50">
        <v>5.4199999999999998E-2</v>
      </c>
      <c r="R16257" s="59"/>
    </row>
    <row r="16258" spans="11:18" x14ac:dyDescent="0.2">
      <c r="K16258" s="17">
        <v>16249</v>
      </c>
      <c r="L16258" s="50">
        <v>1.7208613840382875E-3</v>
      </c>
      <c r="M16258" s="50">
        <v>1.7353097523931612E-3</v>
      </c>
      <c r="N16258" s="50">
        <v>5.3600000000000002E-2</v>
      </c>
      <c r="O16258" s="50">
        <v>5.3999999999999999E-2</v>
      </c>
      <c r="R16258" s="59"/>
    </row>
    <row r="16259" spans="11:18" x14ac:dyDescent="0.2">
      <c r="K16259" s="17">
        <v>16250</v>
      </c>
      <c r="L16259" s="50">
        <v>1.7612767256992448E-3</v>
      </c>
      <c r="M16259" s="50">
        <v>1.7754598935970922E-3</v>
      </c>
      <c r="N16259" s="50">
        <v>5.2600000000000001E-2</v>
      </c>
      <c r="O16259" s="50">
        <v>5.28E-2</v>
      </c>
      <c r="R16259" s="59"/>
    </row>
    <row r="16260" spans="11:18" x14ac:dyDescent="0.2">
      <c r="K16260" s="17">
        <v>16251</v>
      </c>
      <c r="L16260" s="50">
        <v>1.6826809336706458E-3</v>
      </c>
      <c r="M16260" s="50">
        <v>1.6957458711430115E-3</v>
      </c>
      <c r="N16260" s="50">
        <v>4.82E-2</v>
      </c>
      <c r="O16260" s="50">
        <v>4.8399999999999999E-2</v>
      </c>
      <c r="R16260" s="59"/>
    </row>
    <row r="16261" spans="11:18" x14ac:dyDescent="0.2">
      <c r="K16261" s="17">
        <v>16252</v>
      </c>
      <c r="L16261" s="50">
        <v>1.4948294103082624E-3</v>
      </c>
      <c r="M16261" s="50">
        <v>1.5075826946328458E-3</v>
      </c>
      <c r="N16261" s="50">
        <v>4.7399999999999998E-2</v>
      </c>
      <c r="O16261" s="50">
        <v>4.7600000000000003E-2</v>
      </c>
      <c r="R16261" s="59"/>
    </row>
    <row r="16262" spans="11:18" x14ac:dyDescent="0.2">
      <c r="K16262" s="17">
        <v>16253</v>
      </c>
      <c r="L16262" s="50">
        <v>1.5919664526210942E-3</v>
      </c>
      <c r="M16262" s="50">
        <v>1.6054211603629249E-3</v>
      </c>
      <c r="N16262" s="50">
        <v>0.05</v>
      </c>
      <c r="O16262" s="50">
        <v>0.05</v>
      </c>
      <c r="R16262" s="59"/>
    </row>
    <row r="16263" spans="11:18" x14ac:dyDescent="0.2">
      <c r="K16263" s="17">
        <v>16254</v>
      </c>
      <c r="L16263" s="50">
        <v>1.8196407502645861E-3</v>
      </c>
      <c r="M16263" s="50">
        <v>1.8330149811528515E-3</v>
      </c>
      <c r="N16263" s="50">
        <v>4.9399999999999999E-2</v>
      </c>
      <c r="O16263" s="50">
        <v>4.9399999999999999E-2</v>
      </c>
      <c r="R16263" s="59"/>
    </row>
    <row r="16264" spans="11:18" x14ac:dyDescent="0.2">
      <c r="K16264" s="17">
        <v>16255</v>
      </c>
      <c r="L16264" s="50">
        <v>1.6712958818462494E-3</v>
      </c>
      <c r="M16264" s="50">
        <v>1.6848077593268631E-3</v>
      </c>
      <c r="N16264" s="50">
        <v>0.05</v>
      </c>
      <c r="O16264" s="50">
        <v>5.0200000000000002E-2</v>
      </c>
      <c r="R16264" s="59"/>
    </row>
    <row r="16265" spans="11:18" x14ac:dyDescent="0.2">
      <c r="K16265" s="17">
        <v>16256</v>
      </c>
      <c r="L16265" s="50">
        <v>1.6801209505952557E-3</v>
      </c>
      <c r="M16265" s="50">
        <v>1.6938852771702674E-3</v>
      </c>
      <c r="N16265" s="50">
        <v>5.0999999999999997E-2</v>
      </c>
      <c r="O16265" s="50">
        <v>5.1400000000000001E-2</v>
      </c>
      <c r="R16265" s="59"/>
    </row>
    <row r="16266" spans="11:18" x14ac:dyDescent="0.2">
      <c r="K16266" s="17">
        <v>16257</v>
      </c>
      <c r="L16266" s="50">
        <v>1.8799387659223844E-3</v>
      </c>
      <c r="M16266" s="50">
        <v>1.8946259732352875E-3</v>
      </c>
      <c r="N16266" s="50">
        <v>5.3600000000000002E-2</v>
      </c>
      <c r="O16266" s="50">
        <v>5.5199999999999999E-2</v>
      </c>
      <c r="R16266" s="59"/>
    </row>
    <row r="16267" spans="11:18" x14ac:dyDescent="0.2">
      <c r="K16267" s="17">
        <v>16258</v>
      </c>
      <c r="L16267" s="50">
        <v>1.7450191317834702E-3</v>
      </c>
      <c r="M16267" s="50">
        <v>1.7590413557291458E-3</v>
      </c>
      <c r="N16267" s="50">
        <v>5.1999999999999998E-2</v>
      </c>
      <c r="O16267" s="50">
        <v>5.1999999999999998E-2</v>
      </c>
      <c r="R16267" s="59"/>
    </row>
    <row r="16268" spans="11:18" x14ac:dyDescent="0.2">
      <c r="K16268" s="17">
        <v>16259</v>
      </c>
      <c r="L16268" s="50">
        <v>1.8361845013716103E-3</v>
      </c>
      <c r="M16268" s="50">
        <v>1.8510033369108026E-3</v>
      </c>
      <c r="N16268" s="50">
        <v>5.4800000000000001E-2</v>
      </c>
      <c r="O16268" s="50">
        <v>5.5E-2</v>
      </c>
      <c r="R16268" s="59"/>
    </row>
    <row r="16269" spans="11:18" x14ac:dyDescent="0.2">
      <c r="K16269" s="17">
        <v>16260</v>
      </c>
      <c r="L16269" s="50">
        <v>1.7994197229330318E-3</v>
      </c>
      <c r="M16269" s="50">
        <v>1.813369263284579E-3</v>
      </c>
      <c r="N16269" s="50">
        <v>5.1400000000000001E-2</v>
      </c>
      <c r="O16269" s="50">
        <v>5.1799999999999999E-2</v>
      </c>
      <c r="R16269" s="59"/>
    </row>
    <row r="16270" spans="11:18" x14ac:dyDescent="0.2">
      <c r="K16270" s="17">
        <v>16261</v>
      </c>
      <c r="L16270" s="50">
        <v>1.6365748533155276E-3</v>
      </c>
      <c r="M16270" s="50">
        <v>1.6500379225746261E-3</v>
      </c>
      <c r="N16270" s="50">
        <v>4.9799999999999997E-2</v>
      </c>
      <c r="O16270" s="50">
        <v>0.05</v>
      </c>
      <c r="R16270" s="59"/>
    </row>
    <row r="16271" spans="11:18" x14ac:dyDescent="0.2">
      <c r="K16271" s="17">
        <v>16262</v>
      </c>
      <c r="L16271" s="50">
        <v>1.7129657964979129E-3</v>
      </c>
      <c r="M16271" s="50">
        <v>1.7263832540895204E-3</v>
      </c>
      <c r="N16271" s="50">
        <v>4.9399999999999999E-2</v>
      </c>
      <c r="O16271" s="50">
        <v>0.05</v>
      </c>
      <c r="R16271" s="59"/>
    </row>
    <row r="16272" spans="11:18" x14ac:dyDescent="0.2">
      <c r="K16272" s="17">
        <v>16263</v>
      </c>
      <c r="L16272" s="50">
        <v>1.4944376937162834E-3</v>
      </c>
      <c r="M16272" s="50">
        <v>1.5071794527050416E-3</v>
      </c>
      <c r="N16272" s="50">
        <v>4.7199999999999999E-2</v>
      </c>
      <c r="O16272" s="50">
        <v>4.7600000000000003E-2</v>
      </c>
      <c r="R16272" s="59"/>
    </row>
    <row r="16273" spans="11:18" x14ac:dyDescent="0.2">
      <c r="K16273" s="17">
        <v>16264</v>
      </c>
      <c r="L16273" s="50">
        <v>1.621281552388868E-3</v>
      </c>
      <c r="M16273" s="50">
        <v>1.6347638576053665E-3</v>
      </c>
      <c r="N16273" s="50">
        <v>0.05</v>
      </c>
      <c r="O16273" s="50">
        <v>5.04E-2</v>
      </c>
      <c r="R16273" s="59"/>
    </row>
    <row r="16274" spans="11:18" x14ac:dyDescent="0.2">
      <c r="K16274" s="17">
        <v>16265</v>
      </c>
      <c r="L16274" s="50">
        <v>2.0259231079930913E-3</v>
      </c>
      <c r="M16274" s="50">
        <v>2.0413788675742819E-3</v>
      </c>
      <c r="N16274" s="50">
        <v>5.6800000000000003E-2</v>
      </c>
      <c r="O16274" s="50">
        <v>5.74E-2</v>
      </c>
      <c r="R16274" s="59"/>
    </row>
    <row r="16275" spans="11:18" x14ac:dyDescent="0.2">
      <c r="K16275" s="17">
        <v>16266</v>
      </c>
      <c r="L16275" s="50">
        <v>1.4766915532077741E-3</v>
      </c>
      <c r="M16275" s="50">
        <v>1.4896507481011714E-3</v>
      </c>
      <c r="N16275" s="50">
        <v>4.8000000000000001E-2</v>
      </c>
      <c r="O16275" s="50">
        <v>4.8399999999999999E-2</v>
      </c>
      <c r="R16275" s="59"/>
    </row>
    <row r="16276" spans="11:18" x14ac:dyDescent="0.2">
      <c r="K16276" s="17">
        <v>16267</v>
      </c>
      <c r="L16276" s="50">
        <v>1.7581629637674911E-3</v>
      </c>
      <c r="M16276" s="50">
        <v>1.7719741287876335E-3</v>
      </c>
      <c r="N16276" s="50">
        <v>5.04E-2</v>
      </c>
      <c r="O16276" s="50">
        <v>5.1400000000000001E-2</v>
      </c>
      <c r="R16276" s="59"/>
    </row>
    <row r="16277" spans="11:18" x14ac:dyDescent="0.2">
      <c r="K16277" s="17">
        <v>16268</v>
      </c>
      <c r="L16277" s="50">
        <v>1.879819671406556E-3</v>
      </c>
      <c r="M16277" s="50">
        <v>1.8946755914315474E-3</v>
      </c>
      <c r="N16277" s="50">
        <v>5.5E-2</v>
      </c>
      <c r="O16277" s="50">
        <v>5.5199999999999999E-2</v>
      </c>
      <c r="R16277" s="59"/>
    </row>
    <row r="16278" spans="11:18" x14ac:dyDescent="0.2">
      <c r="K16278" s="17">
        <v>16269</v>
      </c>
      <c r="L16278" s="50">
        <v>1.6450365933621018E-3</v>
      </c>
      <c r="M16278" s="50">
        <v>1.6587156328748921E-3</v>
      </c>
      <c r="N16278" s="50">
        <v>5.0799999999999998E-2</v>
      </c>
      <c r="O16278" s="50">
        <v>5.0799999999999998E-2</v>
      </c>
      <c r="R16278" s="59"/>
    </row>
    <row r="16279" spans="11:18" x14ac:dyDescent="0.2">
      <c r="K16279" s="17">
        <v>16270</v>
      </c>
      <c r="L16279" s="50">
        <v>1.8070516335480385E-3</v>
      </c>
      <c r="M16279" s="50">
        <v>1.8218184225382934E-3</v>
      </c>
      <c r="N16279" s="50">
        <v>5.4800000000000001E-2</v>
      </c>
      <c r="O16279" s="50">
        <v>5.4800000000000001E-2</v>
      </c>
      <c r="R16279" s="59"/>
    </row>
    <row r="16280" spans="11:18" x14ac:dyDescent="0.2">
      <c r="K16280" s="17">
        <v>16271</v>
      </c>
      <c r="L16280" s="50">
        <v>1.6649716074691693E-3</v>
      </c>
      <c r="M16280" s="50">
        <v>1.6794409098626869E-3</v>
      </c>
      <c r="N16280" s="50">
        <v>5.3600000000000002E-2</v>
      </c>
      <c r="O16280" s="50">
        <v>5.3999999999999999E-2</v>
      </c>
      <c r="R16280" s="59"/>
    </row>
    <row r="16281" spans="11:18" x14ac:dyDescent="0.2">
      <c r="K16281" s="17">
        <v>16272</v>
      </c>
      <c r="L16281" s="50">
        <v>1.5882337035711522E-3</v>
      </c>
      <c r="M16281" s="50">
        <v>1.6017372250307063E-3</v>
      </c>
      <c r="N16281" s="50">
        <v>0.05</v>
      </c>
      <c r="O16281" s="50">
        <v>5.0599999999999999E-2</v>
      </c>
      <c r="R16281" s="59"/>
    </row>
    <row r="16282" spans="11:18" x14ac:dyDescent="0.2">
      <c r="K16282" s="17">
        <v>16273</v>
      </c>
      <c r="L16282" s="50">
        <v>1.8049934767124468E-3</v>
      </c>
      <c r="M16282" s="50">
        <v>1.8195911515429064E-3</v>
      </c>
      <c r="N16282" s="50">
        <v>5.3999999999999999E-2</v>
      </c>
      <c r="O16282" s="50">
        <v>5.4399999999999997E-2</v>
      </c>
      <c r="R16282" s="59"/>
    </row>
    <row r="16283" spans="11:18" x14ac:dyDescent="0.2">
      <c r="K16283" s="17">
        <v>16274</v>
      </c>
      <c r="L16283" s="50">
        <v>1.5341951354499853E-3</v>
      </c>
      <c r="M16283" s="50">
        <v>1.5472665810974699E-3</v>
      </c>
      <c r="N16283" s="50">
        <v>4.82E-2</v>
      </c>
      <c r="O16283" s="50">
        <v>4.8800000000000003E-2</v>
      </c>
      <c r="R16283" s="59"/>
    </row>
    <row r="16284" spans="11:18" x14ac:dyDescent="0.2">
      <c r="K16284" s="17">
        <v>16275</v>
      </c>
      <c r="L16284" s="50">
        <v>1.7501088264004353E-3</v>
      </c>
      <c r="M16284" s="50">
        <v>1.7641207668888661E-3</v>
      </c>
      <c r="N16284" s="50">
        <v>5.1400000000000001E-2</v>
      </c>
      <c r="O16284" s="50">
        <v>5.2400000000000002E-2</v>
      </c>
      <c r="R16284" s="59"/>
    </row>
    <row r="16285" spans="11:18" x14ac:dyDescent="0.2">
      <c r="K16285" s="17">
        <v>16276</v>
      </c>
      <c r="L16285" s="50">
        <v>1.7219561212816039E-3</v>
      </c>
      <c r="M16285" s="50">
        <v>1.7362255293103329E-3</v>
      </c>
      <c r="N16285" s="50">
        <v>5.28E-2</v>
      </c>
      <c r="O16285" s="50">
        <v>5.2999999999999999E-2</v>
      </c>
      <c r="R16285" s="59"/>
    </row>
    <row r="16286" spans="11:18" x14ac:dyDescent="0.2">
      <c r="K16286" s="17">
        <v>16277</v>
      </c>
      <c r="L16286" s="50">
        <v>1.6995735236099805E-3</v>
      </c>
      <c r="M16286" s="50">
        <v>1.7129032902516983E-3</v>
      </c>
      <c r="N16286" s="50">
        <v>4.9000000000000002E-2</v>
      </c>
      <c r="O16286" s="50">
        <v>4.9599999999999998E-2</v>
      </c>
      <c r="R16286" s="59"/>
    </row>
    <row r="16287" spans="11:18" x14ac:dyDescent="0.2">
      <c r="K16287" s="17">
        <v>16278</v>
      </c>
      <c r="L16287" s="50">
        <v>1.6653200738546148E-3</v>
      </c>
      <c r="M16287" s="50">
        <v>1.6782319175419644E-3</v>
      </c>
      <c r="N16287" s="50">
        <v>4.7800000000000002E-2</v>
      </c>
      <c r="O16287" s="50">
        <v>4.8000000000000001E-2</v>
      </c>
      <c r="R16287" s="59"/>
    </row>
    <row r="16288" spans="11:18" x14ac:dyDescent="0.2">
      <c r="K16288" s="17">
        <v>16279</v>
      </c>
      <c r="L16288" s="50">
        <v>1.6540181094641085E-3</v>
      </c>
      <c r="M16288" s="50">
        <v>1.6671636403080114E-3</v>
      </c>
      <c r="N16288" s="50">
        <v>4.8599999999999997E-2</v>
      </c>
      <c r="O16288" s="50">
        <v>4.9000000000000002E-2</v>
      </c>
      <c r="R16288" s="59"/>
    </row>
    <row r="16289" spans="11:18" x14ac:dyDescent="0.2">
      <c r="K16289" s="17">
        <v>16280</v>
      </c>
      <c r="L16289" s="50">
        <v>1.9061889061819371E-3</v>
      </c>
      <c r="M16289" s="50">
        <v>1.920781309938932E-3</v>
      </c>
      <c r="N16289" s="50">
        <v>5.3999999999999999E-2</v>
      </c>
      <c r="O16289" s="50">
        <v>5.3999999999999999E-2</v>
      </c>
      <c r="R16289" s="59"/>
    </row>
    <row r="16290" spans="11:18" x14ac:dyDescent="0.2">
      <c r="K16290" s="17">
        <v>16281</v>
      </c>
      <c r="L16290" s="50">
        <v>1.7693868270223713E-3</v>
      </c>
      <c r="M16290" s="50">
        <v>1.7833674031182444E-3</v>
      </c>
      <c r="N16290" s="50">
        <v>5.16E-2</v>
      </c>
      <c r="O16290" s="50">
        <v>5.1999999999999998E-2</v>
      </c>
      <c r="R16290" s="59"/>
    </row>
    <row r="16291" spans="11:18" x14ac:dyDescent="0.2">
      <c r="K16291" s="17">
        <v>16282</v>
      </c>
      <c r="L16291" s="50">
        <v>1.6587745322427122E-3</v>
      </c>
      <c r="M16291" s="50">
        <v>1.6715010986515818E-3</v>
      </c>
      <c r="N16291" s="50">
        <v>4.6600000000000003E-2</v>
      </c>
      <c r="O16291" s="50">
        <v>4.7399999999999998E-2</v>
      </c>
      <c r="R16291" s="59"/>
    </row>
    <row r="16292" spans="11:18" x14ac:dyDescent="0.2">
      <c r="K16292" s="17">
        <v>16283</v>
      </c>
      <c r="L16292" s="50">
        <v>1.8317473186717881E-3</v>
      </c>
      <c r="M16292" s="50">
        <v>1.8457980022868058E-3</v>
      </c>
      <c r="N16292" s="50">
        <v>5.1999999999999998E-2</v>
      </c>
      <c r="O16292" s="50">
        <v>5.1999999999999998E-2</v>
      </c>
      <c r="R16292" s="59"/>
    </row>
    <row r="16293" spans="11:18" x14ac:dyDescent="0.2">
      <c r="K16293" s="17">
        <v>16284</v>
      </c>
      <c r="L16293" s="50">
        <v>1.6475067982322505E-3</v>
      </c>
      <c r="M16293" s="50">
        <v>1.6603072514377163E-3</v>
      </c>
      <c r="N16293" s="50">
        <v>4.7399999999999998E-2</v>
      </c>
      <c r="O16293" s="50">
        <v>4.7399999999999998E-2</v>
      </c>
      <c r="R16293" s="59"/>
    </row>
    <row r="16294" spans="11:18" x14ac:dyDescent="0.2">
      <c r="K16294" s="17">
        <v>16285</v>
      </c>
      <c r="L16294" s="50">
        <v>1.718475901800247E-3</v>
      </c>
      <c r="M16294" s="50">
        <v>1.7323155017434462E-3</v>
      </c>
      <c r="N16294" s="50">
        <v>5.1200000000000002E-2</v>
      </c>
      <c r="O16294" s="50">
        <v>5.1400000000000001E-2</v>
      </c>
      <c r="R16294" s="59"/>
    </row>
    <row r="16295" spans="11:18" x14ac:dyDescent="0.2">
      <c r="K16295" s="17">
        <v>16286</v>
      </c>
      <c r="L16295" s="50">
        <v>1.7342756456493842E-3</v>
      </c>
      <c r="M16295" s="50">
        <v>1.7477770518490423E-3</v>
      </c>
      <c r="N16295" s="50">
        <v>0.05</v>
      </c>
      <c r="O16295" s="50">
        <v>0.05</v>
      </c>
      <c r="R16295" s="59"/>
    </row>
    <row r="16296" spans="11:18" x14ac:dyDescent="0.2">
      <c r="K16296" s="17">
        <v>16287</v>
      </c>
      <c r="L16296" s="50">
        <v>1.6845646658102279E-3</v>
      </c>
      <c r="M16296" s="50">
        <v>1.6989172462772142E-3</v>
      </c>
      <c r="N16296" s="50">
        <v>5.2999999999999999E-2</v>
      </c>
      <c r="O16296" s="50">
        <v>5.3400000000000003E-2</v>
      </c>
      <c r="R16296" s="59"/>
    </row>
    <row r="16297" spans="11:18" x14ac:dyDescent="0.2">
      <c r="K16297" s="17">
        <v>16288</v>
      </c>
      <c r="L16297" s="50">
        <v>1.6859534160312323E-3</v>
      </c>
      <c r="M16297" s="50">
        <v>1.6997764976410287E-3</v>
      </c>
      <c r="N16297" s="50">
        <v>5.1200000000000002E-2</v>
      </c>
      <c r="O16297" s="50">
        <v>5.16E-2</v>
      </c>
      <c r="R16297" s="59"/>
    </row>
    <row r="16298" spans="11:18" x14ac:dyDescent="0.2">
      <c r="K16298" s="17">
        <v>16289</v>
      </c>
      <c r="L16298" s="50">
        <v>1.5755289698914023E-3</v>
      </c>
      <c r="M16298" s="50">
        <v>1.5888388751155026E-3</v>
      </c>
      <c r="N16298" s="50">
        <v>4.9399999999999999E-2</v>
      </c>
      <c r="O16298" s="50">
        <v>4.9599999999999998E-2</v>
      </c>
      <c r="R16298" s="59"/>
    </row>
    <row r="16299" spans="11:18" x14ac:dyDescent="0.2">
      <c r="K16299" s="17">
        <v>16290</v>
      </c>
      <c r="L16299" s="50">
        <v>1.5398811667234101E-3</v>
      </c>
      <c r="M16299" s="50">
        <v>1.5537457361346147E-3</v>
      </c>
      <c r="N16299" s="50">
        <v>5.1400000000000001E-2</v>
      </c>
      <c r="O16299" s="50">
        <v>5.1799999999999999E-2</v>
      </c>
      <c r="R16299" s="59"/>
    </row>
    <row r="16300" spans="11:18" x14ac:dyDescent="0.2">
      <c r="K16300" s="17">
        <v>16291</v>
      </c>
      <c r="L16300" s="50">
        <v>1.8513740619890452E-3</v>
      </c>
      <c r="M16300" s="50">
        <v>1.8656557988409633E-3</v>
      </c>
      <c r="N16300" s="50">
        <v>5.2200000000000003E-2</v>
      </c>
      <c r="O16300" s="50">
        <v>5.3400000000000003E-2</v>
      </c>
      <c r="R16300" s="59"/>
    </row>
    <row r="16301" spans="11:18" x14ac:dyDescent="0.2">
      <c r="K16301" s="17">
        <v>16292</v>
      </c>
      <c r="L16301" s="50">
        <v>1.6893683022457481E-3</v>
      </c>
      <c r="M16301" s="50">
        <v>1.7040964737021227E-3</v>
      </c>
      <c r="N16301" s="50">
        <v>5.4800000000000001E-2</v>
      </c>
      <c r="O16301" s="50">
        <v>5.4800000000000001E-2</v>
      </c>
      <c r="R16301" s="59"/>
    </row>
    <row r="16302" spans="11:18" x14ac:dyDescent="0.2">
      <c r="K16302" s="17">
        <v>16293</v>
      </c>
      <c r="L16302" s="50">
        <v>1.9438050748242673E-3</v>
      </c>
      <c r="M16302" s="50">
        <v>1.9577673210927657E-3</v>
      </c>
      <c r="N16302" s="50">
        <v>5.1400000000000001E-2</v>
      </c>
      <c r="O16302" s="50">
        <v>5.1799999999999999E-2</v>
      </c>
      <c r="R16302" s="59"/>
    </row>
    <row r="16303" spans="11:18" x14ac:dyDescent="0.2">
      <c r="K16303" s="17">
        <v>16294</v>
      </c>
      <c r="L16303" s="50">
        <v>1.7173172918865081E-3</v>
      </c>
      <c r="M16303" s="50">
        <v>1.7310792249437938E-3</v>
      </c>
      <c r="N16303" s="50">
        <v>5.0999999999999997E-2</v>
      </c>
      <c r="O16303" s="50">
        <v>5.1200000000000002E-2</v>
      </c>
      <c r="R16303" s="59"/>
    </row>
    <row r="16304" spans="11:18" x14ac:dyDescent="0.2">
      <c r="K16304" s="17">
        <v>16295</v>
      </c>
      <c r="L16304" s="50">
        <v>2.0478849062646755E-3</v>
      </c>
      <c r="M16304" s="50">
        <v>2.0625941225081304E-3</v>
      </c>
      <c r="N16304" s="50">
        <v>5.4199999999999998E-2</v>
      </c>
      <c r="O16304" s="50">
        <v>5.4399999999999997E-2</v>
      </c>
      <c r="R16304" s="59"/>
    </row>
    <row r="16305" spans="11:18" x14ac:dyDescent="0.2">
      <c r="K16305" s="17">
        <v>16296</v>
      </c>
      <c r="L16305" s="50">
        <v>1.7223366241421634E-3</v>
      </c>
      <c r="M16305" s="50">
        <v>1.7362605223861011E-3</v>
      </c>
      <c r="N16305" s="50">
        <v>5.1400000000000001E-2</v>
      </c>
      <c r="O16305" s="50">
        <v>5.1799999999999999E-2</v>
      </c>
      <c r="R16305" s="59"/>
    </row>
    <row r="16306" spans="11:18" x14ac:dyDescent="0.2">
      <c r="K16306" s="17">
        <v>16297</v>
      </c>
      <c r="L16306" s="50">
        <v>1.7279517757533447E-3</v>
      </c>
      <c r="M16306" s="50">
        <v>1.7419849381055499E-3</v>
      </c>
      <c r="N16306" s="50">
        <v>5.1999999999999998E-2</v>
      </c>
      <c r="O16306" s="50">
        <v>5.2200000000000003E-2</v>
      </c>
      <c r="R16306" s="59"/>
    </row>
    <row r="16307" spans="11:18" x14ac:dyDescent="0.2">
      <c r="K16307" s="17">
        <v>16298</v>
      </c>
      <c r="L16307" s="50">
        <v>1.5445414150295194E-3</v>
      </c>
      <c r="M16307" s="50">
        <v>1.5573738618200107E-3</v>
      </c>
      <c r="N16307" s="50">
        <v>4.7600000000000003E-2</v>
      </c>
      <c r="O16307" s="50">
        <v>4.7800000000000002E-2</v>
      </c>
      <c r="R16307" s="59"/>
    </row>
    <row r="16308" spans="11:18" x14ac:dyDescent="0.2">
      <c r="K16308" s="17">
        <v>16299</v>
      </c>
      <c r="L16308" s="50">
        <v>1.5064555724165895E-3</v>
      </c>
      <c r="M16308" s="50">
        <v>1.5190028230458918E-3</v>
      </c>
      <c r="N16308" s="50">
        <v>4.6600000000000003E-2</v>
      </c>
      <c r="O16308" s="50">
        <v>4.6600000000000003E-2</v>
      </c>
      <c r="R16308" s="59"/>
    </row>
    <row r="16309" spans="11:18" x14ac:dyDescent="0.2">
      <c r="K16309" s="17">
        <v>16300</v>
      </c>
      <c r="L16309" s="50">
        <v>1.5383261870661759E-3</v>
      </c>
      <c r="M16309" s="50">
        <v>1.5516859415854406E-3</v>
      </c>
      <c r="N16309" s="50">
        <v>4.9599999999999998E-2</v>
      </c>
      <c r="O16309" s="50">
        <v>0.05</v>
      </c>
      <c r="R16309" s="59"/>
    </row>
    <row r="16310" spans="11:18" x14ac:dyDescent="0.2">
      <c r="K16310" s="17">
        <v>16301</v>
      </c>
      <c r="L16310" s="50">
        <v>1.6900008094644203E-3</v>
      </c>
      <c r="M16310" s="50">
        <v>1.7034207772527151E-3</v>
      </c>
      <c r="N16310" s="50">
        <v>4.9399999999999999E-2</v>
      </c>
      <c r="O16310" s="50">
        <v>5.04E-2</v>
      </c>
      <c r="R16310" s="59"/>
    </row>
    <row r="16311" spans="11:18" x14ac:dyDescent="0.2">
      <c r="K16311" s="17">
        <v>16302</v>
      </c>
      <c r="L16311" s="50">
        <v>1.7809029124062179E-3</v>
      </c>
      <c r="M16311" s="50">
        <v>1.7945164530410516E-3</v>
      </c>
      <c r="N16311" s="50">
        <v>5.0200000000000002E-2</v>
      </c>
      <c r="O16311" s="50">
        <v>5.0599999999999999E-2</v>
      </c>
      <c r="R16311" s="59"/>
    </row>
    <row r="16312" spans="11:18" x14ac:dyDescent="0.2">
      <c r="K16312" s="17">
        <v>16303</v>
      </c>
      <c r="L16312" s="50">
        <v>1.6888409229171796E-3</v>
      </c>
      <c r="M16312" s="50">
        <v>1.7017206229441634E-3</v>
      </c>
      <c r="N16312" s="50">
        <v>4.7399999999999998E-2</v>
      </c>
      <c r="O16312" s="50">
        <v>4.7800000000000002E-2</v>
      </c>
      <c r="R16312" s="59"/>
    </row>
    <row r="16313" spans="11:18" x14ac:dyDescent="0.2">
      <c r="K16313" s="17">
        <v>16304</v>
      </c>
      <c r="L16313" s="50">
        <v>1.816541119431553E-3</v>
      </c>
      <c r="M16313" s="50">
        <v>1.8316858144179135E-3</v>
      </c>
      <c r="N16313" s="50">
        <v>5.5800000000000002E-2</v>
      </c>
      <c r="O16313" s="50">
        <v>5.6399999999999999E-2</v>
      </c>
      <c r="R16313" s="59"/>
    </row>
    <row r="16314" spans="11:18" x14ac:dyDescent="0.2">
      <c r="K16314" s="17">
        <v>16305</v>
      </c>
      <c r="L16314" s="50">
        <v>1.7085439665683389E-3</v>
      </c>
      <c r="M16314" s="50">
        <v>1.7221225909659175E-3</v>
      </c>
      <c r="N16314" s="50">
        <v>5.0200000000000002E-2</v>
      </c>
      <c r="O16314" s="50">
        <v>5.04E-2</v>
      </c>
      <c r="R16314" s="59"/>
    </row>
    <row r="16315" spans="11:18" x14ac:dyDescent="0.2">
      <c r="K16315" s="17">
        <v>16306</v>
      </c>
      <c r="L16315" s="50">
        <v>1.703367266187908E-3</v>
      </c>
      <c r="M16315" s="50">
        <v>1.7171430824752768E-3</v>
      </c>
      <c r="N16315" s="50">
        <v>5.04E-2</v>
      </c>
      <c r="O16315" s="50">
        <v>5.16E-2</v>
      </c>
      <c r="R16315" s="59"/>
    </row>
    <row r="16316" spans="11:18" x14ac:dyDescent="0.2">
      <c r="K16316" s="17">
        <v>16307</v>
      </c>
      <c r="L16316" s="50">
        <v>1.688162326687712E-3</v>
      </c>
      <c r="M16316" s="50">
        <v>1.701294092732838E-3</v>
      </c>
      <c r="N16316" s="50">
        <v>4.8399999999999999E-2</v>
      </c>
      <c r="O16316" s="50">
        <v>4.9000000000000002E-2</v>
      </c>
      <c r="R16316" s="59"/>
    </row>
    <row r="16317" spans="11:18" x14ac:dyDescent="0.2">
      <c r="K16317" s="17">
        <v>16308</v>
      </c>
      <c r="L16317" s="50">
        <v>1.8384516011997569E-3</v>
      </c>
      <c r="M16317" s="50">
        <v>1.8522435750738858E-3</v>
      </c>
      <c r="N16317" s="50">
        <v>5.0799999999999998E-2</v>
      </c>
      <c r="O16317" s="50">
        <v>5.1200000000000002E-2</v>
      </c>
      <c r="R16317" s="59"/>
    </row>
    <row r="16318" spans="11:18" x14ac:dyDescent="0.2">
      <c r="K16318" s="17">
        <v>16309</v>
      </c>
      <c r="L16318" s="50">
        <v>1.8109030667627667E-3</v>
      </c>
      <c r="M16318" s="50">
        <v>1.8251922148486371E-3</v>
      </c>
      <c r="N16318" s="50">
        <v>5.28E-2</v>
      </c>
      <c r="O16318" s="50">
        <v>5.3199999999999997E-2</v>
      </c>
      <c r="R16318" s="59"/>
    </row>
    <row r="16319" spans="11:18" x14ac:dyDescent="0.2">
      <c r="K16319" s="17">
        <v>16310</v>
      </c>
      <c r="L16319" s="50">
        <v>1.7137562963221275E-3</v>
      </c>
      <c r="M16319" s="50">
        <v>1.7273764145562815E-3</v>
      </c>
      <c r="N16319" s="50">
        <v>5.04E-2</v>
      </c>
      <c r="O16319" s="50">
        <v>5.0599999999999999E-2</v>
      </c>
      <c r="R16319" s="59"/>
    </row>
    <row r="16320" spans="11:18" x14ac:dyDescent="0.2">
      <c r="K16320" s="17">
        <v>16311</v>
      </c>
      <c r="L16320" s="50">
        <v>1.6390062121014409E-3</v>
      </c>
      <c r="M16320" s="50">
        <v>1.6532896897242964E-3</v>
      </c>
      <c r="N16320" s="50">
        <v>5.2600000000000001E-2</v>
      </c>
      <c r="O16320" s="50">
        <v>5.3600000000000002E-2</v>
      </c>
      <c r="R16320" s="59"/>
    </row>
    <row r="16321" spans="11:18" x14ac:dyDescent="0.2">
      <c r="K16321" s="17">
        <v>16312</v>
      </c>
      <c r="L16321" s="50">
        <v>1.7571400594073498E-3</v>
      </c>
      <c r="M16321" s="50">
        <v>1.7716274244363888E-3</v>
      </c>
      <c r="N16321" s="50">
        <v>5.3600000000000002E-2</v>
      </c>
      <c r="O16321" s="50">
        <v>5.3800000000000001E-2</v>
      </c>
      <c r="R16321" s="59"/>
    </row>
    <row r="16322" spans="11:18" x14ac:dyDescent="0.2">
      <c r="K16322" s="17">
        <v>16313</v>
      </c>
      <c r="L16322" s="50">
        <v>1.7989870827329754E-3</v>
      </c>
      <c r="M16322" s="50">
        <v>1.8136365094776285E-3</v>
      </c>
      <c r="N16322" s="50">
        <v>5.4199999999999998E-2</v>
      </c>
      <c r="O16322" s="50">
        <v>5.4800000000000001E-2</v>
      </c>
      <c r="R16322" s="59"/>
    </row>
    <row r="16323" spans="11:18" x14ac:dyDescent="0.2">
      <c r="K16323" s="17">
        <v>16314</v>
      </c>
      <c r="L16323" s="50">
        <v>1.684287652708705E-3</v>
      </c>
      <c r="M16323" s="50">
        <v>1.6981347600610029E-3</v>
      </c>
      <c r="N16323" s="50">
        <v>5.1400000000000001E-2</v>
      </c>
      <c r="O16323" s="50">
        <v>5.1400000000000001E-2</v>
      </c>
      <c r="R16323" s="59"/>
    </row>
    <row r="16324" spans="11:18" x14ac:dyDescent="0.2">
      <c r="K16324" s="17">
        <v>16315</v>
      </c>
      <c r="L16324" s="50">
        <v>1.6386121191002687E-3</v>
      </c>
      <c r="M16324" s="50">
        <v>1.6521855919767517E-3</v>
      </c>
      <c r="N16324" s="50">
        <v>5.04E-2</v>
      </c>
      <c r="O16324" s="50">
        <v>5.04E-2</v>
      </c>
      <c r="R16324" s="59"/>
    </row>
    <row r="16325" spans="11:18" x14ac:dyDescent="0.2">
      <c r="K16325" s="17">
        <v>16316</v>
      </c>
      <c r="L16325" s="50">
        <v>1.5653309387950991E-3</v>
      </c>
      <c r="M16325" s="50">
        <v>1.5784148015441505E-3</v>
      </c>
      <c r="N16325" s="50">
        <v>4.8599999999999997E-2</v>
      </c>
      <c r="O16325" s="50">
        <v>4.8599999999999997E-2</v>
      </c>
      <c r="R16325" s="59"/>
    </row>
    <row r="16326" spans="11:18" x14ac:dyDescent="0.2">
      <c r="K16326" s="17">
        <v>16317</v>
      </c>
      <c r="L16326" s="50">
        <v>1.4457678875282867E-3</v>
      </c>
      <c r="M16326" s="50">
        <v>1.4584924203030819E-3</v>
      </c>
      <c r="N16326" s="50">
        <v>4.7E-2</v>
      </c>
      <c r="O16326" s="50">
        <v>4.7600000000000003E-2</v>
      </c>
      <c r="R16326" s="59"/>
    </row>
    <row r="16327" spans="11:18" x14ac:dyDescent="0.2">
      <c r="K16327" s="17">
        <v>16318</v>
      </c>
      <c r="L16327" s="50">
        <v>1.6726991620272102E-3</v>
      </c>
      <c r="M16327" s="50">
        <v>1.6871347634203596E-3</v>
      </c>
      <c r="N16327" s="50">
        <v>5.3400000000000003E-2</v>
      </c>
      <c r="O16327" s="50">
        <v>5.3800000000000001E-2</v>
      </c>
      <c r="R16327" s="59"/>
    </row>
    <row r="16328" spans="11:18" x14ac:dyDescent="0.2">
      <c r="K16328" s="17">
        <v>16319</v>
      </c>
      <c r="L16328" s="50">
        <v>1.6755162110858586E-3</v>
      </c>
      <c r="M16328" s="50">
        <v>1.6888908545606355E-3</v>
      </c>
      <c r="N16328" s="50">
        <v>4.9399999999999999E-2</v>
      </c>
      <c r="O16328" s="50">
        <v>4.9599999999999998E-2</v>
      </c>
      <c r="R16328" s="59"/>
    </row>
    <row r="16329" spans="11:18" x14ac:dyDescent="0.2">
      <c r="K16329" s="17">
        <v>16320</v>
      </c>
      <c r="L16329" s="50">
        <v>1.8388836561249718E-3</v>
      </c>
      <c r="M16329" s="50">
        <v>1.8523626428431402E-3</v>
      </c>
      <c r="N16329" s="50">
        <v>4.9399999999999999E-2</v>
      </c>
      <c r="O16329" s="50">
        <v>5.0200000000000002E-2</v>
      </c>
      <c r="R16329" s="59"/>
    </row>
    <row r="16330" spans="11:18" x14ac:dyDescent="0.2">
      <c r="K16330" s="17">
        <v>16321</v>
      </c>
      <c r="L16330" s="50">
        <v>1.9556679337380889E-3</v>
      </c>
      <c r="M16330" s="50">
        <v>1.970626067089976E-3</v>
      </c>
      <c r="N16330" s="50">
        <v>5.5E-2</v>
      </c>
      <c r="O16330" s="50">
        <v>5.5599999999999997E-2</v>
      </c>
      <c r="R16330" s="59"/>
    </row>
    <row r="16331" spans="11:18" x14ac:dyDescent="0.2">
      <c r="K16331" s="17">
        <v>16322</v>
      </c>
      <c r="L16331" s="50">
        <v>1.6302945461042974E-3</v>
      </c>
      <c r="M16331" s="50">
        <v>1.6434767632830419E-3</v>
      </c>
      <c r="N16331" s="50">
        <v>4.8800000000000003E-2</v>
      </c>
      <c r="O16331" s="50">
        <v>4.9000000000000002E-2</v>
      </c>
      <c r="R16331" s="59"/>
    </row>
    <row r="16332" spans="11:18" x14ac:dyDescent="0.2">
      <c r="K16332" s="17">
        <v>16323</v>
      </c>
      <c r="L16332" s="50">
        <v>1.7614785618860988E-3</v>
      </c>
      <c r="M16332" s="50">
        <v>1.7748258450300631E-3</v>
      </c>
      <c r="N16332" s="50">
        <v>4.9200000000000001E-2</v>
      </c>
      <c r="O16332" s="50">
        <v>4.9599999999999998E-2</v>
      </c>
      <c r="R16332" s="59"/>
    </row>
    <row r="16333" spans="11:18" x14ac:dyDescent="0.2">
      <c r="K16333" s="17">
        <v>16324</v>
      </c>
      <c r="L16333" s="50">
        <v>1.7700424381916586E-3</v>
      </c>
      <c r="M16333" s="50">
        <v>1.7841291024989286E-3</v>
      </c>
      <c r="N16333" s="50">
        <v>5.1999999999999998E-2</v>
      </c>
      <c r="O16333" s="50">
        <v>5.2400000000000002E-2</v>
      </c>
      <c r="R16333" s="59"/>
    </row>
    <row r="16334" spans="11:18" x14ac:dyDescent="0.2">
      <c r="K16334" s="17">
        <v>16325</v>
      </c>
      <c r="L16334" s="50">
        <v>1.8971719077265665E-3</v>
      </c>
      <c r="M16334" s="50">
        <v>1.9113097166137021E-3</v>
      </c>
      <c r="N16334" s="50">
        <v>5.2200000000000003E-2</v>
      </c>
      <c r="O16334" s="50">
        <v>5.2400000000000002E-2</v>
      </c>
      <c r="R16334" s="59"/>
    </row>
    <row r="16335" spans="11:18" x14ac:dyDescent="0.2">
      <c r="K16335" s="17">
        <v>16326</v>
      </c>
      <c r="L16335" s="50">
        <v>1.9324872396593847E-3</v>
      </c>
      <c r="M16335" s="50">
        <v>1.9469294995816081E-3</v>
      </c>
      <c r="N16335" s="50">
        <v>5.3199999999999997E-2</v>
      </c>
      <c r="O16335" s="50">
        <v>5.3600000000000002E-2</v>
      </c>
      <c r="R16335" s="59"/>
    </row>
    <row r="16336" spans="11:18" x14ac:dyDescent="0.2">
      <c r="K16336" s="17">
        <v>16327</v>
      </c>
      <c r="L16336" s="50">
        <v>1.598399829496572E-3</v>
      </c>
      <c r="M16336" s="50">
        <v>1.6118708989012842E-3</v>
      </c>
      <c r="N16336" s="50">
        <v>4.9799999999999997E-2</v>
      </c>
      <c r="O16336" s="50">
        <v>5.04E-2</v>
      </c>
      <c r="R16336" s="59"/>
    </row>
    <row r="16337" spans="11:18" x14ac:dyDescent="0.2">
      <c r="K16337" s="17">
        <v>16328</v>
      </c>
      <c r="L16337" s="50">
        <v>1.6745476790444819E-3</v>
      </c>
      <c r="M16337" s="50">
        <v>1.6882582319868241E-3</v>
      </c>
      <c r="N16337" s="50">
        <v>5.0599999999999999E-2</v>
      </c>
      <c r="O16337" s="50">
        <v>5.1200000000000002E-2</v>
      </c>
      <c r="R16337" s="59"/>
    </row>
    <row r="16338" spans="11:18" x14ac:dyDescent="0.2">
      <c r="K16338" s="17">
        <v>16329</v>
      </c>
      <c r="L16338" s="50">
        <v>1.7086400024575923E-3</v>
      </c>
      <c r="M16338" s="50">
        <v>1.7234104681945125E-3</v>
      </c>
      <c r="N16338" s="50">
        <v>5.4800000000000001E-2</v>
      </c>
      <c r="O16338" s="50">
        <v>5.5E-2</v>
      </c>
      <c r="R16338" s="59"/>
    </row>
    <row r="16339" spans="11:18" x14ac:dyDescent="0.2">
      <c r="K16339" s="17">
        <v>16330</v>
      </c>
      <c r="L16339" s="50">
        <v>2.0094351334544879E-3</v>
      </c>
      <c r="M16339" s="50">
        <v>2.0247184389158234E-3</v>
      </c>
      <c r="N16339" s="50">
        <v>5.6399999999999999E-2</v>
      </c>
      <c r="O16339" s="50">
        <v>5.6599999999999998E-2</v>
      </c>
      <c r="R16339" s="59"/>
    </row>
    <row r="16340" spans="11:18" x14ac:dyDescent="0.2">
      <c r="K16340" s="17">
        <v>16331</v>
      </c>
      <c r="L16340" s="50">
        <v>1.6781805211750292E-3</v>
      </c>
      <c r="M16340" s="50">
        <v>1.6915436843021755E-3</v>
      </c>
      <c r="N16340" s="50">
        <v>4.9399999999999999E-2</v>
      </c>
      <c r="O16340" s="50">
        <v>4.9799999999999997E-2</v>
      </c>
      <c r="R16340" s="59"/>
    </row>
    <row r="16341" spans="11:18" x14ac:dyDescent="0.2">
      <c r="K16341" s="17">
        <v>16332</v>
      </c>
      <c r="L16341" s="50">
        <v>1.7019472460687622E-3</v>
      </c>
      <c r="M16341" s="50">
        <v>1.7165815923482783E-3</v>
      </c>
      <c r="N16341" s="50">
        <v>5.4399999999999997E-2</v>
      </c>
      <c r="O16341" s="50">
        <v>5.4600000000000003E-2</v>
      </c>
      <c r="R16341" s="59"/>
    </row>
    <row r="16342" spans="11:18" x14ac:dyDescent="0.2">
      <c r="K16342" s="17">
        <v>16333</v>
      </c>
      <c r="L16342" s="50">
        <v>1.6090973783957473E-3</v>
      </c>
      <c r="M16342" s="50">
        <v>1.6222066631247469E-3</v>
      </c>
      <c r="N16342" s="50">
        <v>4.8599999999999997E-2</v>
      </c>
      <c r="O16342" s="50">
        <v>4.8800000000000003E-2</v>
      </c>
      <c r="R16342" s="59"/>
    </row>
    <row r="16343" spans="11:18" x14ac:dyDescent="0.2">
      <c r="K16343" s="17">
        <v>16334</v>
      </c>
      <c r="L16343" s="50">
        <v>1.9359792009732918E-3</v>
      </c>
      <c r="M16343" s="50">
        <v>1.9505813803519115E-3</v>
      </c>
      <c r="N16343" s="50">
        <v>5.3999999999999999E-2</v>
      </c>
      <c r="O16343" s="50">
        <v>5.3999999999999999E-2</v>
      </c>
      <c r="R16343" s="59"/>
    </row>
    <row r="16344" spans="11:18" x14ac:dyDescent="0.2">
      <c r="K16344" s="17">
        <v>16335</v>
      </c>
      <c r="L16344" s="50">
        <v>1.6561659009255627E-3</v>
      </c>
      <c r="M16344" s="50">
        <v>1.6711039081605923E-3</v>
      </c>
      <c r="N16344" s="50">
        <v>5.5399999999999998E-2</v>
      </c>
      <c r="O16344" s="50">
        <v>5.5800000000000002E-2</v>
      </c>
      <c r="R16344" s="59"/>
    </row>
    <row r="16345" spans="11:18" x14ac:dyDescent="0.2">
      <c r="K16345" s="17">
        <v>16336</v>
      </c>
      <c r="L16345" s="50">
        <v>1.7133313406514051E-3</v>
      </c>
      <c r="M16345" s="50">
        <v>1.7269447406595805E-3</v>
      </c>
      <c r="N16345" s="50">
        <v>5.04E-2</v>
      </c>
      <c r="O16345" s="50">
        <v>5.0599999999999999E-2</v>
      </c>
      <c r="R16345" s="59"/>
    </row>
    <row r="16346" spans="11:18" x14ac:dyDescent="0.2">
      <c r="K16346" s="17">
        <v>16337</v>
      </c>
      <c r="L16346" s="50">
        <v>1.9657177563971728E-3</v>
      </c>
      <c r="M16346" s="50">
        <v>1.9798335541240776E-3</v>
      </c>
      <c r="N16346" s="50">
        <v>5.1999999999999998E-2</v>
      </c>
      <c r="O16346" s="50">
        <v>5.2200000000000003E-2</v>
      </c>
      <c r="R16346" s="59"/>
    </row>
    <row r="16347" spans="11:18" x14ac:dyDescent="0.2">
      <c r="K16347" s="17">
        <v>16338</v>
      </c>
      <c r="L16347" s="50">
        <v>1.760890138673194E-3</v>
      </c>
      <c r="M16347" s="50">
        <v>1.7743485491325088E-3</v>
      </c>
      <c r="N16347" s="50">
        <v>4.9799999999999997E-2</v>
      </c>
      <c r="O16347" s="50">
        <v>4.9799999999999997E-2</v>
      </c>
      <c r="R16347" s="59"/>
    </row>
    <row r="16348" spans="11:18" x14ac:dyDescent="0.2">
      <c r="K16348" s="17">
        <v>16339</v>
      </c>
      <c r="L16348" s="50">
        <v>1.6576752343284318E-3</v>
      </c>
      <c r="M16348" s="50">
        <v>1.671310191769295E-3</v>
      </c>
      <c r="N16348" s="50">
        <v>5.0599999999999999E-2</v>
      </c>
      <c r="O16348" s="50">
        <v>5.0799999999999998E-2</v>
      </c>
      <c r="R16348" s="59"/>
    </row>
    <row r="16349" spans="11:18" x14ac:dyDescent="0.2">
      <c r="K16349" s="17">
        <v>16340</v>
      </c>
      <c r="L16349" s="50">
        <v>1.8374417303679113E-3</v>
      </c>
      <c r="M16349" s="50">
        <v>1.8517970336339839E-3</v>
      </c>
      <c r="N16349" s="50">
        <v>5.2999999999999999E-2</v>
      </c>
      <c r="O16349" s="50">
        <v>5.3400000000000003E-2</v>
      </c>
      <c r="R16349" s="59"/>
    </row>
    <row r="16350" spans="11:18" x14ac:dyDescent="0.2">
      <c r="K16350" s="17">
        <v>16341</v>
      </c>
      <c r="L16350" s="50">
        <v>1.7014929345309628E-3</v>
      </c>
      <c r="M16350" s="50">
        <v>1.7160396976553067E-3</v>
      </c>
      <c r="N16350" s="50">
        <v>5.3800000000000001E-2</v>
      </c>
      <c r="O16350" s="50">
        <v>5.4399999999999997E-2</v>
      </c>
      <c r="R16350" s="59"/>
    </row>
    <row r="16351" spans="11:18" x14ac:dyDescent="0.2">
      <c r="K16351" s="17">
        <v>16342</v>
      </c>
      <c r="L16351" s="50">
        <v>1.9612175987508145E-3</v>
      </c>
      <c r="M16351" s="50">
        <v>1.9759554615869975E-3</v>
      </c>
      <c r="N16351" s="50">
        <v>5.4399999999999997E-2</v>
      </c>
      <c r="O16351" s="50">
        <v>5.4600000000000003E-2</v>
      </c>
      <c r="R16351" s="59"/>
    </row>
    <row r="16352" spans="11:18" x14ac:dyDescent="0.2">
      <c r="K16352" s="17">
        <v>16343</v>
      </c>
      <c r="L16352" s="50">
        <v>1.8117117755513262E-3</v>
      </c>
      <c r="M16352" s="50">
        <v>1.826007617154469E-3</v>
      </c>
      <c r="N16352" s="50">
        <v>5.28E-2</v>
      </c>
      <c r="O16352" s="50">
        <v>5.2999999999999999E-2</v>
      </c>
      <c r="R16352" s="59"/>
    </row>
    <row r="16353" spans="11:18" x14ac:dyDescent="0.2">
      <c r="K16353" s="17">
        <v>16344</v>
      </c>
      <c r="L16353" s="50">
        <v>1.765752480291908E-3</v>
      </c>
      <c r="M16353" s="50">
        <v>1.7800918832180197E-3</v>
      </c>
      <c r="N16353" s="50">
        <v>5.3199999999999997E-2</v>
      </c>
      <c r="O16353" s="50">
        <v>5.3199999999999997E-2</v>
      </c>
      <c r="R16353" s="59"/>
    </row>
    <row r="16354" spans="11:18" x14ac:dyDescent="0.2">
      <c r="K16354" s="17">
        <v>16345</v>
      </c>
      <c r="L16354" s="50">
        <v>1.6230054548726483E-3</v>
      </c>
      <c r="M16354" s="50">
        <v>1.6370887191907608E-3</v>
      </c>
      <c r="N16354" s="50">
        <v>5.2200000000000003E-2</v>
      </c>
      <c r="O16354" s="50">
        <v>5.2400000000000002E-2</v>
      </c>
      <c r="R16354" s="59"/>
    </row>
    <row r="16355" spans="11:18" x14ac:dyDescent="0.2">
      <c r="K16355" s="17">
        <v>16346</v>
      </c>
      <c r="L16355" s="50">
        <v>1.6862862366524307E-3</v>
      </c>
      <c r="M16355" s="50">
        <v>1.6999788121475888E-3</v>
      </c>
      <c r="N16355" s="50">
        <v>5.0799999999999998E-2</v>
      </c>
      <c r="O16355" s="50">
        <v>5.0799999999999998E-2</v>
      </c>
      <c r="R16355" s="59"/>
    </row>
    <row r="16356" spans="11:18" x14ac:dyDescent="0.2">
      <c r="K16356" s="17">
        <v>16347</v>
      </c>
      <c r="L16356" s="50">
        <v>1.9125893369193324E-3</v>
      </c>
      <c r="M16356" s="50">
        <v>1.9273390286522005E-3</v>
      </c>
      <c r="N16356" s="50">
        <v>5.4600000000000003E-2</v>
      </c>
      <c r="O16356" s="50">
        <v>5.4600000000000003E-2</v>
      </c>
      <c r="R16356" s="59"/>
    </row>
    <row r="16357" spans="11:18" x14ac:dyDescent="0.2">
      <c r="K16357" s="17">
        <v>16348</v>
      </c>
      <c r="L16357" s="50">
        <v>1.7026306440982716E-3</v>
      </c>
      <c r="M16357" s="50">
        <v>1.7155985914451503E-3</v>
      </c>
      <c r="N16357" s="50">
        <v>4.7800000000000002E-2</v>
      </c>
      <c r="O16357" s="50">
        <v>4.8000000000000001E-2</v>
      </c>
      <c r="R16357" s="59"/>
    </row>
    <row r="16358" spans="11:18" x14ac:dyDescent="0.2">
      <c r="K16358" s="17">
        <v>16349</v>
      </c>
      <c r="L16358" s="50">
        <v>1.565826377112705E-3</v>
      </c>
      <c r="M16358" s="50">
        <v>1.5780827347684062E-3</v>
      </c>
      <c r="N16358" s="50">
        <v>4.5400000000000003E-2</v>
      </c>
      <c r="O16358" s="50">
        <v>4.5400000000000003E-2</v>
      </c>
      <c r="R16358" s="59"/>
    </row>
    <row r="16359" spans="11:18" x14ac:dyDescent="0.2">
      <c r="K16359" s="17">
        <v>16350</v>
      </c>
      <c r="L16359" s="50">
        <v>1.663741186682567E-3</v>
      </c>
      <c r="M16359" s="50">
        <v>1.6769693351050769E-3</v>
      </c>
      <c r="N16359" s="50">
        <v>4.8800000000000003E-2</v>
      </c>
      <c r="O16359" s="50">
        <v>4.9200000000000001E-2</v>
      </c>
      <c r="R16359" s="59"/>
    </row>
    <row r="16360" spans="11:18" x14ac:dyDescent="0.2">
      <c r="K16360" s="17">
        <v>16351</v>
      </c>
      <c r="L16360" s="50">
        <v>1.742751049821267E-3</v>
      </c>
      <c r="M16360" s="50">
        <v>1.7559806244418893E-3</v>
      </c>
      <c r="N16360" s="50">
        <v>4.8800000000000003E-2</v>
      </c>
      <c r="O16360" s="50">
        <v>4.9000000000000002E-2</v>
      </c>
      <c r="R16360" s="59"/>
    </row>
    <row r="16361" spans="11:18" x14ac:dyDescent="0.2">
      <c r="K16361" s="17">
        <v>16352</v>
      </c>
      <c r="L16361" s="50">
        <v>1.5269711089560673E-3</v>
      </c>
      <c r="M16361" s="50">
        <v>1.5406114055322492E-3</v>
      </c>
      <c r="N16361" s="50">
        <v>5.0799999999999998E-2</v>
      </c>
      <c r="O16361" s="50">
        <v>5.0799999999999998E-2</v>
      </c>
      <c r="R16361" s="59"/>
    </row>
    <row r="16362" spans="11:18" x14ac:dyDescent="0.2">
      <c r="K16362" s="17">
        <v>16353</v>
      </c>
      <c r="L16362" s="50">
        <v>1.5541566023066871E-3</v>
      </c>
      <c r="M16362" s="50">
        <v>1.5666242674054298E-3</v>
      </c>
      <c r="N16362" s="50">
        <v>4.5999999999999999E-2</v>
      </c>
      <c r="O16362" s="50">
        <v>4.6399999999999997E-2</v>
      </c>
      <c r="R16362" s="59"/>
    </row>
    <row r="16363" spans="11:18" x14ac:dyDescent="0.2">
      <c r="K16363" s="17">
        <v>16354</v>
      </c>
      <c r="L16363" s="50">
        <v>2.1125036917821532E-3</v>
      </c>
      <c r="M16363" s="50">
        <v>2.1276293603600953E-3</v>
      </c>
      <c r="N16363" s="50">
        <v>5.5800000000000002E-2</v>
      </c>
      <c r="O16363" s="50">
        <v>5.5800000000000002E-2</v>
      </c>
      <c r="R16363" s="59"/>
    </row>
    <row r="16364" spans="11:18" x14ac:dyDescent="0.2">
      <c r="K16364" s="17">
        <v>16355</v>
      </c>
      <c r="L16364" s="50">
        <v>1.6039795938428206E-3</v>
      </c>
      <c r="M16364" s="50">
        <v>1.6173629177095143E-3</v>
      </c>
      <c r="N16364" s="50">
        <v>4.9599999999999998E-2</v>
      </c>
      <c r="O16364" s="50">
        <v>0.05</v>
      </c>
      <c r="R16364" s="59"/>
    </row>
    <row r="16365" spans="11:18" x14ac:dyDescent="0.2">
      <c r="K16365" s="17">
        <v>16356</v>
      </c>
      <c r="L16365" s="50">
        <v>1.8382097903972376E-3</v>
      </c>
      <c r="M16365" s="50">
        <v>1.8527339888864311E-3</v>
      </c>
      <c r="N16365" s="50">
        <v>5.3600000000000002E-2</v>
      </c>
      <c r="O16365" s="50">
        <v>5.3999999999999999E-2</v>
      </c>
      <c r="R16365" s="59"/>
    </row>
    <row r="16366" spans="11:18" x14ac:dyDescent="0.2">
      <c r="K16366" s="17">
        <v>16357</v>
      </c>
      <c r="L16366" s="50">
        <v>1.6270597408238224E-3</v>
      </c>
      <c r="M16366" s="50">
        <v>1.6401947661035547E-3</v>
      </c>
      <c r="N16366" s="50">
        <v>4.8599999999999997E-2</v>
      </c>
      <c r="O16366" s="50">
        <v>4.8800000000000003E-2</v>
      </c>
      <c r="R16366" s="59"/>
    </row>
    <row r="16367" spans="11:18" x14ac:dyDescent="0.2">
      <c r="K16367" s="17">
        <v>16358</v>
      </c>
      <c r="L16367" s="50">
        <v>1.764966831159792E-3</v>
      </c>
      <c r="M16367" s="50">
        <v>1.7788395630891464E-3</v>
      </c>
      <c r="N16367" s="50">
        <v>5.1200000000000002E-2</v>
      </c>
      <c r="O16367" s="50">
        <v>5.16E-2</v>
      </c>
      <c r="R16367" s="59"/>
    </row>
    <row r="16368" spans="11:18" x14ac:dyDescent="0.2">
      <c r="K16368" s="17">
        <v>16359</v>
      </c>
      <c r="L16368" s="50">
        <v>1.5208218945081376E-3</v>
      </c>
      <c r="M16368" s="50">
        <v>1.5336612521422684E-3</v>
      </c>
      <c r="N16368" s="50">
        <v>4.7399999999999998E-2</v>
      </c>
      <c r="O16368" s="50">
        <v>4.8000000000000001E-2</v>
      </c>
      <c r="R16368" s="59"/>
    </row>
    <row r="16369" spans="11:18" x14ac:dyDescent="0.2">
      <c r="K16369" s="17">
        <v>16360</v>
      </c>
      <c r="L16369" s="50">
        <v>1.7494624415772791E-3</v>
      </c>
      <c r="M16369" s="50">
        <v>1.7630934823884658E-3</v>
      </c>
      <c r="N16369" s="50">
        <v>5.04E-2</v>
      </c>
      <c r="O16369" s="50">
        <v>5.0599999999999999E-2</v>
      </c>
      <c r="R16369" s="59"/>
    </row>
    <row r="16370" spans="11:18" x14ac:dyDescent="0.2">
      <c r="K16370" s="17">
        <v>16361</v>
      </c>
      <c r="L16370" s="50">
        <v>2.0524709849156775E-3</v>
      </c>
      <c r="M16370" s="50">
        <v>2.0675444459930638E-3</v>
      </c>
      <c r="N16370" s="50">
        <v>5.5599999999999997E-2</v>
      </c>
      <c r="O16370" s="50">
        <v>5.5800000000000002E-2</v>
      </c>
      <c r="R16370" s="59"/>
    </row>
    <row r="16371" spans="11:18" x14ac:dyDescent="0.2">
      <c r="K16371" s="17">
        <v>16362</v>
      </c>
      <c r="L16371" s="50">
        <v>1.930328738210248E-3</v>
      </c>
      <c r="M16371" s="50">
        <v>1.9444295223173434E-3</v>
      </c>
      <c r="N16371" s="50">
        <v>5.1799999999999999E-2</v>
      </c>
      <c r="O16371" s="50">
        <v>5.2400000000000002E-2</v>
      </c>
      <c r="R16371" s="59"/>
    </row>
    <row r="16372" spans="11:18" x14ac:dyDescent="0.2">
      <c r="K16372" s="17">
        <v>16363</v>
      </c>
      <c r="L16372" s="50">
        <v>1.8257602695676855E-3</v>
      </c>
      <c r="M16372" s="50">
        <v>1.8401401648285888E-3</v>
      </c>
      <c r="N16372" s="50">
        <v>5.3199999999999997E-2</v>
      </c>
      <c r="O16372" s="50">
        <v>5.3400000000000003E-2</v>
      </c>
      <c r="R16372" s="59"/>
    </row>
    <row r="16373" spans="11:18" x14ac:dyDescent="0.2">
      <c r="K16373" s="17">
        <v>16364</v>
      </c>
      <c r="L16373" s="50">
        <v>1.7614455460891363E-3</v>
      </c>
      <c r="M16373" s="50">
        <v>1.7756283480157879E-3</v>
      </c>
      <c r="N16373" s="50">
        <v>5.2600000000000001E-2</v>
      </c>
      <c r="O16373" s="50">
        <v>5.2600000000000001E-2</v>
      </c>
      <c r="R16373" s="59"/>
    </row>
    <row r="16374" spans="11:18" x14ac:dyDescent="0.2">
      <c r="K16374" s="17">
        <v>16365</v>
      </c>
      <c r="L16374" s="50">
        <v>1.6903321362880099E-3</v>
      </c>
      <c r="M16374" s="50">
        <v>1.7037458316114965E-3</v>
      </c>
      <c r="N16374" s="50">
        <v>4.9599999999999998E-2</v>
      </c>
      <c r="O16374" s="50">
        <v>4.9799999999999997E-2</v>
      </c>
      <c r="R16374" s="59"/>
    </row>
    <row r="16375" spans="11:18" x14ac:dyDescent="0.2">
      <c r="K16375" s="17">
        <v>16366</v>
      </c>
      <c r="L16375" s="50">
        <v>1.7051240723466631E-3</v>
      </c>
      <c r="M16375" s="50">
        <v>1.7190354754508042E-3</v>
      </c>
      <c r="N16375" s="50">
        <v>5.16E-2</v>
      </c>
      <c r="O16375" s="50">
        <v>5.1999999999999998E-2</v>
      </c>
      <c r="R16375" s="59"/>
    </row>
    <row r="16376" spans="11:18" x14ac:dyDescent="0.2">
      <c r="K16376" s="17">
        <v>16367</v>
      </c>
      <c r="L16376" s="50">
        <v>1.7845866842775904E-3</v>
      </c>
      <c r="M16376" s="50">
        <v>1.7983285798427715E-3</v>
      </c>
      <c r="N16376" s="50">
        <v>5.0799999999999998E-2</v>
      </c>
      <c r="O16376" s="50">
        <v>5.0999999999999997E-2</v>
      </c>
      <c r="R16376" s="59"/>
    </row>
    <row r="16377" spans="11:18" x14ac:dyDescent="0.2">
      <c r="K16377" s="17">
        <v>16368</v>
      </c>
      <c r="L16377" s="50">
        <v>1.7616131718665579E-3</v>
      </c>
      <c r="M16377" s="50">
        <v>1.7755954940542032E-3</v>
      </c>
      <c r="N16377" s="50">
        <v>5.1799999999999999E-2</v>
      </c>
      <c r="O16377" s="50">
        <v>5.1999999999999998E-2</v>
      </c>
      <c r="R16377" s="59"/>
    </row>
    <row r="16378" spans="11:18" x14ac:dyDescent="0.2">
      <c r="K16378" s="17">
        <v>16369</v>
      </c>
      <c r="L16378" s="50">
        <v>1.7937887271139285E-3</v>
      </c>
      <c r="M16378" s="50">
        <v>1.8082733887147E-3</v>
      </c>
      <c r="N16378" s="50">
        <v>5.3600000000000002E-2</v>
      </c>
      <c r="O16378" s="50">
        <v>5.3999999999999999E-2</v>
      </c>
      <c r="R16378" s="59"/>
    </row>
    <row r="16379" spans="11:18" x14ac:dyDescent="0.2">
      <c r="K16379" s="17">
        <v>16370</v>
      </c>
      <c r="L16379" s="50">
        <v>1.6465755903129111E-3</v>
      </c>
      <c r="M16379" s="50">
        <v>1.6607724271382519E-3</v>
      </c>
      <c r="N16379" s="50">
        <v>5.28E-2</v>
      </c>
      <c r="O16379" s="50">
        <v>5.28E-2</v>
      </c>
      <c r="R16379" s="59"/>
    </row>
    <row r="16380" spans="11:18" x14ac:dyDescent="0.2">
      <c r="K16380" s="17">
        <v>16371</v>
      </c>
      <c r="L16380" s="50">
        <v>1.831680579288804E-3</v>
      </c>
      <c r="M16380" s="50">
        <v>1.8458783860754756E-3</v>
      </c>
      <c r="N16380" s="50">
        <v>5.2400000000000002E-2</v>
      </c>
      <c r="O16380" s="50">
        <v>5.28E-2</v>
      </c>
      <c r="R16380" s="59"/>
    </row>
    <row r="16381" spans="11:18" x14ac:dyDescent="0.2">
      <c r="K16381" s="17">
        <v>16372</v>
      </c>
      <c r="L16381" s="50">
        <v>1.7256310081316013E-3</v>
      </c>
      <c r="M16381" s="50">
        <v>1.7410952883290609E-3</v>
      </c>
      <c r="N16381" s="50">
        <v>5.7599999999999998E-2</v>
      </c>
      <c r="O16381" s="50">
        <v>5.7599999999999998E-2</v>
      </c>
      <c r="R16381" s="59"/>
    </row>
    <row r="16382" spans="11:18" x14ac:dyDescent="0.2">
      <c r="K16382" s="17">
        <v>16373</v>
      </c>
      <c r="L16382" s="50">
        <v>1.699801462198458E-3</v>
      </c>
      <c r="M16382" s="50">
        <v>1.7131259440642246E-3</v>
      </c>
      <c r="N16382" s="50">
        <v>4.9200000000000001E-2</v>
      </c>
      <c r="O16382" s="50">
        <v>4.9599999999999998E-2</v>
      </c>
      <c r="R16382" s="59"/>
    </row>
    <row r="16383" spans="11:18" x14ac:dyDescent="0.2">
      <c r="K16383" s="17">
        <v>16374</v>
      </c>
      <c r="L16383" s="50">
        <v>1.6590745716064373E-3</v>
      </c>
      <c r="M16383" s="50">
        <v>1.6732962740614859E-3</v>
      </c>
      <c r="N16383" s="50">
        <v>5.28E-2</v>
      </c>
      <c r="O16383" s="50">
        <v>5.2999999999999999E-2</v>
      </c>
      <c r="R16383" s="59"/>
    </row>
    <row r="16384" spans="11:18" x14ac:dyDescent="0.2">
      <c r="K16384" s="17">
        <v>16375</v>
      </c>
      <c r="L16384" s="50">
        <v>1.7352058770747092E-3</v>
      </c>
      <c r="M16384" s="50">
        <v>1.7494317977394011E-3</v>
      </c>
      <c r="N16384" s="50">
        <v>5.28E-2</v>
      </c>
      <c r="O16384" s="50">
        <v>5.28E-2</v>
      </c>
      <c r="R16384" s="59"/>
    </row>
    <row r="16385" spans="11:18" x14ac:dyDescent="0.2">
      <c r="K16385" s="17">
        <v>16376</v>
      </c>
      <c r="L16385" s="50">
        <v>1.6656300100563477E-3</v>
      </c>
      <c r="M16385" s="50">
        <v>1.6794178849596244E-3</v>
      </c>
      <c r="N16385" s="50">
        <v>5.0999999999999997E-2</v>
      </c>
      <c r="O16385" s="50">
        <v>5.16E-2</v>
      </c>
      <c r="R16385" s="59"/>
    </row>
    <row r="16386" spans="11:18" x14ac:dyDescent="0.2">
      <c r="K16386" s="17">
        <v>16377</v>
      </c>
      <c r="L16386" s="50">
        <v>1.6429655023053233E-3</v>
      </c>
      <c r="M16386" s="50">
        <v>1.6560748406706206E-3</v>
      </c>
      <c r="N16386" s="50">
        <v>4.8599999999999997E-2</v>
      </c>
      <c r="O16386" s="50">
        <v>4.8599999999999997E-2</v>
      </c>
      <c r="R16386" s="59"/>
    </row>
    <row r="16387" spans="11:18" x14ac:dyDescent="0.2">
      <c r="K16387" s="17">
        <v>16378</v>
      </c>
      <c r="L16387" s="50">
        <v>1.7611851640581655E-3</v>
      </c>
      <c r="M16387" s="50">
        <v>1.7747616007903208E-3</v>
      </c>
      <c r="N16387" s="50">
        <v>0.05</v>
      </c>
      <c r="O16387" s="50">
        <v>5.0599999999999999E-2</v>
      </c>
      <c r="R16387" s="59"/>
    </row>
    <row r="16388" spans="11:18" x14ac:dyDescent="0.2">
      <c r="K16388" s="17">
        <v>16379</v>
      </c>
      <c r="L16388" s="50">
        <v>1.5482841662683507E-3</v>
      </c>
      <c r="M16388" s="50">
        <v>1.5614431249792694E-3</v>
      </c>
      <c r="N16388" s="50">
        <v>4.8599999999999997E-2</v>
      </c>
      <c r="O16388" s="50">
        <v>4.9200000000000001E-2</v>
      </c>
      <c r="R16388" s="59"/>
    </row>
    <row r="16389" spans="11:18" x14ac:dyDescent="0.2">
      <c r="K16389" s="17">
        <v>16380</v>
      </c>
      <c r="L16389" s="50">
        <v>1.6064940207116468E-3</v>
      </c>
      <c r="M16389" s="50">
        <v>1.6207489763437504E-3</v>
      </c>
      <c r="N16389" s="50">
        <v>5.2999999999999999E-2</v>
      </c>
      <c r="O16389" s="50">
        <v>5.3199999999999997E-2</v>
      </c>
      <c r="R16389" s="59"/>
    </row>
    <row r="16390" spans="11:18" x14ac:dyDescent="0.2">
      <c r="K16390" s="17">
        <v>16381</v>
      </c>
      <c r="L16390" s="50">
        <v>1.711397897645493E-3</v>
      </c>
      <c r="M16390" s="50">
        <v>1.7243562123970737E-3</v>
      </c>
      <c r="N16390" s="50">
        <v>4.7800000000000002E-2</v>
      </c>
      <c r="O16390" s="50">
        <v>4.82E-2</v>
      </c>
      <c r="R16390" s="59"/>
    </row>
    <row r="16391" spans="11:18" x14ac:dyDescent="0.2">
      <c r="K16391" s="17">
        <v>16382</v>
      </c>
      <c r="L16391" s="50">
        <v>1.6347169906887821E-3</v>
      </c>
      <c r="M16391" s="50">
        <v>1.6493648594489436E-3</v>
      </c>
      <c r="N16391" s="50">
        <v>5.4399999999999997E-2</v>
      </c>
      <c r="O16391" s="50">
        <v>5.5E-2</v>
      </c>
      <c r="R16391" s="59"/>
    </row>
    <row r="16392" spans="11:18" x14ac:dyDescent="0.2">
      <c r="K16392" s="17">
        <v>16383</v>
      </c>
      <c r="L16392" s="50">
        <v>1.5440439579097532E-3</v>
      </c>
      <c r="M16392" s="50">
        <v>1.5571924102003164E-3</v>
      </c>
      <c r="N16392" s="50">
        <v>4.8800000000000003E-2</v>
      </c>
      <c r="O16392" s="50">
        <v>4.9399999999999999E-2</v>
      </c>
      <c r="R16392" s="59"/>
    </row>
    <row r="16393" spans="11:18" x14ac:dyDescent="0.2">
      <c r="K16393" s="17">
        <v>16384</v>
      </c>
      <c r="L16393" s="50">
        <v>1.8877430450080514E-3</v>
      </c>
      <c r="M16393" s="50">
        <v>1.9018603099119058E-3</v>
      </c>
      <c r="N16393" s="50">
        <v>5.1999999999999998E-2</v>
      </c>
      <c r="O16393" s="50">
        <v>5.2200000000000003E-2</v>
      </c>
      <c r="R16393" s="59"/>
    </row>
    <row r="16394" spans="11:18" x14ac:dyDescent="0.2">
      <c r="K16394" s="17">
        <v>16385</v>
      </c>
      <c r="L16394" s="50">
        <v>2.0557018979902131E-3</v>
      </c>
      <c r="M16394" s="50">
        <v>2.0713648413345945E-3</v>
      </c>
      <c r="N16394" s="50">
        <v>5.7799999999999997E-2</v>
      </c>
      <c r="O16394" s="50">
        <v>5.8000000000000003E-2</v>
      </c>
      <c r="R16394" s="59"/>
    </row>
    <row r="16395" spans="11:18" x14ac:dyDescent="0.2">
      <c r="K16395" s="17">
        <v>16386</v>
      </c>
      <c r="L16395" s="50">
        <v>1.8230602845139146E-3</v>
      </c>
      <c r="M16395" s="50">
        <v>1.8374702221030127E-3</v>
      </c>
      <c r="N16395" s="50">
        <v>5.3400000000000003E-2</v>
      </c>
      <c r="O16395" s="50">
        <v>5.3400000000000003E-2</v>
      </c>
      <c r="R16395" s="59"/>
    </row>
    <row r="16396" spans="11:18" x14ac:dyDescent="0.2">
      <c r="K16396" s="17">
        <v>16387</v>
      </c>
      <c r="L16396" s="50">
        <v>2.0118573926348427E-3</v>
      </c>
      <c r="M16396" s="50">
        <v>2.025087782086276E-3</v>
      </c>
      <c r="N16396" s="50">
        <v>4.8599999999999997E-2</v>
      </c>
      <c r="O16396" s="50">
        <v>4.8599999999999997E-2</v>
      </c>
      <c r="R16396" s="59"/>
    </row>
    <row r="16397" spans="11:18" x14ac:dyDescent="0.2">
      <c r="K16397" s="17">
        <v>16388</v>
      </c>
      <c r="L16397" s="50">
        <v>1.8613547854399155E-3</v>
      </c>
      <c r="M16397" s="50">
        <v>1.8773991427706758E-3</v>
      </c>
      <c r="N16397" s="50">
        <v>5.9200000000000003E-2</v>
      </c>
      <c r="O16397" s="50">
        <v>5.9799999999999999E-2</v>
      </c>
      <c r="R16397" s="59"/>
    </row>
    <row r="16398" spans="11:18" x14ac:dyDescent="0.2">
      <c r="K16398" s="17">
        <v>16389</v>
      </c>
      <c r="L16398" s="50">
        <v>1.611495423128618E-3</v>
      </c>
      <c r="M16398" s="50">
        <v>1.6244392469664342E-3</v>
      </c>
      <c r="N16398" s="50">
        <v>4.8000000000000001E-2</v>
      </c>
      <c r="O16398" s="50">
        <v>4.8000000000000001E-2</v>
      </c>
      <c r="R16398" s="59"/>
    </row>
    <row r="16399" spans="11:18" x14ac:dyDescent="0.2">
      <c r="K16399" s="17">
        <v>16390</v>
      </c>
      <c r="L16399" s="50">
        <v>1.7429281435784334E-3</v>
      </c>
      <c r="M16399" s="50">
        <v>1.756930990768502E-3</v>
      </c>
      <c r="N16399" s="50">
        <v>5.16E-2</v>
      </c>
      <c r="O16399" s="50">
        <v>5.1999999999999998E-2</v>
      </c>
      <c r="R16399" s="59"/>
    </row>
    <row r="16400" spans="11:18" x14ac:dyDescent="0.2">
      <c r="K16400" s="17">
        <v>16391</v>
      </c>
      <c r="L16400" s="50">
        <v>1.8562291878349026E-3</v>
      </c>
      <c r="M16400" s="50">
        <v>1.8705817162775666E-3</v>
      </c>
      <c r="N16400" s="50">
        <v>5.28E-2</v>
      </c>
      <c r="O16400" s="50">
        <v>5.3600000000000002E-2</v>
      </c>
      <c r="R16400" s="59"/>
    </row>
    <row r="16401" spans="11:18" x14ac:dyDescent="0.2">
      <c r="K16401" s="17">
        <v>16392</v>
      </c>
      <c r="L16401" s="50">
        <v>1.5241109215646937E-3</v>
      </c>
      <c r="M16401" s="50">
        <v>1.5364384303188875E-3</v>
      </c>
      <c r="N16401" s="50">
        <v>4.5600000000000002E-2</v>
      </c>
      <c r="O16401" s="50">
        <v>4.6199999999999998E-2</v>
      </c>
      <c r="R16401" s="59"/>
    </row>
    <row r="16402" spans="11:18" x14ac:dyDescent="0.2">
      <c r="K16402" s="17">
        <v>16393</v>
      </c>
      <c r="L16402" s="50">
        <v>1.6610728452055997E-3</v>
      </c>
      <c r="M16402" s="50">
        <v>1.674731215323846E-3</v>
      </c>
      <c r="N16402" s="50">
        <v>5.0599999999999999E-2</v>
      </c>
      <c r="O16402" s="50">
        <v>5.0999999999999997E-2</v>
      </c>
      <c r="R16402" s="59"/>
    </row>
    <row r="16403" spans="11:18" x14ac:dyDescent="0.2">
      <c r="K16403" s="17">
        <v>16394</v>
      </c>
      <c r="L16403" s="50">
        <v>1.6239466130147182E-3</v>
      </c>
      <c r="M16403" s="50">
        <v>1.6376951430516879E-3</v>
      </c>
      <c r="N16403" s="50">
        <v>5.0999999999999997E-2</v>
      </c>
      <c r="O16403" s="50">
        <v>5.1200000000000002E-2</v>
      </c>
      <c r="R16403" s="59"/>
    </row>
    <row r="16404" spans="11:18" x14ac:dyDescent="0.2">
      <c r="K16404" s="17">
        <v>16395</v>
      </c>
      <c r="L16404" s="50">
        <v>1.9611244343678011E-3</v>
      </c>
      <c r="M16404" s="50">
        <v>1.9769435595233505E-3</v>
      </c>
      <c r="N16404" s="50">
        <v>5.8400000000000001E-2</v>
      </c>
      <c r="O16404" s="50">
        <v>5.9400000000000001E-2</v>
      </c>
      <c r="R16404" s="59"/>
    </row>
    <row r="16405" spans="11:18" x14ac:dyDescent="0.2">
      <c r="K16405" s="17">
        <v>16396</v>
      </c>
      <c r="L16405" s="50">
        <v>1.6845892732825773E-3</v>
      </c>
      <c r="M16405" s="50">
        <v>1.6987824070868989E-3</v>
      </c>
      <c r="N16405" s="50">
        <v>5.2400000000000002E-2</v>
      </c>
      <c r="O16405" s="50">
        <v>5.3199999999999997E-2</v>
      </c>
      <c r="R16405" s="59"/>
    </row>
    <row r="16406" spans="11:18" x14ac:dyDescent="0.2">
      <c r="K16406" s="17">
        <v>16397</v>
      </c>
      <c r="L16406" s="50">
        <v>1.9200944535809324E-3</v>
      </c>
      <c r="M16406" s="50">
        <v>1.9347781697157825E-3</v>
      </c>
      <c r="N16406" s="50">
        <v>5.3800000000000001E-2</v>
      </c>
      <c r="O16406" s="50">
        <v>5.4600000000000003E-2</v>
      </c>
      <c r="R16406" s="59"/>
    </row>
    <row r="16407" spans="11:18" x14ac:dyDescent="0.2">
      <c r="K16407" s="17">
        <v>16398</v>
      </c>
      <c r="L16407" s="50">
        <v>1.4875316118835474E-3</v>
      </c>
      <c r="M16407" s="50">
        <v>1.5009979033171407E-3</v>
      </c>
      <c r="N16407" s="50">
        <v>4.9799999999999997E-2</v>
      </c>
      <c r="O16407" s="50">
        <v>5.04E-2</v>
      </c>
      <c r="R16407" s="59"/>
    </row>
    <row r="16408" spans="11:18" x14ac:dyDescent="0.2">
      <c r="K16408" s="17">
        <v>16399</v>
      </c>
      <c r="L16408" s="50">
        <v>1.7594642182561955E-3</v>
      </c>
      <c r="M16408" s="50">
        <v>1.7725034479764889E-3</v>
      </c>
      <c r="N16408" s="50">
        <v>4.8000000000000001E-2</v>
      </c>
      <c r="O16408" s="50">
        <v>4.8399999999999999E-2</v>
      </c>
      <c r="R16408" s="59"/>
    </row>
    <row r="16409" spans="11:18" x14ac:dyDescent="0.2">
      <c r="K16409" s="17">
        <v>16400</v>
      </c>
      <c r="L16409" s="50">
        <v>2.0895163321188234E-3</v>
      </c>
      <c r="M16409" s="50">
        <v>2.1051000205083636E-3</v>
      </c>
      <c r="N16409" s="50">
        <v>5.7599999999999998E-2</v>
      </c>
      <c r="O16409" s="50">
        <v>5.7599999999999998E-2</v>
      </c>
      <c r="R16409" s="59"/>
    </row>
    <row r="16410" spans="11:18" x14ac:dyDescent="0.2">
      <c r="K16410" s="17">
        <v>16401</v>
      </c>
      <c r="L16410" s="50">
        <v>1.72943205737545E-3</v>
      </c>
      <c r="M16410" s="50">
        <v>1.7431928800398597E-3</v>
      </c>
      <c r="N16410" s="50">
        <v>5.0999999999999997E-2</v>
      </c>
      <c r="O16410" s="50">
        <v>5.1200000000000002E-2</v>
      </c>
      <c r="R16410" s="59"/>
    </row>
    <row r="16411" spans="11:18" x14ac:dyDescent="0.2">
      <c r="K16411" s="17">
        <v>16402</v>
      </c>
      <c r="L16411" s="50">
        <v>1.7645124513820977E-3</v>
      </c>
      <c r="M16411" s="50">
        <v>1.77879017894107E-3</v>
      </c>
      <c r="N16411" s="50">
        <v>5.28E-2</v>
      </c>
      <c r="O16411" s="50">
        <v>5.3199999999999997E-2</v>
      </c>
      <c r="R16411" s="59"/>
    </row>
    <row r="16412" spans="11:18" x14ac:dyDescent="0.2">
      <c r="K16412" s="17">
        <v>16403</v>
      </c>
      <c r="L16412" s="50">
        <v>1.5902534873870218E-3</v>
      </c>
      <c r="M16412" s="50">
        <v>1.6025695899761995E-3</v>
      </c>
      <c r="N16412" s="50">
        <v>4.5600000000000002E-2</v>
      </c>
      <c r="O16412" s="50">
        <v>4.5600000000000002E-2</v>
      </c>
      <c r="R16412" s="59"/>
    </row>
    <row r="16413" spans="11:18" x14ac:dyDescent="0.2">
      <c r="K16413" s="17">
        <v>16404</v>
      </c>
      <c r="L16413" s="50">
        <v>1.4672256555215016E-3</v>
      </c>
      <c r="M16413" s="50">
        <v>1.480018679084332E-3</v>
      </c>
      <c r="N16413" s="50">
        <v>4.7600000000000003E-2</v>
      </c>
      <c r="O16413" s="50">
        <v>4.7600000000000003E-2</v>
      </c>
      <c r="R16413" s="59"/>
    </row>
    <row r="16414" spans="11:18" x14ac:dyDescent="0.2">
      <c r="K16414" s="17">
        <v>16405</v>
      </c>
      <c r="L16414" s="50">
        <v>1.7948738413174534E-3</v>
      </c>
      <c r="M16414" s="50">
        <v>1.8106211485667679E-3</v>
      </c>
      <c r="N16414" s="50">
        <v>5.8599999999999999E-2</v>
      </c>
      <c r="O16414" s="50">
        <v>5.8799999999999998E-2</v>
      </c>
      <c r="R16414" s="59"/>
    </row>
    <row r="16415" spans="11:18" x14ac:dyDescent="0.2">
      <c r="K16415" s="17">
        <v>16406</v>
      </c>
      <c r="L16415" s="50">
        <v>1.7130860188324963E-3</v>
      </c>
      <c r="M16415" s="50">
        <v>1.7273120451436754E-3</v>
      </c>
      <c r="N16415" s="50">
        <v>5.2400000000000002E-2</v>
      </c>
      <c r="O16415" s="50">
        <v>5.2999999999999999E-2</v>
      </c>
      <c r="R16415" s="59"/>
    </row>
    <row r="16416" spans="11:18" x14ac:dyDescent="0.2">
      <c r="K16416" s="17">
        <v>16407</v>
      </c>
      <c r="L16416" s="50">
        <v>1.4906459938709847E-3</v>
      </c>
      <c r="M16416" s="50">
        <v>1.5035039815325176E-3</v>
      </c>
      <c r="N16416" s="50">
        <v>4.7800000000000002E-2</v>
      </c>
      <c r="O16416" s="50">
        <v>4.8000000000000001E-2</v>
      </c>
      <c r="R16416" s="59"/>
    </row>
    <row r="16417" spans="11:18" x14ac:dyDescent="0.2">
      <c r="K16417" s="17">
        <v>16408</v>
      </c>
      <c r="L16417" s="50">
        <v>1.803827463361441E-3</v>
      </c>
      <c r="M16417" s="50">
        <v>1.8178821100291826E-3</v>
      </c>
      <c r="N16417" s="50">
        <v>5.1799999999999999E-2</v>
      </c>
      <c r="O16417" s="50">
        <v>5.2200000000000003E-2</v>
      </c>
      <c r="R16417" s="59"/>
    </row>
    <row r="16418" spans="11:18" x14ac:dyDescent="0.2">
      <c r="K16418" s="17">
        <v>16409</v>
      </c>
      <c r="L16418" s="50">
        <v>1.6692310213387578E-3</v>
      </c>
      <c r="M16418" s="50">
        <v>1.6832880484290147E-3</v>
      </c>
      <c r="N16418" s="50">
        <v>5.1799999999999999E-2</v>
      </c>
      <c r="O16418" s="50">
        <v>5.28E-2</v>
      </c>
      <c r="R16418" s="59"/>
    </row>
    <row r="16419" spans="11:18" x14ac:dyDescent="0.2">
      <c r="K16419" s="17">
        <v>16410</v>
      </c>
      <c r="L16419" s="50">
        <v>1.6300853430688115E-3</v>
      </c>
      <c r="M16419" s="50">
        <v>1.6440714273479528E-3</v>
      </c>
      <c r="N16419" s="50">
        <v>5.16E-2</v>
      </c>
      <c r="O16419" s="50">
        <v>5.2400000000000002E-2</v>
      </c>
      <c r="R16419" s="59"/>
    </row>
    <row r="16420" spans="11:18" x14ac:dyDescent="0.2">
      <c r="K16420" s="17">
        <v>16411</v>
      </c>
      <c r="L16420" s="50">
        <v>2.2544050894392235E-3</v>
      </c>
      <c r="M16420" s="50">
        <v>2.2701591294551028E-3</v>
      </c>
      <c r="N16420" s="50">
        <v>5.7799999999999997E-2</v>
      </c>
      <c r="O16420" s="50">
        <v>5.8200000000000002E-2</v>
      </c>
      <c r="R16420" s="59"/>
    </row>
    <row r="16421" spans="11:18" x14ac:dyDescent="0.2">
      <c r="K16421" s="17">
        <v>16412</v>
      </c>
      <c r="L16421" s="50">
        <v>1.8043024438901352E-3</v>
      </c>
      <c r="M16421" s="50">
        <v>1.8186461761267861E-3</v>
      </c>
      <c r="N16421" s="50">
        <v>5.2999999999999999E-2</v>
      </c>
      <c r="O16421" s="50">
        <v>5.3400000000000003E-2</v>
      </c>
      <c r="R16421" s="59"/>
    </row>
    <row r="16422" spans="11:18" x14ac:dyDescent="0.2">
      <c r="K16422" s="17">
        <v>16413</v>
      </c>
      <c r="L16422" s="50">
        <v>1.6209570440359671E-3</v>
      </c>
      <c r="M16422" s="50">
        <v>1.6344303346304337E-3</v>
      </c>
      <c r="N16422" s="50">
        <v>0.05</v>
      </c>
      <c r="O16422" s="50">
        <v>5.04E-2</v>
      </c>
      <c r="R16422" s="59"/>
    </row>
    <row r="16423" spans="11:18" x14ac:dyDescent="0.2">
      <c r="K16423" s="17">
        <v>16414</v>
      </c>
      <c r="L16423" s="50">
        <v>1.6176828251562333E-3</v>
      </c>
      <c r="M16423" s="50">
        <v>1.6307692296834444E-3</v>
      </c>
      <c r="N16423" s="50">
        <v>4.8399999999999999E-2</v>
      </c>
      <c r="O16423" s="50">
        <v>4.8599999999999997E-2</v>
      </c>
      <c r="R16423" s="59"/>
    </row>
    <row r="16424" spans="11:18" x14ac:dyDescent="0.2">
      <c r="K16424" s="17">
        <v>16415</v>
      </c>
      <c r="L16424" s="50">
        <v>1.7876202668097932E-3</v>
      </c>
      <c r="M16424" s="50">
        <v>1.8010874487035785E-3</v>
      </c>
      <c r="N16424" s="50">
        <v>4.9799999999999997E-2</v>
      </c>
      <c r="O16424" s="50">
        <v>4.9799999999999997E-2</v>
      </c>
      <c r="R16424" s="59"/>
    </row>
    <row r="16425" spans="11:18" x14ac:dyDescent="0.2">
      <c r="K16425" s="17">
        <v>16416</v>
      </c>
      <c r="L16425" s="50">
        <v>1.7362281968156773E-3</v>
      </c>
      <c r="M16425" s="50">
        <v>1.7502811180543979E-3</v>
      </c>
      <c r="N16425" s="50">
        <v>5.1999999999999998E-2</v>
      </c>
      <c r="O16425" s="50">
        <v>5.2600000000000001E-2</v>
      </c>
      <c r="R16425" s="59"/>
    </row>
    <row r="16426" spans="11:18" x14ac:dyDescent="0.2">
      <c r="K16426" s="17">
        <v>16417</v>
      </c>
      <c r="L16426" s="50">
        <v>1.6845117556728525E-3</v>
      </c>
      <c r="M16426" s="50">
        <v>1.6978209334275252E-3</v>
      </c>
      <c r="N16426" s="50">
        <v>4.9000000000000002E-2</v>
      </c>
      <c r="O16426" s="50">
        <v>4.9599999999999998E-2</v>
      </c>
      <c r="R16426" s="59"/>
    </row>
    <row r="16427" spans="11:18" x14ac:dyDescent="0.2">
      <c r="K16427" s="17">
        <v>16418</v>
      </c>
      <c r="L16427" s="50">
        <v>1.5659262494374093E-3</v>
      </c>
      <c r="M16427" s="50">
        <v>1.5793945097354709E-3</v>
      </c>
      <c r="N16427" s="50">
        <v>4.9799999999999997E-2</v>
      </c>
      <c r="O16427" s="50">
        <v>5.0200000000000002E-2</v>
      </c>
      <c r="R16427" s="59"/>
    </row>
    <row r="16428" spans="11:18" x14ac:dyDescent="0.2">
      <c r="K16428" s="17">
        <v>16419</v>
      </c>
      <c r="L16428" s="50">
        <v>1.5287719861256696E-3</v>
      </c>
      <c r="M16428" s="50">
        <v>1.5418534622995026E-3</v>
      </c>
      <c r="N16428" s="50">
        <v>4.82E-2</v>
      </c>
      <c r="O16428" s="50">
        <v>4.8800000000000003E-2</v>
      </c>
      <c r="R16428" s="59"/>
    </row>
    <row r="16429" spans="11:18" x14ac:dyDescent="0.2">
      <c r="K16429" s="17">
        <v>16420</v>
      </c>
      <c r="L16429" s="50">
        <v>1.9633398900203184E-3</v>
      </c>
      <c r="M16429" s="50">
        <v>1.9769557478336555E-3</v>
      </c>
      <c r="N16429" s="50">
        <v>0.05</v>
      </c>
      <c r="O16429" s="50">
        <v>5.0799999999999998E-2</v>
      </c>
      <c r="R16429" s="59"/>
    </row>
    <row r="16430" spans="11:18" x14ac:dyDescent="0.2">
      <c r="K16430" s="17">
        <v>16421</v>
      </c>
      <c r="L16430" s="50">
        <v>1.3872757328029096E-3</v>
      </c>
      <c r="M16430" s="50">
        <v>1.4001826180504654E-3</v>
      </c>
      <c r="N16430" s="50">
        <v>4.7600000000000003E-2</v>
      </c>
      <c r="O16430" s="50">
        <v>4.8599999999999997E-2</v>
      </c>
      <c r="R16430" s="59"/>
    </row>
    <row r="16431" spans="11:18" x14ac:dyDescent="0.2">
      <c r="K16431" s="17">
        <v>16422</v>
      </c>
      <c r="L16431" s="50">
        <v>1.7399541917124011E-3</v>
      </c>
      <c r="M16431" s="50">
        <v>1.7541299412970051E-3</v>
      </c>
      <c r="N16431" s="50">
        <v>5.2600000000000001E-2</v>
      </c>
      <c r="O16431" s="50">
        <v>5.2600000000000001E-2</v>
      </c>
      <c r="R16431" s="59"/>
    </row>
    <row r="16432" spans="11:18" x14ac:dyDescent="0.2">
      <c r="K16432" s="17">
        <v>16423</v>
      </c>
      <c r="L16432" s="50">
        <v>1.8704870439193691E-3</v>
      </c>
      <c r="M16432" s="50">
        <v>1.8850677321864942E-3</v>
      </c>
      <c r="N16432" s="50">
        <v>5.3999999999999999E-2</v>
      </c>
      <c r="O16432" s="50">
        <v>5.3999999999999999E-2</v>
      </c>
      <c r="R16432" s="59"/>
    </row>
    <row r="16433" spans="11:18" x14ac:dyDescent="0.2">
      <c r="K16433" s="17">
        <v>16424</v>
      </c>
      <c r="L16433" s="50">
        <v>1.709676598703243E-3</v>
      </c>
      <c r="M16433" s="50">
        <v>1.722963015860574E-3</v>
      </c>
      <c r="N16433" s="50">
        <v>4.9200000000000001E-2</v>
      </c>
      <c r="O16433" s="50">
        <v>4.9200000000000001E-2</v>
      </c>
      <c r="R16433" s="59"/>
    </row>
    <row r="16434" spans="11:18" x14ac:dyDescent="0.2">
      <c r="K16434" s="17">
        <v>16425</v>
      </c>
      <c r="L16434" s="50">
        <v>1.7686834868074249E-3</v>
      </c>
      <c r="M16434" s="50">
        <v>1.7823858929967575E-3</v>
      </c>
      <c r="N16434" s="50">
        <v>5.0599999999999999E-2</v>
      </c>
      <c r="O16434" s="50">
        <v>5.0999999999999997E-2</v>
      </c>
      <c r="R16434" s="59"/>
    </row>
    <row r="16435" spans="11:18" x14ac:dyDescent="0.2">
      <c r="K16435" s="17">
        <v>16426</v>
      </c>
      <c r="L16435" s="50">
        <v>1.5043589471888286E-3</v>
      </c>
      <c r="M16435" s="50">
        <v>1.5173710728796251E-3</v>
      </c>
      <c r="N16435" s="50">
        <v>4.8399999999999999E-2</v>
      </c>
      <c r="O16435" s="50">
        <v>4.8399999999999999E-2</v>
      </c>
      <c r="R16435" s="59"/>
    </row>
    <row r="16436" spans="11:18" x14ac:dyDescent="0.2">
      <c r="K16436" s="17">
        <v>16427</v>
      </c>
      <c r="L16436" s="50">
        <v>1.7203807586757473E-3</v>
      </c>
      <c r="M16436" s="50">
        <v>1.7344337648599801E-3</v>
      </c>
      <c r="N16436" s="50">
        <v>5.1999999999999998E-2</v>
      </c>
      <c r="O16436" s="50">
        <v>5.2400000000000002E-2</v>
      </c>
      <c r="R16436" s="59"/>
    </row>
    <row r="16437" spans="11:18" x14ac:dyDescent="0.2">
      <c r="K16437" s="17">
        <v>16428</v>
      </c>
      <c r="L16437" s="50">
        <v>1.7567767736753109E-3</v>
      </c>
      <c r="M16437" s="50">
        <v>1.7710113426593591E-3</v>
      </c>
      <c r="N16437" s="50">
        <v>5.2600000000000001E-2</v>
      </c>
      <c r="O16437" s="50">
        <v>5.2999999999999999E-2</v>
      </c>
      <c r="R16437" s="59"/>
    </row>
    <row r="16438" spans="11:18" x14ac:dyDescent="0.2">
      <c r="K16438" s="17">
        <v>16429</v>
      </c>
      <c r="L16438" s="50">
        <v>2.0509154479465969E-3</v>
      </c>
      <c r="M16438" s="50">
        <v>2.0669621310955167E-3</v>
      </c>
      <c r="N16438" s="50">
        <v>5.9200000000000003E-2</v>
      </c>
      <c r="O16438" s="50">
        <v>5.96E-2</v>
      </c>
      <c r="R16438" s="59"/>
    </row>
    <row r="16439" spans="11:18" x14ac:dyDescent="0.2">
      <c r="K16439" s="17">
        <v>16430</v>
      </c>
      <c r="L16439" s="50">
        <v>1.5289455385809748E-3</v>
      </c>
      <c r="M16439" s="50">
        <v>1.5418165675751641E-3</v>
      </c>
      <c r="N16439" s="50">
        <v>4.7600000000000003E-2</v>
      </c>
      <c r="O16439" s="50">
        <v>4.8399999999999999E-2</v>
      </c>
      <c r="R16439" s="59"/>
    </row>
    <row r="16440" spans="11:18" x14ac:dyDescent="0.2">
      <c r="K16440" s="17">
        <v>16431</v>
      </c>
      <c r="L16440" s="50">
        <v>1.6774209252953022E-3</v>
      </c>
      <c r="M16440" s="50">
        <v>1.6906793717264006E-3</v>
      </c>
      <c r="N16440" s="50">
        <v>4.9000000000000002E-2</v>
      </c>
      <c r="O16440" s="50">
        <v>4.9399999999999999E-2</v>
      </c>
      <c r="R16440" s="59"/>
    </row>
    <row r="16441" spans="11:18" x14ac:dyDescent="0.2">
      <c r="K16441" s="17">
        <v>16432</v>
      </c>
      <c r="L16441" s="50">
        <v>1.7652374303526867E-3</v>
      </c>
      <c r="M16441" s="50">
        <v>1.7789670172187709E-3</v>
      </c>
      <c r="N16441" s="50">
        <v>5.0200000000000002E-2</v>
      </c>
      <c r="O16441" s="50">
        <v>5.0999999999999997E-2</v>
      </c>
      <c r="R16441" s="59"/>
    </row>
    <row r="16442" spans="11:18" x14ac:dyDescent="0.2">
      <c r="K16442" s="17">
        <v>16433</v>
      </c>
      <c r="L16442" s="50">
        <v>1.8698121942977107E-3</v>
      </c>
      <c r="M16442" s="50">
        <v>1.8844590697836348E-3</v>
      </c>
      <c r="N16442" s="50">
        <v>5.4199999999999998E-2</v>
      </c>
      <c r="O16442" s="50">
        <v>5.4399999999999997E-2</v>
      </c>
      <c r="R16442" s="59"/>
    </row>
    <row r="16443" spans="11:18" x14ac:dyDescent="0.2">
      <c r="K16443" s="17">
        <v>16434</v>
      </c>
      <c r="L16443" s="50">
        <v>1.4973973919317728E-3</v>
      </c>
      <c r="M16443" s="50">
        <v>1.5102935225759404E-3</v>
      </c>
      <c r="N16443" s="50">
        <v>4.7800000000000002E-2</v>
      </c>
      <c r="O16443" s="50">
        <v>4.8399999999999999E-2</v>
      </c>
      <c r="R16443" s="59"/>
    </row>
    <row r="16444" spans="11:18" x14ac:dyDescent="0.2">
      <c r="K16444" s="17">
        <v>16435</v>
      </c>
      <c r="L16444" s="50">
        <v>1.7186696848970659E-3</v>
      </c>
      <c r="M16444" s="50">
        <v>1.7323216503309102E-3</v>
      </c>
      <c r="N16444" s="50">
        <v>5.0200000000000002E-2</v>
      </c>
      <c r="O16444" s="50">
        <v>5.0999999999999997E-2</v>
      </c>
      <c r="R16444" s="59"/>
    </row>
    <row r="16445" spans="11:18" x14ac:dyDescent="0.2">
      <c r="K16445" s="17">
        <v>16436</v>
      </c>
      <c r="L16445" s="50">
        <v>1.7533352770114207E-3</v>
      </c>
      <c r="M16445" s="50">
        <v>1.7670868652957172E-3</v>
      </c>
      <c r="N16445" s="50">
        <v>5.0799999999999998E-2</v>
      </c>
      <c r="O16445" s="50">
        <v>5.1200000000000002E-2</v>
      </c>
      <c r="R16445" s="59"/>
    </row>
    <row r="16446" spans="11:18" x14ac:dyDescent="0.2">
      <c r="K16446" s="17">
        <v>16437</v>
      </c>
      <c r="L16446" s="50">
        <v>1.5803977311739175E-3</v>
      </c>
      <c r="M16446" s="50">
        <v>1.5949462204590376E-3</v>
      </c>
      <c r="N16446" s="50">
        <v>5.4199999999999998E-2</v>
      </c>
      <c r="O16446" s="50">
        <v>5.4399999999999997E-2</v>
      </c>
      <c r="R16446" s="59"/>
    </row>
    <row r="16447" spans="11:18" x14ac:dyDescent="0.2">
      <c r="K16447" s="17">
        <v>16438</v>
      </c>
      <c r="L16447" s="50">
        <v>1.9496629886812328E-3</v>
      </c>
      <c r="M16447" s="50">
        <v>1.965355972182942E-3</v>
      </c>
      <c r="N16447" s="50">
        <v>5.8200000000000002E-2</v>
      </c>
      <c r="O16447" s="50">
        <v>5.8200000000000002E-2</v>
      </c>
      <c r="R16447" s="59"/>
    </row>
    <row r="16448" spans="11:18" x14ac:dyDescent="0.2">
      <c r="K16448" s="17">
        <v>16439</v>
      </c>
      <c r="L16448" s="50">
        <v>1.7391736568915536E-3</v>
      </c>
      <c r="M16448" s="50">
        <v>1.7535043380335178E-3</v>
      </c>
      <c r="N16448" s="50">
        <v>5.3199999999999997E-2</v>
      </c>
      <c r="O16448" s="50">
        <v>5.3199999999999997E-2</v>
      </c>
      <c r="R16448" s="59"/>
    </row>
    <row r="16449" spans="11:18" x14ac:dyDescent="0.2">
      <c r="K16449" s="17">
        <v>16440</v>
      </c>
      <c r="L16449" s="50">
        <v>1.9198235441760204E-3</v>
      </c>
      <c r="M16449" s="50">
        <v>1.9341598106129535E-3</v>
      </c>
      <c r="N16449" s="50">
        <v>5.28E-2</v>
      </c>
      <c r="O16449" s="50">
        <v>5.2999999999999999E-2</v>
      </c>
      <c r="R16449" s="59"/>
    </row>
    <row r="16450" spans="11:18" x14ac:dyDescent="0.2">
      <c r="K16450" s="17">
        <v>16441</v>
      </c>
      <c r="L16450" s="50">
        <v>1.7766253711606328E-3</v>
      </c>
      <c r="M16450" s="50">
        <v>1.7902524306242973E-3</v>
      </c>
      <c r="N16450" s="50">
        <v>5.04E-2</v>
      </c>
      <c r="O16450" s="50">
        <v>5.0599999999999999E-2</v>
      </c>
      <c r="R16450" s="59"/>
    </row>
    <row r="16451" spans="11:18" x14ac:dyDescent="0.2">
      <c r="K16451" s="17">
        <v>16442</v>
      </c>
      <c r="L16451" s="50">
        <v>1.7531648220132279E-3</v>
      </c>
      <c r="M16451" s="50">
        <v>1.7661644682284933E-3</v>
      </c>
      <c r="N16451" s="50">
        <v>4.8000000000000001E-2</v>
      </c>
      <c r="O16451" s="50">
        <v>4.82E-2</v>
      </c>
      <c r="R16451" s="59"/>
    </row>
    <row r="16452" spans="11:18" x14ac:dyDescent="0.2">
      <c r="K16452" s="17">
        <v>16443</v>
      </c>
      <c r="L16452" s="50">
        <v>1.6970642150912515E-3</v>
      </c>
      <c r="M16452" s="50">
        <v>1.7106568688982243E-3</v>
      </c>
      <c r="N16452" s="50">
        <v>5.04E-2</v>
      </c>
      <c r="O16452" s="50">
        <v>5.04E-2</v>
      </c>
      <c r="R16452" s="59"/>
    </row>
    <row r="16453" spans="11:18" x14ac:dyDescent="0.2">
      <c r="K16453" s="17">
        <v>16444</v>
      </c>
      <c r="L16453" s="50">
        <v>1.554013527381771E-3</v>
      </c>
      <c r="M16453" s="50">
        <v>1.5672378677103098E-3</v>
      </c>
      <c r="N16453" s="50">
        <v>4.8800000000000003E-2</v>
      </c>
      <c r="O16453" s="50">
        <v>4.9399999999999999E-2</v>
      </c>
      <c r="R16453" s="59"/>
    </row>
    <row r="16454" spans="11:18" x14ac:dyDescent="0.2">
      <c r="K16454" s="17">
        <v>16445</v>
      </c>
      <c r="L16454" s="50">
        <v>1.8206213638166839E-3</v>
      </c>
      <c r="M16454" s="50">
        <v>1.8345649380145743E-3</v>
      </c>
      <c r="N16454" s="50">
        <v>5.16E-2</v>
      </c>
      <c r="O16454" s="50">
        <v>5.16E-2</v>
      </c>
      <c r="R16454" s="59"/>
    </row>
    <row r="16455" spans="11:18" x14ac:dyDescent="0.2">
      <c r="K16455" s="17">
        <v>16446</v>
      </c>
      <c r="L16455" s="50">
        <v>1.4726522528803259E-3</v>
      </c>
      <c r="M16455" s="50">
        <v>1.4844305600880986E-3</v>
      </c>
      <c r="N16455" s="50">
        <v>4.3400000000000001E-2</v>
      </c>
      <c r="O16455" s="50">
        <v>4.3799999999999999E-2</v>
      </c>
      <c r="R16455" s="59"/>
    </row>
    <row r="16456" spans="11:18" x14ac:dyDescent="0.2">
      <c r="K16456" s="17">
        <v>16447</v>
      </c>
      <c r="L16456" s="50">
        <v>1.8565537002136583E-3</v>
      </c>
      <c r="M16456" s="50">
        <v>1.8705734086616641E-3</v>
      </c>
      <c r="N16456" s="50">
        <v>5.1799999999999999E-2</v>
      </c>
      <c r="O16456" s="50">
        <v>5.1999999999999998E-2</v>
      </c>
      <c r="R16456" s="59"/>
    </row>
    <row r="16457" spans="11:18" x14ac:dyDescent="0.2">
      <c r="K16457" s="17">
        <v>16448</v>
      </c>
      <c r="L16457" s="50">
        <v>1.5626703332799528E-3</v>
      </c>
      <c r="M16457" s="50">
        <v>1.5763822478372044E-3</v>
      </c>
      <c r="N16457" s="50">
        <v>5.0799999999999998E-2</v>
      </c>
      <c r="O16457" s="50">
        <v>5.1200000000000002E-2</v>
      </c>
      <c r="R16457" s="59"/>
    </row>
    <row r="16458" spans="11:18" x14ac:dyDescent="0.2">
      <c r="K16458" s="17">
        <v>16449</v>
      </c>
      <c r="L16458" s="50">
        <v>1.7202948241592552E-3</v>
      </c>
      <c r="M16458" s="50">
        <v>1.7338420331473208E-3</v>
      </c>
      <c r="N16458" s="50">
        <v>0.05</v>
      </c>
      <c r="O16458" s="50">
        <v>5.04E-2</v>
      </c>
      <c r="R16458" s="59"/>
    </row>
    <row r="16459" spans="11:18" x14ac:dyDescent="0.2">
      <c r="K16459" s="17">
        <v>16450</v>
      </c>
      <c r="L16459" s="50">
        <v>1.7089190173954364E-3</v>
      </c>
      <c r="M16459" s="50">
        <v>1.7226377926481235E-3</v>
      </c>
      <c r="N16459" s="50">
        <v>5.0799999999999998E-2</v>
      </c>
      <c r="O16459" s="50">
        <v>5.0999999999999997E-2</v>
      </c>
      <c r="R16459" s="59"/>
    </row>
    <row r="16460" spans="11:18" x14ac:dyDescent="0.2">
      <c r="K16460" s="17">
        <v>16451</v>
      </c>
      <c r="L16460" s="50">
        <v>1.9216243886242977E-3</v>
      </c>
      <c r="M16460" s="50">
        <v>1.9364805036488888E-3</v>
      </c>
      <c r="N16460" s="50">
        <v>5.5E-2</v>
      </c>
      <c r="O16460" s="50">
        <v>5.5E-2</v>
      </c>
      <c r="R16460" s="59"/>
    </row>
    <row r="16461" spans="11:18" x14ac:dyDescent="0.2">
      <c r="K16461" s="17">
        <v>16452</v>
      </c>
      <c r="L16461" s="50">
        <v>1.9894853504308541E-3</v>
      </c>
      <c r="M16461" s="50">
        <v>2.0028799684402264E-3</v>
      </c>
      <c r="N16461" s="50">
        <v>4.9200000000000001E-2</v>
      </c>
      <c r="O16461" s="50">
        <v>4.9399999999999999E-2</v>
      </c>
      <c r="R16461" s="59"/>
    </row>
    <row r="16462" spans="11:18" x14ac:dyDescent="0.2">
      <c r="K16462" s="17">
        <v>16453</v>
      </c>
      <c r="L16462" s="50">
        <v>1.9618412132992747E-3</v>
      </c>
      <c r="M16462" s="50">
        <v>1.97703690953755E-3</v>
      </c>
      <c r="N16462" s="50">
        <v>5.6000000000000001E-2</v>
      </c>
      <c r="O16462" s="50">
        <v>5.6399999999999999E-2</v>
      </c>
      <c r="R16462" s="59"/>
    </row>
    <row r="16463" spans="11:18" x14ac:dyDescent="0.2">
      <c r="K16463" s="17">
        <v>16454</v>
      </c>
      <c r="L16463" s="50">
        <v>1.7595513313773588E-3</v>
      </c>
      <c r="M16463" s="50">
        <v>1.7739011862290799E-3</v>
      </c>
      <c r="N16463" s="50">
        <v>5.2999999999999999E-2</v>
      </c>
      <c r="O16463" s="50">
        <v>5.3400000000000003E-2</v>
      </c>
      <c r="R16463" s="59"/>
    </row>
    <row r="16464" spans="11:18" x14ac:dyDescent="0.2">
      <c r="K16464" s="17">
        <v>16455</v>
      </c>
      <c r="L16464" s="50">
        <v>1.750571489989501E-3</v>
      </c>
      <c r="M16464" s="50">
        <v>1.7650963316345138E-3</v>
      </c>
      <c r="N16464" s="50">
        <v>5.3800000000000001E-2</v>
      </c>
      <c r="O16464" s="50">
        <v>5.4199999999999998E-2</v>
      </c>
      <c r="R16464" s="59"/>
    </row>
    <row r="16465" spans="11:18" x14ac:dyDescent="0.2">
      <c r="K16465" s="17">
        <v>16456</v>
      </c>
      <c r="L16465" s="50">
        <v>1.8233519875472878E-3</v>
      </c>
      <c r="M16465" s="50">
        <v>1.8387630662160966E-3</v>
      </c>
      <c r="N16465" s="50">
        <v>5.7200000000000001E-2</v>
      </c>
      <c r="O16465" s="50">
        <v>5.7599999999999998E-2</v>
      </c>
      <c r="R16465" s="59"/>
    </row>
    <row r="16466" spans="11:18" x14ac:dyDescent="0.2">
      <c r="K16466" s="17">
        <v>16457</v>
      </c>
      <c r="L16466" s="50">
        <v>1.7563468966924414E-3</v>
      </c>
      <c r="M16466" s="50">
        <v>1.7699891376085166E-3</v>
      </c>
      <c r="N16466" s="50">
        <v>5.0200000000000002E-2</v>
      </c>
      <c r="O16466" s="50">
        <v>5.0799999999999998E-2</v>
      </c>
      <c r="R16466" s="59"/>
    </row>
    <row r="16467" spans="11:18" x14ac:dyDescent="0.2">
      <c r="K16467" s="17">
        <v>16458</v>
      </c>
      <c r="L16467" s="50">
        <v>1.7325117233444977E-3</v>
      </c>
      <c r="M16467" s="50">
        <v>1.7457824006203064E-3</v>
      </c>
      <c r="N16467" s="50">
        <v>4.9000000000000002E-2</v>
      </c>
      <c r="O16467" s="50">
        <v>4.9200000000000001E-2</v>
      </c>
      <c r="R16467" s="59"/>
    </row>
    <row r="16468" spans="11:18" x14ac:dyDescent="0.2">
      <c r="K16468" s="17">
        <v>16459</v>
      </c>
      <c r="L16468" s="50">
        <v>1.8002909453707023E-3</v>
      </c>
      <c r="M16468" s="50">
        <v>1.8144792235975427E-3</v>
      </c>
      <c r="N16468" s="50">
        <v>5.2400000000000002E-2</v>
      </c>
      <c r="O16468" s="50">
        <v>5.2600000000000001E-2</v>
      </c>
      <c r="R16468" s="59"/>
    </row>
    <row r="16469" spans="11:18" x14ac:dyDescent="0.2">
      <c r="K16469" s="17">
        <v>16460</v>
      </c>
      <c r="L16469" s="50">
        <v>1.8895574417830293E-3</v>
      </c>
      <c r="M16469" s="50">
        <v>1.9035928317095738E-3</v>
      </c>
      <c r="N16469" s="50">
        <v>5.1799999999999999E-2</v>
      </c>
      <c r="O16469" s="50">
        <v>5.1999999999999998E-2</v>
      </c>
      <c r="R16469" s="59"/>
    </row>
    <row r="16470" spans="11:18" x14ac:dyDescent="0.2">
      <c r="K16470" s="17">
        <v>16461</v>
      </c>
      <c r="L16470" s="50">
        <v>1.8608951011017127E-3</v>
      </c>
      <c r="M16470" s="50">
        <v>1.8747840249894406E-3</v>
      </c>
      <c r="N16470" s="50">
        <v>5.1200000000000002E-2</v>
      </c>
      <c r="O16470" s="50">
        <v>5.1400000000000001E-2</v>
      </c>
      <c r="R16470" s="59"/>
    </row>
    <row r="16471" spans="11:18" x14ac:dyDescent="0.2">
      <c r="K16471" s="17">
        <v>16462</v>
      </c>
      <c r="L16471" s="50">
        <v>1.6900415879681414E-3</v>
      </c>
      <c r="M16471" s="50">
        <v>1.7037818919876341E-3</v>
      </c>
      <c r="N16471" s="50">
        <v>5.0799999999999998E-2</v>
      </c>
      <c r="O16471" s="50">
        <v>5.1200000000000002E-2</v>
      </c>
      <c r="R16471" s="59"/>
    </row>
    <row r="16472" spans="11:18" x14ac:dyDescent="0.2">
      <c r="K16472" s="17">
        <v>16463</v>
      </c>
      <c r="L16472" s="50">
        <v>1.4462960353921631E-3</v>
      </c>
      <c r="M16472" s="50">
        <v>1.4589787324860428E-3</v>
      </c>
      <c r="N16472" s="50">
        <v>4.7199999999999999E-2</v>
      </c>
      <c r="O16472" s="50">
        <v>4.7199999999999999E-2</v>
      </c>
      <c r="R16472" s="59"/>
    </row>
    <row r="16473" spans="11:18" x14ac:dyDescent="0.2">
      <c r="K16473" s="17">
        <v>16464</v>
      </c>
      <c r="L16473" s="50">
        <v>1.6352219605802922E-3</v>
      </c>
      <c r="M16473" s="50">
        <v>1.6493633425068779E-3</v>
      </c>
      <c r="N16473" s="50">
        <v>5.2600000000000001E-2</v>
      </c>
      <c r="O16473" s="50">
        <v>5.2600000000000001E-2</v>
      </c>
      <c r="R16473" s="59"/>
    </row>
    <row r="16474" spans="11:18" x14ac:dyDescent="0.2">
      <c r="K16474" s="17">
        <v>16465</v>
      </c>
      <c r="L16474" s="50">
        <v>1.5365844413999625E-3</v>
      </c>
      <c r="M16474" s="50">
        <v>1.5492497474335206E-3</v>
      </c>
      <c r="N16474" s="50">
        <v>4.6800000000000001E-2</v>
      </c>
      <c r="O16474" s="50">
        <v>4.7199999999999999E-2</v>
      </c>
      <c r="R16474" s="59"/>
    </row>
    <row r="16475" spans="11:18" x14ac:dyDescent="0.2">
      <c r="K16475" s="17">
        <v>16466</v>
      </c>
      <c r="L16475" s="50">
        <v>1.7126862434363223E-3</v>
      </c>
      <c r="M16475" s="50">
        <v>1.7268013158725239E-3</v>
      </c>
      <c r="N16475" s="50">
        <v>5.2400000000000002E-2</v>
      </c>
      <c r="O16475" s="50">
        <v>5.2400000000000002E-2</v>
      </c>
      <c r="R16475" s="59"/>
    </row>
    <row r="16476" spans="11:18" x14ac:dyDescent="0.2">
      <c r="K16476" s="17">
        <v>16467</v>
      </c>
      <c r="L16476" s="50">
        <v>1.6725085798261396E-3</v>
      </c>
      <c r="M16476" s="50">
        <v>1.6862596966228537E-3</v>
      </c>
      <c r="N16476" s="50">
        <v>5.0799999999999998E-2</v>
      </c>
      <c r="O16476" s="50">
        <v>5.1400000000000001E-2</v>
      </c>
      <c r="R16476" s="59"/>
    </row>
    <row r="16477" spans="11:18" x14ac:dyDescent="0.2">
      <c r="K16477" s="17">
        <v>16468</v>
      </c>
      <c r="L16477" s="50">
        <v>2.0473772471802472E-3</v>
      </c>
      <c r="M16477" s="50">
        <v>2.0619522105186712E-3</v>
      </c>
      <c r="N16477" s="50">
        <v>5.3600000000000002E-2</v>
      </c>
      <c r="O16477" s="50">
        <v>5.3800000000000001E-2</v>
      </c>
      <c r="R16477" s="59"/>
    </row>
    <row r="16478" spans="11:18" x14ac:dyDescent="0.2">
      <c r="K16478" s="17">
        <v>16469</v>
      </c>
      <c r="L16478" s="50">
        <v>1.4946104303005616E-3</v>
      </c>
      <c r="M16478" s="50">
        <v>1.50769815127205E-3</v>
      </c>
      <c r="N16478" s="50">
        <v>4.8599999999999997E-2</v>
      </c>
      <c r="O16478" s="50">
        <v>4.8800000000000003E-2</v>
      </c>
      <c r="R16478" s="59"/>
    </row>
    <row r="16479" spans="11:18" x14ac:dyDescent="0.2">
      <c r="K16479" s="17">
        <v>16470</v>
      </c>
      <c r="L16479" s="50">
        <v>1.9557047394769501E-3</v>
      </c>
      <c r="M16479" s="50">
        <v>1.9701582040607163E-3</v>
      </c>
      <c r="N16479" s="50">
        <v>5.3400000000000003E-2</v>
      </c>
      <c r="O16479" s="50">
        <v>5.3400000000000003E-2</v>
      </c>
      <c r="R16479" s="59"/>
    </row>
    <row r="16480" spans="11:18" x14ac:dyDescent="0.2">
      <c r="K16480" s="17">
        <v>16471</v>
      </c>
      <c r="L16480" s="50">
        <v>1.7789591249718253E-3</v>
      </c>
      <c r="M16480" s="50">
        <v>1.794107916148623E-3</v>
      </c>
      <c r="N16480" s="50">
        <v>5.62E-2</v>
      </c>
      <c r="O16480" s="50">
        <v>5.6599999999999998E-2</v>
      </c>
      <c r="R16480" s="59"/>
    </row>
    <row r="16481" spans="11:18" x14ac:dyDescent="0.2">
      <c r="K16481" s="17">
        <v>16472</v>
      </c>
      <c r="L16481" s="50">
        <v>1.5142970580709369E-3</v>
      </c>
      <c r="M16481" s="50">
        <v>1.527334178654858E-3</v>
      </c>
      <c r="N16481" s="50">
        <v>4.82E-2</v>
      </c>
      <c r="O16481" s="50">
        <v>4.8599999999999997E-2</v>
      </c>
      <c r="R16481" s="59"/>
    </row>
    <row r="16482" spans="11:18" x14ac:dyDescent="0.2">
      <c r="K16482" s="17">
        <v>16473</v>
      </c>
      <c r="L16482" s="50">
        <v>1.7590689562811529E-3</v>
      </c>
      <c r="M16482" s="50">
        <v>1.7735244467798374E-3</v>
      </c>
      <c r="N16482" s="50">
        <v>5.3400000000000003E-2</v>
      </c>
      <c r="O16482" s="50">
        <v>5.3800000000000001E-2</v>
      </c>
      <c r="R16482" s="59"/>
    </row>
    <row r="16483" spans="11:18" x14ac:dyDescent="0.2">
      <c r="K16483" s="17">
        <v>16474</v>
      </c>
      <c r="L16483" s="50">
        <v>1.8087390711776618E-3</v>
      </c>
      <c r="M16483" s="50">
        <v>1.8228493720741183E-3</v>
      </c>
      <c r="N16483" s="50">
        <v>5.1999999999999998E-2</v>
      </c>
      <c r="O16483" s="50">
        <v>5.2600000000000001E-2</v>
      </c>
      <c r="R16483" s="59"/>
    </row>
    <row r="16484" spans="11:18" x14ac:dyDescent="0.2">
      <c r="K16484" s="17">
        <v>16475</v>
      </c>
      <c r="L16484" s="50">
        <v>1.5890889603701159E-3</v>
      </c>
      <c r="M16484" s="50">
        <v>1.6024896689478877E-3</v>
      </c>
      <c r="N16484" s="50">
        <v>4.9599999999999998E-2</v>
      </c>
      <c r="O16484" s="50">
        <v>5.0200000000000002E-2</v>
      </c>
      <c r="R16484" s="59"/>
    </row>
    <row r="16485" spans="11:18" x14ac:dyDescent="0.2">
      <c r="K16485" s="17">
        <v>16476</v>
      </c>
      <c r="L16485" s="50">
        <v>1.9652341216751931E-3</v>
      </c>
      <c r="M16485" s="50">
        <v>1.9797334897106167E-3</v>
      </c>
      <c r="N16485" s="50">
        <v>5.3199999999999997E-2</v>
      </c>
      <c r="O16485" s="50">
        <v>5.3800000000000001E-2</v>
      </c>
      <c r="R16485" s="59"/>
    </row>
    <row r="16486" spans="11:18" x14ac:dyDescent="0.2">
      <c r="K16486" s="17">
        <v>16477</v>
      </c>
      <c r="L16486" s="50">
        <v>1.7367545254966821E-3</v>
      </c>
      <c r="M16486" s="50">
        <v>1.7504388568469124E-3</v>
      </c>
      <c r="N16486" s="50">
        <v>5.0599999999999999E-2</v>
      </c>
      <c r="O16486" s="50">
        <v>5.0799999999999998E-2</v>
      </c>
      <c r="R16486" s="59"/>
    </row>
    <row r="16487" spans="11:18" x14ac:dyDescent="0.2">
      <c r="K16487" s="17">
        <v>16478</v>
      </c>
      <c r="L16487" s="50">
        <v>1.9253559075846532E-3</v>
      </c>
      <c r="M16487" s="50">
        <v>1.9395811130486951E-3</v>
      </c>
      <c r="N16487" s="50">
        <v>5.2400000000000002E-2</v>
      </c>
      <c r="O16487" s="50">
        <v>5.2600000000000001E-2</v>
      </c>
      <c r="R16487" s="59"/>
    </row>
    <row r="16488" spans="11:18" x14ac:dyDescent="0.2">
      <c r="K16488" s="17">
        <v>16479</v>
      </c>
      <c r="L16488" s="50">
        <v>1.8404370427224695E-3</v>
      </c>
      <c r="M16488" s="50">
        <v>1.8550337540037755E-3</v>
      </c>
      <c r="N16488" s="50">
        <v>5.3999999999999999E-2</v>
      </c>
      <c r="O16488" s="50">
        <v>5.4199999999999998E-2</v>
      </c>
      <c r="R16488" s="59"/>
    </row>
    <row r="16489" spans="11:18" x14ac:dyDescent="0.2">
      <c r="K16489" s="17">
        <v>16480</v>
      </c>
      <c r="L16489" s="50">
        <v>1.7665251540060452E-3</v>
      </c>
      <c r="M16489" s="50">
        <v>1.7809165397127821E-3</v>
      </c>
      <c r="N16489" s="50">
        <v>5.3400000000000003E-2</v>
      </c>
      <c r="O16489" s="50">
        <v>5.3400000000000003E-2</v>
      </c>
      <c r="R16489" s="59"/>
    </row>
    <row r="16490" spans="11:18" x14ac:dyDescent="0.2">
      <c r="K16490" s="17">
        <v>16481</v>
      </c>
      <c r="L16490" s="50">
        <v>1.7887177446044794E-3</v>
      </c>
      <c r="M16490" s="50">
        <v>1.8036078191877504E-3</v>
      </c>
      <c r="N16490" s="50">
        <v>5.5E-2</v>
      </c>
      <c r="O16490" s="50">
        <v>5.5599999999999997E-2</v>
      </c>
      <c r="R16490" s="59"/>
    </row>
    <row r="16491" spans="11:18" x14ac:dyDescent="0.2">
      <c r="K16491" s="17">
        <v>16482</v>
      </c>
      <c r="L16491" s="50">
        <v>1.849011116351803E-3</v>
      </c>
      <c r="M16491" s="50">
        <v>1.8635686824589918E-3</v>
      </c>
      <c r="N16491" s="50">
        <v>5.3600000000000002E-2</v>
      </c>
      <c r="O16491" s="50">
        <v>5.4199999999999998E-2</v>
      </c>
      <c r="R16491" s="59"/>
    </row>
    <row r="16492" spans="11:18" x14ac:dyDescent="0.2">
      <c r="K16492" s="17">
        <v>16483</v>
      </c>
      <c r="L16492" s="50">
        <v>1.7733563187856906E-3</v>
      </c>
      <c r="M16492" s="50">
        <v>1.7860435061494591E-3</v>
      </c>
      <c r="N16492" s="50">
        <v>4.6600000000000003E-2</v>
      </c>
      <c r="O16492" s="50">
        <v>4.7199999999999999E-2</v>
      </c>
      <c r="R16492" s="59"/>
    </row>
    <row r="16493" spans="11:18" x14ac:dyDescent="0.2">
      <c r="K16493" s="17">
        <v>16484</v>
      </c>
      <c r="L16493" s="50">
        <v>1.8324605668703555E-3</v>
      </c>
      <c r="M16493" s="50">
        <v>1.8459224139911897E-3</v>
      </c>
      <c r="N16493" s="50">
        <v>4.9399999999999999E-2</v>
      </c>
      <c r="O16493" s="50">
        <v>0.05</v>
      </c>
      <c r="R16493" s="59"/>
    </row>
    <row r="16494" spans="11:18" x14ac:dyDescent="0.2">
      <c r="K16494" s="17">
        <v>16485</v>
      </c>
      <c r="L16494" s="50">
        <v>1.9198149246260228E-3</v>
      </c>
      <c r="M16494" s="50">
        <v>1.9345152581906704E-3</v>
      </c>
      <c r="N16494" s="50">
        <v>5.4399999999999997E-2</v>
      </c>
      <c r="O16494" s="50">
        <v>5.4399999999999997E-2</v>
      </c>
      <c r="R16494" s="59"/>
    </row>
    <row r="16495" spans="11:18" x14ac:dyDescent="0.2">
      <c r="K16495" s="17">
        <v>16486</v>
      </c>
      <c r="L16495" s="50">
        <v>1.8356938051145423E-3</v>
      </c>
      <c r="M16495" s="50">
        <v>1.8498356882333848E-3</v>
      </c>
      <c r="N16495" s="50">
        <v>5.2200000000000003E-2</v>
      </c>
      <c r="O16495" s="50">
        <v>5.2400000000000002E-2</v>
      </c>
      <c r="R16495" s="59"/>
    </row>
    <row r="16496" spans="11:18" x14ac:dyDescent="0.2">
      <c r="K16496" s="17">
        <v>16487</v>
      </c>
      <c r="L16496" s="50">
        <v>1.7543905963011588E-3</v>
      </c>
      <c r="M16496" s="50">
        <v>1.7683569278970357E-3</v>
      </c>
      <c r="N16496" s="50">
        <v>5.16E-2</v>
      </c>
      <c r="O16496" s="50">
        <v>5.1799999999999999E-2</v>
      </c>
      <c r="R16496" s="59"/>
    </row>
    <row r="16497" spans="11:18" x14ac:dyDescent="0.2">
      <c r="K16497" s="17">
        <v>16488</v>
      </c>
      <c r="L16497" s="50">
        <v>1.7368362968317782E-3</v>
      </c>
      <c r="M16497" s="50">
        <v>1.7511662109740292E-3</v>
      </c>
      <c r="N16497" s="50">
        <v>5.3199999999999997E-2</v>
      </c>
      <c r="O16497" s="50">
        <v>5.3199999999999997E-2</v>
      </c>
      <c r="R16497" s="59"/>
    </row>
    <row r="16498" spans="11:18" x14ac:dyDescent="0.2">
      <c r="K16498" s="17">
        <v>16489</v>
      </c>
      <c r="L16498" s="50">
        <v>1.9967422343824879E-3</v>
      </c>
      <c r="M16498" s="50">
        <v>2.0116229991677692E-3</v>
      </c>
      <c r="N16498" s="50">
        <v>5.5E-2</v>
      </c>
      <c r="O16498" s="50">
        <v>5.5E-2</v>
      </c>
      <c r="R16498" s="59"/>
    </row>
    <row r="16499" spans="11:18" x14ac:dyDescent="0.2">
      <c r="K16499" s="17">
        <v>16490</v>
      </c>
      <c r="L16499" s="50">
        <v>1.5444491512709285E-3</v>
      </c>
      <c r="M16499" s="50">
        <v>1.55757789093539E-3</v>
      </c>
      <c r="N16499" s="50">
        <v>4.8800000000000003E-2</v>
      </c>
      <c r="O16499" s="50">
        <v>4.8800000000000003E-2</v>
      </c>
      <c r="R16499" s="59"/>
    </row>
    <row r="16500" spans="11:18" x14ac:dyDescent="0.2">
      <c r="K16500" s="17">
        <v>16491</v>
      </c>
      <c r="L16500" s="50">
        <v>1.6852439864647384E-3</v>
      </c>
      <c r="M16500" s="50">
        <v>1.6995747852311329E-3</v>
      </c>
      <c r="N16500" s="50">
        <v>5.2999999999999999E-2</v>
      </c>
      <c r="O16500" s="50">
        <v>5.3600000000000002E-2</v>
      </c>
      <c r="R16500" s="59"/>
    </row>
    <row r="16501" spans="11:18" x14ac:dyDescent="0.2">
      <c r="K16501" s="17">
        <v>16492</v>
      </c>
      <c r="L16501" s="50">
        <v>1.465140022853772E-3</v>
      </c>
      <c r="M16501" s="50">
        <v>1.4785032171398306E-3</v>
      </c>
      <c r="N16501" s="50">
        <v>4.9799999999999997E-2</v>
      </c>
      <c r="O16501" s="50">
        <v>0.05</v>
      </c>
      <c r="R16501" s="59"/>
    </row>
    <row r="16502" spans="11:18" x14ac:dyDescent="0.2">
      <c r="K16502" s="17">
        <v>16493</v>
      </c>
      <c r="L16502" s="50">
        <v>1.6530891653064319E-3</v>
      </c>
      <c r="M16502" s="50">
        <v>1.6656697123414936E-3</v>
      </c>
      <c r="N16502" s="50">
        <v>4.6199999999999998E-2</v>
      </c>
      <c r="O16502" s="50">
        <v>4.7199999999999999E-2</v>
      </c>
      <c r="R16502" s="59"/>
    </row>
    <row r="16503" spans="11:18" x14ac:dyDescent="0.2">
      <c r="K16503" s="17">
        <v>16494</v>
      </c>
      <c r="L16503" s="50">
        <v>1.9844655178987585E-3</v>
      </c>
      <c r="M16503" s="50">
        <v>1.9991778573582968E-3</v>
      </c>
      <c r="N16503" s="50">
        <v>5.4199999999999998E-2</v>
      </c>
      <c r="O16503" s="50">
        <v>5.4399999999999997E-2</v>
      </c>
      <c r="R16503" s="59"/>
    </row>
    <row r="16504" spans="11:18" x14ac:dyDescent="0.2">
      <c r="K16504" s="17">
        <v>16495</v>
      </c>
      <c r="L16504" s="50">
        <v>1.5926710207277163E-3</v>
      </c>
      <c r="M16504" s="50">
        <v>1.6063555230385778E-3</v>
      </c>
      <c r="N16504" s="50">
        <v>5.0599999999999999E-2</v>
      </c>
      <c r="O16504" s="50">
        <v>5.0999999999999997E-2</v>
      </c>
      <c r="R16504" s="59"/>
    </row>
    <row r="16505" spans="11:18" x14ac:dyDescent="0.2">
      <c r="K16505" s="17">
        <v>16496</v>
      </c>
      <c r="L16505" s="50">
        <v>1.7806606029410184E-3</v>
      </c>
      <c r="M16505" s="50">
        <v>1.7951600856239383E-3</v>
      </c>
      <c r="N16505" s="50">
        <v>5.3800000000000001E-2</v>
      </c>
      <c r="O16505" s="50">
        <v>5.3800000000000001E-2</v>
      </c>
      <c r="R16505" s="59"/>
    </row>
    <row r="16506" spans="11:18" x14ac:dyDescent="0.2">
      <c r="K16506" s="17">
        <v>16497</v>
      </c>
      <c r="L16506" s="50">
        <v>2.0297453359225544E-3</v>
      </c>
      <c r="M16506" s="50">
        <v>2.0445334721463384E-3</v>
      </c>
      <c r="N16506" s="50">
        <v>5.4600000000000003E-2</v>
      </c>
      <c r="O16506" s="50">
        <v>5.4600000000000003E-2</v>
      </c>
      <c r="R16506" s="59"/>
    </row>
    <row r="16507" spans="11:18" x14ac:dyDescent="0.2">
      <c r="K16507" s="17">
        <v>16498</v>
      </c>
      <c r="L16507" s="50">
        <v>1.6158431778515851E-3</v>
      </c>
      <c r="M16507" s="50">
        <v>1.6304566846437097E-3</v>
      </c>
      <c r="N16507" s="50">
        <v>5.4399999999999997E-2</v>
      </c>
      <c r="O16507" s="50">
        <v>5.4600000000000003E-2</v>
      </c>
      <c r="R16507" s="59"/>
    </row>
    <row r="16508" spans="11:18" x14ac:dyDescent="0.2">
      <c r="K16508" s="17">
        <v>16499</v>
      </c>
      <c r="L16508" s="50">
        <v>1.787110389414477E-3</v>
      </c>
      <c r="M16508" s="50">
        <v>1.8020415250714632E-3</v>
      </c>
      <c r="N16508" s="50">
        <v>5.5399999999999998E-2</v>
      </c>
      <c r="O16508" s="50">
        <v>5.5599999999999997E-2</v>
      </c>
      <c r="R16508" s="59"/>
    </row>
    <row r="16509" spans="11:18" x14ac:dyDescent="0.2">
      <c r="K16509" s="17">
        <v>16500</v>
      </c>
      <c r="L16509" s="50">
        <v>1.6945322706406821E-3</v>
      </c>
      <c r="M16509" s="50">
        <v>1.7085873109747747E-3</v>
      </c>
      <c r="N16509" s="50">
        <v>5.1999999999999998E-2</v>
      </c>
      <c r="O16509" s="50">
        <v>5.2400000000000002E-2</v>
      </c>
      <c r="R16509" s="59"/>
    </row>
    <row r="16510" spans="11:18" x14ac:dyDescent="0.2">
      <c r="K16510" s="17">
        <v>16501</v>
      </c>
      <c r="L16510" s="50">
        <v>1.6834525639934912E-3</v>
      </c>
      <c r="M16510" s="50">
        <v>1.6975500208188997E-3</v>
      </c>
      <c r="N16510" s="50">
        <v>5.2200000000000003E-2</v>
      </c>
      <c r="O16510" s="50">
        <v>5.2400000000000002E-2</v>
      </c>
      <c r="R16510" s="59"/>
    </row>
    <row r="16511" spans="11:18" x14ac:dyDescent="0.2">
      <c r="K16511" s="17">
        <v>16502</v>
      </c>
      <c r="L16511" s="50">
        <v>1.8511754385346964E-3</v>
      </c>
      <c r="M16511" s="50">
        <v>1.8649185565247255E-3</v>
      </c>
      <c r="N16511" s="50">
        <v>5.0599999999999999E-2</v>
      </c>
      <c r="O16511" s="50">
        <v>5.0799999999999998E-2</v>
      </c>
      <c r="R16511" s="59"/>
    </row>
    <row r="16512" spans="11:18" x14ac:dyDescent="0.2">
      <c r="K16512" s="17">
        <v>16503</v>
      </c>
      <c r="L16512" s="50">
        <v>1.8488359617743009E-3</v>
      </c>
      <c r="M16512" s="50">
        <v>1.8627568614318331E-3</v>
      </c>
      <c r="N16512" s="50">
        <v>5.1400000000000001E-2</v>
      </c>
      <c r="O16512" s="50">
        <v>5.16E-2</v>
      </c>
      <c r="R16512" s="59"/>
    </row>
    <row r="16513" spans="11:18" x14ac:dyDescent="0.2">
      <c r="K16513" s="17">
        <v>16504</v>
      </c>
      <c r="L16513" s="50">
        <v>1.7726834226898141E-3</v>
      </c>
      <c r="M16513" s="50">
        <v>1.787279455537021E-3</v>
      </c>
      <c r="N16513" s="50">
        <v>5.3999999999999999E-2</v>
      </c>
      <c r="O16513" s="50">
        <v>5.4399999999999997E-2</v>
      </c>
      <c r="R16513" s="59"/>
    </row>
    <row r="16514" spans="11:18" x14ac:dyDescent="0.2">
      <c r="K16514" s="17">
        <v>16505</v>
      </c>
      <c r="L16514" s="50">
        <v>1.6377570015333408E-3</v>
      </c>
      <c r="M16514" s="50">
        <v>1.6521320273090443E-3</v>
      </c>
      <c r="N16514" s="50">
        <v>5.3400000000000003E-2</v>
      </c>
      <c r="O16514" s="50">
        <v>5.3600000000000002E-2</v>
      </c>
      <c r="R16514" s="59"/>
    </row>
    <row r="16515" spans="11:18" x14ac:dyDescent="0.2">
      <c r="K16515" s="17">
        <v>16506</v>
      </c>
      <c r="L16515" s="50">
        <v>1.7323143827257476E-3</v>
      </c>
      <c r="M16515" s="50">
        <v>1.7460033535282111E-3</v>
      </c>
      <c r="N16515" s="50">
        <v>5.0200000000000002E-2</v>
      </c>
      <c r="O16515" s="50">
        <v>5.0999999999999997E-2</v>
      </c>
      <c r="R16515" s="59"/>
    </row>
    <row r="16516" spans="11:18" x14ac:dyDescent="0.2">
      <c r="K16516" s="17">
        <v>16507</v>
      </c>
      <c r="L16516" s="50">
        <v>1.9259426075394141E-3</v>
      </c>
      <c r="M16516" s="50">
        <v>1.9411599411063558E-3</v>
      </c>
      <c r="N16516" s="50">
        <v>5.62E-2</v>
      </c>
      <c r="O16516" s="50">
        <v>5.6399999999999999E-2</v>
      </c>
      <c r="R16516" s="59"/>
    </row>
    <row r="16517" spans="11:18" x14ac:dyDescent="0.2">
      <c r="K16517" s="17">
        <v>16508</v>
      </c>
      <c r="L16517" s="50">
        <v>1.7502953518493476E-3</v>
      </c>
      <c r="M16517" s="50">
        <v>1.7647895091203022E-3</v>
      </c>
      <c r="N16517" s="50">
        <v>5.3800000000000001E-2</v>
      </c>
      <c r="O16517" s="50">
        <v>5.3999999999999999E-2</v>
      </c>
      <c r="R16517" s="59"/>
    </row>
    <row r="16518" spans="11:18" x14ac:dyDescent="0.2">
      <c r="K16518" s="17">
        <v>16509</v>
      </c>
      <c r="L16518" s="50">
        <v>1.5520789165570988E-3</v>
      </c>
      <c r="M16518" s="50">
        <v>1.5650412273476078E-3</v>
      </c>
      <c r="N16518" s="50">
        <v>4.8000000000000001E-2</v>
      </c>
      <c r="O16518" s="50">
        <v>4.8399999999999999E-2</v>
      </c>
      <c r="R16518" s="59"/>
    </row>
    <row r="16519" spans="11:18" x14ac:dyDescent="0.2">
      <c r="K16519" s="17">
        <v>16510</v>
      </c>
      <c r="L16519" s="50">
        <v>1.752327844382275E-3</v>
      </c>
      <c r="M16519" s="50">
        <v>1.7661138028227726E-3</v>
      </c>
      <c r="N16519" s="50">
        <v>5.0799999999999998E-2</v>
      </c>
      <c r="O16519" s="50">
        <v>5.1200000000000002E-2</v>
      </c>
      <c r="R16519" s="59"/>
    </row>
    <row r="16520" spans="11:18" x14ac:dyDescent="0.2">
      <c r="K16520" s="17">
        <v>16511</v>
      </c>
      <c r="L16520" s="50">
        <v>1.845202531571097E-3</v>
      </c>
      <c r="M16520" s="50">
        <v>1.8598582075027611E-3</v>
      </c>
      <c r="N16520" s="50">
        <v>5.3999999999999999E-2</v>
      </c>
      <c r="O16520" s="50">
        <v>5.4800000000000001E-2</v>
      </c>
      <c r="R16520" s="59"/>
    </row>
    <row r="16521" spans="11:18" x14ac:dyDescent="0.2">
      <c r="K16521" s="17">
        <v>16512</v>
      </c>
      <c r="L16521" s="50">
        <v>1.6465981043710855E-3</v>
      </c>
      <c r="M16521" s="50">
        <v>1.6597323698915971E-3</v>
      </c>
      <c r="N16521" s="50">
        <v>4.8599999999999997E-2</v>
      </c>
      <c r="O16521" s="50">
        <v>4.8800000000000003E-2</v>
      </c>
      <c r="R16521" s="59"/>
    </row>
    <row r="16522" spans="11:18" x14ac:dyDescent="0.2">
      <c r="K16522" s="17">
        <v>16513</v>
      </c>
      <c r="L16522" s="50">
        <v>1.7449832977153542E-3</v>
      </c>
      <c r="M16522" s="50">
        <v>1.7592292174324993E-3</v>
      </c>
      <c r="N16522" s="50">
        <v>5.28E-2</v>
      </c>
      <c r="O16522" s="50">
        <v>5.2999999999999999E-2</v>
      </c>
      <c r="R16522" s="59"/>
    </row>
    <row r="16523" spans="11:18" x14ac:dyDescent="0.2">
      <c r="K16523" s="17">
        <v>16514</v>
      </c>
      <c r="L16523" s="50">
        <v>1.746129714907746E-3</v>
      </c>
      <c r="M16523" s="50">
        <v>1.7596142380588002E-3</v>
      </c>
      <c r="N16523" s="50">
        <v>4.9599999999999998E-2</v>
      </c>
      <c r="O16523" s="50">
        <v>0.05</v>
      </c>
      <c r="R16523" s="59"/>
    </row>
    <row r="16524" spans="11:18" x14ac:dyDescent="0.2">
      <c r="K16524" s="17">
        <v>16515</v>
      </c>
      <c r="L16524" s="50">
        <v>1.8978724549612454E-3</v>
      </c>
      <c r="M16524" s="50">
        <v>1.9127206647560336E-3</v>
      </c>
      <c r="N16524" s="50">
        <v>5.4800000000000001E-2</v>
      </c>
      <c r="O16524" s="50">
        <v>5.5E-2</v>
      </c>
      <c r="R16524" s="59"/>
    </row>
    <row r="16525" spans="11:18" x14ac:dyDescent="0.2">
      <c r="K16525" s="17">
        <v>16516</v>
      </c>
      <c r="L16525" s="50">
        <v>1.7286917074362865E-3</v>
      </c>
      <c r="M16525" s="50">
        <v>1.7422935097658335E-3</v>
      </c>
      <c r="N16525" s="50">
        <v>5.0200000000000002E-2</v>
      </c>
      <c r="O16525" s="50">
        <v>5.04E-2</v>
      </c>
      <c r="R16525" s="59"/>
    </row>
    <row r="16526" spans="11:18" x14ac:dyDescent="0.2">
      <c r="K16526" s="17">
        <v>16517</v>
      </c>
      <c r="L16526" s="50">
        <v>1.7891660265026421E-3</v>
      </c>
      <c r="M16526" s="50">
        <v>1.8037355776044676E-3</v>
      </c>
      <c r="N16526" s="50">
        <v>5.3600000000000002E-2</v>
      </c>
      <c r="O16526" s="50">
        <v>5.4199999999999998E-2</v>
      </c>
      <c r="R16526" s="59"/>
    </row>
    <row r="16527" spans="11:18" x14ac:dyDescent="0.2">
      <c r="K16527" s="17">
        <v>16518</v>
      </c>
      <c r="L16527" s="50">
        <v>1.8252515867052009E-3</v>
      </c>
      <c r="M16527" s="50">
        <v>1.8397485189935447E-3</v>
      </c>
      <c r="N16527" s="50">
        <v>5.3600000000000002E-2</v>
      </c>
      <c r="O16527" s="50">
        <v>5.3999999999999999E-2</v>
      </c>
      <c r="R16527" s="59"/>
    </row>
    <row r="16528" spans="11:18" x14ac:dyDescent="0.2">
      <c r="K16528" s="17">
        <v>16519</v>
      </c>
      <c r="L16528" s="50">
        <v>2.0365983081531832E-3</v>
      </c>
      <c r="M16528" s="50">
        <v>2.0513287076286786E-3</v>
      </c>
      <c r="N16528" s="50">
        <v>5.4199999999999998E-2</v>
      </c>
      <c r="O16528" s="50">
        <v>5.4600000000000003E-2</v>
      </c>
      <c r="R16528" s="59"/>
    </row>
    <row r="16529" spans="11:18" x14ac:dyDescent="0.2">
      <c r="K16529" s="17">
        <v>16520</v>
      </c>
      <c r="L16529" s="50">
        <v>1.6739663834095648E-3</v>
      </c>
      <c r="M16529" s="50">
        <v>1.6867840894613185E-3</v>
      </c>
      <c r="N16529" s="50">
        <v>4.7199999999999999E-2</v>
      </c>
      <c r="O16529" s="50">
        <v>4.7600000000000003E-2</v>
      </c>
      <c r="R16529" s="59"/>
    </row>
    <row r="16530" spans="11:18" x14ac:dyDescent="0.2">
      <c r="K16530" s="17">
        <v>16521</v>
      </c>
      <c r="L16530" s="50">
        <v>1.6140603545608701E-3</v>
      </c>
      <c r="M16530" s="50">
        <v>1.6266527007265804E-3</v>
      </c>
      <c r="N16530" s="50">
        <v>4.6600000000000003E-2</v>
      </c>
      <c r="O16530" s="50">
        <v>4.6800000000000001E-2</v>
      </c>
      <c r="R16530" s="59"/>
    </row>
    <row r="16531" spans="11:18" x14ac:dyDescent="0.2">
      <c r="K16531" s="17">
        <v>16522</v>
      </c>
      <c r="L16531" s="50">
        <v>1.8652631150856752E-3</v>
      </c>
      <c r="M16531" s="50">
        <v>1.8803370498826964E-3</v>
      </c>
      <c r="N16531" s="50">
        <v>5.5800000000000002E-2</v>
      </c>
      <c r="O16531" s="50">
        <v>5.6000000000000001E-2</v>
      </c>
      <c r="R16531" s="59"/>
    </row>
    <row r="16532" spans="11:18" x14ac:dyDescent="0.2">
      <c r="K16532" s="17">
        <v>16523</v>
      </c>
      <c r="L16532" s="50">
        <v>1.7715771011616499E-3</v>
      </c>
      <c r="M16532" s="50">
        <v>1.7856022442163321E-3</v>
      </c>
      <c r="N16532" s="50">
        <v>5.16E-2</v>
      </c>
      <c r="O16532" s="50">
        <v>5.2200000000000003E-2</v>
      </c>
      <c r="R16532" s="59"/>
    </row>
    <row r="16533" spans="11:18" x14ac:dyDescent="0.2">
      <c r="K16533" s="17">
        <v>16524</v>
      </c>
      <c r="L16533" s="50">
        <v>2.0816174264034894E-3</v>
      </c>
      <c r="M16533" s="50">
        <v>2.0963708551136047E-3</v>
      </c>
      <c r="N16533" s="50">
        <v>5.4399999999999997E-2</v>
      </c>
      <c r="O16533" s="50">
        <v>5.4399999999999997E-2</v>
      </c>
      <c r="R16533" s="59"/>
    </row>
    <row r="16534" spans="11:18" x14ac:dyDescent="0.2">
      <c r="K16534" s="17">
        <v>16525</v>
      </c>
      <c r="L16534" s="50">
        <v>1.7040019927884564E-3</v>
      </c>
      <c r="M16534" s="50">
        <v>1.7179164033100322E-3</v>
      </c>
      <c r="N16534" s="50">
        <v>5.16E-2</v>
      </c>
      <c r="O16534" s="50">
        <v>5.1799999999999999E-2</v>
      </c>
      <c r="R16534" s="59"/>
    </row>
    <row r="16535" spans="11:18" x14ac:dyDescent="0.2">
      <c r="K16535" s="17">
        <v>16526</v>
      </c>
      <c r="L16535" s="50">
        <v>1.7420231153703139E-3</v>
      </c>
      <c r="M16535" s="50">
        <v>1.7558891684914069E-3</v>
      </c>
      <c r="N16535" s="50">
        <v>5.1400000000000001E-2</v>
      </c>
      <c r="O16535" s="50">
        <v>5.1400000000000001E-2</v>
      </c>
      <c r="R16535" s="59"/>
    </row>
    <row r="16536" spans="11:18" x14ac:dyDescent="0.2">
      <c r="K16536" s="17">
        <v>16527</v>
      </c>
      <c r="L16536" s="50">
        <v>1.485175113269125E-3</v>
      </c>
      <c r="M16536" s="50">
        <v>1.4982175907817601E-3</v>
      </c>
      <c r="N16536" s="50">
        <v>4.82E-2</v>
      </c>
      <c r="O16536" s="50">
        <v>4.8599999999999997E-2</v>
      </c>
      <c r="R16536" s="59"/>
    </row>
    <row r="16537" spans="11:18" x14ac:dyDescent="0.2">
      <c r="K16537" s="17">
        <v>16528</v>
      </c>
      <c r="L16537" s="50">
        <v>1.812070454218172E-3</v>
      </c>
      <c r="M16537" s="50">
        <v>1.8255835846838937E-3</v>
      </c>
      <c r="N16537" s="50">
        <v>4.9799999999999997E-2</v>
      </c>
      <c r="O16537" s="50">
        <v>0.05</v>
      </c>
      <c r="R16537" s="59"/>
    </row>
    <row r="16538" spans="11:18" x14ac:dyDescent="0.2">
      <c r="K16538" s="17">
        <v>16529</v>
      </c>
      <c r="L16538" s="50">
        <v>1.6895845834157875E-3</v>
      </c>
      <c r="M16538" s="50">
        <v>1.7029678658800024E-3</v>
      </c>
      <c r="N16538" s="50">
        <v>4.9599999999999998E-2</v>
      </c>
      <c r="O16538" s="50">
        <v>4.9599999999999998E-2</v>
      </c>
      <c r="R16538" s="59"/>
    </row>
    <row r="16539" spans="11:18" x14ac:dyDescent="0.2">
      <c r="K16539" s="17">
        <v>16530</v>
      </c>
      <c r="L16539" s="50">
        <v>1.4548966272301333E-3</v>
      </c>
      <c r="M16539" s="50">
        <v>1.4682613034152738E-3</v>
      </c>
      <c r="N16539" s="50">
        <v>4.9599999999999998E-2</v>
      </c>
      <c r="O16539" s="50">
        <v>5.0200000000000002E-2</v>
      </c>
      <c r="R16539" s="59"/>
    </row>
    <row r="16540" spans="11:18" x14ac:dyDescent="0.2">
      <c r="K16540" s="17">
        <v>16531</v>
      </c>
      <c r="L16540" s="50">
        <v>1.8517753075498278E-3</v>
      </c>
      <c r="M16540" s="50">
        <v>1.8662238761536244E-3</v>
      </c>
      <c r="N16540" s="50">
        <v>5.3199999999999997E-2</v>
      </c>
      <c r="O16540" s="50">
        <v>5.3600000000000002E-2</v>
      </c>
      <c r="R16540" s="59"/>
    </row>
    <row r="16541" spans="11:18" x14ac:dyDescent="0.2">
      <c r="K16541" s="17">
        <v>16532</v>
      </c>
      <c r="L16541" s="50">
        <v>1.7879872112213278E-3</v>
      </c>
      <c r="M16541" s="50">
        <v>1.801246587576532E-3</v>
      </c>
      <c r="N16541" s="50">
        <v>4.8800000000000003E-2</v>
      </c>
      <c r="O16541" s="50">
        <v>4.9000000000000002E-2</v>
      </c>
      <c r="R16541" s="59"/>
    </row>
    <row r="16542" spans="11:18" x14ac:dyDescent="0.2">
      <c r="K16542" s="17">
        <v>16533</v>
      </c>
      <c r="L16542" s="50">
        <v>1.7530442668895958E-3</v>
      </c>
      <c r="M16542" s="50">
        <v>1.7667783663107208E-3</v>
      </c>
      <c r="N16542" s="50">
        <v>5.0799999999999998E-2</v>
      </c>
      <c r="O16542" s="50">
        <v>5.1200000000000002E-2</v>
      </c>
      <c r="R16542" s="59"/>
    </row>
    <row r="16543" spans="11:18" x14ac:dyDescent="0.2">
      <c r="K16543" s="17">
        <v>16534</v>
      </c>
      <c r="L16543" s="50">
        <v>1.7642505303233698E-3</v>
      </c>
      <c r="M16543" s="50">
        <v>1.7782985675915605E-3</v>
      </c>
      <c r="N16543" s="50">
        <v>5.1799999999999999E-2</v>
      </c>
      <c r="O16543" s="50">
        <v>5.2200000000000003E-2</v>
      </c>
      <c r="R16543" s="59"/>
    </row>
    <row r="16544" spans="11:18" x14ac:dyDescent="0.2">
      <c r="K16544" s="17">
        <v>16535</v>
      </c>
      <c r="L16544" s="50">
        <v>2.0664149504976896E-3</v>
      </c>
      <c r="M16544" s="50">
        <v>2.0817547915720921E-3</v>
      </c>
      <c r="N16544" s="50">
        <v>5.6399999999999999E-2</v>
      </c>
      <c r="O16544" s="50">
        <v>5.6800000000000003E-2</v>
      </c>
      <c r="R16544" s="59"/>
    </row>
    <row r="16545" spans="11:18" x14ac:dyDescent="0.2">
      <c r="K16545" s="17">
        <v>16536</v>
      </c>
      <c r="L16545" s="50">
        <v>1.6909018759741152E-3</v>
      </c>
      <c r="M16545" s="50">
        <v>1.7050968968005612E-3</v>
      </c>
      <c r="N16545" s="50">
        <v>5.2200000000000003E-2</v>
      </c>
      <c r="O16545" s="50">
        <v>5.3400000000000003E-2</v>
      </c>
      <c r="R16545" s="59"/>
    </row>
    <row r="16546" spans="11:18" x14ac:dyDescent="0.2">
      <c r="K16546" s="17">
        <v>16537</v>
      </c>
      <c r="L16546" s="50">
        <v>1.5676057461190269E-3</v>
      </c>
      <c r="M16546" s="50">
        <v>1.5806386261118452E-3</v>
      </c>
      <c r="N16546" s="50">
        <v>4.8399999999999999E-2</v>
      </c>
      <c r="O16546" s="50">
        <v>4.8399999999999999E-2</v>
      </c>
      <c r="R16546" s="59"/>
    </row>
    <row r="16547" spans="11:18" x14ac:dyDescent="0.2">
      <c r="K16547" s="17">
        <v>16538</v>
      </c>
      <c r="L16547" s="50">
        <v>1.7846171381174117E-3</v>
      </c>
      <c r="M16547" s="50">
        <v>1.7980884553325004E-3</v>
      </c>
      <c r="N16547" s="50">
        <v>4.9599999999999998E-2</v>
      </c>
      <c r="O16547" s="50">
        <v>0.05</v>
      </c>
      <c r="R16547" s="59"/>
    </row>
    <row r="16548" spans="11:18" x14ac:dyDescent="0.2">
      <c r="K16548" s="17">
        <v>16539</v>
      </c>
      <c r="L16548" s="50">
        <v>1.5292092829527477E-3</v>
      </c>
      <c r="M16548" s="50">
        <v>1.5421778339987653E-3</v>
      </c>
      <c r="N16548" s="50">
        <v>4.82E-2</v>
      </c>
      <c r="O16548" s="50">
        <v>4.82E-2</v>
      </c>
      <c r="R16548" s="59"/>
    </row>
    <row r="16549" spans="11:18" x14ac:dyDescent="0.2">
      <c r="K16549" s="17">
        <v>16540</v>
      </c>
      <c r="L16549" s="50">
        <v>1.7988245240092009E-3</v>
      </c>
      <c r="M16549" s="50">
        <v>1.8121677046594388E-3</v>
      </c>
      <c r="N16549" s="50">
        <v>4.9200000000000001E-2</v>
      </c>
      <c r="O16549" s="50">
        <v>4.9599999999999998E-2</v>
      </c>
      <c r="R16549" s="59"/>
    </row>
    <row r="16550" spans="11:18" x14ac:dyDescent="0.2">
      <c r="K16550" s="17">
        <v>16541</v>
      </c>
      <c r="L16550" s="50">
        <v>1.8390860233178071E-3</v>
      </c>
      <c r="M16550" s="50">
        <v>1.8529082803107446E-3</v>
      </c>
      <c r="N16550" s="50">
        <v>5.0799999999999998E-2</v>
      </c>
      <c r="O16550" s="50">
        <v>5.1400000000000001E-2</v>
      </c>
      <c r="R16550" s="59"/>
    </row>
    <row r="16551" spans="11:18" x14ac:dyDescent="0.2">
      <c r="K16551" s="17">
        <v>16542</v>
      </c>
      <c r="L16551" s="50">
        <v>1.8161684619560265E-3</v>
      </c>
      <c r="M16551" s="50">
        <v>1.8301997004566001E-3</v>
      </c>
      <c r="N16551" s="50">
        <v>5.1799999999999999E-2</v>
      </c>
      <c r="O16551" s="50">
        <v>5.2200000000000003E-2</v>
      </c>
      <c r="R16551" s="59"/>
    </row>
    <row r="16552" spans="11:18" x14ac:dyDescent="0.2">
      <c r="K16552" s="17">
        <v>16543</v>
      </c>
      <c r="L16552" s="50">
        <v>1.846280928002026E-3</v>
      </c>
      <c r="M16552" s="50">
        <v>1.8608019438545011E-3</v>
      </c>
      <c r="N16552" s="50">
        <v>5.3800000000000001E-2</v>
      </c>
      <c r="O16552" s="50">
        <v>5.3800000000000001E-2</v>
      </c>
      <c r="R16552" s="59"/>
    </row>
    <row r="16553" spans="11:18" x14ac:dyDescent="0.2">
      <c r="K16553" s="17">
        <v>16544</v>
      </c>
      <c r="L16553" s="50">
        <v>1.823085834720916E-3</v>
      </c>
      <c r="M16553" s="50">
        <v>1.8365325258548871E-3</v>
      </c>
      <c r="N16553" s="50">
        <v>4.9399999999999999E-2</v>
      </c>
      <c r="O16553" s="50">
        <v>0.05</v>
      </c>
      <c r="R16553" s="59"/>
    </row>
    <row r="16554" spans="11:18" x14ac:dyDescent="0.2">
      <c r="K16554" s="17">
        <v>16545</v>
      </c>
      <c r="L16554" s="50">
        <v>1.6365784236574775E-3</v>
      </c>
      <c r="M16554" s="50">
        <v>1.6501888011309647E-3</v>
      </c>
      <c r="N16554" s="50">
        <v>5.04E-2</v>
      </c>
      <c r="O16554" s="50">
        <v>5.0599999999999999E-2</v>
      </c>
      <c r="R16554" s="59"/>
    </row>
    <row r="16555" spans="11:18" x14ac:dyDescent="0.2">
      <c r="K16555" s="17">
        <v>16546</v>
      </c>
      <c r="L16555" s="50">
        <v>1.6228051134600289E-3</v>
      </c>
      <c r="M16555" s="50">
        <v>1.6360341684506523E-3</v>
      </c>
      <c r="N16555" s="50">
        <v>4.9000000000000002E-2</v>
      </c>
      <c r="O16555" s="50">
        <v>4.9399999999999999E-2</v>
      </c>
      <c r="R16555" s="59"/>
    </row>
    <row r="16556" spans="11:18" x14ac:dyDescent="0.2">
      <c r="K16556" s="17">
        <v>16547</v>
      </c>
      <c r="L16556" s="50">
        <v>1.76473222133165E-3</v>
      </c>
      <c r="M16556" s="50">
        <v>1.7799543697160981E-3</v>
      </c>
      <c r="N16556" s="50">
        <v>5.6399999999999999E-2</v>
      </c>
      <c r="O16556" s="50">
        <v>5.7200000000000001E-2</v>
      </c>
      <c r="R16556" s="59"/>
    </row>
    <row r="16557" spans="11:18" x14ac:dyDescent="0.2">
      <c r="K16557" s="17">
        <v>16548</v>
      </c>
      <c r="L16557" s="50">
        <v>1.6928901557271654E-3</v>
      </c>
      <c r="M16557" s="50">
        <v>1.7076293275374963E-3</v>
      </c>
      <c r="N16557" s="50">
        <v>5.4600000000000003E-2</v>
      </c>
      <c r="O16557" s="50">
        <v>5.5E-2</v>
      </c>
      <c r="R16557" s="59"/>
    </row>
    <row r="16558" spans="11:18" x14ac:dyDescent="0.2">
      <c r="K16558" s="17">
        <v>16549</v>
      </c>
      <c r="L16558" s="50">
        <v>1.6539017774213044E-3</v>
      </c>
      <c r="M16558" s="50">
        <v>1.6667192046020197E-3</v>
      </c>
      <c r="N16558" s="50">
        <v>4.7399999999999998E-2</v>
      </c>
      <c r="O16558" s="50">
        <v>4.7600000000000003E-2</v>
      </c>
      <c r="R16558" s="59"/>
    </row>
    <row r="16559" spans="11:18" x14ac:dyDescent="0.2">
      <c r="K16559" s="17">
        <v>16550</v>
      </c>
      <c r="L16559" s="50">
        <v>1.6716758330005837E-3</v>
      </c>
      <c r="M16559" s="50">
        <v>1.6853375987993875E-3</v>
      </c>
      <c r="N16559" s="50">
        <v>5.0599999999999999E-2</v>
      </c>
      <c r="O16559" s="50">
        <v>5.0799999999999998E-2</v>
      </c>
      <c r="R16559" s="59"/>
    </row>
    <row r="16560" spans="11:18" x14ac:dyDescent="0.2">
      <c r="K16560" s="17">
        <v>16551</v>
      </c>
      <c r="L16560" s="50">
        <v>1.42029487761145E-3</v>
      </c>
      <c r="M16560" s="50">
        <v>1.4325356673320869E-3</v>
      </c>
      <c r="N16560" s="50">
        <v>4.5400000000000003E-2</v>
      </c>
      <c r="O16560" s="50">
        <v>4.5600000000000002E-2</v>
      </c>
      <c r="R16560" s="59"/>
    </row>
    <row r="16561" spans="11:18" x14ac:dyDescent="0.2">
      <c r="K16561" s="17">
        <v>16552</v>
      </c>
      <c r="L16561" s="50">
        <v>1.5444907997872175E-3</v>
      </c>
      <c r="M16561" s="50">
        <v>1.5566366977599767E-3</v>
      </c>
      <c r="N16561" s="50">
        <v>4.4999999999999998E-2</v>
      </c>
      <c r="O16561" s="50">
        <v>4.4999999999999998E-2</v>
      </c>
      <c r="R16561" s="59"/>
    </row>
    <row r="16562" spans="11:18" x14ac:dyDescent="0.2">
      <c r="K16562" s="17">
        <v>16553</v>
      </c>
      <c r="L16562" s="50">
        <v>1.9599051514373753E-3</v>
      </c>
      <c r="M16562" s="50">
        <v>1.9745633223999591E-3</v>
      </c>
      <c r="N16562" s="50">
        <v>5.3800000000000001E-2</v>
      </c>
      <c r="O16562" s="50">
        <v>5.4399999999999997E-2</v>
      </c>
      <c r="R16562" s="59"/>
    </row>
    <row r="16563" spans="11:18" x14ac:dyDescent="0.2">
      <c r="K16563" s="17">
        <v>16554</v>
      </c>
      <c r="L16563" s="50">
        <v>1.7723353459450091E-3</v>
      </c>
      <c r="M16563" s="50">
        <v>1.7865217213362311E-3</v>
      </c>
      <c r="N16563" s="50">
        <v>5.2600000000000001E-2</v>
      </c>
      <c r="O16563" s="50">
        <v>5.2600000000000001E-2</v>
      </c>
      <c r="R16563" s="59"/>
    </row>
    <row r="16564" spans="11:18" x14ac:dyDescent="0.2">
      <c r="K16564" s="17">
        <v>16555</v>
      </c>
      <c r="L16564" s="50">
        <v>1.8111822928836344E-3</v>
      </c>
      <c r="M16564" s="50">
        <v>1.8262173389301565E-3</v>
      </c>
      <c r="N16564" s="50">
        <v>5.5599999999999997E-2</v>
      </c>
      <c r="O16564" s="50">
        <v>5.62E-2</v>
      </c>
      <c r="R16564" s="59"/>
    </row>
    <row r="16565" spans="11:18" x14ac:dyDescent="0.2">
      <c r="K16565" s="17">
        <v>16556</v>
      </c>
      <c r="L16565" s="50">
        <v>1.8817490571685913E-3</v>
      </c>
      <c r="M16565" s="50">
        <v>1.8967684253859269E-3</v>
      </c>
      <c r="N16565" s="50">
        <v>5.5399999999999998E-2</v>
      </c>
      <c r="O16565" s="50">
        <v>5.6000000000000001E-2</v>
      </c>
      <c r="R16565" s="59"/>
    </row>
    <row r="16566" spans="11:18" x14ac:dyDescent="0.2">
      <c r="K16566" s="17">
        <v>16557</v>
      </c>
      <c r="L16566" s="50">
        <v>1.7414356346387649E-3</v>
      </c>
      <c r="M16566" s="50">
        <v>1.7548334628686973E-3</v>
      </c>
      <c r="N16566" s="50">
        <v>4.9399999999999999E-2</v>
      </c>
      <c r="O16566" s="50">
        <v>0.05</v>
      </c>
      <c r="R16566" s="59"/>
    </row>
    <row r="16567" spans="11:18" x14ac:dyDescent="0.2">
      <c r="K16567" s="17">
        <v>16558</v>
      </c>
      <c r="L16567" s="50">
        <v>1.7655150791387258E-3</v>
      </c>
      <c r="M16567" s="50">
        <v>1.7793628766348127E-3</v>
      </c>
      <c r="N16567" s="50">
        <v>5.1200000000000002E-2</v>
      </c>
      <c r="O16567" s="50">
        <v>5.1400000000000001E-2</v>
      </c>
      <c r="R16567" s="59"/>
    </row>
    <row r="16568" spans="11:18" x14ac:dyDescent="0.2">
      <c r="K16568" s="17">
        <v>16559</v>
      </c>
      <c r="L16568" s="50">
        <v>1.8005799387316994E-3</v>
      </c>
      <c r="M16568" s="50">
        <v>1.8139760279600988E-3</v>
      </c>
      <c r="N16568" s="50">
        <v>4.9399999999999999E-2</v>
      </c>
      <c r="O16568" s="50">
        <v>4.9599999999999998E-2</v>
      </c>
      <c r="R16568" s="59"/>
    </row>
    <row r="16569" spans="11:18" x14ac:dyDescent="0.2">
      <c r="K16569" s="17">
        <v>16560</v>
      </c>
      <c r="L16569" s="50">
        <v>1.5308639080266531E-3</v>
      </c>
      <c r="M16569" s="50">
        <v>1.544089841738558E-3</v>
      </c>
      <c r="N16569" s="50">
        <v>4.8800000000000003E-2</v>
      </c>
      <c r="O16569" s="50">
        <v>4.9599999999999998E-2</v>
      </c>
      <c r="R16569" s="59"/>
    </row>
    <row r="16570" spans="11:18" x14ac:dyDescent="0.2">
      <c r="K16570" s="17">
        <v>16561</v>
      </c>
      <c r="L16570" s="50">
        <v>1.7868463982620981E-3</v>
      </c>
      <c r="M16570" s="50">
        <v>1.8009946919824572E-3</v>
      </c>
      <c r="N16570" s="50">
        <v>5.1999999999999998E-2</v>
      </c>
      <c r="O16570" s="50">
        <v>5.2600000000000001E-2</v>
      </c>
      <c r="R16570" s="59"/>
    </row>
    <row r="16571" spans="11:18" x14ac:dyDescent="0.2">
      <c r="K16571" s="17">
        <v>16562</v>
      </c>
      <c r="L16571" s="50">
        <v>1.676793501979036E-3</v>
      </c>
      <c r="M16571" s="50">
        <v>1.6901641323051684E-3</v>
      </c>
      <c r="N16571" s="50">
        <v>4.9200000000000001E-2</v>
      </c>
      <c r="O16571" s="50">
        <v>4.9799999999999997E-2</v>
      </c>
      <c r="R16571" s="59"/>
    </row>
    <row r="16572" spans="11:18" x14ac:dyDescent="0.2">
      <c r="K16572" s="17">
        <v>16563</v>
      </c>
      <c r="L16572" s="50">
        <v>1.5463791714622373E-3</v>
      </c>
      <c r="M16572" s="50">
        <v>1.559073101851053E-3</v>
      </c>
      <c r="N16572" s="50">
        <v>4.6800000000000001E-2</v>
      </c>
      <c r="O16572" s="50">
        <v>4.7600000000000003E-2</v>
      </c>
      <c r="R16572" s="59"/>
    </row>
    <row r="16573" spans="11:18" x14ac:dyDescent="0.2">
      <c r="K16573" s="17">
        <v>16564</v>
      </c>
      <c r="L16573" s="50">
        <v>1.7364812878268682E-3</v>
      </c>
      <c r="M16573" s="50">
        <v>1.7503407451457068E-3</v>
      </c>
      <c r="N16573" s="50">
        <v>5.1200000000000002E-2</v>
      </c>
      <c r="O16573" s="50">
        <v>5.16E-2</v>
      </c>
      <c r="R16573" s="59"/>
    </row>
    <row r="16574" spans="11:18" x14ac:dyDescent="0.2">
      <c r="K16574" s="17">
        <v>16565</v>
      </c>
      <c r="L16574" s="50">
        <v>1.7167077100481087E-3</v>
      </c>
      <c r="M16574" s="50">
        <v>1.7304102682848032E-3</v>
      </c>
      <c r="N16574" s="50">
        <v>5.0799999999999998E-2</v>
      </c>
      <c r="O16574" s="50">
        <v>5.0799999999999998E-2</v>
      </c>
      <c r="R16574" s="59"/>
    </row>
    <row r="16575" spans="11:18" x14ac:dyDescent="0.2">
      <c r="K16575" s="17">
        <v>16566</v>
      </c>
      <c r="L16575" s="50">
        <v>1.5959240029288369E-3</v>
      </c>
      <c r="M16575" s="50">
        <v>1.6084069399987491E-3</v>
      </c>
      <c r="N16575" s="50">
        <v>4.6199999999999998E-2</v>
      </c>
      <c r="O16575" s="50">
        <v>4.6399999999999997E-2</v>
      </c>
      <c r="R16575" s="59"/>
    </row>
    <row r="16576" spans="11:18" x14ac:dyDescent="0.2">
      <c r="K16576" s="17">
        <v>16567</v>
      </c>
      <c r="L16576" s="50">
        <v>1.9165344742618218E-3</v>
      </c>
      <c r="M16576" s="50">
        <v>1.9313597685213125E-3</v>
      </c>
      <c r="N16576" s="50">
        <v>5.4600000000000003E-2</v>
      </c>
      <c r="O16576" s="50">
        <v>5.5199999999999999E-2</v>
      </c>
      <c r="R16576" s="59"/>
    </row>
    <row r="16577" spans="11:18" x14ac:dyDescent="0.2">
      <c r="K16577" s="17">
        <v>16568</v>
      </c>
      <c r="L16577" s="50">
        <v>1.7834949094535145E-3</v>
      </c>
      <c r="M16577" s="50">
        <v>1.797684946831674E-3</v>
      </c>
      <c r="N16577" s="50">
        <v>5.2600000000000001E-2</v>
      </c>
      <c r="O16577" s="50">
        <v>5.2600000000000001E-2</v>
      </c>
      <c r="R16577" s="59"/>
    </row>
    <row r="16578" spans="11:18" x14ac:dyDescent="0.2">
      <c r="K16578" s="17">
        <v>16569</v>
      </c>
      <c r="L16578" s="50">
        <v>1.7751999244818466E-3</v>
      </c>
      <c r="M16578" s="50">
        <v>1.7890267473339983E-3</v>
      </c>
      <c r="N16578" s="50">
        <v>5.0799999999999998E-2</v>
      </c>
      <c r="O16578" s="50">
        <v>5.1400000000000001E-2</v>
      </c>
      <c r="R16578" s="59"/>
    </row>
    <row r="16579" spans="11:18" x14ac:dyDescent="0.2">
      <c r="K16579" s="17">
        <v>16570</v>
      </c>
      <c r="L16579" s="50">
        <v>1.7812234452477811E-3</v>
      </c>
      <c r="M16579" s="50">
        <v>1.7962285461158921E-3</v>
      </c>
      <c r="N16579" s="50">
        <v>5.5599999999999997E-2</v>
      </c>
      <c r="O16579" s="50">
        <v>5.6000000000000001E-2</v>
      </c>
      <c r="R16579" s="59"/>
    </row>
    <row r="16580" spans="11:18" x14ac:dyDescent="0.2">
      <c r="K16580" s="17">
        <v>16571</v>
      </c>
      <c r="L16580" s="50">
        <v>1.6874750451451642E-3</v>
      </c>
      <c r="M16580" s="50">
        <v>1.7006068713242024E-3</v>
      </c>
      <c r="N16580" s="50">
        <v>4.8599999999999997E-2</v>
      </c>
      <c r="O16580" s="50">
        <v>4.8800000000000003E-2</v>
      </c>
      <c r="R16580" s="59"/>
    </row>
    <row r="16581" spans="11:18" x14ac:dyDescent="0.2">
      <c r="K16581" s="17">
        <v>16572</v>
      </c>
      <c r="L16581" s="50">
        <v>1.7600973592298132E-3</v>
      </c>
      <c r="M16581" s="50">
        <v>1.7733819739467033E-3</v>
      </c>
      <c r="N16581" s="50">
        <v>4.9000000000000002E-2</v>
      </c>
      <c r="O16581" s="50">
        <v>4.9200000000000001E-2</v>
      </c>
      <c r="R16581" s="59"/>
    </row>
    <row r="16582" spans="11:18" x14ac:dyDescent="0.2">
      <c r="K16582" s="17">
        <v>16573</v>
      </c>
      <c r="L16582" s="50">
        <v>1.8246550024841382E-3</v>
      </c>
      <c r="M16582" s="50">
        <v>1.8390975121239442E-3</v>
      </c>
      <c r="N16582" s="50">
        <v>5.2999999999999999E-2</v>
      </c>
      <c r="O16582" s="50">
        <v>5.3999999999999999E-2</v>
      </c>
      <c r="R16582" s="59"/>
    </row>
    <row r="16583" spans="11:18" x14ac:dyDescent="0.2">
      <c r="K16583" s="17">
        <v>16574</v>
      </c>
      <c r="L16583" s="50">
        <v>1.7106586751735194E-3</v>
      </c>
      <c r="M16583" s="50">
        <v>1.7246539634575668E-3</v>
      </c>
      <c r="N16583" s="50">
        <v>5.1200000000000002E-2</v>
      </c>
      <c r="O16583" s="50">
        <v>5.2400000000000002E-2</v>
      </c>
      <c r="R16583" s="59"/>
    </row>
    <row r="16584" spans="11:18" x14ac:dyDescent="0.2">
      <c r="K16584" s="17">
        <v>16575</v>
      </c>
      <c r="L16584" s="50">
        <v>1.7768313434789735E-3</v>
      </c>
      <c r="M16584" s="50">
        <v>1.7913973881422006E-3</v>
      </c>
      <c r="N16584" s="50">
        <v>5.3999999999999999E-2</v>
      </c>
      <c r="O16584" s="50">
        <v>5.4399999999999997E-2</v>
      </c>
      <c r="R16584" s="59"/>
    </row>
    <row r="16585" spans="11:18" x14ac:dyDescent="0.2">
      <c r="K16585" s="17">
        <v>16576</v>
      </c>
      <c r="L16585" s="50">
        <v>1.8935923242458504E-3</v>
      </c>
      <c r="M16585" s="50">
        <v>1.9086313179543549E-3</v>
      </c>
      <c r="N16585" s="50">
        <v>5.5599999999999997E-2</v>
      </c>
      <c r="O16585" s="50">
        <v>5.5800000000000002E-2</v>
      </c>
      <c r="R16585" s="59"/>
    </row>
    <row r="16586" spans="11:18" x14ac:dyDescent="0.2">
      <c r="K16586" s="17">
        <v>16577</v>
      </c>
      <c r="L16586" s="50">
        <v>1.52210216543882E-3</v>
      </c>
      <c r="M16586" s="50">
        <v>1.5355116196692753E-3</v>
      </c>
      <c r="N16586" s="50">
        <v>4.9799999999999997E-2</v>
      </c>
      <c r="O16586" s="50">
        <v>5.0200000000000002E-2</v>
      </c>
      <c r="R16586" s="59"/>
    </row>
    <row r="16587" spans="11:18" x14ac:dyDescent="0.2">
      <c r="K16587" s="17">
        <v>16578</v>
      </c>
      <c r="L16587" s="50">
        <v>1.7965784719588972E-3</v>
      </c>
      <c r="M16587" s="50">
        <v>1.8107667340186854E-3</v>
      </c>
      <c r="N16587" s="50">
        <v>5.2400000000000002E-2</v>
      </c>
      <c r="O16587" s="50">
        <v>5.2600000000000001E-2</v>
      </c>
      <c r="R16587" s="59"/>
    </row>
    <row r="16588" spans="11:18" x14ac:dyDescent="0.2">
      <c r="K16588" s="17">
        <v>16579</v>
      </c>
      <c r="L16588" s="50">
        <v>1.8022566187956841E-3</v>
      </c>
      <c r="M16588" s="50">
        <v>1.8160820079518405E-3</v>
      </c>
      <c r="N16588" s="50">
        <v>5.0599999999999999E-2</v>
      </c>
      <c r="O16588" s="50">
        <v>5.16E-2</v>
      </c>
      <c r="R16588" s="59"/>
    </row>
    <row r="16589" spans="11:18" x14ac:dyDescent="0.2">
      <c r="K16589" s="17">
        <v>16580</v>
      </c>
      <c r="L16589" s="50">
        <v>1.7085040391991789E-3</v>
      </c>
      <c r="M16589" s="50">
        <v>1.7230678289777855E-3</v>
      </c>
      <c r="N16589" s="50">
        <v>5.3800000000000001E-2</v>
      </c>
      <c r="O16589" s="50">
        <v>5.4600000000000003E-2</v>
      </c>
      <c r="R16589" s="59"/>
    </row>
    <row r="16590" spans="11:18" x14ac:dyDescent="0.2">
      <c r="K16590" s="17">
        <v>16581</v>
      </c>
      <c r="L16590" s="50">
        <v>1.7361592598292865E-3</v>
      </c>
      <c r="M16590" s="50">
        <v>1.7514468759925541E-3</v>
      </c>
      <c r="N16590" s="50">
        <v>5.6800000000000003E-2</v>
      </c>
      <c r="O16590" s="50">
        <v>5.7000000000000002E-2</v>
      </c>
      <c r="R16590" s="59"/>
    </row>
    <row r="16591" spans="11:18" x14ac:dyDescent="0.2">
      <c r="K16591" s="17">
        <v>16582</v>
      </c>
      <c r="L16591" s="50">
        <v>1.7962228660798839E-3</v>
      </c>
      <c r="M16591" s="50">
        <v>1.8103633985292575E-3</v>
      </c>
      <c r="N16591" s="50">
        <v>5.2200000000000003E-2</v>
      </c>
      <c r="O16591" s="50">
        <v>5.28E-2</v>
      </c>
      <c r="R16591" s="59"/>
    </row>
    <row r="16592" spans="11:18" x14ac:dyDescent="0.2">
      <c r="K16592" s="17">
        <v>16583</v>
      </c>
      <c r="L16592" s="50">
        <v>1.6433025339740895E-3</v>
      </c>
      <c r="M16592" s="50">
        <v>1.6560025193140761E-3</v>
      </c>
      <c r="N16592" s="50">
        <v>4.7E-2</v>
      </c>
      <c r="O16592" s="50">
        <v>4.7199999999999999E-2</v>
      </c>
      <c r="R16592" s="59"/>
    </row>
    <row r="16593" spans="11:18" x14ac:dyDescent="0.2">
      <c r="K16593" s="17">
        <v>16584</v>
      </c>
      <c r="L16593" s="50">
        <v>1.6882190266123995E-3</v>
      </c>
      <c r="M16593" s="50">
        <v>1.7015669656773381E-3</v>
      </c>
      <c r="N16593" s="50">
        <v>4.9399999999999999E-2</v>
      </c>
      <c r="O16593" s="50">
        <v>4.9799999999999997E-2</v>
      </c>
      <c r="R16593" s="59"/>
    </row>
    <row r="16594" spans="11:18" x14ac:dyDescent="0.2">
      <c r="K16594" s="17">
        <v>16585</v>
      </c>
      <c r="L16594" s="50">
        <v>1.7380995570040643E-3</v>
      </c>
      <c r="M16594" s="50">
        <v>1.7521851739076568E-3</v>
      </c>
      <c r="N16594" s="50">
        <v>5.1799999999999999E-2</v>
      </c>
      <c r="O16594" s="50">
        <v>5.2400000000000002E-2</v>
      </c>
      <c r="R16594" s="59"/>
    </row>
    <row r="16595" spans="11:18" x14ac:dyDescent="0.2">
      <c r="K16595" s="17">
        <v>16586</v>
      </c>
      <c r="L16595" s="50">
        <v>1.5964704476385426E-3</v>
      </c>
      <c r="M16595" s="50">
        <v>1.6095645287509304E-3</v>
      </c>
      <c r="N16595" s="50">
        <v>4.8599999999999997E-2</v>
      </c>
      <c r="O16595" s="50">
        <v>4.8599999999999997E-2</v>
      </c>
      <c r="R16595" s="59"/>
    </row>
    <row r="16596" spans="11:18" x14ac:dyDescent="0.2">
      <c r="K16596" s="17">
        <v>16587</v>
      </c>
      <c r="L16596" s="50">
        <v>1.8453076597629223E-3</v>
      </c>
      <c r="M16596" s="50">
        <v>1.8604308590883599E-3</v>
      </c>
      <c r="N16596" s="50">
        <v>5.5800000000000002E-2</v>
      </c>
      <c r="O16596" s="50">
        <v>5.6399999999999999E-2</v>
      </c>
      <c r="R16596" s="59"/>
    </row>
    <row r="16597" spans="11:18" x14ac:dyDescent="0.2">
      <c r="K16597" s="17">
        <v>16588</v>
      </c>
      <c r="L16597" s="50">
        <v>1.7233969275396628E-3</v>
      </c>
      <c r="M16597" s="50">
        <v>1.7362805510424757E-3</v>
      </c>
      <c r="N16597" s="50">
        <v>4.7199999999999999E-2</v>
      </c>
      <c r="O16597" s="50">
        <v>4.7800000000000002E-2</v>
      </c>
      <c r="R16597" s="59"/>
    </row>
    <row r="16598" spans="11:18" x14ac:dyDescent="0.2">
      <c r="K16598" s="17">
        <v>16589</v>
      </c>
      <c r="L16598" s="50">
        <v>1.6831928072045634E-3</v>
      </c>
      <c r="M16598" s="50">
        <v>1.6962841596517069E-3</v>
      </c>
      <c r="N16598" s="50">
        <v>4.82E-2</v>
      </c>
      <c r="O16598" s="50">
        <v>4.8599999999999997E-2</v>
      </c>
      <c r="R16598" s="59"/>
    </row>
    <row r="16599" spans="11:18" x14ac:dyDescent="0.2">
      <c r="K16599" s="17">
        <v>16590</v>
      </c>
      <c r="L16599" s="50">
        <v>1.5188505961795497E-3</v>
      </c>
      <c r="M16599" s="50">
        <v>1.5312916896232749E-3</v>
      </c>
      <c r="N16599" s="50">
        <v>4.58E-2</v>
      </c>
      <c r="O16599" s="50">
        <v>4.6399999999999997E-2</v>
      </c>
      <c r="R16599" s="59"/>
    </row>
    <row r="16600" spans="11:18" x14ac:dyDescent="0.2">
      <c r="K16600" s="17">
        <v>16591</v>
      </c>
      <c r="L16600" s="50">
        <v>1.681430796002914E-3</v>
      </c>
      <c r="M16600" s="50">
        <v>1.6948097824177339E-3</v>
      </c>
      <c r="N16600" s="50">
        <v>4.9399999999999999E-2</v>
      </c>
      <c r="O16600" s="50">
        <v>4.9799999999999997E-2</v>
      </c>
      <c r="R16600" s="59"/>
    </row>
    <row r="16601" spans="11:18" x14ac:dyDescent="0.2">
      <c r="K16601" s="17">
        <v>16592</v>
      </c>
      <c r="L16601" s="50">
        <v>1.5885122418204383E-3</v>
      </c>
      <c r="M16601" s="50">
        <v>1.602614612122514E-3</v>
      </c>
      <c r="N16601" s="50">
        <v>5.2200000000000003E-2</v>
      </c>
      <c r="O16601" s="50">
        <v>5.2999999999999999E-2</v>
      </c>
      <c r="R16601" s="59"/>
    </row>
    <row r="16602" spans="11:18" x14ac:dyDescent="0.2">
      <c r="K16602" s="17">
        <v>16593</v>
      </c>
      <c r="L16602" s="50">
        <v>1.7109301837880469E-3</v>
      </c>
      <c r="M16602" s="50">
        <v>1.7248163903087331E-3</v>
      </c>
      <c r="N16602" s="50">
        <v>5.0999999999999997E-2</v>
      </c>
      <c r="O16602" s="50">
        <v>5.1799999999999999E-2</v>
      </c>
      <c r="R16602" s="59"/>
    </row>
    <row r="16603" spans="11:18" x14ac:dyDescent="0.2">
      <c r="K16603" s="17">
        <v>16594</v>
      </c>
      <c r="L16603" s="50">
        <v>1.772359369768684E-3</v>
      </c>
      <c r="M16603" s="50">
        <v>1.7872353721026578E-3</v>
      </c>
      <c r="N16603" s="50">
        <v>5.4800000000000001E-2</v>
      </c>
      <c r="O16603" s="50">
        <v>5.5399999999999998E-2</v>
      </c>
      <c r="R16603" s="59"/>
    </row>
    <row r="16604" spans="11:18" x14ac:dyDescent="0.2">
      <c r="K16604" s="17">
        <v>16595</v>
      </c>
      <c r="L16604" s="50">
        <v>1.7055322368132743E-3</v>
      </c>
      <c r="M16604" s="50">
        <v>1.7190242109246952E-3</v>
      </c>
      <c r="N16604" s="50">
        <v>0.05</v>
      </c>
      <c r="O16604" s="50">
        <v>0.05</v>
      </c>
      <c r="R16604" s="59"/>
    </row>
    <row r="16605" spans="11:18" x14ac:dyDescent="0.2">
      <c r="K16605" s="17">
        <v>16596</v>
      </c>
      <c r="L16605" s="50">
        <v>1.6891858546704806E-3</v>
      </c>
      <c r="M16605" s="50">
        <v>1.7033453758802768E-3</v>
      </c>
      <c r="N16605" s="50">
        <v>5.2400000000000002E-2</v>
      </c>
      <c r="O16605" s="50">
        <v>5.28E-2</v>
      </c>
      <c r="R16605" s="59"/>
    </row>
    <row r="16606" spans="11:18" x14ac:dyDescent="0.2">
      <c r="K16606" s="17">
        <v>16597</v>
      </c>
      <c r="L16606" s="50">
        <v>1.793937897156048E-3</v>
      </c>
      <c r="M16606" s="50">
        <v>1.8078087029389123E-3</v>
      </c>
      <c r="N16606" s="50">
        <v>5.0999999999999997E-2</v>
      </c>
      <c r="O16606" s="50">
        <v>5.1400000000000001E-2</v>
      </c>
      <c r="R16606" s="59"/>
    </row>
    <row r="16607" spans="11:18" x14ac:dyDescent="0.2">
      <c r="K16607" s="17">
        <v>16598</v>
      </c>
      <c r="L16607" s="50">
        <v>1.667468159278534E-3</v>
      </c>
      <c r="M16607" s="50">
        <v>1.6816090561234738E-3</v>
      </c>
      <c r="N16607" s="50">
        <v>5.2200000000000003E-2</v>
      </c>
      <c r="O16607" s="50">
        <v>5.2999999999999999E-2</v>
      </c>
      <c r="R16607" s="59"/>
    </row>
    <row r="16608" spans="11:18" x14ac:dyDescent="0.2">
      <c r="K16608" s="17">
        <v>16599</v>
      </c>
      <c r="L16608" s="50">
        <v>1.7538980404746497E-3</v>
      </c>
      <c r="M16608" s="50">
        <v>1.7675470036027164E-3</v>
      </c>
      <c r="N16608" s="50">
        <v>5.04E-2</v>
      </c>
      <c r="O16608" s="50">
        <v>5.0599999999999999E-2</v>
      </c>
      <c r="R16608" s="59"/>
    </row>
    <row r="16609" spans="11:18" x14ac:dyDescent="0.2">
      <c r="K16609" s="17">
        <v>16600</v>
      </c>
      <c r="L16609" s="50">
        <v>1.4534115028502269E-3</v>
      </c>
      <c r="M16609" s="50">
        <v>1.4668016605302167E-3</v>
      </c>
      <c r="N16609" s="50">
        <v>4.9799999999999997E-2</v>
      </c>
      <c r="O16609" s="50">
        <v>0.05</v>
      </c>
      <c r="R16609" s="59"/>
    </row>
    <row r="16610" spans="11:18" x14ac:dyDescent="0.2">
      <c r="K16610" s="17">
        <v>16601</v>
      </c>
      <c r="L16610" s="50">
        <v>1.7316972850427343E-3</v>
      </c>
      <c r="M16610" s="50">
        <v>1.7459987558965913E-3</v>
      </c>
      <c r="N16610" s="50">
        <v>5.2999999999999999E-2</v>
      </c>
      <c r="O16610" s="50">
        <v>5.3199999999999997E-2</v>
      </c>
      <c r="R16610" s="59"/>
    </row>
    <row r="16611" spans="11:18" x14ac:dyDescent="0.2">
      <c r="K16611" s="17">
        <v>16602</v>
      </c>
      <c r="L16611" s="50">
        <v>1.9442229344692041E-3</v>
      </c>
      <c r="M16611" s="50">
        <v>1.9594474888928824E-3</v>
      </c>
      <c r="N16611" s="50">
        <v>5.62E-2</v>
      </c>
      <c r="O16611" s="50">
        <v>5.6599999999999998E-2</v>
      </c>
      <c r="R16611" s="59"/>
    </row>
    <row r="16612" spans="11:18" x14ac:dyDescent="0.2">
      <c r="K16612" s="17">
        <v>16603</v>
      </c>
      <c r="L16612" s="50">
        <v>1.6866627393536482E-3</v>
      </c>
      <c r="M16612" s="50">
        <v>1.7007692722325538E-3</v>
      </c>
      <c r="N16612" s="50">
        <v>5.2400000000000002E-2</v>
      </c>
      <c r="O16612" s="50">
        <v>5.2400000000000002E-2</v>
      </c>
      <c r="R16612" s="59"/>
    </row>
    <row r="16613" spans="11:18" x14ac:dyDescent="0.2">
      <c r="K16613" s="17">
        <v>16604</v>
      </c>
      <c r="L16613" s="50">
        <v>1.7144554601623383E-3</v>
      </c>
      <c r="M16613" s="50">
        <v>1.728489845805026E-3</v>
      </c>
      <c r="N16613" s="50">
        <v>5.1999999999999998E-2</v>
      </c>
      <c r="O16613" s="50">
        <v>5.2200000000000003E-2</v>
      </c>
      <c r="R16613" s="59"/>
    </row>
    <row r="16614" spans="11:18" x14ac:dyDescent="0.2">
      <c r="K16614" s="17">
        <v>16605</v>
      </c>
      <c r="L16614" s="50">
        <v>1.8905690897228033E-3</v>
      </c>
      <c r="M16614" s="50">
        <v>1.9047452806406416E-3</v>
      </c>
      <c r="N16614" s="50">
        <v>5.2200000000000003E-2</v>
      </c>
      <c r="O16614" s="50">
        <v>5.28E-2</v>
      </c>
      <c r="R16614" s="59"/>
    </row>
    <row r="16615" spans="11:18" x14ac:dyDescent="0.2">
      <c r="K16615" s="17">
        <v>16606</v>
      </c>
      <c r="L16615" s="50">
        <v>1.8611087533456211E-3</v>
      </c>
      <c r="M16615" s="50">
        <v>1.87545736624144E-3</v>
      </c>
      <c r="N16615" s="50">
        <v>5.2999999999999999E-2</v>
      </c>
      <c r="O16615" s="50">
        <v>5.3400000000000003E-2</v>
      </c>
      <c r="R16615" s="59"/>
    </row>
    <row r="16616" spans="11:18" x14ac:dyDescent="0.2">
      <c r="K16616" s="17">
        <v>16607</v>
      </c>
      <c r="L16616" s="50">
        <v>1.9284719006203144E-3</v>
      </c>
      <c r="M16616" s="50">
        <v>1.9436939339047715E-3</v>
      </c>
      <c r="N16616" s="50">
        <v>5.62E-2</v>
      </c>
      <c r="O16616" s="50">
        <v>5.6599999999999998E-2</v>
      </c>
      <c r="R16616" s="59"/>
    </row>
    <row r="16617" spans="11:18" x14ac:dyDescent="0.2">
      <c r="K16617" s="17">
        <v>16608</v>
      </c>
      <c r="L16617" s="50">
        <v>1.7900407824140278E-3</v>
      </c>
      <c r="M16617" s="50">
        <v>1.8036515939222003E-3</v>
      </c>
      <c r="N16617" s="50">
        <v>5.0200000000000002E-2</v>
      </c>
      <c r="O16617" s="50">
        <v>5.0599999999999999E-2</v>
      </c>
      <c r="R16617" s="59"/>
    </row>
    <row r="16618" spans="11:18" x14ac:dyDescent="0.2">
      <c r="K16618" s="17">
        <v>16609</v>
      </c>
      <c r="L16618" s="50">
        <v>1.7244538392538456E-3</v>
      </c>
      <c r="M16618" s="50">
        <v>1.7390115537683482E-3</v>
      </c>
      <c r="N16618" s="50">
        <v>5.3800000000000001E-2</v>
      </c>
      <c r="O16618" s="50">
        <v>5.4399999999999997E-2</v>
      </c>
      <c r="R16618" s="59"/>
    </row>
    <row r="16619" spans="11:18" x14ac:dyDescent="0.2">
      <c r="K16619" s="17">
        <v>16610</v>
      </c>
      <c r="L16619" s="50">
        <v>1.7423278390995233E-3</v>
      </c>
      <c r="M16619" s="50">
        <v>1.7553813780219955E-3</v>
      </c>
      <c r="N16619" s="50">
        <v>4.8000000000000001E-2</v>
      </c>
      <c r="O16619" s="50">
        <v>4.8599999999999997E-2</v>
      </c>
      <c r="R16619" s="59"/>
    </row>
    <row r="16620" spans="11:18" x14ac:dyDescent="0.2">
      <c r="K16620" s="17">
        <v>16611</v>
      </c>
      <c r="L16620" s="50">
        <v>1.7257932677294222E-3</v>
      </c>
      <c r="M16620" s="50">
        <v>1.7386253764636822E-3</v>
      </c>
      <c r="N16620" s="50">
        <v>4.7399999999999998E-2</v>
      </c>
      <c r="O16620" s="50">
        <v>4.7600000000000003E-2</v>
      </c>
      <c r="R16620" s="59"/>
    </row>
    <row r="16621" spans="11:18" x14ac:dyDescent="0.2">
      <c r="K16621" s="17">
        <v>16612</v>
      </c>
      <c r="L16621" s="50">
        <v>1.7473782884253764E-3</v>
      </c>
      <c r="M16621" s="50">
        <v>1.7608060429017175E-3</v>
      </c>
      <c r="N16621" s="50">
        <v>4.9200000000000001E-2</v>
      </c>
      <c r="O16621" s="50">
        <v>0.05</v>
      </c>
      <c r="R16621" s="59"/>
    </row>
    <row r="16622" spans="11:18" x14ac:dyDescent="0.2">
      <c r="K16622" s="17">
        <v>16613</v>
      </c>
      <c r="L16622" s="50">
        <v>1.741243894904267E-3</v>
      </c>
      <c r="M16622" s="50">
        <v>1.7544752132069724E-3</v>
      </c>
      <c r="N16622" s="50">
        <v>4.8599999999999997E-2</v>
      </c>
      <c r="O16622" s="50">
        <v>4.9200000000000001E-2</v>
      </c>
      <c r="R16622" s="59"/>
    </row>
    <row r="16623" spans="11:18" x14ac:dyDescent="0.2">
      <c r="K16623" s="17">
        <v>16614</v>
      </c>
      <c r="L16623" s="50">
        <v>1.8550582413090699E-3</v>
      </c>
      <c r="M16623" s="50">
        <v>1.8691628791275758E-3</v>
      </c>
      <c r="N16623" s="50">
        <v>5.1999999999999998E-2</v>
      </c>
      <c r="O16623" s="50">
        <v>5.2200000000000003E-2</v>
      </c>
      <c r="R16623" s="59"/>
    </row>
    <row r="16624" spans="11:18" x14ac:dyDescent="0.2">
      <c r="K16624" s="17">
        <v>16615</v>
      </c>
      <c r="L16624" s="50">
        <v>1.6199352322421394E-3</v>
      </c>
      <c r="M16624" s="50">
        <v>1.6335126322084587E-3</v>
      </c>
      <c r="N16624" s="50">
        <v>0.05</v>
      </c>
      <c r="O16624" s="50">
        <v>5.0799999999999998E-2</v>
      </c>
      <c r="R16624" s="59"/>
    </row>
    <row r="16625" spans="11:18" x14ac:dyDescent="0.2">
      <c r="K16625" s="17">
        <v>16616</v>
      </c>
      <c r="L16625" s="50">
        <v>1.8786088563582698E-3</v>
      </c>
      <c r="M16625" s="50">
        <v>1.8929782901107839E-3</v>
      </c>
      <c r="N16625" s="50">
        <v>5.2999999999999999E-2</v>
      </c>
      <c r="O16625" s="50">
        <v>5.3400000000000003E-2</v>
      </c>
      <c r="R16625" s="59"/>
    </row>
    <row r="16626" spans="11:18" x14ac:dyDescent="0.2">
      <c r="K16626" s="17">
        <v>16617</v>
      </c>
      <c r="L16626" s="50">
        <v>1.5606966637931492E-3</v>
      </c>
      <c r="M16626" s="50">
        <v>1.5743916641812398E-3</v>
      </c>
      <c r="N16626" s="50">
        <v>5.0599999999999999E-2</v>
      </c>
      <c r="O16626" s="50">
        <v>5.1200000000000002E-2</v>
      </c>
      <c r="R16626" s="59"/>
    </row>
    <row r="16627" spans="11:18" x14ac:dyDescent="0.2">
      <c r="K16627" s="17">
        <v>16618</v>
      </c>
      <c r="L16627" s="50">
        <v>1.5570947433279001E-3</v>
      </c>
      <c r="M16627" s="50">
        <v>1.5708015844812021E-3</v>
      </c>
      <c r="N16627" s="50">
        <v>5.0799999999999998E-2</v>
      </c>
      <c r="O16627" s="50">
        <v>5.1400000000000001E-2</v>
      </c>
      <c r="R16627" s="59"/>
    </row>
    <row r="16628" spans="11:18" x14ac:dyDescent="0.2">
      <c r="K16628" s="17">
        <v>16619</v>
      </c>
      <c r="L16628" s="50">
        <v>1.6446732204099732E-3</v>
      </c>
      <c r="M16628" s="50">
        <v>1.6572658268653342E-3</v>
      </c>
      <c r="N16628" s="50">
        <v>4.6600000000000003E-2</v>
      </c>
      <c r="O16628" s="50">
        <v>4.6600000000000003E-2</v>
      </c>
      <c r="R16628" s="59"/>
    </row>
    <row r="16629" spans="11:18" x14ac:dyDescent="0.2">
      <c r="K16629" s="17">
        <v>16620</v>
      </c>
      <c r="L16629" s="50">
        <v>2.0140148314802607E-3</v>
      </c>
      <c r="M16629" s="50">
        <v>2.0289223804226346E-3</v>
      </c>
      <c r="N16629" s="50">
        <v>5.4800000000000001E-2</v>
      </c>
      <c r="O16629" s="50">
        <v>5.5199999999999999E-2</v>
      </c>
      <c r="R16629" s="59"/>
    </row>
    <row r="16630" spans="11:18" x14ac:dyDescent="0.2">
      <c r="K16630" s="17">
        <v>16621</v>
      </c>
      <c r="L16630" s="50">
        <v>1.7868668478552984E-3</v>
      </c>
      <c r="M16630" s="50">
        <v>1.8010497295389879E-3</v>
      </c>
      <c r="N16630" s="50">
        <v>5.2400000000000002E-2</v>
      </c>
      <c r="O16630" s="50">
        <v>5.2600000000000001E-2</v>
      </c>
      <c r="R16630" s="59"/>
    </row>
    <row r="16631" spans="11:18" x14ac:dyDescent="0.2">
      <c r="K16631" s="17">
        <v>16622</v>
      </c>
      <c r="L16631" s="50">
        <v>1.7328737639866539E-3</v>
      </c>
      <c r="M16631" s="50">
        <v>1.7467838694617804E-3</v>
      </c>
      <c r="N16631" s="50">
        <v>5.1400000000000001E-2</v>
      </c>
      <c r="O16631" s="50">
        <v>5.1799999999999999E-2</v>
      </c>
      <c r="R16631" s="59"/>
    </row>
    <row r="16632" spans="11:18" x14ac:dyDescent="0.2">
      <c r="K16632" s="17">
        <v>16623</v>
      </c>
      <c r="L16632" s="50">
        <v>1.7665663445249457E-3</v>
      </c>
      <c r="M16632" s="50">
        <v>1.7810903924574274E-3</v>
      </c>
      <c r="N16632" s="50">
        <v>5.3800000000000001E-2</v>
      </c>
      <c r="O16632" s="50">
        <v>5.3999999999999999E-2</v>
      </c>
      <c r="R16632" s="59"/>
    </row>
    <row r="16633" spans="11:18" x14ac:dyDescent="0.2">
      <c r="K16633" s="17">
        <v>16624</v>
      </c>
      <c r="L16633" s="50">
        <v>1.6937611654146356E-3</v>
      </c>
      <c r="M16633" s="50">
        <v>1.7070979079283743E-3</v>
      </c>
      <c r="N16633" s="50">
        <v>4.9399999999999999E-2</v>
      </c>
      <c r="O16633" s="50">
        <v>4.9599999999999998E-2</v>
      </c>
      <c r="R16633" s="59"/>
    </row>
    <row r="16634" spans="11:18" x14ac:dyDescent="0.2">
      <c r="K16634" s="17">
        <v>16625</v>
      </c>
      <c r="L16634" s="50">
        <v>1.7634691147363007E-3</v>
      </c>
      <c r="M16634" s="50">
        <v>1.7774312874480123E-3</v>
      </c>
      <c r="N16634" s="50">
        <v>5.1400000000000001E-2</v>
      </c>
      <c r="O16634" s="50">
        <v>5.1799999999999999E-2</v>
      </c>
      <c r="R16634" s="59"/>
    </row>
    <row r="16635" spans="11:18" x14ac:dyDescent="0.2">
      <c r="K16635" s="17">
        <v>16626</v>
      </c>
      <c r="L16635" s="50">
        <v>2.1863310285630687E-3</v>
      </c>
      <c r="M16635" s="50">
        <v>2.2027554578006848E-3</v>
      </c>
      <c r="N16635" s="50">
        <v>6.0400000000000002E-2</v>
      </c>
      <c r="O16635" s="50">
        <v>6.08E-2</v>
      </c>
      <c r="R16635" s="59"/>
    </row>
    <row r="16636" spans="11:18" x14ac:dyDescent="0.2">
      <c r="K16636" s="17">
        <v>16627</v>
      </c>
      <c r="L16636" s="50">
        <v>1.9937224725706235E-3</v>
      </c>
      <c r="M16636" s="50">
        <v>2.0086316256715973E-3</v>
      </c>
      <c r="N16636" s="50">
        <v>5.4800000000000001E-2</v>
      </c>
      <c r="O16636" s="50">
        <v>5.5399999999999998E-2</v>
      </c>
      <c r="R16636" s="59"/>
    </row>
    <row r="16637" spans="11:18" x14ac:dyDescent="0.2">
      <c r="K16637" s="17">
        <v>16628</v>
      </c>
      <c r="L16637" s="50">
        <v>1.8072187993495572E-3</v>
      </c>
      <c r="M16637" s="50">
        <v>1.8206728699963655E-3</v>
      </c>
      <c r="N16637" s="50">
        <v>4.9599999999999998E-2</v>
      </c>
      <c r="O16637" s="50">
        <v>4.9799999999999997E-2</v>
      </c>
      <c r="R16637" s="59"/>
    </row>
    <row r="16638" spans="11:18" x14ac:dyDescent="0.2">
      <c r="K16638" s="17">
        <v>16629</v>
      </c>
      <c r="L16638" s="50">
        <v>1.7128341648632271E-3</v>
      </c>
      <c r="M16638" s="50">
        <v>1.7266389104631376E-3</v>
      </c>
      <c r="N16638" s="50">
        <v>5.1200000000000002E-2</v>
      </c>
      <c r="O16638" s="50">
        <v>5.1200000000000002E-2</v>
      </c>
      <c r="R16638" s="59"/>
    </row>
    <row r="16639" spans="11:18" x14ac:dyDescent="0.2">
      <c r="K16639" s="17">
        <v>16630</v>
      </c>
      <c r="L16639" s="50">
        <v>1.7050199601585292E-3</v>
      </c>
      <c r="M16639" s="50">
        <v>1.7185327213978538E-3</v>
      </c>
      <c r="N16639" s="50">
        <v>0.05</v>
      </c>
      <c r="O16639" s="50">
        <v>5.0200000000000002E-2</v>
      </c>
      <c r="R16639" s="59"/>
    </row>
    <row r="16640" spans="11:18" x14ac:dyDescent="0.2">
      <c r="K16640" s="17">
        <v>16631</v>
      </c>
      <c r="L16640" s="50">
        <v>1.6713251380771729E-3</v>
      </c>
      <c r="M16640" s="50">
        <v>1.684234472406959E-3</v>
      </c>
      <c r="N16640" s="50">
        <v>4.7600000000000003E-2</v>
      </c>
      <c r="O16640" s="50">
        <v>4.82E-2</v>
      </c>
      <c r="R16640" s="59"/>
    </row>
    <row r="16641" spans="11:18" x14ac:dyDescent="0.2">
      <c r="K16641" s="17">
        <v>16632</v>
      </c>
      <c r="L16641" s="50">
        <v>1.9340360562097999E-3</v>
      </c>
      <c r="M16641" s="50">
        <v>1.9482782248479169E-3</v>
      </c>
      <c r="N16641" s="50">
        <v>5.2400000000000002E-2</v>
      </c>
      <c r="O16641" s="50">
        <v>5.2999999999999999E-2</v>
      </c>
      <c r="R16641" s="59"/>
    </row>
    <row r="16642" spans="11:18" x14ac:dyDescent="0.2">
      <c r="K16642" s="17">
        <v>16633</v>
      </c>
      <c r="L16642" s="50">
        <v>1.7451611506905625E-3</v>
      </c>
      <c r="M16642" s="50">
        <v>1.7591272830196892E-3</v>
      </c>
      <c r="N16642" s="50">
        <v>5.16E-2</v>
      </c>
      <c r="O16642" s="50">
        <v>5.1999999999999998E-2</v>
      </c>
      <c r="R16642" s="59"/>
    </row>
    <row r="16643" spans="11:18" x14ac:dyDescent="0.2">
      <c r="K16643" s="17">
        <v>16634</v>
      </c>
      <c r="L16643" s="50">
        <v>1.8188955432239379E-3</v>
      </c>
      <c r="M16643" s="50">
        <v>1.8326316341798947E-3</v>
      </c>
      <c r="N16643" s="50">
        <v>5.0799999999999998E-2</v>
      </c>
      <c r="O16643" s="50">
        <v>5.0799999999999998E-2</v>
      </c>
      <c r="R16643" s="59"/>
    </row>
    <row r="16644" spans="11:18" x14ac:dyDescent="0.2">
      <c r="K16644" s="17">
        <v>16635</v>
      </c>
      <c r="L16644" s="50">
        <v>1.7650749992162253E-3</v>
      </c>
      <c r="M16644" s="50">
        <v>1.7791612170460767E-3</v>
      </c>
      <c r="N16644" s="50">
        <v>5.2200000000000003E-2</v>
      </c>
      <c r="O16644" s="50">
        <v>5.2400000000000002E-2</v>
      </c>
      <c r="R16644" s="59"/>
    </row>
    <row r="16645" spans="11:18" x14ac:dyDescent="0.2">
      <c r="K16645" s="17">
        <v>16636</v>
      </c>
      <c r="L16645" s="50">
        <v>1.6790451914468142E-3</v>
      </c>
      <c r="M16645" s="50">
        <v>1.6929244571801895E-3</v>
      </c>
      <c r="N16645" s="50">
        <v>5.1400000000000001E-2</v>
      </c>
      <c r="O16645" s="50">
        <v>5.16E-2</v>
      </c>
      <c r="R16645" s="59"/>
    </row>
    <row r="16646" spans="11:18" x14ac:dyDescent="0.2">
      <c r="K16646" s="17">
        <v>16637</v>
      </c>
      <c r="L16646" s="50">
        <v>1.6398095110722504E-3</v>
      </c>
      <c r="M16646" s="50">
        <v>1.6536344168080412E-3</v>
      </c>
      <c r="N16646" s="50">
        <v>5.1200000000000002E-2</v>
      </c>
      <c r="O16646" s="50">
        <v>5.1400000000000001E-2</v>
      </c>
      <c r="R16646" s="59"/>
    </row>
    <row r="16647" spans="11:18" x14ac:dyDescent="0.2">
      <c r="K16647" s="17">
        <v>16638</v>
      </c>
      <c r="L16647" s="50">
        <v>2.1314172367771791E-3</v>
      </c>
      <c r="M16647" s="50">
        <v>2.1470027574118618E-3</v>
      </c>
      <c r="N16647" s="50">
        <v>5.74E-2</v>
      </c>
      <c r="O16647" s="50">
        <v>5.7599999999999998E-2</v>
      </c>
      <c r="R16647" s="59"/>
    </row>
    <row r="16648" spans="11:18" x14ac:dyDescent="0.2">
      <c r="K16648" s="17">
        <v>16639</v>
      </c>
      <c r="L16648" s="50">
        <v>1.6452566041517329E-3</v>
      </c>
      <c r="M16648" s="50">
        <v>1.6594234018463383E-3</v>
      </c>
      <c r="N16648" s="50">
        <v>5.2200000000000003E-2</v>
      </c>
      <c r="O16648" s="50">
        <v>5.3199999999999997E-2</v>
      </c>
      <c r="R16648" s="59"/>
    </row>
    <row r="16649" spans="11:18" x14ac:dyDescent="0.2">
      <c r="K16649" s="17">
        <v>16640</v>
      </c>
      <c r="L16649" s="50">
        <v>1.7365903312681799E-3</v>
      </c>
      <c r="M16649" s="50">
        <v>1.7501959554857751E-3</v>
      </c>
      <c r="N16649" s="50">
        <v>5.04E-2</v>
      </c>
      <c r="O16649" s="50">
        <v>5.04E-2</v>
      </c>
      <c r="R16649" s="59"/>
    </row>
    <row r="16650" spans="11:18" x14ac:dyDescent="0.2">
      <c r="K16650" s="17">
        <v>16641</v>
      </c>
      <c r="L16650" s="50">
        <v>1.5466491810080141E-3</v>
      </c>
      <c r="M16650" s="50">
        <v>1.5602507879237352E-3</v>
      </c>
      <c r="N16650" s="50">
        <v>5.0599999999999999E-2</v>
      </c>
      <c r="O16650" s="50">
        <v>5.0799999999999998E-2</v>
      </c>
      <c r="R16650" s="59"/>
    </row>
    <row r="16651" spans="11:18" x14ac:dyDescent="0.2">
      <c r="K16651" s="17">
        <v>16642</v>
      </c>
      <c r="L16651" s="50">
        <v>1.8120988482104527E-3</v>
      </c>
      <c r="M16651" s="50">
        <v>1.8264274362568905E-3</v>
      </c>
      <c r="N16651" s="50">
        <v>5.2999999999999999E-2</v>
      </c>
      <c r="O16651" s="50">
        <v>5.3199999999999997E-2</v>
      </c>
      <c r="R16651" s="59"/>
    </row>
    <row r="16652" spans="11:18" x14ac:dyDescent="0.2">
      <c r="K16652" s="17">
        <v>16643</v>
      </c>
      <c r="L16652" s="50">
        <v>1.6452567706051373E-3</v>
      </c>
      <c r="M16652" s="50">
        <v>1.6599319407305494E-3</v>
      </c>
      <c r="N16652" s="50">
        <v>5.4600000000000003E-2</v>
      </c>
      <c r="O16652" s="50">
        <v>5.4800000000000001E-2</v>
      </c>
      <c r="R16652" s="59"/>
    </row>
    <row r="16653" spans="11:18" x14ac:dyDescent="0.2">
      <c r="K16653" s="17">
        <v>16644</v>
      </c>
      <c r="L16653" s="50">
        <v>1.7974612912982962E-3</v>
      </c>
      <c r="M16653" s="50">
        <v>1.8117507754189782E-3</v>
      </c>
      <c r="N16653" s="50">
        <v>5.28E-2</v>
      </c>
      <c r="O16653" s="50">
        <v>5.2999999999999999E-2</v>
      </c>
      <c r="R16653" s="59"/>
    </row>
    <row r="16654" spans="11:18" x14ac:dyDescent="0.2">
      <c r="K16654" s="17">
        <v>16645</v>
      </c>
      <c r="L16654" s="50">
        <v>1.8511507528693578E-3</v>
      </c>
      <c r="M16654" s="50">
        <v>1.8662044688112999E-3</v>
      </c>
      <c r="N16654" s="50">
        <v>5.5599999999999997E-2</v>
      </c>
      <c r="O16654" s="50">
        <v>5.62E-2</v>
      </c>
      <c r="R16654" s="59"/>
    </row>
    <row r="16655" spans="11:18" x14ac:dyDescent="0.2">
      <c r="K16655" s="17">
        <v>16646</v>
      </c>
      <c r="L16655" s="50">
        <v>1.5820197239326441E-3</v>
      </c>
      <c r="M16655" s="50">
        <v>1.595781543053085E-3</v>
      </c>
      <c r="N16655" s="50">
        <v>5.1200000000000002E-2</v>
      </c>
      <c r="O16655" s="50">
        <v>5.1200000000000002E-2</v>
      </c>
      <c r="R16655" s="59"/>
    </row>
    <row r="16656" spans="11:18" x14ac:dyDescent="0.2">
      <c r="K16656" s="17">
        <v>16647</v>
      </c>
      <c r="L16656" s="50">
        <v>1.9050951312953842E-3</v>
      </c>
      <c r="M16656" s="50">
        <v>1.9191612510302345E-3</v>
      </c>
      <c r="N16656" s="50">
        <v>5.1799999999999999E-2</v>
      </c>
      <c r="O16656" s="50">
        <v>5.1999999999999998E-2</v>
      </c>
      <c r="R16656" s="59"/>
    </row>
    <row r="16657" spans="11:18" x14ac:dyDescent="0.2">
      <c r="K16657" s="17">
        <v>16648</v>
      </c>
      <c r="L16657" s="50">
        <v>1.6138143075870926E-3</v>
      </c>
      <c r="M16657" s="50">
        <v>1.6271543789166366E-3</v>
      </c>
      <c r="N16657" s="50">
        <v>4.9399999999999999E-2</v>
      </c>
      <c r="O16657" s="50">
        <v>4.9599999999999998E-2</v>
      </c>
      <c r="R16657" s="59"/>
    </row>
    <row r="16658" spans="11:18" x14ac:dyDescent="0.2">
      <c r="K16658" s="17">
        <v>16649</v>
      </c>
      <c r="L16658" s="50">
        <v>1.7939359402797087E-3</v>
      </c>
      <c r="M16658" s="50">
        <v>1.8082394430112788E-3</v>
      </c>
      <c r="N16658" s="50">
        <v>5.28E-2</v>
      </c>
      <c r="O16658" s="50">
        <v>5.3199999999999997E-2</v>
      </c>
      <c r="R16658" s="59"/>
    </row>
    <row r="16659" spans="11:18" x14ac:dyDescent="0.2">
      <c r="K16659" s="17">
        <v>16650</v>
      </c>
      <c r="L16659" s="50">
        <v>1.7571850636508416E-3</v>
      </c>
      <c r="M16659" s="50">
        <v>1.771682513993435E-3</v>
      </c>
      <c r="N16659" s="50">
        <v>5.3800000000000001E-2</v>
      </c>
      <c r="O16659" s="50">
        <v>5.3999999999999999E-2</v>
      </c>
      <c r="R16659" s="59"/>
    </row>
    <row r="16660" spans="11:18" x14ac:dyDescent="0.2">
      <c r="K16660" s="17">
        <v>16651</v>
      </c>
      <c r="L16660" s="50">
        <v>1.7869406515161816E-3</v>
      </c>
      <c r="M16660" s="50">
        <v>1.8016521923522745E-3</v>
      </c>
      <c r="N16660" s="50">
        <v>5.4399999999999997E-2</v>
      </c>
      <c r="O16660" s="50">
        <v>5.4800000000000001E-2</v>
      </c>
      <c r="R16660" s="59"/>
    </row>
    <row r="16661" spans="11:18" x14ac:dyDescent="0.2">
      <c r="K16661" s="17">
        <v>16652</v>
      </c>
      <c r="L16661" s="50">
        <v>1.5789358328446457E-3</v>
      </c>
      <c r="M16661" s="50">
        <v>1.592603529328309E-3</v>
      </c>
      <c r="N16661" s="50">
        <v>5.04E-2</v>
      </c>
      <c r="O16661" s="50">
        <v>5.0999999999999997E-2</v>
      </c>
      <c r="R16661" s="59"/>
    </row>
    <row r="16662" spans="11:18" x14ac:dyDescent="0.2">
      <c r="K16662" s="17">
        <v>16653</v>
      </c>
      <c r="L16662" s="50">
        <v>1.7552694653404771E-3</v>
      </c>
      <c r="M16662" s="50">
        <v>1.7690642048056812E-3</v>
      </c>
      <c r="N16662" s="50">
        <v>5.0999999999999997E-2</v>
      </c>
      <c r="O16662" s="50">
        <v>5.16E-2</v>
      </c>
      <c r="R16662" s="59"/>
    </row>
    <row r="16663" spans="11:18" x14ac:dyDescent="0.2">
      <c r="K16663" s="17">
        <v>16654</v>
      </c>
      <c r="L16663" s="50">
        <v>1.8204765728853658E-3</v>
      </c>
      <c r="M16663" s="50">
        <v>1.8343212953937226E-3</v>
      </c>
      <c r="N16663" s="50">
        <v>5.0999999999999997E-2</v>
      </c>
      <c r="O16663" s="50">
        <v>5.16E-2</v>
      </c>
      <c r="R16663" s="59"/>
    </row>
    <row r="16664" spans="11:18" x14ac:dyDescent="0.2">
      <c r="K16664" s="17">
        <v>16655</v>
      </c>
      <c r="L16664" s="50">
        <v>1.8406667020842787E-3</v>
      </c>
      <c r="M16664" s="50">
        <v>1.8544390027667211E-3</v>
      </c>
      <c r="N16664" s="50">
        <v>5.0599999999999999E-2</v>
      </c>
      <c r="O16664" s="50">
        <v>5.0999999999999997E-2</v>
      </c>
      <c r="R16664" s="59"/>
    </row>
    <row r="16665" spans="11:18" x14ac:dyDescent="0.2">
      <c r="K16665" s="17">
        <v>16656</v>
      </c>
      <c r="L16665" s="50">
        <v>1.6849538737529074E-3</v>
      </c>
      <c r="M16665" s="50">
        <v>1.6985105897269182E-3</v>
      </c>
      <c r="N16665" s="50">
        <v>5.0200000000000002E-2</v>
      </c>
      <c r="O16665" s="50">
        <v>5.0599999999999999E-2</v>
      </c>
      <c r="R16665" s="59"/>
    </row>
    <row r="16666" spans="11:18" x14ac:dyDescent="0.2">
      <c r="K16666" s="17">
        <v>16657</v>
      </c>
      <c r="L16666" s="50">
        <v>1.661404499282385E-3</v>
      </c>
      <c r="M16666" s="50">
        <v>1.6753315774852432E-3</v>
      </c>
      <c r="N16666" s="50">
        <v>5.1400000000000001E-2</v>
      </c>
      <c r="O16666" s="50">
        <v>5.1999999999999998E-2</v>
      </c>
      <c r="R16666" s="59"/>
    </row>
    <row r="16667" spans="11:18" x14ac:dyDescent="0.2">
      <c r="K16667" s="17">
        <v>16658</v>
      </c>
      <c r="L16667" s="50">
        <v>1.6383085904969591E-3</v>
      </c>
      <c r="M16667" s="50">
        <v>1.652705773478846E-3</v>
      </c>
      <c r="N16667" s="50">
        <v>5.3400000000000003E-2</v>
      </c>
      <c r="O16667" s="50">
        <v>5.3600000000000002E-2</v>
      </c>
      <c r="R16667" s="59"/>
    </row>
    <row r="16668" spans="11:18" x14ac:dyDescent="0.2">
      <c r="K16668" s="17">
        <v>16659</v>
      </c>
      <c r="L16668" s="50">
        <v>1.717014097700186E-3</v>
      </c>
      <c r="M16668" s="50">
        <v>1.7311780381714596E-3</v>
      </c>
      <c r="N16668" s="50">
        <v>5.2400000000000002E-2</v>
      </c>
      <c r="O16668" s="50">
        <v>5.28E-2</v>
      </c>
      <c r="R16668" s="59"/>
    </row>
    <row r="16669" spans="11:18" x14ac:dyDescent="0.2">
      <c r="K16669" s="17">
        <v>16660</v>
      </c>
      <c r="L16669" s="50">
        <v>1.3494891675480624E-3</v>
      </c>
      <c r="M16669" s="50">
        <v>1.3608863708782742E-3</v>
      </c>
      <c r="N16669" s="50">
        <v>4.2000000000000003E-2</v>
      </c>
      <c r="O16669" s="50">
        <v>4.24E-2</v>
      </c>
      <c r="R16669" s="59"/>
    </row>
    <row r="16670" spans="11:18" x14ac:dyDescent="0.2">
      <c r="K16670" s="17">
        <v>16661</v>
      </c>
      <c r="L16670" s="50">
        <v>1.8942566344943615E-3</v>
      </c>
      <c r="M16670" s="50">
        <v>1.9091931034003334E-3</v>
      </c>
      <c r="N16670" s="50">
        <v>5.5E-2</v>
      </c>
      <c r="O16670" s="50">
        <v>5.5800000000000002E-2</v>
      </c>
      <c r="R16670" s="59"/>
    </row>
    <row r="16671" spans="11:18" x14ac:dyDescent="0.2">
      <c r="K16671" s="17">
        <v>16662</v>
      </c>
      <c r="L16671" s="50">
        <v>1.5625413768607962E-3</v>
      </c>
      <c r="M16671" s="50">
        <v>1.5758312411386481E-3</v>
      </c>
      <c r="N16671" s="50">
        <v>4.9399999999999999E-2</v>
      </c>
      <c r="O16671" s="50">
        <v>4.9399999999999999E-2</v>
      </c>
      <c r="R16671" s="59"/>
    </row>
    <row r="16672" spans="11:18" x14ac:dyDescent="0.2">
      <c r="K16672" s="17">
        <v>16663</v>
      </c>
      <c r="L16672" s="50">
        <v>1.6929485871416637E-3</v>
      </c>
      <c r="M16672" s="50">
        <v>1.7067487052936561E-3</v>
      </c>
      <c r="N16672" s="50">
        <v>5.0999999999999997E-2</v>
      </c>
      <c r="O16672" s="50">
        <v>5.1400000000000001E-2</v>
      </c>
      <c r="R16672" s="59"/>
    </row>
    <row r="16673" spans="11:18" x14ac:dyDescent="0.2">
      <c r="K16673" s="17">
        <v>16664</v>
      </c>
      <c r="L16673" s="50">
        <v>1.5748965023153316E-3</v>
      </c>
      <c r="M16673" s="50">
        <v>1.5879483300596218E-3</v>
      </c>
      <c r="N16673" s="50">
        <v>4.8399999999999999E-2</v>
      </c>
      <c r="O16673" s="50">
        <v>4.9000000000000002E-2</v>
      </c>
      <c r="R16673" s="59"/>
    </row>
    <row r="16674" spans="11:18" x14ac:dyDescent="0.2">
      <c r="K16674" s="17">
        <v>16665</v>
      </c>
      <c r="L16674" s="50">
        <v>1.5659494449401536E-3</v>
      </c>
      <c r="M16674" s="50">
        <v>1.5784457383474489E-3</v>
      </c>
      <c r="N16674" s="50">
        <v>4.58E-2</v>
      </c>
      <c r="O16674" s="50">
        <v>4.6600000000000003E-2</v>
      </c>
      <c r="R16674" s="59"/>
    </row>
    <row r="16675" spans="11:18" x14ac:dyDescent="0.2">
      <c r="K16675" s="17">
        <v>16666</v>
      </c>
      <c r="L16675" s="50">
        <v>1.9548858494794416E-3</v>
      </c>
      <c r="M16675" s="50">
        <v>1.9693907745756008E-3</v>
      </c>
      <c r="N16675" s="50">
        <v>5.3600000000000002E-2</v>
      </c>
      <c r="O16675" s="50">
        <v>5.3600000000000002E-2</v>
      </c>
      <c r="R16675" s="59"/>
    </row>
    <row r="16676" spans="11:18" x14ac:dyDescent="0.2">
      <c r="K16676" s="17">
        <v>16667</v>
      </c>
      <c r="L16676" s="50">
        <v>2.0164976123941409E-3</v>
      </c>
      <c r="M16676" s="50">
        <v>2.03107448448814E-3</v>
      </c>
      <c r="N16676" s="50">
        <v>5.3800000000000001E-2</v>
      </c>
      <c r="O16676" s="50">
        <v>5.3800000000000001E-2</v>
      </c>
      <c r="R16676" s="59"/>
    </row>
    <row r="16677" spans="11:18" x14ac:dyDescent="0.2">
      <c r="K16677" s="17">
        <v>16668</v>
      </c>
      <c r="L16677" s="50">
        <v>1.7132431686601368E-3</v>
      </c>
      <c r="M16677" s="50">
        <v>1.7271515069325666E-3</v>
      </c>
      <c r="N16677" s="50">
        <v>5.16E-2</v>
      </c>
      <c r="O16677" s="50">
        <v>5.16E-2</v>
      </c>
      <c r="R16677" s="59"/>
    </row>
    <row r="16678" spans="11:18" x14ac:dyDescent="0.2">
      <c r="K16678" s="17">
        <v>16669</v>
      </c>
      <c r="L16678" s="50">
        <v>1.6162634968300885E-3</v>
      </c>
      <c r="M16678" s="50">
        <v>1.6289166609902807E-3</v>
      </c>
      <c r="N16678" s="50">
        <v>4.6600000000000003E-2</v>
      </c>
      <c r="O16678" s="50">
        <v>4.7E-2</v>
      </c>
      <c r="R16678" s="59"/>
    </row>
    <row r="16679" spans="11:18" x14ac:dyDescent="0.2">
      <c r="K16679" s="17">
        <v>16670</v>
      </c>
      <c r="L16679" s="50">
        <v>1.4123098843858599E-3</v>
      </c>
      <c r="M16679" s="50">
        <v>1.4242801672508052E-3</v>
      </c>
      <c r="N16679" s="50">
        <v>4.4400000000000002E-2</v>
      </c>
      <c r="O16679" s="50">
        <v>4.48E-2</v>
      </c>
      <c r="R16679" s="59"/>
    </row>
    <row r="16680" spans="11:18" x14ac:dyDescent="0.2">
      <c r="K16680" s="17">
        <v>16671</v>
      </c>
      <c r="L16680" s="50">
        <v>1.4257280498229964E-3</v>
      </c>
      <c r="M16680" s="50">
        <v>1.4384615418618319E-3</v>
      </c>
      <c r="N16680" s="50">
        <v>4.7399999999999998E-2</v>
      </c>
      <c r="O16680" s="50">
        <v>4.7600000000000003E-2</v>
      </c>
      <c r="R16680" s="59"/>
    </row>
    <row r="16681" spans="11:18" x14ac:dyDescent="0.2">
      <c r="K16681" s="17">
        <v>16672</v>
      </c>
      <c r="L16681" s="50">
        <v>1.7170486194965076E-3</v>
      </c>
      <c r="M16681" s="50">
        <v>1.7309582065195058E-3</v>
      </c>
      <c r="N16681" s="50">
        <v>5.16E-2</v>
      </c>
      <c r="O16681" s="50">
        <v>5.16E-2</v>
      </c>
      <c r="R16681" s="59"/>
    </row>
    <row r="16682" spans="11:18" x14ac:dyDescent="0.2">
      <c r="K16682" s="17">
        <v>16673</v>
      </c>
      <c r="L16682" s="50">
        <v>1.8265000210782372E-3</v>
      </c>
      <c r="M16682" s="50">
        <v>1.839806454129862E-3</v>
      </c>
      <c r="N16682" s="50">
        <v>4.9000000000000002E-2</v>
      </c>
      <c r="O16682" s="50">
        <v>4.9200000000000001E-2</v>
      </c>
      <c r="R16682" s="59"/>
    </row>
    <row r="16683" spans="11:18" x14ac:dyDescent="0.2">
      <c r="K16683" s="17">
        <v>16674</v>
      </c>
      <c r="L16683" s="50">
        <v>1.5874986650253537E-3</v>
      </c>
      <c r="M16683" s="50">
        <v>1.6008172870633274E-3</v>
      </c>
      <c r="N16683" s="50">
        <v>4.9399999999999999E-2</v>
      </c>
      <c r="O16683" s="50">
        <v>4.9599999999999998E-2</v>
      </c>
      <c r="R16683" s="59"/>
    </row>
    <row r="16684" spans="11:18" x14ac:dyDescent="0.2">
      <c r="K16684" s="17">
        <v>16675</v>
      </c>
      <c r="L16684" s="50">
        <v>1.6551777538057167E-3</v>
      </c>
      <c r="M16684" s="50">
        <v>1.6687461178725882E-3</v>
      </c>
      <c r="N16684" s="50">
        <v>0.05</v>
      </c>
      <c r="O16684" s="50">
        <v>5.0799999999999998E-2</v>
      </c>
      <c r="R16684" s="59"/>
    </row>
    <row r="16685" spans="11:18" x14ac:dyDescent="0.2">
      <c r="K16685" s="17">
        <v>16676</v>
      </c>
      <c r="L16685" s="50">
        <v>1.7176639023817088E-3</v>
      </c>
      <c r="M16685" s="50">
        <v>1.7315344866703384E-3</v>
      </c>
      <c r="N16685" s="50">
        <v>5.1400000000000001E-2</v>
      </c>
      <c r="O16685" s="50">
        <v>5.16E-2</v>
      </c>
      <c r="R16685" s="59"/>
    </row>
    <row r="16686" spans="11:18" x14ac:dyDescent="0.2">
      <c r="K16686" s="17">
        <v>16677</v>
      </c>
      <c r="L16686" s="50">
        <v>1.542249301714018E-3</v>
      </c>
      <c r="M16686" s="50">
        <v>1.5554368967985561E-3</v>
      </c>
      <c r="N16686" s="50">
        <v>4.9000000000000002E-2</v>
      </c>
      <c r="O16686" s="50">
        <v>4.9200000000000001E-2</v>
      </c>
      <c r="R16686" s="59"/>
    </row>
    <row r="16687" spans="11:18" x14ac:dyDescent="0.2">
      <c r="K16687" s="17">
        <v>16678</v>
      </c>
      <c r="L16687" s="50">
        <v>1.7113958539510669E-3</v>
      </c>
      <c r="M16687" s="50">
        <v>1.7256005635429964E-3</v>
      </c>
      <c r="N16687" s="50">
        <v>5.2600000000000001E-2</v>
      </c>
      <c r="O16687" s="50">
        <v>5.2999999999999999E-2</v>
      </c>
      <c r="R16687" s="59"/>
    </row>
    <row r="16688" spans="11:18" x14ac:dyDescent="0.2">
      <c r="K16688" s="17">
        <v>16679</v>
      </c>
      <c r="L16688" s="50">
        <v>1.49896396833302E-3</v>
      </c>
      <c r="M16688" s="50">
        <v>1.511715677526033E-3</v>
      </c>
      <c r="N16688" s="50">
        <v>4.7399999999999998E-2</v>
      </c>
      <c r="O16688" s="50">
        <v>4.7399999999999998E-2</v>
      </c>
      <c r="R16688" s="59"/>
    </row>
    <row r="16689" spans="11:18" x14ac:dyDescent="0.2">
      <c r="K16689" s="17">
        <v>16680</v>
      </c>
      <c r="L16689" s="50">
        <v>1.7877162107707515E-3</v>
      </c>
      <c r="M16689" s="50">
        <v>1.801062225056154E-3</v>
      </c>
      <c r="N16689" s="50">
        <v>4.9200000000000001E-2</v>
      </c>
      <c r="O16689" s="50">
        <v>4.9599999999999998E-2</v>
      </c>
      <c r="R16689" s="59"/>
    </row>
    <row r="16690" spans="11:18" x14ac:dyDescent="0.2">
      <c r="K16690" s="17">
        <v>16681</v>
      </c>
      <c r="L16690" s="50">
        <v>1.8464587789458154E-3</v>
      </c>
      <c r="M16690" s="50">
        <v>1.860483919037117E-3</v>
      </c>
      <c r="N16690" s="50">
        <v>5.1799999999999999E-2</v>
      </c>
      <c r="O16690" s="50">
        <v>5.1999999999999998E-2</v>
      </c>
      <c r="R16690" s="59"/>
    </row>
    <row r="16691" spans="11:18" x14ac:dyDescent="0.2">
      <c r="K16691" s="17">
        <v>16682</v>
      </c>
      <c r="L16691" s="50">
        <v>1.7304759429495288E-3</v>
      </c>
      <c r="M16691" s="50">
        <v>1.7441238847618569E-3</v>
      </c>
      <c r="N16691" s="50">
        <v>5.04E-2</v>
      </c>
      <c r="O16691" s="50">
        <v>5.0599999999999999E-2</v>
      </c>
      <c r="R16691" s="59"/>
    </row>
    <row r="16692" spans="11:18" x14ac:dyDescent="0.2">
      <c r="K16692" s="17">
        <v>16683</v>
      </c>
      <c r="L16692" s="50">
        <v>1.7646692930275408E-3</v>
      </c>
      <c r="M16692" s="50">
        <v>1.7784825891897209E-3</v>
      </c>
      <c r="N16692" s="50">
        <v>5.0999999999999997E-2</v>
      </c>
      <c r="O16692" s="50">
        <v>5.1200000000000002E-2</v>
      </c>
      <c r="R16692" s="59"/>
    </row>
    <row r="16693" spans="11:18" x14ac:dyDescent="0.2">
      <c r="K16693" s="17">
        <v>16684</v>
      </c>
      <c r="L16693" s="50">
        <v>1.8589693946157509E-3</v>
      </c>
      <c r="M16693" s="50">
        <v>1.8732359280144585E-3</v>
      </c>
      <c r="N16693" s="50">
        <v>5.28E-2</v>
      </c>
      <c r="O16693" s="50">
        <v>5.28E-2</v>
      </c>
      <c r="R16693" s="59"/>
    </row>
    <row r="16694" spans="11:18" x14ac:dyDescent="0.2">
      <c r="K16694" s="17">
        <v>16685</v>
      </c>
      <c r="L16694" s="50">
        <v>1.6770722432674788E-3</v>
      </c>
      <c r="M16694" s="50">
        <v>1.6917878605788787E-3</v>
      </c>
      <c r="N16694" s="50">
        <v>5.4600000000000003E-2</v>
      </c>
      <c r="O16694" s="50">
        <v>5.4800000000000001E-2</v>
      </c>
      <c r="R16694" s="59"/>
    </row>
    <row r="16695" spans="11:18" x14ac:dyDescent="0.2">
      <c r="K16695" s="17">
        <v>16686</v>
      </c>
      <c r="L16695" s="50">
        <v>1.6875780713060326E-3</v>
      </c>
      <c r="M16695" s="50">
        <v>1.7011814203702859E-3</v>
      </c>
      <c r="N16695" s="50">
        <v>5.0200000000000002E-2</v>
      </c>
      <c r="O16695" s="50">
        <v>5.0799999999999998E-2</v>
      </c>
      <c r="R16695" s="59"/>
    </row>
    <row r="16696" spans="11:18" x14ac:dyDescent="0.2">
      <c r="K16696" s="17">
        <v>16687</v>
      </c>
      <c r="L16696" s="50">
        <v>1.6785480957750743E-3</v>
      </c>
      <c r="M16696" s="50">
        <v>1.6921691009047454E-3</v>
      </c>
      <c r="N16696" s="50">
        <v>5.0200000000000002E-2</v>
      </c>
      <c r="O16696" s="50">
        <v>5.0599999999999999E-2</v>
      </c>
      <c r="R16696" s="59"/>
    </row>
    <row r="16697" spans="11:18" x14ac:dyDescent="0.2">
      <c r="K16697" s="17">
        <v>16688</v>
      </c>
      <c r="L16697" s="50">
        <v>1.6801863278377517E-3</v>
      </c>
      <c r="M16697" s="50">
        <v>1.6940521924884511E-3</v>
      </c>
      <c r="N16697" s="50">
        <v>5.1200000000000002E-2</v>
      </c>
      <c r="O16697" s="50">
        <v>5.16E-2</v>
      </c>
      <c r="R16697" s="59"/>
    </row>
    <row r="16698" spans="11:18" x14ac:dyDescent="0.2">
      <c r="K16698" s="17">
        <v>16689</v>
      </c>
      <c r="L16698" s="50">
        <v>1.8349161757430586E-3</v>
      </c>
      <c r="M16698" s="50">
        <v>1.849345285030267E-3</v>
      </c>
      <c r="N16698" s="50">
        <v>5.3199999999999997E-2</v>
      </c>
      <c r="O16698" s="50">
        <v>5.3999999999999999E-2</v>
      </c>
      <c r="R16698" s="59"/>
    </row>
    <row r="16699" spans="11:18" x14ac:dyDescent="0.2">
      <c r="K16699" s="17">
        <v>16690</v>
      </c>
      <c r="L16699" s="50">
        <v>1.7502221214586722E-3</v>
      </c>
      <c r="M16699" s="50">
        <v>1.7630659663140326E-3</v>
      </c>
      <c r="N16699" s="50">
        <v>4.7399999999999998E-2</v>
      </c>
      <c r="O16699" s="50">
        <v>4.7600000000000003E-2</v>
      </c>
      <c r="R16699" s="59"/>
    </row>
    <row r="16700" spans="11:18" x14ac:dyDescent="0.2">
      <c r="K16700" s="17">
        <v>16691</v>
      </c>
      <c r="L16700" s="50">
        <v>1.954906446375579E-3</v>
      </c>
      <c r="M16700" s="50">
        <v>1.9695148366893627E-3</v>
      </c>
      <c r="N16700" s="50">
        <v>5.3999999999999999E-2</v>
      </c>
      <c r="O16700" s="50">
        <v>5.3999999999999999E-2</v>
      </c>
      <c r="R16700" s="59"/>
    </row>
    <row r="16701" spans="11:18" x14ac:dyDescent="0.2">
      <c r="K16701" s="17">
        <v>16692</v>
      </c>
      <c r="L16701" s="50">
        <v>1.6048938067542832E-3</v>
      </c>
      <c r="M16701" s="50">
        <v>1.6175681050028302E-3</v>
      </c>
      <c r="N16701" s="50">
        <v>4.6800000000000001E-2</v>
      </c>
      <c r="O16701" s="50">
        <v>4.7199999999999999E-2</v>
      </c>
      <c r="R16701" s="59"/>
    </row>
    <row r="16702" spans="11:18" x14ac:dyDescent="0.2">
      <c r="K16702" s="17">
        <v>16693</v>
      </c>
      <c r="L16702" s="50">
        <v>1.7233284809410406E-3</v>
      </c>
      <c r="M16702" s="50">
        <v>1.7378091502105466E-3</v>
      </c>
      <c r="N16702" s="50">
        <v>5.3800000000000001E-2</v>
      </c>
      <c r="O16702" s="50">
        <v>5.3800000000000001E-2</v>
      </c>
      <c r="R16702" s="59"/>
    </row>
    <row r="16703" spans="11:18" x14ac:dyDescent="0.2">
      <c r="K16703" s="17">
        <v>16694</v>
      </c>
      <c r="L16703" s="50">
        <v>1.6203282627922056E-3</v>
      </c>
      <c r="M16703" s="50">
        <v>1.6333926234684706E-3</v>
      </c>
      <c r="N16703" s="50">
        <v>4.8399999999999999E-2</v>
      </c>
      <c r="O16703" s="50">
        <v>4.8599999999999997E-2</v>
      </c>
      <c r="R16703" s="59"/>
    </row>
    <row r="16704" spans="11:18" x14ac:dyDescent="0.2">
      <c r="K16704" s="17">
        <v>16695</v>
      </c>
      <c r="L16704" s="50">
        <v>1.8465337534566374E-3</v>
      </c>
      <c r="M16704" s="50">
        <v>1.8613115376144673E-3</v>
      </c>
      <c r="N16704" s="50">
        <v>5.4600000000000003E-2</v>
      </c>
      <c r="O16704" s="50">
        <v>5.5E-2</v>
      </c>
      <c r="R16704" s="59"/>
    </row>
    <row r="16705" spans="11:18" x14ac:dyDescent="0.2">
      <c r="K16705" s="17">
        <v>16696</v>
      </c>
      <c r="L16705" s="50">
        <v>1.7379118303675889E-3</v>
      </c>
      <c r="M16705" s="50">
        <v>1.7517380290680905E-3</v>
      </c>
      <c r="N16705" s="50">
        <v>5.0999999999999997E-2</v>
      </c>
      <c r="O16705" s="50">
        <v>5.16E-2</v>
      </c>
      <c r="R16705" s="59"/>
    </row>
    <row r="16706" spans="11:18" x14ac:dyDescent="0.2">
      <c r="K16706" s="17">
        <v>16697</v>
      </c>
      <c r="L16706" s="50">
        <v>1.5839224061728627E-3</v>
      </c>
      <c r="M16706" s="50">
        <v>1.5972417379022529E-3</v>
      </c>
      <c r="N16706" s="50">
        <v>4.9399999999999999E-2</v>
      </c>
      <c r="O16706" s="50">
        <v>4.9599999999999998E-2</v>
      </c>
      <c r="R16706" s="59"/>
    </row>
    <row r="16707" spans="11:18" x14ac:dyDescent="0.2">
      <c r="K16707" s="17">
        <v>16698</v>
      </c>
      <c r="L16707" s="50">
        <v>1.6943080775615798E-3</v>
      </c>
      <c r="M16707" s="50">
        <v>1.7084171192418914E-3</v>
      </c>
      <c r="N16707" s="50">
        <v>5.2400000000000002E-2</v>
      </c>
      <c r="O16707" s="50">
        <v>5.2400000000000002E-2</v>
      </c>
      <c r="R16707" s="59"/>
    </row>
    <row r="16708" spans="11:18" x14ac:dyDescent="0.2">
      <c r="K16708" s="17">
        <v>16699</v>
      </c>
      <c r="L16708" s="50">
        <v>1.7551047429701986E-3</v>
      </c>
      <c r="M16708" s="50">
        <v>1.768678293906753E-3</v>
      </c>
      <c r="N16708" s="50">
        <v>5.0200000000000002E-2</v>
      </c>
      <c r="O16708" s="50">
        <v>5.04E-2</v>
      </c>
      <c r="R16708" s="59"/>
    </row>
    <row r="16709" spans="11:18" x14ac:dyDescent="0.2">
      <c r="K16709" s="17">
        <v>16700</v>
      </c>
      <c r="L16709" s="50">
        <v>1.6424237050063986E-3</v>
      </c>
      <c r="M16709" s="50">
        <v>1.6553776778938725E-3</v>
      </c>
      <c r="N16709" s="50">
        <v>4.8000000000000001E-2</v>
      </c>
      <c r="O16709" s="50">
        <v>4.8000000000000001E-2</v>
      </c>
      <c r="R16709" s="59"/>
    </row>
    <row r="16710" spans="11:18" x14ac:dyDescent="0.2">
      <c r="K16710" s="17">
        <v>16701</v>
      </c>
      <c r="L16710" s="50">
        <v>1.9705021325576409E-3</v>
      </c>
      <c r="M16710" s="50">
        <v>1.9859197063465837E-3</v>
      </c>
      <c r="N16710" s="50">
        <v>5.7000000000000002E-2</v>
      </c>
      <c r="O16710" s="50">
        <v>5.7200000000000001E-2</v>
      </c>
      <c r="R16710" s="59"/>
    </row>
    <row r="16711" spans="11:18" x14ac:dyDescent="0.2">
      <c r="K16711" s="17">
        <v>16702</v>
      </c>
      <c r="L16711" s="50">
        <v>1.5745272097293943E-3</v>
      </c>
      <c r="M16711" s="50">
        <v>1.5871616113680787E-3</v>
      </c>
      <c r="N16711" s="50">
        <v>4.6800000000000001E-2</v>
      </c>
      <c r="O16711" s="50">
        <v>4.7E-2</v>
      </c>
      <c r="R16711" s="59"/>
    </row>
    <row r="16712" spans="11:18" x14ac:dyDescent="0.2">
      <c r="K16712" s="17">
        <v>16703</v>
      </c>
      <c r="L16712" s="50">
        <v>1.8988406629151878E-3</v>
      </c>
      <c r="M16712" s="50">
        <v>1.9139653831414347E-3</v>
      </c>
      <c r="N16712" s="50">
        <v>5.5800000000000002E-2</v>
      </c>
      <c r="O16712" s="50">
        <v>5.6399999999999999E-2</v>
      </c>
      <c r="R16712" s="59"/>
    </row>
    <row r="16713" spans="11:18" x14ac:dyDescent="0.2">
      <c r="K16713" s="17">
        <v>16704</v>
      </c>
      <c r="L16713" s="50">
        <v>1.7332506177447859E-3</v>
      </c>
      <c r="M16713" s="50">
        <v>1.7468372171590698E-3</v>
      </c>
      <c r="N16713" s="50">
        <v>5.0200000000000002E-2</v>
      </c>
      <c r="O16713" s="50">
        <v>5.0599999999999999E-2</v>
      </c>
      <c r="R16713" s="59"/>
    </row>
    <row r="16714" spans="11:18" x14ac:dyDescent="0.2">
      <c r="K16714" s="17">
        <v>16705</v>
      </c>
      <c r="L16714" s="50">
        <v>1.6497820018840444E-3</v>
      </c>
      <c r="M16714" s="50">
        <v>1.6637729739689008E-3</v>
      </c>
      <c r="N16714" s="50">
        <v>5.1999999999999998E-2</v>
      </c>
      <c r="O16714" s="50">
        <v>5.1999999999999998E-2</v>
      </c>
      <c r="R16714" s="59"/>
    </row>
    <row r="16715" spans="11:18" x14ac:dyDescent="0.2">
      <c r="K16715" s="17">
        <v>16706</v>
      </c>
      <c r="L16715" s="50">
        <v>1.7800218952057328E-3</v>
      </c>
      <c r="M16715" s="50">
        <v>1.7933831252513052E-3</v>
      </c>
      <c r="N16715" s="50">
        <v>4.9399999999999999E-2</v>
      </c>
      <c r="O16715" s="50">
        <v>4.9399999999999999E-2</v>
      </c>
      <c r="R16715" s="59"/>
    </row>
    <row r="16716" spans="11:18" x14ac:dyDescent="0.2">
      <c r="K16716" s="17">
        <v>16707</v>
      </c>
      <c r="L16716" s="50">
        <v>1.5916886957326867E-3</v>
      </c>
      <c r="M16716" s="50">
        <v>1.6051433123291875E-3</v>
      </c>
      <c r="N16716" s="50">
        <v>0.05</v>
      </c>
      <c r="O16716" s="50">
        <v>0.05</v>
      </c>
      <c r="R16716" s="59"/>
    </row>
    <row r="16717" spans="11:18" x14ac:dyDescent="0.2">
      <c r="K16717" s="17">
        <v>16708</v>
      </c>
      <c r="L16717" s="50">
        <v>1.9455325491649763E-3</v>
      </c>
      <c r="M16717" s="50">
        <v>1.960124953866087E-3</v>
      </c>
      <c r="N16717" s="50">
        <v>5.3800000000000001E-2</v>
      </c>
      <c r="O16717" s="50">
        <v>5.3999999999999999E-2</v>
      </c>
      <c r="R16717" s="59"/>
    </row>
    <row r="16718" spans="11:18" x14ac:dyDescent="0.2">
      <c r="K16718" s="17">
        <v>16709</v>
      </c>
      <c r="L16718" s="50">
        <v>1.542523446677789E-3</v>
      </c>
      <c r="M16718" s="50">
        <v>1.5549273452148209E-3</v>
      </c>
      <c r="N16718" s="50">
        <v>4.5999999999999999E-2</v>
      </c>
      <c r="O16718" s="50">
        <v>4.5999999999999999E-2</v>
      </c>
      <c r="R16718" s="59"/>
    </row>
    <row r="16719" spans="11:18" x14ac:dyDescent="0.2">
      <c r="K16719" s="17">
        <v>16710</v>
      </c>
      <c r="L16719" s="50">
        <v>1.8010766969985994E-3</v>
      </c>
      <c r="M16719" s="50">
        <v>1.8148882524032502E-3</v>
      </c>
      <c r="N16719" s="50">
        <v>5.0799999999999998E-2</v>
      </c>
      <c r="O16719" s="50">
        <v>5.1400000000000001E-2</v>
      </c>
      <c r="R16719" s="59"/>
    </row>
    <row r="16720" spans="11:18" x14ac:dyDescent="0.2">
      <c r="K16720" s="17">
        <v>16711</v>
      </c>
      <c r="L16720" s="50">
        <v>1.6097361081485828E-3</v>
      </c>
      <c r="M16720" s="50">
        <v>1.6233832054110863E-3</v>
      </c>
      <c r="N16720" s="50">
        <v>5.04E-2</v>
      </c>
      <c r="O16720" s="50">
        <v>5.0799999999999998E-2</v>
      </c>
      <c r="R16720" s="59"/>
    </row>
    <row r="16721" spans="11:18" x14ac:dyDescent="0.2">
      <c r="K16721" s="17">
        <v>16712</v>
      </c>
      <c r="L16721" s="50">
        <v>1.4384533451099436E-3</v>
      </c>
      <c r="M16721" s="50">
        <v>1.4510817394123533E-3</v>
      </c>
      <c r="N16721" s="50">
        <v>4.7E-2</v>
      </c>
      <c r="O16721" s="50">
        <v>4.7E-2</v>
      </c>
      <c r="R16721" s="59"/>
    </row>
    <row r="16722" spans="11:18" x14ac:dyDescent="0.2">
      <c r="K16722" s="17">
        <v>16713</v>
      </c>
      <c r="L16722" s="50">
        <v>1.6665215506824378E-3</v>
      </c>
      <c r="M16722" s="50">
        <v>1.6802192750158536E-3</v>
      </c>
      <c r="N16722" s="50">
        <v>5.0799999999999998E-2</v>
      </c>
      <c r="O16722" s="50">
        <v>5.0999999999999997E-2</v>
      </c>
      <c r="R16722" s="59"/>
    </row>
    <row r="16723" spans="11:18" x14ac:dyDescent="0.2">
      <c r="K16723" s="17">
        <v>16714</v>
      </c>
      <c r="L16723" s="50">
        <v>1.9144490593509037E-3</v>
      </c>
      <c r="M16723" s="50">
        <v>1.9292686989872561E-3</v>
      </c>
      <c r="N16723" s="50">
        <v>5.4600000000000003E-2</v>
      </c>
      <c r="O16723" s="50">
        <v>5.5199999999999999E-2</v>
      </c>
      <c r="R16723" s="59"/>
    </row>
    <row r="16724" spans="11:18" x14ac:dyDescent="0.2">
      <c r="K16724" s="17">
        <v>16715</v>
      </c>
      <c r="L16724" s="50">
        <v>1.8664334749488884E-3</v>
      </c>
      <c r="M16724" s="50">
        <v>1.8801998766981847E-3</v>
      </c>
      <c r="N16724" s="50">
        <v>5.0799999999999998E-2</v>
      </c>
      <c r="O16724" s="50">
        <v>5.0999999999999997E-2</v>
      </c>
      <c r="R16724" s="59"/>
    </row>
    <row r="16725" spans="11:18" x14ac:dyDescent="0.2">
      <c r="K16725" s="17">
        <v>16716</v>
      </c>
      <c r="L16725" s="50">
        <v>1.6150684673469004E-3</v>
      </c>
      <c r="M16725" s="50">
        <v>1.6281686513597443E-3</v>
      </c>
      <c r="N16725" s="50">
        <v>4.8599999999999997E-2</v>
      </c>
      <c r="O16725" s="50">
        <v>4.8599999999999997E-2</v>
      </c>
      <c r="R16725" s="59"/>
    </row>
    <row r="16726" spans="11:18" x14ac:dyDescent="0.2">
      <c r="K16726" s="17">
        <v>16717</v>
      </c>
      <c r="L16726" s="50">
        <v>1.8859400095024405E-3</v>
      </c>
      <c r="M16726" s="50">
        <v>1.9003705809390297E-3</v>
      </c>
      <c r="N16726" s="50">
        <v>5.3400000000000003E-2</v>
      </c>
      <c r="O16726" s="50">
        <v>5.3400000000000003E-2</v>
      </c>
      <c r="R16726" s="59"/>
    </row>
    <row r="16727" spans="11:18" x14ac:dyDescent="0.2">
      <c r="K16727" s="17">
        <v>16718</v>
      </c>
      <c r="L16727" s="50">
        <v>1.6651442841858935E-3</v>
      </c>
      <c r="M16727" s="50">
        <v>1.678437642130666E-3</v>
      </c>
      <c r="N16727" s="50">
        <v>4.9200000000000001E-2</v>
      </c>
      <c r="O16727" s="50">
        <v>4.9399999999999999E-2</v>
      </c>
      <c r="R16727" s="59"/>
    </row>
    <row r="16728" spans="11:18" x14ac:dyDescent="0.2">
      <c r="K16728" s="17">
        <v>16719</v>
      </c>
      <c r="L16728" s="50">
        <v>1.613834335236729E-3</v>
      </c>
      <c r="M16728" s="50">
        <v>1.6263674895377542E-3</v>
      </c>
      <c r="N16728" s="50">
        <v>4.5999999999999999E-2</v>
      </c>
      <c r="O16728" s="50">
        <v>4.6600000000000003E-2</v>
      </c>
      <c r="R16728" s="59"/>
    </row>
    <row r="16729" spans="11:18" x14ac:dyDescent="0.2">
      <c r="K16729" s="17">
        <v>16720</v>
      </c>
      <c r="L16729" s="50">
        <v>1.8434903636575391E-3</v>
      </c>
      <c r="M16729" s="50">
        <v>1.8564956044213091E-3</v>
      </c>
      <c r="N16729" s="50">
        <v>4.7600000000000003E-2</v>
      </c>
      <c r="O16729" s="50">
        <v>4.8000000000000001E-2</v>
      </c>
      <c r="R16729" s="59"/>
    </row>
    <row r="16730" spans="11:18" x14ac:dyDescent="0.2">
      <c r="K16730" s="17">
        <v>16721</v>
      </c>
      <c r="L16730" s="50">
        <v>1.9408126484327557E-3</v>
      </c>
      <c r="M16730" s="50">
        <v>1.9545392574835405E-3</v>
      </c>
      <c r="N16730" s="50">
        <v>5.04E-2</v>
      </c>
      <c r="O16730" s="50">
        <v>5.0799999999999998E-2</v>
      </c>
      <c r="R16730" s="59"/>
    </row>
    <row r="16731" spans="11:18" x14ac:dyDescent="0.2">
      <c r="K16731" s="17">
        <v>16722</v>
      </c>
      <c r="L16731" s="50">
        <v>1.8004428591471922E-3</v>
      </c>
      <c r="M16731" s="50">
        <v>1.8145765000574566E-3</v>
      </c>
      <c r="N16731" s="50">
        <v>5.2200000000000003E-2</v>
      </c>
      <c r="O16731" s="50">
        <v>5.28E-2</v>
      </c>
      <c r="R16731" s="59"/>
    </row>
    <row r="16732" spans="11:18" x14ac:dyDescent="0.2">
      <c r="K16732" s="17">
        <v>16723</v>
      </c>
      <c r="L16732" s="50">
        <v>1.4714940362166634E-3</v>
      </c>
      <c r="M16732" s="50">
        <v>1.4838193148355111E-3</v>
      </c>
      <c r="N16732" s="50">
        <v>4.5600000000000002E-2</v>
      </c>
      <c r="O16732" s="50">
        <v>4.5999999999999999E-2</v>
      </c>
      <c r="R16732" s="59"/>
    </row>
    <row r="16733" spans="11:18" x14ac:dyDescent="0.2">
      <c r="K16733" s="17">
        <v>16724</v>
      </c>
      <c r="L16733" s="50">
        <v>1.7863353403141148E-3</v>
      </c>
      <c r="M16733" s="50">
        <v>1.80055207846152E-3</v>
      </c>
      <c r="N16733" s="50">
        <v>5.2600000000000001E-2</v>
      </c>
      <c r="O16733" s="50">
        <v>5.28E-2</v>
      </c>
      <c r="R16733" s="59"/>
    </row>
    <row r="16734" spans="11:18" x14ac:dyDescent="0.2">
      <c r="K16734" s="17">
        <v>16725</v>
      </c>
      <c r="L16734" s="50">
        <v>1.6785310938012047E-3</v>
      </c>
      <c r="M16734" s="50">
        <v>1.6925607211562711E-3</v>
      </c>
      <c r="N16734" s="50">
        <v>5.1799999999999999E-2</v>
      </c>
      <c r="O16734" s="50">
        <v>5.2400000000000002E-2</v>
      </c>
      <c r="R16734" s="59"/>
    </row>
    <row r="16735" spans="11:18" x14ac:dyDescent="0.2">
      <c r="K16735" s="17">
        <v>16726</v>
      </c>
      <c r="L16735" s="50">
        <v>1.8883159537814184E-3</v>
      </c>
      <c r="M16735" s="50">
        <v>1.9025222609143654E-3</v>
      </c>
      <c r="N16735" s="50">
        <v>5.2400000000000002E-2</v>
      </c>
      <c r="O16735" s="50">
        <v>5.2600000000000001E-2</v>
      </c>
      <c r="R16735" s="59"/>
    </row>
    <row r="16736" spans="11:18" x14ac:dyDescent="0.2">
      <c r="K16736" s="17">
        <v>16727</v>
      </c>
      <c r="L16736" s="50">
        <v>1.4282657441131393E-3</v>
      </c>
      <c r="M16736" s="50">
        <v>1.4405199453043735E-3</v>
      </c>
      <c r="N16736" s="50">
        <v>4.5400000000000003E-2</v>
      </c>
      <c r="O16736" s="50">
        <v>4.58E-2</v>
      </c>
      <c r="R16736" s="59"/>
    </row>
    <row r="16737" spans="11:18" x14ac:dyDescent="0.2">
      <c r="K16737" s="17">
        <v>16728</v>
      </c>
      <c r="L16737" s="50">
        <v>1.9530167863292889E-3</v>
      </c>
      <c r="M16737" s="50">
        <v>1.9681225493275519E-3</v>
      </c>
      <c r="N16737" s="50">
        <v>5.5599999999999997E-2</v>
      </c>
      <c r="O16737" s="50">
        <v>5.6000000000000001E-2</v>
      </c>
      <c r="R16737" s="59"/>
    </row>
    <row r="16738" spans="11:18" x14ac:dyDescent="0.2">
      <c r="K16738" s="17">
        <v>16729</v>
      </c>
      <c r="L16738" s="50">
        <v>1.5579582926532214E-3</v>
      </c>
      <c r="M16738" s="50">
        <v>1.5704707145607992E-3</v>
      </c>
      <c r="N16738" s="50">
        <v>4.6399999999999997E-2</v>
      </c>
      <c r="O16738" s="50">
        <v>4.6399999999999997E-2</v>
      </c>
      <c r="R16738" s="59"/>
    </row>
    <row r="16739" spans="11:18" x14ac:dyDescent="0.2">
      <c r="K16739" s="17">
        <v>16730</v>
      </c>
      <c r="L16739" s="50">
        <v>1.7731102870487761E-3</v>
      </c>
      <c r="M16739" s="50">
        <v>1.7880211259468488E-3</v>
      </c>
      <c r="N16739" s="50">
        <v>5.5399999999999998E-2</v>
      </c>
      <c r="O16739" s="50">
        <v>5.5399999999999998E-2</v>
      </c>
      <c r="R16739" s="59"/>
    </row>
    <row r="16740" spans="11:18" x14ac:dyDescent="0.2">
      <c r="K16740" s="17">
        <v>16731</v>
      </c>
      <c r="L16740" s="50">
        <v>1.8823517669724673E-3</v>
      </c>
      <c r="M16740" s="50">
        <v>1.8959586737178611E-3</v>
      </c>
      <c r="N16740" s="50">
        <v>4.9799999999999997E-2</v>
      </c>
      <c r="O16740" s="50">
        <v>5.0599999999999999E-2</v>
      </c>
      <c r="R16740" s="59"/>
    </row>
    <row r="16741" spans="11:18" x14ac:dyDescent="0.2">
      <c r="K16741" s="17">
        <v>16732</v>
      </c>
      <c r="L16741" s="50">
        <v>1.7559914723383986E-3</v>
      </c>
      <c r="M16741" s="50">
        <v>1.7697735744873501E-3</v>
      </c>
      <c r="N16741" s="50">
        <v>5.0999999999999997E-2</v>
      </c>
      <c r="O16741" s="50">
        <v>5.1200000000000002E-2</v>
      </c>
      <c r="R16741" s="59"/>
    </row>
    <row r="16742" spans="11:18" x14ac:dyDescent="0.2">
      <c r="K16742" s="17">
        <v>16733</v>
      </c>
      <c r="L16742" s="50">
        <v>1.5585538891826471E-3</v>
      </c>
      <c r="M16742" s="50">
        <v>1.5711238421602036E-3</v>
      </c>
      <c r="N16742" s="50">
        <v>4.6600000000000003E-2</v>
      </c>
      <c r="O16742" s="50">
        <v>4.6800000000000001E-2</v>
      </c>
      <c r="R16742" s="59"/>
    </row>
    <row r="16743" spans="11:18" x14ac:dyDescent="0.2">
      <c r="K16743" s="17">
        <v>16734</v>
      </c>
      <c r="L16743" s="50">
        <v>1.6987545215440235E-3</v>
      </c>
      <c r="M16743" s="50">
        <v>1.7121917887550949E-3</v>
      </c>
      <c r="N16743" s="50">
        <v>4.9399999999999999E-2</v>
      </c>
      <c r="O16743" s="50">
        <v>0.05</v>
      </c>
      <c r="R16743" s="59"/>
    </row>
    <row r="16744" spans="11:18" x14ac:dyDescent="0.2">
      <c r="K16744" s="17">
        <v>16735</v>
      </c>
      <c r="L16744" s="50">
        <v>1.6362943762391281E-3</v>
      </c>
      <c r="M16744" s="50">
        <v>1.6502746145180503E-3</v>
      </c>
      <c r="N16744" s="50">
        <v>5.16E-2</v>
      </c>
      <c r="O16744" s="50">
        <v>5.28E-2</v>
      </c>
      <c r="R16744" s="59"/>
    </row>
    <row r="16745" spans="11:18" x14ac:dyDescent="0.2">
      <c r="K16745" s="17">
        <v>16736</v>
      </c>
      <c r="L16745" s="50">
        <v>1.3716239073912554E-3</v>
      </c>
      <c r="M16745" s="50">
        <v>1.3840273213714845E-3</v>
      </c>
      <c r="N16745" s="50">
        <v>4.5999999999999999E-2</v>
      </c>
      <c r="O16745" s="50">
        <v>4.6399999999999997E-2</v>
      </c>
      <c r="R16745" s="59"/>
    </row>
    <row r="16746" spans="11:18" x14ac:dyDescent="0.2">
      <c r="K16746" s="17">
        <v>16737</v>
      </c>
      <c r="L16746" s="50">
        <v>1.66178133314579E-3</v>
      </c>
      <c r="M16746" s="50">
        <v>1.6754141381797886E-3</v>
      </c>
      <c r="N16746" s="50">
        <v>5.0599999999999999E-2</v>
      </c>
      <c r="O16746" s="50">
        <v>5.0599999999999999E-2</v>
      </c>
      <c r="R16746" s="59"/>
    </row>
    <row r="16747" spans="11:18" x14ac:dyDescent="0.2">
      <c r="K16747" s="17">
        <v>16738</v>
      </c>
      <c r="L16747" s="50">
        <v>1.705952832588649E-3</v>
      </c>
      <c r="M16747" s="50">
        <v>1.7200681153509952E-3</v>
      </c>
      <c r="N16747" s="50">
        <v>5.2400000000000002E-2</v>
      </c>
      <c r="O16747" s="50">
        <v>5.28E-2</v>
      </c>
      <c r="R16747" s="59"/>
    </row>
    <row r="16748" spans="11:18" x14ac:dyDescent="0.2">
      <c r="K16748" s="17">
        <v>16739</v>
      </c>
      <c r="L16748" s="50">
        <v>1.7490665124508392E-3</v>
      </c>
      <c r="M16748" s="50">
        <v>1.7634468485812661E-3</v>
      </c>
      <c r="N16748" s="50">
        <v>5.28E-2</v>
      </c>
      <c r="O16748" s="50">
        <v>5.3600000000000002E-2</v>
      </c>
      <c r="R16748" s="59"/>
    </row>
    <row r="16749" spans="11:18" x14ac:dyDescent="0.2">
      <c r="K16749" s="17">
        <v>16740</v>
      </c>
      <c r="L16749" s="50">
        <v>1.8142743730190898E-3</v>
      </c>
      <c r="M16749" s="50">
        <v>1.8295902403134259E-3</v>
      </c>
      <c r="N16749" s="50">
        <v>5.6800000000000003E-2</v>
      </c>
      <c r="O16749" s="50">
        <v>5.7000000000000002E-2</v>
      </c>
      <c r="R16749" s="59"/>
    </row>
    <row r="16750" spans="11:18" x14ac:dyDescent="0.2">
      <c r="K16750" s="17">
        <v>16741</v>
      </c>
      <c r="L16750" s="50">
        <v>1.7729396432137276E-3</v>
      </c>
      <c r="M16750" s="50">
        <v>1.7871949679343349E-3</v>
      </c>
      <c r="N16750" s="50">
        <v>5.2600000000000001E-2</v>
      </c>
      <c r="O16750" s="50">
        <v>5.3199999999999997E-2</v>
      </c>
      <c r="R16750" s="59"/>
    </row>
    <row r="16751" spans="11:18" x14ac:dyDescent="0.2">
      <c r="K16751" s="17">
        <v>16742</v>
      </c>
      <c r="L16751" s="50">
        <v>1.4558705322809235E-3</v>
      </c>
      <c r="M16751" s="50">
        <v>1.4673148697199444E-3</v>
      </c>
      <c r="N16751" s="50">
        <v>4.24E-2</v>
      </c>
      <c r="O16751" s="50">
        <v>4.24E-2</v>
      </c>
      <c r="R16751" s="59"/>
    </row>
    <row r="16752" spans="11:18" x14ac:dyDescent="0.2">
      <c r="K16752" s="17">
        <v>16743</v>
      </c>
      <c r="L16752" s="50">
        <v>1.4352826156568735E-3</v>
      </c>
      <c r="M16752" s="50">
        <v>1.4480486404408373E-3</v>
      </c>
      <c r="N16752" s="50">
        <v>4.7399999999999998E-2</v>
      </c>
      <c r="O16752" s="50">
        <v>4.7800000000000002E-2</v>
      </c>
      <c r="R16752" s="59"/>
    </row>
    <row r="16753" spans="11:18" x14ac:dyDescent="0.2">
      <c r="K16753" s="17">
        <v>16744</v>
      </c>
      <c r="L16753" s="50">
        <v>1.6573016499167399E-3</v>
      </c>
      <c r="M16753" s="50">
        <v>1.6706856677613988E-3</v>
      </c>
      <c r="N16753" s="50">
        <v>4.9200000000000001E-2</v>
      </c>
      <c r="O16753" s="50">
        <v>4.9799999999999997E-2</v>
      </c>
      <c r="R16753" s="59"/>
    </row>
    <row r="16754" spans="11:18" x14ac:dyDescent="0.2">
      <c r="K16754" s="17">
        <v>16745</v>
      </c>
      <c r="L16754" s="50">
        <v>1.7856594104397857E-3</v>
      </c>
      <c r="M16754" s="50">
        <v>1.7995397827179308E-3</v>
      </c>
      <c r="N16754" s="50">
        <v>5.1400000000000001E-2</v>
      </c>
      <c r="O16754" s="50">
        <v>5.1400000000000001E-2</v>
      </c>
      <c r="R16754" s="59"/>
    </row>
    <row r="16755" spans="11:18" x14ac:dyDescent="0.2">
      <c r="K16755" s="17">
        <v>16746</v>
      </c>
      <c r="L16755" s="50">
        <v>2.1528982316956244E-3</v>
      </c>
      <c r="M16755" s="50">
        <v>2.1693799124154712E-3</v>
      </c>
      <c r="N16755" s="50">
        <v>6.08E-2</v>
      </c>
      <c r="O16755" s="50">
        <v>6.1199999999999997E-2</v>
      </c>
      <c r="R16755" s="59"/>
    </row>
    <row r="16756" spans="11:18" x14ac:dyDescent="0.2">
      <c r="K16756" s="17">
        <v>16747</v>
      </c>
      <c r="L16756" s="50">
        <v>1.4941316619056658E-3</v>
      </c>
      <c r="M16756" s="50">
        <v>1.5066719261484351E-3</v>
      </c>
      <c r="N16756" s="50">
        <v>4.6399999999999997E-2</v>
      </c>
      <c r="O16756" s="50">
        <v>4.6600000000000003E-2</v>
      </c>
      <c r="R16756" s="59"/>
    </row>
    <row r="16757" spans="11:18" x14ac:dyDescent="0.2">
      <c r="K16757" s="17">
        <v>16748</v>
      </c>
      <c r="L16757" s="50">
        <v>1.8381997609604437E-3</v>
      </c>
      <c r="M16757" s="50">
        <v>1.8526663957658099E-3</v>
      </c>
      <c r="N16757" s="50">
        <v>5.3600000000000002E-2</v>
      </c>
      <c r="O16757" s="50">
        <v>5.3600000000000002E-2</v>
      </c>
      <c r="R16757" s="59"/>
    </row>
    <row r="16758" spans="11:18" x14ac:dyDescent="0.2">
      <c r="K16758" s="17">
        <v>16749</v>
      </c>
      <c r="L16758" s="50">
        <v>1.7648950363081904E-3</v>
      </c>
      <c r="M16758" s="50">
        <v>1.7784582194249089E-3</v>
      </c>
      <c r="N16758" s="50">
        <v>5.0200000000000002E-2</v>
      </c>
      <c r="O16758" s="50">
        <v>5.0200000000000002E-2</v>
      </c>
      <c r="R16758" s="59"/>
    </row>
    <row r="16759" spans="11:18" x14ac:dyDescent="0.2">
      <c r="K16759" s="17">
        <v>16750</v>
      </c>
      <c r="L16759" s="50">
        <v>1.8380949011562501E-3</v>
      </c>
      <c r="M16759" s="50">
        <v>1.8527500303193761E-3</v>
      </c>
      <c r="N16759" s="50">
        <v>5.3999999999999999E-2</v>
      </c>
      <c r="O16759" s="50">
        <v>5.4399999999999997E-2</v>
      </c>
      <c r="R16759" s="59"/>
    </row>
    <row r="16760" spans="11:18" x14ac:dyDescent="0.2">
      <c r="K16760" s="17">
        <v>16751</v>
      </c>
      <c r="L16760" s="50">
        <v>1.7811940433744872E-3</v>
      </c>
      <c r="M16760" s="50">
        <v>1.7951229899259332E-3</v>
      </c>
      <c r="N16760" s="50">
        <v>5.1400000000000001E-2</v>
      </c>
      <c r="O16760" s="50">
        <v>5.1999999999999998E-2</v>
      </c>
      <c r="R16760" s="59"/>
    </row>
    <row r="16761" spans="11:18" x14ac:dyDescent="0.2">
      <c r="K16761" s="17">
        <v>16752</v>
      </c>
      <c r="L16761" s="50">
        <v>1.8170343387732362E-3</v>
      </c>
      <c r="M16761" s="50">
        <v>1.8310988520028055E-3</v>
      </c>
      <c r="N16761" s="50">
        <v>5.1799999999999999E-2</v>
      </c>
      <c r="O16761" s="50">
        <v>5.2200000000000003E-2</v>
      </c>
      <c r="R16761" s="59"/>
    </row>
    <row r="16762" spans="11:18" x14ac:dyDescent="0.2">
      <c r="K16762" s="17">
        <v>16753</v>
      </c>
      <c r="L16762" s="50">
        <v>1.5626371937520207E-3</v>
      </c>
      <c r="M16762" s="50">
        <v>1.5769160041708451E-3</v>
      </c>
      <c r="N16762" s="50">
        <v>5.3199999999999997E-2</v>
      </c>
      <c r="O16762" s="50">
        <v>5.3400000000000003E-2</v>
      </c>
      <c r="R16762" s="59"/>
    </row>
    <row r="16763" spans="11:18" x14ac:dyDescent="0.2">
      <c r="K16763" s="17">
        <v>16754</v>
      </c>
      <c r="L16763" s="50">
        <v>1.4914675125142884E-3</v>
      </c>
      <c r="M16763" s="50">
        <v>1.504693957436436E-3</v>
      </c>
      <c r="N16763" s="50">
        <v>4.9000000000000002E-2</v>
      </c>
      <c r="O16763" s="50">
        <v>4.9399999999999999E-2</v>
      </c>
      <c r="R16763" s="59"/>
    </row>
    <row r="16764" spans="11:18" x14ac:dyDescent="0.2">
      <c r="K16764" s="17">
        <v>16755</v>
      </c>
      <c r="L16764" s="50">
        <v>1.6321568936683106E-3</v>
      </c>
      <c r="M16764" s="50">
        <v>1.6459640532612105E-3</v>
      </c>
      <c r="N16764" s="50">
        <v>5.0999999999999997E-2</v>
      </c>
      <c r="O16764" s="50">
        <v>5.1400000000000001E-2</v>
      </c>
      <c r="R16764" s="59"/>
    </row>
    <row r="16765" spans="11:18" x14ac:dyDescent="0.2">
      <c r="K16765" s="17">
        <v>16756</v>
      </c>
      <c r="L16765" s="50">
        <v>1.8696131499314585E-3</v>
      </c>
      <c r="M16765" s="50">
        <v>1.8840774045992621E-3</v>
      </c>
      <c r="N16765" s="50">
        <v>5.3400000000000003E-2</v>
      </c>
      <c r="O16765" s="50">
        <v>5.3800000000000001E-2</v>
      </c>
      <c r="R16765" s="59"/>
    </row>
    <row r="16766" spans="11:18" x14ac:dyDescent="0.2">
      <c r="K16766" s="17">
        <v>16757</v>
      </c>
      <c r="L16766" s="50">
        <v>1.6411507271462224E-3</v>
      </c>
      <c r="M16766" s="50">
        <v>1.6555043372666848E-3</v>
      </c>
      <c r="N16766" s="50">
        <v>5.3400000000000003E-2</v>
      </c>
      <c r="O16766" s="50">
        <v>5.3600000000000002E-2</v>
      </c>
      <c r="R16766" s="59"/>
    </row>
    <row r="16767" spans="11:18" x14ac:dyDescent="0.2">
      <c r="K16767" s="17">
        <v>16758</v>
      </c>
      <c r="L16767" s="50">
        <v>1.869436010821151E-3</v>
      </c>
      <c r="M16767" s="50">
        <v>1.8837160974776261E-3</v>
      </c>
      <c r="N16767" s="50">
        <v>5.2400000000000002E-2</v>
      </c>
      <c r="O16767" s="50">
        <v>5.2999999999999999E-2</v>
      </c>
      <c r="R16767" s="59"/>
    </row>
    <row r="16768" spans="11:18" x14ac:dyDescent="0.2">
      <c r="K16768" s="17">
        <v>16759</v>
      </c>
      <c r="L16768" s="50">
        <v>1.6385746970655314E-3</v>
      </c>
      <c r="M16768" s="50">
        <v>1.6521481576620538E-3</v>
      </c>
      <c r="N16768" s="50">
        <v>5.04E-2</v>
      </c>
      <c r="O16768" s="50">
        <v>5.04E-2</v>
      </c>
      <c r="R16768" s="59"/>
    </row>
    <row r="16769" spans="11:18" x14ac:dyDescent="0.2">
      <c r="K16769" s="17">
        <v>16760</v>
      </c>
      <c r="L16769" s="50">
        <v>1.7455164668508758E-3</v>
      </c>
      <c r="M16769" s="50">
        <v>1.7591767493902041E-3</v>
      </c>
      <c r="N16769" s="50">
        <v>5.0599999999999999E-2</v>
      </c>
      <c r="O16769" s="50">
        <v>5.0599999999999999E-2</v>
      </c>
      <c r="R16769" s="59"/>
    </row>
    <row r="16770" spans="11:18" x14ac:dyDescent="0.2">
      <c r="K16770" s="17">
        <v>16761</v>
      </c>
      <c r="L16770" s="50">
        <v>1.8293057410176726E-3</v>
      </c>
      <c r="M16770" s="50">
        <v>1.8431252210916553E-3</v>
      </c>
      <c r="N16770" s="50">
        <v>5.0999999999999997E-2</v>
      </c>
      <c r="O16770" s="50">
        <v>5.1400000000000001E-2</v>
      </c>
      <c r="R16770" s="59"/>
    </row>
    <row r="16771" spans="11:18" x14ac:dyDescent="0.2">
      <c r="K16771" s="17">
        <v>16762</v>
      </c>
      <c r="L16771" s="50">
        <v>1.3403111318124618E-3</v>
      </c>
      <c r="M16771" s="50">
        <v>1.3532276380962725E-3</v>
      </c>
      <c r="N16771" s="50">
        <v>4.82E-2</v>
      </c>
      <c r="O16771" s="50">
        <v>4.8399999999999999E-2</v>
      </c>
      <c r="R16771" s="59"/>
    </row>
    <row r="16772" spans="11:18" x14ac:dyDescent="0.2">
      <c r="K16772" s="17">
        <v>16763</v>
      </c>
      <c r="L16772" s="50">
        <v>1.6674341192809969E-3</v>
      </c>
      <c r="M16772" s="50">
        <v>1.6810740150280394E-3</v>
      </c>
      <c r="N16772" s="50">
        <v>5.04E-2</v>
      </c>
      <c r="O16772" s="50">
        <v>5.0799999999999998E-2</v>
      </c>
      <c r="R16772" s="59"/>
    </row>
    <row r="16773" spans="11:18" x14ac:dyDescent="0.2">
      <c r="K16773" s="17">
        <v>16764</v>
      </c>
      <c r="L16773" s="50">
        <v>1.7736358248729817E-3</v>
      </c>
      <c r="M16773" s="50">
        <v>1.7872877513573592E-3</v>
      </c>
      <c r="N16773" s="50">
        <v>5.0200000000000002E-2</v>
      </c>
      <c r="O16773" s="50">
        <v>5.0799999999999998E-2</v>
      </c>
      <c r="R16773" s="59"/>
    </row>
    <row r="16774" spans="11:18" x14ac:dyDescent="0.2">
      <c r="K16774" s="17">
        <v>16765</v>
      </c>
      <c r="L16774" s="50">
        <v>1.6728733255826557E-3</v>
      </c>
      <c r="M16774" s="50">
        <v>1.6865164058687274E-3</v>
      </c>
      <c r="N16774" s="50">
        <v>5.0599999999999999E-2</v>
      </c>
      <c r="O16774" s="50">
        <v>5.0799999999999998E-2</v>
      </c>
      <c r="R16774" s="59"/>
    </row>
    <row r="16775" spans="11:18" x14ac:dyDescent="0.2">
      <c r="K16775" s="17">
        <v>16766</v>
      </c>
      <c r="L16775" s="50">
        <v>1.6028680829170668E-3</v>
      </c>
      <c r="M16775" s="50">
        <v>1.6165222216644125E-3</v>
      </c>
      <c r="N16775" s="50">
        <v>0.05</v>
      </c>
      <c r="O16775" s="50">
        <v>5.1200000000000002E-2</v>
      </c>
      <c r="R16775" s="59"/>
    </row>
    <row r="16776" spans="11:18" x14ac:dyDescent="0.2">
      <c r="K16776" s="17">
        <v>16767</v>
      </c>
      <c r="L16776" s="50">
        <v>1.788107956687297E-3</v>
      </c>
      <c r="M16776" s="50">
        <v>1.8029394056374528E-3</v>
      </c>
      <c r="N16776" s="50">
        <v>5.5E-2</v>
      </c>
      <c r="O16776" s="50">
        <v>5.5199999999999999E-2</v>
      </c>
      <c r="R16776" s="59"/>
    </row>
    <row r="16777" spans="11:18" x14ac:dyDescent="0.2">
      <c r="K16777" s="17">
        <v>16768</v>
      </c>
      <c r="L16777" s="50">
        <v>1.7780409489191957E-3</v>
      </c>
      <c r="M16777" s="50">
        <v>1.7922880852147174E-3</v>
      </c>
      <c r="N16777" s="50">
        <v>5.2600000000000001E-2</v>
      </c>
      <c r="O16777" s="50">
        <v>5.2999999999999999E-2</v>
      </c>
      <c r="R16777" s="59"/>
    </row>
    <row r="16778" spans="11:18" x14ac:dyDescent="0.2">
      <c r="K16778" s="17">
        <v>16769</v>
      </c>
      <c r="L16778" s="50">
        <v>1.5522769317242301E-3</v>
      </c>
      <c r="M16778" s="50">
        <v>1.5648909477641482E-3</v>
      </c>
      <c r="N16778" s="50">
        <v>4.6800000000000001E-2</v>
      </c>
      <c r="O16778" s="50">
        <v>4.6800000000000001E-2</v>
      </c>
      <c r="R16778" s="59"/>
    </row>
    <row r="16779" spans="11:18" x14ac:dyDescent="0.2">
      <c r="K16779" s="17">
        <v>16770</v>
      </c>
      <c r="L16779" s="50">
        <v>1.7640917190377234E-3</v>
      </c>
      <c r="M16779" s="50">
        <v>1.7785857646767714E-3</v>
      </c>
      <c r="N16779" s="50">
        <v>5.3800000000000001E-2</v>
      </c>
      <c r="O16779" s="50">
        <v>5.3800000000000001E-2</v>
      </c>
      <c r="R16779" s="59"/>
    </row>
    <row r="16780" spans="11:18" x14ac:dyDescent="0.2">
      <c r="K16780" s="17">
        <v>16771</v>
      </c>
      <c r="L16780" s="50">
        <v>1.5309246807287261E-3</v>
      </c>
      <c r="M16780" s="50">
        <v>1.5433376742107316E-3</v>
      </c>
      <c r="N16780" s="50">
        <v>4.58E-2</v>
      </c>
      <c r="O16780" s="50">
        <v>4.6199999999999998E-2</v>
      </c>
      <c r="R16780" s="59"/>
    </row>
    <row r="16781" spans="11:18" x14ac:dyDescent="0.2">
      <c r="K16781" s="17">
        <v>16772</v>
      </c>
      <c r="L16781" s="50">
        <v>1.6566210280286341E-3</v>
      </c>
      <c r="M16781" s="50">
        <v>1.669572891638185E-3</v>
      </c>
      <c r="N16781" s="50">
        <v>4.7800000000000002E-2</v>
      </c>
      <c r="O16781" s="50">
        <v>4.82E-2</v>
      </c>
      <c r="R16781" s="59"/>
    </row>
    <row r="16782" spans="11:18" x14ac:dyDescent="0.2">
      <c r="K16782" s="17">
        <v>16773</v>
      </c>
      <c r="L16782" s="50">
        <v>1.7351741769501858E-3</v>
      </c>
      <c r="M16782" s="50">
        <v>1.7484812774923686E-3</v>
      </c>
      <c r="N16782" s="50">
        <v>4.8800000000000003E-2</v>
      </c>
      <c r="O16782" s="50">
        <v>4.9599999999999998E-2</v>
      </c>
      <c r="R16782" s="59"/>
    </row>
    <row r="16783" spans="11:18" x14ac:dyDescent="0.2">
      <c r="K16783" s="17">
        <v>16774</v>
      </c>
      <c r="L16783" s="50">
        <v>1.5283716963013943E-3</v>
      </c>
      <c r="M16783" s="50">
        <v>1.5412365140363442E-3</v>
      </c>
      <c r="N16783" s="50">
        <v>4.7800000000000002E-2</v>
      </c>
      <c r="O16783" s="50">
        <v>4.7800000000000002E-2</v>
      </c>
      <c r="R16783" s="59"/>
    </row>
    <row r="16784" spans="11:18" x14ac:dyDescent="0.2">
      <c r="K16784" s="17">
        <v>16775</v>
      </c>
      <c r="L16784" s="50">
        <v>1.7259575204210456E-3</v>
      </c>
      <c r="M16784" s="50">
        <v>1.7406678369973722E-3</v>
      </c>
      <c r="N16784" s="50">
        <v>5.4399999999999997E-2</v>
      </c>
      <c r="O16784" s="50">
        <v>5.4800000000000001E-2</v>
      </c>
      <c r="R16784" s="59"/>
    </row>
    <row r="16785" spans="11:18" x14ac:dyDescent="0.2">
      <c r="K16785" s="17">
        <v>16776</v>
      </c>
      <c r="L16785" s="50">
        <v>1.5072885128562523E-3</v>
      </c>
      <c r="M16785" s="50">
        <v>1.5205085167953633E-3</v>
      </c>
      <c r="N16785" s="50">
        <v>4.9200000000000001E-2</v>
      </c>
      <c r="O16785" s="50">
        <v>4.9200000000000001E-2</v>
      </c>
      <c r="R16785" s="59"/>
    </row>
    <row r="16786" spans="11:18" x14ac:dyDescent="0.2">
      <c r="K16786" s="17">
        <v>16777</v>
      </c>
      <c r="L16786" s="50">
        <v>1.6117619155493858E-3</v>
      </c>
      <c r="M16786" s="50">
        <v>1.6251449986110316E-3</v>
      </c>
      <c r="N16786" s="50">
        <v>4.9599999999999998E-2</v>
      </c>
      <c r="O16786" s="50">
        <v>4.9799999999999997E-2</v>
      </c>
      <c r="R16786" s="59"/>
    </row>
    <row r="16787" spans="11:18" x14ac:dyDescent="0.2">
      <c r="K16787" s="17">
        <v>16778</v>
      </c>
      <c r="L16787" s="50">
        <v>1.878244026794409E-3</v>
      </c>
      <c r="M16787" s="50">
        <v>1.8933829353413546E-3</v>
      </c>
      <c r="N16787" s="50">
        <v>5.6000000000000001E-2</v>
      </c>
      <c r="O16787" s="50">
        <v>5.6399999999999999E-2</v>
      </c>
      <c r="R16787" s="59"/>
    </row>
    <row r="16788" spans="11:18" x14ac:dyDescent="0.2">
      <c r="K16788" s="17">
        <v>16779</v>
      </c>
      <c r="L16788" s="50">
        <v>1.699904300950076E-3</v>
      </c>
      <c r="M16788" s="50">
        <v>1.7150152006776714E-3</v>
      </c>
      <c r="N16788" s="50">
        <v>5.5800000000000002E-2</v>
      </c>
      <c r="O16788" s="50">
        <v>5.6599999999999998E-2</v>
      </c>
      <c r="R16788" s="59"/>
    </row>
    <row r="16789" spans="11:18" x14ac:dyDescent="0.2">
      <c r="K16789" s="17">
        <v>16780</v>
      </c>
      <c r="L16789" s="50">
        <v>1.6791157363019813E-3</v>
      </c>
      <c r="M16789" s="50">
        <v>1.6919239365141667E-3</v>
      </c>
      <c r="N16789" s="50">
        <v>4.7199999999999999E-2</v>
      </c>
      <c r="O16789" s="50">
        <v>4.7399999999999998E-2</v>
      </c>
      <c r="R16789" s="59"/>
    </row>
    <row r="16790" spans="11:18" x14ac:dyDescent="0.2">
      <c r="K16790" s="17">
        <v>16781</v>
      </c>
      <c r="L16790" s="50">
        <v>1.8916712829651369E-3</v>
      </c>
      <c r="M16790" s="50">
        <v>1.906879673547857E-3</v>
      </c>
      <c r="N16790" s="50">
        <v>5.6399999999999999E-2</v>
      </c>
      <c r="O16790" s="50">
        <v>5.6399999999999999E-2</v>
      </c>
      <c r="R16790" s="59"/>
    </row>
    <row r="16791" spans="11:18" x14ac:dyDescent="0.2">
      <c r="K16791" s="17">
        <v>16782</v>
      </c>
      <c r="L16791" s="50">
        <v>1.6946651672597739E-3</v>
      </c>
      <c r="M16791" s="50">
        <v>1.7092030640567409E-3</v>
      </c>
      <c r="N16791" s="50">
        <v>5.3800000000000001E-2</v>
      </c>
      <c r="O16791" s="50">
        <v>5.4399999999999997E-2</v>
      </c>
      <c r="R16791" s="59"/>
    </row>
    <row r="16792" spans="11:18" x14ac:dyDescent="0.2">
      <c r="K16792" s="17">
        <v>16783</v>
      </c>
      <c r="L16792" s="50">
        <v>1.7363129739810617E-3</v>
      </c>
      <c r="M16792" s="50">
        <v>1.7494818985067165E-3</v>
      </c>
      <c r="N16792" s="50">
        <v>4.8399999999999999E-2</v>
      </c>
      <c r="O16792" s="50">
        <v>4.9000000000000002E-2</v>
      </c>
      <c r="R16792" s="59"/>
    </row>
    <row r="16793" spans="11:18" x14ac:dyDescent="0.2">
      <c r="K16793" s="17">
        <v>16784</v>
      </c>
      <c r="L16793" s="50">
        <v>1.7500003609844232E-3</v>
      </c>
      <c r="M16793" s="50">
        <v>1.763631309515596E-3</v>
      </c>
      <c r="N16793" s="50">
        <v>5.04E-2</v>
      </c>
      <c r="O16793" s="50">
        <v>5.0599999999999999E-2</v>
      </c>
      <c r="R16793" s="59"/>
    </row>
    <row r="16794" spans="11:18" x14ac:dyDescent="0.2">
      <c r="K16794" s="17">
        <v>16785</v>
      </c>
      <c r="L16794" s="50">
        <v>1.6571101843360322E-3</v>
      </c>
      <c r="M16794" s="50">
        <v>1.669749398746849E-3</v>
      </c>
      <c r="N16794" s="50">
        <v>4.6600000000000003E-2</v>
      </c>
      <c r="O16794" s="50">
        <v>4.6800000000000001E-2</v>
      </c>
      <c r="R16794" s="59"/>
    </row>
    <row r="16795" spans="11:18" x14ac:dyDescent="0.2">
      <c r="K16795" s="17">
        <v>16786</v>
      </c>
      <c r="L16795" s="50">
        <v>1.6518331650362175E-3</v>
      </c>
      <c r="M16795" s="50">
        <v>1.6667033068100295E-3</v>
      </c>
      <c r="N16795" s="50">
        <v>5.5199999999999999E-2</v>
      </c>
      <c r="O16795" s="50">
        <v>5.5599999999999997E-2</v>
      </c>
      <c r="R16795" s="59"/>
    </row>
    <row r="16796" spans="11:18" x14ac:dyDescent="0.2">
      <c r="K16796" s="17">
        <v>16787</v>
      </c>
      <c r="L16796" s="50">
        <v>1.7124033017510956E-3</v>
      </c>
      <c r="M16796" s="50">
        <v>1.7267635787062822E-3</v>
      </c>
      <c r="N16796" s="50">
        <v>5.3199999999999997E-2</v>
      </c>
      <c r="O16796" s="50">
        <v>5.3600000000000002E-2</v>
      </c>
      <c r="R16796" s="59"/>
    </row>
    <row r="16797" spans="11:18" x14ac:dyDescent="0.2">
      <c r="K16797" s="17">
        <v>16788</v>
      </c>
      <c r="L16797" s="50">
        <v>1.6519661108118917E-3</v>
      </c>
      <c r="M16797" s="50">
        <v>1.6654101654338873E-3</v>
      </c>
      <c r="N16797" s="50">
        <v>4.9799999999999997E-2</v>
      </c>
      <c r="O16797" s="50">
        <v>0.05</v>
      </c>
      <c r="R16797" s="59"/>
    </row>
    <row r="16798" spans="11:18" x14ac:dyDescent="0.2">
      <c r="K16798" s="17">
        <v>16789</v>
      </c>
      <c r="L16798" s="50">
        <v>1.6449266381355103E-3</v>
      </c>
      <c r="M16798" s="50">
        <v>1.6582711180480548E-3</v>
      </c>
      <c r="N16798" s="50">
        <v>4.9399999999999999E-2</v>
      </c>
      <c r="O16798" s="50">
        <v>4.9599999999999998E-2</v>
      </c>
      <c r="R16798" s="59"/>
    </row>
    <row r="16799" spans="11:18" x14ac:dyDescent="0.2">
      <c r="K16799" s="17">
        <v>16790</v>
      </c>
      <c r="L16799" s="50">
        <v>1.4397171760560771E-3</v>
      </c>
      <c r="M16799" s="50">
        <v>1.4525045776403597E-3</v>
      </c>
      <c r="N16799" s="50">
        <v>4.7399999999999998E-2</v>
      </c>
      <c r="O16799" s="50">
        <v>4.7800000000000002E-2</v>
      </c>
      <c r="R16799" s="59"/>
    </row>
    <row r="16800" spans="11:18" x14ac:dyDescent="0.2">
      <c r="K16800" s="17">
        <v>16791</v>
      </c>
      <c r="L16800" s="50">
        <v>1.5885689645724697E-3</v>
      </c>
      <c r="M16800" s="50">
        <v>1.6009373130793385E-3</v>
      </c>
      <c r="N16800" s="50">
        <v>4.58E-2</v>
      </c>
      <c r="O16800" s="50">
        <v>4.5999999999999999E-2</v>
      </c>
      <c r="R16800" s="59"/>
    </row>
    <row r="16801" spans="11:18" x14ac:dyDescent="0.2">
      <c r="K16801" s="17">
        <v>16792</v>
      </c>
      <c r="L16801" s="50">
        <v>1.8369538645972676E-3</v>
      </c>
      <c r="M16801" s="50">
        <v>1.8505475006795145E-3</v>
      </c>
      <c r="N16801" s="50">
        <v>5.0200000000000002E-2</v>
      </c>
      <c r="O16801" s="50">
        <v>5.0599999999999999E-2</v>
      </c>
      <c r="R16801" s="59"/>
    </row>
    <row r="16802" spans="11:18" x14ac:dyDescent="0.2">
      <c r="K16802" s="17">
        <v>16793</v>
      </c>
      <c r="L16802" s="50">
        <v>1.5262567388483015E-3</v>
      </c>
      <c r="M16802" s="50">
        <v>1.5391261054131719E-3</v>
      </c>
      <c r="N16802" s="50">
        <v>4.7800000000000002E-2</v>
      </c>
      <c r="O16802" s="50">
        <v>4.8000000000000001E-2</v>
      </c>
      <c r="R16802" s="59"/>
    </row>
    <row r="16803" spans="11:18" x14ac:dyDescent="0.2">
      <c r="K16803" s="17">
        <v>16794</v>
      </c>
      <c r="L16803" s="50">
        <v>1.8059343495604133E-3</v>
      </c>
      <c r="M16803" s="50">
        <v>1.8202869380811245E-3</v>
      </c>
      <c r="N16803" s="50">
        <v>5.3199999999999997E-2</v>
      </c>
      <c r="O16803" s="50">
        <v>5.3199999999999997E-2</v>
      </c>
      <c r="R16803" s="59"/>
    </row>
    <row r="16804" spans="11:18" x14ac:dyDescent="0.2">
      <c r="K16804" s="17">
        <v>16795</v>
      </c>
      <c r="L16804" s="50">
        <v>1.7811266237932901E-3</v>
      </c>
      <c r="M16804" s="50">
        <v>1.7943576241170589E-3</v>
      </c>
      <c r="N16804" s="50">
        <v>4.8599999999999997E-2</v>
      </c>
      <c r="O16804" s="50">
        <v>4.9200000000000001E-2</v>
      </c>
      <c r="R16804" s="59"/>
    </row>
    <row r="16805" spans="11:18" x14ac:dyDescent="0.2">
      <c r="K16805" s="17">
        <v>16796</v>
      </c>
      <c r="L16805" s="50">
        <v>1.6178793945991028E-3</v>
      </c>
      <c r="M16805" s="50">
        <v>1.6314418922300461E-3</v>
      </c>
      <c r="N16805" s="50">
        <v>5.0200000000000002E-2</v>
      </c>
      <c r="O16805" s="50">
        <v>5.0599999999999999E-2</v>
      </c>
      <c r="R16805" s="59"/>
    </row>
    <row r="16806" spans="11:18" x14ac:dyDescent="0.2">
      <c r="K16806" s="17">
        <v>16797</v>
      </c>
      <c r="L16806" s="50">
        <v>1.6918051665181331E-3</v>
      </c>
      <c r="M16806" s="50">
        <v>1.7053641474940211E-3</v>
      </c>
      <c r="N16806" s="50">
        <v>0.05</v>
      </c>
      <c r="O16806" s="50">
        <v>5.04E-2</v>
      </c>
      <c r="R16806" s="59"/>
    </row>
    <row r="16807" spans="11:18" x14ac:dyDescent="0.2">
      <c r="K16807" s="17">
        <v>16798</v>
      </c>
      <c r="L16807" s="50">
        <v>1.7737515641933698E-3</v>
      </c>
      <c r="M16807" s="50">
        <v>1.7883796006124737E-3</v>
      </c>
      <c r="N16807" s="50">
        <v>5.3999999999999999E-2</v>
      </c>
      <c r="O16807" s="50">
        <v>5.4600000000000003E-2</v>
      </c>
      <c r="R16807" s="59"/>
    </row>
    <row r="16808" spans="11:18" x14ac:dyDescent="0.2">
      <c r="K16808" s="17">
        <v>16799</v>
      </c>
      <c r="L16808" s="50">
        <v>1.7498148148875354E-3</v>
      </c>
      <c r="M16808" s="50">
        <v>1.7639220525270873E-3</v>
      </c>
      <c r="N16808" s="50">
        <v>5.1999999999999998E-2</v>
      </c>
      <c r="O16808" s="50">
        <v>5.2400000000000002E-2</v>
      </c>
      <c r="R16808" s="59"/>
    </row>
    <row r="16809" spans="11:18" x14ac:dyDescent="0.2">
      <c r="K16809" s="17">
        <v>16800</v>
      </c>
      <c r="L16809" s="50">
        <v>1.5701991124184361E-3</v>
      </c>
      <c r="M16809" s="50">
        <v>1.5829528646220301E-3</v>
      </c>
      <c r="N16809" s="50">
        <v>4.7199999999999999E-2</v>
      </c>
      <c r="O16809" s="50">
        <v>4.7399999999999998E-2</v>
      </c>
      <c r="R16809" s="59"/>
    </row>
    <row r="16810" spans="11:18" x14ac:dyDescent="0.2">
      <c r="K16810" s="17">
        <v>16801</v>
      </c>
      <c r="L16810" s="50">
        <v>1.5586104274319481E-3</v>
      </c>
      <c r="M16810" s="50">
        <v>1.5716067993442383E-3</v>
      </c>
      <c r="N16810" s="50">
        <v>4.82E-2</v>
      </c>
      <c r="O16810" s="50">
        <v>4.8399999999999999E-2</v>
      </c>
      <c r="R16810" s="59"/>
    </row>
    <row r="16811" spans="11:18" x14ac:dyDescent="0.2">
      <c r="K16811" s="17">
        <v>16802</v>
      </c>
      <c r="L16811" s="50">
        <v>1.5859619532279665E-3</v>
      </c>
      <c r="M16811" s="50">
        <v>1.5998066084317079E-3</v>
      </c>
      <c r="N16811" s="50">
        <v>5.1200000000000002E-2</v>
      </c>
      <c r="O16811" s="50">
        <v>5.16E-2</v>
      </c>
      <c r="R16811" s="59"/>
    </row>
    <row r="16812" spans="11:18" x14ac:dyDescent="0.2">
      <c r="K16812" s="17">
        <v>16803</v>
      </c>
      <c r="L16812" s="50">
        <v>1.794818732478229E-3</v>
      </c>
      <c r="M16812" s="50">
        <v>1.8087178458664442E-3</v>
      </c>
      <c r="N16812" s="50">
        <v>5.1400000000000001E-2</v>
      </c>
      <c r="O16812" s="50">
        <v>5.16E-2</v>
      </c>
      <c r="R16812" s="59"/>
    </row>
    <row r="16813" spans="11:18" x14ac:dyDescent="0.2">
      <c r="K16813" s="17">
        <v>16804</v>
      </c>
      <c r="L16813" s="50">
        <v>1.523906602647306E-3</v>
      </c>
      <c r="M16813" s="50">
        <v>1.5382073725781098E-3</v>
      </c>
      <c r="N16813" s="50">
        <v>5.2600000000000001E-2</v>
      </c>
      <c r="O16813" s="50">
        <v>5.3999999999999999E-2</v>
      </c>
      <c r="R16813" s="59"/>
    </row>
    <row r="16814" spans="11:18" x14ac:dyDescent="0.2">
      <c r="K16814" s="17">
        <v>16805</v>
      </c>
      <c r="L16814" s="50">
        <v>1.666936749361831E-3</v>
      </c>
      <c r="M16814" s="50">
        <v>1.6809259358925299E-3</v>
      </c>
      <c r="N16814" s="50">
        <v>5.1799999999999999E-2</v>
      </c>
      <c r="O16814" s="50">
        <v>5.2200000000000003E-2</v>
      </c>
      <c r="R16814" s="59"/>
    </row>
    <row r="16815" spans="11:18" x14ac:dyDescent="0.2">
      <c r="K16815" s="17">
        <v>16806</v>
      </c>
      <c r="L16815" s="50">
        <v>1.607795196469274E-3</v>
      </c>
      <c r="M16815" s="50">
        <v>1.6207326875610846E-3</v>
      </c>
      <c r="N16815" s="50">
        <v>4.7600000000000003E-2</v>
      </c>
      <c r="O16815" s="50">
        <v>4.82E-2</v>
      </c>
      <c r="R16815" s="59"/>
    </row>
    <row r="16816" spans="11:18" x14ac:dyDescent="0.2">
      <c r="K16816" s="17">
        <v>16807</v>
      </c>
      <c r="L16816" s="50">
        <v>1.6175486774323306E-3</v>
      </c>
      <c r="M16816" s="50">
        <v>1.6307698959318706E-3</v>
      </c>
      <c r="N16816" s="50">
        <v>4.8800000000000003E-2</v>
      </c>
      <c r="O16816" s="50">
        <v>4.9399999999999999E-2</v>
      </c>
      <c r="R16816" s="59"/>
    </row>
    <row r="16817" spans="11:18" x14ac:dyDescent="0.2">
      <c r="K16817" s="17">
        <v>16808</v>
      </c>
      <c r="L16817" s="50">
        <v>1.4967532131161742E-3</v>
      </c>
      <c r="M16817" s="50">
        <v>1.5097280491498928E-3</v>
      </c>
      <c r="N16817" s="50">
        <v>4.8000000000000001E-2</v>
      </c>
      <c r="O16817" s="50">
        <v>4.8800000000000003E-2</v>
      </c>
      <c r="R16817" s="59"/>
    </row>
    <row r="16818" spans="11:18" x14ac:dyDescent="0.2">
      <c r="K16818" s="17">
        <v>16809</v>
      </c>
      <c r="L16818" s="50">
        <v>1.8280974113985592E-3</v>
      </c>
      <c r="M16818" s="50">
        <v>1.8432648199632588E-3</v>
      </c>
      <c r="N16818" s="50">
        <v>5.62E-2</v>
      </c>
      <c r="O16818" s="50">
        <v>5.6399999999999999E-2</v>
      </c>
      <c r="R16818" s="59"/>
    </row>
    <row r="16819" spans="11:18" x14ac:dyDescent="0.2">
      <c r="K16819" s="17">
        <v>16810</v>
      </c>
      <c r="L16819" s="50">
        <v>1.7449603550067476E-3</v>
      </c>
      <c r="M16819" s="50">
        <v>1.7581548919945731E-3</v>
      </c>
      <c r="N16819" s="50">
        <v>4.8800000000000003E-2</v>
      </c>
      <c r="O16819" s="50">
        <v>4.8800000000000003E-2</v>
      </c>
      <c r="R16819" s="59"/>
    </row>
    <row r="16820" spans="11:18" x14ac:dyDescent="0.2">
      <c r="K16820" s="17">
        <v>16811</v>
      </c>
      <c r="L16820" s="50">
        <v>1.9643296325377747E-3</v>
      </c>
      <c r="M16820" s="50">
        <v>1.9793129249725803E-3</v>
      </c>
      <c r="N16820" s="50">
        <v>5.5E-2</v>
      </c>
      <c r="O16820" s="50">
        <v>5.5800000000000002E-2</v>
      </c>
      <c r="R16820" s="59"/>
    </row>
    <row r="16821" spans="11:18" x14ac:dyDescent="0.2">
      <c r="K16821" s="17">
        <v>16812</v>
      </c>
      <c r="L16821" s="50">
        <v>1.7081852223282815E-3</v>
      </c>
      <c r="M16821" s="50">
        <v>1.7216263377818357E-3</v>
      </c>
      <c r="N16821" s="50">
        <v>4.9799999999999997E-2</v>
      </c>
      <c r="O16821" s="50">
        <v>4.9799999999999997E-2</v>
      </c>
      <c r="R16821" s="59"/>
    </row>
    <row r="16822" spans="11:18" x14ac:dyDescent="0.2">
      <c r="K16822" s="17">
        <v>16813</v>
      </c>
      <c r="L16822" s="50">
        <v>1.7005699319485978E-3</v>
      </c>
      <c r="M16822" s="50">
        <v>1.7135102728789559E-3</v>
      </c>
      <c r="N16822" s="50">
        <v>4.7600000000000003E-2</v>
      </c>
      <c r="O16822" s="50">
        <v>4.8000000000000001E-2</v>
      </c>
      <c r="R16822" s="59"/>
    </row>
    <row r="16823" spans="11:18" x14ac:dyDescent="0.2">
      <c r="K16823" s="17">
        <v>16814</v>
      </c>
      <c r="L16823" s="50">
        <v>1.6468929386044145E-3</v>
      </c>
      <c r="M16823" s="50">
        <v>1.6603093419620511E-3</v>
      </c>
      <c r="N16823" s="50">
        <v>4.9399999999999999E-2</v>
      </c>
      <c r="O16823" s="50">
        <v>5.04E-2</v>
      </c>
      <c r="R16823" s="59"/>
    </row>
    <row r="16824" spans="11:18" x14ac:dyDescent="0.2">
      <c r="K16824" s="17">
        <v>16815</v>
      </c>
      <c r="L16824" s="50">
        <v>1.4545131353735088E-3</v>
      </c>
      <c r="M16824" s="50">
        <v>1.4667741439337713E-3</v>
      </c>
      <c r="N16824" s="50">
        <v>4.5400000000000003E-2</v>
      </c>
      <c r="O16824" s="50">
        <v>4.58E-2</v>
      </c>
      <c r="R16824" s="59"/>
    </row>
    <row r="16825" spans="11:18" x14ac:dyDescent="0.2">
      <c r="K16825" s="17">
        <v>16816</v>
      </c>
      <c r="L16825" s="50">
        <v>1.7073954557327803E-3</v>
      </c>
      <c r="M16825" s="50">
        <v>1.7220260843022806E-3</v>
      </c>
      <c r="N16825" s="50">
        <v>5.4399999999999997E-2</v>
      </c>
      <c r="O16825" s="50">
        <v>5.4399999999999997E-2</v>
      </c>
      <c r="R16825" s="59"/>
    </row>
    <row r="16826" spans="11:18" x14ac:dyDescent="0.2">
      <c r="K16826" s="17">
        <v>16817</v>
      </c>
      <c r="L16826" s="50">
        <v>1.8781602689129631E-3</v>
      </c>
      <c r="M16826" s="50">
        <v>1.8922631659084028E-3</v>
      </c>
      <c r="N16826" s="50">
        <v>5.1999999999999998E-2</v>
      </c>
      <c r="O16826" s="50">
        <v>5.2200000000000003E-2</v>
      </c>
      <c r="R16826" s="59"/>
    </row>
    <row r="16827" spans="11:18" x14ac:dyDescent="0.2">
      <c r="K16827" s="17">
        <v>16818</v>
      </c>
      <c r="L16827" s="50">
        <v>1.8350189767983699E-3</v>
      </c>
      <c r="M16827" s="50">
        <v>1.8495880262950032E-3</v>
      </c>
      <c r="N16827" s="50">
        <v>5.3999999999999999E-2</v>
      </c>
      <c r="O16827" s="50">
        <v>5.3999999999999999E-2</v>
      </c>
      <c r="R16827" s="59"/>
    </row>
    <row r="16828" spans="11:18" x14ac:dyDescent="0.2">
      <c r="K16828" s="17">
        <v>16819</v>
      </c>
      <c r="L16828" s="50">
        <v>1.5563114144397344E-3</v>
      </c>
      <c r="M16828" s="50">
        <v>1.5705634734853994E-3</v>
      </c>
      <c r="N16828" s="50">
        <v>5.2999999999999999E-2</v>
      </c>
      <c r="O16828" s="50">
        <v>5.3199999999999997E-2</v>
      </c>
      <c r="R16828" s="59"/>
    </row>
    <row r="16829" spans="11:18" x14ac:dyDescent="0.2">
      <c r="K16829" s="17">
        <v>16820</v>
      </c>
      <c r="L16829" s="50">
        <v>1.4267303899780329E-3</v>
      </c>
      <c r="M16829" s="50">
        <v>1.438927472735912E-3</v>
      </c>
      <c r="N16829" s="50">
        <v>4.5199999999999997E-2</v>
      </c>
      <c r="O16829" s="50">
        <v>4.5400000000000003E-2</v>
      </c>
      <c r="R16829" s="59"/>
    </row>
    <row r="16830" spans="11:18" x14ac:dyDescent="0.2">
      <c r="K16830" s="17">
        <v>16821</v>
      </c>
      <c r="L16830" s="50">
        <v>1.6709396042280627E-3</v>
      </c>
      <c r="M16830" s="50">
        <v>1.6850341532031884E-3</v>
      </c>
      <c r="N16830" s="50">
        <v>5.2200000000000003E-2</v>
      </c>
      <c r="O16830" s="50">
        <v>5.2600000000000001E-2</v>
      </c>
      <c r="R16830" s="59"/>
    </row>
    <row r="16831" spans="11:18" x14ac:dyDescent="0.2">
      <c r="K16831" s="17">
        <v>16822</v>
      </c>
      <c r="L16831" s="50">
        <v>1.7311559287327405E-3</v>
      </c>
      <c r="M16831" s="50">
        <v>1.7460341005769472E-3</v>
      </c>
      <c r="N16831" s="50">
        <v>5.5E-2</v>
      </c>
      <c r="O16831" s="50">
        <v>5.5399999999999998E-2</v>
      </c>
      <c r="R16831" s="59"/>
    </row>
    <row r="16832" spans="11:18" x14ac:dyDescent="0.2">
      <c r="K16832" s="17">
        <v>16823</v>
      </c>
      <c r="L16832" s="50">
        <v>1.7899064695578231E-3</v>
      </c>
      <c r="M16832" s="50">
        <v>1.80329948722642E-3</v>
      </c>
      <c r="N16832" s="50">
        <v>4.9399999999999999E-2</v>
      </c>
      <c r="O16832" s="50">
        <v>4.9599999999999998E-2</v>
      </c>
      <c r="R16832" s="59"/>
    </row>
    <row r="16833" spans="11:18" x14ac:dyDescent="0.2">
      <c r="K16833" s="17">
        <v>16824</v>
      </c>
      <c r="L16833" s="50">
        <v>1.5760480081306546E-3</v>
      </c>
      <c r="M16833" s="50">
        <v>1.5904728547603197E-3</v>
      </c>
      <c r="N16833" s="50">
        <v>5.3400000000000003E-2</v>
      </c>
      <c r="O16833" s="50">
        <v>5.4199999999999998E-2</v>
      </c>
      <c r="R16833" s="59"/>
    </row>
    <row r="16834" spans="11:18" x14ac:dyDescent="0.2">
      <c r="K16834" s="17">
        <v>16825</v>
      </c>
      <c r="L16834" s="50">
        <v>1.725071020075869E-3</v>
      </c>
      <c r="M16834" s="50">
        <v>1.7391509725443474E-3</v>
      </c>
      <c r="N16834" s="50">
        <v>5.1999999999999998E-2</v>
      </c>
      <c r="O16834" s="50">
        <v>5.2600000000000001E-2</v>
      </c>
      <c r="R16834" s="59"/>
    </row>
    <row r="16835" spans="11:18" x14ac:dyDescent="0.2">
      <c r="K16835" s="17">
        <v>16826</v>
      </c>
      <c r="L16835" s="50">
        <v>1.7501245097232931E-3</v>
      </c>
      <c r="M16835" s="50">
        <v>1.7648400458039927E-3</v>
      </c>
      <c r="N16835" s="50">
        <v>5.4600000000000003E-2</v>
      </c>
      <c r="O16835" s="50">
        <v>5.4800000000000001E-2</v>
      </c>
      <c r="R16835" s="59"/>
    </row>
    <row r="16836" spans="11:18" x14ac:dyDescent="0.2">
      <c r="K16836" s="17">
        <v>16827</v>
      </c>
      <c r="L16836" s="50">
        <v>1.7916355962085096E-3</v>
      </c>
      <c r="M16836" s="50">
        <v>1.8051409286912619E-3</v>
      </c>
      <c r="N16836" s="50">
        <v>4.9799999999999997E-2</v>
      </c>
      <c r="O16836" s="50">
        <v>5.0200000000000002E-2</v>
      </c>
      <c r="R16836" s="59"/>
    </row>
    <row r="16837" spans="11:18" x14ac:dyDescent="0.2">
      <c r="K16837" s="17">
        <v>16828</v>
      </c>
      <c r="L16837" s="50">
        <v>1.8387559621615389E-3</v>
      </c>
      <c r="M16837" s="50">
        <v>1.8525139445553225E-3</v>
      </c>
      <c r="N16837" s="50">
        <v>5.0799999999999998E-2</v>
      </c>
      <c r="O16837" s="50">
        <v>5.0999999999999997E-2</v>
      </c>
      <c r="R16837" s="59"/>
    </row>
    <row r="16838" spans="11:18" x14ac:dyDescent="0.2">
      <c r="K16838" s="17">
        <v>16829</v>
      </c>
      <c r="L16838" s="50">
        <v>1.8762953101390063E-3</v>
      </c>
      <c r="M16838" s="50">
        <v>1.8902681926929212E-3</v>
      </c>
      <c r="N16838" s="50">
        <v>5.1200000000000002E-2</v>
      </c>
      <c r="O16838" s="50">
        <v>5.1999999999999998E-2</v>
      </c>
      <c r="R16838" s="59"/>
    </row>
    <row r="16839" spans="11:18" x14ac:dyDescent="0.2">
      <c r="K16839" s="17">
        <v>16830</v>
      </c>
      <c r="L16839" s="50">
        <v>1.6532189479824869E-3</v>
      </c>
      <c r="M16839" s="50">
        <v>1.6661341285875114E-3</v>
      </c>
      <c r="N16839" s="50">
        <v>4.7199999999999999E-2</v>
      </c>
      <c r="O16839" s="50">
        <v>4.82E-2</v>
      </c>
      <c r="R16839" s="59"/>
    </row>
    <row r="16840" spans="11:18" x14ac:dyDescent="0.2">
      <c r="K16840" s="17">
        <v>16831</v>
      </c>
      <c r="L16840" s="50">
        <v>1.7507010498853596E-3</v>
      </c>
      <c r="M16840" s="50">
        <v>1.7637015827818602E-3</v>
      </c>
      <c r="N16840" s="50">
        <v>4.7800000000000002E-2</v>
      </c>
      <c r="O16840" s="50">
        <v>4.82E-2</v>
      </c>
      <c r="R16840" s="59"/>
    </row>
    <row r="16841" spans="11:18" x14ac:dyDescent="0.2">
      <c r="K16841" s="17">
        <v>16832</v>
      </c>
      <c r="L16841" s="50">
        <v>1.8629460196077708E-3</v>
      </c>
      <c r="M16841" s="50">
        <v>1.8778346086802615E-3</v>
      </c>
      <c r="N16841" s="50">
        <v>5.5199999999999999E-2</v>
      </c>
      <c r="O16841" s="50">
        <v>5.5199999999999999E-2</v>
      </c>
      <c r="R16841" s="59"/>
    </row>
    <row r="16842" spans="11:18" x14ac:dyDescent="0.2">
      <c r="K16842" s="17">
        <v>16833</v>
      </c>
      <c r="L16842" s="50">
        <v>1.8698742151451793E-3</v>
      </c>
      <c r="M16842" s="50">
        <v>1.883780667504497E-3</v>
      </c>
      <c r="N16842" s="50">
        <v>5.1200000000000002E-2</v>
      </c>
      <c r="O16842" s="50">
        <v>5.1400000000000001E-2</v>
      </c>
      <c r="R16842" s="59"/>
    </row>
    <row r="16843" spans="11:18" x14ac:dyDescent="0.2">
      <c r="K16843" s="17">
        <v>16834</v>
      </c>
      <c r="L16843" s="50">
        <v>1.8520721452232258E-3</v>
      </c>
      <c r="M16843" s="50">
        <v>1.8658344474795647E-3</v>
      </c>
      <c r="N16843" s="50">
        <v>5.0799999999999998E-2</v>
      </c>
      <c r="O16843" s="50">
        <v>5.0999999999999997E-2</v>
      </c>
      <c r="R16843" s="59"/>
    </row>
    <row r="16844" spans="11:18" x14ac:dyDescent="0.2">
      <c r="K16844" s="17">
        <v>16835</v>
      </c>
      <c r="L16844" s="50">
        <v>1.5343415907992011E-3</v>
      </c>
      <c r="M16844" s="50">
        <v>1.5475596744303555E-3</v>
      </c>
      <c r="N16844" s="50">
        <v>4.8800000000000003E-2</v>
      </c>
      <c r="O16844" s="50">
        <v>4.9599999999999998E-2</v>
      </c>
      <c r="R16844" s="59"/>
    </row>
    <row r="16845" spans="11:18" x14ac:dyDescent="0.2">
      <c r="K16845" s="17">
        <v>16836</v>
      </c>
      <c r="L16845" s="50">
        <v>1.8237271301867221E-3</v>
      </c>
      <c r="M16845" s="50">
        <v>1.8388614958113865E-3</v>
      </c>
      <c r="N16845" s="50">
        <v>5.62E-2</v>
      </c>
      <c r="O16845" s="50">
        <v>5.62E-2</v>
      </c>
      <c r="R16845" s="59"/>
    </row>
    <row r="16846" spans="11:18" x14ac:dyDescent="0.2">
      <c r="K16846" s="17">
        <v>16837</v>
      </c>
      <c r="L16846" s="50">
        <v>1.9224379400993588E-3</v>
      </c>
      <c r="M16846" s="50">
        <v>1.9370097055555809E-3</v>
      </c>
      <c r="N16846" s="50">
        <v>5.3600000000000002E-2</v>
      </c>
      <c r="O16846" s="50">
        <v>5.3999999999999999E-2</v>
      </c>
      <c r="R16846" s="59"/>
    </row>
    <row r="16847" spans="11:18" x14ac:dyDescent="0.2">
      <c r="K16847" s="17">
        <v>16838</v>
      </c>
      <c r="L16847" s="50">
        <v>1.7745709537262794E-3</v>
      </c>
      <c r="M16847" s="50">
        <v>1.7885494839072237E-3</v>
      </c>
      <c r="N16847" s="50">
        <v>5.16E-2</v>
      </c>
      <c r="O16847" s="50">
        <v>5.1799999999999999E-2</v>
      </c>
      <c r="R16847" s="59"/>
    </row>
    <row r="16848" spans="11:18" x14ac:dyDescent="0.2">
      <c r="K16848" s="17">
        <v>16839</v>
      </c>
      <c r="L16848" s="50">
        <v>1.7131086539338728E-3</v>
      </c>
      <c r="M16848" s="50">
        <v>1.7269965888215236E-3</v>
      </c>
      <c r="N16848" s="50">
        <v>5.1400000000000001E-2</v>
      </c>
      <c r="O16848" s="50">
        <v>5.16E-2</v>
      </c>
      <c r="R16848" s="59"/>
    </row>
    <row r="16849" spans="11:18" x14ac:dyDescent="0.2">
      <c r="K16849" s="17">
        <v>16840</v>
      </c>
      <c r="L16849" s="50">
        <v>1.762367235334018E-3</v>
      </c>
      <c r="M16849" s="50">
        <v>1.7766359512805061E-3</v>
      </c>
      <c r="N16849" s="50">
        <v>5.28E-2</v>
      </c>
      <c r="O16849" s="50">
        <v>5.2999999999999999E-2</v>
      </c>
      <c r="R16849" s="59"/>
    </row>
    <row r="16850" spans="11:18" x14ac:dyDescent="0.2">
      <c r="K16850" s="17">
        <v>16841</v>
      </c>
      <c r="L16850" s="50">
        <v>1.3155529328794529E-3</v>
      </c>
      <c r="M16850" s="50">
        <v>1.3271017226925239E-3</v>
      </c>
      <c r="N16850" s="50">
        <v>4.2799999999999998E-2</v>
      </c>
      <c r="O16850" s="50">
        <v>4.2999999999999997E-2</v>
      </c>
      <c r="R16850" s="59"/>
    </row>
    <row r="16851" spans="11:18" x14ac:dyDescent="0.2">
      <c r="K16851" s="17">
        <v>16842</v>
      </c>
      <c r="L16851" s="50">
        <v>1.8271432175804836E-3</v>
      </c>
      <c r="M16851" s="50">
        <v>1.8416902931747067E-3</v>
      </c>
      <c r="N16851" s="50">
        <v>5.3800000000000001E-2</v>
      </c>
      <c r="O16851" s="50">
        <v>5.3999999999999999E-2</v>
      </c>
      <c r="R16851" s="59"/>
    </row>
    <row r="16852" spans="11:18" x14ac:dyDescent="0.2">
      <c r="K16852" s="17">
        <v>16843</v>
      </c>
      <c r="L16852" s="50">
        <v>1.6550671472498077E-3</v>
      </c>
      <c r="M16852" s="50">
        <v>1.667973539826459E-3</v>
      </c>
      <c r="N16852" s="50">
        <v>4.7800000000000002E-2</v>
      </c>
      <c r="O16852" s="50">
        <v>4.7800000000000002E-2</v>
      </c>
      <c r="R16852" s="59"/>
    </row>
    <row r="16853" spans="11:18" x14ac:dyDescent="0.2">
      <c r="K16853" s="17">
        <v>16844</v>
      </c>
      <c r="L16853" s="50">
        <v>1.7189308909113122E-3</v>
      </c>
      <c r="M16853" s="50">
        <v>1.7329413127398254E-3</v>
      </c>
      <c r="N16853" s="50">
        <v>5.1799999999999999E-2</v>
      </c>
      <c r="O16853" s="50">
        <v>5.2200000000000003E-2</v>
      </c>
      <c r="R16853" s="59"/>
    </row>
    <row r="16854" spans="11:18" x14ac:dyDescent="0.2">
      <c r="K16854" s="17">
        <v>16845</v>
      </c>
      <c r="L16854" s="50">
        <v>1.8743738760551619E-3</v>
      </c>
      <c r="M16854" s="50">
        <v>1.8884507808438348E-3</v>
      </c>
      <c r="N16854" s="50">
        <v>5.1799999999999999E-2</v>
      </c>
      <c r="O16854" s="50">
        <v>5.2200000000000003E-2</v>
      </c>
      <c r="R16854" s="59"/>
    </row>
    <row r="16855" spans="11:18" x14ac:dyDescent="0.2">
      <c r="K16855" s="17">
        <v>16846</v>
      </c>
      <c r="L16855" s="50">
        <v>1.6784130659553372E-3</v>
      </c>
      <c r="M16855" s="50">
        <v>1.6917926825099517E-3</v>
      </c>
      <c r="N16855" s="50">
        <v>4.9599999999999998E-2</v>
      </c>
      <c r="O16855" s="50">
        <v>4.9599999999999998E-2</v>
      </c>
      <c r="R16855" s="59"/>
    </row>
    <row r="16856" spans="11:18" x14ac:dyDescent="0.2">
      <c r="K16856" s="17">
        <v>16847</v>
      </c>
      <c r="L16856" s="50">
        <v>1.7423129564859085E-3</v>
      </c>
      <c r="M16856" s="50">
        <v>1.7552937032729546E-3</v>
      </c>
      <c r="N16856" s="50">
        <v>4.7800000000000002E-2</v>
      </c>
      <c r="O16856" s="50">
        <v>4.82E-2</v>
      </c>
      <c r="R16856" s="59"/>
    </row>
    <row r="16857" spans="11:18" x14ac:dyDescent="0.2">
      <c r="K16857" s="17">
        <v>16848</v>
      </c>
      <c r="L16857" s="50">
        <v>1.806748301503746E-3</v>
      </c>
      <c r="M16857" s="50">
        <v>1.8205932581460643E-3</v>
      </c>
      <c r="N16857" s="50">
        <v>5.0999999999999997E-2</v>
      </c>
      <c r="O16857" s="50">
        <v>5.1400000000000001E-2</v>
      </c>
      <c r="R16857" s="59"/>
    </row>
    <row r="16858" spans="11:18" x14ac:dyDescent="0.2">
      <c r="K16858" s="17">
        <v>16849</v>
      </c>
      <c r="L16858" s="50">
        <v>1.7761131175541237E-3</v>
      </c>
      <c r="M16858" s="50">
        <v>1.7891626895662654E-3</v>
      </c>
      <c r="N16858" s="50">
        <v>4.82E-2</v>
      </c>
      <c r="O16858" s="50">
        <v>4.82E-2</v>
      </c>
      <c r="R16858" s="59"/>
    </row>
    <row r="16859" spans="11:18" x14ac:dyDescent="0.2">
      <c r="K16859" s="17">
        <v>16850</v>
      </c>
      <c r="L16859" s="50">
        <v>2.0476702605588563E-3</v>
      </c>
      <c r="M16859" s="50">
        <v>2.0633906747642957E-3</v>
      </c>
      <c r="N16859" s="50">
        <v>5.8000000000000003E-2</v>
      </c>
      <c r="O16859" s="50">
        <v>5.8200000000000002E-2</v>
      </c>
      <c r="R16859" s="59"/>
    </row>
    <row r="16860" spans="11:18" x14ac:dyDescent="0.2">
      <c r="K16860" s="17">
        <v>16851</v>
      </c>
      <c r="L16860" s="50">
        <v>1.5904599179335612E-3</v>
      </c>
      <c r="M16860" s="50">
        <v>1.6040065552563433E-3</v>
      </c>
      <c r="N16860" s="50">
        <v>5.0200000000000002E-2</v>
      </c>
      <c r="O16860" s="50">
        <v>5.04E-2</v>
      </c>
      <c r="R16860" s="59"/>
    </row>
    <row r="16861" spans="11:18" x14ac:dyDescent="0.2">
      <c r="K16861" s="17">
        <v>16852</v>
      </c>
      <c r="L16861" s="50">
        <v>1.5781859184153984E-3</v>
      </c>
      <c r="M16861" s="50">
        <v>1.5920065050449704E-3</v>
      </c>
      <c r="N16861" s="50">
        <v>5.1400000000000001E-2</v>
      </c>
      <c r="O16861" s="50">
        <v>5.1799999999999999E-2</v>
      </c>
      <c r="R16861" s="59"/>
    </row>
    <row r="16862" spans="11:18" x14ac:dyDescent="0.2">
      <c r="K16862" s="17">
        <v>16853</v>
      </c>
      <c r="L16862" s="50">
        <v>1.878374100567729E-3</v>
      </c>
      <c r="M16862" s="50">
        <v>1.8930515892078173E-3</v>
      </c>
      <c r="N16862" s="50">
        <v>5.4199999999999998E-2</v>
      </c>
      <c r="O16862" s="50">
        <v>5.4600000000000003E-2</v>
      </c>
      <c r="R16862" s="59"/>
    </row>
    <row r="16863" spans="11:18" x14ac:dyDescent="0.2">
      <c r="K16863" s="17">
        <v>16854</v>
      </c>
      <c r="L16863" s="50">
        <v>1.7176025216255584E-3</v>
      </c>
      <c r="M16863" s="50">
        <v>1.7320773214600624E-3</v>
      </c>
      <c r="N16863" s="50">
        <v>5.3400000000000003E-2</v>
      </c>
      <c r="O16863" s="50">
        <v>5.4199999999999998E-2</v>
      </c>
      <c r="R16863" s="59"/>
    </row>
    <row r="16864" spans="11:18" x14ac:dyDescent="0.2">
      <c r="K16864" s="17">
        <v>16855</v>
      </c>
      <c r="L16864" s="50">
        <v>1.6748305887349427E-3</v>
      </c>
      <c r="M16864" s="50">
        <v>1.6888815096894863E-3</v>
      </c>
      <c r="N16864" s="50">
        <v>5.2200000000000003E-2</v>
      </c>
      <c r="O16864" s="50">
        <v>5.2200000000000003E-2</v>
      </c>
      <c r="R16864" s="59"/>
    </row>
    <row r="16865" spans="11:18" x14ac:dyDescent="0.2">
      <c r="K16865" s="17">
        <v>16856</v>
      </c>
      <c r="L16865" s="50">
        <v>1.6912741837322763E-3</v>
      </c>
      <c r="M16865" s="50">
        <v>1.7048344463245573E-3</v>
      </c>
      <c r="N16865" s="50">
        <v>0.05</v>
      </c>
      <c r="O16865" s="50">
        <v>5.04E-2</v>
      </c>
      <c r="R16865" s="59"/>
    </row>
    <row r="16866" spans="11:18" x14ac:dyDescent="0.2">
      <c r="K16866" s="17">
        <v>16857</v>
      </c>
      <c r="L16866" s="50">
        <v>1.6751523054959225E-3</v>
      </c>
      <c r="M16866" s="50">
        <v>1.6877549135979738E-3</v>
      </c>
      <c r="N16866" s="50">
        <v>4.6600000000000003E-2</v>
      </c>
      <c r="O16866" s="50">
        <v>4.6600000000000003E-2</v>
      </c>
      <c r="R16866" s="59"/>
    </row>
    <row r="16867" spans="11:18" x14ac:dyDescent="0.2">
      <c r="K16867" s="17">
        <v>16858</v>
      </c>
      <c r="L16867" s="50">
        <v>1.7909953243825715E-3</v>
      </c>
      <c r="M16867" s="50">
        <v>1.8056601780458814E-3</v>
      </c>
      <c r="N16867" s="50">
        <v>5.4199999999999998E-2</v>
      </c>
      <c r="O16867" s="50">
        <v>5.4600000000000003E-2</v>
      </c>
      <c r="R16867" s="59"/>
    </row>
    <row r="16868" spans="11:18" x14ac:dyDescent="0.2">
      <c r="K16868" s="17">
        <v>16859</v>
      </c>
      <c r="L16868" s="50">
        <v>1.4742291116495991E-3</v>
      </c>
      <c r="M16868" s="50">
        <v>1.4866869517156048E-3</v>
      </c>
      <c r="N16868" s="50">
        <v>4.6199999999999998E-2</v>
      </c>
      <c r="O16868" s="50">
        <v>4.6399999999999997E-2</v>
      </c>
      <c r="R16868" s="59"/>
    </row>
    <row r="16869" spans="11:18" x14ac:dyDescent="0.2">
      <c r="K16869" s="17">
        <v>16860</v>
      </c>
      <c r="L16869" s="50">
        <v>1.9511005762527442E-3</v>
      </c>
      <c r="M16869" s="50">
        <v>1.9659305724596017E-3</v>
      </c>
      <c r="N16869" s="50">
        <v>5.4600000000000003E-2</v>
      </c>
      <c r="O16869" s="50">
        <v>5.5E-2</v>
      </c>
      <c r="R16869" s="59"/>
    </row>
    <row r="16870" spans="11:18" x14ac:dyDescent="0.2">
      <c r="K16870" s="17">
        <v>16861</v>
      </c>
      <c r="L16870" s="50">
        <v>1.6899933338825339E-3</v>
      </c>
      <c r="M16870" s="50">
        <v>1.7037648666848057E-3</v>
      </c>
      <c r="N16870" s="50">
        <v>5.0799999999999998E-2</v>
      </c>
      <c r="O16870" s="50">
        <v>5.1400000000000001E-2</v>
      </c>
      <c r="R16870" s="59"/>
    </row>
    <row r="16871" spans="11:18" x14ac:dyDescent="0.2">
      <c r="K16871" s="17">
        <v>16862</v>
      </c>
      <c r="L16871" s="50">
        <v>1.7074876774305196E-3</v>
      </c>
      <c r="M16871" s="50">
        <v>1.7215592841297259E-3</v>
      </c>
      <c r="N16871" s="50">
        <v>5.1999999999999998E-2</v>
      </c>
      <c r="O16871" s="50">
        <v>5.2400000000000002E-2</v>
      </c>
      <c r="R16871" s="59"/>
    </row>
    <row r="16872" spans="11:18" x14ac:dyDescent="0.2">
      <c r="K16872" s="17">
        <v>16863</v>
      </c>
      <c r="L16872" s="50">
        <v>1.6315720939212002E-3</v>
      </c>
      <c r="M16872" s="50">
        <v>1.6449880689402554E-3</v>
      </c>
      <c r="N16872" s="50">
        <v>4.9799999999999997E-2</v>
      </c>
      <c r="O16872" s="50">
        <v>4.9799999999999997E-2</v>
      </c>
      <c r="R16872" s="59"/>
    </row>
    <row r="16873" spans="11:18" x14ac:dyDescent="0.2">
      <c r="K16873" s="17">
        <v>16864</v>
      </c>
      <c r="L16873" s="50">
        <v>1.8575406590809398E-3</v>
      </c>
      <c r="M16873" s="50">
        <v>1.8712829017597933E-3</v>
      </c>
      <c r="N16873" s="50">
        <v>5.04E-2</v>
      </c>
      <c r="O16873" s="50">
        <v>5.1200000000000002E-2</v>
      </c>
      <c r="R16873" s="59"/>
    </row>
    <row r="16874" spans="11:18" x14ac:dyDescent="0.2">
      <c r="K16874" s="17">
        <v>16865</v>
      </c>
      <c r="L16874" s="50">
        <v>1.681435811613506E-3</v>
      </c>
      <c r="M16874" s="50">
        <v>1.6954889000578355E-3</v>
      </c>
      <c r="N16874" s="50">
        <v>5.2200000000000003E-2</v>
      </c>
      <c r="O16874" s="50">
        <v>5.2200000000000003E-2</v>
      </c>
      <c r="R16874" s="59"/>
    </row>
    <row r="16875" spans="11:18" x14ac:dyDescent="0.2">
      <c r="K16875" s="17">
        <v>16866</v>
      </c>
      <c r="L16875" s="50">
        <v>1.81928830851956E-3</v>
      </c>
      <c r="M16875" s="50">
        <v>1.8341531020498098E-3</v>
      </c>
      <c r="N16875" s="50">
        <v>5.4600000000000003E-2</v>
      </c>
      <c r="O16875" s="50">
        <v>5.5599999999999997E-2</v>
      </c>
      <c r="R16875" s="59"/>
    </row>
    <row r="16876" spans="11:18" x14ac:dyDescent="0.2">
      <c r="K16876" s="17">
        <v>16867</v>
      </c>
      <c r="L16876" s="50">
        <v>1.8479738754777653E-3</v>
      </c>
      <c r="M16876" s="50">
        <v>1.8620077414158429E-3</v>
      </c>
      <c r="N16876" s="50">
        <v>5.1799999999999999E-2</v>
      </c>
      <c r="O16876" s="50">
        <v>5.1999999999999998E-2</v>
      </c>
      <c r="R16876" s="59"/>
    </row>
    <row r="16877" spans="11:18" x14ac:dyDescent="0.2">
      <c r="K16877" s="17">
        <v>16868</v>
      </c>
      <c r="L16877" s="50">
        <v>1.7128821932704894E-3</v>
      </c>
      <c r="M16877" s="50">
        <v>1.7266869546308193E-3</v>
      </c>
      <c r="N16877" s="50">
        <v>5.1200000000000002E-2</v>
      </c>
      <c r="O16877" s="50">
        <v>5.1200000000000002E-2</v>
      </c>
      <c r="R16877" s="59"/>
    </row>
    <row r="16878" spans="11:18" x14ac:dyDescent="0.2">
      <c r="K16878" s="17">
        <v>16869</v>
      </c>
      <c r="L16878" s="50">
        <v>1.6430168449928747E-3</v>
      </c>
      <c r="M16878" s="50">
        <v>1.656173389739429E-3</v>
      </c>
      <c r="N16878" s="50">
        <v>4.8599999999999997E-2</v>
      </c>
      <c r="O16878" s="50">
        <v>4.8800000000000003E-2</v>
      </c>
      <c r="R16878" s="59"/>
    </row>
    <row r="16879" spans="11:18" x14ac:dyDescent="0.2">
      <c r="K16879" s="17">
        <v>16870</v>
      </c>
      <c r="L16879" s="50">
        <v>1.6768296569149434E-3</v>
      </c>
      <c r="M16879" s="50">
        <v>1.6904077943351368E-3</v>
      </c>
      <c r="N16879" s="50">
        <v>5.0200000000000002E-2</v>
      </c>
      <c r="O16879" s="50">
        <v>5.0599999999999999E-2</v>
      </c>
      <c r="R16879" s="59"/>
    </row>
    <row r="16880" spans="11:18" x14ac:dyDescent="0.2">
      <c r="K16880" s="17">
        <v>16871</v>
      </c>
      <c r="L16880" s="50">
        <v>1.9321403450633496E-3</v>
      </c>
      <c r="M16880" s="50">
        <v>1.9466680251716674E-3</v>
      </c>
      <c r="N16880" s="50">
        <v>5.3600000000000002E-2</v>
      </c>
      <c r="O16880" s="50">
        <v>5.3800000000000001E-2</v>
      </c>
      <c r="R16880" s="59"/>
    </row>
    <row r="16881" spans="11:18" x14ac:dyDescent="0.2">
      <c r="K16881" s="17">
        <v>16872</v>
      </c>
      <c r="L16881" s="50">
        <v>1.6981862896217348E-3</v>
      </c>
      <c r="M16881" s="50">
        <v>1.7118423107384856E-3</v>
      </c>
      <c r="N16881" s="50">
        <v>5.0599999999999999E-2</v>
      </c>
      <c r="O16881" s="50">
        <v>5.0799999999999998E-2</v>
      </c>
      <c r="R16881" s="59"/>
    </row>
    <row r="16882" spans="11:18" x14ac:dyDescent="0.2">
      <c r="K16882" s="17">
        <v>16873</v>
      </c>
      <c r="L16882" s="50">
        <v>1.6148312735139055E-3</v>
      </c>
      <c r="M16882" s="50">
        <v>1.6282090164214625E-3</v>
      </c>
      <c r="N16882" s="50">
        <v>4.9399999999999999E-2</v>
      </c>
      <c r="O16882" s="50">
        <v>4.9799999999999997E-2</v>
      </c>
      <c r="R16882" s="59"/>
    </row>
    <row r="16883" spans="11:18" x14ac:dyDescent="0.2">
      <c r="K16883" s="17">
        <v>16874</v>
      </c>
      <c r="L16883" s="50">
        <v>1.4366580194868396E-3</v>
      </c>
      <c r="M16883" s="50">
        <v>1.4489237200511899E-3</v>
      </c>
      <c r="N16883" s="50">
        <v>4.5600000000000002E-2</v>
      </c>
      <c r="O16883" s="50">
        <v>4.5600000000000002E-2</v>
      </c>
      <c r="R16883" s="59"/>
    </row>
    <row r="16884" spans="11:18" x14ac:dyDescent="0.2">
      <c r="K16884" s="17">
        <v>16875</v>
      </c>
      <c r="L16884" s="50">
        <v>1.6132747575245574E-3</v>
      </c>
      <c r="M16884" s="50">
        <v>1.6266205647981046E-3</v>
      </c>
      <c r="N16884" s="50">
        <v>4.9399999999999999E-2</v>
      </c>
      <c r="O16884" s="50">
        <v>0.05</v>
      </c>
      <c r="R16884" s="59"/>
    </row>
    <row r="16885" spans="11:18" x14ac:dyDescent="0.2">
      <c r="K16885" s="17">
        <v>16876</v>
      </c>
      <c r="L16885" s="50">
        <v>1.5993526906351097E-3</v>
      </c>
      <c r="M16885" s="50">
        <v>1.6117769664316136E-3</v>
      </c>
      <c r="N16885" s="50">
        <v>4.5400000000000003E-2</v>
      </c>
      <c r="O16885" s="50">
        <v>4.6399999999999997E-2</v>
      </c>
      <c r="R16885" s="59"/>
    </row>
    <row r="16886" spans="11:18" x14ac:dyDescent="0.2">
      <c r="K16886" s="17">
        <v>16877</v>
      </c>
      <c r="L16886" s="50">
        <v>1.9642039151849884E-3</v>
      </c>
      <c r="M16886" s="50">
        <v>1.9783094093035478E-3</v>
      </c>
      <c r="N16886" s="50">
        <v>5.1799999999999999E-2</v>
      </c>
      <c r="O16886" s="50">
        <v>5.2200000000000003E-2</v>
      </c>
      <c r="R16886" s="59"/>
    </row>
    <row r="16887" spans="11:18" x14ac:dyDescent="0.2">
      <c r="K16887" s="17">
        <v>16878</v>
      </c>
      <c r="L16887" s="50">
        <v>1.6512074653424974E-3</v>
      </c>
      <c r="M16887" s="50">
        <v>1.6643195302669053E-3</v>
      </c>
      <c r="N16887" s="50">
        <v>4.8599999999999997E-2</v>
      </c>
      <c r="O16887" s="50">
        <v>4.8800000000000003E-2</v>
      </c>
      <c r="R16887" s="59"/>
    </row>
    <row r="16888" spans="11:18" x14ac:dyDescent="0.2">
      <c r="K16888" s="17">
        <v>16879</v>
      </c>
      <c r="L16888" s="50">
        <v>1.4328413287979086E-3</v>
      </c>
      <c r="M16888" s="50">
        <v>1.4447130770256383E-3</v>
      </c>
      <c r="N16888" s="50">
        <v>4.3999999999999997E-2</v>
      </c>
      <c r="O16888" s="50">
        <v>4.4200000000000003E-2</v>
      </c>
      <c r="R16888" s="59"/>
    </row>
    <row r="16889" spans="11:18" x14ac:dyDescent="0.2">
      <c r="K16889" s="17">
        <v>16880</v>
      </c>
      <c r="L16889" s="50">
        <v>1.5349789755065328E-3</v>
      </c>
      <c r="M16889" s="50">
        <v>1.54711790078131E-3</v>
      </c>
      <c r="N16889" s="50">
        <v>4.48E-2</v>
      </c>
      <c r="O16889" s="50">
        <v>4.5199999999999997E-2</v>
      </c>
      <c r="R16889" s="59"/>
    </row>
    <row r="16890" spans="11:18" x14ac:dyDescent="0.2">
      <c r="K16890" s="17">
        <v>16881</v>
      </c>
      <c r="L16890" s="50">
        <v>1.7505621455688207E-3</v>
      </c>
      <c r="M16890" s="50">
        <v>1.7643205554685188E-3</v>
      </c>
      <c r="N16890" s="50">
        <v>5.0599999999999999E-2</v>
      </c>
      <c r="O16890" s="50">
        <v>5.1200000000000002E-2</v>
      </c>
      <c r="R16890" s="59"/>
    </row>
    <row r="16891" spans="11:18" x14ac:dyDescent="0.2">
      <c r="K16891" s="17">
        <v>16882</v>
      </c>
      <c r="L16891" s="50">
        <v>1.7783337940441538E-3</v>
      </c>
      <c r="M16891" s="50">
        <v>1.7919364833756475E-3</v>
      </c>
      <c r="N16891" s="50">
        <v>5.0200000000000002E-2</v>
      </c>
      <c r="O16891" s="50">
        <v>5.04E-2</v>
      </c>
      <c r="R16891" s="59"/>
    </row>
    <row r="16892" spans="11:18" x14ac:dyDescent="0.2">
      <c r="K16892" s="17">
        <v>16883</v>
      </c>
      <c r="L16892" s="50">
        <v>1.6360988932418291E-3</v>
      </c>
      <c r="M16892" s="50">
        <v>1.6492631124329839E-3</v>
      </c>
      <c r="N16892" s="50">
        <v>4.8599999999999997E-2</v>
      </c>
      <c r="O16892" s="50">
        <v>4.9000000000000002E-2</v>
      </c>
      <c r="R16892" s="59"/>
    </row>
    <row r="16893" spans="11:18" x14ac:dyDescent="0.2">
      <c r="K16893" s="17">
        <v>16884</v>
      </c>
      <c r="L16893" s="50">
        <v>1.8336080816578598E-3</v>
      </c>
      <c r="M16893" s="50">
        <v>1.8482283974016636E-3</v>
      </c>
      <c r="N16893" s="50">
        <v>5.4199999999999998E-2</v>
      </c>
      <c r="O16893" s="50">
        <v>5.4199999999999998E-2</v>
      </c>
      <c r="R16893" s="59"/>
    </row>
    <row r="16894" spans="11:18" x14ac:dyDescent="0.2">
      <c r="K16894" s="17">
        <v>16885</v>
      </c>
      <c r="L16894" s="50">
        <v>1.6733105893123323E-3</v>
      </c>
      <c r="M16894" s="50">
        <v>1.6864298853531373E-3</v>
      </c>
      <c r="N16894" s="50">
        <v>4.8599999999999997E-2</v>
      </c>
      <c r="O16894" s="50">
        <v>4.8599999999999997E-2</v>
      </c>
      <c r="R16894" s="59"/>
    </row>
    <row r="16895" spans="11:18" x14ac:dyDescent="0.2">
      <c r="K16895" s="17">
        <v>16886</v>
      </c>
      <c r="L16895" s="50">
        <v>1.6584973000749311E-3</v>
      </c>
      <c r="M16895" s="50">
        <v>1.6723386859060739E-3</v>
      </c>
      <c r="N16895" s="50">
        <v>5.1400000000000001E-2</v>
      </c>
      <c r="O16895" s="50">
        <v>5.16E-2</v>
      </c>
      <c r="R16895" s="59"/>
    </row>
    <row r="16896" spans="11:18" x14ac:dyDescent="0.2">
      <c r="K16896" s="17">
        <v>16887</v>
      </c>
      <c r="L16896" s="50">
        <v>1.6004047994449984E-3</v>
      </c>
      <c r="M16896" s="50">
        <v>1.6137892295105022E-3</v>
      </c>
      <c r="N16896" s="50">
        <v>4.9599999999999998E-2</v>
      </c>
      <c r="O16896" s="50">
        <v>4.9799999999999997E-2</v>
      </c>
      <c r="R16896" s="59"/>
    </row>
    <row r="16897" spans="11:18" x14ac:dyDescent="0.2">
      <c r="K16897" s="17">
        <v>16888</v>
      </c>
      <c r="L16897" s="50">
        <v>1.6907168458981743E-3</v>
      </c>
      <c r="M16897" s="50">
        <v>1.7034402396457456E-3</v>
      </c>
      <c r="N16897" s="50">
        <v>4.7E-2</v>
      </c>
      <c r="O16897" s="50">
        <v>4.7199999999999999E-2</v>
      </c>
      <c r="R16897" s="59"/>
    </row>
    <row r="16898" spans="11:18" x14ac:dyDescent="0.2">
      <c r="K16898" s="17">
        <v>16889</v>
      </c>
      <c r="L16898" s="50">
        <v>1.8384534612457533E-3</v>
      </c>
      <c r="M16898" s="50">
        <v>1.8530494297616254E-3</v>
      </c>
      <c r="N16898" s="50">
        <v>5.3999999999999999E-2</v>
      </c>
      <c r="O16898" s="50">
        <v>5.4199999999999998E-2</v>
      </c>
      <c r="R16898" s="59"/>
    </row>
    <row r="16899" spans="11:18" x14ac:dyDescent="0.2">
      <c r="K16899" s="17">
        <v>16890</v>
      </c>
      <c r="L16899" s="50">
        <v>1.6908759522585033E-3</v>
      </c>
      <c r="M16899" s="50">
        <v>1.7051390553824227E-3</v>
      </c>
      <c r="N16899" s="50">
        <v>5.2999999999999999E-2</v>
      </c>
      <c r="O16899" s="50">
        <v>5.2999999999999999E-2</v>
      </c>
      <c r="R16899" s="59"/>
    </row>
    <row r="16900" spans="11:18" x14ac:dyDescent="0.2">
      <c r="K16900" s="17">
        <v>16891</v>
      </c>
      <c r="L16900" s="50">
        <v>1.7164238937489717E-3</v>
      </c>
      <c r="M16900" s="50">
        <v>1.7311219209218218E-3</v>
      </c>
      <c r="N16900" s="50">
        <v>5.4399999999999997E-2</v>
      </c>
      <c r="O16900" s="50">
        <v>5.5E-2</v>
      </c>
      <c r="R16900" s="59"/>
    </row>
    <row r="16901" spans="11:18" x14ac:dyDescent="0.2">
      <c r="K16901" s="17">
        <v>16892</v>
      </c>
      <c r="L16901" s="50">
        <v>1.8934631316984731E-3</v>
      </c>
      <c r="M16901" s="50">
        <v>1.9082381055815264E-3</v>
      </c>
      <c r="N16901" s="50">
        <v>5.4600000000000003E-2</v>
      </c>
      <c r="O16901" s="50">
        <v>5.5199999999999999E-2</v>
      </c>
      <c r="R16901" s="59"/>
    </row>
    <row r="16902" spans="11:18" x14ac:dyDescent="0.2">
      <c r="K16902" s="17">
        <v>16893</v>
      </c>
      <c r="L16902" s="50">
        <v>1.5781270271831521E-3</v>
      </c>
      <c r="M16902" s="50">
        <v>1.5903874212709083E-3</v>
      </c>
      <c r="N16902" s="50">
        <v>4.5400000000000003E-2</v>
      </c>
      <c r="O16902" s="50">
        <v>4.5400000000000003E-2</v>
      </c>
      <c r="R16902" s="59"/>
    </row>
    <row r="16903" spans="11:18" x14ac:dyDescent="0.2">
      <c r="K16903" s="17">
        <v>16894</v>
      </c>
      <c r="L16903" s="50">
        <v>1.7989140549913611E-3</v>
      </c>
      <c r="M16903" s="50">
        <v>1.8144591248134433E-3</v>
      </c>
      <c r="N16903" s="50">
        <v>5.7799999999999997E-2</v>
      </c>
      <c r="O16903" s="50">
        <v>5.8000000000000003E-2</v>
      </c>
      <c r="R16903" s="59"/>
    </row>
    <row r="16904" spans="11:18" x14ac:dyDescent="0.2">
      <c r="K16904" s="17">
        <v>16895</v>
      </c>
      <c r="L16904" s="50">
        <v>1.7992711671176228E-3</v>
      </c>
      <c r="M16904" s="50">
        <v>1.8135116684231877E-3</v>
      </c>
      <c r="N16904" s="50">
        <v>5.2600000000000001E-2</v>
      </c>
      <c r="O16904" s="50">
        <v>5.28E-2</v>
      </c>
      <c r="R16904" s="59"/>
    </row>
    <row r="16905" spans="11:18" x14ac:dyDescent="0.2">
      <c r="K16905" s="17">
        <v>16896</v>
      </c>
      <c r="L16905" s="50">
        <v>1.7600466773198655E-3</v>
      </c>
      <c r="M16905" s="50">
        <v>1.773691003227734E-3</v>
      </c>
      <c r="N16905" s="50">
        <v>5.0200000000000002E-2</v>
      </c>
      <c r="O16905" s="50">
        <v>5.0599999999999999E-2</v>
      </c>
      <c r="R16905" s="59"/>
    </row>
    <row r="16906" spans="11:18" x14ac:dyDescent="0.2">
      <c r="K16906" s="17">
        <v>16897</v>
      </c>
      <c r="L16906" s="50">
        <v>1.5589467136781473E-3</v>
      </c>
      <c r="M16906" s="50">
        <v>1.5720870045389311E-3</v>
      </c>
      <c r="N16906" s="50">
        <v>4.82E-2</v>
      </c>
      <c r="O16906" s="50">
        <v>4.9200000000000001E-2</v>
      </c>
      <c r="R16906" s="59"/>
    </row>
    <row r="16907" spans="11:18" x14ac:dyDescent="0.2">
      <c r="K16907" s="17">
        <v>16898</v>
      </c>
      <c r="L16907" s="50">
        <v>1.75353975040655E-3</v>
      </c>
      <c r="M16907" s="50">
        <v>1.7675298541203577E-3</v>
      </c>
      <c r="N16907" s="50">
        <v>5.1799999999999999E-2</v>
      </c>
      <c r="O16907" s="50">
        <v>5.1999999999999998E-2</v>
      </c>
      <c r="R16907" s="59"/>
    </row>
    <row r="16908" spans="11:18" x14ac:dyDescent="0.2">
      <c r="K16908" s="17">
        <v>16899</v>
      </c>
      <c r="L16908" s="50">
        <v>1.7949211740598821E-3</v>
      </c>
      <c r="M16908" s="50">
        <v>1.8092781806066018E-3</v>
      </c>
      <c r="N16908" s="50">
        <v>5.2600000000000001E-2</v>
      </c>
      <c r="O16908" s="50">
        <v>5.3400000000000003E-2</v>
      </c>
      <c r="R16908" s="59"/>
    </row>
    <row r="16909" spans="11:18" x14ac:dyDescent="0.2">
      <c r="K16909" s="17">
        <v>16900</v>
      </c>
      <c r="L16909" s="50">
        <v>1.5188066025871409E-3</v>
      </c>
      <c r="M16909" s="50">
        <v>1.5330812487772839E-3</v>
      </c>
      <c r="N16909" s="50">
        <v>5.3199999999999997E-2</v>
      </c>
      <c r="O16909" s="50">
        <v>5.3600000000000002E-2</v>
      </c>
      <c r="R16909" s="59"/>
    </row>
    <row r="16910" spans="11:18" x14ac:dyDescent="0.2">
      <c r="K16910" s="17">
        <v>16901</v>
      </c>
      <c r="L16910" s="50">
        <v>1.903807873999066E-3</v>
      </c>
      <c r="M16910" s="50">
        <v>1.9195892687016015E-3</v>
      </c>
      <c r="N16910" s="50">
        <v>5.8599999999999999E-2</v>
      </c>
      <c r="O16910" s="50">
        <v>5.8599999999999999E-2</v>
      </c>
      <c r="R16910" s="59"/>
    </row>
    <row r="16911" spans="11:18" x14ac:dyDescent="0.2">
      <c r="K16911" s="17">
        <v>16902</v>
      </c>
      <c r="L16911" s="50">
        <v>1.6332932493582088E-3</v>
      </c>
      <c r="M16911" s="50">
        <v>1.646635707094369E-3</v>
      </c>
      <c r="N16911" s="50">
        <v>4.9200000000000001E-2</v>
      </c>
      <c r="O16911" s="50">
        <v>0.05</v>
      </c>
      <c r="R16911" s="59"/>
    </row>
    <row r="16912" spans="11:18" x14ac:dyDescent="0.2">
      <c r="K16912" s="17">
        <v>16903</v>
      </c>
      <c r="L16912" s="50">
        <v>1.6802947915582659E-3</v>
      </c>
      <c r="M16912" s="50">
        <v>1.6943699600996595E-3</v>
      </c>
      <c r="N16912" s="50">
        <v>5.2200000000000003E-2</v>
      </c>
      <c r="O16912" s="50">
        <v>5.2400000000000002E-2</v>
      </c>
      <c r="R16912" s="59"/>
    </row>
    <row r="16913" spans="11:18" x14ac:dyDescent="0.2">
      <c r="K16913" s="17">
        <v>16904</v>
      </c>
      <c r="L16913" s="50">
        <v>1.6498744144895874E-3</v>
      </c>
      <c r="M16913" s="50">
        <v>1.6629743701370759E-3</v>
      </c>
      <c r="N16913" s="50">
        <v>4.8399999999999999E-2</v>
      </c>
      <c r="O16913" s="50">
        <v>4.8800000000000003E-2</v>
      </c>
      <c r="R16913" s="59"/>
    </row>
    <row r="16914" spans="11:18" x14ac:dyDescent="0.2">
      <c r="K16914" s="17">
        <v>16905</v>
      </c>
      <c r="L16914" s="50">
        <v>1.6117206049282614E-3</v>
      </c>
      <c r="M16914" s="50">
        <v>1.6247783352650025E-3</v>
      </c>
      <c r="N16914" s="50">
        <v>4.8399999999999999E-2</v>
      </c>
      <c r="O16914" s="50">
        <v>4.8599999999999997E-2</v>
      </c>
      <c r="R16914" s="59"/>
    </row>
    <row r="16915" spans="11:18" x14ac:dyDescent="0.2">
      <c r="K16915" s="17">
        <v>16906</v>
      </c>
      <c r="L16915" s="50">
        <v>1.7779815442388641E-3</v>
      </c>
      <c r="M16915" s="50">
        <v>1.7925004196356132E-3</v>
      </c>
      <c r="N16915" s="50">
        <v>5.3800000000000001E-2</v>
      </c>
      <c r="O16915" s="50">
        <v>5.4199999999999998E-2</v>
      </c>
      <c r="R16915" s="59"/>
    </row>
    <row r="16916" spans="11:18" x14ac:dyDescent="0.2">
      <c r="K16916" s="17">
        <v>16907</v>
      </c>
      <c r="L16916" s="50">
        <v>1.8161437017317624E-3</v>
      </c>
      <c r="M16916" s="50">
        <v>1.8300872138628679E-3</v>
      </c>
      <c r="N16916" s="50">
        <v>5.1400000000000001E-2</v>
      </c>
      <c r="O16916" s="50">
        <v>5.1999999999999998E-2</v>
      </c>
      <c r="R16916" s="59"/>
    </row>
    <row r="16917" spans="11:18" x14ac:dyDescent="0.2">
      <c r="K16917" s="17">
        <v>16908</v>
      </c>
      <c r="L16917" s="50">
        <v>1.7525025098370243E-3</v>
      </c>
      <c r="M16917" s="50">
        <v>1.7664813084919957E-3</v>
      </c>
      <c r="N16917" s="50">
        <v>5.1400000000000001E-2</v>
      </c>
      <c r="O16917" s="50">
        <v>5.1999999999999998E-2</v>
      </c>
      <c r="R16917" s="59"/>
    </row>
    <row r="16918" spans="11:18" x14ac:dyDescent="0.2">
      <c r="K16918" s="17">
        <v>16909</v>
      </c>
      <c r="L16918" s="50">
        <v>1.8346615006495483E-3</v>
      </c>
      <c r="M16918" s="50">
        <v>1.8490875723365776E-3</v>
      </c>
      <c r="N16918" s="50">
        <v>5.2999999999999999E-2</v>
      </c>
      <c r="O16918" s="50">
        <v>5.3600000000000002E-2</v>
      </c>
      <c r="R16918" s="59"/>
    </row>
    <row r="16919" spans="11:18" x14ac:dyDescent="0.2">
      <c r="K16919" s="17">
        <v>16910</v>
      </c>
      <c r="L16919" s="50">
        <v>1.9505874609588843E-3</v>
      </c>
      <c r="M16919" s="50">
        <v>1.9657824683928871E-3</v>
      </c>
      <c r="N16919" s="50">
        <v>5.62E-2</v>
      </c>
      <c r="O16919" s="50">
        <v>5.6399999999999999E-2</v>
      </c>
      <c r="R16919" s="59"/>
    </row>
    <row r="16920" spans="11:18" x14ac:dyDescent="0.2">
      <c r="K16920" s="17">
        <v>16911</v>
      </c>
      <c r="L16920" s="50">
        <v>2.1848727808686445E-3</v>
      </c>
      <c r="M16920" s="50">
        <v>2.2004847774487793E-3</v>
      </c>
      <c r="N16920" s="50">
        <v>5.74E-2</v>
      </c>
      <c r="O16920" s="50">
        <v>5.7599999999999998E-2</v>
      </c>
      <c r="R16920" s="59"/>
    </row>
    <row r="16921" spans="11:18" x14ac:dyDescent="0.2">
      <c r="K16921" s="17">
        <v>16912</v>
      </c>
      <c r="L16921" s="50">
        <v>1.9358408933537437E-3</v>
      </c>
      <c r="M16921" s="50">
        <v>1.9506432931178503E-3</v>
      </c>
      <c r="N16921" s="50">
        <v>5.4600000000000003E-2</v>
      </c>
      <c r="O16921" s="50">
        <v>5.4800000000000001E-2</v>
      </c>
      <c r="R16921" s="59"/>
    </row>
    <row r="16922" spans="11:18" x14ac:dyDescent="0.2">
      <c r="K16922" s="17">
        <v>16913</v>
      </c>
      <c r="L16922" s="50">
        <v>1.8689398218842796E-3</v>
      </c>
      <c r="M16922" s="50">
        <v>1.8840779077122433E-3</v>
      </c>
      <c r="N16922" s="50">
        <v>5.6000000000000001E-2</v>
      </c>
      <c r="O16922" s="50">
        <v>5.6399999999999999E-2</v>
      </c>
      <c r="R16922" s="59"/>
    </row>
    <row r="16923" spans="11:18" x14ac:dyDescent="0.2">
      <c r="K16923" s="17">
        <v>16914</v>
      </c>
      <c r="L16923" s="50">
        <v>1.7930367303478495E-3</v>
      </c>
      <c r="M16923" s="50">
        <v>1.8069755976057031E-3</v>
      </c>
      <c r="N16923" s="50">
        <v>5.16E-2</v>
      </c>
      <c r="O16923" s="50">
        <v>5.1799999999999999E-2</v>
      </c>
      <c r="R16923" s="59"/>
    </row>
    <row r="16924" spans="11:18" x14ac:dyDescent="0.2">
      <c r="K16924" s="17">
        <v>16915</v>
      </c>
      <c r="L16924" s="50">
        <v>1.5302501912868144E-3</v>
      </c>
      <c r="M16924" s="50">
        <v>1.5437188268649057E-3</v>
      </c>
      <c r="N16924" s="50">
        <v>4.9799999999999997E-2</v>
      </c>
      <c r="O16924" s="50">
        <v>5.04E-2</v>
      </c>
      <c r="R16924" s="59"/>
    </row>
    <row r="16925" spans="11:18" x14ac:dyDescent="0.2">
      <c r="K16925" s="17">
        <v>16916</v>
      </c>
      <c r="L16925" s="50">
        <v>1.8456252428622271E-3</v>
      </c>
      <c r="M16925" s="50">
        <v>1.8592503105369161E-3</v>
      </c>
      <c r="N16925" s="50">
        <v>5.0200000000000002E-2</v>
      </c>
      <c r="O16925" s="50">
        <v>5.04E-2</v>
      </c>
      <c r="R16925" s="59"/>
    </row>
    <row r="16926" spans="11:18" x14ac:dyDescent="0.2">
      <c r="K16926" s="17">
        <v>16917</v>
      </c>
      <c r="L16926" s="50">
        <v>1.8584776578019547E-3</v>
      </c>
      <c r="M16926" s="50">
        <v>1.8729949913989885E-3</v>
      </c>
      <c r="N16926" s="50">
        <v>5.3400000000000003E-2</v>
      </c>
      <c r="O16926" s="50">
        <v>5.3800000000000001E-2</v>
      </c>
      <c r="R16926" s="59"/>
    </row>
    <row r="16927" spans="11:18" x14ac:dyDescent="0.2">
      <c r="K16927" s="17">
        <v>16918</v>
      </c>
      <c r="L16927" s="50">
        <v>1.7745490465421831E-3</v>
      </c>
      <c r="M16927" s="50">
        <v>1.7889025306178641E-3</v>
      </c>
      <c r="N16927" s="50">
        <v>5.2999999999999999E-2</v>
      </c>
      <c r="O16927" s="50">
        <v>5.3400000000000003E-2</v>
      </c>
      <c r="R16927" s="59"/>
    </row>
    <row r="16928" spans="11:18" x14ac:dyDescent="0.2">
      <c r="K16928" s="17">
        <v>16919</v>
      </c>
      <c r="L16928" s="50">
        <v>1.5989086080136833E-3</v>
      </c>
      <c r="M16928" s="50">
        <v>1.612358654568052E-3</v>
      </c>
      <c r="N16928" s="50">
        <v>4.9799999999999997E-2</v>
      </c>
      <c r="O16928" s="50">
        <v>5.0200000000000002E-2</v>
      </c>
      <c r="R16928" s="59"/>
    </row>
    <row r="16929" spans="11:18" x14ac:dyDescent="0.2">
      <c r="K16929" s="17">
        <v>16920</v>
      </c>
      <c r="L16929" s="50">
        <v>1.3290420994317082E-3</v>
      </c>
      <c r="M16929" s="50">
        <v>1.341912972527017E-3</v>
      </c>
      <c r="N16929" s="50">
        <v>4.7800000000000002E-2</v>
      </c>
      <c r="O16929" s="50">
        <v>4.82E-2</v>
      </c>
      <c r="R16929" s="59"/>
    </row>
    <row r="16930" spans="11:18" x14ac:dyDescent="0.2">
      <c r="K16930" s="17">
        <v>16921</v>
      </c>
      <c r="L16930" s="50">
        <v>1.7738144889005529E-3</v>
      </c>
      <c r="M16930" s="50">
        <v>1.7877422871647355E-3</v>
      </c>
      <c r="N16930" s="50">
        <v>5.1400000000000001E-2</v>
      </c>
      <c r="O16930" s="50">
        <v>5.16E-2</v>
      </c>
      <c r="R16930" s="59"/>
    </row>
    <row r="16931" spans="11:18" x14ac:dyDescent="0.2">
      <c r="K16931" s="17">
        <v>16922</v>
      </c>
      <c r="L16931" s="50">
        <v>1.5836918022392303E-3</v>
      </c>
      <c r="M16931" s="50">
        <v>1.5968851485252116E-3</v>
      </c>
      <c r="N16931" s="50">
        <v>4.9000000000000002E-2</v>
      </c>
      <c r="O16931" s="50">
        <v>4.9000000000000002E-2</v>
      </c>
      <c r="R16931" s="59"/>
    </row>
    <row r="16932" spans="11:18" x14ac:dyDescent="0.2">
      <c r="K16932" s="17">
        <v>16923</v>
      </c>
      <c r="L16932" s="50">
        <v>1.7559948032694133E-3</v>
      </c>
      <c r="M16932" s="50">
        <v>1.7697772433888301E-3</v>
      </c>
      <c r="N16932" s="50">
        <v>5.0799999999999998E-2</v>
      </c>
      <c r="O16932" s="50">
        <v>5.1200000000000002E-2</v>
      </c>
      <c r="R16932" s="59"/>
    </row>
    <row r="16933" spans="11:18" x14ac:dyDescent="0.2">
      <c r="K16933" s="17">
        <v>16924</v>
      </c>
      <c r="L16933" s="50">
        <v>1.7684568333481941E-3</v>
      </c>
      <c r="M16933" s="50">
        <v>1.7822785384139987E-3</v>
      </c>
      <c r="N16933" s="50">
        <v>5.0999999999999997E-2</v>
      </c>
      <c r="O16933" s="50">
        <v>5.1400000000000001E-2</v>
      </c>
      <c r="R16933" s="59"/>
    </row>
    <row r="16934" spans="11:18" x14ac:dyDescent="0.2">
      <c r="K16934" s="17">
        <v>16925</v>
      </c>
      <c r="L16934" s="50">
        <v>1.671987565197012E-3</v>
      </c>
      <c r="M16934" s="50">
        <v>1.6859769112476186E-3</v>
      </c>
      <c r="N16934" s="50">
        <v>5.1400000000000001E-2</v>
      </c>
      <c r="O16934" s="50">
        <v>5.2200000000000003E-2</v>
      </c>
      <c r="R16934" s="59"/>
    </row>
    <row r="16935" spans="11:18" x14ac:dyDescent="0.2">
      <c r="K16935" s="17">
        <v>16926</v>
      </c>
      <c r="L16935" s="50">
        <v>1.8201111932881766E-3</v>
      </c>
      <c r="M16935" s="50">
        <v>1.8340163831672318E-3</v>
      </c>
      <c r="N16935" s="50">
        <v>5.1400000000000001E-2</v>
      </c>
      <c r="O16935" s="50">
        <v>5.16E-2</v>
      </c>
      <c r="R16935" s="59"/>
    </row>
    <row r="16936" spans="11:18" x14ac:dyDescent="0.2">
      <c r="K16936" s="17">
        <v>16927</v>
      </c>
      <c r="L16936" s="50">
        <v>1.9680976508829979E-3</v>
      </c>
      <c r="M16936" s="50">
        <v>1.9828138283211711E-3</v>
      </c>
      <c r="N16936" s="50">
        <v>5.4399999999999997E-2</v>
      </c>
      <c r="O16936" s="50">
        <v>5.4399999999999997E-2</v>
      </c>
      <c r="R16936" s="59"/>
    </row>
    <row r="16937" spans="11:18" x14ac:dyDescent="0.2">
      <c r="K16937" s="17">
        <v>16928</v>
      </c>
      <c r="L16937" s="50">
        <v>1.7276968445092684E-3</v>
      </c>
      <c r="M16937" s="50">
        <v>1.7432355885190112E-3</v>
      </c>
      <c r="N16937" s="50">
        <v>5.7599999999999998E-2</v>
      </c>
      <c r="O16937" s="50">
        <v>5.8200000000000002E-2</v>
      </c>
      <c r="R16937" s="59"/>
    </row>
    <row r="16938" spans="11:18" x14ac:dyDescent="0.2">
      <c r="K16938" s="17">
        <v>16929</v>
      </c>
      <c r="L16938" s="50">
        <v>1.8556927420374084E-3</v>
      </c>
      <c r="M16938" s="50">
        <v>1.8702846110741542E-3</v>
      </c>
      <c r="N16938" s="50">
        <v>5.3800000000000001E-2</v>
      </c>
      <c r="O16938" s="50">
        <v>5.4199999999999998E-2</v>
      </c>
      <c r="R16938" s="59"/>
    </row>
    <row r="16939" spans="11:18" x14ac:dyDescent="0.2">
      <c r="K16939" s="17">
        <v>16930</v>
      </c>
      <c r="L16939" s="50">
        <v>1.470613890933275E-3</v>
      </c>
      <c r="M16939" s="50">
        <v>1.4839253186323068E-3</v>
      </c>
      <c r="N16939" s="50">
        <v>4.9599999999999998E-2</v>
      </c>
      <c r="O16939" s="50">
        <v>4.9599999999999998E-2</v>
      </c>
      <c r="R16939" s="59"/>
    </row>
    <row r="16940" spans="11:18" x14ac:dyDescent="0.2">
      <c r="K16940" s="17">
        <v>16931</v>
      </c>
      <c r="L16940" s="50">
        <v>1.8437808150649883E-3</v>
      </c>
      <c r="M16940" s="50">
        <v>1.8584082134264139E-3</v>
      </c>
      <c r="N16940" s="50">
        <v>5.3800000000000001E-2</v>
      </c>
      <c r="O16940" s="50">
        <v>5.4600000000000003E-2</v>
      </c>
      <c r="R16940" s="59"/>
    </row>
    <row r="16941" spans="11:18" x14ac:dyDescent="0.2">
      <c r="K16941" s="17">
        <v>16932</v>
      </c>
      <c r="L16941" s="50">
        <v>1.8530992323858829E-3</v>
      </c>
      <c r="M16941" s="50">
        <v>1.8674541411450808E-3</v>
      </c>
      <c r="N16941" s="50">
        <v>5.28E-2</v>
      </c>
      <c r="O16941" s="50">
        <v>5.3400000000000003E-2</v>
      </c>
      <c r="R16941" s="59"/>
    </row>
    <row r="16942" spans="11:18" x14ac:dyDescent="0.2">
      <c r="K16942" s="17">
        <v>16933</v>
      </c>
      <c r="L16942" s="50">
        <v>1.8348978586749847E-3</v>
      </c>
      <c r="M16942" s="50">
        <v>1.8500712516695884E-3</v>
      </c>
      <c r="N16942" s="50">
        <v>5.6000000000000001E-2</v>
      </c>
      <c r="O16942" s="50">
        <v>5.6800000000000003E-2</v>
      </c>
      <c r="R16942" s="59"/>
    </row>
    <row r="16943" spans="11:18" x14ac:dyDescent="0.2">
      <c r="K16943" s="17">
        <v>16934</v>
      </c>
      <c r="L16943" s="50">
        <v>1.7684979973582634E-3</v>
      </c>
      <c r="M16943" s="50">
        <v>1.7819852400517049E-3</v>
      </c>
      <c r="N16943" s="50">
        <v>4.9399999999999999E-2</v>
      </c>
      <c r="O16943" s="50">
        <v>5.0200000000000002E-2</v>
      </c>
      <c r="R16943" s="59"/>
    </row>
    <row r="16944" spans="11:18" x14ac:dyDescent="0.2">
      <c r="K16944" s="17">
        <v>16935</v>
      </c>
      <c r="L16944" s="50">
        <v>1.8083892245191096E-3</v>
      </c>
      <c r="M16944" s="50">
        <v>1.8221691668479807E-3</v>
      </c>
      <c r="N16944" s="50">
        <v>5.0799999999999998E-2</v>
      </c>
      <c r="O16944" s="50">
        <v>5.1200000000000002E-2</v>
      </c>
      <c r="R16944" s="59"/>
    </row>
    <row r="16945" spans="11:18" x14ac:dyDescent="0.2">
      <c r="K16945" s="17">
        <v>16936</v>
      </c>
      <c r="L16945" s="50">
        <v>1.6714018567626592E-3</v>
      </c>
      <c r="M16945" s="50">
        <v>1.6850304532222086E-3</v>
      </c>
      <c r="N16945" s="50">
        <v>5.0200000000000002E-2</v>
      </c>
      <c r="O16945" s="50">
        <v>5.0799999999999998E-2</v>
      </c>
      <c r="R16945" s="59"/>
    </row>
    <row r="16946" spans="11:18" x14ac:dyDescent="0.2">
      <c r="K16946" s="17">
        <v>16937</v>
      </c>
      <c r="L16946" s="50">
        <v>1.7070667829684894E-3</v>
      </c>
      <c r="M16946" s="50">
        <v>1.7208992947474321E-3</v>
      </c>
      <c r="N16946" s="50">
        <v>5.1200000000000002E-2</v>
      </c>
      <c r="O16946" s="50">
        <v>5.16E-2</v>
      </c>
      <c r="R16946" s="59"/>
    </row>
    <row r="16947" spans="11:18" x14ac:dyDescent="0.2">
      <c r="K16947" s="17">
        <v>16938</v>
      </c>
      <c r="L16947" s="50">
        <v>1.8669201427255781E-3</v>
      </c>
      <c r="M16947" s="50">
        <v>1.8804133467043189E-3</v>
      </c>
      <c r="N16947" s="50">
        <v>4.9799999999999997E-2</v>
      </c>
      <c r="O16947" s="50">
        <v>4.9799999999999997E-2</v>
      </c>
      <c r="R16947" s="59"/>
    </row>
    <row r="16948" spans="11:18" x14ac:dyDescent="0.2">
      <c r="K16948" s="17">
        <v>16939</v>
      </c>
      <c r="L16948" s="50">
        <v>1.8200505555578288E-3</v>
      </c>
      <c r="M16948" s="50">
        <v>1.8343337970347633E-3</v>
      </c>
      <c r="N16948" s="50">
        <v>5.2600000000000001E-2</v>
      </c>
      <c r="O16948" s="50">
        <v>5.3199999999999997E-2</v>
      </c>
      <c r="R16948" s="59"/>
    </row>
    <row r="16949" spans="11:18" x14ac:dyDescent="0.2">
      <c r="K16949" s="17">
        <v>16940</v>
      </c>
      <c r="L16949" s="50">
        <v>1.9977412678367367E-3</v>
      </c>
      <c r="M16949" s="50">
        <v>2.012415443535121E-3</v>
      </c>
      <c r="N16949" s="50">
        <v>5.4199999999999998E-2</v>
      </c>
      <c r="O16949" s="50">
        <v>5.4199999999999998E-2</v>
      </c>
      <c r="R16949" s="59"/>
    </row>
    <row r="16950" spans="11:18" x14ac:dyDescent="0.2">
      <c r="K16950" s="17">
        <v>16941</v>
      </c>
      <c r="L16950" s="50">
        <v>1.8176114464136806E-3</v>
      </c>
      <c r="M16950" s="50">
        <v>1.831866473529968E-3</v>
      </c>
      <c r="N16950" s="50">
        <v>5.28E-2</v>
      </c>
      <c r="O16950" s="50">
        <v>5.2999999999999999E-2</v>
      </c>
      <c r="R16950" s="59"/>
    </row>
    <row r="16951" spans="11:18" x14ac:dyDescent="0.2">
      <c r="K16951" s="17">
        <v>16942</v>
      </c>
      <c r="L16951" s="50">
        <v>1.4672206903941227E-3</v>
      </c>
      <c r="M16951" s="50">
        <v>1.4794728982125884E-3</v>
      </c>
      <c r="N16951" s="50">
        <v>4.5400000000000003E-2</v>
      </c>
      <c r="O16951" s="50">
        <v>4.5600000000000002E-2</v>
      </c>
      <c r="R16951" s="59"/>
    </row>
    <row r="16952" spans="11:18" x14ac:dyDescent="0.2">
      <c r="K16952" s="17">
        <v>16943</v>
      </c>
      <c r="L16952" s="50">
        <v>1.557536395583307E-3</v>
      </c>
      <c r="M16952" s="50">
        <v>1.5705244845021103E-3</v>
      </c>
      <c r="N16952" s="50">
        <v>4.82E-2</v>
      </c>
      <c r="O16952" s="50">
        <v>4.8599999999999997E-2</v>
      </c>
      <c r="R16952" s="59"/>
    </row>
    <row r="16953" spans="11:18" x14ac:dyDescent="0.2">
      <c r="K16953" s="17">
        <v>16944</v>
      </c>
      <c r="L16953" s="50">
        <v>1.6187024019785987E-3</v>
      </c>
      <c r="M16953" s="50">
        <v>1.6317003200005335E-3</v>
      </c>
      <c r="N16953" s="50">
        <v>4.82E-2</v>
      </c>
      <c r="O16953" s="50">
        <v>4.82E-2</v>
      </c>
      <c r="R16953" s="59"/>
    </row>
    <row r="16954" spans="11:18" x14ac:dyDescent="0.2">
      <c r="K16954" s="17">
        <v>16945</v>
      </c>
      <c r="L16954" s="50">
        <v>1.8251361853387704E-3</v>
      </c>
      <c r="M16954" s="50">
        <v>1.8411206607194608E-3</v>
      </c>
      <c r="N16954" s="50">
        <v>5.8799999999999998E-2</v>
      </c>
      <c r="O16954" s="50">
        <v>5.9799999999999999E-2</v>
      </c>
      <c r="R16954" s="59"/>
    </row>
    <row r="16955" spans="11:18" x14ac:dyDescent="0.2">
      <c r="K16955" s="17">
        <v>16946</v>
      </c>
      <c r="L16955" s="50">
        <v>1.5710173891395846E-3</v>
      </c>
      <c r="M16955" s="50">
        <v>1.584051388655775E-3</v>
      </c>
      <c r="N16955" s="50">
        <v>4.8399999999999999E-2</v>
      </c>
      <c r="O16955" s="50">
        <v>4.8399999999999999E-2</v>
      </c>
      <c r="R16955" s="59"/>
    </row>
    <row r="16956" spans="11:18" x14ac:dyDescent="0.2">
      <c r="K16956" s="17">
        <v>16947</v>
      </c>
      <c r="L16956" s="50">
        <v>1.8374354064561135E-3</v>
      </c>
      <c r="M16956" s="50">
        <v>1.8520203619023651E-3</v>
      </c>
      <c r="N16956" s="50">
        <v>5.3999999999999999E-2</v>
      </c>
      <c r="O16956" s="50">
        <v>5.4399999999999997E-2</v>
      </c>
      <c r="R16956" s="59"/>
    </row>
    <row r="16957" spans="11:18" x14ac:dyDescent="0.2">
      <c r="K16957" s="17">
        <v>16948</v>
      </c>
      <c r="L16957" s="50">
        <v>1.793959562875876E-3</v>
      </c>
      <c r="M16957" s="50">
        <v>1.8077543620895781E-3</v>
      </c>
      <c r="N16957" s="50">
        <v>5.0799999999999998E-2</v>
      </c>
      <c r="O16957" s="50">
        <v>5.1200000000000002E-2</v>
      </c>
      <c r="R16957" s="59"/>
    </row>
    <row r="16958" spans="11:18" x14ac:dyDescent="0.2">
      <c r="K16958" s="17">
        <v>16949</v>
      </c>
      <c r="L16958" s="50">
        <v>1.5566312469995358E-3</v>
      </c>
      <c r="M16958" s="50">
        <v>1.5700509376761597E-3</v>
      </c>
      <c r="N16958" s="50">
        <v>4.9599999999999998E-2</v>
      </c>
      <c r="O16958" s="50">
        <v>0.05</v>
      </c>
      <c r="R16958" s="59"/>
    </row>
    <row r="16959" spans="11:18" x14ac:dyDescent="0.2">
      <c r="K16959" s="17">
        <v>16950</v>
      </c>
      <c r="L16959" s="50">
        <v>1.7187524750383269E-3</v>
      </c>
      <c r="M16959" s="50">
        <v>1.7333351011600648E-3</v>
      </c>
      <c r="N16959" s="50">
        <v>5.4199999999999998E-2</v>
      </c>
      <c r="O16959" s="50">
        <v>5.4199999999999998E-2</v>
      </c>
      <c r="R16959" s="59"/>
    </row>
    <row r="16960" spans="11:18" x14ac:dyDescent="0.2">
      <c r="K16960" s="17">
        <v>16951</v>
      </c>
      <c r="L16960" s="50">
        <v>1.8503381326776822E-3</v>
      </c>
      <c r="M16960" s="50">
        <v>1.8644983752874164E-3</v>
      </c>
      <c r="N16960" s="50">
        <v>5.2400000000000002E-2</v>
      </c>
      <c r="O16960" s="50">
        <v>5.2400000000000002E-2</v>
      </c>
      <c r="R16960" s="59"/>
    </row>
    <row r="16961" spans="11:18" x14ac:dyDescent="0.2">
      <c r="K16961" s="17">
        <v>16952</v>
      </c>
      <c r="L16961" s="50">
        <v>1.6365242034853751E-3</v>
      </c>
      <c r="M16961" s="50">
        <v>1.6510072228698867E-3</v>
      </c>
      <c r="N16961" s="50">
        <v>5.3600000000000002E-2</v>
      </c>
      <c r="O16961" s="50">
        <v>5.4199999999999998E-2</v>
      </c>
      <c r="R16961" s="59"/>
    </row>
    <row r="16962" spans="11:18" x14ac:dyDescent="0.2">
      <c r="K16962" s="17">
        <v>16953</v>
      </c>
      <c r="L16962" s="50">
        <v>1.8422820663027721E-3</v>
      </c>
      <c r="M16962" s="50">
        <v>1.8574616953160406E-3</v>
      </c>
      <c r="N16962" s="50">
        <v>5.62E-2</v>
      </c>
      <c r="O16962" s="50">
        <v>5.6399999999999999E-2</v>
      </c>
      <c r="R16962" s="59"/>
    </row>
    <row r="16963" spans="11:18" x14ac:dyDescent="0.2">
      <c r="K16963" s="17">
        <v>16954</v>
      </c>
      <c r="L16963" s="50">
        <v>1.7826880690828156E-3</v>
      </c>
      <c r="M16963" s="50">
        <v>1.795919862457668E-3</v>
      </c>
      <c r="N16963" s="50">
        <v>4.8800000000000003E-2</v>
      </c>
      <c r="O16963" s="50">
        <v>4.9200000000000001E-2</v>
      </c>
      <c r="R16963" s="59"/>
    </row>
    <row r="16964" spans="11:18" x14ac:dyDescent="0.2">
      <c r="K16964" s="17">
        <v>16955</v>
      </c>
      <c r="L16964" s="50">
        <v>1.7871586903879311E-3</v>
      </c>
      <c r="M16964" s="50">
        <v>1.801266443947283E-3</v>
      </c>
      <c r="N16964" s="50">
        <v>5.1999999999999998E-2</v>
      </c>
      <c r="O16964" s="50">
        <v>5.2400000000000002E-2</v>
      </c>
      <c r="R16964" s="59"/>
    </row>
    <row r="16965" spans="11:18" x14ac:dyDescent="0.2">
      <c r="K16965" s="17">
        <v>16956</v>
      </c>
      <c r="L16965" s="50">
        <v>1.9498908539762677E-3</v>
      </c>
      <c r="M16965" s="50">
        <v>1.9647976056102324E-3</v>
      </c>
      <c r="N16965" s="50">
        <v>5.5E-2</v>
      </c>
      <c r="O16965" s="50">
        <v>5.5399999999999998E-2</v>
      </c>
      <c r="R16965" s="59"/>
    </row>
    <row r="16966" spans="11:18" x14ac:dyDescent="0.2">
      <c r="K16966" s="17">
        <v>16957</v>
      </c>
      <c r="L16966" s="50">
        <v>1.6940465500244379E-3</v>
      </c>
      <c r="M16966" s="50">
        <v>1.707404306557174E-3</v>
      </c>
      <c r="N16966" s="50">
        <v>4.9399999999999999E-2</v>
      </c>
      <c r="O16966" s="50">
        <v>4.9599999999999998E-2</v>
      </c>
      <c r="R16966" s="59"/>
    </row>
    <row r="16967" spans="11:18" x14ac:dyDescent="0.2">
      <c r="K16967" s="17">
        <v>16958</v>
      </c>
      <c r="L16967" s="50">
        <v>2.1034777855687878E-3</v>
      </c>
      <c r="M16967" s="50">
        <v>2.1192164630445564E-3</v>
      </c>
      <c r="N16967" s="50">
        <v>5.8000000000000003E-2</v>
      </c>
      <c r="O16967" s="50">
        <v>5.8599999999999999E-2</v>
      </c>
      <c r="R16967" s="59"/>
    </row>
    <row r="16968" spans="11:18" x14ac:dyDescent="0.2">
      <c r="K16968" s="17">
        <v>16959</v>
      </c>
      <c r="L16968" s="50">
        <v>2.0975411616301403E-3</v>
      </c>
      <c r="M16968" s="50">
        <v>2.1127606961665081E-3</v>
      </c>
      <c r="N16968" s="50">
        <v>5.6000000000000001E-2</v>
      </c>
      <c r="O16968" s="50">
        <v>5.6599999999999998E-2</v>
      </c>
      <c r="R16968" s="59"/>
    </row>
    <row r="16969" spans="11:18" x14ac:dyDescent="0.2">
      <c r="K16969" s="17">
        <v>16960</v>
      </c>
      <c r="L16969" s="50">
        <v>1.673171019009293E-3</v>
      </c>
      <c r="M16969" s="50">
        <v>1.6873970249425914E-3</v>
      </c>
      <c r="N16969" s="50">
        <v>5.2600000000000001E-2</v>
      </c>
      <c r="O16969" s="50">
        <v>5.3400000000000003E-2</v>
      </c>
      <c r="R16969" s="59"/>
    </row>
    <row r="16970" spans="11:18" x14ac:dyDescent="0.2">
      <c r="K16970" s="17">
        <v>16961</v>
      </c>
      <c r="L16970" s="50">
        <v>1.5756810772121169E-3</v>
      </c>
      <c r="M16970" s="50">
        <v>1.5878031019210827E-3</v>
      </c>
      <c r="N16970" s="50">
        <v>4.48E-2</v>
      </c>
      <c r="O16970" s="50">
        <v>4.5199999999999997E-2</v>
      </c>
      <c r="R16970" s="59"/>
    </row>
    <row r="16971" spans="11:18" x14ac:dyDescent="0.2">
      <c r="K16971" s="17">
        <v>16962</v>
      </c>
      <c r="L16971" s="50">
        <v>1.5570184711115956E-3</v>
      </c>
      <c r="M16971" s="50">
        <v>1.5700268593204399E-3</v>
      </c>
      <c r="N16971" s="50">
        <v>4.82E-2</v>
      </c>
      <c r="O16971" s="50">
        <v>4.8599999999999997E-2</v>
      </c>
      <c r="R16971" s="59"/>
    </row>
    <row r="16972" spans="11:18" x14ac:dyDescent="0.2">
      <c r="K16972" s="17">
        <v>16963</v>
      </c>
      <c r="L16972" s="50">
        <v>1.7229323502977181E-3</v>
      </c>
      <c r="M16972" s="50">
        <v>1.7365852219074192E-3</v>
      </c>
      <c r="N16972" s="50">
        <v>5.0599999999999999E-2</v>
      </c>
      <c r="O16972" s="50">
        <v>5.0599999999999999E-2</v>
      </c>
      <c r="R16972" s="59"/>
    </row>
    <row r="16973" spans="11:18" x14ac:dyDescent="0.2">
      <c r="K16973" s="17">
        <v>16964</v>
      </c>
      <c r="L16973" s="50">
        <v>1.6497229115194148E-3</v>
      </c>
      <c r="M16973" s="50">
        <v>1.6633262521134316E-3</v>
      </c>
      <c r="N16973" s="50">
        <v>5.0200000000000002E-2</v>
      </c>
      <c r="O16973" s="50">
        <v>5.0799999999999998E-2</v>
      </c>
      <c r="R16973" s="59"/>
    </row>
    <row r="16974" spans="11:18" x14ac:dyDescent="0.2">
      <c r="K16974" s="17">
        <v>16965</v>
      </c>
      <c r="L16974" s="50">
        <v>1.6185431617414918E-3</v>
      </c>
      <c r="M16974" s="50">
        <v>1.6320662299923819E-3</v>
      </c>
      <c r="N16974" s="50">
        <v>5.0200000000000002E-2</v>
      </c>
      <c r="O16974" s="50">
        <v>5.04E-2</v>
      </c>
      <c r="R16974" s="59"/>
    </row>
    <row r="16975" spans="11:18" x14ac:dyDescent="0.2">
      <c r="K16975" s="17">
        <v>16966</v>
      </c>
      <c r="L16975" s="50">
        <v>1.5153682222921836E-3</v>
      </c>
      <c r="M16975" s="50">
        <v>1.5282287729649036E-3</v>
      </c>
      <c r="N16975" s="50">
        <v>4.7800000000000002E-2</v>
      </c>
      <c r="O16975" s="50">
        <v>4.7800000000000002E-2</v>
      </c>
      <c r="R16975" s="59"/>
    </row>
    <row r="16976" spans="11:18" x14ac:dyDescent="0.2">
      <c r="K16976" s="17">
        <v>16967</v>
      </c>
      <c r="L16976" s="50">
        <v>1.9885036838306414E-3</v>
      </c>
      <c r="M16976" s="50">
        <v>2.0032120910304136E-3</v>
      </c>
      <c r="N16976" s="50">
        <v>5.3800000000000001E-2</v>
      </c>
      <c r="O16976" s="50">
        <v>5.4399999999999997E-2</v>
      </c>
      <c r="R16976" s="59"/>
    </row>
    <row r="16977" spans="11:18" x14ac:dyDescent="0.2">
      <c r="K16977" s="17">
        <v>16968</v>
      </c>
      <c r="L16977" s="50">
        <v>1.5878213910610779E-3</v>
      </c>
      <c r="M16977" s="50">
        <v>1.6015404797946869E-3</v>
      </c>
      <c r="N16977" s="50">
        <v>5.0999999999999997E-2</v>
      </c>
      <c r="O16977" s="50">
        <v>5.1200000000000002E-2</v>
      </c>
      <c r="R16977" s="59"/>
    </row>
    <row r="16978" spans="11:18" x14ac:dyDescent="0.2">
      <c r="K16978" s="17">
        <v>16969</v>
      </c>
      <c r="L16978" s="50">
        <v>1.5281152710495325E-3</v>
      </c>
      <c r="M16978" s="50">
        <v>1.5411132780586677E-3</v>
      </c>
      <c r="N16978" s="50">
        <v>4.82E-2</v>
      </c>
      <c r="O16978" s="50">
        <v>4.8599999999999997E-2</v>
      </c>
      <c r="R16978" s="59"/>
    </row>
    <row r="16979" spans="11:18" x14ac:dyDescent="0.2">
      <c r="K16979" s="17">
        <v>16970</v>
      </c>
      <c r="L16979" s="50">
        <v>1.8490857879321237E-3</v>
      </c>
      <c r="M16979" s="50">
        <v>1.8625872930886143E-3</v>
      </c>
      <c r="N16979" s="50">
        <v>4.9399999999999999E-2</v>
      </c>
      <c r="O16979" s="50">
        <v>5.0200000000000002E-2</v>
      </c>
      <c r="R16979" s="59"/>
    </row>
    <row r="16980" spans="11:18" x14ac:dyDescent="0.2">
      <c r="K16980" s="17">
        <v>16971</v>
      </c>
      <c r="L16980" s="50">
        <v>1.8298081464113143E-3</v>
      </c>
      <c r="M16980" s="50">
        <v>1.8439643053614616E-3</v>
      </c>
      <c r="N16980" s="50">
        <v>5.2200000000000003E-2</v>
      </c>
      <c r="O16980" s="50">
        <v>5.2600000000000001E-2</v>
      </c>
      <c r="R16980" s="59"/>
    </row>
    <row r="16981" spans="11:18" x14ac:dyDescent="0.2">
      <c r="K16981" s="17">
        <v>16972</v>
      </c>
      <c r="L16981" s="50">
        <v>1.9081434217307766E-3</v>
      </c>
      <c r="M16981" s="50">
        <v>1.9244435314280303E-3</v>
      </c>
      <c r="N16981" s="50">
        <v>6.0600000000000001E-2</v>
      </c>
      <c r="O16981" s="50">
        <v>6.0600000000000001E-2</v>
      </c>
      <c r="R16981" s="59"/>
    </row>
    <row r="16982" spans="11:18" x14ac:dyDescent="0.2">
      <c r="K16982" s="17">
        <v>16973</v>
      </c>
      <c r="L16982" s="50">
        <v>1.5796545160880204E-3</v>
      </c>
      <c r="M16982" s="50">
        <v>1.5927948083177736E-3</v>
      </c>
      <c r="N16982" s="50">
        <v>4.8800000000000003E-2</v>
      </c>
      <c r="O16982" s="50">
        <v>4.8800000000000003E-2</v>
      </c>
      <c r="R16982" s="59"/>
    </row>
    <row r="16983" spans="11:18" x14ac:dyDescent="0.2">
      <c r="K16983" s="17">
        <v>16974</v>
      </c>
      <c r="L16983" s="50">
        <v>1.8193574913687581E-3</v>
      </c>
      <c r="M16983" s="50">
        <v>1.8336553334496362E-3</v>
      </c>
      <c r="N16983" s="50">
        <v>5.2600000000000001E-2</v>
      </c>
      <c r="O16983" s="50">
        <v>5.3199999999999997E-2</v>
      </c>
      <c r="R16983" s="59"/>
    </row>
    <row r="16984" spans="11:18" x14ac:dyDescent="0.2">
      <c r="K16984" s="17">
        <v>16975</v>
      </c>
      <c r="L16984" s="50">
        <v>1.7374222608348795E-3</v>
      </c>
      <c r="M16984" s="50">
        <v>1.7518040964893643E-3</v>
      </c>
      <c r="N16984" s="50">
        <v>5.3400000000000003E-2</v>
      </c>
      <c r="O16984" s="50">
        <v>5.3400000000000003E-2</v>
      </c>
      <c r="R16984" s="59"/>
    </row>
    <row r="16985" spans="11:18" x14ac:dyDescent="0.2">
      <c r="K16985" s="17">
        <v>16976</v>
      </c>
      <c r="L16985" s="50">
        <v>1.7613429129716416E-3</v>
      </c>
      <c r="M16985" s="50">
        <v>1.77450479022563E-3</v>
      </c>
      <c r="N16985" s="50">
        <v>4.8599999999999997E-2</v>
      </c>
      <c r="O16985" s="50">
        <v>4.8800000000000003E-2</v>
      </c>
      <c r="R16985" s="59"/>
    </row>
    <row r="16986" spans="11:18" x14ac:dyDescent="0.2">
      <c r="K16986" s="17">
        <v>16977</v>
      </c>
      <c r="L16986" s="50">
        <v>1.827187374002553E-3</v>
      </c>
      <c r="M16986" s="50">
        <v>1.8411887703126165E-3</v>
      </c>
      <c r="N16986" s="50">
        <v>5.1799999999999999E-2</v>
      </c>
      <c r="O16986" s="50">
        <v>5.1999999999999998E-2</v>
      </c>
      <c r="R16986" s="59"/>
    </row>
    <row r="16987" spans="11:18" x14ac:dyDescent="0.2">
      <c r="K16987" s="17">
        <v>16978</v>
      </c>
      <c r="L16987" s="50">
        <v>1.8817564922960542E-3</v>
      </c>
      <c r="M16987" s="50">
        <v>1.8963639375575536E-3</v>
      </c>
      <c r="N16987" s="50">
        <v>5.3999999999999999E-2</v>
      </c>
      <c r="O16987" s="50">
        <v>5.4199999999999998E-2</v>
      </c>
      <c r="R16987" s="59"/>
    </row>
    <row r="16988" spans="11:18" x14ac:dyDescent="0.2">
      <c r="K16988" s="17">
        <v>16979</v>
      </c>
      <c r="L16988" s="50">
        <v>1.7778871546649199E-3</v>
      </c>
      <c r="M16988" s="50">
        <v>1.7924848846674194E-3</v>
      </c>
      <c r="N16988" s="50">
        <v>5.3999999999999999E-2</v>
      </c>
      <c r="O16988" s="50">
        <v>5.4399999999999997E-2</v>
      </c>
      <c r="R16988" s="59"/>
    </row>
    <row r="16989" spans="11:18" x14ac:dyDescent="0.2">
      <c r="K16989" s="17">
        <v>16980</v>
      </c>
      <c r="L16989" s="50">
        <v>1.6438115535646798E-3</v>
      </c>
      <c r="M16989" s="50">
        <v>1.6581275689512105E-3</v>
      </c>
      <c r="N16989" s="50">
        <v>5.3199999999999997E-2</v>
      </c>
      <c r="O16989" s="50">
        <v>5.3600000000000002E-2</v>
      </c>
      <c r="R16989" s="59"/>
    </row>
    <row r="16990" spans="11:18" x14ac:dyDescent="0.2">
      <c r="K16990" s="17">
        <v>16981</v>
      </c>
      <c r="L16990" s="50">
        <v>1.6116657441030237E-3</v>
      </c>
      <c r="M16990" s="50">
        <v>1.6251493067503749E-3</v>
      </c>
      <c r="N16990" s="50">
        <v>0.05</v>
      </c>
      <c r="O16990" s="50">
        <v>5.04E-2</v>
      </c>
      <c r="R16990" s="59"/>
    </row>
    <row r="16991" spans="11:18" x14ac:dyDescent="0.2">
      <c r="K16991" s="17">
        <v>16982</v>
      </c>
      <c r="L16991" s="50">
        <v>1.8290663653186716E-3</v>
      </c>
      <c r="M16991" s="50">
        <v>1.8427484761084532E-3</v>
      </c>
      <c r="N16991" s="50">
        <v>5.04E-2</v>
      </c>
      <c r="O16991" s="50">
        <v>5.0599999999999999E-2</v>
      </c>
      <c r="R16991" s="59"/>
    </row>
    <row r="16992" spans="11:18" x14ac:dyDescent="0.2">
      <c r="K16992" s="17">
        <v>16983</v>
      </c>
      <c r="L16992" s="50">
        <v>1.5440671659534119E-3</v>
      </c>
      <c r="M16992" s="50">
        <v>1.5564282603939248E-3</v>
      </c>
      <c r="N16992" s="50">
        <v>4.5600000000000002E-2</v>
      </c>
      <c r="O16992" s="50">
        <v>4.5999999999999999E-2</v>
      </c>
      <c r="R16992" s="59"/>
    </row>
    <row r="16993" spans="11:18" x14ac:dyDescent="0.2">
      <c r="K16993" s="17">
        <v>16984</v>
      </c>
      <c r="L16993" s="50">
        <v>1.8695736931056946E-3</v>
      </c>
      <c r="M16993" s="50">
        <v>1.8831700732129875E-3</v>
      </c>
      <c r="N16993" s="50">
        <v>0.05</v>
      </c>
      <c r="O16993" s="50">
        <v>5.04E-2</v>
      </c>
      <c r="R16993" s="59"/>
    </row>
    <row r="16994" spans="11:18" x14ac:dyDescent="0.2">
      <c r="K16994" s="17">
        <v>16985</v>
      </c>
      <c r="L16994" s="50">
        <v>1.6595080420337073E-3</v>
      </c>
      <c r="M16994" s="50">
        <v>1.6732952887802768E-3</v>
      </c>
      <c r="N16994" s="50">
        <v>5.1200000000000002E-2</v>
      </c>
      <c r="O16994" s="50">
        <v>5.1200000000000002E-2</v>
      </c>
      <c r="R16994" s="59"/>
    </row>
    <row r="16995" spans="11:18" x14ac:dyDescent="0.2">
      <c r="K16995" s="17">
        <v>16986</v>
      </c>
      <c r="L16995" s="50">
        <v>1.8693777258881376E-3</v>
      </c>
      <c r="M16995" s="50">
        <v>1.8839063209055195E-3</v>
      </c>
      <c r="N16995" s="50">
        <v>5.3800000000000001E-2</v>
      </c>
      <c r="O16995" s="50">
        <v>5.3800000000000001E-2</v>
      </c>
      <c r="R16995" s="59"/>
    </row>
    <row r="16996" spans="11:18" x14ac:dyDescent="0.2">
      <c r="K16996" s="17">
        <v>16987</v>
      </c>
      <c r="L16996" s="50">
        <v>1.7189699585652717E-3</v>
      </c>
      <c r="M16996" s="50">
        <v>1.7331276479611447E-3</v>
      </c>
      <c r="N16996" s="50">
        <v>5.2400000000000002E-2</v>
      </c>
      <c r="O16996" s="50">
        <v>5.2999999999999999E-2</v>
      </c>
      <c r="R16996" s="59"/>
    </row>
    <row r="16997" spans="11:18" x14ac:dyDescent="0.2">
      <c r="K16997" s="17">
        <v>16988</v>
      </c>
      <c r="L16997" s="50">
        <v>1.768375291459742E-3</v>
      </c>
      <c r="M16997" s="50">
        <v>1.7821198869789651E-3</v>
      </c>
      <c r="N16997" s="50">
        <v>5.0599999999999999E-2</v>
      </c>
      <c r="O16997" s="50">
        <v>5.0999999999999997E-2</v>
      </c>
      <c r="R16997" s="59"/>
    </row>
    <row r="16998" spans="11:18" x14ac:dyDescent="0.2">
      <c r="K16998" s="17">
        <v>16989</v>
      </c>
      <c r="L16998" s="50">
        <v>1.748639720979899E-3</v>
      </c>
      <c r="M16998" s="50">
        <v>1.761686443146985E-3</v>
      </c>
      <c r="N16998" s="50">
        <v>4.82E-2</v>
      </c>
      <c r="O16998" s="50">
        <v>4.8399999999999999E-2</v>
      </c>
      <c r="R16998" s="59"/>
    </row>
    <row r="16999" spans="11:18" x14ac:dyDescent="0.2">
      <c r="K16999" s="17">
        <v>16990</v>
      </c>
      <c r="L16999" s="50">
        <v>1.7131383845197178E-3</v>
      </c>
      <c r="M16999" s="50">
        <v>1.7271439932945232E-3</v>
      </c>
      <c r="N16999" s="50">
        <v>5.16E-2</v>
      </c>
      <c r="O16999" s="50">
        <v>5.2400000000000002E-2</v>
      </c>
      <c r="R16999" s="59"/>
    </row>
    <row r="17000" spans="11:18" x14ac:dyDescent="0.2">
      <c r="K17000" s="17">
        <v>16991</v>
      </c>
      <c r="L17000" s="50">
        <v>1.8238045933088784E-3</v>
      </c>
      <c r="M17000" s="50">
        <v>1.838773287346616E-3</v>
      </c>
      <c r="N17000" s="50">
        <v>5.5399999999999998E-2</v>
      </c>
      <c r="O17000" s="50">
        <v>5.6399999999999999E-2</v>
      </c>
      <c r="R17000" s="59"/>
    </row>
    <row r="17001" spans="11:18" x14ac:dyDescent="0.2">
      <c r="K17001" s="17">
        <v>16992</v>
      </c>
      <c r="L17001" s="50">
        <v>1.6514770527197918E-3</v>
      </c>
      <c r="M17001" s="50">
        <v>1.6644339964439873E-3</v>
      </c>
      <c r="N17001" s="50">
        <v>4.8000000000000001E-2</v>
      </c>
      <c r="O17001" s="50">
        <v>4.8000000000000001E-2</v>
      </c>
      <c r="R17001" s="59"/>
    </row>
    <row r="17002" spans="11:18" x14ac:dyDescent="0.2">
      <c r="K17002" s="17">
        <v>16993</v>
      </c>
      <c r="L17002" s="50">
        <v>1.50526828618873E-3</v>
      </c>
      <c r="M17002" s="50">
        <v>1.5180307589691044E-3</v>
      </c>
      <c r="N17002" s="50">
        <v>4.7399999999999998E-2</v>
      </c>
      <c r="O17002" s="50">
        <v>4.7800000000000002E-2</v>
      </c>
      <c r="R17002" s="59"/>
    </row>
    <row r="17003" spans="11:18" x14ac:dyDescent="0.2">
      <c r="K17003" s="17">
        <v>16994</v>
      </c>
      <c r="L17003" s="50">
        <v>1.7050002430781792E-3</v>
      </c>
      <c r="M17003" s="50">
        <v>1.718285125699397E-3</v>
      </c>
      <c r="N17003" s="50">
        <v>4.9200000000000001E-2</v>
      </c>
      <c r="O17003" s="50">
        <v>4.9200000000000001E-2</v>
      </c>
      <c r="R17003" s="59"/>
    </row>
    <row r="17004" spans="11:18" x14ac:dyDescent="0.2">
      <c r="K17004" s="17">
        <v>16995</v>
      </c>
      <c r="L17004" s="50">
        <v>1.8949339881925739E-3</v>
      </c>
      <c r="M17004" s="50">
        <v>1.9094779777899258E-3</v>
      </c>
      <c r="N17004" s="50">
        <v>5.3800000000000001E-2</v>
      </c>
      <c r="O17004" s="50">
        <v>5.3999999999999999E-2</v>
      </c>
      <c r="R17004" s="59"/>
    </row>
    <row r="17005" spans="11:18" x14ac:dyDescent="0.2">
      <c r="K17005" s="17">
        <v>16996</v>
      </c>
      <c r="L17005" s="50">
        <v>1.5673650817196435E-3</v>
      </c>
      <c r="M17005" s="50">
        <v>1.5800899019008249E-3</v>
      </c>
      <c r="N17005" s="50">
        <v>4.6800000000000001E-2</v>
      </c>
      <c r="O17005" s="50">
        <v>4.7600000000000003E-2</v>
      </c>
      <c r="R17005" s="59"/>
    </row>
    <row r="17006" spans="11:18" x14ac:dyDescent="0.2">
      <c r="K17006" s="17">
        <v>16997</v>
      </c>
      <c r="L17006" s="50">
        <v>1.928624492177332E-3</v>
      </c>
      <c r="M17006" s="50">
        <v>1.9436831572441843E-3</v>
      </c>
      <c r="N17006" s="50">
        <v>5.5599999999999997E-2</v>
      </c>
      <c r="O17006" s="50">
        <v>5.5800000000000002E-2</v>
      </c>
      <c r="R17006" s="59"/>
    </row>
    <row r="17007" spans="11:18" x14ac:dyDescent="0.2">
      <c r="K17007" s="17">
        <v>16998</v>
      </c>
      <c r="L17007" s="50">
        <v>1.8220386216210183E-3</v>
      </c>
      <c r="M17007" s="50">
        <v>1.8359990891671839E-3</v>
      </c>
      <c r="N17007" s="50">
        <v>5.1200000000000002E-2</v>
      </c>
      <c r="O17007" s="50">
        <v>5.1799999999999999E-2</v>
      </c>
      <c r="R17007" s="59"/>
    </row>
    <row r="17008" spans="11:18" x14ac:dyDescent="0.2">
      <c r="K17008" s="17">
        <v>16999</v>
      </c>
      <c r="L17008" s="50">
        <v>1.7361605298008111E-3</v>
      </c>
      <c r="M17008" s="50">
        <v>1.7487881034547802E-3</v>
      </c>
      <c r="N17008" s="50">
        <v>4.6399999999999997E-2</v>
      </c>
      <c r="O17008" s="50">
        <v>4.6800000000000001E-2</v>
      </c>
      <c r="R17008" s="59"/>
    </row>
    <row r="17009" spans="11:18" x14ac:dyDescent="0.2">
      <c r="K17009" s="17">
        <v>17000</v>
      </c>
      <c r="L17009" s="50">
        <v>1.9462672817741396E-3</v>
      </c>
      <c r="M17009" s="50">
        <v>1.9610109150502968E-3</v>
      </c>
      <c r="N17009" s="50">
        <v>5.3999999999999999E-2</v>
      </c>
      <c r="O17009" s="50">
        <v>5.5E-2</v>
      </c>
      <c r="R17009" s="59"/>
    </row>
    <row r="17010" spans="11:18" x14ac:dyDescent="0.2">
      <c r="K17010" s="17">
        <v>17001</v>
      </c>
      <c r="L17010" s="50">
        <v>1.8254194402288167E-3</v>
      </c>
      <c r="M17010" s="50">
        <v>1.840076631386908E-3</v>
      </c>
      <c r="N17010" s="50">
        <v>5.4199999999999998E-2</v>
      </c>
      <c r="O17010" s="50">
        <v>5.4600000000000003E-2</v>
      </c>
      <c r="R17010" s="59"/>
    </row>
    <row r="17011" spans="11:18" x14ac:dyDescent="0.2">
      <c r="K17011" s="17">
        <v>17002</v>
      </c>
      <c r="L17011" s="50">
        <v>1.5759177018814319E-3</v>
      </c>
      <c r="M17011" s="50">
        <v>1.5893205508547834E-3</v>
      </c>
      <c r="N17011" s="50">
        <v>4.9599999999999998E-2</v>
      </c>
      <c r="O17011" s="50">
        <v>5.04E-2</v>
      </c>
      <c r="R17011" s="59"/>
    </row>
    <row r="17012" spans="11:18" x14ac:dyDescent="0.2">
      <c r="K17012" s="17">
        <v>17003</v>
      </c>
      <c r="L17012" s="50">
        <v>1.817125868160922E-3</v>
      </c>
      <c r="M17012" s="50">
        <v>1.8311390028140644E-3</v>
      </c>
      <c r="N17012" s="50">
        <v>5.16E-2</v>
      </c>
      <c r="O17012" s="50">
        <v>5.1999999999999998E-2</v>
      </c>
      <c r="R17012" s="59"/>
    </row>
    <row r="17013" spans="11:18" x14ac:dyDescent="0.2">
      <c r="K17013" s="17">
        <v>17004</v>
      </c>
      <c r="L17013" s="50">
        <v>1.9623532231649605E-3</v>
      </c>
      <c r="M17013" s="50">
        <v>1.9773836375059123E-3</v>
      </c>
      <c r="N17013" s="50">
        <v>5.5599999999999997E-2</v>
      </c>
      <c r="O17013" s="50">
        <v>5.5800000000000002E-2</v>
      </c>
      <c r="R17013" s="59"/>
    </row>
    <row r="17014" spans="11:18" x14ac:dyDescent="0.2">
      <c r="K17014" s="17">
        <v>17005</v>
      </c>
      <c r="L17014" s="50">
        <v>1.6194685993957268E-3</v>
      </c>
      <c r="M17014" s="50">
        <v>1.6324150396143117E-3</v>
      </c>
      <c r="N17014" s="50">
        <v>4.8000000000000001E-2</v>
      </c>
      <c r="O17014" s="50">
        <v>4.8000000000000001E-2</v>
      </c>
      <c r="R17014" s="59"/>
    </row>
    <row r="17015" spans="11:18" x14ac:dyDescent="0.2">
      <c r="K17015" s="17">
        <v>17006</v>
      </c>
      <c r="L17015" s="50">
        <v>1.8499925078899534E-3</v>
      </c>
      <c r="M17015" s="50">
        <v>1.863711233100382E-3</v>
      </c>
      <c r="N17015" s="50">
        <v>5.04E-2</v>
      </c>
      <c r="O17015" s="50">
        <v>5.0999999999999997E-2</v>
      </c>
      <c r="R17015" s="59"/>
    </row>
    <row r="17016" spans="11:18" x14ac:dyDescent="0.2">
      <c r="K17016" s="17">
        <v>17007</v>
      </c>
      <c r="L17016" s="50">
        <v>1.5898052015659015E-3</v>
      </c>
      <c r="M17016" s="50">
        <v>1.6032147916283134E-3</v>
      </c>
      <c r="N17016" s="50">
        <v>4.9599999999999998E-2</v>
      </c>
      <c r="O17016" s="50">
        <v>0.05</v>
      </c>
      <c r="R17016" s="59"/>
    </row>
    <row r="17017" spans="11:18" x14ac:dyDescent="0.2">
      <c r="K17017" s="17">
        <v>17008</v>
      </c>
      <c r="L17017" s="50">
        <v>1.6121980916533737E-3</v>
      </c>
      <c r="M17017" s="50">
        <v>1.6249265701826197E-3</v>
      </c>
      <c r="N17017" s="50">
        <v>4.6800000000000001E-2</v>
      </c>
      <c r="O17017" s="50">
        <v>4.7399999999999998E-2</v>
      </c>
      <c r="R17017" s="59"/>
    </row>
    <row r="17018" spans="11:18" x14ac:dyDescent="0.2">
      <c r="K17018" s="17">
        <v>17009</v>
      </c>
      <c r="L17018" s="50">
        <v>1.5482661498330626E-3</v>
      </c>
      <c r="M17018" s="50">
        <v>1.5604116360022897E-3</v>
      </c>
      <c r="N17018" s="50">
        <v>4.48E-2</v>
      </c>
      <c r="O17018" s="50">
        <v>4.5199999999999997E-2</v>
      </c>
      <c r="R17018" s="59"/>
    </row>
    <row r="17019" spans="11:18" x14ac:dyDescent="0.2">
      <c r="K17019" s="17">
        <v>17010</v>
      </c>
      <c r="L17019" s="50">
        <v>1.6398299006661634E-3</v>
      </c>
      <c r="M17019" s="50">
        <v>1.6536106900726598E-3</v>
      </c>
      <c r="N17019" s="50">
        <v>5.1200000000000002E-2</v>
      </c>
      <c r="O17019" s="50">
        <v>5.1200000000000002E-2</v>
      </c>
      <c r="R17019" s="59"/>
    </row>
    <row r="17020" spans="11:18" x14ac:dyDescent="0.2">
      <c r="K17020" s="17">
        <v>17011</v>
      </c>
      <c r="L17020" s="50">
        <v>1.5368272319866369E-3</v>
      </c>
      <c r="M17020" s="50">
        <v>1.5501648396342991E-3</v>
      </c>
      <c r="N17020" s="50">
        <v>4.9399999999999999E-2</v>
      </c>
      <c r="O17020" s="50">
        <v>4.9799999999999997E-2</v>
      </c>
      <c r="R17020" s="59"/>
    </row>
    <row r="17021" spans="11:18" x14ac:dyDescent="0.2">
      <c r="K17021" s="17">
        <v>17012</v>
      </c>
      <c r="L17021" s="50">
        <v>1.7559006907324054E-3</v>
      </c>
      <c r="M17021" s="50">
        <v>1.7696637991732973E-3</v>
      </c>
      <c r="N17021" s="50">
        <v>5.04E-2</v>
      </c>
      <c r="O17021" s="50">
        <v>5.1200000000000002E-2</v>
      </c>
      <c r="R17021" s="59"/>
    </row>
    <row r="17022" spans="11:18" x14ac:dyDescent="0.2">
      <c r="K17022" s="17">
        <v>17013</v>
      </c>
      <c r="L17022" s="50">
        <v>1.5736700513628602E-3</v>
      </c>
      <c r="M17022" s="50">
        <v>1.5866293687520727E-3</v>
      </c>
      <c r="N17022" s="50">
        <v>4.7800000000000002E-2</v>
      </c>
      <c r="O17022" s="50">
        <v>4.82E-2</v>
      </c>
      <c r="R17022" s="59"/>
    </row>
    <row r="17023" spans="11:18" x14ac:dyDescent="0.2">
      <c r="K17023" s="17">
        <v>17014</v>
      </c>
      <c r="L17023" s="50">
        <v>1.8265724848212561E-3</v>
      </c>
      <c r="M17023" s="50">
        <v>1.8404662826374011E-3</v>
      </c>
      <c r="N17023" s="50">
        <v>5.1400000000000001E-2</v>
      </c>
      <c r="O17023" s="50">
        <v>5.1400000000000001E-2</v>
      </c>
      <c r="R17023" s="59"/>
    </row>
    <row r="17024" spans="11:18" x14ac:dyDescent="0.2">
      <c r="K17024" s="17">
        <v>17015</v>
      </c>
      <c r="L17024" s="50">
        <v>1.506839471881569E-3</v>
      </c>
      <c r="M17024" s="50">
        <v>1.5188067739620656E-3</v>
      </c>
      <c r="N17024" s="50">
        <v>4.4200000000000003E-2</v>
      </c>
      <c r="O17024" s="50">
        <v>4.4600000000000001E-2</v>
      </c>
      <c r="R17024" s="59"/>
    </row>
    <row r="17025" spans="11:18" x14ac:dyDescent="0.2">
      <c r="K17025" s="17">
        <v>17016</v>
      </c>
      <c r="L17025" s="50">
        <v>1.8930919022190115E-3</v>
      </c>
      <c r="M17025" s="50">
        <v>1.9072770883650837E-3</v>
      </c>
      <c r="N17025" s="50">
        <v>5.2400000000000002E-2</v>
      </c>
      <c r="O17025" s="50">
        <v>5.2600000000000001E-2</v>
      </c>
      <c r="R17025" s="59"/>
    </row>
    <row r="17026" spans="11:18" x14ac:dyDescent="0.2">
      <c r="K17026" s="17">
        <v>17017</v>
      </c>
      <c r="L17026" s="50">
        <v>1.6926919488054579E-3</v>
      </c>
      <c r="M17026" s="50">
        <v>1.7068119788030802E-3</v>
      </c>
      <c r="N17026" s="50">
        <v>5.2400000000000002E-2</v>
      </c>
      <c r="O17026" s="50">
        <v>5.28E-2</v>
      </c>
      <c r="R17026" s="59"/>
    </row>
    <row r="17027" spans="11:18" x14ac:dyDescent="0.2">
      <c r="K17027" s="17">
        <v>17018</v>
      </c>
      <c r="L17027" s="50">
        <v>1.5134834800498743E-3</v>
      </c>
      <c r="M17027" s="50">
        <v>1.5261363422532164E-3</v>
      </c>
      <c r="N17027" s="50">
        <v>4.6800000000000001E-2</v>
      </c>
      <c r="O17027" s="50">
        <v>4.7E-2</v>
      </c>
      <c r="R17027" s="59"/>
    </row>
    <row r="17028" spans="11:18" x14ac:dyDescent="0.2">
      <c r="K17028" s="17">
        <v>17019</v>
      </c>
      <c r="L17028" s="50">
        <v>1.7723099754965112E-3</v>
      </c>
      <c r="M17028" s="50">
        <v>1.7870421718399715E-3</v>
      </c>
      <c r="N17028" s="50">
        <v>5.4199999999999998E-2</v>
      </c>
      <c r="O17028" s="50">
        <v>5.5E-2</v>
      </c>
      <c r="R17028" s="59"/>
    </row>
    <row r="17029" spans="11:18" x14ac:dyDescent="0.2">
      <c r="K17029" s="17">
        <v>17020</v>
      </c>
      <c r="L17029" s="50">
        <v>1.8387366616634722E-3</v>
      </c>
      <c r="M17029" s="50">
        <v>1.853462118798651E-3</v>
      </c>
      <c r="N17029" s="50">
        <v>5.4600000000000003E-2</v>
      </c>
      <c r="O17029" s="50">
        <v>5.4600000000000003E-2</v>
      </c>
      <c r="R17029" s="59"/>
    </row>
    <row r="17030" spans="11:18" x14ac:dyDescent="0.2">
      <c r="K17030" s="17">
        <v>17021</v>
      </c>
      <c r="L17030" s="50">
        <v>1.7023693435677775E-3</v>
      </c>
      <c r="M17030" s="50">
        <v>1.7159075749862652E-3</v>
      </c>
      <c r="N17030" s="50">
        <v>0.05</v>
      </c>
      <c r="O17030" s="50">
        <v>5.0200000000000002E-2</v>
      </c>
      <c r="R17030" s="59"/>
    </row>
    <row r="17031" spans="11:18" x14ac:dyDescent="0.2">
      <c r="K17031" s="17">
        <v>17022</v>
      </c>
      <c r="L17031" s="50">
        <v>1.8584195155876267E-3</v>
      </c>
      <c r="M17031" s="50">
        <v>1.8725824100859071E-3</v>
      </c>
      <c r="N17031" s="50">
        <v>5.2400000000000002E-2</v>
      </c>
      <c r="O17031" s="50">
        <v>5.2400000000000002E-2</v>
      </c>
      <c r="R17031" s="59"/>
    </row>
    <row r="17032" spans="11:18" x14ac:dyDescent="0.2">
      <c r="K17032" s="17">
        <v>17023</v>
      </c>
      <c r="L17032" s="50">
        <v>1.6367920800037254E-3</v>
      </c>
      <c r="M17032" s="50">
        <v>1.6501239716948011E-3</v>
      </c>
      <c r="N17032" s="50">
        <v>4.9399999999999999E-2</v>
      </c>
      <c r="O17032" s="50">
        <v>4.9799999999999997E-2</v>
      </c>
      <c r="R17032" s="59"/>
    </row>
    <row r="17033" spans="11:18" x14ac:dyDescent="0.2">
      <c r="K17033" s="17">
        <v>17024</v>
      </c>
      <c r="L17033" s="50">
        <v>1.4891614108014633E-3</v>
      </c>
      <c r="M17033" s="50">
        <v>1.5013926110121667E-3</v>
      </c>
      <c r="N17033" s="50">
        <v>4.5400000000000003E-2</v>
      </c>
      <c r="O17033" s="50">
        <v>4.5400000000000003E-2</v>
      </c>
      <c r="R17033" s="59"/>
    </row>
    <row r="17034" spans="11:18" x14ac:dyDescent="0.2">
      <c r="K17034" s="17">
        <v>17025</v>
      </c>
      <c r="L17034" s="50">
        <v>1.7313016208804232E-3</v>
      </c>
      <c r="M17034" s="50">
        <v>1.7448596586143172E-3</v>
      </c>
      <c r="N17034" s="50">
        <v>5.0200000000000002E-2</v>
      </c>
      <c r="O17034" s="50">
        <v>5.04E-2</v>
      </c>
      <c r="R17034" s="59"/>
    </row>
    <row r="17035" spans="11:18" x14ac:dyDescent="0.2">
      <c r="K17035" s="17">
        <v>17026</v>
      </c>
      <c r="L17035" s="50">
        <v>1.8292258603455729E-3</v>
      </c>
      <c r="M17035" s="50">
        <v>1.8432419962043521E-3</v>
      </c>
      <c r="N17035" s="50">
        <v>5.16E-2</v>
      </c>
      <c r="O17035" s="50">
        <v>5.1999999999999998E-2</v>
      </c>
      <c r="R17035" s="59"/>
    </row>
    <row r="17036" spans="11:18" x14ac:dyDescent="0.2">
      <c r="K17036" s="17">
        <v>17027</v>
      </c>
      <c r="L17036" s="50">
        <v>1.7266312421956684E-3</v>
      </c>
      <c r="M17036" s="50">
        <v>1.7406063176814545E-3</v>
      </c>
      <c r="N17036" s="50">
        <v>5.16E-2</v>
      </c>
      <c r="O17036" s="50">
        <v>5.1999999999999998E-2</v>
      </c>
      <c r="R17036" s="59"/>
    </row>
    <row r="17037" spans="11:18" x14ac:dyDescent="0.2">
      <c r="K17037" s="17">
        <v>17028</v>
      </c>
      <c r="L17037" s="50">
        <v>1.6019612314442497E-3</v>
      </c>
      <c r="M17037" s="50">
        <v>1.6161388195350612E-3</v>
      </c>
      <c r="N17037" s="50">
        <v>5.2600000000000001E-2</v>
      </c>
      <c r="O17037" s="50">
        <v>5.28E-2</v>
      </c>
      <c r="R17037" s="59"/>
    </row>
    <row r="17038" spans="11:18" x14ac:dyDescent="0.2">
      <c r="K17038" s="17">
        <v>17029</v>
      </c>
      <c r="L17038" s="50">
        <v>1.8033477808596639E-3</v>
      </c>
      <c r="M17038" s="50">
        <v>1.8168718529329997E-3</v>
      </c>
      <c r="N17038" s="50">
        <v>0.05</v>
      </c>
      <c r="O17038" s="50">
        <v>0.05</v>
      </c>
      <c r="R17038" s="59"/>
    </row>
    <row r="17039" spans="11:18" x14ac:dyDescent="0.2">
      <c r="K17039" s="17">
        <v>17030</v>
      </c>
      <c r="L17039" s="50">
        <v>1.7632624395539868E-3</v>
      </c>
      <c r="M17039" s="50">
        <v>1.7778780078462975E-3</v>
      </c>
      <c r="N17039" s="50">
        <v>5.4199999999999998E-2</v>
      </c>
      <c r="O17039" s="50">
        <v>5.4399999999999997E-2</v>
      </c>
      <c r="R17039" s="59"/>
    </row>
    <row r="17040" spans="11:18" x14ac:dyDescent="0.2">
      <c r="K17040" s="17">
        <v>17031</v>
      </c>
      <c r="L17040" s="50">
        <v>1.4563247206061693E-3</v>
      </c>
      <c r="M17040" s="50">
        <v>1.4687239352571457E-3</v>
      </c>
      <c r="N17040" s="50">
        <v>4.5999999999999999E-2</v>
      </c>
      <c r="O17040" s="50">
        <v>4.6600000000000003E-2</v>
      </c>
      <c r="R17040" s="59"/>
    </row>
    <row r="17041" spans="11:18" x14ac:dyDescent="0.2">
      <c r="K17041" s="17">
        <v>17032</v>
      </c>
      <c r="L17041" s="50">
        <v>1.5481040561956651E-3</v>
      </c>
      <c r="M17041" s="50">
        <v>1.5619644761786986E-3</v>
      </c>
      <c r="N17041" s="50">
        <v>5.1200000000000002E-2</v>
      </c>
      <c r="O17041" s="50">
        <v>5.1799999999999999E-2</v>
      </c>
      <c r="R17041" s="59"/>
    </row>
    <row r="17042" spans="11:18" x14ac:dyDescent="0.2">
      <c r="K17042" s="17">
        <v>17033</v>
      </c>
      <c r="L17042" s="50">
        <v>1.687975670330697E-3</v>
      </c>
      <c r="M17042" s="50">
        <v>1.7015394779116844E-3</v>
      </c>
      <c r="N17042" s="50">
        <v>0.05</v>
      </c>
      <c r="O17042" s="50">
        <v>5.04E-2</v>
      </c>
      <c r="R17042" s="59"/>
    </row>
    <row r="17043" spans="11:18" x14ac:dyDescent="0.2">
      <c r="K17043" s="17">
        <v>17034</v>
      </c>
      <c r="L17043" s="50">
        <v>1.7059763916725157E-3</v>
      </c>
      <c r="M17043" s="50">
        <v>1.7204303823964945E-3</v>
      </c>
      <c r="N17043" s="50">
        <v>5.3400000000000003E-2</v>
      </c>
      <c r="O17043" s="50">
        <v>5.4199999999999998E-2</v>
      </c>
      <c r="R17043" s="59"/>
    </row>
    <row r="17044" spans="11:18" x14ac:dyDescent="0.2">
      <c r="K17044" s="17">
        <v>17035</v>
      </c>
      <c r="L17044" s="50">
        <v>1.6805332254500359E-3</v>
      </c>
      <c r="M17044" s="50">
        <v>1.6949168216238058E-3</v>
      </c>
      <c r="N17044" s="50">
        <v>5.3400000000000003E-2</v>
      </c>
      <c r="O17044" s="50">
        <v>5.3600000000000002E-2</v>
      </c>
      <c r="R17044" s="59"/>
    </row>
    <row r="17045" spans="11:18" x14ac:dyDescent="0.2">
      <c r="K17045" s="17">
        <v>17036</v>
      </c>
      <c r="L17045" s="50">
        <v>1.5068342962199467E-3</v>
      </c>
      <c r="M17045" s="50">
        <v>1.5194106443817521E-3</v>
      </c>
      <c r="N17045" s="50">
        <v>4.5999999999999999E-2</v>
      </c>
      <c r="O17045" s="50">
        <v>4.7E-2</v>
      </c>
      <c r="R17045" s="59"/>
    </row>
    <row r="17046" spans="11:18" x14ac:dyDescent="0.2">
      <c r="K17046" s="17">
        <v>17037</v>
      </c>
      <c r="L17046" s="50">
        <v>1.702796666556588E-3</v>
      </c>
      <c r="M17046" s="50">
        <v>1.7165463891434616E-3</v>
      </c>
      <c r="N17046" s="50">
        <v>5.0999999999999997E-2</v>
      </c>
      <c r="O17046" s="50">
        <v>5.0999999999999997E-2</v>
      </c>
      <c r="R17046" s="59"/>
    </row>
    <row r="17047" spans="11:18" x14ac:dyDescent="0.2">
      <c r="K17047" s="17">
        <v>17038</v>
      </c>
      <c r="L17047" s="50">
        <v>1.8707921643357792E-3</v>
      </c>
      <c r="M17047" s="50">
        <v>1.8847004727453364E-3</v>
      </c>
      <c r="N17047" s="50">
        <v>5.1400000000000001E-2</v>
      </c>
      <c r="O17047" s="50">
        <v>5.1400000000000001E-2</v>
      </c>
      <c r="R17047" s="59"/>
    </row>
    <row r="17048" spans="11:18" x14ac:dyDescent="0.2">
      <c r="K17048" s="17">
        <v>17039</v>
      </c>
      <c r="L17048" s="50">
        <v>1.5062969420409035E-3</v>
      </c>
      <c r="M17048" s="50">
        <v>1.5193930518530641E-3</v>
      </c>
      <c r="N17048" s="50">
        <v>4.8599999999999997E-2</v>
      </c>
      <c r="O17048" s="50">
        <v>4.9000000000000002E-2</v>
      </c>
      <c r="R17048" s="59"/>
    </row>
    <row r="17049" spans="11:18" x14ac:dyDescent="0.2">
      <c r="K17049" s="17">
        <v>17040</v>
      </c>
      <c r="L17049" s="50">
        <v>1.6262181356613546E-3</v>
      </c>
      <c r="M17049" s="50">
        <v>1.6400294051921816E-3</v>
      </c>
      <c r="N17049" s="50">
        <v>5.1200000000000002E-2</v>
      </c>
      <c r="O17049" s="50">
        <v>5.1400000000000001E-2</v>
      </c>
      <c r="R17049" s="59"/>
    </row>
    <row r="17050" spans="11:18" x14ac:dyDescent="0.2">
      <c r="K17050" s="17">
        <v>17041</v>
      </c>
      <c r="L17050" s="50">
        <v>1.7544731957072756E-3</v>
      </c>
      <c r="M17050" s="50">
        <v>1.7682347615875134E-3</v>
      </c>
      <c r="N17050" s="50">
        <v>5.0799999999999998E-2</v>
      </c>
      <c r="O17050" s="50">
        <v>5.0999999999999997E-2</v>
      </c>
      <c r="R17050" s="59"/>
    </row>
    <row r="17051" spans="11:18" x14ac:dyDescent="0.2">
      <c r="K17051" s="17">
        <v>17042</v>
      </c>
      <c r="L17051" s="50">
        <v>1.6545924265435915E-3</v>
      </c>
      <c r="M17051" s="50">
        <v>1.6684679330686272E-3</v>
      </c>
      <c r="N17051" s="50">
        <v>5.1200000000000002E-2</v>
      </c>
      <c r="O17051" s="50">
        <v>5.1999999999999998E-2</v>
      </c>
      <c r="R17051" s="59"/>
    </row>
    <row r="17052" spans="11:18" x14ac:dyDescent="0.2">
      <c r="K17052" s="17">
        <v>17043</v>
      </c>
      <c r="L17052" s="50">
        <v>1.785875050836994E-3</v>
      </c>
      <c r="M17052" s="50">
        <v>1.7993416600418876E-3</v>
      </c>
      <c r="N17052" s="50">
        <v>4.9799999999999997E-2</v>
      </c>
      <c r="O17052" s="50">
        <v>4.9799999999999997E-2</v>
      </c>
      <c r="R17052" s="59"/>
    </row>
    <row r="17053" spans="11:18" x14ac:dyDescent="0.2">
      <c r="K17053" s="17">
        <v>17044</v>
      </c>
      <c r="L17053" s="50">
        <v>1.6839246812052539E-3</v>
      </c>
      <c r="M17053" s="50">
        <v>1.6971906869954986E-3</v>
      </c>
      <c r="N17053" s="50">
        <v>4.9000000000000002E-2</v>
      </c>
      <c r="O17053" s="50">
        <v>4.9200000000000001E-2</v>
      </c>
      <c r="R17053" s="59"/>
    </row>
    <row r="17054" spans="11:18" x14ac:dyDescent="0.2">
      <c r="K17054" s="17">
        <v>17045</v>
      </c>
      <c r="L17054" s="50">
        <v>1.8919653721675761E-3</v>
      </c>
      <c r="M17054" s="50">
        <v>1.9073950973089232E-3</v>
      </c>
      <c r="N17054" s="50">
        <v>5.6800000000000003E-2</v>
      </c>
      <c r="O17054" s="50">
        <v>5.74E-2</v>
      </c>
      <c r="R17054" s="59"/>
    </row>
    <row r="17055" spans="11:18" x14ac:dyDescent="0.2">
      <c r="K17055" s="17">
        <v>17046</v>
      </c>
      <c r="L17055" s="50">
        <v>1.7168723515050494E-3</v>
      </c>
      <c r="M17055" s="50">
        <v>1.7304613983337776E-3</v>
      </c>
      <c r="N17055" s="50">
        <v>5.0200000000000002E-2</v>
      </c>
      <c r="O17055" s="50">
        <v>5.0599999999999999E-2</v>
      </c>
      <c r="R17055" s="59"/>
    </row>
    <row r="17056" spans="11:18" x14ac:dyDescent="0.2">
      <c r="K17056" s="17">
        <v>17047</v>
      </c>
      <c r="L17056" s="50">
        <v>1.3155840699184337E-3</v>
      </c>
      <c r="M17056" s="50">
        <v>1.3271449806315767E-3</v>
      </c>
      <c r="N17056" s="50">
        <v>4.2999999999999997E-2</v>
      </c>
      <c r="O17056" s="50">
        <v>4.3400000000000001E-2</v>
      </c>
      <c r="R17056" s="59"/>
    </row>
    <row r="17057" spans="11:18" x14ac:dyDescent="0.2">
      <c r="K17057" s="17">
        <v>17048</v>
      </c>
      <c r="L17057" s="50">
        <v>1.7511329588629811E-3</v>
      </c>
      <c r="M17057" s="50">
        <v>1.7656522756050823E-3</v>
      </c>
      <c r="N17057" s="50">
        <v>5.3800000000000001E-2</v>
      </c>
      <c r="O17057" s="50">
        <v>5.4199999999999998E-2</v>
      </c>
      <c r="R17057" s="59"/>
    </row>
    <row r="17058" spans="11:18" x14ac:dyDescent="0.2">
      <c r="K17058" s="17">
        <v>17049</v>
      </c>
      <c r="L17058" s="50">
        <v>1.5521897484210481E-3</v>
      </c>
      <c r="M17058" s="50">
        <v>1.5653776186104005E-3</v>
      </c>
      <c r="N17058" s="50">
        <v>4.8800000000000003E-2</v>
      </c>
      <c r="O17058" s="50">
        <v>4.9200000000000001E-2</v>
      </c>
      <c r="R17058" s="59"/>
    </row>
    <row r="17059" spans="11:18" x14ac:dyDescent="0.2">
      <c r="K17059" s="17">
        <v>17050</v>
      </c>
      <c r="L17059" s="50">
        <v>1.6709802902785994E-3</v>
      </c>
      <c r="M17059" s="50">
        <v>1.684719572389536E-3</v>
      </c>
      <c r="N17059" s="50">
        <v>5.0999999999999997E-2</v>
      </c>
      <c r="O17059" s="50">
        <v>5.0999999999999997E-2</v>
      </c>
      <c r="R17059" s="59"/>
    </row>
    <row r="17060" spans="11:18" x14ac:dyDescent="0.2">
      <c r="K17060" s="17">
        <v>17051</v>
      </c>
      <c r="L17060" s="50">
        <v>1.8984975568452779E-3</v>
      </c>
      <c r="M17060" s="50">
        <v>1.9127963892502018E-3</v>
      </c>
      <c r="N17060" s="50">
        <v>5.2400000000000002E-2</v>
      </c>
      <c r="O17060" s="50">
        <v>5.3199999999999997E-2</v>
      </c>
      <c r="R17060" s="59"/>
    </row>
    <row r="17061" spans="11:18" x14ac:dyDescent="0.2">
      <c r="K17061" s="17">
        <v>17052</v>
      </c>
      <c r="L17061" s="50">
        <v>1.5492200224117181E-3</v>
      </c>
      <c r="M17061" s="50">
        <v>1.5627795374839465E-3</v>
      </c>
      <c r="N17061" s="50">
        <v>5.0200000000000002E-2</v>
      </c>
      <c r="O17061" s="50">
        <v>5.0599999999999999E-2</v>
      </c>
      <c r="R17061" s="59"/>
    </row>
    <row r="17062" spans="11:18" x14ac:dyDescent="0.2">
      <c r="K17062" s="17">
        <v>17053</v>
      </c>
      <c r="L17062" s="50">
        <v>2.0372238450939973E-3</v>
      </c>
      <c r="M17062" s="50">
        <v>2.0516250989222151E-3</v>
      </c>
      <c r="N17062" s="50">
        <v>5.28E-2</v>
      </c>
      <c r="O17062" s="50">
        <v>5.3400000000000003E-2</v>
      </c>
      <c r="R17062" s="59"/>
    </row>
    <row r="17063" spans="11:18" x14ac:dyDescent="0.2">
      <c r="K17063" s="17">
        <v>17054</v>
      </c>
      <c r="L17063" s="50">
        <v>1.6239498586329024E-3</v>
      </c>
      <c r="M17063" s="50">
        <v>1.6374100854562633E-3</v>
      </c>
      <c r="N17063" s="50">
        <v>4.9799999999999997E-2</v>
      </c>
      <c r="O17063" s="50">
        <v>5.04E-2</v>
      </c>
      <c r="R17063" s="59"/>
    </row>
    <row r="17064" spans="11:18" x14ac:dyDescent="0.2">
      <c r="K17064" s="17">
        <v>17055</v>
      </c>
      <c r="L17064" s="50">
        <v>1.8977261892034057E-3</v>
      </c>
      <c r="M17064" s="50">
        <v>1.9118509132354674E-3</v>
      </c>
      <c r="N17064" s="50">
        <v>5.2200000000000003E-2</v>
      </c>
      <c r="O17064" s="50">
        <v>5.2400000000000002E-2</v>
      </c>
      <c r="R17064" s="59"/>
    </row>
    <row r="17065" spans="11:18" x14ac:dyDescent="0.2">
      <c r="K17065" s="17">
        <v>17056</v>
      </c>
      <c r="L17065" s="50">
        <v>1.7354801907207963E-3</v>
      </c>
      <c r="M17065" s="50">
        <v>1.7490420314998647E-3</v>
      </c>
      <c r="N17065" s="50">
        <v>0.05</v>
      </c>
      <c r="O17065" s="50">
        <v>5.04E-2</v>
      </c>
      <c r="R17065" s="59"/>
    </row>
    <row r="17066" spans="11:18" x14ac:dyDescent="0.2">
      <c r="K17066" s="17">
        <v>17057</v>
      </c>
      <c r="L17066" s="50">
        <v>1.6601263906025692E-3</v>
      </c>
      <c r="M17066" s="50">
        <v>1.6730242639184578E-3</v>
      </c>
      <c r="N17066" s="50">
        <v>4.7600000000000003E-2</v>
      </c>
      <c r="O17066" s="50">
        <v>4.7800000000000002E-2</v>
      </c>
      <c r="R17066" s="59"/>
    </row>
    <row r="17067" spans="11:18" x14ac:dyDescent="0.2">
      <c r="K17067" s="17">
        <v>17058</v>
      </c>
      <c r="L17067" s="50">
        <v>1.7075260022824618E-3</v>
      </c>
      <c r="M17067" s="50">
        <v>1.7212967485746922E-3</v>
      </c>
      <c r="N17067" s="50">
        <v>5.0799999999999998E-2</v>
      </c>
      <c r="O17067" s="50">
        <v>5.1200000000000002E-2</v>
      </c>
      <c r="R17067" s="59"/>
    </row>
    <row r="17068" spans="11:18" x14ac:dyDescent="0.2">
      <c r="K17068" s="17">
        <v>17059</v>
      </c>
      <c r="L17068" s="50">
        <v>1.9218670160202087E-3</v>
      </c>
      <c r="M17068" s="50">
        <v>1.9362023674822538E-3</v>
      </c>
      <c r="N17068" s="50">
        <v>5.28E-2</v>
      </c>
      <c r="O17068" s="50">
        <v>5.3199999999999997E-2</v>
      </c>
      <c r="R17068" s="59"/>
    </row>
    <row r="17069" spans="11:18" x14ac:dyDescent="0.2">
      <c r="K17069" s="17">
        <v>17060</v>
      </c>
      <c r="L17069" s="50">
        <v>1.6989357657527591E-3</v>
      </c>
      <c r="M17069" s="50">
        <v>1.7127451431949389E-3</v>
      </c>
      <c r="N17069" s="50">
        <v>5.0799999999999998E-2</v>
      </c>
      <c r="O17069" s="50">
        <v>5.1400000000000001E-2</v>
      </c>
      <c r="R17069" s="59"/>
    </row>
    <row r="17070" spans="11:18" x14ac:dyDescent="0.2">
      <c r="K17070" s="17">
        <v>17061</v>
      </c>
      <c r="L17070" s="50">
        <v>1.8296318443186575E-3</v>
      </c>
      <c r="M17070" s="50">
        <v>1.8444555227741021E-3</v>
      </c>
      <c r="N17070" s="50">
        <v>5.4600000000000003E-2</v>
      </c>
      <c r="O17070" s="50">
        <v>5.5399999999999998E-2</v>
      </c>
      <c r="R17070" s="59"/>
    </row>
    <row r="17071" spans="11:18" x14ac:dyDescent="0.2">
      <c r="K17071" s="17">
        <v>17062</v>
      </c>
      <c r="L17071" s="50">
        <v>1.6146636767581015E-3</v>
      </c>
      <c r="M17071" s="50">
        <v>1.6279189156279731E-3</v>
      </c>
      <c r="N17071" s="50">
        <v>4.9200000000000001E-2</v>
      </c>
      <c r="O17071" s="50">
        <v>4.9200000000000001E-2</v>
      </c>
      <c r="R17071" s="59"/>
    </row>
    <row r="17072" spans="11:18" x14ac:dyDescent="0.2">
      <c r="K17072" s="17">
        <v>17063</v>
      </c>
      <c r="L17072" s="50">
        <v>1.6697048669483E-3</v>
      </c>
      <c r="M17072" s="50">
        <v>1.6842411128168192E-3</v>
      </c>
      <c r="N17072" s="50">
        <v>5.3999999999999999E-2</v>
      </c>
      <c r="O17072" s="50">
        <v>5.4399999999999997E-2</v>
      </c>
      <c r="R17072" s="59"/>
    </row>
    <row r="17073" spans="11:18" x14ac:dyDescent="0.2">
      <c r="K17073" s="17">
        <v>17064</v>
      </c>
      <c r="L17073" s="50">
        <v>1.6799230980388455E-3</v>
      </c>
      <c r="M17073" s="50">
        <v>1.6928523607834705E-3</v>
      </c>
      <c r="N17073" s="50">
        <v>4.7399999999999998E-2</v>
      </c>
      <c r="O17073" s="50">
        <v>4.82E-2</v>
      </c>
      <c r="R17073" s="59"/>
    </row>
    <row r="17074" spans="11:18" x14ac:dyDescent="0.2">
      <c r="K17074" s="17">
        <v>17065</v>
      </c>
      <c r="L17074" s="50">
        <v>1.7232257457310328E-3</v>
      </c>
      <c r="M17074" s="50">
        <v>1.737033901306017E-3</v>
      </c>
      <c r="N17074" s="50">
        <v>5.1200000000000002E-2</v>
      </c>
      <c r="O17074" s="50">
        <v>5.1200000000000002E-2</v>
      </c>
      <c r="R17074" s="59"/>
    </row>
    <row r="17075" spans="11:18" x14ac:dyDescent="0.2">
      <c r="K17075" s="17">
        <v>17066</v>
      </c>
      <c r="L17075" s="50">
        <v>1.5785152784833912E-3</v>
      </c>
      <c r="M17075" s="50">
        <v>1.5909309876631771E-3</v>
      </c>
      <c r="N17075" s="50">
        <v>4.5999999999999999E-2</v>
      </c>
      <c r="O17075" s="50">
        <v>4.5999999999999999E-2</v>
      </c>
      <c r="R17075" s="59"/>
    </row>
    <row r="17076" spans="11:18" x14ac:dyDescent="0.2">
      <c r="K17076" s="17">
        <v>17067</v>
      </c>
      <c r="L17076" s="50">
        <v>2.1176768947843518E-3</v>
      </c>
      <c r="M17076" s="50">
        <v>2.1329610501541994E-3</v>
      </c>
      <c r="N17076" s="50">
        <v>5.6399999999999999E-2</v>
      </c>
      <c r="O17076" s="50">
        <v>5.6599999999999998E-2</v>
      </c>
      <c r="R17076" s="59"/>
    </row>
    <row r="17077" spans="11:18" x14ac:dyDescent="0.2">
      <c r="K17077" s="17">
        <v>17068</v>
      </c>
      <c r="L17077" s="50">
        <v>1.5297174144469209E-3</v>
      </c>
      <c r="M17077" s="50">
        <v>1.5438185160481688E-3</v>
      </c>
      <c r="N17077" s="50">
        <v>5.2400000000000002E-2</v>
      </c>
      <c r="O17077" s="50">
        <v>5.2600000000000001E-2</v>
      </c>
      <c r="R17077" s="59"/>
    </row>
    <row r="17078" spans="11:18" x14ac:dyDescent="0.2">
      <c r="K17078" s="17">
        <v>17069</v>
      </c>
      <c r="L17078" s="50">
        <v>1.5929703645308952E-3</v>
      </c>
      <c r="M17078" s="50">
        <v>1.6062164860002515E-3</v>
      </c>
      <c r="N17078" s="50">
        <v>4.9000000000000002E-2</v>
      </c>
      <c r="O17078" s="50">
        <v>4.9200000000000001E-2</v>
      </c>
      <c r="R17078" s="59"/>
    </row>
    <row r="17079" spans="11:18" x14ac:dyDescent="0.2">
      <c r="K17079" s="17">
        <v>17070</v>
      </c>
      <c r="L17079" s="50">
        <v>2.1321830848077218E-3</v>
      </c>
      <c r="M17079" s="50">
        <v>2.1474703988246593E-3</v>
      </c>
      <c r="N17079" s="50">
        <v>5.6399999999999999E-2</v>
      </c>
      <c r="O17079" s="50">
        <v>5.6399999999999999E-2</v>
      </c>
      <c r="R17079" s="59"/>
    </row>
    <row r="17080" spans="11:18" x14ac:dyDescent="0.2">
      <c r="K17080" s="17">
        <v>17071</v>
      </c>
      <c r="L17080" s="50">
        <v>1.8369721590917073E-3</v>
      </c>
      <c r="M17080" s="50">
        <v>1.8525043828700586E-3</v>
      </c>
      <c r="N17080" s="50">
        <v>5.7599999999999998E-2</v>
      </c>
      <c r="O17080" s="50">
        <v>5.7799999999999997E-2</v>
      </c>
      <c r="R17080" s="59"/>
    </row>
    <row r="17081" spans="11:18" x14ac:dyDescent="0.2">
      <c r="K17081" s="17">
        <v>17072</v>
      </c>
      <c r="L17081" s="50">
        <v>1.6602842305457888E-3</v>
      </c>
      <c r="M17081" s="50">
        <v>1.6736578981617727E-3</v>
      </c>
      <c r="N17081" s="50">
        <v>4.9599999999999998E-2</v>
      </c>
      <c r="O17081" s="50">
        <v>4.9599999999999998E-2</v>
      </c>
      <c r="R17081" s="59"/>
    </row>
    <row r="17082" spans="11:18" x14ac:dyDescent="0.2">
      <c r="K17082" s="17">
        <v>17073</v>
      </c>
      <c r="L17082" s="50">
        <v>1.5022651483490035E-3</v>
      </c>
      <c r="M17082" s="50">
        <v>1.5152643194510445E-3</v>
      </c>
      <c r="N17082" s="50">
        <v>4.82E-2</v>
      </c>
      <c r="O17082" s="50">
        <v>4.8599999999999997E-2</v>
      </c>
      <c r="R17082" s="59"/>
    </row>
    <row r="17083" spans="11:18" x14ac:dyDescent="0.2">
      <c r="K17083" s="17">
        <v>17074</v>
      </c>
      <c r="L17083" s="50">
        <v>1.7534574612129536E-3</v>
      </c>
      <c r="M17083" s="50">
        <v>1.7665815749054146E-3</v>
      </c>
      <c r="N17083" s="50">
        <v>4.8399999999999999E-2</v>
      </c>
      <c r="O17083" s="50">
        <v>4.8800000000000003E-2</v>
      </c>
      <c r="R17083" s="59"/>
    </row>
    <row r="17084" spans="11:18" x14ac:dyDescent="0.2">
      <c r="K17084" s="17">
        <v>17075</v>
      </c>
      <c r="L17084" s="50">
        <v>1.7509715721583583E-3</v>
      </c>
      <c r="M17084" s="50">
        <v>1.7646048021297367E-3</v>
      </c>
      <c r="N17084" s="50">
        <v>5.04E-2</v>
      </c>
      <c r="O17084" s="50">
        <v>5.0599999999999999E-2</v>
      </c>
      <c r="R17084" s="59"/>
    </row>
    <row r="17085" spans="11:18" x14ac:dyDescent="0.2">
      <c r="K17085" s="17">
        <v>17076</v>
      </c>
      <c r="L17085" s="50">
        <v>1.7008648624672403E-3</v>
      </c>
      <c r="M17085" s="50">
        <v>1.7144177982169747E-3</v>
      </c>
      <c r="N17085" s="50">
        <v>5.0200000000000002E-2</v>
      </c>
      <c r="O17085" s="50">
        <v>5.04E-2</v>
      </c>
      <c r="R17085" s="59"/>
    </row>
    <row r="17086" spans="11:18" x14ac:dyDescent="0.2">
      <c r="K17086" s="17">
        <v>17077</v>
      </c>
      <c r="L17086" s="50">
        <v>1.4469613475558993E-3</v>
      </c>
      <c r="M17086" s="50">
        <v>1.4596959921999414E-3</v>
      </c>
      <c r="N17086" s="50">
        <v>4.7399999999999998E-2</v>
      </c>
      <c r="O17086" s="50">
        <v>4.7399999999999998E-2</v>
      </c>
      <c r="R17086" s="59"/>
    </row>
    <row r="17087" spans="11:18" x14ac:dyDescent="0.2">
      <c r="K17087" s="17">
        <v>17078</v>
      </c>
      <c r="L17087" s="50">
        <v>1.5993582656843102E-3</v>
      </c>
      <c r="M17087" s="50">
        <v>1.6130417588218105E-3</v>
      </c>
      <c r="N17087" s="50">
        <v>5.04E-2</v>
      </c>
      <c r="O17087" s="50">
        <v>5.1200000000000002E-2</v>
      </c>
      <c r="R17087" s="59"/>
    </row>
    <row r="17088" spans="11:18" x14ac:dyDescent="0.2">
      <c r="K17088" s="17">
        <v>17079</v>
      </c>
      <c r="L17088" s="50">
        <v>1.7185843660937092E-3</v>
      </c>
      <c r="M17088" s="50">
        <v>1.7314543290588961E-3</v>
      </c>
      <c r="N17088" s="50">
        <v>4.7399999999999998E-2</v>
      </c>
      <c r="O17088" s="50">
        <v>4.8000000000000001E-2</v>
      </c>
      <c r="R17088" s="59"/>
    </row>
    <row r="17089" spans="11:18" x14ac:dyDescent="0.2">
      <c r="K17089" s="17">
        <v>17080</v>
      </c>
      <c r="L17089" s="50">
        <v>1.8838032992187631E-3</v>
      </c>
      <c r="M17089" s="50">
        <v>1.8974718563675586E-3</v>
      </c>
      <c r="N17089" s="50">
        <v>0.05</v>
      </c>
      <c r="O17089" s="50">
        <v>5.0999999999999997E-2</v>
      </c>
      <c r="R17089" s="59"/>
    </row>
    <row r="17090" spans="11:18" x14ac:dyDescent="0.2">
      <c r="K17090" s="17">
        <v>17081</v>
      </c>
      <c r="L17090" s="50">
        <v>2.0096082992328568E-3</v>
      </c>
      <c r="M17090" s="50">
        <v>2.0249588490544343E-3</v>
      </c>
      <c r="N17090" s="50">
        <v>5.6800000000000003E-2</v>
      </c>
      <c r="O17090" s="50">
        <v>5.6800000000000003E-2</v>
      </c>
      <c r="R17090" s="59"/>
    </row>
    <row r="17091" spans="11:18" x14ac:dyDescent="0.2">
      <c r="K17091" s="17">
        <v>17082</v>
      </c>
      <c r="L17091" s="50">
        <v>1.6494461861900867E-3</v>
      </c>
      <c r="M17091" s="50">
        <v>1.6622472758015708E-3</v>
      </c>
      <c r="N17091" s="50">
        <v>4.7399999999999998E-2</v>
      </c>
      <c r="O17091" s="50">
        <v>4.7399999999999998E-2</v>
      </c>
      <c r="R17091" s="59"/>
    </row>
    <row r="17092" spans="11:18" x14ac:dyDescent="0.2">
      <c r="K17092" s="17">
        <v>17083</v>
      </c>
      <c r="L17092" s="50">
        <v>1.5459445302630631E-3</v>
      </c>
      <c r="M17092" s="50">
        <v>1.5588006189444694E-3</v>
      </c>
      <c r="N17092" s="50">
        <v>4.7600000000000003E-2</v>
      </c>
      <c r="O17092" s="50">
        <v>4.7800000000000002E-2</v>
      </c>
      <c r="R17092" s="59"/>
    </row>
    <row r="17093" spans="11:18" x14ac:dyDescent="0.2">
      <c r="K17093" s="17">
        <v>17084</v>
      </c>
      <c r="L17093" s="50">
        <v>1.7743711769039098E-3</v>
      </c>
      <c r="M17093" s="50">
        <v>1.7885736320543502E-3</v>
      </c>
      <c r="N17093" s="50">
        <v>5.2600000000000001E-2</v>
      </c>
      <c r="O17093" s="50">
        <v>5.28E-2</v>
      </c>
      <c r="R17093" s="59"/>
    </row>
    <row r="17094" spans="11:18" x14ac:dyDescent="0.2">
      <c r="K17094" s="17">
        <v>17085</v>
      </c>
      <c r="L17094" s="50">
        <v>1.7137021132189751E-3</v>
      </c>
      <c r="M17094" s="50">
        <v>1.7275440196621509E-3</v>
      </c>
      <c r="N17094" s="50">
        <v>5.1200000000000002E-2</v>
      </c>
      <c r="O17094" s="50">
        <v>5.1400000000000001E-2</v>
      </c>
      <c r="R17094" s="59"/>
    </row>
    <row r="17095" spans="11:18" x14ac:dyDescent="0.2">
      <c r="K17095" s="17">
        <v>17086</v>
      </c>
      <c r="L17095" s="50">
        <v>1.6526552693216061E-3</v>
      </c>
      <c r="M17095" s="50">
        <v>1.6657460975764021E-3</v>
      </c>
      <c r="N17095" s="50">
        <v>4.82E-2</v>
      </c>
      <c r="O17095" s="50">
        <v>4.8599999999999997E-2</v>
      </c>
      <c r="R17095" s="59"/>
    </row>
    <row r="17096" spans="11:18" x14ac:dyDescent="0.2">
      <c r="K17096" s="17">
        <v>17087</v>
      </c>
      <c r="L17096" s="50">
        <v>1.6980059400282818E-3</v>
      </c>
      <c r="M17096" s="50">
        <v>1.7110675357541649E-3</v>
      </c>
      <c r="N17096" s="50">
        <v>4.8000000000000001E-2</v>
      </c>
      <c r="O17096" s="50">
        <v>4.8800000000000003E-2</v>
      </c>
      <c r="R17096" s="59"/>
    </row>
    <row r="17097" spans="11:18" x14ac:dyDescent="0.2">
      <c r="K17097" s="17">
        <v>17088</v>
      </c>
      <c r="L17097" s="50">
        <v>1.7105832553091374E-3</v>
      </c>
      <c r="M17097" s="50">
        <v>1.7240221917699187E-3</v>
      </c>
      <c r="N17097" s="50">
        <v>4.9599999999999998E-2</v>
      </c>
      <c r="O17097" s="50">
        <v>5.0200000000000002E-2</v>
      </c>
      <c r="R17097" s="59"/>
    </row>
    <row r="17098" spans="11:18" x14ac:dyDescent="0.2">
      <c r="K17098" s="17">
        <v>17089</v>
      </c>
      <c r="L17098" s="50">
        <v>1.494536214205734E-3</v>
      </c>
      <c r="M17098" s="50">
        <v>1.5078617299083153E-3</v>
      </c>
      <c r="N17098" s="50">
        <v>4.9399999999999999E-2</v>
      </c>
      <c r="O17098" s="50">
        <v>4.9799999999999997E-2</v>
      </c>
      <c r="R17098" s="59"/>
    </row>
    <row r="17099" spans="11:18" x14ac:dyDescent="0.2">
      <c r="K17099" s="17">
        <v>17090</v>
      </c>
      <c r="L17099" s="50">
        <v>1.8285122240875174E-3</v>
      </c>
      <c r="M17099" s="50">
        <v>1.8429867624024923E-3</v>
      </c>
      <c r="N17099" s="50">
        <v>5.3600000000000002E-2</v>
      </c>
      <c r="O17099" s="50">
        <v>5.3999999999999999E-2</v>
      </c>
      <c r="R17099" s="59"/>
    </row>
    <row r="17100" spans="11:18" x14ac:dyDescent="0.2">
      <c r="K17100" s="17">
        <v>17091</v>
      </c>
      <c r="L17100" s="50">
        <v>1.558470634013721E-3</v>
      </c>
      <c r="M17100" s="50">
        <v>1.5717099569254611E-3</v>
      </c>
      <c r="N17100" s="50">
        <v>4.9000000000000002E-2</v>
      </c>
      <c r="O17100" s="50">
        <v>4.9399999999999999E-2</v>
      </c>
      <c r="R17100" s="59"/>
    </row>
    <row r="17101" spans="11:18" x14ac:dyDescent="0.2">
      <c r="K17101" s="17">
        <v>17092</v>
      </c>
      <c r="L17101" s="50">
        <v>1.7790558179980973E-3</v>
      </c>
      <c r="M17101" s="50">
        <v>1.793803055432731E-3</v>
      </c>
      <c r="N17101" s="50">
        <v>5.4600000000000003E-2</v>
      </c>
      <c r="O17101" s="50">
        <v>5.5E-2</v>
      </c>
      <c r="R17101" s="59"/>
    </row>
    <row r="17102" spans="11:18" x14ac:dyDescent="0.2">
      <c r="K17102" s="17">
        <v>17093</v>
      </c>
      <c r="L17102" s="50">
        <v>1.8285144099427664E-3</v>
      </c>
      <c r="M17102" s="50">
        <v>1.8437124625320849E-3</v>
      </c>
      <c r="N17102" s="50">
        <v>5.6399999999999999E-2</v>
      </c>
      <c r="O17102" s="50">
        <v>5.6599999999999998E-2</v>
      </c>
      <c r="R17102" s="59"/>
    </row>
    <row r="17103" spans="11:18" x14ac:dyDescent="0.2">
      <c r="K17103" s="17">
        <v>17094</v>
      </c>
      <c r="L17103" s="50">
        <v>1.6300365517006199E-3</v>
      </c>
      <c r="M17103" s="50">
        <v>1.6433931918404588E-3</v>
      </c>
      <c r="N17103" s="50">
        <v>4.9399999999999999E-2</v>
      </c>
      <c r="O17103" s="50">
        <v>4.9799999999999997E-2</v>
      </c>
      <c r="R17103" s="59"/>
    </row>
    <row r="17104" spans="11:18" x14ac:dyDescent="0.2">
      <c r="K17104" s="17">
        <v>17095</v>
      </c>
      <c r="L17104" s="50">
        <v>1.710788274885719E-3</v>
      </c>
      <c r="M17104" s="50">
        <v>1.7233208601073475E-3</v>
      </c>
      <c r="N17104" s="50">
        <v>4.6199999999999998E-2</v>
      </c>
      <c r="O17104" s="50">
        <v>4.6399999999999997E-2</v>
      </c>
      <c r="R17104" s="59"/>
    </row>
    <row r="17105" spans="11:18" x14ac:dyDescent="0.2">
      <c r="K17105" s="17">
        <v>17096</v>
      </c>
      <c r="L17105" s="50">
        <v>1.7397037197149413E-3</v>
      </c>
      <c r="M17105" s="50">
        <v>1.7535690117313006E-3</v>
      </c>
      <c r="N17105" s="50">
        <v>5.1400000000000001E-2</v>
      </c>
      <c r="O17105" s="50">
        <v>5.1400000000000001E-2</v>
      </c>
      <c r="R17105" s="59"/>
    </row>
    <row r="17106" spans="11:18" x14ac:dyDescent="0.2">
      <c r="K17106" s="17">
        <v>17097</v>
      </c>
      <c r="L17106" s="50">
        <v>1.7389226932421156E-3</v>
      </c>
      <c r="M17106" s="50">
        <v>1.7537673727149163E-3</v>
      </c>
      <c r="N17106" s="50">
        <v>5.5E-2</v>
      </c>
      <c r="O17106" s="50">
        <v>5.5399999999999998E-2</v>
      </c>
      <c r="R17106" s="59"/>
    </row>
    <row r="17107" spans="11:18" x14ac:dyDescent="0.2">
      <c r="K17107" s="17">
        <v>17098</v>
      </c>
      <c r="L17107" s="50">
        <v>1.5698598119600589E-3</v>
      </c>
      <c r="M17107" s="50">
        <v>1.5830811350195742E-3</v>
      </c>
      <c r="N17107" s="50">
        <v>4.8800000000000003E-2</v>
      </c>
      <c r="O17107" s="50">
        <v>4.9200000000000001E-2</v>
      </c>
      <c r="R17107" s="59"/>
    </row>
    <row r="17108" spans="11:18" x14ac:dyDescent="0.2">
      <c r="K17108" s="17">
        <v>17099</v>
      </c>
      <c r="L17108" s="50">
        <v>1.9855688689526876E-3</v>
      </c>
      <c r="M17108" s="50">
        <v>2.0010067192317389E-3</v>
      </c>
      <c r="N17108" s="50">
        <v>5.7000000000000002E-2</v>
      </c>
      <c r="O17108" s="50">
        <v>5.7200000000000001E-2</v>
      </c>
      <c r="R17108" s="59"/>
    </row>
    <row r="17109" spans="11:18" x14ac:dyDescent="0.2">
      <c r="K17109" s="17">
        <v>17100</v>
      </c>
      <c r="L17109" s="50">
        <v>1.7163035688399074E-3</v>
      </c>
      <c r="M17109" s="50">
        <v>1.7310159201744152E-3</v>
      </c>
      <c r="N17109" s="50">
        <v>5.4600000000000003E-2</v>
      </c>
      <c r="O17109" s="50">
        <v>5.4800000000000001E-2</v>
      </c>
      <c r="R17109" s="59"/>
    </row>
    <row r="17110" spans="11:18" x14ac:dyDescent="0.2">
      <c r="K17110" s="17">
        <v>17101</v>
      </c>
      <c r="L17110" s="50">
        <v>1.8516231386779658E-3</v>
      </c>
      <c r="M17110" s="50">
        <v>1.8663133393540506E-3</v>
      </c>
      <c r="N17110" s="50">
        <v>5.4199999999999998E-2</v>
      </c>
      <c r="O17110" s="50">
        <v>5.4600000000000003E-2</v>
      </c>
      <c r="R17110" s="59"/>
    </row>
    <row r="17111" spans="11:18" x14ac:dyDescent="0.2">
      <c r="K17111" s="17">
        <v>17102</v>
      </c>
      <c r="L17111" s="50">
        <v>1.6809223563978564E-3</v>
      </c>
      <c r="M17111" s="50">
        <v>1.6941993379119716E-3</v>
      </c>
      <c r="N17111" s="50">
        <v>4.9200000000000001E-2</v>
      </c>
      <c r="O17111" s="50">
        <v>4.9200000000000001E-2</v>
      </c>
      <c r="R17111" s="59"/>
    </row>
    <row r="17112" spans="11:18" x14ac:dyDescent="0.2">
      <c r="K17112" s="17">
        <v>17103</v>
      </c>
      <c r="L17112" s="50">
        <v>1.5450909825612984E-3</v>
      </c>
      <c r="M17112" s="50">
        <v>1.5582926266013881E-3</v>
      </c>
      <c r="N17112" s="50">
        <v>4.9000000000000002E-2</v>
      </c>
      <c r="O17112" s="50">
        <v>4.9200000000000001E-2</v>
      </c>
      <c r="R17112" s="59"/>
    </row>
    <row r="17113" spans="11:18" x14ac:dyDescent="0.2">
      <c r="K17113" s="17">
        <v>17104</v>
      </c>
      <c r="L17113" s="50">
        <v>1.9009351645892427E-3</v>
      </c>
      <c r="M17113" s="50">
        <v>1.9152426625172196E-3</v>
      </c>
      <c r="N17113" s="50">
        <v>5.28E-2</v>
      </c>
      <c r="O17113" s="50">
        <v>5.2999999999999999E-2</v>
      </c>
      <c r="R17113" s="59"/>
    </row>
    <row r="17114" spans="11:18" x14ac:dyDescent="0.2">
      <c r="K17114" s="17">
        <v>17105</v>
      </c>
      <c r="L17114" s="50">
        <v>1.4880722057112386E-3</v>
      </c>
      <c r="M17114" s="50">
        <v>1.5018474892888622E-3</v>
      </c>
      <c r="N17114" s="50">
        <v>5.0999999999999997E-2</v>
      </c>
      <c r="O17114" s="50">
        <v>5.16E-2</v>
      </c>
      <c r="R17114" s="59"/>
    </row>
    <row r="17115" spans="11:18" x14ac:dyDescent="0.2">
      <c r="K17115" s="17">
        <v>17106</v>
      </c>
      <c r="L17115" s="50">
        <v>1.7376232417915781E-3</v>
      </c>
      <c r="M17115" s="50">
        <v>1.7507718398383754E-3</v>
      </c>
      <c r="N17115" s="50">
        <v>4.82E-2</v>
      </c>
      <c r="O17115" s="50">
        <v>4.9200000000000001E-2</v>
      </c>
      <c r="R17115" s="59"/>
    </row>
    <row r="17116" spans="11:18" x14ac:dyDescent="0.2">
      <c r="K17116" s="17">
        <v>17107</v>
      </c>
      <c r="L17116" s="50">
        <v>1.7615735841293358E-3</v>
      </c>
      <c r="M17116" s="50">
        <v>1.7751874065480113E-3</v>
      </c>
      <c r="N17116" s="50">
        <v>5.04E-2</v>
      </c>
      <c r="O17116" s="50">
        <v>5.04E-2</v>
      </c>
      <c r="R17116" s="59"/>
    </row>
    <row r="17117" spans="11:18" x14ac:dyDescent="0.2">
      <c r="K17117" s="17">
        <v>17108</v>
      </c>
      <c r="L17117" s="50">
        <v>1.655397688832209E-3</v>
      </c>
      <c r="M17117" s="50">
        <v>1.6689583020193563E-3</v>
      </c>
      <c r="N17117" s="50">
        <v>5.0200000000000002E-2</v>
      </c>
      <c r="O17117" s="50">
        <v>5.0599999999999999E-2</v>
      </c>
      <c r="R17117" s="59"/>
    </row>
    <row r="17118" spans="11:18" x14ac:dyDescent="0.2">
      <c r="K17118" s="17">
        <v>17109</v>
      </c>
      <c r="L17118" s="50">
        <v>1.5870547815664744E-3</v>
      </c>
      <c r="M17118" s="50">
        <v>1.6007155911957351E-3</v>
      </c>
      <c r="N17118" s="50">
        <v>5.0200000000000002E-2</v>
      </c>
      <c r="O17118" s="50">
        <v>5.0999999999999997E-2</v>
      </c>
      <c r="R17118" s="59"/>
    </row>
    <row r="17119" spans="11:18" x14ac:dyDescent="0.2">
      <c r="K17119" s="17">
        <v>17110</v>
      </c>
      <c r="L17119" s="50">
        <v>1.6773916948884526E-3</v>
      </c>
      <c r="M17119" s="50">
        <v>1.6900175489382586E-3</v>
      </c>
      <c r="N17119" s="50">
        <v>4.6600000000000003E-2</v>
      </c>
      <c r="O17119" s="50">
        <v>4.7E-2</v>
      </c>
      <c r="R17119" s="59"/>
    </row>
    <row r="17120" spans="11:18" x14ac:dyDescent="0.2">
      <c r="K17120" s="17">
        <v>17111</v>
      </c>
      <c r="L17120" s="50">
        <v>1.868468374853651E-3</v>
      </c>
      <c r="M17120" s="50">
        <v>1.882686296093043E-3</v>
      </c>
      <c r="N17120" s="50">
        <v>5.2600000000000001E-2</v>
      </c>
      <c r="O17120" s="50">
        <v>5.2600000000000001E-2</v>
      </c>
      <c r="R17120" s="59"/>
    </row>
    <row r="17121" spans="11:18" x14ac:dyDescent="0.2">
      <c r="K17121" s="17">
        <v>17112</v>
      </c>
      <c r="L17121" s="50">
        <v>1.8261721097252938E-3</v>
      </c>
      <c r="M17121" s="50">
        <v>1.8406347976825895E-3</v>
      </c>
      <c r="N17121" s="50">
        <v>5.3600000000000002E-2</v>
      </c>
      <c r="O17121" s="50">
        <v>5.3600000000000002E-2</v>
      </c>
      <c r="R17121" s="59"/>
    </row>
    <row r="17122" spans="11:18" x14ac:dyDescent="0.2">
      <c r="K17122" s="17">
        <v>17113</v>
      </c>
      <c r="L17122" s="50">
        <v>1.7203454309466426E-3</v>
      </c>
      <c r="M17122" s="50">
        <v>1.7351045629122211E-3</v>
      </c>
      <c r="N17122" s="50">
        <v>5.4600000000000003E-2</v>
      </c>
      <c r="O17122" s="50">
        <v>5.5E-2</v>
      </c>
      <c r="R17122" s="59"/>
    </row>
    <row r="17123" spans="11:18" x14ac:dyDescent="0.2">
      <c r="K17123" s="17">
        <v>17114</v>
      </c>
      <c r="L17123" s="50">
        <v>1.9319590514339274E-3</v>
      </c>
      <c r="M17123" s="50">
        <v>1.9467862617224092E-3</v>
      </c>
      <c r="N17123" s="50">
        <v>5.4600000000000003E-2</v>
      </c>
      <c r="O17123" s="50">
        <v>5.5399999999999998E-2</v>
      </c>
      <c r="R17123" s="59"/>
    </row>
    <row r="17124" spans="11:18" x14ac:dyDescent="0.2">
      <c r="K17124" s="17">
        <v>17115</v>
      </c>
      <c r="L17124" s="50">
        <v>1.81692633660926E-3</v>
      </c>
      <c r="M17124" s="50">
        <v>1.8312028200079742E-3</v>
      </c>
      <c r="N17124" s="50">
        <v>5.2400000000000002E-2</v>
      </c>
      <c r="O17124" s="50">
        <v>5.3400000000000003E-2</v>
      </c>
      <c r="R17124" s="59"/>
    </row>
    <row r="17125" spans="11:18" x14ac:dyDescent="0.2">
      <c r="K17125" s="17">
        <v>17116</v>
      </c>
      <c r="L17125" s="50">
        <v>1.6238404892943421E-3</v>
      </c>
      <c r="M17125" s="50">
        <v>1.6369008275958247E-3</v>
      </c>
      <c r="N17125" s="50">
        <v>4.82E-2</v>
      </c>
      <c r="O17125" s="50">
        <v>4.8599999999999997E-2</v>
      </c>
      <c r="R17125" s="59"/>
    </row>
    <row r="17126" spans="11:18" x14ac:dyDescent="0.2">
      <c r="K17126" s="17">
        <v>17117</v>
      </c>
      <c r="L17126" s="50">
        <v>1.5451117909321922E-3</v>
      </c>
      <c r="M17126" s="50">
        <v>1.5583819327340527E-3</v>
      </c>
      <c r="N17126" s="50">
        <v>4.9200000000000001E-2</v>
      </c>
      <c r="O17126" s="50">
        <v>4.9399999999999999E-2</v>
      </c>
      <c r="R17126" s="59"/>
    </row>
    <row r="17127" spans="11:18" x14ac:dyDescent="0.2">
      <c r="K17127" s="17">
        <v>17118</v>
      </c>
      <c r="L17127" s="50">
        <v>1.5523358889148976E-3</v>
      </c>
      <c r="M17127" s="50">
        <v>1.5645878196956999E-3</v>
      </c>
      <c r="N17127" s="50">
        <v>4.5400000000000003E-2</v>
      </c>
      <c r="O17127" s="50">
        <v>4.5400000000000003E-2</v>
      </c>
      <c r="R17127" s="59"/>
    </row>
    <row r="17128" spans="11:18" x14ac:dyDescent="0.2">
      <c r="K17128" s="17">
        <v>17119</v>
      </c>
      <c r="L17128" s="50">
        <v>1.6535016279199503E-3</v>
      </c>
      <c r="M17128" s="50">
        <v>1.6666992689534127E-3</v>
      </c>
      <c r="N17128" s="50">
        <v>4.8800000000000003E-2</v>
      </c>
      <c r="O17128" s="50">
        <v>4.9399999999999999E-2</v>
      </c>
      <c r="R17128" s="59"/>
    </row>
    <row r="17129" spans="11:18" x14ac:dyDescent="0.2">
      <c r="K17129" s="17">
        <v>17120</v>
      </c>
      <c r="L17129" s="50">
        <v>1.4828077921006275E-3</v>
      </c>
      <c r="M17129" s="50">
        <v>1.4958738303782048E-3</v>
      </c>
      <c r="N17129" s="50">
        <v>4.8599999999999997E-2</v>
      </c>
      <c r="O17129" s="50">
        <v>4.8800000000000003E-2</v>
      </c>
      <c r="R17129" s="59"/>
    </row>
    <row r="17130" spans="11:18" x14ac:dyDescent="0.2">
      <c r="K17130" s="17">
        <v>17121</v>
      </c>
      <c r="L17130" s="50">
        <v>1.5390977208163531E-3</v>
      </c>
      <c r="M17130" s="50">
        <v>1.552939752738184E-3</v>
      </c>
      <c r="N17130" s="50">
        <v>5.1400000000000001E-2</v>
      </c>
      <c r="O17130" s="50">
        <v>5.16E-2</v>
      </c>
      <c r="R17130" s="59"/>
    </row>
    <row r="17131" spans="11:18" x14ac:dyDescent="0.2">
      <c r="K17131" s="17">
        <v>17122</v>
      </c>
      <c r="L17131" s="50">
        <v>1.6448494117526518E-3</v>
      </c>
      <c r="M17131" s="50">
        <v>1.6576573275502351E-3</v>
      </c>
      <c r="N17131" s="50">
        <v>4.7199999999999999E-2</v>
      </c>
      <c r="O17131" s="50">
        <v>4.7600000000000003E-2</v>
      </c>
      <c r="R17131" s="59"/>
    </row>
    <row r="17132" spans="11:18" x14ac:dyDescent="0.2">
      <c r="K17132" s="17">
        <v>17123</v>
      </c>
      <c r="L17132" s="50">
        <v>1.7027067604704848E-3</v>
      </c>
      <c r="M17132" s="50">
        <v>1.7161489768417195E-3</v>
      </c>
      <c r="N17132" s="50">
        <v>4.9599999999999998E-2</v>
      </c>
      <c r="O17132" s="50">
        <v>0.05</v>
      </c>
      <c r="R17132" s="59"/>
    </row>
    <row r="17133" spans="11:18" x14ac:dyDescent="0.2">
      <c r="K17133" s="17">
        <v>17124</v>
      </c>
      <c r="L17133" s="50">
        <v>1.744538843007685E-3</v>
      </c>
      <c r="M17133" s="50">
        <v>1.7601620232372348E-3</v>
      </c>
      <c r="N17133" s="50">
        <v>5.8000000000000003E-2</v>
      </c>
      <c r="O17133" s="50">
        <v>5.8200000000000002E-2</v>
      </c>
      <c r="R17133" s="59"/>
    </row>
    <row r="17134" spans="11:18" x14ac:dyDescent="0.2">
      <c r="K17134" s="17">
        <v>17125</v>
      </c>
      <c r="L17134" s="50">
        <v>1.627516539157238E-3</v>
      </c>
      <c r="M17134" s="50">
        <v>1.6410010352273094E-3</v>
      </c>
      <c r="N17134" s="50">
        <v>4.9599999999999998E-2</v>
      </c>
      <c r="O17134" s="50">
        <v>5.0200000000000002E-2</v>
      </c>
      <c r="R17134" s="59"/>
    </row>
    <row r="17135" spans="11:18" x14ac:dyDescent="0.2">
      <c r="K17135" s="17">
        <v>17126</v>
      </c>
      <c r="L17135" s="50">
        <v>1.7598427545336556E-3</v>
      </c>
      <c r="M17135" s="50">
        <v>1.7744171638371963E-3</v>
      </c>
      <c r="N17135" s="50">
        <v>5.3800000000000001E-2</v>
      </c>
      <c r="O17135" s="50">
        <v>5.4399999999999997E-2</v>
      </c>
      <c r="R17135" s="59"/>
    </row>
    <row r="17136" spans="11:18" x14ac:dyDescent="0.2">
      <c r="K17136" s="17">
        <v>17127</v>
      </c>
      <c r="L17136" s="50">
        <v>1.4520702876752629E-3</v>
      </c>
      <c r="M17136" s="50">
        <v>1.465819644624835E-3</v>
      </c>
      <c r="N17136" s="50">
        <v>5.1200000000000002E-2</v>
      </c>
      <c r="O17136" s="50">
        <v>5.1400000000000001E-2</v>
      </c>
      <c r="R17136" s="59"/>
    </row>
    <row r="17137" spans="11:18" x14ac:dyDescent="0.2">
      <c r="K17137" s="17">
        <v>17128</v>
      </c>
      <c r="L17137" s="50">
        <v>1.8344615427422031E-3</v>
      </c>
      <c r="M17137" s="50">
        <v>1.8485428365768769E-3</v>
      </c>
      <c r="N17137" s="50">
        <v>5.1999999999999998E-2</v>
      </c>
      <c r="O17137" s="50">
        <v>5.2200000000000003E-2</v>
      </c>
      <c r="R17137" s="59"/>
    </row>
    <row r="17138" spans="11:18" x14ac:dyDescent="0.2">
      <c r="K17138" s="17">
        <v>17129</v>
      </c>
      <c r="L17138" s="50">
        <v>1.7930517614992262E-3</v>
      </c>
      <c r="M17138" s="50">
        <v>1.8068851226298638E-3</v>
      </c>
      <c r="N17138" s="50">
        <v>5.1200000000000002E-2</v>
      </c>
      <c r="O17138" s="50">
        <v>5.1400000000000001E-2</v>
      </c>
      <c r="R17138" s="59"/>
    </row>
    <row r="17139" spans="11:18" x14ac:dyDescent="0.2">
      <c r="K17139" s="17">
        <v>17130</v>
      </c>
      <c r="L17139" s="50">
        <v>1.753898340323563E-3</v>
      </c>
      <c r="M17139" s="50">
        <v>1.7690097917799346E-3</v>
      </c>
      <c r="N17139" s="50">
        <v>5.62E-2</v>
      </c>
      <c r="O17139" s="50">
        <v>5.62E-2</v>
      </c>
      <c r="R17139" s="59"/>
    </row>
    <row r="17140" spans="11:18" x14ac:dyDescent="0.2">
      <c r="K17140" s="17">
        <v>17131</v>
      </c>
      <c r="L17140" s="50">
        <v>1.6678832974626864E-3</v>
      </c>
      <c r="M17140" s="50">
        <v>1.6815431536421417E-3</v>
      </c>
      <c r="N17140" s="50">
        <v>5.0599999999999999E-2</v>
      </c>
      <c r="O17140" s="50">
        <v>5.0999999999999997E-2</v>
      </c>
      <c r="R17140" s="59"/>
    </row>
    <row r="17141" spans="11:18" x14ac:dyDescent="0.2">
      <c r="K17141" s="17">
        <v>17132</v>
      </c>
      <c r="L17141" s="50">
        <v>1.9350108377926081E-3</v>
      </c>
      <c r="M17141" s="50">
        <v>1.950251044190471E-3</v>
      </c>
      <c r="N17141" s="50">
        <v>5.62E-2</v>
      </c>
      <c r="O17141" s="50">
        <v>5.6599999999999998E-2</v>
      </c>
      <c r="R17141" s="59"/>
    </row>
    <row r="17142" spans="11:18" x14ac:dyDescent="0.2">
      <c r="K17142" s="17">
        <v>17133</v>
      </c>
      <c r="L17142" s="50">
        <v>1.8938175207473115E-3</v>
      </c>
      <c r="M17142" s="50">
        <v>1.9082737549563447E-3</v>
      </c>
      <c r="N17142" s="50">
        <v>5.3400000000000003E-2</v>
      </c>
      <c r="O17142" s="50">
        <v>5.3600000000000002E-2</v>
      </c>
      <c r="R17142" s="59"/>
    </row>
    <row r="17143" spans="11:18" x14ac:dyDescent="0.2">
      <c r="K17143" s="17">
        <v>17134</v>
      </c>
      <c r="L17143" s="50">
        <v>1.7201401436803441E-3</v>
      </c>
      <c r="M17143" s="50">
        <v>1.7335851821158141E-3</v>
      </c>
      <c r="N17143" s="50">
        <v>4.9799999999999997E-2</v>
      </c>
      <c r="O17143" s="50">
        <v>4.9799999999999997E-2</v>
      </c>
      <c r="R17143" s="59"/>
    </row>
    <row r="17144" spans="11:18" x14ac:dyDescent="0.2">
      <c r="K17144" s="17">
        <v>17135</v>
      </c>
      <c r="L17144" s="50">
        <v>1.7430624187814566E-3</v>
      </c>
      <c r="M17144" s="50">
        <v>1.7567366030737986E-3</v>
      </c>
      <c r="N17144" s="50">
        <v>5.04E-2</v>
      </c>
      <c r="O17144" s="50">
        <v>5.0799999999999998E-2</v>
      </c>
      <c r="R17144" s="59"/>
    </row>
    <row r="17145" spans="11:18" x14ac:dyDescent="0.2">
      <c r="K17145" s="17">
        <v>17136</v>
      </c>
      <c r="L17145" s="50">
        <v>2.0679214463187527E-3</v>
      </c>
      <c r="M17145" s="50">
        <v>2.0835386448332721E-3</v>
      </c>
      <c r="N17145" s="50">
        <v>5.7599999999999998E-2</v>
      </c>
      <c r="O17145" s="50">
        <v>5.7799999999999997E-2</v>
      </c>
      <c r="R17145" s="59"/>
    </row>
    <row r="17146" spans="11:18" x14ac:dyDescent="0.2">
      <c r="K17146" s="17">
        <v>17137</v>
      </c>
      <c r="L17146" s="50">
        <v>1.6777021712649589E-3</v>
      </c>
      <c r="M17146" s="50">
        <v>1.6912599721093391E-3</v>
      </c>
      <c r="N17146" s="50">
        <v>0.05</v>
      </c>
      <c r="O17146" s="50">
        <v>5.0599999999999999E-2</v>
      </c>
      <c r="R17146" s="59"/>
    </row>
    <row r="17147" spans="11:18" x14ac:dyDescent="0.2">
      <c r="K17147" s="17">
        <v>17138</v>
      </c>
      <c r="L17147" s="50">
        <v>1.52385817768494E-3</v>
      </c>
      <c r="M17147" s="50">
        <v>1.5374776805929134E-3</v>
      </c>
      <c r="N17147" s="50">
        <v>5.04E-2</v>
      </c>
      <c r="O17147" s="50">
        <v>5.0999999999999997E-2</v>
      </c>
      <c r="R17147" s="59"/>
    </row>
    <row r="17148" spans="11:18" x14ac:dyDescent="0.2">
      <c r="K17148" s="17">
        <v>17139</v>
      </c>
      <c r="L17148" s="50">
        <v>1.900496407298644E-3</v>
      </c>
      <c r="M17148" s="50">
        <v>1.9144661923215008E-3</v>
      </c>
      <c r="N17148" s="50">
        <v>5.16E-2</v>
      </c>
      <c r="O17148" s="50">
        <v>5.16E-2</v>
      </c>
      <c r="R17148" s="59"/>
    </row>
    <row r="17149" spans="11:18" x14ac:dyDescent="0.2">
      <c r="K17149" s="17">
        <v>17140</v>
      </c>
      <c r="L17149" s="50">
        <v>1.7846452634350566E-3</v>
      </c>
      <c r="M17149" s="50">
        <v>1.7985368472928627E-3</v>
      </c>
      <c r="N17149" s="50">
        <v>5.1400000000000001E-2</v>
      </c>
      <c r="O17149" s="50">
        <v>5.16E-2</v>
      </c>
      <c r="R17149" s="59"/>
    </row>
    <row r="17150" spans="11:18" x14ac:dyDescent="0.2">
      <c r="K17150" s="17">
        <v>17141</v>
      </c>
      <c r="L17150" s="50">
        <v>1.5264253569421764E-3</v>
      </c>
      <c r="M17150" s="50">
        <v>1.5394621676194443E-3</v>
      </c>
      <c r="N17150" s="50">
        <v>4.8399999999999999E-2</v>
      </c>
      <c r="O17150" s="50">
        <v>4.8599999999999997E-2</v>
      </c>
      <c r="R17150" s="59"/>
    </row>
    <row r="17151" spans="11:18" x14ac:dyDescent="0.2">
      <c r="K17151" s="17">
        <v>17142</v>
      </c>
      <c r="L17151" s="50">
        <v>1.7959120662385149E-3</v>
      </c>
      <c r="M17151" s="50">
        <v>1.8098992613625655E-3</v>
      </c>
      <c r="N17151" s="50">
        <v>5.1799999999999999E-2</v>
      </c>
      <c r="O17151" s="50">
        <v>5.1799999999999999E-2</v>
      </c>
      <c r="R17151" s="59"/>
    </row>
    <row r="17152" spans="11:18" x14ac:dyDescent="0.2">
      <c r="K17152" s="17">
        <v>17143</v>
      </c>
      <c r="L17152" s="50">
        <v>1.8497757629701275E-3</v>
      </c>
      <c r="M17152" s="50">
        <v>1.8646753535492859E-3</v>
      </c>
      <c r="N17152" s="50">
        <v>5.5E-2</v>
      </c>
      <c r="O17152" s="50">
        <v>5.5599999999999997E-2</v>
      </c>
      <c r="R17152" s="59"/>
    </row>
    <row r="17153" spans="11:18" x14ac:dyDescent="0.2">
      <c r="K17153" s="17">
        <v>17144</v>
      </c>
      <c r="L17153" s="50">
        <v>1.5044743002575543E-3</v>
      </c>
      <c r="M17153" s="50">
        <v>1.516899931424189E-3</v>
      </c>
      <c r="N17153" s="50">
        <v>4.5999999999999999E-2</v>
      </c>
      <c r="O17153" s="50">
        <v>4.6199999999999998E-2</v>
      </c>
      <c r="R17153" s="59"/>
    </row>
    <row r="17154" spans="11:18" x14ac:dyDescent="0.2">
      <c r="K17154" s="17">
        <v>17145</v>
      </c>
      <c r="L17154" s="50">
        <v>1.7390631921173007E-3</v>
      </c>
      <c r="M17154" s="50">
        <v>1.7537889678394482E-3</v>
      </c>
      <c r="N17154" s="50">
        <v>5.4600000000000003E-2</v>
      </c>
      <c r="O17154" s="50">
        <v>5.5199999999999999E-2</v>
      </c>
      <c r="R17154" s="59"/>
    </row>
    <row r="17155" spans="11:18" x14ac:dyDescent="0.2">
      <c r="K17155" s="17">
        <v>17146</v>
      </c>
      <c r="L17155" s="50">
        <v>1.7867025460249102E-3</v>
      </c>
      <c r="M17155" s="50">
        <v>1.8014109282761478E-3</v>
      </c>
      <c r="N17155" s="50">
        <v>5.4600000000000003E-2</v>
      </c>
      <c r="O17155" s="50">
        <v>5.4600000000000003E-2</v>
      </c>
      <c r="R17155" s="59"/>
    </row>
    <row r="17156" spans="11:18" x14ac:dyDescent="0.2">
      <c r="K17156" s="17">
        <v>17147</v>
      </c>
      <c r="L17156" s="50">
        <v>1.5585166750729548E-3</v>
      </c>
      <c r="M17156" s="50">
        <v>1.5723265918287945E-3</v>
      </c>
      <c r="N17156" s="50">
        <v>5.1400000000000001E-2</v>
      </c>
      <c r="O17156" s="50">
        <v>5.16E-2</v>
      </c>
      <c r="R17156" s="59"/>
    </row>
    <row r="17157" spans="11:18" x14ac:dyDescent="0.2">
      <c r="K17157" s="17">
        <v>17148</v>
      </c>
      <c r="L17157" s="50">
        <v>1.6478677192574829E-3</v>
      </c>
      <c r="M17157" s="50">
        <v>1.662418558511958E-3</v>
      </c>
      <c r="N17157" s="50">
        <v>5.3999999999999999E-2</v>
      </c>
      <c r="O17157" s="50">
        <v>5.4199999999999998E-2</v>
      </c>
      <c r="R17157" s="59"/>
    </row>
    <row r="17158" spans="11:18" x14ac:dyDescent="0.2">
      <c r="K17158" s="17">
        <v>17149</v>
      </c>
      <c r="L17158" s="50">
        <v>1.7790184411938111E-3</v>
      </c>
      <c r="M17158" s="50">
        <v>1.7922495282344346E-3</v>
      </c>
      <c r="N17158" s="50">
        <v>4.8800000000000003E-2</v>
      </c>
      <c r="O17158" s="50">
        <v>4.9000000000000002E-2</v>
      </c>
      <c r="R17158" s="59"/>
    </row>
    <row r="17159" spans="11:18" x14ac:dyDescent="0.2">
      <c r="K17159" s="17">
        <v>17150</v>
      </c>
      <c r="L17159" s="50">
        <v>1.9298855832252492E-3</v>
      </c>
      <c r="M17159" s="50">
        <v>1.9449800790579033E-3</v>
      </c>
      <c r="N17159" s="50">
        <v>5.5800000000000002E-2</v>
      </c>
      <c r="O17159" s="50">
        <v>5.62E-2</v>
      </c>
      <c r="R17159" s="59"/>
    </row>
    <row r="17160" spans="11:18" x14ac:dyDescent="0.2">
      <c r="K17160" s="17">
        <v>17151</v>
      </c>
      <c r="L17160" s="50">
        <v>1.7130912902140526E-3</v>
      </c>
      <c r="M17160" s="50">
        <v>1.7266190704674884E-3</v>
      </c>
      <c r="N17160" s="50">
        <v>4.9799999999999997E-2</v>
      </c>
      <c r="O17160" s="50">
        <v>5.0200000000000002E-2</v>
      </c>
      <c r="R17160" s="59"/>
    </row>
    <row r="17161" spans="11:18" x14ac:dyDescent="0.2">
      <c r="K17161" s="17">
        <v>17152</v>
      </c>
      <c r="L17161" s="50">
        <v>1.8613797952478667E-3</v>
      </c>
      <c r="M17161" s="50">
        <v>1.8751298273204085E-3</v>
      </c>
      <c r="N17161" s="50">
        <v>5.0799999999999998E-2</v>
      </c>
      <c r="O17161" s="50">
        <v>5.0799999999999998E-2</v>
      </c>
      <c r="R17161" s="59"/>
    </row>
    <row r="17162" spans="11:18" x14ac:dyDescent="0.2">
      <c r="K17162" s="17">
        <v>17153</v>
      </c>
      <c r="L17162" s="50">
        <v>1.6665618393241484E-3</v>
      </c>
      <c r="M17162" s="50">
        <v>1.6798974199604992E-3</v>
      </c>
      <c r="N17162" s="50">
        <v>4.9399999999999999E-2</v>
      </c>
      <c r="O17162" s="50">
        <v>4.9599999999999998E-2</v>
      </c>
      <c r="R17162" s="59"/>
    </row>
    <row r="17163" spans="11:18" x14ac:dyDescent="0.2">
      <c r="K17163" s="17">
        <v>17154</v>
      </c>
      <c r="L17163" s="50">
        <v>1.7383292304738959E-3</v>
      </c>
      <c r="M17163" s="50">
        <v>1.7518342345211844E-3</v>
      </c>
      <c r="N17163" s="50">
        <v>4.9599999999999998E-2</v>
      </c>
      <c r="O17163" s="50">
        <v>5.0200000000000002E-2</v>
      </c>
      <c r="R17163" s="59"/>
    </row>
    <row r="17164" spans="11:18" x14ac:dyDescent="0.2">
      <c r="K17164" s="17">
        <v>17155</v>
      </c>
      <c r="L17164" s="50">
        <v>1.778024467271279E-3</v>
      </c>
      <c r="M17164" s="50">
        <v>1.7922644387649135E-3</v>
      </c>
      <c r="N17164" s="50">
        <v>5.28E-2</v>
      </c>
      <c r="O17164" s="50">
        <v>5.28E-2</v>
      </c>
      <c r="R17164" s="59"/>
    </row>
    <row r="17165" spans="11:18" x14ac:dyDescent="0.2">
      <c r="K17165" s="17">
        <v>17156</v>
      </c>
      <c r="L17165" s="50">
        <v>1.8738947444784625E-3</v>
      </c>
      <c r="M17165" s="50">
        <v>1.8883637808393935E-3</v>
      </c>
      <c r="N17165" s="50">
        <v>5.2999999999999999E-2</v>
      </c>
      <c r="O17165" s="50">
        <v>5.3800000000000001E-2</v>
      </c>
      <c r="R17165" s="59"/>
    </row>
    <row r="17166" spans="11:18" x14ac:dyDescent="0.2">
      <c r="K17166" s="17">
        <v>17157</v>
      </c>
      <c r="L17166" s="50">
        <v>1.5645766839278616E-3</v>
      </c>
      <c r="M17166" s="50">
        <v>1.5773283948075296E-3</v>
      </c>
      <c r="N17166" s="50">
        <v>4.6800000000000001E-2</v>
      </c>
      <c r="O17166" s="50">
        <v>4.7600000000000003E-2</v>
      </c>
      <c r="R17166" s="59"/>
    </row>
    <row r="17167" spans="11:18" x14ac:dyDescent="0.2">
      <c r="K17167" s="17">
        <v>17158</v>
      </c>
      <c r="L17167" s="50">
        <v>1.9716222902905257E-3</v>
      </c>
      <c r="M17167" s="50">
        <v>1.9864164527056043E-3</v>
      </c>
      <c r="N17167" s="50">
        <v>5.4399999999999997E-2</v>
      </c>
      <c r="O17167" s="50">
        <v>5.4800000000000001E-2</v>
      </c>
      <c r="R17167" s="59"/>
    </row>
    <row r="17168" spans="11:18" x14ac:dyDescent="0.2">
      <c r="K17168" s="17">
        <v>17159</v>
      </c>
      <c r="L17168" s="50">
        <v>1.7169101033265562E-3</v>
      </c>
      <c r="M17168" s="50">
        <v>1.7310265618133624E-3</v>
      </c>
      <c r="N17168" s="50">
        <v>5.2400000000000002E-2</v>
      </c>
      <c r="O17168" s="50">
        <v>5.2400000000000002E-2</v>
      </c>
      <c r="R17168" s="59"/>
    </row>
    <row r="17169" spans="11:18" x14ac:dyDescent="0.2">
      <c r="K17169" s="17">
        <v>17160</v>
      </c>
      <c r="L17169" s="50">
        <v>1.6475860941036369E-3</v>
      </c>
      <c r="M17169" s="50">
        <v>1.6618570043267251E-3</v>
      </c>
      <c r="N17169" s="50">
        <v>5.2999999999999999E-2</v>
      </c>
      <c r="O17169" s="50">
        <v>5.3199999999999997E-2</v>
      </c>
      <c r="R17169" s="59"/>
    </row>
    <row r="17170" spans="11:18" x14ac:dyDescent="0.2">
      <c r="K17170" s="17">
        <v>17161</v>
      </c>
      <c r="L17170" s="50">
        <v>1.6561504327238423E-3</v>
      </c>
      <c r="M17170" s="50">
        <v>1.6698603962474979E-3</v>
      </c>
      <c r="N17170" s="50">
        <v>5.0599999999999999E-2</v>
      </c>
      <c r="O17170" s="50">
        <v>5.0999999999999997E-2</v>
      </c>
      <c r="R17170" s="59"/>
    </row>
    <row r="17171" spans="11:18" x14ac:dyDescent="0.2">
      <c r="K17171" s="17">
        <v>17162</v>
      </c>
      <c r="L17171" s="50">
        <v>1.6571286330657234E-3</v>
      </c>
      <c r="M17171" s="50">
        <v>1.6708208002209773E-3</v>
      </c>
      <c r="N17171" s="50">
        <v>5.0599999999999999E-2</v>
      </c>
      <c r="O17171" s="50">
        <v>5.0999999999999997E-2</v>
      </c>
      <c r="R17171" s="59"/>
    </row>
    <row r="17172" spans="11:18" x14ac:dyDescent="0.2">
      <c r="K17172" s="17">
        <v>17163</v>
      </c>
      <c r="L17172" s="50">
        <v>1.8667704687273048E-3</v>
      </c>
      <c r="M17172" s="50">
        <v>1.8812544337272368E-3</v>
      </c>
      <c r="N17172" s="50">
        <v>5.3400000000000003E-2</v>
      </c>
      <c r="O17172" s="50">
        <v>5.3800000000000001E-2</v>
      </c>
      <c r="R17172" s="59"/>
    </row>
    <row r="17173" spans="11:18" x14ac:dyDescent="0.2">
      <c r="K17173" s="17">
        <v>17164</v>
      </c>
      <c r="L17173" s="50">
        <v>1.5668990046118466E-3</v>
      </c>
      <c r="M17173" s="50">
        <v>1.5801902988359406E-3</v>
      </c>
      <c r="N17173" s="50">
        <v>4.9399999999999999E-2</v>
      </c>
      <c r="O17173" s="50">
        <v>4.9399999999999999E-2</v>
      </c>
      <c r="R17173" s="59"/>
    </row>
    <row r="17174" spans="11:18" x14ac:dyDescent="0.2">
      <c r="K17174" s="17">
        <v>17165</v>
      </c>
      <c r="L17174" s="50">
        <v>1.6916580091611356E-3</v>
      </c>
      <c r="M17174" s="50">
        <v>1.7054298032830751E-3</v>
      </c>
      <c r="N17174" s="50">
        <v>5.0999999999999997E-2</v>
      </c>
      <c r="O17174" s="50">
        <v>5.1200000000000002E-2</v>
      </c>
      <c r="R17174" s="59"/>
    </row>
    <row r="17175" spans="11:18" x14ac:dyDescent="0.2">
      <c r="K17175" s="17">
        <v>17166</v>
      </c>
      <c r="L17175" s="50">
        <v>1.6488157263786498E-3</v>
      </c>
      <c r="M17175" s="50">
        <v>1.6623400419641526E-3</v>
      </c>
      <c r="N17175" s="50">
        <v>0.05</v>
      </c>
      <c r="O17175" s="50">
        <v>5.0200000000000002E-2</v>
      </c>
      <c r="R17175" s="59"/>
    </row>
    <row r="17176" spans="11:18" x14ac:dyDescent="0.2">
      <c r="K17176" s="17">
        <v>17167</v>
      </c>
      <c r="L17176" s="50">
        <v>1.8025262623845831E-3</v>
      </c>
      <c r="M17176" s="50">
        <v>1.8164740136059152E-3</v>
      </c>
      <c r="N17176" s="50">
        <v>5.1400000000000001E-2</v>
      </c>
      <c r="O17176" s="50">
        <v>5.1799999999999999E-2</v>
      </c>
      <c r="R17176" s="59"/>
    </row>
    <row r="17177" spans="11:18" x14ac:dyDescent="0.2">
      <c r="K17177" s="17">
        <v>17168</v>
      </c>
      <c r="L17177" s="50">
        <v>1.6243163949850607E-3</v>
      </c>
      <c r="M17177" s="50">
        <v>1.6375624876813007E-3</v>
      </c>
      <c r="N17177" s="50">
        <v>4.9000000000000002E-2</v>
      </c>
      <c r="O17177" s="50">
        <v>4.9399999999999999E-2</v>
      </c>
      <c r="R17177" s="59"/>
    </row>
    <row r="17178" spans="11:18" x14ac:dyDescent="0.2">
      <c r="K17178" s="17">
        <v>17169</v>
      </c>
      <c r="L17178" s="50">
        <v>1.6412238339116609E-3</v>
      </c>
      <c r="M17178" s="50">
        <v>1.6545912468991862E-3</v>
      </c>
      <c r="N17178" s="50">
        <v>4.9599999999999998E-2</v>
      </c>
      <c r="O17178" s="50">
        <v>4.9599999999999998E-2</v>
      </c>
      <c r="R17178" s="59"/>
    </row>
    <row r="17179" spans="11:18" x14ac:dyDescent="0.2">
      <c r="K17179" s="17">
        <v>17170</v>
      </c>
      <c r="L17179" s="50">
        <v>1.7474397528649472E-3</v>
      </c>
      <c r="M17179" s="50">
        <v>1.7623505342773613E-3</v>
      </c>
      <c r="N17179" s="50">
        <v>5.5399999999999998E-2</v>
      </c>
      <c r="O17179" s="50">
        <v>5.5800000000000002E-2</v>
      </c>
      <c r="R17179" s="59"/>
    </row>
    <row r="17180" spans="11:18" x14ac:dyDescent="0.2">
      <c r="K17180" s="17">
        <v>17171</v>
      </c>
      <c r="L17180" s="50">
        <v>2.084948212131215E-3</v>
      </c>
      <c r="M17180" s="50">
        <v>2.0998169035371752E-3</v>
      </c>
      <c r="N17180" s="50">
        <v>5.4399999999999997E-2</v>
      </c>
      <c r="O17180" s="50">
        <v>5.5E-2</v>
      </c>
      <c r="R17180" s="59"/>
    </row>
    <row r="17181" spans="11:18" x14ac:dyDescent="0.2">
      <c r="K17181" s="17">
        <v>17172</v>
      </c>
      <c r="L17181" s="50">
        <v>1.8125905812826581E-3</v>
      </c>
      <c r="M17181" s="50">
        <v>1.8267268792695817E-3</v>
      </c>
      <c r="N17181" s="50">
        <v>5.1999999999999998E-2</v>
      </c>
      <c r="O17181" s="50">
        <v>5.2400000000000002E-2</v>
      </c>
      <c r="R17181" s="59"/>
    </row>
    <row r="17182" spans="11:18" x14ac:dyDescent="0.2">
      <c r="K17182" s="17">
        <v>17173</v>
      </c>
      <c r="L17182" s="50">
        <v>1.6045223321524791E-3</v>
      </c>
      <c r="M17182" s="50">
        <v>1.6178601936644307E-3</v>
      </c>
      <c r="N17182" s="50">
        <v>4.9399999999999999E-2</v>
      </c>
      <c r="O17182" s="50">
        <v>4.9599999999999998E-2</v>
      </c>
      <c r="R17182" s="59"/>
    </row>
    <row r="17183" spans="11:18" x14ac:dyDescent="0.2">
      <c r="K17183" s="17">
        <v>17174</v>
      </c>
      <c r="L17183" s="50">
        <v>1.5815901081937243E-3</v>
      </c>
      <c r="M17183" s="50">
        <v>1.596242322033399E-3</v>
      </c>
      <c r="N17183" s="50">
        <v>5.4399999999999997E-2</v>
      </c>
      <c r="O17183" s="50">
        <v>5.5E-2</v>
      </c>
      <c r="R17183" s="59"/>
    </row>
    <row r="17184" spans="11:18" x14ac:dyDescent="0.2">
      <c r="K17184" s="17">
        <v>17175</v>
      </c>
      <c r="L17184" s="50">
        <v>1.8869366704109935E-3</v>
      </c>
      <c r="M17184" s="50">
        <v>1.9019767092720891E-3</v>
      </c>
      <c r="N17184" s="50">
        <v>5.5599999999999997E-2</v>
      </c>
      <c r="O17184" s="50">
        <v>5.5800000000000002E-2</v>
      </c>
      <c r="R17184" s="59"/>
    </row>
    <row r="17185" spans="11:18" x14ac:dyDescent="0.2">
      <c r="K17185" s="17">
        <v>17176</v>
      </c>
      <c r="L17185" s="50">
        <v>1.8923266826546702E-3</v>
      </c>
      <c r="M17185" s="50">
        <v>1.9070226961541473E-3</v>
      </c>
      <c r="N17185" s="50">
        <v>5.4399999999999997E-2</v>
      </c>
      <c r="O17185" s="50">
        <v>5.4600000000000003E-2</v>
      </c>
      <c r="R17185" s="59"/>
    </row>
    <row r="17186" spans="11:18" x14ac:dyDescent="0.2">
      <c r="K17186" s="17">
        <v>17177</v>
      </c>
      <c r="L17186" s="50">
        <v>1.4299873926280661E-3</v>
      </c>
      <c r="M17186" s="50">
        <v>1.4430779965452245E-3</v>
      </c>
      <c r="N17186" s="50">
        <v>4.8599999999999997E-2</v>
      </c>
      <c r="O17186" s="50">
        <v>4.8800000000000003E-2</v>
      </c>
      <c r="R17186" s="59"/>
    </row>
    <row r="17187" spans="11:18" x14ac:dyDescent="0.2">
      <c r="K17187" s="17">
        <v>17178</v>
      </c>
      <c r="L17187" s="50">
        <v>1.6894837350391984E-3</v>
      </c>
      <c r="M17187" s="50">
        <v>1.7023325281021909E-3</v>
      </c>
      <c r="N17187" s="50">
        <v>4.7399999999999998E-2</v>
      </c>
      <c r="O17187" s="50">
        <v>4.7800000000000002E-2</v>
      </c>
      <c r="R17187" s="59"/>
    </row>
    <row r="17188" spans="11:18" x14ac:dyDescent="0.2">
      <c r="K17188" s="17">
        <v>17179</v>
      </c>
      <c r="L17188" s="50">
        <v>1.9580846869587175E-3</v>
      </c>
      <c r="M17188" s="50">
        <v>1.97266949959454E-3</v>
      </c>
      <c r="N17188" s="50">
        <v>5.3800000000000001E-2</v>
      </c>
      <c r="O17188" s="50">
        <v>5.4199999999999998E-2</v>
      </c>
      <c r="R17188" s="59"/>
    </row>
    <row r="17189" spans="11:18" x14ac:dyDescent="0.2">
      <c r="K17189" s="17">
        <v>17180</v>
      </c>
      <c r="L17189" s="50">
        <v>1.844878320271001E-3</v>
      </c>
      <c r="M17189" s="50">
        <v>1.8595415324584141E-3</v>
      </c>
      <c r="N17189" s="50">
        <v>5.4199999999999998E-2</v>
      </c>
      <c r="O17189" s="50">
        <v>5.4600000000000003E-2</v>
      </c>
      <c r="R17189" s="59"/>
    </row>
    <row r="17190" spans="11:18" x14ac:dyDescent="0.2">
      <c r="K17190" s="17">
        <v>17181</v>
      </c>
      <c r="L17190" s="50">
        <v>1.8444031881536709E-3</v>
      </c>
      <c r="M17190" s="50">
        <v>1.8577338155536527E-3</v>
      </c>
      <c r="N17190" s="50">
        <v>4.9200000000000001E-2</v>
      </c>
      <c r="O17190" s="50">
        <v>4.9200000000000001E-2</v>
      </c>
      <c r="R17190" s="59"/>
    </row>
    <row r="17191" spans="11:18" x14ac:dyDescent="0.2">
      <c r="K17191" s="17">
        <v>17182</v>
      </c>
      <c r="L17191" s="50">
        <v>1.9558446734794627E-3</v>
      </c>
      <c r="M17191" s="50">
        <v>1.9713327685702419E-3</v>
      </c>
      <c r="N17191" s="50">
        <v>5.74E-2</v>
      </c>
      <c r="O17191" s="50">
        <v>5.74E-2</v>
      </c>
      <c r="R17191" s="59"/>
    </row>
    <row r="17192" spans="11:18" x14ac:dyDescent="0.2">
      <c r="K17192" s="17">
        <v>17183</v>
      </c>
      <c r="L17192" s="50">
        <v>1.6510137251021244E-3</v>
      </c>
      <c r="M17192" s="50">
        <v>1.664526447475962E-3</v>
      </c>
      <c r="N17192" s="50">
        <v>4.9799999999999997E-2</v>
      </c>
      <c r="O17192" s="50">
        <v>5.04E-2</v>
      </c>
      <c r="R17192" s="59"/>
    </row>
    <row r="17193" spans="11:18" x14ac:dyDescent="0.2">
      <c r="K17193" s="17">
        <v>17184</v>
      </c>
      <c r="L17193" s="50">
        <v>1.8096329033666122E-3</v>
      </c>
      <c r="M17193" s="50">
        <v>1.8233629130524815E-3</v>
      </c>
      <c r="N17193" s="50">
        <v>5.04E-2</v>
      </c>
      <c r="O17193" s="50">
        <v>5.1400000000000001E-2</v>
      </c>
      <c r="R17193" s="59"/>
    </row>
    <row r="17194" spans="11:18" x14ac:dyDescent="0.2">
      <c r="K17194" s="17">
        <v>17185</v>
      </c>
      <c r="L17194" s="50">
        <v>1.6996123732342912E-3</v>
      </c>
      <c r="M17194" s="50">
        <v>1.713251408844771E-3</v>
      </c>
      <c r="N17194" s="50">
        <v>5.0200000000000002E-2</v>
      </c>
      <c r="O17194" s="50">
        <v>5.0599999999999999E-2</v>
      </c>
      <c r="R17194" s="59"/>
    </row>
    <row r="17195" spans="11:18" x14ac:dyDescent="0.2">
      <c r="K17195" s="17">
        <v>17186</v>
      </c>
      <c r="L17195" s="50">
        <v>1.5103824414096944E-3</v>
      </c>
      <c r="M17195" s="50">
        <v>1.5224910312722861E-3</v>
      </c>
      <c r="N17195" s="50">
        <v>4.48E-2</v>
      </c>
      <c r="O17195" s="50">
        <v>4.4999999999999998E-2</v>
      </c>
      <c r="R17195" s="59"/>
    </row>
    <row r="17196" spans="11:18" x14ac:dyDescent="0.2">
      <c r="K17196" s="17">
        <v>17187</v>
      </c>
      <c r="L17196" s="50">
        <v>1.7976775662043238E-3</v>
      </c>
      <c r="M17196" s="50">
        <v>1.8127554503945518E-3</v>
      </c>
      <c r="N17196" s="50">
        <v>5.5800000000000002E-2</v>
      </c>
      <c r="O17196" s="50">
        <v>5.62E-2</v>
      </c>
      <c r="R17196" s="59"/>
    </row>
    <row r="17197" spans="11:18" x14ac:dyDescent="0.2">
      <c r="K17197" s="17">
        <v>17188</v>
      </c>
      <c r="L17197" s="50">
        <v>2.1050942219312334E-3</v>
      </c>
      <c r="M17197" s="50">
        <v>2.1215366380490769E-3</v>
      </c>
      <c r="N17197" s="50">
        <v>6.0600000000000001E-2</v>
      </c>
      <c r="O17197" s="50">
        <v>6.0999999999999999E-2</v>
      </c>
      <c r="R17197" s="59"/>
    </row>
    <row r="17198" spans="11:18" x14ac:dyDescent="0.2">
      <c r="K17198" s="17">
        <v>17189</v>
      </c>
      <c r="L17198" s="50">
        <v>1.6359194900050467E-3</v>
      </c>
      <c r="M17198" s="50">
        <v>1.6500084321883633E-3</v>
      </c>
      <c r="N17198" s="50">
        <v>5.2200000000000003E-2</v>
      </c>
      <c r="O17198" s="50">
        <v>5.2400000000000002E-2</v>
      </c>
      <c r="R17198" s="59"/>
    </row>
    <row r="17199" spans="11:18" x14ac:dyDescent="0.2">
      <c r="K17199" s="17">
        <v>17190</v>
      </c>
      <c r="L17199" s="50">
        <v>1.7708507175237475E-3</v>
      </c>
      <c r="M17199" s="50">
        <v>1.7848983600949558E-3</v>
      </c>
      <c r="N17199" s="50">
        <v>5.1999999999999998E-2</v>
      </c>
      <c r="O17199" s="50">
        <v>5.2200000000000003E-2</v>
      </c>
      <c r="R17199" s="59"/>
    </row>
    <row r="17200" spans="11:18" x14ac:dyDescent="0.2">
      <c r="K17200" s="17">
        <v>17191</v>
      </c>
      <c r="L17200" s="50">
        <v>1.9372207174683518E-3</v>
      </c>
      <c r="M17200" s="50">
        <v>1.9519429501170592E-3</v>
      </c>
      <c r="N17200" s="50">
        <v>5.4199999999999998E-2</v>
      </c>
      <c r="O17200" s="50">
        <v>5.4800000000000001E-2</v>
      </c>
      <c r="R17200" s="59"/>
    </row>
    <row r="17201" spans="11:18" x14ac:dyDescent="0.2">
      <c r="K17201" s="17">
        <v>17192</v>
      </c>
      <c r="L17201" s="50">
        <v>1.620498972840393E-3</v>
      </c>
      <c r="M17201" s="50">
        <v>1.6338344778119027E-3</v>
      </c>
      <c r="N17201" s="50">
        <v>4.9399999999999999E-2</v>
      </c>
      <c r="O17201" s="50">
        <v>4.9799999999999997E-2</v>
      </c>
      <c r="R17201" s="59"/>
    </row>
    <row r="17202" spans="11:18" x14ac:dyDescent="0.2">
      <c r="K17202" s="17">
        <v>17193</v>
      </c>
      <c r="L17202" s="50">
        <v>1.7757215030996534E-3</v>
      </c>
      <c r="M17202" s="50">
        <v>1.7891778117178007E-3</v>
      </c>
      <c r="N17202" s="50">
        <v>4.9599999999999998E-2</v>
      </c>
      <c r="O17202" s="50">
        <v>0.05</v>
      </c>
      <c r="R17202" s="59"/>
    </row>
    <row r="17203" spans="11:18" x14ac:dyDescent="0.2">
      <c r="K17203" s="17">
        <v>17194</v>
      </c>
      <c r="L17203" s="50">
        <v>1.7069588976838276E-3</v>
      </c>
      <c r="M17203" s="50">
        <v>1.7209489091536657E-3</v>
      </c>
      <c r="N17203" s="50">
        <v>5.16E-2</v>
      </c>
      <c r="O17203" s="50">
        <v>5.2400000000000002E-2</v>
      </c>
      <c r="R17203" s="59"/>
    </row>
    <row r="17204" spans="11:18" x14ac:dyDescent="0.2">
      <c r="K17204" s="17">
        <v>17195</v>
      </c>
      <c r="L17204" s="50">
        <v>1.6079169994388633E-3</v>
      </c>
      <c r="M17204" s="50">
        <v>1.6212200504899365E-3</v>
      </c>
      <c r="N17204" s="50">
        <v>4.9200000000000001E-2</v>
      </c>
      <c r="O17204" s="50">
        <v>4.9399999999999999E-2</v>
      </c>
      <c r="R17204" s="59"/>
    </row>
    <row r="17205" spans="11:18" x14ac:dyDescent="0.2">
      <c r="K17205" s="17">
        <v>17196</v>
      </c>
      <c r="L17205" s="50">
        <v>1.6502361592661344E-3</v>
      </c>
      <c r="M17205" s="50">
        <v>1.6626647915877462E-3</v>
      </c>
      <c r="N17205" s="50">
        <v>4.58E-2</v>
      </c>
      <c r="O17205" s="50">
        <v>4.6199999999999998E-2</v>
      </c>
      <c r="R17205" s="59"/>
    </row>
    <row r="17206" spans="11:18" x14ac:dyDescent="0.2">
      <c r="K17206" s="17">
        <v>17197</v>
      </c>
      <c r="L17206" s="50">
        <v>1.8539893144172788E-3</v>
      </c>
      <c r="M17206" s="50">
        <v>1.8690097138028222E-3</v>
      </c>
      <c r="N17206" s="50">
        <v>5.5599999999999997E-2</v>
      </c>
      <c r="O17206" s="50">
        <v>5.6000000000000001E-2</v>
      </c>
      <c r="R17206" s="59"/>
    </row>
    <row r="17207" spans="11:18" x14ac:dyDescent="0.2">
      <c r="K17207" s="17">
        <v>17198</v>
      </c>
      <c r="L17207" s="50">
        <v>1.7575487010244213E-3</v>
      </c>
      <c r="M17207" s="50">
        <v>1.7712958040213085E-3</v>
      </c>
      <c r="N17207" s="50">
        <v>5.0599999999999999E-2</v>
      </c>
      <c r="O17207" s="50">
        <v>5.16E-2</v>
      </c>
      <c r="R17207" s="59"/>
    </row>
    <row r="17208" spans="11:18" x14ac:dyDescent="0.2">
      <c r="K17208" s="17">
        <v>17199</v>
      </c>
      <c r="L17208" s="50">
        <v>1.6081563713893552E-3</v>
      </c>
      <c r="M17208" s="50">
        <v>1.6215646625890609E-3</v>
      </c>
      <c r="N17208" s="50">
        <v>4.9799999999999997E-2</v>
      </c>
      <c r="O17208" s="50">
        <v>4.9799999999999997E-2</v>
      </c>
      <c r="R17208" s="59"/>
    </row>
    <row r="17209" spans="11:18" x14ac:dyDescent="0.2">
      <c r="K17209" s="17">
        <v>17200</v>
      </c>
      <c r="L17209" s="50">
        <v>1.7270724243322263E-3</v>
      </c>
      <c r="M17209" s="50">
        <v>1.7398389389829355E-3</v>
      </c>
      <c r="N17209" s="50">
        <v>4.6800000000000001E-2</v>
      </c>
      <c r="O17209" s="50">
        <v>4.7399999999999998E-2</v>
      </c>
      <c r="R17209" s="59"/>
    </row>
    <row r="17210" spans="11:18" x14ac:dyDescent="0.2">
      <c r="K17210" s="17">
        <v>17201</v>
      </c>
      <c r="L17210" s="50">
        <v>1.7779397988770033E-3</v>
      </c>
      <c r="M17210" s="50">
        <v>1.7927889208809423E-3</v>
      </c>
      <c r="N17210" s="50">
        <v>5.5E-2</v>
      </c>
      <c r="O17210" s="50">
        <v>5.5199999999999999E-2</v>
      </c>
      <c r="R17210" s="59"/>
    </row>
    <row r="17211" spans="11:18" x14ac:dyDescent="0.2">
      <c r="K17211" s="17">
        <v>17202</v>
      </c>
      <c r="L17211" s="50">
        <v>2.0140381634456009E-3</v>
      </c>
      <c r="M17211" s="50">
        <v>2.0300092126866241E-3</v>
      </c>
      <c r="N17211" s="50">
        <v>5.8999999999999997E-2</v>
      </c>
      <c r="O17211" s="50">
        <v>5.9200000000000003E-2</v>
      </c>
      <c r="R17211" s="59"/>
    </row>
    <row r="17212" spans="11:18" x14ac:dyDescent="0.2">
      <c r="K17212" s="17">
        <v>17203</v>
      </c>
      <c r="L17212" s="50">
        <v>1.863330493846317E-3</v>
      </c>
      <c r="M17212" s="50">
        <v>1.8774432706422275E-3</v>
      </c>
      <c r="N17212" s="50">
        <v>5.2200000000000003E-2</v>
      </c>
      <c r="O17212" s="50">
        <v>5.2200000000000003E-2</v>
      </c>
      <c r="R17212" s="59"/>
    </row>
    <row r="17213" spans="11:18" x14ac:dyDescent="0.2">
      <c r="K17213" s="17">
        <v>17204</v>
      </c>
      <c r="L17213" s="50">
        <v>1.8739143617218673E-3</v>
      </c>
      <c r="M17213" s="50">
        <v>1.8892390683818931E-3</v>
      </c>
      <c r="N17213" s="50">
        <v>5.6599999999999998E-2</v>
      </c>
      <c r="O17213" s="50">
        <v>5.7000000000000002E-2</v>
      </c>
      <c r="R17213" s="59"/>
    </row>
    <row r="17214" spans="11:18" x14ac:dyDescent="0.2">
      <c r="K17214" s="17">
        <v>17205</v>
      </c>
      <c r="L17214" s="50">
        <v>1.7451957071522668E-3</v>
      </c>
      <c r="M17214" s="50">
        <v>1.7589238221969918E-3</v>
      </c>
      <c r="N17214" s="50">
        <v>5.0799999999999998E-2</v>
      </c>
      <c r="O17214" s="50">
        <v>5.0999999999999997E-2</v>
      </c>
      <c r="R17214" s="59"/>
    </row>
    <row r="17215" spans="11:18" x14ac:dyDescent="0.2">
      <c r="K17215" s="17">
        <v>17206</v>
      </c>
      <c r="L17215" s="50">
        <v>1.8084630170570038E-3</v>
      </c>
      <c r="M17215" s="50">
        <v>1.8226361114378746E-3</v>
      </c>
      <c r="N17215" s="50">
        <v>5.2400000000000002E-2</v>
      </c>
      <c r="O17215" s="50">
        <v>5.2600000000000001E-2</v>
      </c>
      <c r="R17215" s="59"/>
    </row>
    <row r="17216" spans="11:18" x14ac:dyDescent="0.2">
      <c r="K17216" s="17">
        <v>17207</v>
      </c>
      <c r="L17216" s="50">
        <v>1.7036575750449727E-3</v>
      </c>
      <c r="M17216" s="50">
        <v>1.7178214139723206E-3</v>
      </c>
      <c r="N17216" s="50">
        <v>5.2600000000000001E-2</v>
      </c>
      <c r="O17216" s="50">
        <v>5.2600000000000001E-2</v>
      </c>
      <c r="R17216" s="59"/>
    </row>
    <row r="17217" spans="11:18" x14ac:dyDescent="0.2">
      <c r="K17217" s="17">
        <v>17208</v>
      </c>
      <c r="L17217" s="50">
        <v>1.8238925561897775E-3</v>
      </c>
      <c r="M17217" s="50">
        <v>1.8382139745465053E-3</v>
      </c>
      <c r="N17217" s="50">
        <v>5.2999999999999999E-2</v>
      </c>
      <c r="O17217" s="50">
        <v>5.3199999999999997E-2</v>
      </c>
      <c r="R17217" s="59"/>
    </row>
    <row r="17218" spans="11:18" x14ac:dyDescent="0.2">
      <c r="K17218" s="17">
        <v>17209</v>
      </c>
      <c r="L17218" s="50">
        <v>1.8229909329210898E-3</v>
      </c>
      <c r="M17218" s="50">
        <v>1.8368164889556503E-3</v>
      </c>
      <c r="N17218" s="50">
        <v>5.0999999999999997E-2</v>
      </c>
      <c r="O17218" s="50">
        <v>5.1400000000000001E-2</v>
      </c>
      <c r="R17218" s="59"/>
    </row>
    <row r="17219" spans="11:18" x14ac:dyDescent="0.2">
      <c r="K17219" s="17">
        <v>17210</v>
      </c>
      <c r="L17219" s="50">
        <v>1.7193775719846589E-3</v>
      </c>
      <c r="M17219" s="50">
        <v>1.7333918741058809E-3</v>
      </c>
      <c r="N17219" s="50">
        <v>5.1799999999999999E-2</v>
      </c>
      <c r="O17219" s="50">
        <v>5.2400000000000002E-2</v>
      </c>
      <c r="R17219" s="59"/>
    </row>
    <row r="17220" spans="11:18" x14ac:dyDescent="0.2">
      <c r="K17220" s="17">
        <v>17211</v>
      </c>
      <c r="L17220" s="50">
        <v>1.7552172077364237E-3</v>
      </c>
      <c r="M17220" s="50">
        <v>1.7691331916373507E-3</v>
      </c>
      <c r="N17220" s="50">
        <v>5.1400000000000001E-2</v>
      </c>
      <c r="O17220" s="50">
        <v>5.1799999999999999E-2</v>
      </c>
      <c r="R17220" s="59"/>
    </row>
    <row r="17221" spans="11:18" x14ac:dyDescent="0.2">
      <c r="K17221" s="17">
        <v>17212</v>
      </c>
      <c r="L17221" s="50">
        <v>1.7407908156405198E-3</v>
      </c>
      <c r="M17221" s="50">
        <v>1.754367558181233E-3</v>
      </c>
      <c r="N17221" s="50">
        <v>0.05</v>
      </c>
      <c r="O17221" s="50">
        <v>5.04E-2</v>
      </c>
      <c r="R17221" s="59"/>
    </row>
    <row r="17222" spans="11:18" x14ac:dyDescent="0.2">
      <c r="K17222" s="17">
        <v>17213</v>
      </c>
      <c r="L17222" s="50">
        <v>1.6343507212279321E-3</v>
      </c>
      <c r="M17222" s="50">
        <v>1.647716615807587E-3</v>
      </c>
      <c r="N17222" s="50">
        <v>4.9399999999999999E-2</v>
      </c>
      <c r="O17222" s="50">
        <v>4.9799999999999997E-2</v>
      </c>
      <c r="R17222" s="59"/>
    </row>
    <row r="17223" spans="11:18" x14ac:dyDescent="0.2">
      <c r="K17223" s="17">
        <v>17214</v>
      </c>
      <c r="L17223" s="50">
        <v>1.7776977320010101E-3</v>
      </c>
      <c r="M17223" s="50">
        <v>1.7918461341141299E-3</v>
      </c>
      <c r="N17223" s="50">
        <v>5.2400000000000002E-2</v>
      </c>
      <c r="O17223" s="50">
        <v>5.28E-2</v>
      </c>
      <c r="R17223" s="59"/>
    </row>
    <row r="17224" spans="11:18" x14ac:dyDescent="0.2">
      <c r="K17224" s="17">
        <v>17215</v>
      </c>
      <c r="L17224" s="50">
        <v>1.8648856026586597E-3</v>
      </c>
      <c r="M17224" s="50">
        <v>1.8798015660473218E-3</v>
      </c>
      <c r="N17224" s="50">
        <v>5.5199999999999999E-2</v>
      </c>
      <c r="O17224" s="50">
        <v>5.5399999999999998E-2</v>
      </c>
      <c r="R17224" s="59"/>
    </row>
    <row r="17225" spans="11:18" x14ac:dyDescent="0.2">
      <c r="K17225" s="17">
        <v>17216</v>
      </c>
      <c r="L17225" s="50">
        <v>1.9161666232814024E-3</v>
      </c>
      <c r="M17225" s="50">
        <v>1.931061693753761E-3</v>
      </c>
      <c r="N17225" s="50">
        <v>5.5E-2</v>
      </c>
      <c r="O17225" s="50">
        <v>5.5399999999999998E-2</v>
      </c>
      <c r="R17225" s="59"/>
    </row>
    <row r="17226" spans="11:18" x14ac:dyDescent="0.2">
      <c r="K17226" s="17">
        <v>17217</v>
      </c>
      <c r="L17226" s="50">
        <v>1.4455078290263538E-3</v>
      </c>
      <c r="M17226" s="50">
        <v>1.4577281816742784E-3</v>
      </c>
      <c r="N17226" s="50">
        <v>4.5400000000000003E-2</v>
      </c>
      <c r="O17226" s="50">
        <v>4.5600000000000002E-2</v>
      </c>
      <c r="R17226" s="59"/>
    </row>
    <row r="17227" spans="11:18" x14ac:dyDescent="0.2">
      <c r="K17227" s="17">
        <v>17218</v>
      </c>
      <c r="L17227" s="50">
        <v>1.8284299047352758E-3</v>
      </c>
      <c r="M17227" s="50">
        <v>1.8426319521662681E-3</v>
      </c>
      <c r="N17227" s="50">
        <v>5.2400000000000002E-2</v>
      </c>
      <c r="O17227" s="50">
        <v>5.2600000000000001E-2</v>
      </c>
      <c r="R17227" s="59"/>
    </row>
    <row r="17228" spans="11:18" x14ac:dyDescent="0.2">
      <c r="K17228" s="17">
        <v>17219</v>
      </c>
      <c r="L17228" s="50">
        <v>1.6670707735834903E-3</v>
      </c>
      <c r="M17228" s="50">
        <v>1.680737915209005E-3</v>
      </c>
      <c r="N17228" s="50">
        <v>5.0200000000000002E-2</v>
      </c>
      <c r="O17228" s="50">
        <v>5.0999999999999997E-2</v>
      </c>
      <c r="R17228" s="59"/>
    </row>
    <row r="17229" spans="11:18" x14ac:dyDescent="0.2">
      <c r="K17229" s="17">
        <v>17220</v>
      </c>
      <c r="L17229" s="50">
        <v>1.5478160099031185E-3</v>
      </c>
      <c r="M17229" s="50">
        <v>1.5608924487807356E-3</v>
      </c>
      <c r="N17229" s="50">
        <v>4.8399999999999999E-2</v>
      </c>
      <c r="O17229" s="50">
        <v>4.8800000000000003E-2</v>
      </c>
      <c r="R17229" s="59"/>
    </row>
    <row r="17230" spans="11:18" x14ac:dyDescent="0.2">
      <c r="K17230" s="17">
        <v>17221</v>
      </c>
      <c r="L17230" s="50">
        <v>1.9668785550980175E-3</v>
      </c>
      <c r="M17230" s="50">
        <v>1.9828713197249347E-3</v>
      </c>
      <c r="N17230" s="50">
        <v>5.8999999999999997E-2</v>
      </c>
      <c r="O17230" s="50">
        <v>5.9400000000000001E-2</v>
      </c>
      <c r="R17230" s="59"/>
    </row>
    <row r="17231" spans="11:18" x14ac:dyDescent="0.2">
      <c r="K17231" s="17">
        <v>17222</v>
      </c>
      <c r="L17231" s="50">
        <v>1.5634862012064057E-3</v>
      </c>
      <c r="M17231" s="50">
        <v>1.5769087292127866E-3</v>
      </c>
      <c r="N17231" s="50">
        <v>4.9799999999999997E-2</v>
      </c>
      <c r="O17231" s="50">
        <v>0.05</v>
      </c>
      <c r="R17231" s="59"/>
    </row>
    <row r="17232" spans="11:18" x14ac:dyDescent="0.2">
      <c r="K17232" s="17">
        <v>17223</v>
      </c>
      <c r="L17232" s="50">
        <v>1.9273093663270575E-3</v>
      </c>
      <c r="M17232" s="50">
        <v>1.9420121591767461E-3</v>
      </c>
      <c r="N17232" s="50">
        <v>5.4399999999999997E-2</v>
      </c>
      <c r="O17232" s="50">
        <v>5.4399999999999997E-2</v>
      </c>
      <c r="R17232" s="59"/>
    </row>
    <row r="17233" spans="11:18" x14ac:dyDescent="0.2">
      <c r="K17233" s="17">
        <v>17224</v>
      </c>
      <c r="L17233" s="50">
        <v>1.6119166577668138E-3</v>
      </c>
      <c r="M17233" s="50">
        <v>1.6249640782906739E-3</v>
      </c>
      <c r="N17233" s="50">
        <v>4.8399999999999999E-2</v>
      </c>
      <c r="O17233" s="50">
        <v>4.8399999999999999E-2</v>
      </c>
      <c r="R17233" s="59"/>
    </row>
    <row r="17234" spans="11:18" x14ac:dyDescent="0.2">
      <c r="K17234" s="17">
        <v>17225</v>
      </c>
      <c r="L17234" s="50">
        <v>1.6757641288867844E-3</v>
      </c>
      <c r="M17234" s="50">
        <v>1.689479683335253E-3</v>
      </c>
      <c r="N17234" s="50">
        <v>5.0799999999999998E-2</v>
      </c>
      <c r="O17234" s="50">
        <v>5.0999999999999997E-2</v>
      </c>
      <c r="R17234" s="59"/>
    </row>
    <row r="17235" spans="11:18" x14ac:dyDescent="0.2">
      <c r="K17235" s="17">
        <v>17226</v>
      </c>
      <c r="L17235" s="50">
        <v>1.4946075448674212E-3</v>
      </c>
      <c r="M17235" s="50">
        <v>1.5072986598473059E-3</v>
      </c>
      <c r="N17235" s="50">
        <v>4.7E-2</v>
      </c>
      <c r="O17235" s="50">
        <v>4.7199999999999999E-2</v>
      </c>
      <c r="R17235" s="59"/>
    </row>
    <row r="17236" spans="11:18" x14ac:dyDescent="0.2">
      <c r="K17236" s="17">
        <v>17227</v>
      </c>
      <c r="L17236" s="50">
        <v>1.6970975914378553E-3</v>
      </c>
      <c r="M17236" s="50">
        <v>1.7102246931326157E-3</v>
      </c>
      <c r="N17236" s="50">
        <v>4.8599999999999997E-2</v>
      </c>
      <c r="O17236" s="50">
        <v>4.8599999999999997E-2</v>
      </c>
      <c r="R17236" s="59"/>
    </row>
    <row r="17237" spans="11:18" x14ac:dyDescent="0.2">
      <c r="K17237" s="17">
        <v>17228</v>
      </c>
      <c r="L17237" s="50">
        <v>1.7946013227804244E-3</v>
      </c>
      <c r="M17237" s="50">
        <v>1.8081997848815163E-3</v>
      </c>
      <c r="N17237" s="50">
        <v>0.05</v>
      </c>
      <c r="O17237" s="50">
        <v>5.04E-2</v>
      </c>
      <c r="R17237" s="59"/>
    </row>
    <row r="17238" spans="11:18" x14ac:dyDescent="0.2">
      <c r="K17238" s="17">
        <v>17229</v>
      </c>
      <c r="L17238" s="50">
        <v>1.9218576824375333E-3</v>
      </c>
      <c r="M17238" s="50">
        <v>1.9350585386762366E-3</v>
      </c>
      <c r="N17238" s="50">
        <v>4.8599999999999997E-2</v>
      </c>
      <c r="O17238" s="50">
        <v>4.8599999999999997E-2</v>
      </c>
      <c r="R17238" s="59"/>
    </row>
    <row r="17239" spans="11:18" x14ac:dyDescent="0.2">
      <c r="K17239" s="17">
        <v>17230</v>
      </c>
      <c r="L17239" s="50">
        <v>1.8898228496271971E-3</v>
      </c>
      <c r="M17239" s="50">
        <v>1.9043830624640211E-3</v>
      </c>
      <c r="N17239" s="50">
        <v>5.3800000000000001E-2</v>
      </c>
      <c r="O17239" s="50">
        <v>5.3999999999999999E-2</v>
      </c>
      <c r="R17239" s="59"/>
    </row>
    <row r="17240" spans="11:18" x14ac:dyDescent="0.2">
      <c r="K17240" s="17">
        <v>17231</v>
      </c>
      <c r="L17240" s="50">
        <v>1.6582999257388688E-3</v>
      </c>
      <c r="M17240" s="50">
        <v>1.6715332693134205E-3</v>
      </c>
      <c r="N17240" s="50">
        <v>4.8599999999999997E-2</v>
      </c>
      <c r="O17240" s="50">
        <v>4.9399999999999999E-2</v>
      </c>
      <c r="R17240" s="59"/>
    </row>
    <row r="17241" spans="11:18" x14ac:dyDescent="0.2">
      <c r="K17241" s="17">
        <v>17232</v>
      </c>
      <c r="L17241" s="50">
        <v>1.7363251604249085E-3</v>
      </c>
      <c r="M17241" s="50">
        <v>1.7503962606918457E-3</v>
      </c>
      <c r="N17241" s="50">
        <v>5.2200000000000003E-2</v>
      </c>
      <c r="O17241" s="50">
        <v>5.2200000000000003E-2</v>
      </c>
      <c r="R17241" s="59"/>
    </row>
    <row r="17242" spans="11:18" x14ac:dyDescent="0.2">
      <c r="K17242" s="17">
        <v>17233</v>
      </c>
      <c r="L17242" s="50">
        <v>1.932807188168816E-3</v>
      </c>
      <c r="M17242" s="50">
        <v>1.9478519254756347E-3</v>
      </c>
      <c r="N17242" s="50">
        <v>5.5599999999999997E-2</v>
      </c>
      <c r="O17242" s="50">
        <v>5.6000000000000001E-2</v>
      </c>
      <c r="R17242" s="59"/>
    </row>
    <row r="17243" spans="11:18" x14ac:dyDescent="0.2">
      <c r="K17243" s="17">
        <v>17234</v>
      </c>
      <c r="L17243" s="50">
        <v>1.962691609176421E-3</v>
      </c>
      <c r="M17243" s="50">
        <v>1.978105552637575E-3</v>
      </c>
      <c r="N17243" s="50">
        <v>5.6800000000000003E-2</v>
      </c>
      <c r="O17243" s="50">
        <v>5.7599999999999998E-2</v>
      </c>
      <c r="R17243" s="59"/>
    </row>
    <row r="17244" spans="11:18" x14ac:dyDescent="0.2">
      <c r="K17244" s="17">
        <v>17235</v>
      </c>
      <c r="L17244" s="50">
        <v>1.8063008201496095E-3</v>
      </c>
      <c r="M17244" s="50">
        <v>1.8206707403161473E-3</v>
      </c>
      <c r="N17244" s="50">
        <v>5.2999999999999999E-2</v>
      </c>
      <c r="O17244" s="50">
        <v>5.3400000000000003E-2</v>
      </c>
      <c r="R17244" s="59"/>
    </row>
    <row r="17245" spans="11:18" x14ac:dyDescent="0.2">
      <c r="K17245" s="17">
        <v>17236</v>
      </c>
      <c r="L17245" s="50">
        <v>1.8339058056410116E-3</v>
      </c>
      <c r="M17245" s="50">
        <v>1.8483410977860441E-3</v>
      </c>
      <c r="N17245" s="50">
        <v>5.3400000000000003E-2</v>
      </c>
      <c r="O17245" s="50">
        <v>5.3600000000000002E-2</v>
      </c>
      <c r="R17245" s="59"/>
    </row>
    <row r="17246" spans="11:18" x14ac:dyDescent="0.2">
      <c r="K17246" s="17">
        <v>17237</v>
      </c>
      <c r="L17246" s="50">
        <v>1.665928945224272E-3</v>
      </c>
      <c r="M17246" s="50">
        <v>1.6801480190704716E-3</v>
      </c>
      <c r="N17246" s="50">
        <v>5.28E-2</v>
      </c>
      <c r="O17246" s="50">
        <v>5.2999999999999999E-2</v>
      </c>
      <c r="R17246" s="59"/>
    </row>
    <row r="17247" spans="11:18" x14ac:dyDescent="0.2">
      <c r="K17247" s="17">
        <v>17238</v>
      </c>
      <c r="L17247" s="50">
        <v>1.7390119395969325E-3</v>
      </c>
      <c r="M17247" s="50">
        <v>1.7523043347043316E-3</v>
      </c>
      <c r="N17247" s="50">
        <v>4.9000000000000002E-2</v>
      </c>
      <c r="O17247" s="50">
        <v>4.9599999999999998E-2</v>
      </c>
      <c r="R17247" s="59"/>
    </row>
    <row r="17248" spans="11:18" x14ac:dyDescent="0.2">
      <c r="K17248" s="17">
        <v>17239</v>
      </c>
      <c r="L17248" s="50">
        <v>1.8650168978267712E-3</v>
      </c>
      <c r="M17248" s="50">
        <v>1.8798186163336754E-3</v>
      </c>
      <c r="N17248" s="50">
        <v>5.4399999999999997E-2</v>
      </c>
      <c r="O17248" s="50">
        <v>5.5E-2</v>
      </c>
      <c r="R17248" s="59"/>
    </row>
    <row r="17249" spans="11:18" x14ac:dyDescent="0.2">
      <c r="K17249" s="17">
        <v>17240</v>
      </c>
      <c r="L17249" s="50">
        <v>1.6548199703409559E-3</v>
      </c>
      <c r="M17249" s="50">
        <v>1.6684951210099146E-3</v>
      </c>
      <c r="N17249" s="50">
        <v>5.04E-2</v>
      </c>
      <c r="O17249" s="50">
        <v>5.1400000000000001E-2</v>
      </c>
      <c r="R17249" s="59"/>
    </row>
    <row r="17250" spans="11:18" x14ac:dyDescent="0.2">
      <c r="K17250" s="17">
        <v>17241</v>
      </c>
      <c r="L17250" s="50">
        <v>1.7767326293778413E-3</v>
      </c>
      <c r="M17250" s="50">
        <v>1.7898767505285836E-3</v>
      </c>
      <c r="N17250" s="50">
        <v>4.8399999999999999E-2</v>
      </c>
      <c r="O17250" s="50">
        <v>4.8599999999999997E-2</v>
      </c>
      <c r="R17250" s="59"/>
    </row>
    <row r="17251" spans="11:18" x14ac:dyDescent="0.2">
      <c r="K17251" s="17">
        <v>17242</v>
      </c>
      <c r="L17251" s="50">
        <v>1.5726477012399935E-3</v>
      </c>
      <c r="M17251" s="50">
        <v>1.5842330696369217E-3</v>
      </c>
      <c r="N17251" s="50">
        <v>4.24E-2</v>
      </c>
      <c r="O17251" s="50">
        <v>4.2999999999999997E-2</v>
      </c>
      <c r="R17251" s="59"/>
    </row>
    <row r="17252" spans="11:18" x14ac:dyDescent="0.2">
      <c r="K17252" s="17">
        <v>17243</v>
      </c>
      <c r="L17252" s="50">
        <v>1.7102924707258023E-3</v>
      </c>
      <c r="M17252" s="50">
        <v>1.725242042461926E-3</v>
      </c>
      <c r="N17252" s="50">
        <v>5.5399999999999998E-2</v>
      </c>
      <c r="O17252" s="50">
        <v>5.5800000000000002E-2</v>
      </c>
      <c r="R17252" s="59"/>
    </row>
    <row r="17253" spans="11:18" x14ac:dyDescent="0.2">
      <c r="K17253" s="17">
        <v>17244</v>
      </c>
      <c r="L17253" s="50">
        <v>1.7254985634758398E-3</v>
      </c>
      <c r="M17253" s="50">
        <v>1.7393308651787319E-3</v>
      </c>
      <c r="N17253" s="50">
        <v>5.0799999999999998E-2</v>
      </c>
      <c r="O17253" s="50">
        <v>5.1400000000000001E-2</v>
      </c>
      <c r="R17253" s="59"/>
    </row>
    <row r="17254" spans="11:18" x14ac:dyDescent="0.2">
      <c r="K17254" s="17">
        <v>17245</v>
      </c>
      <c r="L17254" s="50">
        <v>1.6082394721782631E-3</v>
      </c>
      <c r="M17254" s="50">
        <v>1.6216446671810062E-3</v>
      </c>
      <c r="N17254" s="50">
        <v>4.9599999999999998E-2</v>
      </c>
      <c r="O17254" s="50">
        <v>0.05</v>
      </c>
      <c r="R17254" s="59"/>
    </row>
    <row r="17255" spans="11:18" x14ac:dyDescent="0.2">
      <c r="K17255" s="17">
        <v>17246</v>
      </c>
      <c r="L17255" s="50">
        <v>1.7143399447051046E-3</v>
      </c>
      <c r="M17255" s="50">
        <v>1.7286836294062951E-3</v>
      </c>
      <c r="N17255" s="50">
        <v>5.28E-2</v>
      </c>
      <c r="O17255" s="50">
        <v>5.3800000000000001E-2</v>
      </c>
      <c r="R17255" s="59"/>
    </row>
    <row r="17256" spans="11:18" x14ac:dyDescent="0.2">
      <c r="K17256" s="17">
        <v>17247</v>
      </c>
      <c r="L17256" s="50">
        <v>1.6634897879451924E-3</v>
      </c>
      <c r="M17256" s="50">
        <v>1.6767523106477611E-3</v>
      </c>
      <c r="N17256" s="50">
        <v>4.9000000000000002E-2</v>
      </c>
      <c r="O17256" s="50">
        <v>4.9399999999999999E-2</v>
      </c>
      <c r="R17256" s="59"/>
    </row>
    <row r="17257" spans="11:18" x14ac:dyDescent="0.2">
      <c r="K17257" s="17">
        <v>17248</v>
      </c>
      <c r="L17257" s="50">
        <v>1.7195707811943439E-3</v>
      </c>
      <c r="M17257" s="50">
        <v>1.7336907777431396E-3</v>
      </c>
      <c r="N17257" s="50">
        <v>5.2200000000000003E-2</v>
      </c>
      <c r="O17257" s="50">
        <v>5.28E-2</v>
      </c>
      <c r="R17257" s="59"/>
    </row>
    <row r="17258" spans="11:18" x14ac:dyDescent="0.2">
      <c r="K17258" s="17">
        <v>17249</v>
      </c>
      <c r="L17258" s="50">
        <v>1.8823993165432728E-3</v>
      </c>
      <c r="M17258" s="50">
        <v>1.8968332571637268E-3</v>
      </c>
      <c r="N17258" s="50">
        <v>5.3400000000000003E-2</v>
      </c>
      <c r="O17258" s="50">
        <v>5.3600000000000002E-2</v>
      </c>
      <c r="R17258" s="59"/>
    </row>
    <row r="17259" spans="11:18" x14ac:dyDescent="0.2">
      <c r="K17259" s="17">
        <v>17250</v>
      </c>
      <c r="L17259" s="50">
        <v>1.8463724446543565E-3</v>
      </c>
      <c r="M17259" s="50">
        <v>1.8613805444138265E-3</v>
      </c>
      <c r="N17259" s="50">
        <v>5.5399999999999998E-2</v>
      </c>
      <c r="O17259" s="50">
        <v>5.6000000000000001E-2</v>
      </c>
      <c r="R17259" s="59"/>
    </row>
    <row r="17260" spans="11:18" x14ac:dyDescent="0.2">
      <c r="K17260" s="17">
        <v>17251</v>
      </c>
      <c r="L17260" s="50">
        <v>1.7447377029504725E-3</v>
      </c>
      <c r="M17260" s="50">
        <v>1.759000986971746E-3</v>
      </c>
      <c r="N17260" s="50">
        <v>5.28E-2</v>
      </c>
      <c r="O17260" s="50">
        <v>5.2999999999999999E-2</v>
      </c>
      <c r="R17260" s="59"/>
    </row>
    <row r="17261" spans="11:18" x14ac:dyDescent="0.2">
      <c r="K17261" s="17">
        <v>17252</v>
      </c>
      <c r="L17261" s="50">
        <v>1.7103992553260446E-3</v>
      </c>
      <c r="M17261" s="50">
        <v>1.7248911582626628E-3</v>
      </c>
      <c r="N17261" s="50">
        <v>5.3800000000000001E-2</v>
      </c>
      <c r="O17261" s="50">
        <v>5.4399999999999997E-2</v>
      </c>
      <c r="R17261" s="59"/>
    </row>
    <row r="17262" spans="11:18" x14ac:dyDescent="0.2">
      <c r="K17262" s="17">
        <v>17253</v>
      </c>
      <c r="L17262" s="50">
        <v>1.7810374683282922E-3</v>
      </c>
      <c r="M17262" s="50">
        <v>1.7953490506697662E-3</v>
      </c>
      <c r="N17262" s="50">
        <v>5.2999999999999999E-2</v>
      </c>
      <c r="O17262" s="50">
        <v>5.3199999999999997E-2</v>
      </c>
      <c r="R17262" s="59"/>
    </row>
    <row r="17263" spans="11:18" x14ac:dyDescent="0.2">
      <c r="K17263" s="17">
        <v>17254</v>
      </c>
      <c r="L17263" s="50">
        <v>1.8107424794488274E-3</v>
      </c>
      <c r="M17263" s="50">
        <v>1.8243009692980952E-3</v>
      </c>
      <c r="N17263" s="50">
        <v>4.9799999999999997E-2</v>
      </c>
      <c r="O17263" s="50">
        <v>5.0599999999999999E-2</v>
      </c>
      <c r="R17263" s="59"/>
    </row>
    <row r="17264" spans="11:18" x14ac:dyDescent="0.2">
      <c r="K17264" s="17">
        <v>17255</v>
      </c>
      <c r="L17264" s="50">
        <v>1.404598233898115E-3</v>
      </c>
      <c r="M17264" s="50">
        <v>1.4162633598791088E-3</v>
      </c>
      <c r="N17264" s="50">
        <v>4.3200000000000002E-2</v>
      </c>
      <c r="O17264" s="50">
        <v>4.3400000000000001E-2</v>
      </c>
      <c r="R17264" s="59"/>
    </row>
    <row r="17265" spans="11:18" x14ac:dyDescent="0.2">
      <c r="K17265" s="17">
        <v>17256</v>
      </c>
      <c r="L17265" s="50">
        <v>1.8902220064077333E-3</v>
      </c>
      <c r="M17265" s="50">
        <v>1.9052579091335012E-3</v>
      </c>
      <c r="N17265" s="50">
        <v>5.5399999999999998E-2</v>
      </c>
      <c r="O17265" s="50">
        <v>5.62E-2</v>
      </c>
      <c r="R17265" s="59"/>
    </row>
    <row r="17266" spans="11:18" x14ac:dyDescent="0.2">
      <c r="K17266" s="17">
        <v>17257</v>
      </c>
      <c r="L17266" s="50">
        <v>1.5965584460203841E-3</v>
      </c>
      <c r="M17266" s="50">
        <v>1.6100532120466155E-3</v>
      </c>
      <c r="N17266" s="50">
        <v>4.9799999999999997E-2</v>
      </c>
      <c r="O17266" s="50">
        <v>5.04E-2</v>
      </c>
      <c r="R17266" s="59"/>
    </row>
    <row r="17267" spans="11:18" x14ac:dyDescent="0.2">
      <c r="K17267" s="17">
        <v>17258</v>
      </c>
      <c r="L17267" s="50">
        <v>1.6490600518947393E-3</v>
      </c>
      <c r="M17267" s="50">
        <v>1.6625862917124777E-3</v>
      </c>
      <c r="N17267" s="50">
        <v>5.0200000000000002E-2</v>
      </c>
      <c r="O17267" s="50">
        <v>5.04E-2</v>
      </c>
      <c r="R17267" s="59"/>
    </row>
    <row r="17268" spans="11:18" x14ac:dyDescent="0.2">
      <c r="K17268" s="17">
        <v>17259</v>
      </c>
      <c r="L17268" s="50">
        <v>1.5976402612170905E-3</v>
      </c>
      <c r="M17268" s="50">
        <v>1.6117275060004552E-3</v>
      </c>
      <c r="N17268" s="50">
        <v>5.2400000000000002E-2</v>
      </c>
      <c r="O17268" s="50">
        <v>5.2600000000000001E-2</v>
      </c>
      <c r="R17268" s="59"/>
    </row>
    <row r="17269" spans="11:18" x14ac:dyDescent="0.2">
      <c r="K17269" s="17">
        <v>17260</v>
      </c>
      <c r="L17269" s="50">
        <v>1.6790081775714938E-3</v>
      </c>
      <c r="M17269" s="50">
        <v>1.6935325452351099E-3</v>
      </c>
      <c r="N17269" s="50">
        <v>5.3600000000000002E-2</v>
      </c>
      <c r="O17269" s="50">
        <v>5.4199999999999998E-2</v>
      </c>
      <c r="R17269" s="59"/>
    </row>
    <row r="17270" spans="11:18" x14ac:dyDescent="0.2">
      <c r="K17270" s="17">
        <v>17261</v>
      </c>
      <c r="L17270" s="50">
        <v>1.7617432399071038E-3</v>
      </c>
      <c r="M17270" s="50">
        <v>1.7755123056861564E-3</v>
      </c>
      <c r="N17270" s="50">
        <v>5.0999999999999997E-2</v>
      </c>
      <c r="O17270" s="50">
        <v>5.0999999999999997E-2</v>
      </c>
      <c r="R17270" s="59"/>
    </row>
    <row r="17271" spans="11:18" x14ac:dyDescent="0.2">
      <c r="K17271" s="17">
        <v>17262</v>
      </c>
      <c r="L17271" s="50">
        <v>1.7723687200586703E-3</v>
      </c>
      <c r="M17271" s="50">
        <v>1.7866854151927093E-3</v>
      </c>
      <c r="N17271" s="50">
        <v>5.28E-2</v>
      </c>
      <c r="O17271" s="50">
        <v>5.3199999999999997E-2</v>
      </c>
      <c r="R17271" s="59"/>
    </row>
    <row r="17272" spans="11:18" x14ac:dyDescent="0.2">
      <c r="K17272" s="17">
        <v>17263</v>
      </c>
      <c r="L17272" s="50">
        <v>1.724884071328749E-3</v>
      </c>
      <c r="M17272" s="50">
        <v>1.739158334144322E-3</v>
      </c>
      <c r="N17272" s="50">
        <v>5.2999999999999999E-2</v>
      </c>
      <c r="O17272" s="50">
        <v>5.2999999999999999E-2</v>
      </c>
      <c r="R17272" s="59"/>
    </row>
    <row r="17273" spans="11:18" x14ac:dyDescent="0.2">
      <c r="K17273" s="17">
        <v>17264</v>
      </c>
      <c r="L17273" s="50">
        <v>1.663512664420951E-3</v>
      </c>
      <c r="M17273" s="50">
        <v>1.6770973973935504E-3</v>
      </c>
      <c r="N17273" s="50">
        <v>0.05</v>
      </c>
      <c r="O17273" s="50">
        <v>5.0599999999999999E-2</v>
      </c>
      <c r="R17273" s="59"/>
    </row>
    <row r="17274" spans="11:18" x14ac:dyDescent="0.2">
      <c r="K17274" s="17">
        <v>17265</v>
      </c>
      <c r="L17274" s="50">
        <v>1.9589884505344587E-3</v>
      </c>
      <c r="M17274" s="50">
        <v>1.975209826272153E-3</v>
      </c>
      <c r="N17274" s="50">
        <v>0.06</v>
      </c>
      <c r="O17274" s="50">
        <v>6.0400000000000002E-2</v>
      </c>
      <c r="R17274" s="59"/>
    </row>
    <row r="17275" spans="11:18" x14ac:dyDescent="0.2">
      <c r="K17275" s="17">
        <v>17266</v>
      </c>
      <c r="L17275" s="50">
        <v>1.8889419529438808E-3</v>
      </c>
      <c r="M17275" s="50">
        <v>1.9038908017557879E-3</v>
      </c>
      <c r="N17275" s="50">
        <v>5.5399999999999998E-2</v>
      </c>
      <c r="O17275" s="50">
        <v>5.5399999999999998E-2</v>
      </c>
      <c r="R17275" s="59"/>
    </row>
    <row r="17276" spans="11:18" x14ac:dyDescent="0.2">
      <c r="K17276" s="17">
        <v>17267</v>
      </c>
      <c r="L17276" s="50">
        <v>1.880146796334493E-3</v>
      </c>
      <c r="M17276" s="50">
        <v>1.8942159378696026E-3</v>
      </c>
      <c r="N17276" s="50">
        <v>5.1999999999999998E-2</v>
      </c>
      <c r="O17276" s="50">
        <v>5.2200000000000003E-2</v>
      </c>
      <c r="R17276" s="59"/>
    </row>
    <row r="17277" spans="11:18" x14ac:dyDescent="0.2">
      <c r="K17277" s="17">
        <v>17268</v>
      </c>
      <c r="L17277" s="50">
        <v>1.9346922925404413E-3</v>
      </c>
      <c r="M17277" s="50">
        <v>1.9494211313418428E-3</v>
      </c>
      <c r="N17277" s="50">
        <v>5.4399999999999997E-2</v>
      </c>
      <c r="O17277" s="50">
        <v>5.4600000000000003E-2</v>
      </c>
      <c r="R17277" s="59"/>
    </row>
    <row r="17278" spans="11:18" x14ac:dyDescent="0.2">
      <c r="K17278" s="17">
        <v>17269</v>
      </c>
      <c r="L17278" s="50">
        <v>1.8620627090500488E-3</v>
      </c>
      <c r="M17278" s="50">
        <v>1.8757982258373715E-3</v>
      </c>
      <c r="N17278" s="50">
        <v>5.0599999999999999E-2</v>
      </c>
      <c r="O17278" s="50">
        <v>5.0799999999999998E-2</v>
      </c>
      <c r="R17278" s="59"/>
    </row>
    <row r="17279" spans="11:18" x14ac:dyDescent="0.2">
      <c r="K17279" s="17">
        <v>17270</v>
      </c>
      <c r="L17279" s="50">
        <v>1.5123808063432882E-3</v>
      </c>
      <c r="M17279" s="50">
        <v>1.52456789671966E-3</v>
      </c>
      <c r="N17279" s="50">
        <v>4.5199999999999997E-2</v>
      </c>
      <c r="O17279" s="50">
        <v>4.5199999999999997E-2</v>
      </c>
      <c r="R17279" s="59"/>
    </row>
    <row r="17280" spans="11:18" x14ac:dyDescent="0.2">
      <c r="K17280" s="17">
        <v>17271</v>
      </c>
      <c r="L17280" s="50">
        <v>1.8015018260583292E-3</v>
      </c>
      <c r="M17280" s="50">
        <v>1.8151591275152449E-3</v>
      </c>
      <c r="N17280" s="50">
        <v>5.04E-2</v>
      </c>
      <c r="O17280" s="50">
        <v>5.0599999999999999E-2</v>
      </c>
      <c r="R17280" s="59"/>
    </row>
    <row r="17281" spans="11:18" x14ac:dyDescent="0.2">
      <c r="K17281" s="17">
        <v>17272</v>
      </c>
      <c r="L17281" s="50">
        <v>1.7014368992000759E-3</v>
      </c>
      <c r="M17281" s="50">
        <v>1.714329645742568E-3</v>
      </c>
      <c r="N17281" s="50">
        <v>4.7399999999999998E-2</v>
      </c>
      <c r="O17281" s="50">
        <v>4.7800000000000002E-2</v>
      </c>
      <c r="R17281" s="59"/>
    </row>
    <row r="17282" spans="11:18" x14ac:dyDescent="0.2">
      <c r="K17282" s="17">
        <v>17273</v>
      </c>
      <c r="L17282" s="50">
        <v>1.9393414063883054E-3</v>
      </c>
      <c r="M17282" s="50">
        <v>1.9537194518285303E-3</v>
      </c>
      <c r="N17282" s="50">
        <v>5.2999999999999999E-2</v>
      </c>
      <c r="O17282" s="50">
        <v>5.3600000000000002E-2</v>
      </c>
      <c r="R17282" s="59"/>
    </row>
    <row r="17283" spans="11:18" x14ac:dyDescent="0.2">
      <c r="K17283" s="17">
        <v>17274</v>
      </c>
      <c r="L17283" s="50">
        <v>1.8548112872956537E-3</v>
      </c>
      <c r="M17283" s="50">
        <v>1.8689964220991353E-3</v>
      </c>
      <c r="N17283" s="50">
        <v>5.2200000000000003E-2</v>
      </c>
      <c r="O17283" s="50">
        <v>5.28E-2</v>
      </c>
      <c r="R17283" s="59"/>
    </row>
    <row r="17284" spans="11:18" x14ac:dyDescent="0.2">
      <c r="K17284" s="17">
        <v>17275</v>
      </c>
      <c r="L17284" s="50">
        <v>1.7632387052501424E-3</v>
      </c>
      <c r="M17284" s="50">
        <v>1.7776945829341643E-3</v>
      </c>
      <c r="N17284" s="50">
        <v>5.3400000000000003E-2</v>
      </c>
      <c r="O17284" s="50">
        <v>5.3800000000000001E-2</v>
      </c>
      <c r="R17284" s="59"/>
    </row>
    <row r="17285" spans="11:18" x14ac:dyDescent="0.2">
      <c r="K17285" s="17">
        <v>17276</v>
      </c>
      <c r="L17285" s="50">
        <v>1.7784647853179693E-3</v>
      </c>
      <c r="M17285" s="50">
        <v>1.792485213745202E-3</v>
      </c>
      <c r="N17285" s="50">
        <v>5.16E-2</v>
      </c>
      <c r="O17285" s="50">
        <v>5.2200000000000003E-2</v>
      </c>
      <c r="R17285" s="59"/>
    </row>
    <row r="17286" spans="11:18" x14ac:dyDescent="0.2">
      <c r="K17286" s="17">
        <v>17277</v>
      </c>
      <c r="L17286" s="50">
        <v>1.5210925845310437E-3</v>
      </c>
      <c r="M17286" s="50">
        <v>1.5335970531954381E-3</v>
      </c>
      <c r="N17286" s="50">
        <v>4.6399999999999997E-2</v>
      </c>
      <c r="O17286" s="50">
        <v>4.6600000000000003E-2</v>
      </c>
      <c r="R17286" s="59"/>
    </row>
    <row r="17287" spans="11:18" x14ac:dyDescent="0.2">
      <c r="K17287" s="17">
        <v>17278</v>
      </c>
      <c r="L17287" s="50">
        <v>1.8158895639831898E-3</v>
      </c>
      <c r="M17287" s="50">
        <v>1.8304742591964218E-3</v>
      </c>
      <c r="N17287" s="50">
        <v>5.3999999999999999E-2</v>
      </c>
      <c r="O17287" s="50">
        <v>5.4399999999999997E-2</v>
      </c>
      <c r="R17287" s="59"/>
    </row>
    <row r="17288" spans="11:18" x14ac:dyDescent="0.2">
      <c r="K17288" s="17">
        <v>17279</v>
      </c>
      <c r="L17288" s="50">
        <v>1.8185067288780533E-3</v>
      </c>
      <c r="M17288" s="50">
        <v>1.8326495319433884E-3</v>
      </c>
      <c r="N17288" s="50">
        <v>5.2200000000000003E-2</v>
      </c>
      <c r="O17288" s="50">
        <v>5.2600000000000001E-2</v>
      </c>
      <c r="R17288" s="59"/>
    </row>
    <row r="17289" spans="11:18" x14ac:dyDescent="0.2">
      <c r="K17289" s="17">
        <v>17280</v>
      </c>
      <c r="L17289" s="50">
        <v>1.8476312968942748E-3</v>
      </c>
      <c r="M17289" s="50">
        <v>1.8619714925142564E-3</v>
      </c>
      <c r="N17289" s="50">
        <v>5.2999999999999999E-2</v>
      </c>
      <c r="O17289" s="50">
        <v>5.3400000000000003E-2</v>
      </c>
      <c r="R17289" s="59"/>
    </row>
    <row r="17290" spans="11:18" x14ac:dyDescent="0.2">
      <c r="K17290" s="17">
        <v>17281</v>
      </c>
      <c r="L17290" s="50">
        <v>1.5997086153623271E-3</v>
      </c>
      <c r="M17290" s="50">
        <v>1.6132530895103647E-3</v>
      </c>
      <c r="N17290" s="50">
        <v>4.9799999999999997E-2</v>
      </c>
      <c r="O17290" s="50">
        <v>5.0599999999999999E-2</v>
      </c>
      <c r="R17290" s="59"/>
    </row>
    <row r="17291" spans="11:18" x14ac:dyDescent="0.2">
      <c r="K17291" s="17">
        <v>17282</v>
      </c>
      <c r="L17291" s="50">
        <v>1.6515153253293328E-3</v>
      </c>
      <c r="M17291" s="50">
        <v>1.6651086633277575E-3</v>
      </c>
      <c r="N17291" s="50">
        <v>5.04E-2</v>
      </c>
      <c r="O17291" s="50">
        <v>5.0599999999999999E-2</v>
      </c>
      <c r="R17291" s="59"/>
    </row>
    <row r="17292" spans="11:18" x14ac:dyDescent="0.2">
      <c r="K17292" s="17">
        <v>17283</v>
      </c>
      <c r="L17292" s="50">
        <v>1.8933918307676213E-3</v>
      </c>
      <c r="M17292" s="50">
        <v>1.9074024482221325E-3</v>
      </c>
      <c r="N17292" s="50">
        <v>5.16E-2</v>
      </c>
      <c r="O17292" s="50">
        <v>5.1799999999999999E-2</v>
      </c>
      <c r="R17292" s="59"/>
    </row>
    <row r="17293" spans="11:18" x14ac:dyDescent="0.2">
      <c r="K17293" s="17">
        <v>17284</v>
      </c>
      <c r="L17293" s="50">
        <v>1.7455525361704232E-3</v>
      </c>
      <c r="M17293" s="50">
        <v>1.7600164072772032E-3</v>
      </c>
      <c r="N17293" s="50">
        <v>5.3400000000000003E-2</v>
      </c>
      <c r="O17293" s="50">
        <v>5.4199999999999998E-2</v>
      </c>
      <c r="R17293" s="59"/>
    </row>
    <row r="17294" spans="11:18" x14ac:dyDescent="0.2">
      <c r="K17294" s="17">
        <v>17285</v>
      </c>
      <c r="L17294" s="50">
        <v>1.7438088229918805E-3</v>
      </c>
      <c r="M17294" s="50">
        <v>1.7579075236734561E-3</v>
      </c>
      <c r="N17294" s="50">
        <v>5.2200000000000003E-2</v>
      </c>
      <c r="O17294" s="50">
        <v>5.2600000000000001E-2</v>
      </c>
      <c r="R17294" s="59"/>
    </row>
    <row r="17295" spans="11:18" x14ac:dyDescent="0.2">
      <c r="K17295" s="17">
        <v>17286</v>
      </c>
      <c r="L17295" s="50">
        <v>1.9053070600526085E-3</v>
      </c>
      <c r="M17295" s="50">
        <v>1.920777237527605E-3</v>
      </c>
      <c r="N17295" s="50">
        <v>5.7000000000000002E-2</v>
      </c>
      <c r="O17295" s="50">
        <v>5.8000000000000003E-2</v>
      </c>
      <c r="R17295" s="59"/>
    </row>
    <row r="17296" spans="11:18" x14ac:dyDescent="0.2">
      <c r="K17296" s="17">
        <v>17287</v>
      </c>
      <c r="L17296" s="50">
        <v>1.9363602381708247E-3</v>
      </c>
      <c r="M17296" s="50">
        <v>1.9515741125088304E-3</v>
      </c>
      <c r="N17296" s="50">
        <v>5.62E-2</v>
      </c>
      <c r="O17296" s="50">
        <v>5.6599999999999998E-2</v>
      </c>
      <c r="R17296" s="59"/>
    </row>
    <row r="17297" spans="11:18" x14ac:dyDescent="0.2">
      <c r="K17297" s="17">
        <v>17288</v>
      </c>
      <c r="L17297" s="50">
        <v>1.7384409333779964E-3</v>
      </c>
      <c r="M17297" s="50">
        <v>1.753120514827389E-3</v>
      </c>
      <c r="N17297" s="50">
        <v>5.4199999999999998E-2</v>
      </c>
      <c r="O17297" s="50">
        <v>5.4600000000000003E-2</v>
      </c>
      <c r="R17297" s="59"/>
    </row>
    <row r="17298" spans="11:18" x14ac:dyDescent="0.2">
      <c r="K17298" s="17">
        <v>17289</v>
      </c>
      <c r="L17298" s="50">
        <v>1.7758565576079868E-3</v>
      </c>
      <c r="M17298" s="50">
        <v>1.7901450879167595E-3</v>
      </c>
      <c r="N17298" s="50">
        <v>5.28E-2</v>
      </c>
      <c r="O17298" s="50">
        <v>5.3199999999999997E-2</v>
      </c>
      <c r="R17298" s="59"/>
    </row>
    <row r="17299" spans="11:18" x14ac:dyDescent="0.2">
      <c r="K17299" s="17">
        <v>17290</v>
      </c>
      <c r="L17299" s="50">
        <v>1.7949658393907465E-3</v>
      </c>
      <c r="M17299" s="50">
        <v>1.8094663836565894E-3</v>
      </c>
      <c r="N17299" s="50">
        <v>5.3600000000000002E-2</v>
      </c>
      <c r="O17299" s="50">
        <v>5.4199999999999998E-2</v>
      </c>
      <c r="R17299" s="59"/>
    </row>
    <row r="17300" spans="11:18" x14ac:dyDescent="0.2">
      <c r="K17300" s="17">
        <v>17291</v>
      </c>
      <c r="L17300" s="50">
        <v>1.6678264160638471E-3</v>
      </c>
      <c r="M17300" s="50">
        <v>1.6825003444763159E-3</v>
      </c>
      <c r="N17300" s="50">
        <v>5.4600000000000003E-2</v>
      </c>
      <c r="O17300" s="50">
        <v>5.4800000000000001E-2</v>
      </c>
      <c r="R17300" s="59"/>
    </row>
    <row r="17301" spans="11:18" x14ac:dyDescent="0.2">
      <c r="K17301" s="17">
        <v>17292</v>
      </c>
      <c r="L17301" s="50">
        <v>1.4975183249238111E-3</v>
      </c>
      <c r="M17301" s="50">
        <v>1.5105894342875958E-3</v>
      </c>
      <c r="N17301" s="50">
        <v>4.82E-2</v>
      </c>
      <c r="O17301" s="50">
        <v>4.8800000000000003E-2</v>
      </c>
      <c r="R17301" s="59"/>
    </row>
    <row r="17302" spans="11:18" x14ac:dyDescent="0.2">
      <c r="K17302" s="17">
        <v>17293</v>
      </c>
      <c r="L17302" s="50">
        <v>1.8218362430706982E-3</v>
      </c>
      <c r="M17302" s="50">
        <v>1.8366584042700542E-3</v>
      </c>
      <c r="N17302" s="50">
        <v>5.4800000000000001E-2</v>
      </c>
      <c r="O17302" s="50">
        <v>5.5199999999999999E-2</v>
      </c>
      <c r="R17302" s="59"/>
    </row>
    <row r="17303" spans="11:18" x14ac:dyDescent="0.2">
      <c r="K17303" s="17">
        <v>17294</v>
      </c>
      <c r="L17303" s="50">
        <v>1.6902282654059854E-3</v>
      </c>
      <c r="M17303" s="50">
        <v>1.7040220644284126E-3</v>
      </c>
      <c r="N17303" s="50">
        <v>5.0999999999999997E-2</v>
      </c>
      <c r="O17303" s="50">
        <v>5.1200000000000002E-2</v>
      </c>
      <c r="R17303" s="59"/>
    </row>
    <row r="17304" spans="11:18" x14ac:dyDescent="0.2">
      <c r="K17304" s="17">
        <v>17295</v>
      </c>
      <c r="L17304" s="50">
        <v>1.8590974567203173E-3</v>
      </c>
      <c r="M17304" s="50">
        <v>1.8731425369978663E-3</v>
      </c>
      <c r="N17304" s="50">
        <v>5.1799999999999999E-2</v>
      </c>
      <c r="O17304" s="50">
        <v>5.2400000000000002E-2</v>
      </c>
      <c r="R17304" s="59"/>
    </row>
    <row r="17305" spans="11:18" x14ac:dyDescent="0.2">
      <c r="K17305" s="17">
        <v>17296</v>
      </c>
      <c r="L17305" s="50">
        <v>1.6827888608088649E-3</v>
      </c>
      <c r="M17305" s="50">
        <v>1.6974651700209836E-3</v>
      </c>
      <c r="N17305" s="50">
        <v>5.4600000000000003E-2</v>
      </c>
      <c r="O17305" s="50">
        <v>5.4800000000000001E-2</v>
      </c>
      <c r="R17305" s="59"/>
    </row>
    <row r="17306" spans="11:18" x14ac:dyDescent="0.2">
      <c r="K17306" s="17">
        <v>17297</v>
      </c>
      <c r="L17306" s="50">
        <v>1.7420483720050693E-3</v>
      </c>
      <c r="M17306" s="50">
        <v>1.7558241863748457E-3</v>
      </c>
      <c r="N17306" s="50">
        <v>5.0999999999999997E-2</v>
      </c>
      <c r="O17306" s="50">
        <v>5.1400000000000001E-2</v>
      </c>
      <c r="R17306" s="59"/>
    </row>
    <row r="17307" spans="11:18" x14ac:dyDescent="0.2">
      <c r="K17307" s="17">
        <v>17298</v>
      </c>
      <c r="L17307" s="50">
        <v>1.6880604221739801E-3</v>
      </c>
      <c r="M17307" s="50">
        <v>1.7015466629467344E-3</v>
      </c>
      <c r="N17307" s="50">
        <v>0.05</v>
      </c>
      <c r="O17307" s="50">
        <v>0.05</v>
      </c>
      <c r="R17307" s="59"/>
    </row>
    <row r="17308" spans="11:18" x14ac:dyDescent="0.2">
      <c r="K17308" s="17">
        <v>17299</v>
      </c>
      <c r="L17308" s="50">
        <v>1.7176719614648873E-3</v>
      </c>
      <c r="M17308" s="50">
        <v>1.7317771478990813E-3</v>
      </c>
      <c r="N17308" s="50">
        <v>5.1999999999999998E-2</v>
      </c>
      <c r="O17308" s="50">
        <v>5.2600000000000001E-2</v>
      </c>
      <c r="R17308" s="59"/>
    </row>
    <row r="17309" spans="11:18" x14ac:dyDescent="0.2">
      <c r="K17309" s="17">
        <v>17300</v>
      </c>
      <c r="L17309" s="50">
        <v>1.7629936385510994E-3</v>
      </c>
      <c r="M17309" s="50">
        <v>1.7772141513582348E-3</v>
      </c>
      <c r="N17309" s="50">
        <v>5.2600000000000001E-2</v>
      </c>
      <c r="O17309" s="50">
        <v>5.2999999999999999E-2</v>
      </c>
      <c r="R17309" s="59"/>
    </row>
    <row r="17310" spans="11:18" x14ac:dyDescent="0.2">
      <c r="K17310" s="17">
        <v>17301</v>
      </c>
      <c r="L17310" s="50">
        <v>1.8703547280529615E-3</v>
      </c>
      <c r="M17310" s="50">
        <v>1.8840370302841507E-3</v>
      </c>
      <c r="N17310" s="50">
        <v>5.04E-2</v>
      </c>
      <c r="O17310" s="50">
        <v>5.0599999999999999E-2</v>
      </c>
      <c r="R17310" s="59"/>
    </row>
    <row r="17311" spans="11:18" x14ac:dyDescent="0.2">
      <c r="K17311" s="17">
        <v>17302</v>
      </c>
      <c r="L17311" s="50">
        <v>1.8643973016671616E-3</v>
      </c>
      <c r="M17311" s="50">
        <v>1.8783225259416121E-3</v>
      </c>
      <c r="N17311" s="50">
        <v>5.1200000000000002E-2</v>
      </c>
      <c r="O17311" s="50">
        <v>5.1799999999999999E-2</v>
      </c>
      <c r="R17311" s="59"/>
    </row>
    <row r="17312" spans="11:18" x14ac:dyDescent="0.2">
      <c r="K17312" s="17">
        <v>17303</v>
      </c>
      <c r="L17312" s="50">
        <v>1.8490090342430615E-3</v>
      </c>
      <c r="M17312" s="50">
        <v>1.8629735628555625E-3</v>
      </c>
      <c r="N17312" s="50">
        <v>5.16E-2</v>
      </c>
      <c r="O17312" s="50">
        <v>5.1799999999999999E-2</v>
      </c>
      <c r="R17312" s="59"/>
    </row>
    <row r="17313" spans="11:18" x14ac:dyDescent="0.2">
      <c r="K17313" s="17">
        <v>17304</v>
      </c>
      <c r="L17313" s="50">
        <v>1.7635319066087592E-3</v>
      </c>
      <c r="M17313" s="50">
        <v>1.7771813088760706E-3</v>
      </c>
      <c r="N17313" s="50">
        <v>5.04E-2</v>
      </c>
      <c r="O17313" s="50">
        <v>5.0599999999999999E-2</v>
      </c>
      <c r="R17313" s="59"/>
    </row>
    <row r="17314" spans="11:18" x14ac:dyDescent="0.2">
      <c r="K17314" s="17">
        <v>17305</v>
      </c>
      <c r="L17314" s="50">
        <v>1.8641820392632368E-3</v>
      </c>
      <c r="M17314" s="50">
        <v>1.8790555525007172E-3</v>
      </c>
      <c r="N17314" s="50">
        <v>5.4800000000000001E-2</v>
      </c>
      <c r="O17314" s="50">
        <v>5.5599999999999997E-2</v>
      </c>
      <c r="R17314" s="59"/>
    </row>
    <row r="17315" spans="11:18" x14ac:dyDescent="0.2">
      <c r="K17315" s="17">
        <v>17306</v>
      </c>
      <c r="L17315" s="50">
        <v>1.7443116496182781E-3</v>
      </c>
      <c r="M17315" s="50">
        <v>1.7584944540870407E-3</v>
      </c>
      <c r="N17315" s="50">
        <v>5.2600000000000001E-2</v>
      </c>
      <c r="O17315" s="50">
        <v>5.28E-2</v>
      </c>
      <c r="R17315" s="59"/>
    </row>
    <row r="17316" spans="11:18" x14ac:dyDescent="0.2">
      <c r="K17316" s="17">
        <v>17307</v>
      </c>
      <c r="L17316" s="50">
        <v>1.748354343582412E-3</v>
      </c>
      <c r="M17316" s="50">
        <v>1.7628949542647071E-3</v>
      </c>
      <c r="N17316" s="50">
        <v>5.3999999999999999E-2</v>
      </c>
      <c r="O17316" s="50">
        <v>5.3999999999999999E-2</v>
      </c>
      <c r="R17316" s="59"/>
    </row>
    <row r="17317" spans="11:18" x14ac:dyDescent="0.2">
      <c r="K17317" s="17">
        <v>17308</v>
      </c>
      <c r="L17317" s="50">
        <v>1.4969066762834547E-3</v>
      </c>
      <c r="M17317" s="50">
        <v>1.5099680857568658E-3</v>
      </c>
      <c r="N17317" s="50">
        <v>4.8599999999999997E-2</v>
      </c>
      <c r="O17317" s="50">
        <v>4.8599999999999997E-2</v>
      </c>
      <c r="R17317" s="59"/>
    </row>
    <row r="17318" spans="11:18" x14ac:dyDescent="0.2">
      <c r="K17318" s="17">
        <v>17309</v>
      </c>
      <c r="L17318" s="50">
        <v>1.6685897520969273E-3</v>
      </c>
      <c r="M17318" s="50">
        <v>1.6820824415949478E-3</v>
      </c>
      <c r="N17318" s="50">
        <v>0.05</v>
      </c>
      <c r="O17318" s="50">
        <v>5.0200000000000002E-2</v>
      </c>
      <c r="R17318" s="59"/>
    </row>
    <row r="17319" spans="11:18" x14ac:dyDescent="0.2">
      <c r="K17319" s="17">
        <v>17310</v>
      </c>
      <c r="L17319" s="50">
        <v>1.9607437528297552E-3</v>
      </c>
      <c r="M17319" s="50">
        <v>1.9748367663492013E-3</v>
      </c>
      <c r="N17319" s="50">
        <v>5.1999999999999998E-2</v>
      </c>
      <c r="O17319" s="50">
        <v>5.1999999999999998E-2</v>
      </c>
      <c r="R17319" s="59"/>
    </row>
    <row r="17320" spans="11:18" x14ac:dyDescent="0.2">
      <c r="K17320" s="17">
        <v>17311</v>
      </c>
      <c r="L17320" s="50">
        <v>1.7584752754279556E-3</v>
      </c>
      <c r="M17320" s="50">
        <v>1.7738964191900469E-3</v>
      </c>
      <c r="N17320" s="50">
        <v>5.7200000000000001E-2</v>
      </c>
      <c r="O17320" s="50">
        <v>5.74E-2</v>
      </c>
      <c r="R17320" s="59"/>
    </row>
    <row r="17321" spans="11:18" x14ac:dyDescent="0.2">
      <c r="K17321" s="17">
        <v>17312</v>
      </c>
      <c r="L17321" s="50">
        <v>1.7724790877370563E-3</v>
      </c>
      <c r="M17321" s="50">
        <v>1.7866701915143358E-3</v>
      </c>
      <c r="N17321" s="50">
        <v>5.2200000000000003E-2</v>
      </c>
      <c r="O17321" s="50">
        <v>5.28E-2</v>
      </c>
      <c r="R17321" s="59"/>
    </row>
    <row r="17322" spans="11:18" x14ac:dyDescent="0.2">
      <c r="K17322" s="17">
        <v>17313</v>
      </c>
      <c r="L17322" s="50">
        <v>1.6714516008718015E-3</v>
      </c>
      <c r="M17322" s="50">
        <v>1.6842081822837282E-3</v>
      </c>
      <c r="N17322" s="50">
        <v>4.7199999999999999E-2</v>
      </c>
      <c r="O17322" s="50">
        <v>4.7199999999999999E-2</v>
      </c>
      <c r="R17322" s="59"/>
    </row>
    <row r="17323" spans="11:18" x14ac:dyDescent="0.2">
      <c r="K17323" s="17">
        <v>17314</v>
      </c>
      <c r="L17323" s="50">
        <v>1.6341850901992227E-3</v>
      </c>
      <c r="M17323" s="50">
        <v>1.6470200576962288E-3</v>
      </c>
      <c r="N17323" s="50">
        <v>4.7399999999999998E-2</v>
      </c>
      <c r="O17323" s="50">
        <v>4.7600000000000003E-2</v>
      </c>
      <c r="R17323" s="59"/>
    </row>
    <row r="17324" spans="11:18" x14ac:dyDescent="0.2">
      <c r="K17324" s="17">
        <v>17315</v>
      </c>
      <c r="L17324" s="50">
        <v>1.844862214535318E-3</v>
      </c>
      <c r="M17324" s="50">
        <v>1.8601430614747824E-3</v>
      </c>
      <c r="N17324" s="50">
        <v>5.6599999999999998E-2</v>
      </c>
      <c r="O17324" s="50">
        <v>5.6800000000000003E-2</v>
      </c>
      <c r="R17324" s="59"/>
    </row>
    <row r="17325" spans="11:18" x14ac:dyDescent="0.2">
      <c r="K17325" s="17">
        <v>17316</v>
      </c>
      <c r="L17325" s="50">
        <v>1.616338582156013E-3</v>
      </c>
      <c r="M17325" s="50">
        <v>1.6307447129704894E-3</v>
      </c>
      <c r="N17325" s="50">
        <v>5.3199999999999997E-2</v>
      </c>
      <c r="O17325" s="50">
        <v>5.4399999999999997E-2</v>
      </c>
      <c r="R17325" s="59"/>
    </row>
    <row r="17326" spans="11:18" x14ac:dyDescent="0.2">
      <c r="K17326" s="17">
        <v>17317</v>
      </c>
      <c r="L17326" s="50">
        <v>1.6737646206573956E-3</v>
      </c>
      <c r="M17326" s="50">
        <v>1.6868897397632253E-3</v>
      </c>
      <c r="N17326" s="50">
        <v>4.8399999999999999E-2</v>
      </c>
      <c r="O17326" s="50">
        <v>4.8800000000000003E-2</v>
      </c>
      <c r="R17326" s="59"/>
    </row>
    <row r="17327" spans="11:18" x14ac:dyDescent="0.2">
      <c r="K17327" s="17">
        <v>17318</v>
      </c>
      <c r="L17327" s="50">
        <v>1.8529002829696087E-3</v>
      </c>
      <c r="M17327" s="50">
        <v>1.8672165540316889E-3</v>
      </c>
      <c r="N17327" s="50">
        <v>5.2999999999999999E-2</v>
      </c>
      <c r="O17327" s="50">
        <v>5.2999999999999999E-2</v>
      </c>
      <c r="R17327" s="59"/>
    </row>
    <row r="17328" spans="11:18" x14ac:dyDescent="0.2">
      <c r="K17328" s="17">
        <v>17319</v>
      </c>
      <c r="L17328" s="50">
        <v>1.7686239025207584E-3</v>
      </c>
      <c r="M17328" s="50">
        <v>1.783681792227906E-3</v>
      </c>
      <c r="N17328" s="50">
        <v>5.5800000000000002E-2</v>
      </c>
      <c r="O17328" s="50">
        <v>5.6399999999999999E-2</v>
      </c>
      <c r="R17328" s="59"/>
    </row>
    <row r="17329" spans="11:18" x14ac:dyDescent="0.2">
      <c r="K17329" s="17">
        <v>17320</v>
      </c>
      <c r="L17329" s="50">
        <v>1.9085528016148728E-3</v>
      </c>
      <c r="M17329" s="50">
        <v>1.9229275019113346E-3</v>
      </c>
      <c r="N17329" s="50">
        <v>5.2999999999999999E-2</v>
      </c>
      <c r="O17329" s="50">
        <v>5.3600000000000002E-2</v>
      </c>
      <c r="R17329" s="59"/>
    </row>
    <row r="17330" spans="11:18" x14ac:dyDescent="0.2">
      <c r="K17330" s="17">
        <v>17321</v>
      </c>
      <c r="L17330" s="50">
        <v>1.8768162049141168E-3</v>
      </c>
      <c r="M17330" s="50">
        <v>1.8914881654735303E-3</v>
      </c>
      <c r="N17330" s="50">
        <v>5.4199999999999998E-2</v>
      </c>
      <c r="O17330" s="50">
        <v>5.4800000000000001E-2</v>
      </c>
      <c r="R17330" s="59"/>
    </row>
    <row r="17331" spans="11:18" x14ac:dyDescent="0.2">
      <c r="K17331" s="17">
        <v>17322</v>
      </c>
      <c r="L17331" s="50">
        <v>1.7306396022567256E-3</v>
      </c>
      <c r="M17331" s="50">
        <v>1.745096203835267E-3</v>
      </c>
      <c r="N17331" s="50">
        <v>5.3600000000000002E-2</v>
      </c>
      <c r="O17331" s="50">
        <v>5.3800000000000001E-2</v>
      </c>
      <c r="R17331" s="59"/>
    </row>
    <row r="17332" spans="11:18" x14ac:dyDescent="0.2">
      <c r="K17332" s="17">
        <v>17323</v>
      </c>
      <c r="L17332" s="50">
        <v>1.888358815250487E-3</v>
      </c>
      <c r="M17332" s="50">
        <v>1.9023885135399652E-3</v>
      </c>
      <c r="N17332" s="50">
        <v>5.16E-2</v>
      </c>
      <c r="O17332" s="50">
        <v>5.1999999999999998E-2</v>
      </c>
      <c r="R17332" s="59"/>
    </row>
    <row r="17333" spans="11:18" x14ac:dyDescent="0.2">
      <c r="K17333" s="17">
        <v>17324</v>
      </c>
      <c r="L17333" s="50">
        <v>1.975086274814148E-3</v>
      </c>
      <c r="M17333" s="50">
        <v>1.9897320284390434E-3</v>
      </c>
      <c r="N17333" s="50">
        <v>5.3999999999999999E-2</v>
      </c>
      <c r="O17333" s="50">
        <v>5.4399999999999997E-2</v>
      </c>
      <c r="R17333" s="59"/>
    </row>
    <row r="17334" spans="11:18" x14ac:dyDescent="0.2">
      <c r="K17334" s="17">
        <v>17325</v>
      </c>
      <c r="L17334" s="50">
        <v>1.6642940383923654E-3</v>
      </c>
      <c r="M17334" s="50">
        <v>1.6773891218927564E-3</v>
      </c>
      <c r="N17334" s="50">
        <v>4.82E-2</v>
      </c>
      <c r="O17334" s="50">
        <v>4.8800000000000003E-2</v>
      </c>
      <c r="R17334" s="59"/>
    </row>
    <row r="17335" spans="11:18" x14ac:dyDescent="0.2">
      <c r="K17335" s="17">
        <v>17326</v>
      </c>
      <c r="L17335" s="50">
        <v>1.9082180710798446E-3</v>
      </c>
      <c r="M17335" s="50">
        <v>1.9217242323974781E-3</v>
      </c>
      <c r="N17335" s="50">
        <v>4.9599999999999998E-2</v>
      </c>
      <c r="O17335" s="50">
        <v>5.0200000000000002E-2</v>
      </c>
      <c r="R17335" s="59"/>
    </row>
    <row r="17336" spans="11:18" x14ac:dyDescent="0.2">
      <c r="K17336" s="17">
        <v>17327</v>
      </c>
      <c r="L17336" s="50">
        <v>1.4502073215636826E-3</v>
      </c>
      <c r="M17336" s="50">
        <v>1.4625160283586326E-3</v>
      </c>
      <c r="N17336" s="50">
        <v>4.5600000000000002E-2</v>
      </c>
      <c r="O17336" s="50">
        <v>4.5999999999999999E-2</v>
      </c>
      <c r="R17336" s="59"/>
    </row>
    <row r="17337" spans="11:18" x14ac:dyDescent="0.2">
      <c r="K17337" s="17">
        <v>17328</v>
      </c>
      <c r="L17337" s="50">
        <v>1.5242624525521366E-3</v>
      </c>
      <c r="M17337" s="50">
        <v>1.5376022341497646E-3</v>
      </c>
      <c r="N17337" s="50">
        <v>4.9399999999999999E-2</v>
      </c>
      <c r="O17337" s="50">
        <v>0.05</v>
      </c>
      <c r="R17337" s="59"/>
    </row>
    <row r="17338" spans="11:18" x14ac:dyDescent="0.2">
      <c r="K17338" s="17">
        <v>17329</v>
      </c>
      <c r="L17338" s="50">
        <v>1.7182142634379583E-3</v>
      </c>
      <c r="M17338" s="50">
        <v>1.7320207745057275E-3</v>
      </c>
      <c r="N17338" s="50">
        <v>5.1200000000000002E-2</v>
      </c>
      <c r="O17338" s="50">
        <v>5.1200000000000002E-2</v>
      </c>
      <c r="R17338" s="59"/>
    </row>
    <row r="17339" spans="11:18" x14ac:dyDescent="0.2">
      <c r="K17339" s="17">
        <v>17330</v>
      </c>
      <c r="L17339" s="50">
        <v>1.6570118899123158E-3</v>
      </c>
      <c r="M17339" s="50">
        <v>1.6701785882297518E-3</v>
      </c>
      <c r="N17339" s="50">
        <v>4.8599999999999997E-2</v>
      </c>
      <c r="O17339" s="50">
        <v>4.9200000000000001E-2</v>
      </c>
      <c r="R17339" s="59"/>
    </row>
    <row r="17340" spans="11:18" x14ac:dyDescent="0.2">
      <c r="K17340" s="17">
        <v>17331</v>
      </c>
      <c r="L17340" s="50">
        <v>1.7674815139281303E-3</v>
      </c>
      <c r="M17340" s="50">
        <v>1.781571833806925E-3</v>
      </c>
      <c r="N17340" s="50">
        <v>5.2200000000000003E-2</v>
      </c>
      <c r="O17340" s="50">
        <v>5.2400000000000002E-2</v>
      </c>
      <c r="R17340" s="59"/>
    </row>
    <row r="17341" spans="11:18" x14ac:dyDescent="0.2">
      <c r="K17341" s="17">
        <v>17332</v>
      </c>
      <c r="L17341" s="50">
        <v>1.8586995783939611E-3</v>
      </c>
      <c r="M17341" s="50">
        <v>1.8739694743726662E-3</v>
      </c>
      <c r="N17341" s="50">
        <v>5.6599999999999998E-2</v>
      </c>
      <c r="O17341" s="50">
        <v>5.7200000000000001E-2</v>
      </c>
      <c r="R17341" s="59"/>
    </row>
    <row r="17342" spans="11:18" x14ac:dyDescent="0.2">
      <c r="K17342" s="17">
        <v>17333</v>
      </c>
      <c r="L17342" s="50">
        <v>1.7414497536601633E-3</v>
      </c>
      <c r="M17342" s="50">
        <v>1.7550164325884456E-3</v>
      </c>
      <c r="N17342" s="50">
        <v>4.9799999999999997E-2</v>
      </c>
      <c r="O17342" s="50">
        <v>5.0999999999999997E-2</v>
      </c>
      <c r="R17342" s="59"/>
    </row>
    <row r="17343" spans="11:18" x14ac:dyDescent="0.2">
      <c r="K17343" s="17">
        <v>17334</v>
      </c>
      <c r="L17343" s="50">
        <v>1.9028034807251153E-3</v>
      </c>
      <c r="M17343" s="50">
        <v>1.9180537459886021E-3</v>
      </c>
      <c r="N17343" s="50">
        <v>5.6399999999999999E-2</v>
      </c>
      <c r="O17343" s="50">
        <v>5.6800000000000003E-2</v>
      </c>
      <c r="R17343" s="59"/>
    </row>
    <row r="17344" spans="11:18" x14ac:dyDescent="0.2">
      <c r="K17344" s="17">
        <v>17335</v>
      </c>
      <c r="L17344" s="50">
        <v>1.5877696521315783E-3</v>
      </c>
      <c r="M17344" s="50">
        <v>1.601391549559386E-3</v>
      </c>
      <c r="N17344" s="50">
        <v>5.0599999999999999E-2</v>
      </c>
      <c r="O17344" s="50">
        <v>5.0799999999999998E-2</v>
      </c>
      <c r="R17344" s="59"/>
    </row>
    <row r="17345" spans="11:18" x14ac:dyDescent="0.2">
      <c r="K17345" s="17">
        <v>17336</v>
      </c>
      <c r="L17345" s="50">
        <v>1.6875665092849679E-3</v>
      </c>
      <c r="M17345" s="50">
        <v>1.7010971332109101E-3</v>
      </c>
      <c r="N17345" s="50">
        <v>0.05</v>
      </c>
      <c r="O17345" s="50">
        <v>5.0200000000000002E-2</v>
      </c>
      <c r="R17345" s="59"/>
    </row>
    <row r="17346" spans="11:18" x14ac:dyDescent="0.2">
      <c r="K17346" s="17">
        <v>17337</v>
      </c>
      <c r="L17346" s="50">
        <v>1.809894836366459E-3</v>
      </c>
      <c r="M17346" s="50">
        <v>1.8236204797675156E-3</v>
      </c>
      <c r="N17346" s="50">
        <v>5.04E-2</v>
      </c>
      <c r="O17346" s="50">
        <v>5.1200000000000002E-2</v>
      </c>
      <c r="R17346" s="59"/>
    </row>
    <row r="17347" spans="11:18" x14ac:dyDescent="0.2">
      <c r="K17347" s="17">
        <v>17338</v>
      </c>
      <c r="L17347" s="50">
        <v>1.6308414546672373E-3</v>
      </c>
      <c r="M17347" s="50">
        <v>1.6440269997582309E-3</v>
      </c>
      <c r="N17347" s="50">
        <v>4.8599999999999997E-2</v>
      </c>
      <c r="O17347" s="50">
        <v>4.9000000000000002E-2</v>
      </c>
      <c r="R17347" s="59"/>
    </row>
    <row r="17348" spans="11:18" x14ac:dyDescent="0.2">
      <c r="K17348" s="17">
        <v>17339</v>
      </c>
      <c r="L17348" s="50">
        <v>1.6229994220038719E-3</v>
      </c>
      <c r="M17348" s="50">
        <v>1.6365160423777408E-3</v>
      </c>
      <c r="N17348" s="50">
        <v>5.0200000000000002E-2</v>
      </c>
      <c r="O17348" s="50">
        <v>5.0200000000000002E-2</v>
      </c>
      <c r="R17348" s="59"/>
    </row>
    <row r="17349" spans="11:18" x14ac:dyDescent="0.2">
      <c r="K17349" s="17">
        <v>17340</v>
      </c>
      <c r="L17349" s="50">
        <v>1.7491821466786575E-3</v>
      </c>
      <c r="M17349" s="50">
        <v>1.7638994748362467E-3</v>
      </c>
      <c r="N17349" s="50">
        <v>5.4399999999999997E-2</v>
      </c>
      <c r="O17349" s="50">
        <v>5.4800000000000001E-2</v>
      </c>
      <c r="R17349" s="59"/>
    </row>
    <row r="17350" spans="11:18" x14ac:dyDescent="0.2">
      <c r="K17350" s="17">
        <v>17341</v>
      </c>
      <c r="L17350" s="50">
        <v>1.9519500333265969E-3</v>
      </c>
      <c r="M17350" s="50">
        <v>1.966702839445794E-3</v>
      </c>
      <c r="N17350" s="50">
        <v>5.4399999999999997E-2</v>
      </c>
      <c r="O17350" s="50">
        <v>5.4600000000000003E-2</v>
      </c>
      <c r="R17350" s="59"/>
    </row>
    <row r="17351" spans="11:18" x14ac:dyDescent="0.2">
      <c r="K17351" s="17">
        <v>17342</v>
      </c>
      <c r="L17351" s="50">
        <v>1.9599115601475398E-3</v>
      </c>
      <c r="M17351" s="50">
        <v>1.9746827007496061E-3</v>
      </c>
      <c r="N17351" s="50">
        <v>5.4399999999999997E-2</v>
      </c>
      <c r="O17351" s="50">
        <v>5.5E-2</v>
      </c>
      <c r="R17351" s="59"/>
    </row>
    <row r="17352" spans="11:18" x14ac:dyDescent="0.2">
      <c r="K17352" s="17">
        <v>17343</v>
      </c>
      <c r="L17352" s="50">
        <v>1.9551144467124799E-3</v>
      </c>
      <c r="M17352" s="50">
        <v>1.969642271050931E-3</v>
      </c>
      <c r="N17352" s="50">
        <v>5.3600000000000002E-2</v>
      </c>
      <c r="O17352" s="50">
        <v>5.3800000000000001E-2</v>
      </c>
      <c r="R17352" s="59"/>
    </row>
    <row r="17353" spans="11:18" x14ac:dyDescent="0.2">
      <c r="K17353" s="17">
        <v>17344</v>
      </c>
      <c r="L17353" s="50">
        <v>1.8853550974153961E-3</v>
      </c>
      <c r="M17353" s="50">
        <v>1.8999406646025313E-3</v>
      </c>
      <c r="N17353" s="50">
        <v>5.3999999999999999E-2</v>
      </c>
      <c r="O17353" s="50">
        <v>5.3999999999999999E-2</v>
      </c>
      <c r="R17353" s="59"/>
    </row>
    <row r="17354" spans="11:18" x14ac:dyDescent="0.2">
      <c r="K17354" s="17">
        <v>17345</v>
      </c>
      <c r="L17354" s="50">
        <v>1.654769345035275E-3</v>
      </c>
      <c r="M17354" s="50">
        <v>1.6682016079896573E-3</v>
      </c>
      <c r="N17354" s="50">
        <v>4.9599999999999998E-2</v>
      </c>
      <c r="O17354" s="50">
        <v>0.05</v>
      </c>
      <c r="R17354" s="59"/>
    </row>
    <row r="17355" spans="11:18" x14ac:dyDescent="0.2">
      <c r="K17355" s="17">
        <v>17346</v>
      </c>
      <c r="L17355" s="50">
        <v>1.6364062473622741E-3</v>
      </c>
      <c r="M17355" s="50">
        <v>1.6497203502396627E-3</v>
      </c>
      <c r="N17355" s="50">
        <v>4.9399999999999999E-2</v>
      </c>
      <c r="O17355" s="50">
        <v>4.9399999999999999E-2</v>
      </c>
      <c r="R17355" s="59"/>
    </row>
    <row r="17356" spans="11:18" x14ac:dyDescent="0.2">
      <c r="K17356" s="17">
        <v>17347</v>
      </c>
      <c r="L17356" s="50">
        <v>1.9808681278037279E-3</v>
      </c>
      <c r="M17356" s="50">
        <v>1.9966929323825301E-3</v>
      </c>
      <c r="N17356" s="50">
        <v>5.8599999999999999E-2</v>
      </c>
      <c r="O17356" s="50">
        <v>5.8799999999999998E-2</v>
      </c>
      <c r="R17356" s="59"/>
    </row>
    <row r="17357" spans="11:18" x14ac:dyDescent="0.2">
      <c r="K17357" s="17">
        <v>17348</v>
      </c>
      <c r="L17357" s="50">
        <v>1.5112067306972045E-3</v>
      </c>
      <c r="M17357" s="50">
        <v>1.5244706110807719E-3</v>
      </c>
      <c r="N17357" s="50">
        <v>4.9000000000000002E-2</v>
      </c>
      <c r="O17357" s="50">
        <v>4.9599999999999998E-2</v>
      </c>
      <c r="R17357" s="59"/>
    </row>
    <row r="17358" spans="11:18" x14ac:dyDescent="0.2">
      <c r="K17358" s="17">
        <v>17349</v>
      </c>
      <c r="L17358" s="50">
        <v>1.7821955427453364E-3</v>
      </c>
      <c r="M17358" s="50">
        <v>1.7961224162652701E-3</v>
      </c>
      <c r="N17358" s="50">
        <v>5.1400000000000001E-2</v>
      </c>
      <c r="O17358" s="50">
        <v>5.1799999999999999E-2</v>
      </c>
      <c r="R17358" s="59"/>
    </row>
    <row r="17359" spans="11:18" x14ac:dyDescent="0.2">
      <c r="K17359" s="17">
        <v>17350</v>
      </c>
      <c r="L17359" s="50">
        <v>1.693743727535973E-3</v>
      </c>
      <c r="M17359" s="50">
        <v>1.7070249163556514E-3</v>
      </c>
      <c r="N17359" s="50">
        <v>4.9200000000000001E-2</v>
      </c>
      <c r="O17359" s="50">
        <v>4.9200000000000001E-2</v>
      </c>
      <c r="R17359" s="59"/>
    </row>
    <row r="17360" spans="11:18" x14ac:dyDescent="0.2">
      <c r="K17360" s="17">
        <v>17351</v>
      </c>
      <c r="L17360" s="50">
        <v>1.9456319362377498E-3</v>
      </c>
      <c r="M17360" s="50">
        <v>1.9608852303081891E-3</v>
      </c>
      <c r="N17360" s="50">
        <v>5.6399999999999999E-2</v>
      </c>
      <c r="O17360" s="50">
        <v>5.6800000000000003E-2</v>
      </c>
      <c r="R17360" s="59"/>
    </row>
    <row r="17361" spans="11:18" x14ac:dyDescent="0.2">
      <c r="K17361" s="17">
        <v>17352</v>
      </c>
      <c r="L17361" s="50">
        <v>1.7603130447673709E-3</v>
      </c>
      <c r="M17361" s="50">
        <v>1.7742228655760904E-3</v>
      </c>
      <c r="N17361" s="50">
        <v>5.1200000000000002E-2</v>
      </c>
      <c r="O17361" s="50">
        <v>5.1799999999999999E-2</v>
      </c>
      <c r="R17361" s="59"/>
    </row>
    <row r="17362" spans="11:18" x14ac:dyDescent="0.2">
      <c r="K17362" s="17">
        <v>17353</v>
      </c>
      <c r="L17362" s="50">
        <v>1.9040398041251735E-3</v>
      </c>
      <c r="M17362" s="50">
        <v>1.9192098434038722E-3</v>
      </c>
      <c r="N17362" s="50">
        <v>5.62E-2</v>
      </c>
      <c r="O17362" s="50">
        <v>5.6399999999999999E-2</v>
      </c>
      <c r="R17362" s="59"/>
    </row>
    <row r="17363" spans="11:18" x14ac:dyDescent="0.2">
      <c r="K17363" s="17">
        <v>17354</v>
      </c>
      <c r="L17363" s="50">
        <v>1.8503022130725811E-3</v>
      </c>
      <c r="M17363" s="50">
        <v>1.8642037977483806E-3</v>
      </c>
      <c r="N17363" s="50">
        <v>5.1400000000000001E-2</v>
      </c>
      <c r="O17363" s="50">
        <v>5.1400000000000001E-2</v>
      </c>
      <c r="R17363" s="59"/>
    </row>
    <row r="17364" spans="11:18" x14ac:dyDescent="0.2">
      <c r="K17364" s="17">
        <v>17355</v>
      </c>
      <c r="L17364" s="50">
        <v>1.5571540114684306E-3</v>
      </c>
      <c r="M17364" s="50">
        <v>1.5697693896258803E-3</v>
      </c>
      <c r="N17364" s="50">
        <v>4.6600000000000003E-2</v>
      </c>
      <c r="O17364" s="50">
        <v>4.7E-2</v>
      </c>
      <c r="R17364" s="59"/>
    </row>
    <row r="17365" spans="11:18" x14ac:dyDescent="0.2">
      <c r="K17365" s="17">
        <v>17356</v>
      </c>
      <c r="L17365" s="50">
        <v>1.4505172013184956E-3</v>
      </c>
      <c r="M17365" s="50">
        <v>1.4627092784538114E-3</v>
      </c>
      <c r="N17365" s="50">
        <v>4.5199999999999997E-2</v>
      </c>
      <c r="O17365" s="50">
        <v>4.5400000000000003E-2</v>
      </c>
      <c r="R17365" s="59"/>
    </row>
    <row r="17366" spans="11:18" x14ac:dyDescent="0.2">
      <c r="K17366" s="17">
        <v>17357</v>
      </c>
      <c r="L17366" s="50">
        <v>1.6580716922861979E-3</v>
      </c>
      <c r="M17366" s="50">
        <v>1.671282867733295E-3</v>
      </c>
      <c r="N17366" s="50">
        <v>4.8800000000000003E-2</v>
      </c>
      <c r="O17366" s="50">
        <v>4.9599999999999998E-2</v>
      </c>
      <c r="R17366" s="59"/>
    </row>
    <row r="17367" spans="11:18" x14ac:dyDescent="0.2">
      <c r="K17367" s="17">
        <v>17358</v>
      </c>
      <c r="L17367" s="50">
        <v>1.9289283977165989E-3</v>
      </c>
      <c r="M17367" s="50">
        <v>1.9433341166137524E-3</v>
      </c>
      <c r="N17367" s="50">
        <v>5.2999999999999999E-2</v>
      </c>
      <c r="O17367" s="50">
        <v>5.3800000000000001E-2</v>
      </c>
      <c r="R17367" s="59"/>
    </row>
    <row r="17368" spans="11:18" x14ac:dyDescent="0.2">
      <c r="K17368" s="17">
        <v>17359</v>
      </c>
      <c r="L17368" s="50">
        <v>2.0031921256164617E-3</v>
      </c>
      <c r="M17368" s="50">
        <v>2.0179066405884424E-3</v>
      </c>
      <c r="N17368" s="50">
        <v>5.4199999999999998E-2</v>
      </c>
      <c r="O17368" s="50">
        <v>5.4399999999999997E-2</v>
      </c>
      <c r="R17368" s="59"/>
    </row>
    <row r="17369" spans="11:18" x14ac:dyDescent="0.2">
      <c r="K17369" s="17">
        <v>17360</v>
      </c>
      <c r="L17369" s="50">
        <v>1.4994247689956459E-3</v>
      </c>
      <c r="M17369" s="50">
        <v>1.5121249001700139E-3</v>
      </c>
      <c r="N17369" s="50">
        <v>4.7199999999999999E-2</v>
      </c>
      <c r="O17369" s="50">
        <v>4.7199999999999999E-2</v>
      </c>
      <c r="R17369" s="59"/>
    </row>
    <row r="17370" spans="11:18" x14ac:dyDescent="0.2">
      <c r="K17370" s="17">
        <v>17361</v>
      </c>
      <c r="L17370" s="50">
        <v>1.6979748517771554E-3</v>
      </c>
      <c r="M17370" s="50">
        <v>1.7119180206159712E-3</v>
      </c>
      <c r="N17370" s="50">
        <v>5.16E-2</v>
      </c>
      <c r="O17370" s="50">
        <v>5.1799999999999999E-2</v>
      </c>
      <c r="R17370" s="59"/>
    </row>
    <row r="17371" spans="11:18" x14ac:dyDescent="0.2">
      <c r="K17371" s="17">
        <v>17362</v>
      </c>
      <c r="L17371" s="50">
        <v>1.9127059314900234E-3</v>
      </c>
      <c r="M17371" s="50">
        <v>1.9282445571353623E-3</v>
      </c>
      <c r="N17371" s="50">
        <v>5.7599999999999998E-2</v>
      </c>
      <c r="O17371" s="50">
        <v>5.7799999999999997E-2</v>
      </c>
      <c r="R17371" s="59"/>
    </row>
    <row r="17372" spans="11:18" x14ac:dyDescent="0.2">
      <c r="K17372" s="17">
        <v>17363</v>
      </c>
      <c r="L17372" s="50">
        <v>1.8234877390518208E-3</v>
      </c>
      <c r="M17372" s="50">
        <v>1.8373805246152263E-3</v>
      </c>
      <c r="N17372" s="50">
        <v>5.1400000000000001E-2</v>
      </c>
      <c r="O17372" s="50">
        <v>5.1400000000000001E-2</v>
      </c>
      <c r="R17372" s="59"/>
    </row>
    <row r="17373" spans="11:18" x14ac:dyDescent="0.2">
      <c r="K17373" s="17">
        <v>17364</v>
      </c>
      <c r="L17373" s="50">
        <v>1.7902905166941139E-3</v>
      </c>
      <c r="M17373" s="50">
        <v>1.8041899369378861E-3</v>
      </c>
      <c r="N17373" s="50">
        <v>5.1400000000000001E-2</v>
      </c>
      <c r="O17373" s="50">
        <v>5.1799999999999999E-2</v>
      </c>
      <c r="R17373" s="59"/>
    </row>
    <row r="17374" spans="11:18" x14ac:dyDescent="0.2">
      <c r="K17374" s="17">
        <v>17365</v>
      </c>
      <c r="L17374" s="50">
        <v>1.7023307582586622E-3</v>
      </c>
      <c r="M17374" s="50">
        <v>1.7160888867844926E-3</v>
      </c>
      <c r="N17374" s="50">
        <v>5.0999999999999997E-2</v>
      </c>
      <c r="O17374" s="50">
        <v>5.1200000000000002E-2</v>
      </c>
      <c r="R17374" s="59"/>
    </row>
    <row r="17375" spans="11:18" x14ac:dyDescent="0.2">
      <c r="K17375" s="17">
        <v>17366</v>
      </c>
      <c r="L17375" s="50">
        <v>1.8912844876286304E-3</v>
      </c>
      <c r="M17375" s="50">
        <v>1.9056525556379533E-3</v>
      </c>
      <c r="N17375" s="50">
        <v>5.2999999999999999E-2</v>
      </c>
      <c r="O17375" s="50">
        <v>5.3400000000000003E-2</v>
      </c>
      <c r="R17375" s="59"/>
    </row>
    <row r="17376" spans="11:18" x14ac:dyDescent="0.2">
      <c r="K17376" s="17">
        <v>17367</v>
      </c>
      <c r="L17376" s="50">
        <v>1.7926358426592454E-3</v>
      </c>
      <c r="M17376" s="50">
        <v>1.8060766477435476E-3</v>
      </c>
      <c r="N17376" s="50">
        <v>4.9399999999999999E-2</v>
      </c>
      <c r="O17376" s="50">
        <v>4.9799999999999997E-2</v>
      </c>
      <c r="R17376" s="59"/>
    </row>
    <row r="17377" spans="11:18" x14ac:dyDescent="0.2">
      <c r="K17377" s="17">
        <v>17368</v>
      </c>
      <c r="L17377" s="50">
        <v>1.5797679023752138E-3</v>
      </c>
      <c r="M17377" s="50">
        <v>1.5937790524609954E-3</v>
      </c>
      <c r="N17377" s="50">
        <v>5.1999999999999998E-2</v>
      </c>
      <c r="O17377" s="50">
        <v>5.2600000000000001E-2</v>
      </c>
      <c r="R17377" s="59"/>
    </row>
    <row r="17378" spans="11:18" x14ac:dyDescent="0.2">
      <c r="K17378" s="17">
        <v>17369</v>
      </c>
      <c r="L17378" s="50">
        <v>1.9278138812342444E-3</v>
      </c>
      <c r="M17378" s="50">
        <v>1.941973181931473E-3</v>
      </c>
      <c r="N17378" s="50">
        <v>5.1999999999999998E-2</v>
      </c>
      <c r="O17378" s="50">
        <v>5.2600000000000001E-2</v>
      </c>
      <c r="R17378" s="59"/>
    </row>
    <row r="17379" spans="11:18" x14ac:dyDescent="0.2">
      <c r="K17379" s="17">
        <v>17370</v>
      </c>
      <c r="L17379" s="50">
        <v>1.6702177613292836E-3</v>
      </c>
      <c r="M17379" s="50">
        <v>1.6843188978237628E-3</v>
      </c>
      <c r="N17379" s="50">
        <v>5.2400000000000002E-2</v>
      </c>
      <c r="O17379" s="50">
        <v>5.2400000000000002E-2</v>
      </c>
      <c r="R17379" s="59"/>
    </row>
    <row r="17380" spans="11:18" x14ac:dyDescent="0.2">
      <c r="K17380" s="17">
        <v>17371</v>
      </c>
      <c r="L17380" s="50">
        <v>1.6224717988462742E-3</v>
      </c>
      <c r="M17380" s="50">
        <v>1.635203209870816E-3</v>
      </c>
      <c r="N17380" s="50">
        <v>4.7E-2</v>
      </c>
      <c r="O17380" s="50">
        <v>4.7199999999999999E-2</v>
      </c>
      <c r="R17380" s="59"/>
    </row>
    <row r="17381" spans="11:18" x14ac:dyDescent="0.2">
      <c r="K17381" s="17">
        <v>17372</v>
      </c>
      <c r="L17381" s="50">
        <v>1.5809419846538407E-3</v>
      </c>
      <c r="M17381" s="50">
        <v>1.5939987361981935E-3</v>
      </c>
      <c r="N17381" s="50">
        <v>4.8000000000000001E-2</v>
      </c>
      <c r="O17381" s="50">
        <v>4.8800000000000003E-2</v>
      </c>
      <c r="R17381" s="59"/>
    </row>
    <row r="17382" spans="11:18" x14ac:dyDescent="0.2">
      <c r="K17382" s="17">
        <v>17373</v>
      </c>
      <c r="L17382" s="50">
        <v>1.4912569439730966E-3</v>
      </c>
      <c r="M17382" s="50">
        <v>1.5039291693578554E-3</v>
      </c>
      <c r="N17382" s="50">
        <v>4.7E-2</v>
      </c>
      <c r="O17382" s="50">
        <v>4.7199999999999999E-2</v>
      </c>
      <c r="R17382" s="59"/>
    </row>
    <row r="17383" spans="11:18" x14ac:dyDescent="0.2">
      <c r="K17383" s="17">
        <v>17374</v>
      </c>
      <c r="L17383" s="50">
        <v>1.837551055184359E-3</v>
      </c>
      <c r="M17383" s="50">
        <v>1.8514169770677674E-3</v>
      </c>
      <c r="N17383" s="50">
        <v>5.1200000000000002E-2</v>
      </c>
      <c r="O17383" s="50">
        <v>5.1400000000000001E-2</v>
      </c>
      <c r="R17383" s="59"/>
    </row>
    <row r="17384" spans="11:18" x14ac:dyDescent="0.2">
      <c r="K17384" s="17">
        <v>17375</v>
      </c>
      <c r="L17384" s="50">
        <v>1.8457170278146904E-3</v>
      </c>
      <c r="M17384" s="50">
        <v>1.8597205663305374E-3</v>
      </c>
      <c r="N17384" s="50">
        <v>5.1799999999999999E-2</v>
      </c>
      <c r="O17384" s="50">
        <v>5.1799999999999999E-2</v>
      </c>
      <c r="R17384" s="59"/>
    </row>
    <row r="17385" spans="11:18" x14ac:dyDescent="0.2">
      <c r="K17385" s="17">
        <v>17376</v>
      </c>
      <c r="L17385" s="50">
        <v>1.5988118980675922E-3</v>
      </c>
      <c r="M17385" s="50">
        <v>1.6122479026553251E-3</v>
      </c>
      <c r="N17385" s="50">
        <v>4.9599999999999998E-2</v>
      </c>
      <c r="O17385" s="50">
        <v>0.05</v>
      </c>
      <c r="R17385" s="59"/>
    </row>
    <row r="17386" spans="11:18" x14ac:dyDescent="0.2">
      <c r="K17386" s="17">
        <v>17377</v>
      </c>
      <c r="L17386" s="50">
        <v>1.6753616538132099E-3</v>
      </c>
      <c r="M17386" s="50">
        <v>1.6892757002557389E-3</v>
      </c>
      <c r="N17386" s="50">
        <v>5.1400000000000001E-2</v>
      </c>
      <c r="O17386" s="50">
        <v>5.1799999999999999E-2</v>
      </c>
      <c r="R17386" s="59"/>
    </row>
    <row r="17387" spans="11:18" x14ac:dyDescent="0.2">
      <c r="K17387" s="17">
        <v>17378</v>
      </c>
      <c r="L17387" s="50">
        <v>1.8395387081256509E-3</v>
      </c>
      <c r="M17387" s="50">
        <v>1.8545141778806926E-3</v>
      </c>
      <c r="N17387" s="50">
        <v>5.4800000000000001E-2</v>
      </c>
      <c r="O17387" s="50">
        <v>5.6000000000000001E-2</v>
      </c>
      <c r="R17387" s="59"/>
    </row>
    <row r="17388" spans="11:18" x14ac:dyDescent="0.2">
      <c r="K17388" s="17">
        <v>17379</v>
      </c>
      <c r="L17388" s="50">
        <v>1.7296358060038255E-3</v>
      </c>
      <c r="M17388" s="50">
        <v>1.7429756298153022E-3</v>
      </c>
      <c r="N17388" s="50">
        <v>4.9200000000000001E-2</v>
      </c>
      <c r="O17388" s="50">
        <v>4.9599999999999998E-2</v>
      </c>
      <c r="R17388" s="59"/>
    </row>
    <row r="17389" spans="11:18" x14ac:dyDescent="0.2">
      <c r="K17389" s="17">
        <v>17380</v>
      </c>
      <c r="L17389" s="50">
        <v>2.1548594335590405E-3</v>
      </c>
      <c r="M17389" s="50">
        <v>2.1701240514402881E-3</v>
      </c>
      <c r="N17389" s="50">
        <v>5.62E-2</v>
      </c>
      <c r="O17389" s="50">
        <v>5.6399999999999999E-2</v>
      </c>
      <c r="R17389" s="59"/>
    </row>
    <row r="17390" spans="11:18" x14ac:dyDescent="0.2">
      <c r="K17390" s="17">
        <v>17381</v>
      </c>
      <c r="L17390" s="50">
        <v>1.6048042594930302E-3</v>
      </c>
      <c r="M17390" s="50">
        <v>1.6176081154543893E-3</v>
      </c>
      <c r="N17390" s="50">
        <v>4.7199999999999999E-2</v>
      </c>
      <c r="O17390" s="50">
        <v>4.7600000000000003E-2</v>
      </c>
      <c r="R17390" s="59"/>
    </row>
    <row r="17391" spans="11:18" x14ac:dyDescent="0.2">
      <c r="K17391" s="17">
        <v>17382</v>
      </c>
      <c r="L17391" s="50">
        <v>1.6886905027602367E-3</v>
      </c>
      <c r="M17391" s="50">
        <v>1.7029670169032237E-3</v>
      </c>
      <c r="N17391" s="50">
        <v>5.2999999999999999E-2</v>
      </c>
      <c r="O17391" s="50">
        <v>5.3199999999999997E-2</v>
      </c>
      <c r="R17391" s="59"/>
    </row>
    <row r="17392" spans="11:18" x14ac:dyDescent="0.2">
      <c r="K17392" s="17">
        <v>17383</v>
      </c>
      <c r="L17392" s="50">
        <v>2.0985824188107663E-3</v>
      </c>
      <c r="M17392" s="50">
        <v>2.1138069776115054E-3</v>
      </c>
      <c r="N17392" s="50">
        <v>5.62E-2</v>
      </c>
      <c r="O17392" s="50">
        <v>5.62E-2</v>
      </c>
      <c r="R17392" s="59"/>
    </row>
    <row r="17393" spans="11:18" x14ac:dyDescent="0.2">
      <c r="K17393" s="17">
        <v>17384</v>
      </c>
      <c r="L17393" s="50">
        <v>1.7040504844423371E-3</v>
      </c>
      <c r="M17393" s="50">
        <v>1.7173776319519959E-3</v>
      </c>
      <c r="N17393" s="50">
        <v>4.9200000000000001E-2</v>
      </c>
      <c r="O17393" s="50">
        <v>4.9399999999999999E-2</v>
      </c>
      <c r="R17393" s="59"/>
    </row>
    <row r="17394" spans="11:18" x14ac:dyDescent="0.2">
      <c r="K17394" s="17">
        <v>17385</v>
      </c>
      <c r="L17394" s="50">
        <v>1.6772827424993218E-3</v>
      </c>
      <c r="M17394" s="50">
        <v>1.6912177593295826E-3</v>
      </c>
      <c r="N17394" s="50">
        <v>5.16E-2</v>
      </c>
      <c r="O17394" s="50">
        <v>5.1799999999999999E-2</v>
      </c>
      <c r="R17394" s="59"/>
    </row>
    <row r="17395" spans="11:18" x14ac:dyDescent="0.2">
      <c r="K17395" s="17">
        <v>17386</v>
      </c>
      <c r="L17395" s="50">
        <v>1.7994238133915573E-3</v>
      </c>
      <c r="M17395" s="50">
        <v>1.8136248393245051E-3</v>
      </c>
      <c r="N17395" s="50">
        <v>5.2600000000000001E-2</v>
      </c>
      <c r="O17395" s="50">
        <v>5.28E-2</v>
      </c>
      <c r="R17395" s="59"/>
    </row>
    <row r="17396" spans="11:18" x14ac:dyDescent="0.2">
      <c r="K17396" s="17">
        <v>17387</v>
      </c>
      <c r="L17396" s="50">
        <v>1.7616379022243295E-3</v>
      </c>
      <c r="M17396" s="50">
        <v>1.7757069276203041E-3</v>
      </c>
      <c r="N17396" s="50">
        <v>5.1799999999999999E-2</v>
      </c>
      <c r="O17396" s="50">
        <v>5.2200000000000003E-2</v>
      </c>
      <c r="R17396" s="59"/>
    </row>
    <row r="17397" spans="11:18" x14ac:dyDescent="0.2">
      <c r="K17397" s="17">
        <v>17388</v>
      </c>
      <c r="L17397" s="50">
        <v>1.8564121677021636E-3</v>
      </c>
      <c r="M17397" s="50">
        <v>1.8701789732934336E-3</v>
      </c>
      <c r="N17397" s="50">
        <v>5.04E-2</v>
      </c>
      <c r="O17397" s="50">
        <v>5.1200000000000002E-2</v>
      </c>
      <c r="R17397" s="59"/>
    </row>
    <row r="17398" spans="11:18" x14ac:dyDescent="0.2">
      <c r="K17398" s="17">
        <v>17389</v>
      </c>
      <c r="L17398" s="50">
        <v>1.746949285645638E-3</v>
      </c>
      <c r="M17398" s="50">
        <v>1.7604427723657303E-3</v>
      </c>
      <c r="N17398" s="50">
        <v>4.9399999999999999E-2</v>
      </c>
      <c r="O17398" s="50">
        <v>5.04E-2</v>
      </c>
      <c r="R17398" s="59"/>
    </row>
    <row r="17399" spans="11:18" x14ac:dyDescent="0.2">
      <c r="K17399" s="17">
        <v>17390</v>
      </c>
      <c r="L17399" s="50">
        <v>1.8545963250279176E-3</v>
      </c>
      <c r="M17399" s="50">
        <v>1.8685841719612369E-3</v>
      </c>
      <c r="N17399" s="50">
        <v>5.16E-2</v>
      </c>
      <c r="O17399" s="50">
        <v>5.1999999999999998E-2</v>
      </c>
      <c r="R17399" s="59"/>
    </row>
    <row r="17400" spans="11:18" x14ac:dyDescent="0.2">
      <c r="K17400" s="17">
        <v>17391</v>
      </c>
      <c r="L17400" s="50">
        <v>1.723223161771194E-3</v>
      </c>
      <c r="M17400" s="50">
        <v>1.7371166052662095E-3</v>
      </c>
      <c r="N17400" s="50">
        <v>5.1400000000000001E-2</v>
      </c>
      <c r="O17400" s="50">
        <v>5.16E-2</v>
      </c>
      <c r="R17400" s="59"/>
    </row>
    <row r="17401" spans="11:18" x14ac:dyDescent="0.2">
      <c r="K17401" s="17">
        <v>17392</v>
      </c>
      <c r="L17401" s="50">
        <v>1.9800393280232859E-3</v>
      </c>
      <c r="M17401" s="50">
        <v>1.9948578377091894E-3</v>
      </c>
      <c r="N17401" s="50">
        <v>5.4600000000000003E-2</v>
      </c>
      <c r="O17401" s="50">
        <v>5.5199999999999999E-2</v>
      </c>
      <c r="R17401" s="59"/>
    </row>
    <row r="17402" spans="11:18" x14ac:dyDescent="0.2">
      <c r="K17402" s="17">
        <v>17393</v>
      </c>
      <c r="L17402" s="50">
        <v>1.7247336119466947E-3</v>
      </c>
      <c r="M17402" s="50">
        <v>1.7390307283804934E-3</v>
      </c>
      <c r="N17402" s="50">
        <v>5.28E-2</v>
      </c>
      <c r="O17402" s="50">
        <v>5.3600000000000002E-2</v>
      </c>
      <c r="R17402" s="59"/>
    </row>
    <row r="17403" spans="11:18" x14ac:dyDescent="0.2">
      <c r="K17403" s="17">
        <v>17394</v>
      </c>
      <c r="L17403" s="50">
        <v>1.6381871515023384E-3</v>
      </c>
      <c r="M17403" s="50">
        <v>1.6523727458481719E-3</v>
      </c>
      <c r="N17403" s="50">
        <v>5.2400000000000002E-2</v>
      </c>
      <c r="O17403" s="50">
        <v>5.2999999999999999E-2</v>
      </c>
      <c r="R17403" s="59"/>
    </row>
    <row r="17404" spans="11:18" x14ac:dyDescent="0.2">
      <c r="K17404" s="17">
        <v>17395</v>
      </c>
      <c r="L17404" s="50">
        <v>1.7062641839855068E-3</v>
      </c>
      <c r="M17404" s="50">
        <v>1.7198201436457675E-3</v>
      </c>
      <c r="N17404" s="50">
        <v>5.0200000000000002E-2</v>
      </c>
      <c r="O17404" s="50">
        <v>5.04E-2</v>
      </c>
      <c r="R17404" s="59"/>
    </row>
    <row r="17405" spans="11:18" x14ac:dyDescent="0.2">
      <c r="K17405" s="17">
        <v>17396</v>
      </c>
      <c r="L17405" s="50">
        <v>1.8374682341991352E-3</v>
      </c>
      <c r="M17405" s="50">
        <v>1.852555379708341E-3</v>
      </c>
      <c r="N17405" s="50">
        <v>5.6000000000000001E-2</v>
      </c>
      <c r="O17405" s="50">
        <v>5.6000000000000001E-2</v>
      </c>
      <c r="R17405" s="59"/>
    </row>
    <row r="17406" spans="11:18" x14ac:dyDescent="0.2">
      <c r="K17406" s="17">
        <v>17397</v>
      </c>
      <c r="L17406" s="50">
        <v>1.9753998370141369E-3</v>
      </c>
      <c r="M17406" s="50">
        <v>1.9905839737136858E-3</v>
      </c>
      <c r="N17406" s="50">
        <v>5.62E-2</v>
      </c>
      <c r="O17406" s="50">
        <v>5.62E-2</v>
      </c>
      <c r="R17406" s="59"/>
    </row>
    <row r="17407" spans="11:18" x14ac:dyDescent="0.2">
      <c r="K17407" s="17">
        <v>17398</v>
      </c>
      <c r="L17407" s="50">
        <v>1.8805872875667698E-3</v>
      </c>
      <c r="M17407" s="50">
        <v>1.8958711180563042E-3</v>
      </c>
      <c r="N17407" s="50">
        <v>5.6599999999999998E-2</v>
      </c>
      <c r="O17407" s="50">
        <v>5.6800000000000003E-2</v>
      </c>
      <c r="R17407" s="59"/>
    </row>
    <row r="17408" spans="11:18" x14ac:dyDescent="0.2">
      <c r="K17408" s="17">
        <v>17399</v>
      </c>
      <c r="L17408" s="50">
        <v>1.9470107583334467E-3</v>
      </c>
      <c r="M17408" s="50">
        <v>1.9622394013321795E-3</v>
      </c>
      <c r="N17408" s="50">
        <v>5.6399999999999999E-2</v>
      </c>
      <c r="O17408" s="50">
        <v>5.6599999999999998E-2</v>
      </c>
      <c r="R17408" s="59"/>
    </row>
    <row r="17409" spans="11:18" x14ac:dyDescent="0.2">
      <c r="K17409" s="17">
        <v>17400</v>
      </c>
      <c r="L17409" s="50">
        <v>1.7418375432680278E-3</v>
      </c>
      <c r="M17409" s="50">
        <v>1.7558344088905858E-3</v>
      </c>
      <c r="N17409" s="50">
        <v>5.16E-2</v>
      </c>
      <c r="O17409" s="50">
        <v>5.1999999999999998E-2</v>
      </c>
      <c r="R17409" s="59"/>
    </row>
    <row r="17410" spans="11:18" x14ac:dyDescent="0.2">
      <c r="K17410" s="17">
        <v>17401</v>
      </c>
      <c r="L17410" s="50">
        <v>1.8944048590057306E-3</v>
      </c>
      <c r="M17410" s="50">
        <v>1.9087347497058111E-3</v>
      </c>
      <c r="N17410" s="50">
        <v>5.2999999999999999E-2</v>
      </c>
      <c r="O17410" s="50">
        <v>5.2999999999999999E-2</v>
      </c>
      <c r="R17410" s="59"/>
    </row>
    <row r="17411" spans="11:18" x14ac:dyDescent="0.2">
      <c r="K17411" s="17">
        <v>17402</v>
      </c>
      <c r="L17411" s="50">
        <v>1.9626561668886636E-3</v>
      </c>
      <c r="M17411" s="50">
        <v>1.9784291735432595E-3</v>
      </c>
      <c r="N17411" s="50">
        <v>5.8200000000000002E-2</v>
      </c>
      <c r="O17411" s="50">
        <v>5.8599999999999999E-2</v>
      </c>
      <c r="R17411" s="59"/>
    </row>
    <row r="17412" spans="11:18" x14ac:dyDescent="0.2">
      <c r="K17412" s="17">
        <v>17403</v>
      </c>
      <c r="L17412" s="50">
        <v>1.6471875241774563E-3</v>
      </c>
      <c r="M17412" s="50">
        <v>1.6606585830598051E-3</v>
      </c>
      <c r="N17412" s="50">
        <v>4.9599999999999998E-2</v>
      </c>
      <c r="O17412" s="50">
        <v>5.0200000000000002E-2</v>
      </c>
      <c r="R17412" s="59"/>
    </row>
    <row r="17413" spans="11:18" x14ac:dyDescent="0.2">
      <c r="K17413" s="17">
        <v>17404</v>
      </c>
      <c r="L17413" s="50">
        <v>2.1592288284706519E-3</v>
      </c>
      <c r="M17413" s="50">
        <v>2.1748874340608592E-3</v>
      </c>
      <c r="N17413" s="50">
        <v>5.7799999999999997E-2</v>
      </c>
      <c r="O17413" s="50">
        <v>5.8000000000000003E-2</v>
      </c>
      <c r="R17413" s="59"/>
    </row>
    <row r="17414" spans="11:18" x14ac:dyDescent="0.2">
      <c r="K17414" s="17">
        <v>17405</v>
      </c>
      <c r="L17414" s="50">
        <v>1.664417679314331E-3</v>
      </c>
      <c r="M17414" s="50">
        <v>1.6775795820357479E-3</v>
      </c>
      <c r="N17414" s="50">
        <v>4.8599999999999997E-2</v>
      </c>
      <c r="O17414" s="50">
        <v>4.8800000000000003E-2</v>
      </c>
      <c r="R17414" s="59"/>
    </row>
    <row r="17415" spans="11:18" x14ac:dyDescent="0.2">
      <c r="K17415" s="17">
        <v>17406</v>
      </c>
      <c r="L17415" s="50">
        <v>1.5592085690161524E-3</v>
      </c>
      <c r="M17415" s="50">
        <v>1.5721382448950132E-3</v>
      </c>
      <c r="N17415" s="50">
        <v>4.7600000000000003E-2</v>
      </c>
      <c r="O17415" s="50">
        <v>4.8399999999999999E-2</v>
      </c>
      <c r="R17415" s="59"/>
    </row>
    <row r="17416" spans="11:18" x14ac:dyDescent="0.2">
      <c r="K17416" s="17">
        <v>17407</v>
      </c>
      <c r="L17416" s="50">
        <v>1.9232226262009444E-3</v>
      </c>
      <c r="M17416" s="50">
        <v>1.9380275364543856E-3</v>
      </c>
      <c r="N17416" s="50">
        <v>5.4800000000000001E-2</v>
      </c>
      <c r="O17416" s="50">
        <v>5.4800000000000001E-2</v>
      </c>
      <c r="R17416" s="59"/>
    </row>
    <row r="17417" spans="11:18" x14ac:dyDescent="0.2">
      <c r="K17417" s="17">
        <v>17408</v>
      </c>
      <c r="L17417" s="50">
        <v>1.597324426524729E-3</v>
      </c>
      <c r="M17417" s="50">
        <v>1.6111662504398844E-3</v>
      </c>
      <c r="N17417" s="50">
        <v>5.1400000000000001E-2</v>
      </c>
      <c r="O17417" s="50">
        <v>5.16E-2</v>
      </c>
      <c r="R17417" s="59"/>
    </row>
    <row r="17418" spans="11:18" x14ac:dyDescent="0.2">
      <c r="K17418" s="17">
        <v>17409</v>
      </c>
      <c r="L17418" s="50">
        <v>1.7453701952432994E-3</v>
      </c>
      <c r="M17418" s="50">
        <v>1.7593416464736539E-3</v>
      </c>
      <c r="N17418" s="50">
        <v>5.16E-2</v>
      </c>
      <c r="O17418" s="50">
        <v>5.2200000000000003E-2</v>
      </c>
      <c r="R17418" s="59"/>
    </row>
    <row r="17419" spans="11:18" x14ac:dyDescent="0.2">
      <c r="K17419" s="17">
        <v>17410</v>
      </c>
      <c r="L17419" s="50">
        <v>1.6336143021187357E-3</v>
      </c>
      <c r="M17419" s="50">
        <v>1.6475788380495241E-3</v>
      </c>
      <c r="N17419" s="50">
        <v>5.1799999999999999E-2</v>
      </c>
      <c r="O17419" s="50">
        <v>5.1999999999999998E-2</v>
      </c>
      <c r="R17419" s="59"/>
    </row>
    <row r="17420" spans="11:18" x14ac:dyDescent="0.2">
      <c r="K17420" s="17">
        <v>17411</v>
      </c>
      <c r="L17420" s="50">
        <v>2.0823170349752707E-3</v>
      </c>
      <c r="M17420" s="50">
        <v>2.0970703237045436E-3</v>
      </c>
      <c r="N17420" s="50">
        <v>5.3999999999999999E-2</v>
      </c>
      <c r="O17420" s="50">
        <v>5.4800000000000001E-2</v>
      </c>
      <c r="R17420" s="59"/>
    </row>
    <row r="17421" spans="11:18" x14ac:dyDescent="0.2">
      <c r="K17421" s="17">
        <v>17412</v>
      </c>
      <c r="L17421" s="50">
        <v>1.7277365766838382E-3</v>
      </c>
      <c r="M17421" s="50">
        <v>1.7415139835781864E-3</v>
      </c>
      <c r="N17421" s="50">
        <v>5.0799999999999998E-2</v>
      </c>
      <c r="O17421" s="50">
        <v>5.1400000000000001E-2</v>
      </c>
      <c r="R17421" s="59"/>
    </row>
    <row r="17422" spans="11:18" x14ac:dyDescent="0.2">
      <c r="K17422" s="17">
        <v>17413</v>
      </c>
      <c r="L17422" s="50">
        <v>1.7121072095284547E-3</v>
      </c>
      <c r="M17422" s="50">
        <v>1.7257495770144904E-3</v>
      </c>
      <c r="N17422" s="50">
        <v>5.04E-2</v>
      </c>
      <c r="O17422" s="50">
        <v>5.0599999999999999E-2</v>
      </c>
      <c r="R17422" s="59"/>
    </row>
    <row r="17423" spans="11:18" x14ac:dyDescent="0.2">
      <c r="K17423" s="17">
        <v>17414</v>
      </c>
      <c r="L17423" s="50">
        <v>1.681683869137953E-3</v>
      </c>
      <c r="M17423" s="50">
        <v>1.6948346338765085E-3</v>
      </c>
      <c r="N17423" s="50">
        <v>4.8599999999999997E-2</v>
      </c>
      <c r="O17423" s="50">
        <v>4.8800000000000003E-2</v>
      </c>
      <c r="R17423" s="59"/>
    </row>
    <row r="17424" spans="11:18" x14ac:dyDescent="0.2">
      <c r="K17424" s="17">
        <v>17415</v>
      </c>
      <c r="L17424" s="50">
        <v>1.8259124144305219E-3</v>
      </c>
      <c r="M17424" s="50">
        <v>1.8401163710223688E-3</v>
      </c>
      <c r="N17424" s="50">
        <v>5.2600000000000001E-2</v>
      </c>
      <c r="O17424" s="50">
        <v>5.2600000000000001E-2</v>
      </c>
      <c r="R17424" s="59"/>
    </row>
    <row r="17425" spans="11:18" x14ac:dyDescent="0.2">
      <c r="K17425" s="17">
        <v>17416</v>
      </c>
      <c r="L17425" s="50">
        <v>1.9728909886497226E-3</v>
      </c>
      <c r="M17425" s="50">
        <v>1.9880790747143396E-3</v>
      </c>
      <c r="N17425" s="50">
        <v>5.6000000000000001E-2</v>
      </c>
      <c r="O17425" s="50">
        <v>5.6399999999999999E-2</v>
      </c>
      <c r="R17425" s="59"/>
    </row>
    <row r="17426" spans="11:18" x14ac:dyDescent="0.2">
      <c r="K17426" s="17">
        <v>17417</v>
      </c>
      <c r="L17426" s="50">
        <v>1.5160053993987484E-3</v>
      </c>
      <c r="M17426" s="50">
        <v>1.528400596095187E-3</v>
      </c>
      <c r="N17426" s="50">
        <v>4.5999999999999999E-2</v>
      </c>
      <c r="O17426" s="50">
        <v>4.5999999999999999E-2</v>
      </c>
      <c r="R17426" s="59"/>
    </row>
    <row r="17427" spans="11:18" x14ac:dyDescent="0.2">
      <c r="K17427" s="17">
        <v>17418</v>
      </c>
      <c r="L17427" s="50">
        <v>1.5919210269311655E-3</v>
      </c>
      <c r="M17427" s="50">
        <v>1.6048799318414493E-3</v>
      </c>
      <c r="N17427" s="50">
        <v>4.7800000000000002E-2</v>
      </c>
      <c r="O17427" s="50">
        <v>4.82E-2</v>
      </c>
      <c r="R17427" s="59"/>
    </row>
    <row r="17428" spans="11:18" x14ac:dyDescent="0.2">
      <c r="K17428" s="17">
        <v>17419</v>
      </c>
      <c r="L17428" s="50">
        <v>1.6760400913579448E-3</v>
      </c>
      <c r="M17428" s="50">
        <v>1.6901889838846261E-3</v>
      </c>
      <c r="N17428" s="50">
        <v>5.2200000000000003E-2</v>
      </c>
      <c r="O17428" s="50">
        <v>5.28E-2</v>
      </c>
      <c r="R17428" s="59"/>
    </row>
    <row r="17429" spans="11:18" x14ac:dyDescent="0.2">
      <c r="K17429" s="17">
        <v>17420</v>
      </c>
      <c r="L17429" s="50">
        <v>1.9562959596139675E-3</v>
      </c>
      <c r="M17429" s="50">
        <v>1.9713959936318889E-3</v>
      </c>
      <c r="N17429" s="50">
        <v>5.5599999999999997E-2</v>
      </c>
      <c r="O17429" s="50">
        <v>5.62E-2</v>
      </c>
      <c r="R17429" s="59"/>
    </row>
    <row r="17430" spans="11:18" x14ac:dyDescent="0.2">
      <c r="K17430" s="17">
        <v>17421</v>
      </c>
      <c r="L17430" s="50">
        <v>1.9554529968761405E-3</v>
      </c>
      <c r="M17430" s="50">
        <v>1.9707486766020414E-3</v>
      </c>
      <c r="N17430" s="50">
        <v>5.6399999999999999E-2</v>
      </c>
      <c r="O17430" s="50">
        <v>5.7000000000000002E-2</v>
      </c>
      <c r="R17430" s="59"/>
    </row>
    <row r="17431" spans="11:18" x14ac:dyDescent="0.2">
      <c r="K17431" s="17">
        <v>17422</v>
      </c>
      <c r="L17431" s="50">
        <v>1.56855884577961E-3</v>
      </c>
      <c r="M17431" s="50">
        <v>1.5819179321395916E-3</v>
      </c>
      <c r="N17431" s="50">
        <v>4.9599999999999998E-2</v>
      </c>
      <c r="O17431" s="50">
        <v>4.9799999999999997E-2</v>
      </c>
      <c r="R17431" s="59"/>
    </row>
    <row r="17432" spans="11:18" x14ac:dyDescent="0.2">
      <c r="K17432" s="17">
        <v>17423</v>
      </c>
      <c r="L17432" s="50">
        <v>1.5511042219403478E-3</v>
      </c>
      <c r="M17432" s="50">
        <v>1.5647755824995217E-3</v>
      </c>
      <c r="N17432" s="50">
        <v>5.0799999999999998E-2</v>
      </c>
      <c r="O17432" s="50">
        <v>5.0999999999999997E-2</v>
      </c>
      <c r="R17432" s="59"/>
    </row>
    <row r="17433" spans="11:18" x14ac:dyDescent="0.2">
      <c r="K17433" s="17">
        <v>17424</v>
      </c>
      <c r="L17433" s="50">
        <v>1.6125478937627552E-3</v>
      </c>
      <c r="M17433" s="50">
        <v>1.6258676501332697E-3</v>
      </c>
      <c r="N17433" s="50">
        <v>4.9399999999999999E-2</v>
      </c>
      <c r="O17433" s="50">
        <v>4.9599999999999998E-2</v>
      </c>
      <c r="R17433" s="59"/>
    </row>
    <row r="17434" spans="11:18" x14ac:dyDescent="0.2">
      <c r="K17434" s="17">
        <v>17425</v>
      </c>
      <c r="L17434" s="50">
        <v>1.7073393995100264E-3</v>
      </c>
      <c r="M17434" s="50">
        <v>1.7209708801635528E-3</v>
      </c>
      <c r="N17434" s="50">
        <v>5.04E-2</v>
      </c>
      <c r="O17434" s="50">
        <v>5.0799999999999998E-2</v>
      </c>
      <c r="R17434" s="59"/>
    </row>
    <row r="17435" spans="11:18" x14ac:dyDescent="0.2">
      <c r="K17435" s="17">
        <v>17426</v>
      </c>
      <c r="L17435" s="50">
        <v>1.7869755713718924E-3</v>
      </c>
      <c r="M17435" s="50">
        <v>1.8010500979999903E-3</v>
      </c>
      <c r="N17435" s="50">
        <v>5.1799999999999999E-2</v>
      </c>
      <c r="O17435" s="50">
        <v>5.2600000000000001E-2</v>
      </c>
      <c r="R17435" s="59"/>
    </row>
    <row r="17436" spans="11:18" x14ac:dyDescent="0.2">
      <c r="K17436" s="17">
        <v>17427</v>
      </c>
      <c r="L17436" s="50">
        <v>2.0145237864517599E-3</v>
      </c>
      <c r="M17436" s="50">
        <v>2.030840904984183E-3</v>
      </c>
      <c r="N17436" s="50">
        <v>6.0199999999999997E-2</v>
      </c>
      <c r="O17436" s="50">
        <v>6.0999999999999999E-2</v>
      </c>
      <c r="R17436" s="59"/>
    </row>
    <row r="17437" spans="11:18" x14ac:dyDescent="0.2">
      <c r="K17437" s="17">
        <v>17428</v>
      </c>
      <c r="L17437" s="50">
        <v>1.6251803862993596E-3</v>
      </c>
      <c r="M17437" s="50">
        <v>1.6386706735799937E-3</v>
      </c>
      <c r="N17437" s="50">
        <v>4.9599999999999998E-2</v>
      </c>
      <c r="O17437" s="50">
        <v>5.04E-2</v>
      </c>
      <c r="R17437" s="59"/>
    </row>
    <row r="17438" spans="11:18" x14ac:dyDescent="0.2">
      <c r="K17438" s="17">
        <v>17429</v>
      </c>
      <c r="L17438" s="50">
        <v>1.6265838920869406E-3</v>
      </c>
      <c r="M17438" s="50">
        <v>1.6407524145121356E-3</v>
      </c>
      <c r="N17438" s="50">
        <v>5.2600000000000001E-2</v>
      </c>
      <c r="O17438" s="50">
        <v>5.2999999999999999E-2</v>
      </c>
      <c r="R17438" s="59"/>
    </row>
    <row r="17439" spans="11:18" x14ac:dyDescent="0.2">
      <c r="K17439" s="17">
        <v>17430</v>
      </c>
      <c r="L17439" s="50">
        <v>1.585752429495749E-3</v>
      </c>
      <c r="M17439" s="50">
        <v>1.5977057963210573E-3</v>
      </c>
      <c r="N17439" s="50">
        <v>4.4200000000000003E-2</v>
      </c>
      <c r="O17439" s="50">
        <v>4.4400000000000002E-2</v>
      </c>
      <c r="R17439" s="59"/>
    </row>
    <row r="17440" spans="11:18" x14ac:dyDescent="0.2">
      <c r="K17440" s="17">
        <v>17431</v>
      </c>
      <c r="L17440" s="50">
        <v>1.7285270979918565E-3</v>
      </c>
      <c r="M17440" s="50">
        <v>1.7417809046807865E-3</v>
      </c>
      <c r="N17440" s="50">
        <v>4.9000000000000002E-2</v>
      </c>
      <c r="O17440" s="50">
        <v>4.9399999999999999E-2</v>
      </c>
      <c r="R17440" s="59"/>
    </row>
    <row r="17441" spans="11:18" x14ac:dyDescent="0.2">
      <c r="K17441" s="17">
        <v>17432</v>
      </c>
      <c r="L17441" s="50">
        <v>1.9316120157936091E-3</v>
      </c>
      <c r="M17441" s="50">
        <v>1.9460058451721423E-3</v>
      </c>
      <c r="N17441" s="50">
        <v>5.3199999999999997E-2</v>
      </c>
      <c r="O17441" s="50">
        <v>5.3199999999999997E-2</v>
      </c>
      <c r="R17441" s="59"/>
    </row>
    <row r="17442" spans="11:18" x14ac:dyDescent="0.2">
      <c r="K17442" s="17">
        <v>17433</v>
      </c>
      <c r="L17442" s="50">
        <v>1.7976356036272737E-3</v>
      </c>
      <c r="M17442" s="50">
        <v>1.8109051714599897E-3</v>
      </c>
      <c r="N17442" s="50">
        <v>4.8599999999999997E-2</v>
      </c>
      <c r="O17442" s="50">
        <v>4.9399999999999999E-2</v>
      </c>
      <c r="R17442" s="59"/>
    </row>
    <row r="17443" spans="11:18" x14ac:dyDescent="0.2">
      <c r="K17443" s="17">
        <v>17434</v>
      </c>
      <c r="L17443" s="50">
        <v>1.7562667245551533E-3</v>
      </c>
      <c r="M17443" s="50">
        <v>1.7703698513260935E-3</v>
      </c>
      <c r="N17443" s="50">
        <v>5.1999999999999998E-2</v>
      </c>
      <c r="O17443" s="50">
        <v>5.2600000000000001E-2</v>
      </c>
      <c r="R17443" s="59"/>
    </row>
    <row r="17444" spans="11:18" x14ac:dyDescent="0.2">
      <c r="K17444" s="17">
        <v>17435</v>
      </c>
      <c r="L17444" s="50">
        <v>1.6228967613904643E-3</v>
      </c>
      <c r="M17444" s="50">
        <v>1.6372011740857862E-3</v>
      </c>
      <c r="N17444" s="50">
        <v>5.2999999999999999E-2</v>
      </c>
      <c r="O17444" s="50">
        <v>5.3400000000000003E-2</v>
      </c>
      <c r="R17444" s="59"/>
    </row>
    <row r="17445" spans="11:18" x14ac:dyDescent="0.2">
      <c r="K17445" s="17">
        <v>17436</v>
      </c>
      <c r="L17445" s="50">
        <v>1.6890861163740829E-3</v>
      </c>
      <c r="M17445" s="50">
        <v>1.7035061707836843E-3</v>
      </c>
      <c r="N17445" s="50">
        <v>5.3600000000000002E-2</v>
      </c>
      <c r="O17445" s="50">
        <v>5.3800000000000001E-2</v>
      </c>
      <c r="R17445" s="59"/>
    </row>
    <row r="17446" spans="11:18" x14ac:dyDescent="0.2">
      <c r="K17446" s="17">
        <v>17437</v>
      </c>
      <c r="L17446" s="50">
        <v>1.8127212493384984E-3</v>
      </c>
      <c r="M17446" s="50">
        <v>1.8274339293841105E-3</v>
      </c>
      <c r="N17446" s="50">
        <v>5.4399999999999997E-2</v>
      </c>
      <c r="O17446" s="50">
        <v>5.4600000000000003E-2</v>
      </c>
      <c r="R17446" s="59"/>
    </row>
    <row r="17447" spans="11:18" x14ac:dyDescent="0.2">
      <c r="K17447" s="17">
        <v>17438</v>
      </c>
      <c r="L17447" s="50">
        <v>1.8747503895566741E-3</v>
      </c>
      <c r="M17447" s="50">
        <v>1.8895703235591967E-3</v>
      </c>
      <c r="N17447" s="50">
        <v>5.4800000000000001E-2</v>
      </c>
      <c r="O17447" s="50">
        <v>5.5199999999999999E-2</v>
      </c>
      <c r="R17447" s="59"/>
    </row>
    <row r="17448" spans="11:18" x14ac:dyDescent="0.2">
      <c r="K17448" s="17">
        <v>17439</v>
      </c>
      <c r="L17448" s="50">
        <v>1.5495183377801456E-3</v>
      </c>
      <c r="M17448" s="50">
        <v>1.5628315143888147E-3</v>
      </c>
      <c r="N17448" s="50">
        <v>4.9399999999999999E-2</v>
      </c>
      <c r="O17448" s="50">
        <v>4.9799999999999997E-2</v>
      </c>
      <c r="R17448" s="59"/>
    </row>
    <row r="17449" spans="11:18" x14ac:dyDescent="0.2">
      <c r="K17449" s="17">
        <v>17440</v>
      </c>
      <c r="L17449" s="50">
        <v>1.7061996942158608E-3</v>
      </c>
      <c r="M17449" s="50">
        <v>1.7196294506398513E-3</v>
      </c>
      <c r="N17449" s="50">
        <v>4.9599999999999998E-2</v>
      </c>
      <c r="O17449" s="50">
        <v>4.9799999999999997E-2</v>
      </c>
      <c r="R17449" s="59"/>
    </row>
    <row r="17450" spans="11:18" x14ac:dyDescent="0.2">
      <c r="K17450" s="17">
        <v>17441</v>
      </c>
      <c r="L17450" s="50">
        <v>1.8015658119733249E-3</v>
      </c>
      <c r="M17450" s="50">
        <v>1.8161478585571648E-3</v>
      </c>
      <c r="N17450" s="50">
        <v>5.3999999999999999E-2</v>
      </c>
      <c r="O17450" s="50">
        <v>5.4399999999999997E-2</v>
      </c>
      <c r="R17450" s="59"/>
    </row>
    <row r="17451" spans="11:18" x14ac:dyDescent="0.2">
      <c r="K17451" s="17">
        <v>17442</v>
      </c>
      <c r="L17451" s="50">
        <v>1.8006217176469613E-3</v>
      </c>
      <c r="M17451" s="50">
        <v>1.8142330178799822E-3</v>
      </c>
      <c r="N17451" s="50">
        <v>0.05</v>
      </c>
      <c r="O17451" s="50">
        <v>5.0599999999999999E-2</v>
      </c>
      <c r="R17451" s="59"/>
    </row>
    <row r="17452" spans="11:18" x14ac:dyDescent="0.2">
      <c r="K17452" s="17">
        <v>17443</v>
      </c>
      <c r="L17452" s="50">
        <v>1.6166779482279126E-3</v>
      </c>
      <c r="M17452" s="50">
        <v>1.6304863568550911E-3</v>
      </c>
      <c r="N17452" s="50">
        <v>5.1200000000000002E-2</v>
      </c>
      <c r="O17452" s="50">
        <v>5.16E-2</v>
      </c>
      <c r="R17452" s="59"/>
    </row>
    <row r="17453" spans="11:18" x14ac:dyDescent="0.2">
      <c r="K17453" s="17">
        <v>17444</v>
      </c>
      <c r="L17453" s="50">
        <v>1.5171342188153908E-3</v>
      </c>
      <c r="M17453" s="50">
        <v>1.5299461472477994E-3</v>
      </c>
      <c r="N17453" s="50">
        <v>4.7399999999999998E-2</v>
      </c>
      <c r="O17453" s="50">
        <v>4.7800000000000002E-2</v>
      </c>
      <c r="R17453" s="59"/>
    </row>
    <row r="17454" spans="11:18" x14ac:dyDescent="0.2">
      <c r="K17454" s="17">
        <v>17445</v>
      </c>
      <c r="L17454" s="50">
        <v>2.0443796358793442E-3</v>
      </c>
      <c r="M17454" s="50">
        <v>2.0593141707705197E-3</v>
      </c>
      <c r="N17454" s="50">
        <v>5.5E-2</v>
      </c>
      <c r="O17454" s="50">
        <v>5.5199999999999999E-2</v>
      </c>
      <c r="R17454" s="59"/>
    </row>
    <row r="17455" spans="11:18" x14ac:dyDescent="0.2">
      <c r="K17455" s="17">
        <v>17446</v>
      </c>
      <c r="L17455" s="50">
        <v>1.7254285800769342E-3</v>
      </c>
      <c r="M17455" s="50">
        <v>1.7398889233632133E-3</v>
      </c>
      <c r="N17455" s="50">
        <v>5.3600000000000002E-2</v>
      </c>
      <c r="O17455" s="50">
        <v>5.3800000000000001E-2</v>
      </c>
      <c r="R17455" s="59"/>
    </row>
    <row r="17456" spans="11:18" x14ac:dyDescent="0.2">
      <c r="K17456" s="17">
        <v>17447</v>
      </c>
      <c r="L17456" s="50">
        <v>1.7401094648040463E-3</v>
      </c>
      <c r="M17456" s="50">
        <v>1.7539535466419758E-3</v>
      </c>
      <c r="N17456" s="50">
        <v>5.1200000000000002E-2</v>
      </c>
      <c r="O17456" s="50">
        <v>5.1400000000000001E-2</v>
      </c>
      <c r="R17456" s="59"/>
    </row>
    <row r="17457" spans="11:18" x14ac:dyDescent="0.2">
      <c r="K17457" s="17">
        <v>17448</v>
      </c>
      <c r="L17457" s="50">
        <v>1.7864309341354798E-3</v>
      </c>
      <c r="M17457" s="50">
        <v>1.8001293495926252E-3</v>
      </c>
      <c r="N17457" s="50">
        <v>5.04E-2</v>
      </c>
      <c r="O17457" s="50">
        <v>5.0799999999999998E-2</v>
      </c>
      <c r="R17457" s="59"/>
    </row>
    <row r="17458" spans="11:18" x14ac:dyDescent="0.2">
      <c r="K17458" s="17">
        <v>17449</v>
      </c>
      <c r="L17458" s="50">
        <v>1.7518031737855054E-3</v>
      </c>
      <c r="M17458" s="50">
        <v>1.7664114209972456E-3</v>
      </c>
      <c r="N17458" s="50">
        <v>5.4199999999999998E-2</v>
      </c>
      <c r="O17458" s="50">
        <v>5.4399999999999997E-2</v>
      </c>
      <c r="R17458" s="59"/>
    </row>
    <row r="17459" spans="11:18" x14ac:dyDescent="0.2">
      <c r="K17459" s="17">
        <v>17450</v>
      </c>
      <c r="L17459" s="50">
        <v>1.8594235475428004E-3</v>
      </c>
      <c r="M17459" s="50">
        <v>1.8740482092451747E-3</v>
      </c>
      <c r="N17459" s="50">
        <v>5.3999999999999999E-2</v>
      </c>
      <c r="O17459" s="50">
        <v>5.4199999999999998E-2</v>
      </c>
      <c r="R17459" s="59"/>
    </row>
    <row r="17460" spans="11:18" x14ac:dyDescent="0.2">
      <c r="K17460" s="17">
        <v>17451</v>
      </c>
      <c r="L17460" s="50">
        <v>1.6038339399910334E-3</v>
      </c>
      <c r="M17460" s="50">
        <v>1.61684938656051E-3</v>
      </c>
      <c r="N17460" s="50">
        <v>4.82E-2</v>
      </c>
      <c r="O17460" s="50">
        <v>4.8399999999999999E-2</v>
      </c>
      <c r="R17460" s="59"/>
    </row>
    <row r="17461" spans="11:18" x14ac:dyDescent="0.2">
      <c r="K17461" s="17">
        <v>17452</v>
      </c>
      <c r="L17461" s="50">
        <v>1.983765682852101E-3</v>
      </c>
      <c r="M17461" s="50">
        <v>1.9990693615635586E-3</v>
      </c>
      <c r="N17461" s="50">
        <v>5.6399999999999999E-2</v>
      </c>
      <c r="O17461" s="50">
        <v>5.6800000000000003E-2</v>
      </c>
      <c r="R17461" s="59"/>
    </row>
    <row r="17462" spans="11:18" x14ac:dyDescent="0.2">
      <c r="K17462" s="17">
        <v>17453</v>
      </c>
      <c r="L17462" s="50">
        <v>1.8437067593311657E-3</v>
      </c>
      <c r="M17462" s="50">
        <v>1.8580766574759085E-3</v>
      </c>
      <c r="N17462" s="50">
        <v>5.2999999999999999E-2</v>
      </c>
      <c r="O17462" s="50">
        <v>5.3400000000000003E-2</v>
      </c>
      <c r="R17462" s="59"/>
    </row>
    <row r="17463" spans="11:18" x14ac:dyDescent="0.2">
      <c r="K17463" s="17">
        <v>17454</v>
      </c>
      <c r="L17463" s="50">
        <v>1.8053712106706904E-3</v>
      </c>
      <c r="M17463" s="50">
        <v>1.8197890718459483E-3</v>
      </c>
      <c r="N17463" s="50">
        <v>5.3199999999999997E-2</v>
      </c>
      <c r="O17463" s="50">
        <v>5.3600000000000002E-2</v>
      </c>
      <c r="R17463" s="59"/>
    </row>
    <row r="17464" spans="11:18" x14ac:dyDescent="0.2">
      <c r="K17464" s="17">
        <v>17455</v>
      </c>
      <c r="L17464" s="50">
        <v>2.0908930912626553E-3</v>
      </c>
      <c r="M17464" s="50">
        <v>2.1060633975975782E-3</v>
      </c>
      <c r="N17464" s="50">
        <v>5.6000000000000001E-2</v>
      </c>
      <c r="O17464" s="50">
        <v>5.6000000000000001E-2</v>
      </c>
      <c r="R17464" s="59"/>
    </row>
    <row r="17465" spans="11:18" x14ac:dyDescent="0.2">
      <c r="K17465" s="17">
        <v>17456</v>
      </c>
      <c r="L17465" s="50">
        <v>1.6784031218115547E-3</v>
      </c>
      <c r="M17465" s="50">
        <v>1.6918861935618149E-3</v>
      </c>
      <c r="N17465" s="50">
        <v>0.05</v>
      </c>
      <c r="O17465" s="50">
        <v>0.05</v>
      </c>
      <c r="R17465" s="59"/>
    </row>
    <row r="17466" spans="11:18" x14ac:dyDescent="0.2">
      <c r="K17466" s="17">
        <v>17457</v>
      </c>
      <c r="L17466" s="50">
        <v>1.7394210065544151E-3</v>
      </c>
      <c r="M17466" s="50">
        <v>1.752880326217517E-3</v>
      </c>
      <c r="N17466" s="50">
        <v>4.9599999999999998E-2</v>
      </c>
      <c r="O17466" s="50">
        <v>0.05</v>
      </c>
      <c r="R17466" s="59"/>
    </row>
    <row r="17467" spans="11:18" x14ac:dyDescent="0.2">
      <c r="K17467" s="17">
        <v>17458</v>
      </c>
      <c r="L17467" s="50">
        <v>1.8728196715150031E-3</v>
      </c>
      <c r="M17467" s="50">
        <v>1.8881024241230297E-3</v>
      </c>
      <c r="N17467" s="50">
        <v>5.62E-2</v>
      </c>
      <c r="O17467" s="50">
        <v>5.7000000000000002E-2</v>
      </c>
      <c r="R17467" s="59"/>
    </row>
    <row r="17468" spans="11:18" x14ac:dyDescent="0.2">
      <c r="K17468" s="17">
        <v>17459</v>
      </c>
      <c r="L17468" s="50">
        <v>1.758698925446853E-3</v>
      </c>
      <c r="M17468" s="50">
        <v>1.7730508442702045E-3</v>
      </c>
      <c r="N17468" s="50">
        <v>5.3199999999999997E-2</v>
      </c>
      <c r="O17468" s="50">
        <v>5.3400000000000003E-2</v>
      </c>
      <c r="R17468" s="59"/>
    </row>
    <row r="17469" spans="11:18" x14ac:dyDescent="0.2">
      <c r="K17469" s="17">
        <v>17460</v>
      </c>
      <c r="L17469" s="50">
        <v>1.7889126493388606E-3</v>
      </c>
      <c r="M17469" s="50">
        <v>1.8038499201576692E-3</v>
      </c>
      <c r="N17469" s="50">
        <v>5.5399999999999998E-2</v>
      </c>
      <c r="O17469" s="50">
        <v>5.5599999999999997E-2</v>
      </c>
      <c r="R17469" s="59"/>
    </row>
    <row r="17470" spans="11:18" x14ac:dyDescent="0.2">
      <c r="K17470" s="17">
        <v>17461</v>
      </c>
      <c r="L17470" s="50">
        <v>1.8588004704282862E-3</v>
      </c>
      <c r="M17470" s="50">
        <v>1.8729952226835139E-3</v>
      </c>
      <c r="N17470" s="50">
        <v>5.2200000000000003E-2</v>
      </c>
      <c r="O17470" s="50">
        <v>5.28E-2</v>
      </c>
      <c r="R17470" s="59"/>
    </row>
    <row r="17471" spans="11:18" x14ac:dyDescent="0.2">
      <c r="K17471" s="17">
        <v>17462</v>
      </c>
      <c r="L17471" s="50">
        <v>1.7537541136976181E-3</v>
      </c>
      <c r="M17471" s="50">
        <v>1.7678720034386341E-3</v>
      </c>
      <c r="N17471" s="50">
        <v>5.2200000000000003E-2</v>
      </c>
      <c r="O17471" s="50">
        <v>5.28E-2</v>
      </c>
      <c r="R17471" s="59"/>
    </row>
    <row r="17472" spans="11:18" x14ac:dyDescent="0.2">
      <c r="K17472" s="17">
        <v>17463</v>
      </c>
      <c r="L17472" s="50">
        <v>1.7827474922916644E-3</v>
      </c>
      <c r="M17472" s="50">
        <v>1.797213525651186E-3</v>
      </c>
      <c r="N17472" s="50">
        <v>5.3600000000000002E-2</v>
      </c>
      <c r="O17472" s="50">
        <v>5.3800000000000001E-2</v>
      </c>
      <c r="R17472" s="59"/>
    </row>
    <row r="17473" spans="11:18" x14ac:dyDescent="0.2">
      <c r="K17473" s="17">
        <v>17464</v>
      </c>
      <c r="L17473" s="50">
        <v>1.8516700607539268E-3</v>
      </c>
      <c r="M17473" s="50">
        <v>1.8662445742682046E-3</v>
      </c>
      <c r="N17473" s="50">
        <v>5.3999999999999999E-2</v>
      </c>
      <c r="O17473" s="50">
        <v>5.3999999999999999E-2</v>
      </c>
      <c r="R17473" s="59"/>
    </row>
    <row r="17474" spans="11:18" x14ac:dyDescent="0.2">
      <c r="K17474" s="17">
        <v>17465</v>
      </c>
      <c r="L17474" s="50">
        <v>1.6998516049476771E-3</v>
      </c>
      <c r="M17474" s="50">
        <v>1.7133231531577034E-3</v>
      </c>
      <c r="N17474" s="50">
        <v>4.9599999999999998E-2</v>
      </c>
      <c r="O17474" s="50">
        <v>5.04E-2</v>
      </c>
      <c r="R17474" s="59"/>
    </row>
    <row r="17475" spans="11:18" x14ac:dyDescent="0.2">
      <c r="K17475" s="17">
        <v>17466</v>
      </c>
      <c r="L17475" s="50">
        <v>1.5756870439362566E-3</v>
      </c>
      <c r="M17475" s="50">
        <v>1.5885370117836217E-3</v>
      </c>
      <c r="N17475" s="50">
        <v>4.7399999999999998E-2</v>
      </c>
      <c r="O17475" s="50">
        <v>4.8000000000000001E-2</v>
      </c>
      <c r="R17475" s="59"/>
    </row>
    <row r="17476" spans="11:18" x14ac:dyDescent="0.2">
      <c r="K17476" s="17">
        <v>17467</v>
      </c>
      <c r="L17476" s="50">
        <v>1.8555640554803457E-3</v>
      </c>
      <c r="M17476" s="50">
        <v>1.8695334831432167E-3</v>
      </c>
      <c r="N17476" s="50">
        <v>5.1200000000000002E-2</v>
      </c>
      <c r="O17476" s="50">
        <v>5.1999999999999998E-2</v>
      </c>
      <c r="R17476" s="59"/>
    </row>
    <row r="17477" spans="11:18" x14ac:dyDescent="0.2">
      <c r="K17477" s="17">
        <v>17468</v>
      </c>
      <c r="L17477" s="50">
        <v>1.667587317744319E-3</v>
      </c>
      <c r="M17477" s="50">
        <v>1.6820122010852223E-3</v>
      </c>
      <c r="N17477" s="50">
        <v>5.3600000000000002E-2</v>
      </c>
      <c r="O17477" s="50">
        <v>5.3800000000000001E-2</v>
      </c>
      <c r="R17477" s="59"/>
    </row>
    <row r="17478" spans="11:18" x14ac:dyDescent="0.2">
      <c r="K17478" s="17">
        <v>17469</v>
      </c>
      <c r="L17478" s="50">
        <v>2.0271278737856702E-3</v>
      </c>
      <c r="M17478" s="50">
        <v>2.0428344333254336E-3</v>
      </c>
      <c r="N17478" s="50">
        <v>5.8000000000000003E-2</v>
      </c>
      <c r="O17478" s="50">
        <v>5.8200000000000002E-2</v>
      </c>
      <c r="R17478" s="59"/>
    </row>
    <row r="17479" spans="11:18" x14ac:dyDescent="0.2">
      <c r="K17479" s="17">
        <v>17470</v>
      </c>
      <c r="L17479" s="50">
        <v>1.6906394572051085E-3</v>
      </c>
      <c r="M17479" s="50">
        <v>1.7045672269645515E-3</v>
      </c>
      <c r="N17479" s="50">
        <v>5.16E-2</v>
      </c>
      <c r="O17479" s="50">
        <v>5.1799999999999999E-2</v>
      </c>
      <c r="R17479" s="59"/>
    </row>
    <row r="17480" spans="11:18" x14ac:dyDescent="0.2">
      <c r="K17480" s="17">
        <v>17471</v>
      </c>
      <c r="L17480" s="50">
        <v>1.5943716524101452E-3</v>
      </c>
      <c r="M17480" s="50">
        <v>1.6080857955601431E-3</v>
      </c>
      <c r="N17480" s="50">
        <v>5.0999999999999997E-2</v>
      </c>
      <c r="O17480" s="50">
        <v>5.0999999999999997E-2</v>
      </c>
      <c r="R17480" s="59"/>
    </row>
    <row r="17481" spans="11:18" x14ac:dyDescent="0.2">
      <c r="K17481" s="17">
        <v>17472</v>
      </c>
      <c r="L17481" s="50">
        <v>1.7205841823070146E-3</v>
      </c>
      <c r="M17481" s="50">
        <v>1.7348053048937889E-3</v>
      </c>
      <c r="N17481" s="50">
        <v>5.28E-2</v>
      </c>
      <c r="O17481" s="50">
        <v>5.28E-2</v>
      </c>
      <c r="R17481" s="59"/>
    </row>
    <row r="17482" spans="11:18" x14ac:dyDescent="0.2">
      <c r="K17482" s="17">
        <v>17473</v>
      </c>
      <c r="L17482" s="50">
        <v>1.6542358220597883E-3</v>
      </c>
      <c r="M17482" s="50">
        <v>1.6671936710682524E-3</v>
      </c>
      <c r="N17482" s="50">
        <v>4.8000000000000001E-2</v>
      </c>
      <c r="O17482" s="50">
        <v>4.8000000000000001E-2</v>
      </c>
      <c r="R17482" s="59"/>
    </row>
    <row r="17483" spans="11:18" x14ac:dyDescent="0.2">
      <c r="K17483" s="17">
        <v>17474</v>
      </c>
      <c r="L17483" s="50">
        <v>1.7907205836576721E-3</v>
      </c>
      <c r="M17483" s="50">
        <v>1.8046312089437997E-3</v>
      </c>
      <c r="N17483" s="50">
        <v>5.1200000000000002E-2</v>
      </c>
      <c r="O17483" s="50">
        <v>5.16E-2</v>
      </c>
      <c r="R17483" s="59"/>
    </row>
    <row r="17484" spans="11:18" x14ac:dyDescent="0.2">
      <c r="K17484" s="17">
        <v>17475</v>
      </c>
      <c r="L17484" s="50">
        <v>1.6410175228673456E-3</v>
      </c>
      <c r="M17484" s="50">
        <v>1.6543848681543438E-3</v>
      </c>
      <c r="N17484" s="50">
        <v>4.9599999999999998E-2</v>
      </c>
      <c r="O17484" s="50">
        <v>4.9599999999999998E-2</v>
      </c>
      <c r="R17484" s="59"/>
    </row>
    <row r="17485" spans="11:18" x14ac:dyDescent="0.2">
      <c r="K17485" s="17">
        <v>17476</v>
      </c>
      <c r="L17485" s="50">
        <v>1.5516700702932599E-3</v>
      </c>
      <c r="M17485" s="50">
        <v>1.5650598256338724E-3</v>
      </c>
      <c r="N17485" s="50">
        <v>4.9799999999999997E-2</v>
      </c>
      <c r="O17485" s="50">
        <v>4.9799999999999997E-2</v>
      </c>
      <c r="R17485" s="59"/>
    </row>
    <row r="17486" spans="11:18" x14ac:dyDescent="0.2">
      <c r="K17486" s="17">
        <v>17477</v>
      </c>
      <c r="L17486" s="50">
        <v>1.6507805505711073E-3</v>
      </c>
      <c r="M17486" s="50">
        <v>1.6646985825207131E-3</v>
      </c>
      <c r="N17486" s="50">
        <v>5.1400000000000001E-2</v>
      </c>
      <c r="O17486" s="50">
        <v>5.1799999999999999E-2</v>
      </c>
      <c r="R17486" s="59"/>
    </row>
    <row r="17487" spans="11:18" x14ac:dyDescent="0.2">
      <c r="K17487" s="17">
        <v>17478</v>
      </c>
      <c r="L17487" s="50">
        <v>1.7841360493901141E-3</v>
      </c>
      <c r="M17487" s="50">
        <v>1.7975394644825396E-3</v>
      </c>
      <c r="N17487" s="50">
        <v>4.9399999999999999E-2</v>
      </c>
      <c r="O17487" s="50">
        <v>4.9799999999999997E-2</v>
      </c>
      <c r="R17487" s="59"/>
    </row>
    <row r="17488" spans="11:18" x14ac:dyDescent="0.2">
      <c r="K17488" s="17">
        <v>17479</v>
      </c>
      <c r="L17488" s="50">
        <v>1.842922257012684E-3</v>
      </c>
      <c r="M17488" s="50">
        <v>1.8572912410013537E-3</v>
      </c>
      <c r="N17488" s="50">
        <v>5.2999999999999999E-2</v>
      </c>
      <c r="O17488" s="50">
        <v>5.3400000000000003E-2</v>
      </c>
      <c r="R17488" s="59"/>
    </row>
    <row r="17489" spans="11:18" x14ac:dyDescent="0.2">
      <c r="K17489" s="17">
        <v>17480</v>
      </c>
      <c r="L17489" s="50">
        <v>1.602770488704691E-3</v>
      </c>
      <c r="M17489" s="50">
        <v>1.6149355110329268E-3</v>
      </c>
      <c r="N17489" s="50">
        <v>4.4999999999999998E-2</v>
      </c>
      <c r="O17489" s="50">
        <v>4.4999999999999998E-2</v>
      </c>
      <c r="R17489" s="59"/>
    </row>
    <row r="17490" spans="11:18" x14ac:dyDescent="0.2">
      <c r="K17490" s="17">
        <v>17481</v>
      </c>
      <c r="L17490" s="50">
        <v>1.9267600109349838E-3</v>
      </c>
      <c r="M17490" s="50">
        <v>1.9415143527442766E-3</v>
      </c>
      <c r="N17490" s="50">
        <v>5.4600000000000003E-2</v>
      </c>
      <c r="O17490" s="50">
        <v>5.4600000000000003E-2</v>
      </c>
      <c r="R17490" s="59"/>
    </row>
    <row r="17491" spans="11:18" x14ac:dyDescent="0.2">
      <c r="K17491" s="17">
        <v>17482</v>
      </c>
      <c r="L17491" s="50">
        <v>1.7124950342723665E-3</v>
      </c>
      <c r="M17491" s="50">
        <v>1.7267340860170411E-3</v>
      </c>
      <c r="N17491" s="50">
        <v>5.28E-2</v>
      </c>
      <c r="O17491" s="50">
        <v>5.2999999999999999E-2</v>
      </c>
      <c r="R17491" s="59"/>
    </row>
    <row r="17492" spans="11:18" x14ac:dyDescent="0.2">
      <c r="K17492" s="17">
        <v>17483</v>
      </c>
      <c r="L17492" s="50">
        <v>1.6808607311588663E-3</v>
      </c>
      <c r="M17492" s="50">
        <v>1.6953680255521963E-3</v>
      </c>
      <c r="N17492" s="50">
        <v>5.3800000000000001E-2</v>
      </c>
      <c r="O17492" s="50">
        <v>5.4199999999999998E-2</v>
      </c>
      <c r="R17492" s="59"/>
    </row>
    <row r="17493" spans="11:18" x14ac:dyDescent="0.2">
      <c r="K17493" s="17">
        <v>17484</v>
      </c>
      <c r="L17493" s="50">
        <v>1.5890181440901745E-3</v>
      </c>
      <c r="M17493" s="50">
        <v>1.6017793838256644E-3</v>
      </c>
      <c r="N17493" s="50">
        <v>4.7199999999999999E-2</v>
      </c>
      <c r="O17493" s="50">
        <v>4.7399999999999998E-2</v>
      </c>
      <c r="R17493" s="59"/>
    </row>
    <row r="17494" spans="11:18" x14ac:dyDescent="0.2">
      <c r="K17494" s="17">
        <v>17485</v>
      </c>
      <c r="L17494" s="50">
        <v>1.7607882941499727E-3</v>
      </c>
      <c r="M17494" s="50">
        <v>1.7746324304361166E-3</v>
      </c>
      <c r="N17494" s="50">
        <v>5.0799999999999998E-2</v>
      </c>
      <c r="O17494" s="50">
        <v>5.1799999999999999E-2</v>
      </c>
      <c r="R17494" s="59"/>
    </row>
    <row r="17495" spans="11:18" x14ac:dyDescent="0.2">
      <c r="K17495" s="17">
        <v>17486</v>
      </c>
      <c r="L17495" s="50">
        <v>1.5251349894412651E-3</v>
      </c>
      <c r="M17495" s="50">
        <v>1.5378368279079545E-3</v>
      </c>
      <c r="N17495" s="50">
        <v>4.7E-2</v>
      </c>
      <c r="O17495" s="50">
        <v>4.7399999999999998E-2</v>
      </c>
      <c r="R17495" s="59"/>
    </row>
    <row r="17496" spans="11:18" x14ac:dyDescent="0.2">
      <c r="K17496" s="17">
        <v>17487</v>
      </c>
      <c r="L17496" s="50">
        <v>1.5234135177467781E-3</v>
      </c>
      <c r="M17496" s="50">
        <v>1.5370020647635656E-3</v>
      </c>
      <c r="N17496" s="50">
        <v>5.0200000000000002E-2</v>
      </c>
      <c r="O17496" s="50">
        <v>5.1200000000000002E-2</v>
      </c>
      <c r="R17496" s="59"/>
    </row>
    <row r="17497" spans="11:18" x14ac:dyDescent="0.2">
      <c r="K17497" s="17">
        <v>17488</v>
      </c>
      <c r="L17497" s="50">
        <v>1.6077998496079231E-3</v>
      </c>
      <c r="M17497" s="50">
        <v>1.6204838146041869E-3</v>
      </c>
      <c r="N17497" s="50">
        <v>4.7E-2</v>
      </c>
      <c r="O17497" s="50">
        <v>4.7E-2</v>
      </c>
      <c r="R17497" s="59"/>
    </row>
    <row r="17498" spans="11:18" x14ac:dyDescent="0.2">
      <c r="K17498" s="17">
        <v>17489</v>
      </c>
      <c r="L17498" s="50">
        <v>1.5862693770811978E-3</v>
      </c>
      <c r="M17498" s="50">
        <v>1.5989328027798773E-3</v>
      </c>
      <c r="N17498" s="50">
        <v>4.6600000000000003E-2</v>
      </c>
      <c r="O17498" s="50">
        <v>4.7399999999999998E-2</v>
      </c>
      <c r="R17498" s="59"/>
    </row>
    <row r="17499" spans="11:18" x14ac:dyDescent="0.2">
      <c r="K17499" s="17">
        <v>17490</v>
      </c>
      <c r="L17499" s="50">
        <v>1.7490238670788319E-3</v>
      </c>
      <c r="M17499" s="50">
        <v>1.7623194581053475E-3</v>
      </c>
      <c r="N17499" s="50">
        <v>4.9000000000000002E-2</v>
      </c>
      <c r="O17499" s="50">
        <v>4.9399999999999999E-2</v>
      </c>
      <c r="R17499" s="59"/>
    </row>
    <row r="17500" spans="11:18" x14ac:dyDescent="0.2">
      <c r="K17500" s="17">
        <v>17491</v>
      </c>
      <c r="L17500" s="50">
        <v>1.6170135821470791E-3</v>
      </c>
      <c r="M17500" s="50">
        <v>1.6303504341438114E-3</v>
      </c>
      <c r="N17500" s="50">
        <v>4.9399999999999999E-2</v>
      </c>
      <c r="O17500" s="50">
        <v>4.9599999999999998E-2</v>
      </c>
      <c r="R17500" s="59"/>
    </row>
    <row r="17501" spans="11:18" x14ac:dyDescent="0.2">
      <c r="K17501" s="17">
        <v>17492</v>
      </c>
      <c r="L17501" s="50">
        <v>1.6762392131979287E-3</v>
      </c>
      <c r="M17501" s="50">
        <v>1.6904775010659601E-3</v>
      </c>
      <c r="N17501" s="50">
        <v>5.28E-2</v>
      </c>
      <c r="O17501" s="50">
        <v>5.3199999999999997E-2</v>
      </c>
      <c r="R17501" s="59"/>
    </row>
    <row r="17502" spans="11:18" x14ac:dyDescent="0.2">
      <c r="K17502" s="17">
        <v>17493</v>
      </c>
      <c r="L17502" s="50">
        <v>1.8110160503205827E-3</v>
      </c>
      <c r="M17502" s="50">
        <v>1.824296765292338E-3</v>
      </c>
      <c r="N17502" s="50">
        <v>4.8800000000000003E-2</v>
      </c>
      <c r="O17502" s="50">
        <v>4.9399999999999999E-2</v>
      </c>
      <c r="R17502" s="59"/>
    </row>
    <row r="17503" spans="11:18" x14ac:dyDescent="0.2">
      <c r="K17503" s="17">
        <v>17494</v>
      </c>
      <c r="L17503" s="50">
        <v>1.62127852349141E-3</v>
      </c>
      <c r="M17503" s="50">
        <v>1.6347537506431302E-3</v>
      </c>
      <c r="N17503" s="50">
        <v>0.05</v>
      </c>
      <c r="O17503" s="50">
        <v>5.0200000000000002E-2</v>
      </c>
      <c r="R17503" s="59"/>
    </row>
    <row r="17504" spans="11:18" x14ac:dyDescent="0.2">
      <c r="K17504" s="17">
        <v>17495</v>
      </c>
      <c r="L17504" s="50">
        <v>1.5756910821143433E-3</v>
      </c>
      <c r="M17504" s="50">
        <v>1.5898610159665238E-3</v>
      </c>
      <c r="N17504" s="50">
        <v>5.2600000000000001E-2</v>
      </c>
      <c r="O17504" s="50">
        <v>5.2999999999999999E-2</v>
      </c>
      <c r="R17504" s="59"/>
    </row>
    <row r="17505" spans="11:18" x14ac:dyDescent="0.2">
      <c r="K17505" s="17">
        <v>17496</v>
      </c>
      <c r="L17505" s="50">
        <v>2.030147337949941E-3</v>
      </c>
      <c r="M17505" s="50">
        <v>2.0453941139379557E-3</v>
      </c>
      <c r="N17505" s="50">
        <v>5.5800000000000002E-2</v>
      </c>
      <c r="O17505" s="50">
        <v>5.6599999999999998E-2</v>
      </c>
      <c r="R17505" s="59"/>
    </row>
    <row r="17506" spans="11:18" x14ac:dyDescent="0.2">
      <c r="K17506" s="17">
        <v>17497</v>
      </c>
      <c r="L17506" s="50">
        <v>1.5715651600906938E-3</v>
      </c>
      <c r="M17506" s="50">
        <v>1.5841337762921655E-3</v>
      </c>
      <c r="N17506" s="50">
        <v>4.6600000000000003E-2</v>
      </c>
      <c r="O17506" s="50">
        <v>4.6600000000000003E-2</v>
      </c>
      <c r="R17506" s="59"/>
    </row>
    <row r="17507" spans="11:18" x14ac:dyDescent="0.2">
      <c r="K17507" s="17">
        <v>17498</v>
      </c>
      <c r="L17507" s="50">
        <v>1.8530660533356467E-3</v>
      </c>
      <c r="M17507" s="50">
        <v>1.8673823787949146E-3</v>
      </c>
      <c r="N17507" s="50">
        <v>5.2999999999999999E-2</v>
      </c>
      <c r="O17507" s="50">
        <v>5.2999999999999999E-2</v>
      </c>
      <c r="R17507" s="59"/>
    </row>
    <row r="17508" spans="11:18" x14ac:dyDescent="0.2">
      <c r="K17508" s="17">
        <v>17499</v>
      </c>
      <c r="L17508" s="50">
        <v>1.4742107781152058E-3</v>
      </c>
      <c r="M17508" s="50">
        <v>1.4862181983291659E-3</v>
      </c>
      <c r="N17508" s="50">
        <v>4.3799999999999999E-2</v>
      </c>
      <c r="O17508" s="50">
        <v>4.5199999999999997E-2</v>
      </c>
      <c r="R17508" s="59"/>
    </row>
    <row r="17509" spans="11:18" x14ac:dyDescent="0.2">
      <c r="K17509" s="17">
        <v>17500</v>
      </c>
      <c r="L17509" s="50">
        <v>1.6898608882584935E-3</v>
      </c>
      <c r="M17509" s="50">
        <v>1.7040719290619289E-3</v>
      </c>
      <c r="N17509" s="50">
        <v>5.28E-2</v>
      </c>
      <c r="O17509" s="50">
        <v>5.28E-2</v>
      </c>
      <c r="R17509" s="59"/>
    </row>
    <row r="17510" spans="11:18" x14ac:dyDescent="0.2">
      <c r="K17510" s="17">
        <v>17501</v>
      </c>
      <c r="L17510" s="50">
        <v>1.6428375815695298E-3</v>
      </c>
      <c r="M17510" s="50">
        <v>1.6563292213043197E-3</v>
      </c>
      <c r="N17510" s="50">
        <v>0.05</v>
      </c>
      <c r="O17510" s="50">
        <v>5.0200000000000002E-2</v>
      </c>
      <c r="R17510" s="59"/>
    </row>
    <row r="17511" spans="11:18" x14ac:dyDescent="0.2">
      <c r="K17511" s="17">
        <v>17502</v>
      </c>
      <c r="L17511" s="50">
        <v>1.9245191191744552E-3</v>
      </c>
      <c r="M17511" s="50">
        <v>1.938819987481348E-3</v>
      </c>
      <c r="N17511" s="50">
        <v>5.2600000000000001E-2</v>
      </c>
      <c r="O17511" s="50">
        <v>5.2999999999999999E-2</v>
      </c>
      <c r="R17511" s="59"/>
    </row>
    <row r="17512" spans="11:18" x14ac:dyDescent="0.2">
      <c r="K17512" s="17">
        <v>17503</v>
      </c>
      <c r="L17512" s="50">
        <v>1.7060447318094259E-3</v>
      </c>
      <c r="M17512" s="50">
        <v>1.7196099831766104E-3</v>
      </c>
      <c r="N17512" s="50">
        <v>0.05</v>
      </c>
      <c r="O17512" s="50">
        <v>5.0599999999999999E-2</v>
      </c>
      <c r="R17512" s="59"/>
    </row>
    <row r="17513" spans="11:18" x14ac:dyDescent="0.2">
      <c r="K17513" s="17">
        <v>17504</v>
      </c>
      <c r="L17513" s="50">
        <v>1.7448849960366932E-3</v>
      </c>
      <c r="M17513" s="50">
        <v>1.7590317232301551E-3</v>
      </c>
      <c r="N17513" s="50">
        <v>5.2200000000000003E-2</v>
      </c>
      <c r="O17513" s="50">
        <v>5.2600000000000001E-2</v>
      </c>
      <c r="R17513" s="59"/>
    </row>
    <row r="17514" spans="11:18" x14ac:dyDescent="0.2">
      <c r="K17514" s="17">
        <v>17505</v>
      </c>
      <c r="L17514" s="50">
        <v>1.9679079968015424E-3</v>
      </c>
      <c r="M17514" s="50">
        <v>1.982107673905515E-3</v>
      </c>
      <c r="N17514" s="50">
        <v>5.2400000000000002E-2</v>
      </c>
      <c r="O17514" s="50">
        <v>5.2600000000000001E-2</v>
      </c>
      <c r="R17514" s="59"/>
    </row>
    <row r="17515" spans="11:18" x14ac:dyDescent="0.2">
      <c r="K17515" s="17">
        <v>17506</v>
      </c>
      <c r="L17515" s="50">
        <v>1.9031748697777235E-3</v>
      </c>
      <c r="M17515" s="50">
        <v>1.9173270071813579E-3</v>
      </c>
      <c r="N17515" s="50">
        <v>5.2200000000000003E-2</v>
      </c>
      <c r="O17515" s="50">
        <v>5.2400000000000002E-2</v>
      </c>
      <c r="R17515" s="59"/>
    </row>
    <row r="17516" spans="11:18" x14ac:dyDescent="0.2">
      <c r="K17516" s="17">
        <v>17507</v>
      </c>
      <c r="L17516" s="50">
        <v>2.0365305788398688E-3</v>
      </c>
      <c r="M17516" s="50">
        <v>2.0519211965004561E-3</v>
      </c>
      <c r="N17516" s="50">
        <v>5.6599999999999998E-2</v>
      </c>
      <c r="O17516" s="50">
        <v>5.74E-2</v>
      </c>
      <c r="R17516" s="59"/>
    </row>
    <row r="17517" spans="11:18" x14ac:dyDescent="0.2">
      <c r="K17517" s="17">
        <v>17508</v>
      </c>
      <c r="L17517" s="50">
        <v>1.6863548048511945E-3</v>
      </c>
      <c r="M17517" s="50">
        <v>1.6992101220961561E-3</v>
      </c>
      <c r="N17517" s="50">
        <v>4.7399999999999998E-2</v>
      </c>
      <c r="O17517" s="50">
        <v>4.7600000000000003E-2</v>
      </c>
      <c r="R17517" s="59"/>
    </row>
    <row r="17518" spans="11:18" x14ac:dyDescent="0.2">
      <c r="K17518" s="17">
        <v>17509</v>
      </c>
      <c r="L17518" s="50">
        <v>1.5465235047667978E-3</v>
      </c>
      <c r="M17518" s="50">
        <v>1.5601346503007498E-3</v>
      </c>
      <c r="N17518" s="50">
        <v>5.04E-2</v>
      </c>
      <c r="O17518" s="50">
        <v>5.0999999999999997E-2</v>
      </c>
      <c r="R17518" s="59"/>
    </row>
    <row r="17519" spans="11:18" x14ac:dyDescent="0.2">
      <c r="K17519" s="17">
        <v>17510</v>
      </c>
      <c r="L17519" s="50">
        <v>2.1170962357645257E-3</v>
      </c>
      <c r="M17519" s="50">
        <v>2.1319151382899033E-3</v>
      </c>
      <c r="N17519" s="50">
        <v>5.4399999999999997E-2</v>
      </c>
      <c r="O17519" s="50">
        <v>5.4800000000000001E-2</v>
      </c>
      <c r="R17519" s="59"/>
    </row>
    <row r="17520" spans="11:18" x14ac:dyDescent="0.2">
      <c r="K17520" s="17">
        <v>17511</v>
      </c>
      <c r="L17520" s="50">
        <v>1.6925777538886312E-3</v>
      </c>
      <c r="M17520" s="50">
        <v>1.7066965768841736E-3</v>
      </c>
      <c r="N17520" s="50">
        <v>5.2400000000000002E-2</v>
      </c>
      <c r="O17520" s="50">
        <v>5.2600000000000001E-2</v>
      </c>
      <c r="R17520" s="59"/>
    </row>
    <row r="17521" spans="11:18" x14ac:dyDescent="0.2">
      <c r="K17521" s="17">
        <v>17512</v>
      </c>
      <c r="L17521" s="50">
        <v>1.7405408105318734E-3</v>
      </c>
      <c r="M17521" s="50">
        <v>1.7540442726320076E-3</v>
      </c>
      <c r="N17521" s="50">
        <v>0.05</v>
      </c>
      <c r="O17521" s="50">
        <v>0.05</v>
      </c>
      <c r="R17521" s="59"/>
    </row>
    <row r="17522" spans="11:18" x14ac:dyDescent="0.2">
      <c r="K17522" s="17">
        <v>17513</v>
      </c>
      <c r="L17522" s="50">
        <v>1.7799504109665121E-3</v>
      </c>
      <c r="M17522" s="50">
        <v>1.7943227577958518E-3</v>
      </c>
      <c r="N17522" s="50">
        <v>5.3199999999999997E-2</v>
      </c>
      <c r="O17522" s="50">
        <v>5.3400000000000003E-2</v>
      </c>
      <c r="R17522" s="59"/>
    </row>
    <row r="17523" spans="11:18" x14ac:dyDescent="0.2">
      <c r="K17523" s="17">
        <v>17514</v>
      </c>
      <c r="L17523" s="50">
        <v>1.8096849531484662E-3</v>
      </c>
      <c r="M17523" s="50">
        <v>1.8233867487239693E-3</v>
      </c>
      <c r="N17523" s="50">
        <v>5.0599999999999999E-2</v>
      </c>
      <c r="O17523" s="50">
        <v>5.0999999999999997E-2</v>
      </c>
      <c r="R17523" s="59"/>
    </row>
    <row r="17524" spans="11:18" x14ac:dyDescent="0.2">
      <c r="K17524" s="17">
        <v>17515</v>
      </c>
      <c r="L17524" s="50">
        <v>1.5229194400872218E-3</v>
      </c>
      <c r="M17524" s="50">
        <v>1.5358050213259442E-3</v>
      </c>
      <c r="N17524" s="50">
        <v>4.7600000000000003E-2</v>
      </c>
      <c r="O17524" s="50">
        <v>4.82E-2</v>
      </c>
      <c r="R17524" s="59"/>
    </row>
    <row r="17525" spans="11:18" x14ac:dyDescent="0.2">
      <c r="K17525" s="17">
        <v>17516</v>
      </c>
      <c r="L17525" s="50">
        <v>1.6791300302177192E-3</v>
      </c>
      <c r="M17525" s="50">
        <v>1.6918891312898393E-3</v>
      </c>
      <c r="N17525" s="50">
        <v>4.7199999999999999E-2</v>
      </c>
      <c r="O17525" s="50">
        <v>4.7199999999999999E-2</v>
      </c>
      <c r="R17525" s="59"/>
    </row>
    <row r="17526" spans="11:18" x14ac:dyDescent="0.2">
      <c r="K17526" s="17">
        <v>17517</v>
      </c>
      <c r="L17526" s="50">
        <v>1.7723548496742271E-3</v>
      </c>
      <c r="M17526" s="50">
        <v>1.7862308560891674E-3</v>
      </c>
      <c r="N17526" s="50">
        <v>5.1400000000000001E-2</v>
      </c>
      <c r="O17526" s="50">
        <v>5.1400000000000001E-2</v>
      </c>
      <c r="R17526" s="59"/>
    </row>
    <row r="17527" spans="11:18" x14ac:dyDescent="0.2">
      <c r="K17527" s="17">
        <v>17518</v>
      </c>
      <c r="L17527" s="50">
        <v>1.7910286390020612E-3</v>
      </c>
      <c r="M17527" s="50">
        <v>1.8051370434421742E-3</v>
      </c>
      <c r="N17527" s="50">
        <v>5.1799999999999999E-2</v>
      </c>
      <c r="O17527" s="50">
        <v>5.3199999999999997E-2</v>
      </c>
      <c r="R17527" s="59"/>
    </row>
    <row r="17528" spans="11:18" x14ac:dyDescent="0.2">
      <c r="K17528" s="17">
        <v>17519</v>
      </c>
      <c r="L17528" s="50">
        <v>1.7757752889631818E-3</v>
      </c>
      <c r="M17528" s="50">
        <v>1.7891967283624698E-3</v>
      </c>
      <c r="N17528" s="50">
        <v>4.9599999999999998E-2</v>
      </c>
      <c r="O17528" s="50">
        <v>4.9799999999999997E-2</v>
      </c>
      <c r="R17528" s="59"/>
    </row>
    <row r="17529" spans="11:18" x14ac:dyDescent="0.2">
      <c r="K17529" s="17">
        <v>17520</v>
      </c>
      <c r="L17529" s="50">
        <v>1.8801303760994485E-3</v>
      </c>
      <c r="M17529" s="50">
        <v>1.894944049704126E-3</v>
      </c>
      <c r="N17529" s="50">
        <v>5.4199999999999998E-2</v>
      </c>
      <c r="O17529" s="50">
        <v>5.5E-2</v>
      </c>
      <c r="R17529" s="59"/>
    </row>
    <row r="17530" spans="11:18" x14ac:dyDescent="0.2">
      <c r="K17530" s="17">
        <v>17521</v>
      </c>
      <c r="L17530" s="50">
        <v>1.4743138148102758E-3</v>
      </c>
      <c r="M17530" s="50">
        <v>1.4867816615926832E-3</v>
      </c>
      <c r="N17530" s="50">
        <v>4.6199999999999998E-2</v>
      </c>
      <c r="O17530" s="50">
        <v>4.6600000000000003E-2</v>
      </c>
      <c r="R17530" s="59"/>
    </row>
    <row r="17531" spans="11:18" x14ac:dyDescent="0.2">
      <c r="K17531" s="17">
        <v>17522</v>
      </c>
      <c r="L17531" s="50">
        <v>1.5452794915826577E-3</v>
      </c>
      <c r="M17531" s="50">
        <v>1.558686268329722E-3</v>
      </c>
      <c r="N17531" s="50">
        <v>4.9599999999999998E-2</v>
      </c>
      <c r="O17531" s="50">
        <v>0.05</v>
      </c>
      <c r="R17531" s="59"/>
    </row>
    <row r="17532" spans="11:18" x14ac:dyDescent="0.2">
      <c r="K17532" s="17">
        <v>17523</v>
      </c>
      <c r="L17532" s="50">
        <v>1.7207595868992858E-3</v>
      </c>
      <c r="M17532" s="50">
        <v>1.7340488796497044E-3</v>
      </c>
      <c r="N17532" s="50">
        <v>4.8800000000000003E-2</v>
      </c>
      <c r="O17532" s="50">
        <v>4.9799999999999997E-2</v>
      </c>
      <c r="R17532" s="59"/>
    </row>
    <row r="17533" spans="11:18" x14ac:dyDescent="0.2">
      <c r="K17533" s="17">
        <v>17524</v>
      </c>
      <c r="L17533" s="50">
        <v>1.9922242532368815E-3</v>
      </c>
      <c r="M17533" s="50">
        <v>2.0065872351550233E-3</v>
      </c>
      <c r="N17533" s="50">
        <v>5.2600000000000001E-2</v>
      </c>
      <c r="O17533" s="50">
        <v>5.3400000000000003E-2</v>
      </c>
      <c r="R17533" s="59"/>
    </row>
    <row r="17534" spans="11:18" x14ac:dyDescent="0.2">
      <c r="K17534" s="17">
        <v>17525</v>
      </c>
      <c r="L17534" s="50">
        <v>1.5825343510985619E-3</v>
      </c>
      <c r="M17534" s="50">
        <v>1.595739244310187E-3</v>
      </c>
      <c r="N17534" s="50">
        <v>4.8599999999999997E-2</v>
      </c>
      <c r="O17534" s="50">
        <v>4.9399999999999999E-2</v>
      </c>
      <c r="R17534" s="59"/>
    </row>
    <row r="17535" spans="11:18" x14ac:dyDescent="0.2">
      <c r="K17535" s="17">
        <v>17526</v>
      </c>
      <c r="L17535" s="50">
        <v>1.5739363623656665E-3</v>
      </c>
      <c r="M17535" s="50">
        <v>1.5863843311746538E-3</v>
      </c>
      <c r="N17535" s="50">
        <v>4.5999999999999999E-2</v>
      </c>
      <c r="O17535" s="50">
        <v>4.6399999999999997E-2</v>
      </c>
      <c r="R17535" s="59"/>
    </row>
    <row r="17536" spans="11:18" x14ac:dyDescent="0.2">
      <c r="K17536" s="17">
        <v>17527</v>
      </c>
      <c r="L17536" s="50">
        <v>2.0907837247463152E-3</v>
      </c>
      <c r="M17536" s="50">
        <v>2.1061609121104472E-3</v>
      </c>
      <c r="N17536" s="50">
        <v>5.6800000000000003E-2</v>
      </c>
      <c r="O17536" s="50">
        <v>5.6800000000000003E-2</v>
      </c>
      <c r="R17536" s="59"/>
    </row>
    <row r="17537" spans="11:18" x14ac:dyDescent="0.2">
      <c r="K17537" s="17">
        <v>17528</v>
      </c>
      <c r="L17537" s="50">
        <v>1.9328460129786451E-3</v>
      </c>
      <c r="M17537" s="50">
        <v>1.9472111821870967E-3</v>
      </c>
      <c r="N17537" s="50">
        <v>5.2600000000000001E-2</v>
      </c>
      <c r="O17537" s="50">
        <v>5.3600000000000002E-2</v>
      </c>
      <c r="R17537" s="59"/>
    </row>
    <row r="17538" spans="11:18" x14ac:dyDescent="0.2">
      <c r="K17538" s="17">
        <v>17529</v>
      </c>
      <c r="L17538" s="50">
        <v>1.8188246065513234E-3</v>
      </c>
      <c r="M17538" s="50">
        <v>1.833828144503926E-3</v>
      </c>
      <c r="N17538" s="50">
        <v>5.5599999999999997E-2</v>
      </c>
      <c r="O17538" s="50">
        <v>5.5800000000000002E-2</v>
      </c>
      <c r="R17538" s="59"/>
    </row>
    <row r="17539" spans="11:18" x14ac:dyDescent="0.2">
      <c r="K17539" s="17">
        <v>17530</v>
      </c>
      <c r="L17539" s="50">
        <v>1.5915413300327688E-3</v>
      </c>
      <c r="M17539" s="50">
        <v>1.6044268767481447E-3</v>
      </c>
      <c r="N17539" s="50">
        <v>4.7800000000000002E-2</v>
      </c>
      <c r="O17539" s="50">
        <v>4.7800000000000002E-2</v>
      </c>
      <c r="R17539" s="59"/>
    </row>
    <row r="17540" spans="11:18" x14ac:dyDescent="0.2">
      <c r="K17540" s="17">
        <v>17531</v>
      </c>
      <c r="L17540" s="50">
        <v>1.5298101767358444E-3</v>
      </c>
      <c r="M17540" s="50">
        <v>1.5433821256943933E-3</v>
      </c>
      <c r="N17540" s="50">
        <v>5.04E-2</v>
      </c>
      <c r="O17540" s="50">
        <v>5.0599999999999999E-2</v>
      </c>
      <c r="R17540" s="59"/>
    </row>
    <row r="17541" spans="11:18" x14ac:dyDescent="0.2">
      <c r="K17541" s="17">
        <v>17532</v>
      </c>
      <c r="L17541" s="50">
        <v>1.6989840395130803E-3</v>
      </c>
      <c r="M17541" s="50">
        <v>1.7132730389223735E-3</v>
      </c>
      <c r="N17541" s="50">
        <v>5.2999999999999999E-2</v>
      </c>
      <c r="O17541" s="50">
        <v>5.3199999999999997E-2</v>
      </c>
      <c r="R17541" s="59"/>
    </row>
    <row r="17542" spans="11:18" x14ac:dyDescent="0.2">
      <c r="K17542" s="17">
        <v>17533</v>
      </c>
      <c r="L17542" s="50">
        <v>1.6853965849160436E-3</v>
      </c>
      <c r="M17542" s="50">
        <v>1.7002081141005909E-3</v>
      </c>
      <c r="N17542" s="50">
        <v>5.5E-2</v>
      </c>
      <c r="O17542" s="50">
        <v>5.5199999999999999E-2</v>
      </c>
      <c r="R17542" s="59"/>
    </row>
    <row r="17543" spans="11:18" x14ac:dyDescent="0.2">
      <c r="K17543" s="17">
        <v>17534</v>
      </c>
      <c r="L17543" s="50">
        <v>1.8028749294677717E-3</v>
      </c>
      <c r="M17543" s="50">
        <v>1.8175469481428428E-3</v>
      </c>
      <c r="N17543" s="50">
        <v>5.4399999999999997E-2</v>
      </c>
      <c r="O17543" s="50">
        <v>5.4600000000000003E-2</v>
      </c>
      <c r="R17543" s="59"/>
    </row>
    <row r="17544" spans="11:18" x14ac:dyDescent="0.2">
      <c r="K17544" s="17">
        <v>17535</v>
      </c>
      <c r="L17544" s="50">
        <v>1.6757346811366598E-3</v>
      </c>
      <c r="M17544" s="50">
        <v>1.6893203357026087E-3</v>
      </c>
      <c r="N17544" s="50">
        <v>5.04E-2</v>
      </c>
      <c r="O17544" s="50">
        <v>5.04E-2</v>
      </c>
      <c r="R17544" s="59"/>
    </row>
    <row r="17545" spans="11:18" x14ac:dyDescent="0.2">
      <c r="K17545" s="17">
        <v>17536</v>
      </c>
      <c r="L17545" s="50">
        <v>2.027964051381463E-3</v>
      </c>
      <c r="M17545" s="50">
        <v>2.0426481446217293E-3</v>
      </c>
      <c r="N17545" s="50">
        <v>5.4199999999999998E-2</v>
      </c>
      <c r="O17545" s="50">
        <v>5.4199999999999998E-2</v>
      </c>
      <c r="R17545" s="59"/>
    </row>
    <row r="17546" spans="11:18" x14ac:dyDescent="0.2">
      <c r="K17546" s="17">
        <v>17537</v>
      </c>
      <c r="L17546" s="50">
        <v>1.6826785804207255E-3</v>
      </c>
      <c r="M17546" s="50">
        <v>1.6970653726449964E-3</v>
      </c>
      <c r="N17546" s="50">
        <v>5.3199999999999997E-2</v>
      </c>
      <c r="O17546" s="50">
        <v>5.3800000000000001E-2</v>
      </c>
      <c r="R17546" s="59"/>
    </row>
    <row r="17547" spans="11:18" x14ac:dyDescent="0.2">
      <c r="K17547" s="17">
        <v>17538</v>
      </c>
      <c r="L17547" s="50">
        <v>1.7995365800680424E-3</v>
      </c>
      <c r="M17547" s="50">
        <v>1.8144004162105184E-3</v>
      </c>
      <c r="N17547" s="50">
        <v>5.5E-2</v>
      </c>
      <c r="O17547" s="50">
        <v>5.5199999999999999E-2</v>
      </c>
      <c r="R17547" s="59"/>
    </row>
    <row r="17548" spans="11:18" x14ac:dyDescent="0.2">
      <c r="K17548" s="17">
        <v>17539</v>
      </c>
      <c r="L17548" s="50">
        <v>1.5109151973058217E-3</v>
      </c>
      <c r="M17548" s="50">
        <v>1.5237535632539076E-3</v>
      </c>
      <c r="N17548" s="50">
        <v>4.7600000000000003E-2</v>
      </c>
      <c r="O17548" s="50">
        <v>4.7800000000000002E-2</v>
      </c>
      <c r="R17548" s="59"/>
    </row>
    <row r="17549" spans="11:18" x14ac:dyDescent="0.2">
      <c r="K17549" s="17">
        <v>17540</v>
      </c>
      <c r="L17549" s="50">
        <v>1.9717440316027479E-3</v>
      </c>
      <c r="M17549" s="50">
        <v>1.9852188180829234E-3</v>
      </c>
      <c r="N17549" s="50">
        <v>4.9399999999999999E-2</v>
      </c>
      <c r="O17549" s="50">
        <v>4.9599999999999998E-2</v>
      </c>
      <c r="R17549" s="59"/>
    </row>
    <row r="17550" spans="11:18" x14ac:dyDescent="0.2">
      <c r="K17550" s="17">
        <v>17541</v>
      </c>
      <c r="L17550" s="50">
        <v>1.6617381739657837E-3</v>
      </c>
      <c r="M17550" s="50">
        <v>1.6753192356077896E-3</v>
      </c>
      <c r="N17550" s="50">
        <v>5.04E-2</v>
      </c>
      <c r="O17550" s="50">
        <v>5.04E-2</v>
      </c>
      <c r="R17550" s="59"/>
    </row>
    <row r="17551" spans="11:18" x14ac:dyDescent="0.2">
      <c r="K17551" s="17">
        <v>17542</v>
      </c>
      <c r="L17551" s="50">
        <v>1.6617985843003268E-3</v>
      </c>
      <c r="M17551" s="50">
        <v>1.6745721956125347E-3</v>
      </c>
      <c r="N17551" s="50">
        <v>4.7199999999999999E-2</v>
      </c>
      <c r="O17551" s="50">
        <v>4.7399999999999998E-2</v>
      </c>
      <c r="R17551" s="59"/>
    </row>
    <row r="17552" spans="11:18" x14ac:dyDescent="0.2">
      <c r="K17552" s="17">
        <v>17543</v>
      </c>
      <c r="L17552" s="50">
        <v>2.0236749964143721E-3</v>
      </c>
      <c r="M17552" s="50">
        <v>2.0385998795803325E-3</v>
      </c>
      <c r="N17552" s="50">
        <v>5.5E-2</v>
      </c>
      <c r="O17552" s="50">
        <v>5.5399999999999998E-2</v>
      </c>
      <c r="R17552" s="59"/>
    </row>
    <row r="17553" spans="11:18" x14ac:dyDescent="0.2">
      <c r="K17553" s="17">
        <v>17544</v>
      </c>
      <c r="L17553" s="50">
        <v>1.6038324246166837E-3</v>
      </c>
      <c r="M17553" s="50">
        <v>1.6160020629874786E-3</v>
      </c>
      <c r="N17553" s="50">
        <v>4.48E-2</v>
      </c>
      <c r="O17553" s="50">
        <v>4.5199999999999997E-2</v>
      </c>
      <c r="R17553" s="59"/>
    </row>
    <row r="17554" spans="11:18" x14ac:dyDescent="0.2">
      <c r="K17554" s="17">
        <v>17545</v>
      </c>
      <c r="L17554" s="50">
        <v>1.5826627617241391E-3</v>
      </c>
      <c r="M17554" s="50">
        <v>1.5964309191986736E-3</v>
      </c>
      <c r="N17554" s="50">
        <v>5.1200000000000002E-2</v>
      </c>
      <c r="O17554" s="50">
        <v>5.1400000000000001E-2</v>
      </c>
      <c r="R17554" s="59"/>
    </row>
    <row r="17555" spans="11:18" x14ac:dyDescent="0.2">
      <c r="K17555" s="17">
        <v>17546</v>
      </c>
      <c r="L17555" s="50">
        <v>1.8645992882750789E-3</v>
      </c>
      <c r="M17555" s="50">
        <v>1.8797135113817571E-3</v>
      </c>
      <c r="N17555" s="50">
        <v>5.5800000000000002E-2</v>
      </c>
      <c r="O17555" s="50">
        <v>5.62E-2</v>
      </c>
      <c r="R17555" s="59"/>
    </row>
    <row r="17556" spans="11:18" x14ac:dyDescent="0.2">
      <c r="K17556" s="17">
        <v>17547</v>
      </c>
      <c r="L17556" s="50">
        <v>1.5245799123937865E-3</v>
      </c>
      <c r="M17556" s="50">
        <v>1.5382946609159046E-3</v>
      </c>
      <c r="N17556" s="50">
        <v>5.0799999999999998E-2</v>
      </c>
      <c r="O17556" s="50">
        <v>5.1200000000000002E-2</v>
      </c>
      <c r="R17556" s="59"/>
    </row>
    <row r="17557" spans="11:18" x14ac:dyDescent="0.2">
      <c r="K17557" s="17">
        <v>17548</v>
      </c>
      <c r="L17557" s="50">
        <v>1.9225332898618905E-3</v>
      </c>
      <c r="M17557" s="50">
        <v>1.9379566360599465E-3</v>
      </c>
      <c r="N17557" s="50">
        <v>5.7000000000000002E-2</v>
      </c>
      <c r="O17557" s="50">
        <v>5.7200000000000001E-2</v>
      </c>
      <c r="R17557" s="59"/>
    </row>
    <row r="17558" spans="11:18" x14ac:dyDescent="0.2">
      <c r="K17558" s="17">
        <v>17549</v>
      </c>
      <c r="L17558" s="50">
        <v>1.8210666528544045E-3</v>
      </c>
      <c r="M17558" s="50">
        <v>1.8359136909828894E-3</v>
      </c>
      <c r="N17558" s="50">
        <v>5.5E-2</v>
      </c>
      <c r="O17558" s="50">
        <v>5.5199999999999999E-2</v>
      </c>
      <c r="R17558" s="59"/>
    </row>
    <row r="17559" spans="11:18" x14ac:dyDescent="0.2">
      <c r="K17559" s="17">
        <v>17550</v>
      </c>
      <c r="L17559" s="50">
        <v>1.7535642779360706E-3</v>
      </c>
      <c r="M17559" s="50">
        <v>1.766687773316185E-3</v>
      </c>
      <c r="N17559" s="50">
        <v>4.8399999999999999E-2</v>
      </c>
      <c r="O17559" s="50">
        <v>4.8599999999999997E-2</v>
      </c>
      <c r="R17559" s="59"/>
    </row>
    <row r="17560" spans="11:18" x14ac:dyDescent="0.2">
      <c r="K17560" s="17">
        <v>17551</v>
      </c>
      <c r="L17560" s="50">
        <v>1.6450568869578622E-3</v>
      </c>
      <c r="M17560" s="50">
        <v>1.6578565362301741E-3</v>
      </c>
      <c r="N17560" s="50">
        <v>4.7399999999999998E-2</v>
      </c>
      <c r="O17560" s="50">
        <v>4.7399999999999998E-2</v>
      </c>
      <c r="R17560" s="59"/>
    </row>
    <row r="17561" spans="11:18" x14ac:dyDescent="0.2">
      <c r="K17561" s="17">
        <v>17552</v>
      </c>
      <c r="L17561" s="50">
        <v>1.7026368291775985E-3</v>
      </c>
      <c r="M17561" s="50">
        <v>1.7169727223301698E-3</v>
      </c>
      <c r="N17561" s="50">
        <v>5.28E-2</v>
      </c>
      <c r="O17561" s="50">
        <v>5.3600000000000002E-2</v>
      </c>
      <c r="R17561" s="59"/>
    </row>
    <row r="17562" spans="11:18" x14ac:dyDescent="0.2">
      <c r="K17562" s="17">
        <v>17553</v>
      </c>
      <c r="L17562" s="50">
        <v>1.9099834541446595E-3</v>
      </c>
      <c r="M17562" s="50">
        <v>1.9250176334261308E-3</v>
      </c>
      <c r="N17562" s="50">
        <v>5.5199999999999999E-2</v>
      </c>
      <c r="O17562" s="50">
        <v>5.5800000000000002E-2</v>
      </c>
      <c r="R17562" s="59"/>
    </row>
    <row r="17563" spans="11:18" x14ac:dyDescent="0.2">
      <c r="K17563" s="17">
        <v>17554</v>
      </c>
      <c r="L17563" s="50">
        <v>1.7913828546884017E-3</v>
      </c>
      <c r="M17563" s="50">
        <v>1.8058084706527925E-3</v>
      </c>
      <c r="N17563" s="50">
        <v>5.3400000000000003E-2</v>
      </c>
      <c r="O17563" s="50">
        <v>5.3600000000000002E-2</v>
      </c>
      <c r="R17563" s="59"/>
    </row>
    <row r="17564" spans="11:18" x14ac:dyDescent="0.2">
      <c r="K17564" s="17">
        <v>17555</v>
      </c>
      <c r="L17564" s="50">
        <v>1.6223563816068546E-3</v>
      </c>
      <c r="M17564" s="50">
        <v>1.6355653245812111E-3</v>
      </c>
      <c r="N17564" s="50">
        <v>4.8800000000000003E-2</v>
      </c>
      <c r="O17564" s="50">
        <v>4.9200000000000001E-2</v>
      </c>
      <c r="R17564" s="59"/>
    </row>
    <row r="17565" spans="11:18" x14ac:dyDescent="0.2">
      <c r="K17565" s="17">
        <v>17556</v>
      </c>
      <c r="L17565" s="50">
        <v>1.946509800066485E-3</v>
      </c>
      <c r="M17565" s="50">
        <v>1.9610609429767715E-3</v>
      </c>
      <c r="N17565" s="50">
        <v>5.3600000000000002E-2</v>
      </c>
      <c r="O17565" s="50">
        <v>5.3800000000000001E-2</v>
      </c>
      <c r="R17565" s="59"/>
    </row>
    <row r="17566" spans="11:18" x14ac:dyDescent="0.2">
      <c r="K17566" s="17">
        <v>17557</v>
      </c>
      <c r="L17566" s="50">
        <v>1.7903454869493359E-3</v>
      </c>
      <c r="M17566" s="50">
        <v>1.8041871760029597E-3</v>
      </c>
      <c r="N17566" s="50">
        <v>5.1200000000000002E-2</v>
      </c>
      <c r="O17566" s="50">
        <v>5.1400000000000001E-2</v>
      </c>
      <c r="R17566" s="59"/>
    </row>
    <row r="17567" spans="11:18" x14ac:dyDescent="0.2">
      <c r="K17567" s="17">
        <v>17558</v>
      </c>
      <c r="L17567" s="50">
        <v>1.946608638990205E-3</v>
      </c>
      <c r="M17567" s="50">
        <v>1.9619735984537493E-3</v>
      </c>
      <c r="N17567" s="50">
        <v>5.6800000000000003E-2</v>
      </c>
      <c r="O17567" s="50">
        <v>5.7000000000000002E-2</v>
      </c>
      <c r="R17567" s="59"/>
    </row>
    <row r="17568" spans="11:18" x14ac:dyDescent="0.2">
      <c r="K17568" s="17">
        <v>17559</v>
      </c>
      <c r="L17568" s="50">
        <v>1.5908531537565886E-3</v>
      </c>
      <c r="M17568" s="50">
        <v>1.6048468832438303E-3</v>
      </c>
      <c r="N17568" s="50">
        <v>5.1999999999999998E-2</v>
      </c>
      <c r="O17568" s="50">
        <v>5.2200000000000003E-2</v>
      </c>
      <c r="R17568" s="59"/>
    </row>
    <row r="17569" spans="11:18" x14ac:dyDescent="0.2">
      <c r="K17569" s="17">
        <v>17560</v>
      </c>
      <c r="L17569" s="50">
        <v>1.6090771224589193E-3</v>
      </c>
      <c r="M17569" s="50">
        <v>1.6225374450305225E-3</v>
      </c>
      <c r="N17569" s="50">
        <v>0.05</v>
      </c>
      <c r="O17569" s="50">
        <v>0.05</v>
      </c>
      <c r="R17569" s="59"/>
    </row>
    <row r="17570" spans="11:18" x14ac:dyDescent="0.2">
      <c r="K17570" s="17">
        <v>17561</v>
      </c>
      <c r="L17570" s="50">
        <v>1.6536302729201484E-3</v>
      </c>
      <c r="M17570" s="50">
        <v>1.6668465693659485E-3</v>
      </c>
      <c r="N17570" s="50">
        <v>4.9000000000000002E-2</v>
      </c>
      <c r="O17570" s="50">
        <v>4.9000000000000002E-2</v>
      </c>
      <c r="R17570" s="59"/>
    </row>
    <row r="17571" spans="11:18" x14ac:dyDescent="0.2">
      <c r="K17571" s="17">
        <v>17562</v>
      </c>
      <c r="L17571" s="50">
        <v>1.5992008985508815E-3</v>
      </c>
      <c r="M17571" s="50">
        <v>1.6117358213776438E-3</v>
      </c>
      <c r="N17571" s="50">
        <v>4.6199999999999998E-2</v>
      </c>
      <c r="O17571" s="50">
        <v>4.7E-2</v>
      </c>
      <c r="R17571" s="59"/>
    </row>
    <row r="17572" spans="11:18" x14ac:dyDescent="0.2">
      <c r="K17572" s="17">
        <v>17563</v>
      </c>
      <c r="L17572" s="50">
        <v>1.5770138453148951E-3</v>
      </c>
      <c r="M17572" s="50">
        <v>1.5901691847564929E-3</v>
      </c>
      <c r="N17572" s="50">
        <v>4.8800000000000003E-2</v>
      </c>
      <c r="O17572" s="50">
        <v>4.9000000000000002E-2</v>
      </c>
      <c r="R17572" s="59"/>
    </row>
    <row r="17573" spans="11:18" x14ac:dyDescent="0.2">
      <c r="K17573" s="17">
        <v>17564</v>
      </c>
      <c r="L17573" s="50">
        <v>1.668629291653044E-3</v>
      </c>
      <c r="M17573" s="50">
        <v>1.6825958443802335E-3</v>
      </c>
      <c r="N17573" s="50">
        <v>5.1400000000000001E-2</v>
      </c>
      <c r="O17573" s="50">
        <v>5.1999999999999998E-2</v>
      </c>
      <c r="R17573" s="59"/>
    </row>
    <row r="17574" spans="11:18" x14ac:dyDescent="0.2">
      <c r="K17574" s="17">
        <v>17565</v>
      </c>
      <c r="L17574" s="50">
        <v>1.8334158169171174E-3</v>
      </c>
      <c r="M17574" s="50">
        <v>1.8479640807061968E-3</v>
      </c>
      <c r="N17574" s="50">
        <v>5.3800000000000001E-2</v>
      </c>
      <c r="O17574" s="50">
        <v>5.3999999999999999E-2</v>
      </c>
      <c r="R17574" s="59"/>
    </row>
    <row r="17575" spans="11:18" x14ac:dyDescent="0.2">
      <c r="K17575" s="17">
        <v>17566</v>
      </c>
      <c r="L17575" s="50">
        <v>1.9788961503141933E-3</v>
      </c>
      <c r="M17575" s="50">
        <v>1.9939900738859873E-3</v>
      </c>
      <c r="N17575" s="50">
        <v>5.5399999999999998E-2</v>
      </c>
      <c r="O17575" s="50">
        <v>5.6399999999999999E-2</v>
      </c>
      <c r="R17575" s="59"/>
    </row>
    <row r="17576" spans="11:18" x14ac:dyDescent="0.2">
      <c r="K17576" s="17">
        <v>17567</v>
      </c>
      <c r="L17576" s="50">
        <v>1.7155992175833519E-3</v>
      </c>
      <c r="M17576" s="50">
        <v>1.7296963773002691E-3</v>
      </c>
      <c r="N17576" s="50">
        <v>5.1999999999999998E-2</v>
      </c>
      <c r="O17576" s="50">
        <v>5.3199999999999997E-2</v>
      </c>
      <c r="R17576" s="59"/>
    </row>
    <row r="17577" spans="11:18" x14ac:dyDescent="0.2">
      <c r="K17577" s="17">
        <v>17568</v>
      </c>
      <c r="L17577" s="50">
        <v>2.0443546508011018E-3</v>
      </c>
      <c r="M17577" s="50">
        <v>2.0595338241794665E-3</v>
      </c>
      <c r="N17577" s="50">
        <v>5.6000000000000001E-2</v>
      </c>
      <c r="O17577" s="50">
        <v>5.62E-2</v>
      </c>
      <c r="R17577" s="59"/>
    </row>
    <row r="17578" spans="11:18" x14ac:dyDescent="0.2">
      <c r="K17578" s="17">
        <v>17569</v>
      </c>
      <c r="L17578" s="50">
        <v>1.6500441574855032E-3</v>
      </c>
      <c r="M17578" s="50">
        <v>1.6628948098587476E-3</v>
      </c>
      <c r="N17578" s="50">
        <v>4.7399999999999998E-2</v>
      </c>
      <c r="O17578" s="50">
        <v>4.8000000000000001E-2</v>
      </c>
      <c r="R17578" s="59"/>
    </row>
    <row r="17579" spans="11:18" x14ac:dyDescent="0.2">
      <c r="K17579" s="17">
        <v>17570</v>
      </c>
      <c r="L17579" s="50">
        <v>1.8342854468809528E-3</v>
      </c>
      <c r="M17579" s="50">
        <v>1.8485883619468286E-3</v>
      </c>
      <c r="N17579" s="50">
        <v>5.28E-2</v>
      </c>
      <c r="O17579" s="50">
        <v>5.3199999999999997E-2</v>
      </c>
      <c r="R17579" s="59"/>
    </row>
    <row r="17580" spans="11:18" x14ac:dyDescent="0.2">
      <c r="K17580" s="17">
        <v>17571</v>
      </c>
      <c r="L17580" s="50">
        <v>2.1681136105719118E-3</v>
      </c>
      <c r="M17580" s="50">
        <v>2.183748089455091E-3</v>
      </c>
      <c r="N17580" s="50">
        <v>5.74E-2</v>
      </c>
      <c r="O17580" s="50">
        <v>5.8000000000000003E-2</v>
      </c>
      <c r="R17580" s="59"/>
    </row>
    <row r="17581" spans="11:18" x14ac:dyDescent="0.2">
      <c r="K17581" s="17">
        <v>17572</v>
      </c>
      <c r="L17581" s="50">
        <v>1.8252759745266385E-3</v>
      </c>
      <c r="M17581" s="50">
        <v>1.8395985483081485E-3</v>
      </c>
      <c r="N17581" s="50">
        <v>5.28E-2</v>
      </c>
      <c r="O17581" s="50">
        <v>5.3400000000000003E-2</v>
      </c>
      <c r="R17581" s="59"/>
    </row>
    <row r="17582" spans="11:18" x14ac:dyDescent="0.2">
      <c r="K17582" s="17">
        <v>17573</v>
      </c>
      <c r="L17582" s="50">
        <v>1.7556297717542183E-3</v>
      </c>
      <c r="M17582" s="50">
        <v>1.7691564805373382E-3</v>
      </c>
      <c r="N17582" s="50">
        <v>0.05</v>
      </c>
      <c r="O17582" s="50">
        <v>5.0200000000000002E-2</v>
      </c>
      <c r="R17582" s="59"/>
    </row>
    <row r="17583" spans="11:18" x14ac:dyDescent="0.2">
      <c r="K17583" s="17">
        <v>17574</v>
      </c>
      <c r="L17583" s="50">
        <v>1.7058883067155414E-3</v>
      </c>
      <c r="M17583" s="50">
        <v>1.7197601074881192E-3</v>
      </c>
      <c r="N17583" s="50">
        <v>5.1200000000000002E-2</v>
      </c>
      <c r="O17583" s="50">
        <v>5.16E-2</v>
      </c>
      <c r="R17583" s="59"/>
    </row>
    <row r="17584" spans="11:18" x14ac:dyDescent="0.2">
      <c r="K17584" s="17">
        <v>17575</v>
      </c>
      <c r="L17584" s="50">
        <v>2.0217679069863556E-3</v>
      </c>
      <c r="M17584" s="50">
        <v>2.0377484802347723E-3</v>
      </c>
      <c r="N17584" s="50">
        <v>5.8999999999999997E-2</v>
      </c>
      <c r="O17584" s="50">
        <v>5.9400000000000001E-2</v>
      </c>
      <c r="R17584" s="59"/>
    </row>
    <row r="17585" spans="11:18" x14ac:dyDescent="0.2">
      <c r="K17585" s="17">
        <v>17576</v>
      </c>
      <c r="L17585" s="50">
        <v>1.8704194326868619E-3</v>
      </c>
      <c r="M17585" s="50">
        <v>1.8853470884378524E-3</v>
      </c>
      <c r="N17585" s="50">
        <v>5.5199999999999999E-2</v>
      </c>
      <c r="O17585" s="50">
        <v>5.5399999999999998E-2</v>
      </c>
      <c r="R17585" s="59"/>
    </row>
    <row r="17586" spans="11:18" x14ac:dyDescent="0.2">
      <c r="K17586" s="17">
        <v>17577</v>
      </c>
      <c r="L17586" s="50">
        <v>1.7731769157514688E-3</v>
      </c>
      <c r="M17586" s="50">
        <v>1.786743300970302E-3</v>
      </c>
      <c r="N17586" s="50">
        <v>0.05</v>
      </c>
      <c r="O17586" s="50">
        <v>5.0599999999999999E-2</v>
      </c>
      <c r="R17586" s="59"/>
    </row>
    <row r="17587" spans="11:18" x14ac:dyDescent="0.2">
      <c r="K17587" s="17">
        <v>17578</v>
      </c>
      <c r="L17587" s="50">
        <v>1.556155302954955E-3</v>
      </c>
      <c r="M17587" s="50">
        <v>1.5699899121425442E-3</v>
      </c>
      <c r="N17587" s="50">
        <v>5.1200000000000002E-2</v>
      </c>
      <c r="O17587" s="50">
        <v>5.1799999999999999E-2</v>
      </c>
      <c r="R17587" s="59"/>
    </row>
    <row r="17588" spans="11:18" x14ac:dyDescent="0.2">
      <c r="K17588" s="17">
        <v>17579</v>
      </c>
      <c r="L17588" s="50">
        <v>1.5618853668858932E-3</v>
      </c>
      <c r="M17588" s="50">
        <v>1.5751517103395492E-3</v>
      </c>
      <c r="N17588" s="50">
        <v>4.8800000000000003E-2</v>
      </c>
      <c r="O17588" s="50">
        <v>4.9599999999999998E-2</v>
      </c>
      <c r="R17588" s="59"/>
    </row>
    <row r="17589" spans="11:18" x14ac:dyDescent="0.2">
      <c r="K17589" s="17">
        <v>17580</v>
      </c>
      <c r="L17589" s="50">
        <v>1.912190958303508E-3</v>
      </c>
      <c r="M17589" s="50">
        <v>1.9266235257960553E-3</v>
      </c>
      <c r="N17589" s="50">
        <v>5.2999999999999999E-2</v>
      </c>
      <c r="O17589" s="50">
        <v>5.3999999999999999E-2</v>
      </c>
      <c r="R17589" s="59"/>
    </row>
    <row r="17590" spans="11:18" x14ac:dyDescent="0.2">
      <c r="K17590" s="17">
        <v>17581</v>
      </c>
      <c r="L17590" s="50">
        <v>1.669990881893186E-3</v>
      </c>
      <c r="M17590" s="50">
        <v>1.6831984691172074E-3</v>
      </c>
      <c r="N17590" s="50">
        <v>4.8800000000000003E-2</v>
      </c>
      <c r="O17590" s="50">
        <v>4.9000000000000002E-2</v>
      </c>
      <c r="R17590" s="59"/>
    </row>
    <row r="17591" spans="11:18" x14ac:dyDescent="0.2">
      <c r="K17591" s="17">
        <v>17582</v>
      </c>
      <c r="L17591" s="50">
        <v>1.9701738467058643E-3</v>
      </c>
      <c r="M17591" s="50">
        <v>1.9855358417038048E-3</v>
      </c>
      <c r="N17591" s="50">
        <v>5.6399999999999999E-2</v>
      </c>
      <c r="O17591" s="50">
        <v>5.7000000000000002E-2</v>
      </c>
      <c r="R17591" s="59"/>
    </row>
    <row r="17592" spans="11:18" x14ac:dyDescent="0.2">
      <c r="K17592" s="17">
        <v>17583</v>
      </c>
      <c r="L17592" s="50">
        <v>1.748141260634183E-3</v>
      </c>
      <c r="M17592" s="50">
        <v>1.7615954875763911E-3</v>
      </c>
      <c r="N17592" s="50">
        <v>4.9799999999999997E-2</v>
      </c>
      <c r="O17592" s="50">
        <v>4.9799999999999997E-2</v>
      </c>
      <c r="R17592" s="59"/>
    </row>
    <row r="17593" spans="11:18" x14ac:dyDescent="0.2">
      <c r="K17593" s="17">
        <v>17584</v>
      </c>
      <c r="L17593" s="50">
        <v>1.5728389170929014E-3</v>
      </c>
      <c r="M17593" s="50">
        <v>1.5855329017591617E-3</v>
      </c>
      <c r="N17593" s="50">
        <v>4.6600000000000003E-2</v>
      </c>
      <c r="O17593" s="50">
        <v>4.7399999999999998E-2</v>
      </c>
      <c r="R17593" s="59"/>
    </row>
    <row r="17594" spans="11:18" x14ac:dyDescent="0.2">
      <c r="K17594" s="17">
        <v>17585</v>
      </c>
      <c r="L17594" s="50">
        <v>1.8963327139628859E-3</v>
      </c>
      <c r="M17594" s="50">
        <v>1.9091758735708165E-3</v>
      </c>
      <c r="N17594" s="50">
        <v>4.7199999999999999E-2</v>
      </c>
      <c r="O17594" s="50">
        <v>4.7399999999999998E-2</v>
      </c>
      <c r="R17594" s="59"/>
    </row>
    <row r="17595" spans="11:18" x14ac:dyDescent="0.2">
      <c r="K17595" s="17">
        <v>17586</v>
      </c>
      <c r="L17595" s="50">
        <v>1.8984510848896682E-3</v>
      </c>
      <c r="M17595" s="50">
        <v>1.9132186858546135E-3</v>
      </c>
      <c r="N17595" s="50">
        <v>5.4600000000000003E-2</v>
      </c>
      <c r="O17595" s="50">
        <v>5.4800000000000001E-2</v>
      </c>
      <c r="R17595" s="59"/>
    </row>
    <row r="17596" spans="11:18" x14ac:dyDescent="0.2">
      <c r="K17596" s="17">
        <v>17587</v>
      </c>
      <c r="L17596" s="50">
        <v>1.9734458382823349E-3</v>
      </c>
      <c r="M17596" s="50">
        <v>1.988558234102978E-3</v>
      </c>
      <c r="N17596" s="50">
        <v>5.5800000000000002E-2</v>
      </c>
      <c r="O17596" s="50">
        <v>5.62E-2</v>
      </c>
      <c r="R17596" s="59"/>
    </row>
    <row r="17597" spans="11:18" x14ac:dyDescent="0.2">
      <c r="K17597" s="17">
        <v>17588</v>
      </c>
      <c r="L17597" s="50">
        <v>1.5350385390746613E-3</v>
      </c>
      <c r="M17597" s="50">
        <v>1.5487968060454583E-3</v>
      </c>
      <c r="N17597" s="50">
        <v>5.1200000000000002E-2</v>
      </c>
      <c r="O17597" s="50">
        <v>5.1400000000000001E-2</v>
      </c>
      <c r="R17597" s="59"/>
    </row>
    <row r="17598" spans="11:18" x14ac:dyDescent="0.2">
      <c r="K17598" s="17">
        <v>17589</v>
      </c>
      <c r="L17598" s="50">
        <v>1.8159276940890893E-3</v>
      </c>
      <c r="M17598" s="50">
        <v>1.8298464301382455E-3</v>
      </c>
      <c r="N17598" s="50">
        <v>5.1200000000000002E-2</v>
      </c>
      <c r="O17598" s="50">
        <v>5.16E-2</v>
      </c>
      <c r="R17598" s="59"/>
    </row>
    <row r="17599" spans="11:18" x14ac:dyDescent="0.2">
      <c r="K17599" s="17">
        <v>17590</v>
      </c>
      <c r="L17599" s="50">
        <v>1.6135532458116228E-3</v>
      </c>
      <c r="M17599" s="50">
        <v>1.6272306340644252E-3</v>
      </c>
      <c r="N17599" s="50">
        <v>5.0799999999999998E-2</v>
      </c>
      <c r="O17599" s="50">
        <v>5.0999999999999997E-2</v>
      </c>
      <c r="R17599" s="59"/>
    </row>
    <row r="17600" spans="11:18" x14ac:dyDescent="0.2">
      <c r="K17600" s="17">
        <v>17591</v>
      </c>
      <c r="L17600" s="50">
        <v>1.9670257542576067E-3</v>
      </c>
      <c r="M17600" s="50">
        <v>1.9823623307079776E-3</v>
      </c>
      <c r="N17600" s="50">
        <v>5.6800000000000003E-2</v>
      </c>
      <c r="O17600" s="50">
        <v>5.6800000000000003E-2</v>
      </c>
      <c r="R17600" s="59"/>
    </row>
    <row r="17601" spans="11:18" x14ac:dyDescent="0.2">
      <c r="K17601" s="17">
        <v>17592</v>
      </c>
      <c r="L17601" s="50">
        <v>1.9757925019061027E-3</v>
      </c>
      <c r="M17601" s="50">
        <v>1.9898634059566651E-3</v>
      </c>
      <c r="N17601" s="50">
        <v>5.1799999999999999E-2</v>
      </c>
      <c r="O17601" s="50">
        <v>5.1999999999999998E-2</v>
      </c>
      <c r="R17601" s="59"/>
    </row>
    <row r="17602" spans="11:18" x14ac:dyDescent="0.2">
      <c r="K17602" s="17">
        <v>17593</v>
      </c>
      <c r="L17602" s="50">
        <v>2.1528658281978995E-3</v>
      </c>
      <c r="M17602" s="50">
        <v>2.1674880813947416E-3</v>
      </c>
      <c r="N17602" s="50">
        <v>5.3800000000000001E-2</v>
      </c>
      <c r="O17602" s="50">
        <v>5.3999999999999999E-2</v>
      </c>
      <c r="R17602" s="59"/>
    </row>
    <row r="17603" spans="11:18" x14ac:dyDescent="0.2">
      <c r="K17603" s="17">
        <v>17594</v>
      </c>
      <c r="L17603" s="50">
        <v>1.9065504903598026E-3</v>
      </c>
      <c r="M17603" s="50">
        <v>1.9214273244219733E-3</v>
      </c>
      <c r="N17603" s="50">
        <v>5.5E-2</v>
      </c>
      <c r="O17603" s="50">
        <v>5.5199999999999999E-2</v>
      </c>
      <c r="R17603" s="59"/>
    </row>
    <row r="17604" spans="11:18" x14ac:dyDescent="0.2">
      <c r="K17604" s="17">
        <v>17595</v>
      </c>
      <c r="L17604" s="50">
        <v>1.8608312721416016E-3</v>
      </c>
      <c r="M17604" s="50">
        <v>1.8750614652055504E-3</v>
      </c>
      <c r="N17604" s="50">
        <v>5.2400000000000002E-2</v>
      </c>
      <c r="O17604" s="50">
        <v>5.2999999999999999E-2</v>
      </c>
      <c r="R17604" s="59"/>
    </row>
    <row r="17605" spans="11:18" x14ac:dyDescent="0.2">
      <c r="K17605" s="17">
        <v>17596</v>
      </c>
      <c r="L17605" s="50">
        <v>1.6942709463672418E-3</v>
      </c>
      <c r="M17605" s="50">
        <v>1.70770749588085E-3</v>
      </c>
      <c r="N17605" s="50">
        <v>4.9799999999999997E-2</v>
      </c>
      <c r="O17605" s="50">
        <v>4.9799999999999997E-2</v>
      </c>
      <c r="R17605" s="59"/>
    </row>
    <row r="17606" spans="11:18" x14ac:dyDescent="0.2">
      <c r="K17606" s="17">
        <v>17597</v>
      </c>
      <c r="L17606" s="50">
        <v>1.7175471454858634E-3</v>
      </c>
      <c r="M17606" s="50">
        <v>1.7310481675062608E-3</v>
      </c>
      <c r="N17606" s="50">
        <v>4.9599999999999998E-2</v>
      </c>
      <c r="O17606" s="50">
        <v>5.04E-2</v>
      </c>
      <c r="R17606" s="59"/>
    </row>
    <row r="17607" spans="11:18" x14ac:dyDescent="0.2">
      <c r="K17607" s="17">
        <v>17598</v>
      </c>
      <c r="L17607" s="50">
        <v>1.7232030893793236E-3</v>
      </c>
      <c r="M17607" s="50">
        <v>1.73702226313427E-3</v>
      </c>
      <c r="N17607" s="50">
        <v>5.1200000000000002E-2</v>
      </c>
      <c r="O17607" s="50">
        <v>5.1400000000000001E-2</v>
      </c>
      <c r="R17607" s="59"/>
    </row>
    <row r="17608" spans="11:18" x14ac:dyDescent="0.2">
      <c r="K17608" s="17">
        <v>17599</v>
      </c>
      <c r="L17608" s="50">
        <v>1.7450151007064344E-3</v>
      </c>
      <c r="M17608" s="50">
        <v>1.7585200310353355E-3</v>
      </c>
      <c r="N17608" s="50">
        <v>0.05</v>
      </c>
      <c r="O17608" s="50">
        <v>0.05</v>
      </c>
      <c r="R17608" s="59"/>
    </row>
    <row r="17609" spans="11:18" x14ac:dyDescent="0.2">
      <c r="K17609" s="17">
        <v>17600</v>
      </c>
      <c r="L17609" s="50">
        <v>2.0755964369133868E-3</v>
      </c>
      <c r="M17609" s="50">
        <v>2.0894777790912847E-3</v>
      </c>
      <c r="N17609" s="50">
        <v>5.0999999999999997E-2</v>
      </c>
      <c r="O17609" s="50">
        <v>5.1200000000000002E-2</v>
      </c>
      <c r="R17609" s="59"/>
    </row>
    <row r="17610" spans="11:18" x14ac:dyDescent="0.2">
      <c r="K17610" s="17">
        <v>17601</v>
      </c>
      <c r="L17610" s="50">
        <v>1.5794470022061952E-3</v>
      </c>
      <c r="M17610" s="50">
        <v>1.5930330740116109E-3</v>
      </c>
      <c r="N17610" s="50">
        <v>0.05</v>
      </c>
      <c r="O17610" s="50">
        <v>5.0799999999999998E-2</v>
      </c>
      <c r="R17610" s="59"/>
    </row>
    <row r="17611" spans="11:18" x14ac:dyDescent="0.2">
      <c r="K17611" s="17">
        <v>17602</v>
      </c>
      <c r="L17611" s="50">
        <v>1.4975598565435504E-3</v>
      </c>
      <c r="M17611" s="50">
        <v>1.510352536154027E-3</v>
      </c>
      <c r="N17611" s="50">
        <v>4.7399999999999998E-2</v>
      </c>
      <c r="O17611" s="50">
        <v>4.82E-2</v>
      </c>
      <c r="R17611" s="59"/>
    </row>
    <row r="17612" spans="11:18" x14ac:dyDescent="0.2">
      <c r="K17612" s="17">
        <v>17603</v>
      </c>
      <c r="L17612" s="50">
        <v>1.7411538631550054E-3</v>
      </c>
      <c r="M17612" s="50">
        <v>1.7537781295272733E-3</v>
      </c>
      <c r="N17612" s="50">
        <v>4.6600000000000003E-2</v>
      </c>
      <c r="O17612" s="50">
        <v>4.6600000000000003E-2</v>
      </c>
      <c r="R17612" s="59"/>
    </row>
    <row r="17613" spans="11:18" x14ac:dyDescent="0.2">
      <c r="K17613" s="17">
        <v>17604</v>
      </c>
      <c r="L17613" s="50">
        <v>1.8993864459461889E-3</v>
      </c>
      <c r="M17613" s="50">
        <v>1.9148267720791043E-3</v>
      </c>
      <c r="N17613" s="50">
        <v>5.7200000000000001E-2</v>
      </c>
      <c r="O17613" s="50">
        <v>5.74E-2</v>
      </c>
      <c r="R17613" s="59"/>
    </row>
    <row r="17614" spans="11:18" x14ac:dyDescent="0.2">
      <c r="K17614" s="17">
        <v>17605</v>
      </c>
      <c r="L17614" s="50">
        <v>1.7447287213640784E-3</v>
      </c>
      <c r="M17614" s="50">
        <v>1.7593421132896701E-3</v>
      </c>
      <c r="N17614" s="50">
        <v>5.3999999999999999E-2</v>
      </c>
      <c r="O17614" s="50">
        <v>5.4399999999999997E-2</v>
      </c>
      <c r="R17614" s="59"/>
    </row>
    <row r="17615" spans="11:18" x14ac:dyDescent="0.2">
      <c r="K17615" s="17">
        <v>17606</v>
      </c>
      <c r="L17615" s="50">
        <v>1.879148526128056E-3</v>
      </c>
      <c r="M17615" s="50">
        <v>1.8937690380058019E-3</v>
      </c>
      <c r="N17615" s="50">
        <v>5.3999999999999999E-2</v>
      </c>
      <c r="O17615" s="50">
        <v>5.4199999999999998E-2</v>
      </c>
      <c r="R17615" s="59"/>
    </row>
    <row r="17616" spans="11:18" x14ac:dyDescent="0.2">
      <c r="K17616" s="17">
        <v>17607</v>
      </c>
      <c r="L17616" s="50">
        <v>1.5446930861625324E-3</v>
      </c>
      <c r="M17616" s="50">
        <v>1.5579770935619025E-3</v>
      </c>
      <c r="N17616" s="50">
        <v>4.9399999999999999E-2</v>
      </c>
      <c r="O17616" s="50">
        <v>4.9399999999999999E-2</v>
      </c>
      <c r="R17616" s="59"/>
    </row>
    <row r="17617" spans="11:18" x14ac:dyDescent="0.2">
      <c r="K17617" s="17">
        <v>17608</v>
      </c>
      <c r="L17617" s="50">
        <v>1.6141083695456028E-3</v>
      </c>
      <c r="M17617" s="50">
        <v>1.6267716810203653E-3</v>
      </c>
      <c r="N17617" s="50">
        <v>4.6800000000000001E-2</v>
      </c>
      <c r="O17617" s="50">
        <v>4.7E-2</v>
      </c>
      <c r="R17617" s="59"/>
    </row>
    <row r="17618" spans="11:18" x14ac:dyDescent="0.2">
      <c r="K17618" s="17">
        <v>17609</v>
      </c>
      <c r="L17618" s="50">
        <v>1.7890218707719721E-3</v>
      </c>
      <c r="M17618" s="50">
        <v>1.8038844083481404E-3</v>
      </c>
      <c r="N17618" s="50">
        <v>5.5E-2</v>
      </c>
      <c r="O17618" s="50">
        <v>5.5199999999999999E-2</v>
      </c>
      <c r="R17618" s="59"/>
    </row>
    <row r="17619" spans="11:18" x14ac:dyDescent="0.2">
      <c r="K17619" s="17">
        <v>17610</v>
      </c>
      <c r="L17619" s="50">
        <v>1.8430787391592869E-3</v>
      </c>
      <c r="M17619" s="50">
        <v>1.8572595513812479E-3</v>
      </c>
      <c r="N17619" s="50">
        <v>5.2400000000000002E-2</v>
      </c>
      <c r="O17619" s="50">
        <v>5.28E-2</v>
      </c>
      <c r="R17619" s="59"/>
    </row>
    <row r="17620" spans="11:18" x14ac:dyDescent="0.2">
      <c r="K17620" s="17">
        <v>17611</v>
      </c>
      <c r="L17620" s="50">
        <v>1.7078702119925496E-3</v>
      </c>
      <c r="M17620" s="50">
        <v>1.7212868925269294E-3</v>
      </c>
      <c r="N17620" s="50">
        <v>4.9599999999999998E-2</v>
      </c>
      <c r="O17620" s="50">
        <v>4.9799999999999997E-2</v>
      </c>
      <c r="R17620" s="59"/>
    </row>
    <row r="17621" spans="11:18" x14ac:dyDescent="0.2">
      <c r="K17621" s="17">
        <v>17612</v>
      </c>
      <c r="L17621" s="50">
        <v>1.7704332414091965E-3</v>
      </c>
      <c r="M17621" s="50">
        <v>1.7845966116652469E-3</v>
      </c>
      <c r="N17621" s="50">
        <v>5.1999999999999998E-2</v>
      </c>
      <c r="O17621" s="50">
        <v>5.2999999999999999E-2</v>
      </c>
      <c r="R17621" s="59"/>
    </row>
    <row r="17622" spans="11:18" x14ac:dyDescent="0.2">
      <c r="K17622" s="17">
        <v>17613</v>
      </c>
      <c r="L17622" s="50">
        <v>1.638463305543781E-3</v>
      </c>
      <c r="M17622" s="50">
        <v>1.6534766822658405E-3</v>
      </c>
      <c r="N17622" s="50">
        <v>5.5800000000000002E-2</v>
      </c>
      <c r="O17622" s="50">
        <v>5.6399999999999999E-2</v>
      </c>
      <c r="R17622" s="59"/>
    </row>
    <row r="17623" spans="11:18" x14ac:dyDescent="0.2">
      <c r="K17623" s="17">
        <v>17614</v>
      </c>
      <c r="L17623" s="50">
        <v>1.7233949317450965E-3</v>
      </c>
      <c r="M17623" s="50">
        <v>1.7375086618528542E-3</v>
      </c>
      <c r="N17623" s="50">
        <v>5.2200000000000003E-2</v>
      </c>
      <c r="O17623" s="50">
        <v>5.2600000000000001E-2</v>
      </c>
      <c r="R17623" s="59"/>
    </row>
    <row r="17624" spans="11:18" x14ac:dyDescent="0.2">
      <c r="K17624" s="17">
        <v>17615</v>
      </c>
      <c r="L17624" s="50">
        <v>1.6128829934388175E-3</v>
      </c>
      <c r="M17624" s="50">
        <v>1.6267627142076255E-3</v>
      </c>
      <c r="N17624" s="50">
        <v>5.1400000000000001E-2</v>
      </c>
      <c r="O17624" s="50">
        <v>5.1799999999999999E-2</v>
      </c>
      <c r="R17624" s="59"/>
    </row>
    <row r="17625" spans="11:18" x14ac:dyDescent="0.2">
      <c r="K17625" s="17">
        <v>17616</v>
      </c>
      <c r="L17625" s="50">
        <v>1.6616877636208059E-3</v>
      </c>
      <c r="M17625" s="50">
        <v>1.6751501740413862E-3</v>
      </c>
      <c r="N17625" s="50">
        <v>4.9799999999999997E-2</v>
      </c>
      <c r="O17625" s="50">
        <v>0.05</v>
      </c>
      <c r="R17625" s="59"/>
    </row>
    <row r="17626" spans="11:18" x14ac:dyDescent="0.2">
      <c r="K17626" s="17">
        <v>17617</v>
      </c>
      <c r="L17626" s="50">
        <v>1.576033056925409E-3</v>
      </c>
      <c r="M17626" s="50">
        <v>1.5901655444448277E-3</v>
      </c>
      <c r="N17626" s="50">
        <v>5.2200000000000003E-2</v>
      </c>
      <c r="O17626" s="50">
        <v>5.2999999999999999E-2</v>
      </c>
      <c r="R17626" s="59"/>
    </row>
    <row r="17627" spans="11:18" x14ac:dyDescent="0.2">
      <c r="K17627" s="17">
        <v>17618</v>
      </c>
      <c r="L17627" s="50">
        <v>2.108792987341227E-3</v>
      </c>
      <c r="M17627" s="50">
        <v>2.1238657090300326E-3</v>
      </c>
      <c r="N17627" s="50">
        <v>5.5599999999999997E-2</v>
      </c>
      <c r="O17627" s="50">
        <v>5.5599999999999997E-2</v>
      </c>
      <c r="R17627" s="59"/>
    </row>
    <row r="17628" spans="11:18" x14ac:dyDescent="0.2">
      <c r="K17628" s="17">
        <v>17619</v>
      </c>
      <c r="L17628" s="50">
        <v>1.8366115544587956E-3</v>
      </c>
      <c r="M17628" s="50">
        <v>1.8515600284873053E-3</v>
      </c>
      <c r="N17628" s="50">
        <v>5.5399999999999998E-2</v>
      </c>
      <c r="O17628" s="50">
        <v>5.5599999999999997E-2</v>
      </c>
      <c r="R17628" s="59"/>
    </row>
    <row r="17629" spans="11:18" x14ac:dyDescent="0.2">
      <c r="K17629" s="17">
        <v>17620</v>
      </c>
      <c r="L17629" s="50">
        <v>1.8849815519105776E-3</v>
      </c>
      <c r="M17629" s="50">
        <v>1.8990089854812567E-3</v>
      </c>
      <c r="N17629" s="50">
        <v>5.1799999999999999E-2</v>
      </c>
      <c r="O17629" s="50">
        <v>5.1999999999999998E-2</v>
      </c>
      <c r="R17629" s="59"/>
    </row>
    <row r="17630" spans="11:18" x14ac:dyDescent="0.2">
      <c r="K17630" s="17">
        <v>17621</v>
      </c>
      <c r="L17630" s="50">
        <v>1.7837682373734861E-3</v>
      </c>
      <c r="M17630" s="50">
        <v>1.7980440248278043E-3</v>
      </c>
      <c r="N17630" s="50">
        <v>5.28E-2</v>
      </c>
      <c r="O17630" s="50">
        <v>5.3199999999999997E-2</v>
      </c>
      <c r="R17630" s="59"/>
    </row>
    <row r="17631" spans="11:18" x14ac:dyDescent="0.2">
      <c r="K17631" s="17">
        <v>17622</v>
      </c>
      <c r="L17631" s="50">
        <v>1.7399456888338109E-3</v>
      </c>
      <c r="M17631" s="50">
        <v>1.7527764756638505E-3</v>
      </c>
      <c r="N17631" s="50">
        <v>4.7399999999999998E-2</v>
      </c>
      <c r="O17631" s="50">
        <v>4.7399999999999998E-2</v>
      </c>
      <c r="R17631" s="59"/>
    </row>
    <row r="17632" spans="11:18" x14ac:dyDescent="0.2">
      <c r="K17632" s="17">
        <v>17623</v>
      </c>
      <c r="L17632" s="50">
        <v>1.6932785896093473E-3</v>
      </c>
      <c r="M17632" s="50">
        <v>1.7067803786456935E-3</v>
      </c>
      <c r="N17632" s="50">
        <v>0.05</v>
      </c>
      <c r="O17632" s="50">
        <v>5.0200000000000002E-2</v>
      </c>
      <c r="R17632" s="59"/>
    </row>
    <row r="17633" spans="11:18" x14ac:dyDescent="0.2">
      <c r="K17633" s="17">
        <v>17624</v>
      </c>
      <c r="L17633" s="50">
        <v>1.8623701079061522E-3</v>
      </c>
      <c r="M17633" s="50">
        <v>1.8763351331338824E-3</v>
      </c>
      <c r="N17633" s="50">
        <v>5.1400000000000001E-2</v>
      </c>
      <c r="O17633" s="50">
        <v>5.1799999999999999E-2</v>
      </c>
      <c r="R17633" s="59"/>
    </row>
    <row r="17634" spans="11:18" x14ac:dyDescent="0.2">
      <c r="K17634" s="17">
        <v>17625</v>
      </c>
      <c r="L17634" s="50">
        <v>1.7941156266712622E-3</v>
      </c>
      <c r="M17634" s="50">
        <v>1.8077136416442387E-3</v>
      </c>
      <c r="N17634" s="50">
        <v>5.0200000000000002E-2</v>
      </c>
      <c r="O17634" s="50">
        <v>5.0599999999999999E-2</v>
      </c>
      <c r="R17634" s="59"/>
    </row>
    <row r="17635" spans="11:18" x14ac:dyDescent="0.2">
      <c r="K17635" s="17">
        <v>17626</v>
      </c>
      <c r="L17635" s="50">
        <v>1.773259657635703E-3</v>
      </c>
      <c r="M17635" s="50">
        <v>1.7861722562867743E-3</v>
      </c>
      <c r="N17635" s="50">
        <v>4.7399999999999998E-2</v>
      </c>
      <c r="O17635" s="50">
        <v>4.8000000000000001E-2</v>
      </c>
      <c r="R17635" s="59"/>
    </row>
    <row r="17636" spans="11:18" x14ac:dyDescent="0.2">
      <c r="K17636" s="17">
        <v>17627</v>
      </c>
      <c r="L17636" s="50">
        <v>1.8871791167393551E-3</v>
      </c>
      <c r="M17636" s="50">
        <v>1.9020730449550069E-3</v>
      </c>
      <c r="N17636" s="50">
        <v>5.5E-2</v>
      </c>
      <c r="O17636" s="50">
        <v>5.5199999999999999E-2</v>
      </c>
      <c r="R17636" s="59"/>
    </row>
    <row r="17637" spans="11:18" x14ac:dyDescent="0.2">
      <c r="K17637" s="17">
        <v>17628</v>
      </c>
      <c r="L17637" s="50">
        <v>1.5941870839515106E-3</v>
      </c>
      <c r="M17637" s="50">
        <v>1.6078494373063634E-3</v>
      </c>
      <c r="N17637" s="50">
        <v>5.0799999999999998E-2</v>
      </c>
      <c r="O17637" s="50">
        <v>5.0799999999999998E-2</v>
      </c>
      <c r="R17637" s="59"/>
    </row>
    <row r="17638" spans="11:18" x14ac:dyDescent="0.2">
      <c r="K17638" s="17">
        <v>17629</v>
      </c>
      <c r="L17638" s="50">
        <v>1.7871271164024176E-3</v>
      </c>
      <c r="M17638" s="50">
        <v>1.8017047981079084E-3</v>
      </c>
      <c r="N17638" s="50">
        <v>5.3999999999999999E-2</v>
      </c>
      <c r="O17638" s="50">
        <v>5.4199999999999998E-2</v>
      </c>
      <c r="R17638" s="59"/>
    </row>
    <row r="17639" spans="11:18" x14ac:dyDescent="0.2">
      <c r="K17639" s="17">
        <v>17630</v>
      </c>
      <c r="L17639" s="50">
        <v>1.7766322005887769E-3</v>
      </c>
      <c r="M17639" s="50">
        <v>1.7911771668956107E-3</v>
      </c>
      <c r="N17639" s="50">
        <v>5.3600000000000002E-2</v>
      </c>
      <c r="O17639" s="50">
        <v>5.4199999999999998E-2</v>
      </c>
      <c r="R17639" s="59"/>
    </row>
    <row r="17640" spans="11:18" x14ac:dyDescent="0.2">
      <c r="K17640" s="17">
        <v>17631</v>
      </c>
      <c r="L17640" s="50">
        <v>2.0756480936502115E-3</v>
      </c>
      <c r="M17640" s="50">
        <v>2.0900754724203813E-3</v>
      </c>
      <c r="N17640" s="50">
        <v>5.2999999999999999E-2</v>
      </c>
      <c r="O17640" s="50">
        <v>5.3199999999999997E-2</v>
      </c>
      <c r="R17640" s="59"/>
    </row>
    <row r="17641" spans="11:18" x14ac:dyDescent="0.2">
      <c r="K17641" s="17">
        <v>17632</v>
      </c>
      <c r="L17641" s="50">
        <v>1.5642067297903907E-3</v>
      </c>
      <c r="M17641" s="50">
        <v>1.5771454008762006E-3</v>
      </c>
      <c r="N17641" s="50">
        <v>4.8000000000000001E-2</v>
      </c>
      <c r="O17641" s="50">
        <v>4.82E-2</v>
      </c>
      <c r="R17641" s="59"/>
    </row>
    <row r="17642" spans="11:18" x14ac:dyDescent="0.2">
      <c r="K17642" s="17">
        <v>17633</v>
      </c>
      <c r="L17642" s="50">
        <v>1.8968826110631091E-3</v>
      </c>
      <c r="M17642" s="50">
        <v>1.9116812865015594E-3</v>
      </c>
      <c r="N17642" s="50">
        <v>5.4399999999999997E-2</v>
      </c>
      <c r="O17642" s="50">
        <v>5.5199999999999999E-2</v>
      </c>
      <c r="R17642" s="59"/>
    </row>
    <row r="17643" spans="11:18" x14ac:dyDescent="0.2">
      <c r="K17643" s="17">
        <v>17634</v>
      </c>
      <c r="L17643" s="50">
        <v>1.533103012118373E-3</v>
      </c>
      <c r="M17643" s="50">
        <v>1.5452311300694363E-3</v>
      </c>
      <c r="N17643" s="50">
        <v>4.48E-2</v>
      </c>
      <c r="O17643" s="50">
        <v>4.5199999999999997E-2</v>
      </c>
      <c r="R17643" s="59"/>
    </row>
    <row r="17644" spans="11:18" x14ac:dyDescent="0.2">
      <c r="K17644" s="17">
        <v>17635</v>
      </c>
      <c r="L17644" s="50">
        <v>1.5560051446176901E-3</v>
      </c>
      <c r="M17644" s="50">
        <v>1.5692573033984371E-3</v>
      </c>
      <c r="N17644" s="50">
        <v>4.8800000000000003E-2</v>
      </c>
      <c r="O17644" s="50">
        <v>4.9799999999999997E-2</v>
      </c>
      <c r="R17644" s="59"/>
    </row>
    <row r="17645" spans="11:18" x14ac:dyDescent="0.2">
      <c r="K17645" s="17">
        <v>17636</v>
      </c>
      <c r="L17645" s="50">
        <v>1.7568468181108762E-3</v>
      </c>
      <c r="M17645" s="50">
        <v>1.771037764506925E-3</v>
      </c>
      <c r="N17645" s="50">
        <v>5.2400000000000002E-2</v>
      </c>
      <c r="O17645" s="50">
        <v>5.2999999999999999E-2</v>
      </c>
      <c r="R17645" s="59"/>
    </row>
    <row r="17646" spans="11:18" x14ac:dyDescent="0.2">
      <c r="K17646" s="17">
        <v>17637</v>
      </c>
      <c r="L17646" s="50">
        <v>1.7789956404764358E-3</v>
      </c>
      <c r="M17646" s="50">
        <v>1.7931213481765745E-3</v>
      </c>
      <c r="N17646" s="50">
        <v>5.1999999999999998E-2</v>
      </c>
      <c r="O17646" s="50">
        <v>5.2400000000000002E-2</v>
      </c>
      <c r="R17646" s="59"/>
    </row>
    <row r="17647" spans="11:18" x14ac:dyDescent="0.2">
      <c r="K17647" s="17">
        <v>17638</v>
      </c>
      <c r="L17647" s="50">
        <v>1.6717400340084481E-3</v>
      </c>
      <c r="M17647" s="50">
        <v>1.6855154870911665E-3</v>
      </c>
      <c r="N17647" s="50">
        <v>5.0999999999999997E-2</v>
      </c>
      <c r="O17647" s="50">
        <v>5.1200000000000002E-2</v>
      </c>
      <c r="R17647" s="59"/>
    </row>
    <row r="17648" spans="11:18" x14ac:dyDescent="0.2">
      <c r="K17648" s="17">
        <v>17639</v>
      </c>
      <c r="L17648" s="50">
        <v>1.6122100801441209E-3</v>
      </c>
      <c r="M17648" s="50">
        <v>1.6257237637539621E-3</v>
      </c>
      <c r="N17648" s="50">
        <v>0.05</v>
      </c>
      <c r="O17648" s="50">
        <v>5.04E-2</v>
      </c>
      <c r="R17648" s="59"/>
    </row>
    <row r="17649" spans="11:18" x14ac:dyDescent="0.2">
      <c r="K17649" s="17">
        <v>17640</v>
      </c>
      <c r="L17649" s="50">
        <v>1.7593763225217348E-3</v>
      </c>
      <c r="M17649" s="50">
        <v>1.773807830884287E-3</v>
      </c>
      <c r="N17649" s="50">
        <v>5.3400000000000003E-2</v>
      </c>
      <c r="O17649" s="50">
        <v>5.3800000000000001E-2</v>
      </c>
      <c r="R17649" s="59"/>
    </row>
    <row r="17650" spans="11:18" x14ac:dyDescent="0.2">
      <c r="K17650" s="17">
        <v>17641</v>
      </c>
      <c r="L17650" s="50">
        <v>1.7977606442714658E-3</v>
      </c>
      <c r="M17650" s="50">
        <v>1.8125177656284936E-3</v>
      </c>
      <c r="N17650" s="50">
        <v>5.4399999999999997E-2</v>
      </c>
      <c r="O17650" s="50">
        <v>5.5E-2</v>
      </c>
      <c r="R17650" s="59"/>
    </row>
    <row r="17651" spans="11:18" x14ac:dyDescent="0.2">
      <c r="K17651" s="17">
        <v>17642</v>
      </c>
      <c r="L17651" s="50">
        <v>1.8404778011240235E-3</v>
      </c>
      <c r="M17651" s="50">
        <v>1.8546909218172662E-3</v>
      </c>
      <c r="N17651" s="50">
        <v>5.2400000000000002E-2</v>
      </c>
      <c r="O17651" s="50">
        <v>5.2999999999999999E-2</v>
      </c>
      <c r="R17651" s="59"/>
    </row>
    <row r="17652" spans="11:18" x14ac:dyDescent="0.2">
      <c r="K17652" s="17">
        <v>17643</v>
      </c>
      <c r="L17652" s="50">
        <v>1.6679744231276068E-3</v>
      </c>
      <c r="M17652" s="50">
        <v>1.6810833615511103E-3</v>
      </c>
      <c r="N17652" s="50">
        <v>4.82E-2</v>
      </c>
      <c r="O17652" s="50">
        <v>4.9000000000000002E-2</v>
      </c>
      <c r="R17652" s="59"/>
    </row>
    <row r="17653" spans="11:18" x14ac:dyDescent="0.2">
      <c r="K17653" s="17">
        <v>17644</v>
      </c>
      <c r="L17653" s="50">
        <v>1.8224248323544397E-3</v>
      </c>
      <c r="M17653" s="50">
        <v>1.8365513650953592E-3</v>
      </c>
      <c r="N17653" s="50">
        <v>5.2200000000000003E-2</v>
      </c>
      <c r="O17653" s="50">
        <v>5.2400000000000002E-2</v>
      </c>
      <c r="R17653" s="59"/>
    </row>
    <row r="17654" spans="11:18" x14ac:dyDescent="0.2">
      <c r="K17654" s="17">
        <v>17645</v>
      </c>
      <c r="L17654" s="50">
        <v>1.6794656274021016E-3</v>
      </c>
      <c r="M17654" s="50">
        <v>1.6925869432055122E-3</v>
      </c>
      <c r="N17654" s="50">
        <v>4.8599999999999997E-2</v>
      </c>
      <c r="O17654" s="50">
        <v>4.8599999999999997E-2</v>
      </c>
      <c r="R17654" s="59"/>
    </row>
    <row r="17655" spans="11:18" x14ac:dyDescent="0.2">
      <c r="K17655" s="17">
        <v>17646</v>
      </c>
      <c r="L17655" s="50">
        <v>1.5237519141642715E-3</v>
      </c>
      <c r="M17655" s="50">
        <v>1.5375026683754206E-3</v>
      </c>
      <c r="N17655" s="50">
        <v>5.0799999999999998E-2</v>
      </c>
      <c r="O17655" s="50">
        <v>5.16E-2</v>
      </c>
      <c r="R17655" s="59"/>
    </row>
    <row r="17656" spans="11:18" x14ac:dyDescent="0.2">
      <c r="K17656" s="17">
        <v>17647</v>
      </c>
      <c r="L17656" s="50">
        <v>1.7270796041964442E-3</v>
      </c>
      <c r="M17656" s="50">
        <v>1.7401658765848033E-3</v>
      </c>
      <c r="N17656" s="50">
        <v>4.8399999999999999E-2</v>
      </c>
      <c r="O17656" s="50">
        <v>4.8599999999999997E-2</v>
      </c>
      <c r="R17656" s="59"/>
    </row>
    <row r="17657" spans="11:18" x14ac:dyDescent="0.2">
      <c r="K17657" s="17">
        <v>17648</v>
      </c>
      <c r="L17657" s="50">
        <v>1.7859787372497831E-3</v>
      </c>
      <c r="M17657" s="50">
        <v>1.799660323207862E-3</v>
      </c>
      <c r="N17657" s="50">
        <v>5.04E-2</v>
      </c>
      <c r="O17657" s="50">
        <v>5.0999999999999997E-2</v>
      </c>
      <c r="R17657" s="59"/>
    </row>
    <row r="17658" spans="11:18" x14ac:dyDescent="0.2">
      <c r="K17658" s="17">
        <v>17649</v>
      </c>
      <c r="L17658" s="50">
        <v>1.5061828818162058E-3</v>
      </c>
      <c r="M17658" s="50">
        <v>1.5198163567800391E-3</v>
      </c>
      <c r="N17658" s="50">
        <v>5.0799999999999998E-2</v>
      </c>
      <c r="O17658" s="50">
        <v>5.0799999999999998E-2</v>
      </c>
      <c r="R17658" s="59"/>
    </row>
    <row r="17659" spans="11:18" x14ac:dyDescent="0.2">
      <c r="K17659" s="17">
        <v>17650</v>
      </c>
      <c r="L17659" s="50">
        <v>1.9227881381277847E-3</v>
      </c>
      <c r="M17659" s="50">
        <v>1.9380432030690646E-3</v>
      </c>
      <c r="N17659" s="50">
        <v>5.62E-2</v>
      </c>
      <c r="O17659" s="50">
        <v>5.6599999999999998E-2</v>
      </c>
      <c r="R17659" s="59"/>
    </row>
    <row r="17660" spans="11:18" x14ac:dyDescent="0.2">
      <c r="K17660" s="17">
        <v>17651</v>
      </c>
      <c r="L17660" s="50">
        <v>1.855257729577334E-3</v>
      </c>
      <c r="M17660" s="50">
        <v>1.8697816911480794E-3</v>
      </c>
      <c r="N17660" s="50">
        <v>5.3800000000000001E-2</v>
      </c>
      <c r="O17660" s="50">
        <v>5.3800000000000001E-2</v>
      </c>
      <c r="R17660" s="59"/>
    </row>
    <row r="17661" spans="11:18" x14ac:dyDescent="0.2">
      <c r="K17661" s="17">
        <v>17652</v>
      </c>
      <c r="L17661" s="50">
        <v>1.5135824070604464E-3</v>
      </c>
      <c r="M17661" s="50">
        <v>1.5262765839790656E-3</v>
      </c>
      <c r="N17661" s="50">
        <v>4.7E-2</v>
      </c>
      <c r="O17661" s="50">
        <v>4.7199999999999999E-2</v>
      </c>
      <c r="R17661" s="59"/>
    </row>
    <row r="17662" spans="11:18" x14ac:dyDescent="0.2">
      <c r="K17662" s="17">
        <v>17653</v>
      </c>
      <c r="L17662" s="50">
        <v>1.7795704434036817E-3</v>
      </c>
      <c r="M17662" s="50">
        <v>1.7941567431828116E-3</v>
      </c>
      <c r="N17662" s="50">
        <v>5.3999999999999999E-2</v>
      </c>
      <c r="O17662" s="50">
        <v>5.4199999999999998E-2</v>
      </c>
      <c r="R17662" s="59"/>
    </row>
    <row r="17663" spans="11:18" x14ac:dyDescent="0.2">
      <c r="K17663" s="17">
        <v>17654</v>
      </c>
      <c r="L17663" s="50">
        <v>1.8326900334580309E-3</v>
      </c>
      <c r="M17663" s="50">
        <v>1.8469754908556815E-3</v>
      </c>
      <c r="N17663" s="50">
        <v>5.28E-2</v>
      </c>
      <c r="O17663" s="50">
        <v>5.2999999999999999E-2</v>
      </c>
      <c r="R17663" s="59"/>
    </row>
    <row r="17664" spans="11:18" x14ac:dyDescent="0.2">
      <c r="K17664" s="17">
        <v>17655</v>
      </c>
      <c r="L17664" s="50">
        <v>1.9216982692540033E-3</v>
      </c>
      <c r="M17664" s="50">
        <v>1.9367343233174924E-3</v>
      </c>
      <c r="N17664" s="50">
        <v>5.5199999999999999E-2</v>
      </c>
      <c r="O17664" s="50">
        <v>5.6000000000000001E-2</v>
      </c>
      <c r="R17664" s="59"/>
    </row>
    <row r="17665" spans="11:18" x14ac:dyDescent="0.2">
      <c r="K17665" s="17">
        <v>17656</v>
      </c>
      <c r="L17665" s="50">
        <v>1.6454782359187525E-3</v>
      </c>
      <c r="M17665" s="50">
        <v>1.6593121919689037E-3</v>
      </c>
      <c r="N17665" s="50">
        <v>5.1200000000000002E-2</v>
      </c>
      <c r="O17665" s="50">
        <v>5.16E-2</v>
      </c>
      <c r="R17665" s="59"/>
    </row>
    <row r="17666" spans="11:18" x14ac:dyDescent="0.2">
      <c r="K17666" s="17">
        <v>17657</v>
      </c>
      <c r="L17666" s="50">
        <v>1.8973655495153725E-3</v>
      </c>
      <c r="M17666" s="50">
        <v>1.9118426301609598E-3</v>
      </c>
      <c r="N17666" s="50">
        <v>5.3199999999999997E-2</v>
      </c>
      <c r="O17666" s="50">
        <v>5.3800000000000001E-2</v>
      </c>
      <c r="R17666" s="59"/>
    </row>
    <row r="17667" spans="11:18" x14ac:dyDescent="0.2">
      <c r="K17667" s="17">
        <v>17658</v>
      </c>
      <c r="L17667" s="50">
        <v>1.8716440410446111E-3</v>
      </c>
      <c r="M17667" s="50">
        <v>1.8862705382253341E-3</v>
      </c>
      <c r="N17667" s="50">
        <v>5.3999999999999999E-2</v>
      </c>
      <c r="O17667" s="50">
        <v>5.4199999999999998E-2</v>
      </c>
      <c r="R17667" s="59"/>
    </row>
    <row r="17668" spans="11:18" x14ac:dyDescent="0.2">
      <c r="K17668" s="17">
        <v>17659</v>
      </c>
      <c r="L17668" s="50">
        <v>1.985720824407883E-3</v>
      </c>
      <c r="M17668" s="50">
        <v>2.0020814730099847E-3</v>
      </c>
      <c r="N17668" s="50">
        <v>6.0600000000000001E-2</v>
      </c>
      <c r="O17668" s="50">
        <v>6.08E-2</v>
      </c>
      <c r="R17668" s="59"/>
    </row>
    <row r="17669" spans="11:18" x14ac:dyDescent="0.2">
      <c r="K17669" s="17">
        <v>17660</v>
      </c>
      <c r="L17669" s="50">
        <v>1.8815170236575543E-3</v>
      </c>
      <c r="M17669" s="50">
        <v>1.8965894207541667E-3</v>
      </c>
      <c r="N17669" s="50">
        <v>5.5599999999999997E-2</v>
      </c>
      <c r="O17669" s="50">
        <v>5.6000000000000001E-2</v>
      </c>
      <c r="R17669" s="59"/>
    </row>
    <row r="17670" spans="11:18" x14ac:dyDescent="0.2">
      <c r="K17670" s="17">
        <v>17661</v>
      </c>
      <c r="L17670" s="50">
        <v>1.6217533518285577E-3</v>
      </c>
      <c r="M17670" s="50">
        <v>1.634650468365349E-3</v>
      </c>
      <c r="N17670" s="50">
        <v>4.7600000000000003E-2</v>
      </c>
      <c r="O17670" s="50">
        <v>4.8000000000000001E-2</v>
      </c>
      <c r="R17670" s="59"/>
    </row>
    <row r="17671" spans="11:18" x14ac:dyDescent="0.2">
      <c r="K17671" s="17">
        <v>17662</v>
      </c>
      <c r="L17671" s="50">
        <v>1.7049553894756485E-3</v>
      </c>
      <c r="M17671" s="50">
        <v>1.7189127373604361E-3</v>
      </c>
      <c r="N17671" s="50">
        <v>5.1799999999999999E-2</v>
      </c>
      <c r="O17671" s="50">
        <v>5.1799999999999999E-2</v>
      </c>
      <c r="R17671" s="59"/>
    </row>
    <row r="17672" spans="11:18" x14ac:dyDescent="0.2">
      <c r="K17672" s="17">
        <v>17663</v>
      </c>
      <c r="L17672" s="50">
        <v>1.8246853525834066E-3</v>
      </c>
      <c r="M17672" s="50">
        <v>1.8392510111233155E-3</v>
      </c>
      <c r="N17672" s="50">
        <v>5.3999999999999999E-2</v>
      </c>
      <c r="O17672" s="50">
        <v>5.3999999999999999E-2</v>
      </c>
      <c r="R17672" s="59"/>
    </row>
    <row r="17673" spans="11:18" x14ac:dyDescent="0.2">
      <c r="K17673" s="17">
        <v>17664</v>
      </c>
      <c r="L17673" s="50">
        <v>1.6131441751958881E-3</v>
      </c>
      <c r="M17673" s="50">
        <v>1.627123789286357E-3</v>
      </c>
      <c r="N17673" s="50">
        <v>5.16E-2</v>
      </c>
      <c r="O17673" s="50">
        <v>5.2200000000000003E-2</v>
      </c>
      <c r="R17673" s="59"/>
    </row>
    <row r="17674" spans="11:18" x14ac:dyDescent="0.2">
      <c r="K17674" s="17">
        <v>17665</v>
      </c>
      <c r="L17674" s="50">
        <v>1.8747624539078508E-3</v>
      </c>
      <c r="M17674" s="50">
        <v>1.8883084524017723E-3</v>
      </c>
      <c r="N17674" s="50">
        <v>4.9599999999999998E-2</v>
      </c>
      <c r="O17674" s="50">
        <v>5.0200000000000002E-2</v>
      </c>
      <c r="R17674" s="59"/>
    </row>
    <row r="17675" spans="11:18" x14ac:dyDescent="0.2">
      <c r="K17675" s="17">
        <v>17666</v>
      </c>
      <c r="L17675" s="50">
        <v>1.6926017737175954E-3</v>
      </c>
      <c r="M17675" s="50">
        <v>1.705721184841358E-3</v>
      </c>
      <c r="N17675" s="50">
        <v>4.8399999999999999E-2</v>
      </c>
      <c r="O17675" s="50">
        <v>4.8599999999999997E-2</v>
      </c>
      <c r="R17675" s="59"/>
    </row>
    <row r="17676" spans="11:18" x14ac:dyDescent="0.2">
      <c r="K17676" s="17">
        <v>17667</v>
      </c>
      <c r="L17676" s="50">
        <v>1.7634208096986164E-3</v>
      </c>
      <c r="M17676" s="50">
        <v>1.7774114742502025E-3</v>
      </c>
      <c r="N17676" s="50">
        <v>5.16E-2</v>
      </c>
      <c r="O17676" s="50">
        <v>5.2200000000000003E-2</v>
      </c>
      <c r="R17676" s="59"/>
    </row>
    <row r="17677" spans="11:18" x14ac:dyDescent="0.2">
      <c r="K17677" s="17">
        <v>17668</v>
      </c>
      <c r="L17677" s="50">
        <v>1.9962024900097137E-3</v>
      </c>
      <c r="M17677" s="50">
        <v>2.0113328060101529E-3</v>
      </c>
      <c r="N17677" s="50">
        <v>5.5800000000000002E-2</v>
      </c>
      <c r="O17677" s="50">
        <v>5.62E-2</v>
      </c>
      <c r="R17677" s="59"/>
    </row>
    <row r="17678" spans="11:18" x14ac:dyDescent="0.2">
      <c r="K17678" s="17">
        <v>17669</v>
      </c>
      <c r="L17678" s="50">
        <v>1.5237350782805407E-3</v>
      </c>
      <c r="M17678" s="50">
        <v>1.5366640092614684E-3</v>
      </c>
      <c r="N17678" s="50">
        <v>4.7800000000000002E-2</v>
      </c>
      <c r="O17678" s="50">
        <v>4.82E-2</v>
      </c>
      <c r="R17678" s="59"/>
    </row>
    <row r="17679" spans="11:18" x14ac:dyDescent="0.2">
      <c r="K17679" s="17">
        <v>17670</v>
      </c>
      <c r="L17679" s="50">
        <v>1.5421766654522937E-3</v>
      </c>
      <c r="M17679" s="50">
        <v>1.555359405711636E-3</v>
      </c>
      <c r="N17679" s="50">
        <v>4.82E-2</v>
      </c>
      <c r="O17679" s="50">
        <v>4.9200000000000001E-2</v>
      </c>
      <c r="R17679" s="59"/>
    </row>
    <row r="17680" spans="11:18" x14ac:dyDescent="0.2">
      <c r="K17680" s="17">
        <v>17671</v>
      </c>
      <c r="L17680" s="50">
        <v>1.5843822553976033E-3</v>
      </c>
      <c r="M17680" s="50">
        <v>1.5960229732271832E-3</v>
      </c>
      <c r="N17680" s="50">
        <v>4.2799999999999998E-2</v>
      </c>
      <c r="O17680" s="50">
        <v>4.3200000000000002E-2</v>
      </c>
      <c r="R17680" s="59"/>
    </row>
    <row r="17681" spans="11:18" x14ac:dyDescent="0.2">
      <c r="K17681" s="17">
        <v>17672</v>
      </c>
      <c r="L17681" s="50">
        <v>1.70310630008981E-3</v>
      </c>
      <c r="M17681" s="50">
        <v>1.7170564068398782E-3</v>
      </c>
      <c r="N17681" s="50">
        <v>5.16E-2</v>
      </c>
      <c r="O17681" s="50">
        <v>5.1799999999999999E-2</v>
      </c>
      <c r="R17681" s="59"/>
    </row>
    <row r="17682" spans="11:18" x14ac:dyDescent="0.2">
      <c r="K17682" s="17">
        <v>17673</v>
      </c>
      <c r="L17682" s="50">
        <v>1.6796243017405629E-3</v>
      </c>
      <c r="M17682" s="50">
        <v>1.6940709904016561E-3</v>
      </c>
      <c r="N17682" s="50">
        <v>5.3600000000000002E-2</v>
      </c>
      <c r="O17682" s="50">
        <v>5.3999999999999999E-2</v>
      </c>
      <c r="R17682" s="59"/>
    </row>
    <row r="17683" spans="11:18" x14ac:dyDescent="0.2">
      <c r="K17683" s="17">
        <v>17674</v>
      </c>
      <c r="L17683" s="50">
        <v>1.4775975828609847E-3</v>
      </c>
      <c r="M17683" s="50">
        <v>1.4911126625926207E-3</v>
      </c>
      <c r="N17683" s="50">
        <v>5.0200000000000002E-2</v>
      </c>
      <c r="O17683" s="50">
        <v>5.04E-2</v>
      </c>
      <c r="R17683" s="59"/>
    </row>
    <row r="17684" spans="11:18" x14ac:dyDescent="0.2">
      <c r="K17684" s="17">
        <v>17675</v>
      </c>
      <c r="L17684" s="50">
        <v>1.7171108049220622E-3</v>
      </c>
      <c r="M17684" s="50">
        <v>1.7304208797620164E-3</v>
      </c>
      <c r="N17684" s="50">
        <v>4.9000000000000002E-2</v>
      </c>
      <c r="O17684" s="50">
        <v>4.9599999999999998E-2</v>
      </c>
      <c r="R17684" s="59"/>
    </row>
    <row r="17685" spans="11:18" x14ac:dyDescent="0.2">
      <c r="K17685" s="17">
        <v>17676</v>
      </c>
      <c r="L17685" s="50">
        <v>1.7358776799323728E-3</v>
      </c>
      <c r="M17685" s="50">
        <v>1.7496899872125511E-3</v>
      </c>
      <c r="N17685" s="50">
        <v>5.1200000000000002E-2</v>
      </c>
      <c r="O17685" s="50">
        <v>5.1200000000000002E-2</v>
      </c>
      <c r="R17685" s="59"/>
    </row>
    <row r="17686" spans="11:18" x14ac:dyDescent="0.2">
      <c r="K17686" s="17">
        <v>17677</v>
      </c>
      <c r="L17686" s="50">
        <v>1.9666658161841084E-3</v>
      </c>
      <c r="M17686" s="50">
        <v>1.9813815237687818E-3</v>
      </c>
      <c r="N17686" s="50">
        <v>5.4399999999999997E-2</v>
      </c>
      <c r="O17686" s="50">
        <v>5.4399999999999997E-2</v>
      </c>
      <c r="R17686" s="59"/>
    </row>
    <row r="17687" spans="11:18" x14ac:dyDescent="0.2">
      <c r="K17687" s="17">
        <v>17678</v>
      </c>
      <c r="L17687" s="50">
        <v>1.6748756634420317E-3</v>
      </c>
      <c r="M17687" s="50">
        <v>1.688699780267763E-3</v>
      </c>
      <c r="N17687" s="50">
        <v>5.1200000000000002E-2</v>
      </c>
      <c r="O17687" s="50">
        <v>5.1400000000000001E-2</v>
      </c>
      <c r="R17687" s="59"/>
    </row>
    <row r="17688" spans="11:18" x14ac:dyDescent="0.2">
      <c r="K17688" s="17">
        <v>17679</v>
      </c>
      <c r="L17688" s="50">
        <v>1.6855118016400564E-3</v>
      </c>
      <c r="M17688" s="50">
        <v>1.6985460607715336E-3</v>
      </c>
      <c r="N17688" s="50">
        <v>4.8000000000000001E-2</v>
      </c>
      <c r="O17688" s="50">
        <v>4.8399999999999999E-2</v>
      </c>
      <c r="R17688" s="59"/>
    </row>
    <row r="17689" spans="11:18" x14ac:dyDescent="0.2">
      <c r="K17689" s="17">
        <v>17680</v>
      </c>
      <c r="L17689" s="50">
        <v>1.899129674129453E-3</v>
      </c>
      <c r="M17689" s="50">
        <v>1.913122343751779E-3</v>
      </c>
      <c r="N17689" s="50">
        <v>5.1400000000000001E-2</v>
      </c>
      <c r="O17689" s="50">
        <v>5.1799999999999999E-2</v>
      </c>
      <c r="R17689" s="59"/>
    </row>
    <row r="17690" spans="11:18" x14ac:dyDescent="0.2">
      <c r="K17690" s="17">
        <v>17681</v>
      </c>
      <c r="L17690" s="50">
        <v>1.6447800554036864E-3</v>
      </c>
      <c r="M17690" s="50">
        <v>1.6580192009130314E-3</v>
      </c>
      <c r="N17690" s="50">
        <v>4.8800000000000003E-2</v>
      </c>
      <c r="O17690" s="50">
        <v>4.9399999999999999E-2</v>
      </c>
      <c r="R17690" s="59"/>
    </row>
    <row r="17691" spans="11:18" x14ac:dyDescent="0.2">
      <c r="K17691" s="17">
        <v>17682</v>
      </c>
      <c r="L17691" s="50">
        <v>1.8730748342952977E-3</v>
      </c>
      <c r="M17691" s="50">
        <v>1.8882329485000056E-3</v>
      </c>
      <c r="N17691" s="50">
        <v>5.6000000000000001E-2</v>
      </c>
      <c r="O17691" s="50">
        <v>5.6800000000000003E-2</v>
      </c>
      <c r="R17691" s="59"/>
    </row>
    <row r="17692" spans="11:18" x14ac:dyDescent="0.2">
      <c r="K17692" s="17">
        <v>17683</v>
      </c>
      <c r="L17692" s="50">
        <v>2.030774586271863E-3</v>
      </c>
      <c r="M17692" s="50">
        <v>2.0461655482871986E-3</v>
      </c>
      <c r="N17692" s="50">
        <v>5.6800000000000003E-2</v>
      </c>
      <c r="O17692" s="50">
        <v>5.7000000000000002E-2</v>
      </c>
      <c r="R17692" s="59"/>
    </row>
    <row r="17693" spans="11:18" x14ac:dyDescent="0.2">
      <c r="K17693" s="17">
        <v>17684</v>
      </c>
      <c r="L17693" s="50">
        <v>1.5163380070630169E-3</v>
      </c>
      <c r="M17693" s="50">
        <v>1.5278988102088063E-3</v>
      </c>
      <c r="N17693" s="50">
        <v>4.2599999999999999E-2</v>
      </c>
      <c r="O17693" s="50">
        <v>4.3200000000000002E-2</v>
      </c>
      <c r="R17693" s="59"/>
    </row>
    <row r="17694" spans="11:18" x14ac:dyDescent="0.2">
      <c r="K17694" s="17">
        <v>17685</v>
      </c>
      <c r="L17694" s="50">
        <v>1.9053964868321707E-3</v>
      </c>
      <c r="M17694" s="50">
        <v>1.9196086055982223E-3</v>
      </c>
      <c r="N17694" s="50">
        <v>5.2400000000000002E-2</v>
      </c>
      <c r="O17694" s="50">
        <v>5.2600000000000001E-2</v>
      </c>
      <c r="R17694" s="59"/>
    </row>
    <row r="17695" spans="11:18" x14ac:dyDescent="0.2">
      <c r="K17695" s="17">
        <v>17686</v>
      </c>
      <c r="L17695" s="50">
        <v>1.8767545374931086E-3</v>
      </c>
      <c r="M17695" s="50">
        <v>1.8905428309268903E-3</v>
      </c>
      <c r="N17695" s="50">
        <v>5.04E-2</v>
      </c>
      <c r="O17695" s="50">
        <v>5.1400000000000001E-2</v>
      </c>
      <c r="R17695" s="59"/>
    </row>
    <row r="17696" spans="11:18" x14ac:dyDescent="0.2">
      <c r="K17696" s="17">
        <v>17687</v>
      </c>
      <c r="L17696" s="50">
        <v>1.6114606728945163E-3</v>
      </c>
      <c r="M17696" s="50">
        <v>1.6245617416077985E-3</v>
      </c>
      <c r="N17696" s="50">
        <v>4.8599999999999997E-2</v>
      </c>
      <c r="O17696" s="50">
        <v>4.8800000000000003E-2</v>
      </c>
      <c r="R17696" s="59"/>
    </row>
    <row r="17697" spans="11:18" x14ac:dyDescent="0.2">
      <c r="K17697" s="17">
        <v>17688</v>
      </c>
      <c r="L17697" s="50">
        <v>1.6511259956015951E-3</v>
      </c>
      <c r="M17697" s="50">
        <v>1.6649480459522167E-3</v>
      </c>
      <c r="N17697" s="50">
        <v>5.1200000000000002E-2</v>
      </c>
      <c r="O17697" s="50">
        <v>5.16E-2</v>
      </c>
      <c r="R17697" s="59"/>
    </row>
    <row r="17698" spans="11:18" x14ac:dyDescent="0.2">
      <c r="K17698" s="17">
        <v>17689</v>
      </c>
      <c r="L17698" s="50">
        <v>1.6534913899530065E-3</v>
      </c>
      <c r="M17698" s="50">
        <v>1.6672912811087062E-3</v>
      </c>
      <c r="N17698" s="50">
        <v>5.1200000000000002E-2</v>
      </c>
      <c r="O17698" s="50">
        <v>5.16E-2</v>
      </c>
      <c r="R17698" s="59"/>
    </row>
    <row r="17699" spans="11:18" x14ac:dyDescent="0.2">
      <c r="K17699" s="17">
        <v>17690</v>
      </c>
      <c r="L17699" s="50">
        <v>1.7201725352288758E-3</v>
      </c>
      <c r="M17699" s="50">
        <v>1.7343224214484035E-3</v>
      </c>
      <c r="N17699" s="50">
        <v>5.2400000000000002E-2</v>
      </c>
      <c r="O17699" s="50">
        <v>5.2600000000000001E-2</v>
      </c>
      <c r="R17699" s="59"/>
    </row>
    <row r="17700" spans="11:18" x14ac:dyDescent="0.2">
      <c r="K17700" s="17">
        <v>17691</v>
      </c>
      <c r="L17700" s="50">
        <v>1.8574955052383445E-3</v>
      </c>
      <c r="M17700" s="50">
        <v>1.8703648657896381E-3</v>
      </c>
      <c r="N17700" s="50">
        <v>4.7399999999999998E-2</v>
      </c>
      <c r="O17700" s="50">
        <v>4.7399999999999998E-2</v>
      </c>
      <c r="R17700" s="59"/>
    </row>
    <row r="17701" spans="11:18" x14ac:dyDescent="0.2">
      <c r="K17701" s="17">
        <v>17692</v>
      </c>
      <c r="L17701" s="50">
        <v>1.8472854384578221E-3</v>
      </c>
      <c r="M17701" s="50">
        <v>1.8610358101673345E-3</v>
      </c>
      <c r="N17701" s="50">
        <v>5.0799999999999998E-2</v>
      </c>
      <c r="O17701" s="50">
        <v>5.0999999999999997E-2</v>
      </c>
      <c r="R17701" s="59"/>
    </row>
    <row r="17702" spans="11:18" x14ac:dyDescent="0.2">
      <c r="K17702" s="17">
        <v>17693</v>
      </c>
      <c r="L17702" s="50">
        <v>1.4203010760069224E-3</v>
      </c>
      <c r="M17702" s="50">
        <v>1.4320611986489628E-3</v>
      </c>
      <c r="N17702" s="50">
        <v>4.36E-2</v>
      </c>
      <c r="O17702" s="50">
        <v>4.3799999999999999E-2</v>
      </c>
      <c r="R17702" s="59"/>
    </row>
    <row r="17703" spans="11:18" x14ac:dyDescent="0.2">
      <c r="K17703" s="17">
        <v>17694</v>
      </c>
      <c r="L17703" s="50">
        <v>1.8450053340655971E-3</v>
      </c>
      <c r="M17703" s="50">
        <v>1.8602446570865816E-3</v>
      </c>
      <c r="N17703" s="50">
        <v>5.62E-2</v>
      </c>
      <c r="O17703" s="50">
        <v>5.6800000000000003E-2</v>
      </c>
      <c r="R17703" s="59"/>
    </row>
    <row r="17704" spans="11:18" x14ac:dyDescent="0.2">
      <c r="K17704" s="17">
        <v>17695</v>
      </c>
      <c r="L17704" s="50">
        <v>1.6527317017955199E-3</v>
      </c>
      <c r="M17704" s="50">
        <v>1.6657418193036478E-3</v>
      </c>
      <c r="N17704" s="50">
        <v>4.8000000000000001E-2</v>
      </c>
      <c r="O17704" s="50">
        <v>4.8399999999999999E-2</v>
      </c>
      <c r="R17704" s="59"/>
    </row>
    <row r="17705" spans="11:18" x14ac:dyDescent="0.2">
      <c r="K17705" s="17">
        <v>17696</v>
      </c>
      <c r="L17705" s="50">
        <v>1.8174287337434476E-3</v>
      </c>
      <c r="M17705" s="50">
        <v>1.8320092238395893E-3</v>
      </c>
      <c r="N17705" s="50">
        <v>5.3999999999999999E-2</v>
      </c>
      <c r="O17705" s="50">
        <v>5.4199999999999998E-2</v>
      </c>
      <c r="R17705" s="59"/>
    </row>
    <row r="17706" spans="11:18" x14ac:dyDescent="0.2">
      <c r="K17706" s="17">
        <v>17697</v>
      </c>
      <c r="L17706" s="50">
        <v>1.7725031760125155E-3</v>
      </c>
      <c r="M17706" s="50">
        <v>1.7862240434122296E-3</v>
      </c>
      <c r="N17706" s="50">
        <v>5.0799999999999998E-2</v>
      </c>
      <c r="O17706" s="50">
        <v>5.0799999999999998E-2</v>
      </c>
      <c r="R17706" s="59"/>
    </row>
    <row r="17707" spans="11:18" x14ac:dyDescent="0.2">
      <c r="K17707" s="17">
        <v>17698</v>
      </c>
      <c r="L17707" s="50">
        <v>1.7632450493153542E-3</v>
      </c>
      <c r="M17707" s="50">
        <v>1.7772223959028081E-3</v>
      </c>
      <c r="N17707" s="50">
        <v>5.1799999999999999E-2</v>
      </c>
      <c r="O17707" s="50">
        <v>5.1999999999999998E-2</v>
      </c>
      <c r="R17707" s="59"/>
    </row>
    <row r="17708" spans="11:18" x14ac:dyDescent="0.2">
      <c r="K17708" s="17">
        <v>17699</v>
      </c>
      <c r="L17708" s="50">
        <v>2.1201229196828792E-3</v>
      </c>
      <c r="M17708" s="50">
        <v>2.135339098584735E-3</v>
      </c>
      <c r="N17708" s="50">
        <v>5.6000000000000001E-2</v>
      </c>
      <c r="O17708" s="50">
        <v>5.62E-2</v>
      </c>
      <c r="R17708" s="59"/>
    </row>
    <row r="17709" spans="11:18" x14ac:dyDescent="0.2">
      <c r="K17709" s="17">
        <v>17700</v>
      </c>
      <c r="L17709" s="50">
        <v>1.6143387961406945E-3</v>
      </c>
      <c r="M17709" s="50">
        <v>1.6282146791544679E-3</v>
      </c>
      <c r="N17709" s="50">
        <v>5.16E-2</v>
      </c>
      <c r="O17709" s="50">
        <v>5.16E-2</v>
      </c>
      <c r="R17709" s="59"/>
    </row>
    <row r="17710" spans="11:18" x14ac:dyDescent="0.2">
      <c r="K17710" s="17">
        <v>17701</v>
      </c>
      <c r="L17710" s="50">
        <v>1.62402571182512E-3</v>
      </c>
      <c r="M17710" s="50">
        <v>1.6368802450345893E-3</v>
      </c>
      <c r="N17710" s="50">
        <v>4.7399999999999998E-2</v>
      </c>
      <c r="O17710" s="50">
        <v>4.7800000000000002E-2</v>
      </c>
      <c r="R17710" s="59"/>
    </row>
    <row r="17711" spans="11:18" x14ac:dyDescent="0.2">
      <c r="K17711" s="17">
        <v>17702</v>
      </c>
      <c r="L17711" s="50">
        <v>1.7897054400957877E-3</v>
      </c>
      <c r="M17711" s="50">
        <v>1.803269282000609E-3</v>
      </c>
      <c r="N17711" s="50">
        <v>0.05</v>
      </c>
      <c r="O17711" s="50">
        <v>5.0200000000000002E-2</v>
      </c>
      <c r="R17711" s="59"/>
    </row>
    <row r="17712" spans="11:18" x14ac:dyDescent="0.2">
      <c r="K17712" s="17">
        <v>17703</v>
      </c>
      <c r="L17712" s="50">
        <v>1.8496725988673037E-3</v>
      </c>
      <c r="M17712" s="50">
        <v>1.8653538636018703E-3</v>
      </c>
      <c r="N17712" s="50">
        <v>5.8200000000000002E-2</v>
      </c>
      <c r="O17712" s="50">
        <v>5.8599999999999999E-2</v>
      </c>
      <c r="R17712" s="59"/>
    </row>
    <row r="17713" spans="11:18" x14ac:dyDescent="0.2">
      <c r="K17713" s="17">
        <v>17704</v>
      </c>
      <c r="L17713" s="50">
        <v>1.6697904967552372E-3</v>
      </c>
      <c r="M17713" s="50">
        <v>1.684345490584773E-3</v>
      </c>
      <c r="N17713" s="50">
        <v>5.3999999999999999E-2</v>
      </c>
      <c r="O17713" s="50">
        <v>5.4199999999999998E-2</v>
      </c>
      <c r="R17713" s="59"/>
    </row>
    <row r="17714" spans="11:18" x14ac:dyDescent="0.2">
      <c r="K17714" s="17">
        <v>17705</v>
      </c>
      <c r="L17714" s="50">
        <v>1.8243850024114729E-3</v>
      </c>
      <c r="M17714" s="50">
        <v>1.8391730385680382E-3</v>
      </c>
      <c r="N17714" s="50">
        <v>5.4600000000000003E-2</v>
      </c>
      <c r="O17714" s="50">
        <v>5.5199999999999999E-2</v>
      </c>
      <c r="R17714" s="59"/>
    </row>
    <row r="17715" spans="11:18" x14ac:dyDescent="0.2">
      <c r="K17715" s="17">
        <v>17706</v>
      </c>
      <c r="L17715" s="50">
        <v>1.5908700950974274E-3</v>
      </c>
      <c r="M17715" s="50">
        <v>1.6042472075535634E-3</v>
      </c>
      <c r="N17715" s="50">
        <v>4.9399999999999999E-2</v>
      </c>
      <c r="O17715" s="50">
        <v>4.9799999999999997E-2</v>
      </c>
      <c r="R17715" s="59"/>
    </row>
    <row r="17716" spans="11:18" x14ac:dyDescent="0.2">
      <c r="K17716" s="17">
        <v>17707</v>
      </c>
      <c r="L17716" s="50">
        <v>1.7776511558680031E-3</v>
      </c>
      <c r="M17716" s="50">
        <v>1.7925780502068658E-3</v>
      </c>
      <c r="N17716" s="50">
        <v>5.5199999999999999E-2</v>
      </c>
      <c r="O17716" s="50">
        <v>5.5599999999999997E-2</v>
      </c>
      <c r="R17716" s="59"/>
    </row>
    <row r="17717" spans="11:18" x14ac:dyDescent="0.2">
      <c r="K17717" s="17">
        <v>17708</v>
      </c>
      <c r="L17717" s="50">
        <v>1.5646529667948886E-3</v>
      </c>
      <c r="M17717" s="50">
        <v>1.5780216251240738E-3</v>
      </c>
      <c r="N17717" s="50">
        <v>4.9200000000000001E-2</v>
      </c>
      <c r="O17717" s="50">
        <v>5.0200000000000002E-2</v>
      </c>
      <c r="R17717" s="59"/>
    </row>
    <row r="17718" spans="11:18" x14ac:dyDescent="0.2">
      <c r="K17718" s="17">
        <v>17709</v>
      </c>
      <c r="L17718" s="50">
        <v>1.7999248485677207E-3</v>
      </c>
      <c r="M17718" s="50">
        <v>1.8146903752967703E-3</v>
      </c>
      <c r="N17718" s="50">
        <v>5.4800000000000001E-2</v>
      </c>
      <c r="O17718" s="50">
        <v>5.5E-2</v>
      </c>
      <c r="R17718" s="59"/>
    </row>
    <row r="17719" spans="11:18" x14ac:dyDescent="0.2">
      <c r="K17719" s="17">
        <v>17710</v>
      </c>
      <c r="L17719" s="50">
        <v>1.6456784234216255E-3</v>
      </c>
      <c r="M17719" s="50">
        <v>1.6587325799875448E-3</v>
      </c>
      <c r="N17719" s="50">
        <v>4.8000000000000001E-2</v>
      </c>
      <c r="O17719" s="50">
        <v>4.8800000000000003E-2</v>
      </c>
      <c r="R17719" s="59"/>
    </row>
    <row r="17720" spans="11:18" x14ac:dyDescent="0.2">
      <c r="K17720" s="17">
        <v>17711</v>
      </c>
      <c r="L17720" s="50">
        <v>1.7898537987067478E-3</v>
      </c>
      <c r="M17720" s="50">
        <v>1.8032182550704605E-3</v>
      </c>
      <c r="N17720" s="50">
        <v>4.9399999999999999E-2</v>
      </c>
      <c r="O17720" s="50">
        <v>4.9399999999999999E-2</v>
      </c>
      <c r="R17720" s="59"/>
    </row>
    <row r="17721" spans="11:18" x14ac:dyDescent="0.2">
      <c r="K17721" s="17">
        <v>17712</v>
      </c>
      <c r="L17721" s="50">
        <v>1.7313534153606473E-3</v>
      </c>
      <c r="M17721" s="50">
        <v>1.7450607795542676E-3</v>
      </c>
      <c r="N17721" s="50">
        <v>5.0799999999999998E-2</v>
      </c>
      <c r="O17721" s="50">
        <v>5.0799999999999998E-2</v>
      </c>
      <c r="R17721" s="59"/>
    </row>
    <row r="17722" spans="11:18" x14ac:dyDescent="0.2">
      <c r="K17722" s="17">
        <v>17713</v>
      </c>
      <c r="L17722" s="50">
        <v>1.6196744121029238E-3</v>
      </c>
      <c r="M17722" s="50">
        <v>1.6334703227264072E-3</v>
      </c>
      <c r="N17722" s="50">
        <v>5.0999999999999997E-2</v>
      </c>
      <c r="O17722" s="50">
        <v>5.1400000000000001E-2</v>
      </c>
      <c r="R17722" s="59"/>
    </row>
    <row r="17723" spans="11:18" x14ac:dyDescent="0.2">
      <c r="K17723" s="17">
        <v>17714</v>
      </c>
      <c r="L17723" s="50">
        <v>1.7907491756348599E-3</v>
      </c>
      <c r="M17723" s="50">
        <v>1.8048559258847653E-3</v>
      </c>
      <c r="N17723" s="50">
        <v>5.1999999999999998E-2</v>
      </c>
      <c r="O17723" s="50">
        <v>5.2400000000000002E-2</v>
      </c>
      <c r="R17723" s="59"/>
    </row>
    <row r="17724" spans="11:18" x14ac:dyDescent="0.2">
      <c r="K17724" s="17">
        <v>17715</v>
      </c>
      <c r="L17724" s="50">
        <v>1.9148202282681431E-3</v>
      </c>
      <c r="M17724" s="50">
        <v>1.9304381091959949E-3</v>
      </c>
      <c r="N17724" s="50">
        <v>5.7799999999999997E-2</v>
      </c>
      <c r="O17724" s="50">
        <v>5.8200000000000002E-2</v>
      </c>
      <c r="R17724" s="59"/>
    </row>
    <row r="17725" spans="11:18" x14ac:dyDescent="0.2">
      <c r="K17725" s="17">
        <v>17716</v>
      </c>
      <c r="L17725" s="50">
        <v>1.7693634653163383E-3</v>
      </c>
      <c r="M17725" s="50">
        <v>1.783083302426692E-3</v>
      </c>
      <c r="N17725" s="50">
        <v>5.0799999999999998E-2</v>
      </c>
      <c r="O17725" s="50">
        <v>5.0799999999999998E-2</v>
      </c>
      <c r="R17725" s="59"/>
    </row>
    <row r="17726" spans="11:18" x14ac:dyDescent="0.2">
      <c r="K17726" s="17">
        <v>17717</v>
      </c>
      <c r="L17726" s="50">
        <v>1.6989572019949517E-3</v>
      </c>
      <c r="M17726" s="50">
        <v>1.7126898075765173E-3</v>
      </c>
      <c r="N17726" s="50">
        <v>5.0599999999999999E-2</v>
      </c>
      <c r="O17726" s="50">
        <v>5.1200000000000002E-2</v>
      </c>
      <c r="R17726" s="59"/>
    </row>
    <row r="17727" spans="11:18" x14ac:dyDescent="0.2">
      <c r="K17727" s="17">
        <v>17718</v>
      </c>
      <c r="L17727" s="50">
        <v>1.6485837149699649E-3</v>
      </c>
      <c r="M17727" s="50">
        <v>1.6618597838703184E-3</v>
      </c>
      <c r="N17727" s="50">
        <v>4.9200000000000001E-2</v>
      </c>
      <c r="O17727" s="50">
        <v>4.9399999999999999E-2</v>
      </c>
      <c r="R17727" s="59"/>
    </row>
    <row r="17728" spans="11:18" x14ac:dyDescent="0.2">
      <c r="K17728" s="17">
        <v>17719</v>
      </c>
      <c r="L17728" s="50">
        <v>1.5104548129575587E-3</v>
      </c>
      <c r="M17728" s="50">
        <v>1.5226930005527144E-3</v>
      </c>
      <c r="N17728" s="50">
        <v>4.5400000000000003E-2</v>
      </c>
      <c r="O17728" s="50">
        <v>4.5400000000000003E-2</v>
      </c>
      <c r="R17728" s="59"/>
    </row>
    <row r="17729" spans="11:18" x14ac:dyDescent="0.2">
      <c r="K17729" s="17">
        <v>17720</v>
      </c>
      <c r="L17729" s="50">
        <v>1.8129643356488974E-3</v>
      </c>
      <c r="M17729" s="50">
        <v>1.8278689663536419E-3</v>
      </c>
      <c r="N17729" s="50">
        <v>5.5199999999999999E-2</v>
      </c>
      <c r="O17729" s="50">
        <v>5.5399999999999998E-2</v>
      </c>
      <c r="R17729" s="59"/>
    </row>
    <row r="17730" spans="11:18" x14ac:dyDescent="0.2">
      <c r="K17730" s="17">
        <v>17721</v>
      </c>
      <c r="L17730" s="50">
        <v>1.6246019837018628E-3</v>
      </c>
      <c r="M17730" s="50">
        <v>1.6382743176411268E-3</v>
      </c>
      <c r="N17730" s="50">
        <v>5.0799999999999998E-2</v>
      </c>
      <c r="O17730" s="50">
        <v>5.0799999999999998E-2</v>
      </c>
      <c r="R17730" s="59"/>
    </row>
    <row r="17731" spans="11:18" x14ac:dyDescent="0.2">
      <c r="K17731" s="17">
        <v>17722</v>
      </c>
      <c r="L17731" s="50">
        <v>1.8986627384869137E-3</v>
      </c>
      <c r="M17731" s="50">
        <v>1.9127353802540611E-3</v>
      </c>
      <c r="N17731" s="50">
        <v>5.1999999999999998E-2</v>
      </c>
      <c r="O17731" s="50">
        <v>5.1999999999999998E-2</v>
      </c>
      <c r="R17731" s="59"/>
    </row>
    <row r="17732" spans="11:18" x14ac:dyDescent="0.2">
      <c r="K17732" s="17">
        <v>17723</v>
      </c>
      <c r="L17732" s="50">
        <v>1.990282010624094E-3</v>
      </c>
      <c r="M17732" s="50">
        <v>2.004863810839059E-3</v>
      </c>
      <c r="N17732" s="50">
        <v>5.3600000000000002E-2</v>
      </c>
      <c r="O17732" s="50">
        <v>5.4199999999999998E-2</v>
      </c>
      <c r="R17732" s="59"/>
    </row>
    <row r="17733" spans="11:18" x14ac:dyDescent="0.2">
      <c r="K17733" s="17">
        <v>17724</v>
      </c>
      <c r="L17733" s="50">
        <v>1.7175416193282466E-3</v>
      </c>
      <c r="M17733" s="50">
        <v>1.7320721188808677E-3</v>
      </c>
      <c r="N17733" s="50">
        <v>5.3999999999999999E-2</v>
      </c>
      <c r="O17733" s="50">
        <v>5.3999999999999999E-2</v>
      </c>
      <c r="R17733" s="59"/>
    </row>
    <row r="17734" spans="11:18" x14ac:dyDescent="0.2">
      <c r="K17734" s="17">
        <v>17725</v>
      </c>
      <c r="L17734" s="50">
        <v>2.0440633951914673E-3</v>
      </c>
      <c r="M17734" s="50">
        <v>2.059302497046246E-3</v>
      </c>
      <c r="N17734" s="50">
        <v>5.6000000000000001E-2</v>
      </c>
      <c r="O17734" s="50">
        <v>5.6399999999999999E-2</v>
      </c>
      <c r="R17734" s="59"/>
    </row>
    <row r="17735" spans="11:18" x14ac:dyDescent="0.2">
      <c r="K17735" s="17">
        <v>17726</v>
      </c>
      <c r="L17735" s="50">
        <v>1.829866542253266E-3</v>
      </c>
      <c r="M17735" s="50">
        <v>1.8438757860460451E-3</v>
      </c>
      <c r="N17735" s="50">
        <v>5.16E-2</v>
      </c>
      <c r="O17735" s="50">
        <v>5.1999999999999998E-2</v>
      </c>
      <c r="R17735" s="59"/>
    </row>
    <row r="17736" spans="11:18" x14ac:dyDescent="0.2">
      <c r="K17736" s="17">
        <v>17727</v>
      </c>
      <c r="L17736" s="50">
        <v>1.6421173373579112E-3</v>
      </c>
      <c r="M17736" s="50">
        <v>1.6557096140670776E-3</v>
      </c>
      <c r="N17736" s="50">
        <v>5.0200000000000002E-2</v>
      </c>
      <c r="O17736" s="50">
        <v>5.0999999999999997E-2</v>
      </c>
      <c r="R17736" s="59"/>
    </row>
    <row r="17737" spans="11:18" x14ac:dyDescent="0.2">
      <c r="K17737" s="17">
        <v>17728</v>
      </c>
      <c r="L17737" s="50">
        <v>1.5759126282269818E-3</v>
      </c>
      <c r="M17737" s="50">
        <v>1.5893518241994694E-3</v>
      </c>
      <c r="N17737" s="50">
        <v>4.9799999999999997E-2</v>
      </c>
      <c r="O17737" s="50">
        <v>5.0200000000000002E-2</v>
      </c>
      <c r="R17737" s="59"/>
    </row>
    <row r="17738" spans="11:18" x14ac:dyDescent="0.2">
      <c r="K17738" s="17">
        <v>17729</v>
      </c>
      <c r="L17738" s="50">
        <v>1.5769240158595994E-3</v>
      </c>
      <c r="M17738" s="50">
        <v>1.5890692967241804E-3</v>
      </c>
      <c r="N17738" s="50">
        <v>4.48E-2</v>
      </c>
      <c r="O17738" s="50">
        <v>4.4999999999999998E-2</v>
      </c>
      <c r="R17738" s="59"/>
    </row>
    <row r="17739" spans="11:18" x14ac:dyDescent="0.2">
      <c r="K17739" s="17">
        <v>17730</v>
      </c>
      <c r="L17739" s="50">
        <v>1.8633485159268741E-3</v>
      </c>
      <c r="M17739" s="50">
        <v>1.8778198492545009E-3</v>
      </c>
      <c r="N17739" s="50">
        <v>5.3199999999999997E-2</v>
      </c>
      <c r="O17739" s="50">
        <v>5.3800000000000001E-2</v>
      </c>
      <c r="R17739" s="59"/>
    </row>
    <row r="17740" spans="11:18" x14ac:dyDescent="0.2">
      <c r="K17740" s="17">
        <v>17731</v>
      </c>
      <c r="L17740" s="50">
        <v>1.8612482245496664E-3</v>
      </c>
      <c r="M17740" s="50">
        <v>1.8762397149531321E-3</v>
      </c>
      <c r="N17740" s="50">
        <v>5.5599999999999997E-2</v>
      </c>
      <c r="O17740" s="50">
        <v>5.5599999999999997E-2</v>
      </c>
      <c r="R17740" s="59"/>
    </row>
    <row r="17741" spans="11:18" x14ac:dyDescent="0.2">
      <c r="K17741" s="17">
        <v>17732</v>
      </c>
      <c r="L17741" s="50">
        <v>1.7959936722233664E-3</v>
      </c>
      <c r="M17741" s="50">
        <v>1.8102597935302719E-3</v>
      </c>
      <c r="N17741" s="50">
        <v>5.2600000000000001E-2</v>
      </c>
      <c r="O17741" s="50">
        <v>5.3199999999999997E-2</v>
      </c>
      <c r="R17741" s="59"/>
    </row>
    <row r="17742" spans="11:18" x14ac:dyDescent="0.2">
      <c r="K17742" s="17">
        <v>17733</v>
      </c>
      <c r="L17742" s="50">
        <v>1.7947106768643601E-3</v>
      </c>
      <c r="M17742" s="50">
        <v>1.8091577910684322E-3</v>
      </c>
      <c r="N17742" s="50">
        <v>5.3400000000000003E-2</v>
      </c>
      <c r="O17742" s="50">
        <v>5.3600000000000002E-2</v>
      </c>
      <c r="R17742" s="59"/>
    </row>
    <row r="17743" spans="11:18" x14ac:dyDescent="0.2">
      <c r="K17743" s="17">
        <v>17734</v>
      </c>
      <c r="L17743" s="50">
        <v>2.0413601382831725E-3</v>
      </c>
      <c r="M17743" s="50">
        <v>2.0571460622649277E-3</v>
      </c>
      <c r="N17743" s="50">
        <v>5.8400000000000001E-2</v>
      </c>
      <c r="O17743" s="50">
        <v>5.8599999999999999E-2</v>
      </c>
      <c r="R17743" s="59"/>
    </row>
    <row r="17744" spans="11:18" x14ac:dyDescent="0.2">
      <c r="K17744" s="17">
        <v>17735</v>
      </c>
      <c r="L17744" s="50">
        <v>1.6927214916679003E-3</v>
      </c>
      <c r="M17744" s="50">
        <v>1.7062160681576397E-3</v>
      </c>
      <c r="N17744" s="50">
        <v>0.05</v>
      </c>
      <c r="O17744" s="50">
        <v>5.0200000000000002E-2</v>
      </c>
      <c r="R17744" s="59"/>
    </row>
    <row r="17745" spans="11:18" x14ac:dyDescent="0.2">
      <c r="K17745" s="17">
        <v>17736</v>
      </c>
      <c r="L17745" s="50">
        <v>1.641407422533986E-3</v>
      </c>
      <c r="M17745" s="50">
        <v>1.6547732132045337E-3</v>
      </c>
      <c r="N17745" s="50">
        <v>4.9399999999999999E-2</v>
      </c>
      <c r="O17745" s="50">
        <v>4.9599999999999998E-2</v>
      </c>
      <c r="R17745" s="59"/>
    </row>
    <row r="17746" spans="11:18" x14ac:dyDescent="0.2">
      <c r="K17746" s="17">
        <v>17737</v>
      </c>
      <c r="L17746" s="50">
        <v>1.7968725152017076E-3</v>
      </c>
      <c r="M17746" s="50">
        <v>1.8105086273120495E-3</v>
      </c>
      <c r="N17746" s="50">
        <v>4.9799999999999997E-2</v>
      </c>
      <c r="O17746" s="50">
        <v>5.0799999999999998E-2</v>
      </c>
      <c r="R17746" s="59"/>
    </row>
    <row r="17747" spans="11:18" x14ac:dyDescent="0.2">
      <c r="K17747" s="17">
        <v>17738</v>
      </c>
      <c r="L17747" s="50">
        <v>1.7397959366742698E-3</v>
      </c>
      <c r="M17747" s="50">
        <v>1.7541911004312861E-3</v>
      </c>
      <c r="N17747" s="50">
        <v>5.3400000000000003E-2</v>
      </c>
      <c r="O17747" s="50">
        <v>5.3600000000000002E-2</v>
      </c>
      <c r="R17747" s="59"/>
    </row>
    <row r="17748" spans="11:18" x14ac:dyDescent="0.2">
      <c r="K17748" s="17">
        <v>17739</v>
      </c>
      <c r="L17748" s="50">
        <v>1.7478351669156975E-3</v>
      </c>
      <c r="M17748" s="50">
        <v>1.7619617733960879E-3</v>
      </c>
      <c r="N17748" s="50">
        <v>5.2400000000000002E-2</v>
      </c>
      <c r="O17748" s="50">
        <v>5.2400000000000002E-2</v>
      </c>
      <c r="R17748" s="59"/>
    </row>
    <row r="17749" spans="11:18" x14ac:dyDescent="0.2">
      <c r="K17749" s="17">
        <v>17740</v>
      </c>
      <c r="L17749" s="50">
        <v>1.7814516286716721E-3</v>
      </c>
      <c r="M17749" s="50">
        <v>1.7956393942581297E-3</v>
      </c>
      <c r="N17749" s="50">
        <v>5.2400000000000002E-2</v>
      </c>
      <c r="O17749" s="50">
        <v>5.28E-2</v>
      </c>
      <c r="R17749" s="59"/>
    </row>
    <row r="17750" spans="11:18" x14ac:dyDescent="0.2">
      <c r="K17750" s="17">
        <v>17741</v>
      </c>
      <c r="L17750" s="50">
        <v>1.8546156214619962E-3</v>
      </c>
      <c r="M17750" s="50">
        <v>1.8692155996081386E-3</v>
      </c>
      <c r="N17750" s="50">
        <v>5.3999999999999999E-2</v>
      </c>
      <c r="O17750" s="50">
        <v>5.4399999999999997E-2</v>
      </c>
      <c r="R17750" s="59"/>
    </row>
    <row r="17751" spans="11:18" x14ac:dyDescent="0.2">
      <c r="K17751" s="17">
        <v>17742</v>
      </c>
      <c r="L17751" s="50">
        <v>1.5753081091751215E-3</v>
      </c>
      <c r="M17751" s="50">
        <v>1.588488779306396E-3</v>
      </c>
      <c r="N17751" s="50">
        <v>4.8800000000000003E-2</v>
      </c>
      <c r="O17751" s="50">
        <v>4.9200000000000001E-2</v>
      </c>
      <c r="R17751" s="59"/>
    </row>
    <row r="17752" spans="11:18" x14ac:dyDescent="0.2">
      <c r="K17752" s="17">
        <v>17743</v>
      </c>
      <c r="L17752" s="50">
        <v>1.718422760623186E-3</v>
      </c>
      <c r="M17752" s="50">
        <v>1.7317120478148762E-3</v>
      </c>
      <c r="N17752" s="50">
        <v>4.9200000000000001E-2</v>
      </c>
      <c r="O17752" s="50">
        <v>4.9200000000000001E-2</v>
      </c>
      <c r="R17752" s="59"/>
    </row>
    <row r="17753" spans="11:18" x14ac:dyDescent="0.2">
      <c r="K17753" s="17">
        <v>17744</v>
      </c>
      <c r="L17753" s="50">
        <v>1.7923408487869423E-3</v>
      </c>
      <c r="M17753" s="50">
        <v>1.806377705070349E-3</v>
      </c>
      <c r="N17753" s="50">
        <v>5.1799999999999999E-2</v>
      </c>
      <c r="O17753" s="50">
        <v>5.1999999999999998E-2</v>
      </c>
      <c r="R17753" s="59"/>
    </row>
    <row r="17754" spans="11:18" x14ac:dyDescent="0.2">
      <c r="K17754" s="17">
        <v>17745</v>
      </c>
      <c r="L17754" s="50">
        <v>1.5934641705346755E-3</v>
      </c>
      <c r="M17754" s="50">
        <v>1.6071284938738845E-3</v>
      </c>
      <c r="N17754" s="50">
        <v>5.04E-2</v>
      </c>
      <c r="O17754" s="50">
        <v>5.0999999999999997E-2</v>
      </c>
      <c r="R17754" s="59"/>
    </row>
    <row r="17755" spans="11:18" x14ac:dyDescent="0.2">
      <c r="K17755" s="17">
        <v>17746</v>
      </c>
      <c r="L17755" s="50">
        <v>1.8193785583011063E-3</v>
      </c>
      <c r="M17755" s="50">
        <v>1.8336141203247017E-3</v>
      </c>
      <c r="N17755" s="50">
        <v>5.2600000000000001E-2</v>
      </c>
      <c r="O17755" s="50">
        <v>5.28E-2</v>
      </c>
      <c r="R17755" s="59"/>
    </row>
    <row r="17756" spans="11:18" x14ac:dyDescent="0.2">
      <c r="K17756" s="17">
        <v>17747</v>
      </c>
      <c r="L17756" s="50">
        <v>1.6588020746296753E-3</v>
      </c>
      <c r="M17756" s="50">
        <v>1.6723439187758924E-3</v>
      </c>
      <c r="N17756" s="50">
        <v>5.0200000000000002E-2</v>
      </c>
      <c r="O17756" s="50">
        <v>5.0599999999999999E-2</v>
      </c>
      <c r="R17756" s="59"/>
    </row>
    <row r="17757" spans="11:18" x14ac:dyDescent="0.2">
      <c r="K17757" s="17">
        <v>17748</v>
      </c>
      <c r="L17757" s="50">
        <v>1.6062868672977362E-3</v>
      </c>
      <c r="M17757" s="50">
        <v>1.6198461934890144E-3</v>
      </c>
      <c r="N17757" s="50">
        <v>5.0200000000000002E-2</v>
      </c>
      <c r="O17757" s="50">
        <v>5.0599999999999999E-2</v>
      </c>
      <c r="R17757" s="59"/>
    </row>
    <row r="17758" spans="11:18" x14ac:dyDescent="0.2">
      <c r="K17758" s="17">
        <v>17749</v>
      </c>
      <c r="L17758" s="50">
        <v>1.6676067847057798E-3</v>
      </c>
      <c r="M17758" s="50">
        <v>1.6803780481460993E-3</v>
      </c>
      <c r="N17758" s="50">
        <v>4.7E-2</v>
      </c>
      <c r="O17758" s="50">
        <v>4.7600000000000003E-2</v>
      </c>
      <c r="R17758" s="59"/>
    </row>
    <row r="17759" spans="11:18" x14ac:dyDescent="0.2">
      <c r="K17759" s="17">
        <v>17750</v>
      </c>
      <c r="L17759" s="50">
        <v>1.5759916213649488E-3</v>
      </c>
      <c r="M17759" s="50">
        <v>1.5901245262061746E-3</v>
      </c>
      <c r="N17759" s="50">
        <v>5.2400000000000002E-2</v>
      </c>
      <c r="O17759" s="50">
        <v>5.28E-2</v>
      </c>
      <c r="R17759" s="59"/>
    </row>
    <row r="17760" spans="11:18" x14ac:dyDescent="0.2">
      <c r="K17760" s="17">
        <v>17751</v>
      </c>
      <c r="L17760" s="50">
        <v>1.8161781963417212E-3</v>
      </c>
      <c r="M17760" s="50">
        <v>1.8299520340024503E-3</v>
      </c>
      <c r="N17760" s="50">
        <v>5.0799999999999998E-2</v>
      </c>
      <c r="O17760" s="50">
        <v>5.0999999999999997E-2</v>
      </c>
      <c r="R17760" s="59"/>
    </row>
    <row r="17761" spans="11:18" x14ac:dyDescent="0.2">
      <c r="K17761" s="17">
        <v>17752</v>
      </c>
      <c r="L17761" s="50">
        <v>1.4815891469665489E-3</v>
      </c>
      <c r="M17761" s="50">
        <v>1.4943486815882413E-3</v>
      </c>
      <c r="N17761" s="50">
        <v>4.7199999999999999E-2</v>
      </c>
      <c r="O17761" s="50">
        <v>4.7600000000000003E-2</v>
      </c>
      <c r="R17761" s="59"/>
    </row>
    <row r="17762" spans="11:18" x14ac:dyDescent="0.2">
      <c r="K17762" s="17">
        <v>17753</v>
      </c>
      <c r="L17762" s="50">
        <v>1.771630640479625E-3</v>
      </c>
      <c r="M17762" s="50">
        <v>1.786262280521549E-3</v>
      </c>
      <c r="N17762" s="50">
        <v>5.4199999999999998E-2</v>
      </c>
      <c r="O17762" s="50">
        <v>5.4399999999999997E-2</v>
      </c>
      <c r="R17762" s="59"/>
    </row>
    <row r="17763" spans="11:18" x14ac:dyDescent="0.2">
      <c r="K17763" s="17">
        <v>17754</v>
      </c>
      <c r="L17763" s="50">
        <v>1.6628932110657711E-3</v>
      </c>
      <c r="M17763" s="50">
        <v>1.6758849382142007E-3</v>
      </c>
      <c r="N17763" s="50">
        <v>4.7800000000000002E-2</v>
      </c>
      <c r="O17763" s="50">
        <v>4.8399999999999999E-2</v>
      </c>
      <c r="R17763" s="59"/>
    </row>
    <row r="17764" spans="11:18" x14ac:dyDescent="0.2">
      <c r="K17764" s="17">
        <v>17755</v>
      </c>
      <c r="L17764" s="50">
        <v>1.7479207089891038E-3</v>
      </c>
      <c r="M17764" s="50">
        <v>1.761219675869565E-3</v>
      </c>
      <c r="N17764" s="50">
        <v>4.9200000000000001E-2</v>
      </c>
      <c r="O17764" s="50">
        <v>4.9200000000000001E-2</v>
      </c>
      <c r="R17764" s="59"/>
    </row>
    <row r="17765" spans="11:18" x14ac:dyDescent="0.2">
      <c r="K17765" s="17">
        <v>17756</v>
      </c>
      <c r="L17765" s="50">
        <v>1.5377253364332083E-3</v>
      </c>
      <c r="M17765" s="50">
        <v>1.551352223322338E-3</v>
      </c>
      <c r="N17765" s="50">
        <v>5.04E-2</v>
      </c>
      <c r="O17765" s="50">
        <v>5.0999999999999997E-2</v>
      </c>
      <c r="R17765" s="59"/>
    </row>
    <row r="17766" spans="11:18" x14ac:dyDescent="0.2">
      <c r="K17766" s="17">
        <v>17757</v>
      </c>
      <c r="L17766" s="50">
        <v>1.901704293410778E-3</v>
      </c>
      <c r="M17766" s="50">
        <v>1.9156927187291629E-3</v>
      </c>
      <c r="N17766" s="50">
        <v>5.16E-2</v>
      </c>
      <c r="O17766" s="50">
        <v>5.1799999999999999E-2</v>
      </c>
      <c r="R17766" s="59"/>
    </row>
    <row r="17767" spans="11:18" x14ac:dyDescent="0.2">
      <c r="K17767" s="17">
        <v>17758</v>
      </c>
      <c r="L17767" s="50">
        <v>1.6154356021357923E-3</v>
      </c>
      <c r="M17767" s="50">
        <v>1.6296192583068433E-3</v>
      </c>
      <c r="N17767" s="50">
        <v>5.2600000000000001E-2</v>
      </c>
      <c r="O17767" s="50">
        <v>5.2999999999999999E-2</v>
      </c>
      <c r="R17767" s="59"/>
    </row>
    <row r="17768" spans="11:18" x14ac:dyDescent="0.2">
      <c r="K17768" s="17">
        <v>17759</v>
      </c>
      <c r="L17768" s="50">
        <v>1.406165738860843E-3</v>
      </c>
      <c r="M17768" s="50">
        <v>1.4196888259717694E-3</v>
      </c>
      <c r="N17768" s="50">
        <v>5.0200000000000002E-2</v>
      </c>
      <c r="O17768" s="50">
        <v>5.0999999999999997E-2</v>
      </c>
      <c r="R17768" s="59"/>
    </row>
    <row r="17769" spans="11:18" x14ac:dyDescent="0.2">
      <c r="K17769" s="17">
        <v>17760</v>
      </c>
      <c r="L17769" s="50">
        <v>1.8473084144463733E-3</v>
      </c>
      <c r="M17769" s="50">
        <v>1.8612643834572708E-3</v>
      </c>
      <c r="N17769" s="50">
        <v>5.16E-2</v>
      </c>
      <c r="O17769" s="50">
        <v>5.1799999999999999E-2</v>
      </c>
      <c r="R17769" s="59"/>
    </row>
    <row r="17770" spans="11:18" x14ac:dyDescent="0.2">
      <c r="K17770" s="17">
        <v>17761</v>
      </c>
      <c r="L17770" s="50">
        <v>1.6620425431647489E-3</v>
      </c>
      <c r="M17770" s="50">
        <v>1.6748459691554743E-3</v>
      </c>
      <c r="N17770" s="50">
        <v>4.7E-2</v>
      </c>
      <c r="O17770" s="50">
        <v>4.7600000000000003E-2</v>
      </c>
      <c r="R17770" s="59"/>
    </row>
    <row r="17771" spans="11:18" x14ac:dyDescent="0.2">
      <c r="K17771" s="17">
        <v>17762</v>
      </c>
      <c r="L17771" s="50">
        <v>1.4983637175752765E-3</v>
      </c>
      <c r="M17771" s="50">
        <v>1.5114376189908755E-3</v>
      </c>
      <c r="N17771" s="50">
        <v>4.8599999999999997E-2</v>
      </c>
      <c r="O17771" s="50">
        <v>4.8800000000000003E-2</v>
      </c>
      <c r="R17771" s="59"/>
    </row>
    <row r="17772" spans="11:18" x14ac:dyDescent="0.2">
      <c r="K17772" s="17">
        <v>17763</v>
      </c>
      <c r="L17772" s="50">
        <v>1.7108395299397926E-3</v>
      </c>
      <c r="M17772" s="50">
        <v>1.7247988086927081E-3</v>
      </c>
      <c r="N17772" s="50">
        <v>5.1799999999999999E-2</v>
      </c>
      <c r="O17772" s="50">
        <v>5.1799999999999999E-2</v>
      </c>
      <c r="R17772" s="59"/>
    </row>
    <row r="17773" spans="11:18" x14ac:dyDescent="0.2">
      <c r="K17773" s="17">
        <v>17764</v>
      </c>
      <c r="L17773" s="50">
        <v>1.4681594311339991E-3</v>
      </c>
      <c r="M17773" s="50">
        <v>1.4806633409194074E-3</v>
      </c>
      <c r="N17773" s="50">
        <v>4.6399999999999997E-2</v>
      </c>
      <c r="O17773" s="50">
        <v>4.6600000000000003E-2</v>
      </c>
      <c r="R17773" s="59"/>
    </row>
    <row r="17774" spans="11:18" x14ac:dyDescent="0.2">
      <c r="K17774" s="17">
        <v>17765</v>
      </c>
      <c r="L17774" s="50">
        <v>1.4785016973347346E-3</v>
      </c>
      <c r="M17774" s="50">
        <v>1.4908061308772811E-3</v>
      </c>
      <c r="N17774" s="50">
        <v>4.5400000000000003E-2</v>
      </c>
      <c r="O17774" s="50">
        <v>4.5999999999999999E-2</v>
      </c>
      <c r="R17774" s="59"/>
    </row>
    <row r="17775" spans="11:18" x14ac:dyDescent="0.2">
      <c r="K17775" s="17">
        <v>17766</v>
      </c>
      <c r="L17775" s="50">
        <v>1.7130629853335322E-3</v>
      </c>
      <c r="M17775" s="50">
        <v>1.7269421999608053E-3</v>
      </c>
      <c r="N17775" s="50">
        <v>5.1400000000000001E-2</v>
      </c>
      <c r="O17775" s="50">
        <v>5.1799999999999999E-2</v>
      </c>
      <c r="R17775" s="59"/>
    </row>
    <row r="17776" spans="11:18" x14ac:dyDescent="0.2">
      <c r="K17776" s="17">
        <v>17767</v>
      </c>
      <c r="L17776" s="50">
        <v>1.8706254370246757E-3</v>
      </c>
      <c r="M17776" s="50">
        <v>1.8842199477685766E-3</v>
      </c>
      <c r="N17776" s="50">
        <v>0.05</v>
      </c>
      <c r="O17776" s="50">
        <v>5.04E-2</v>
      </c>
      <c r="R17776" s="59"/>
    </row>
    <row r="17777" spans="11:18" x14ac:dyDescent="0.2">
      <c r="K17777" s="17">
        <v>17768</v>
      </c>
      <c r="L17777" s="50">
        <v>1.8690371429064467E-3</v>
      </c>
      <c r="M17777" s="50">
        <v>1.8831977306115811E-3</v>
      </c>
      <c r="N17777" s="50">
        <v>5.2200000000000003E-2</v>
      </c>
      <c r="O17777" s="50">
        <v>5.2400000000000002E-2</v>
      </c>
      <c r="R17777" s="59"/>
    </row>
    <row r="17778" spans="11:18" x14ac:dyDescent="0.2">
      <c r="K17778" s="17">
        <v>17769</v>
      </c>
      <c r="L17778" s="50">
        <v>1.7138498764255395E-3</v>
      </c>
      <c r="M17778" s="50">
        <v>1.727799693439264E-3</v>
      </c>
      <c r="N17778" s="50">
        <v>5.1200000000000002E-2</v>
      </c>
      <c r="O17778" s="50">
        <v>5.2200000000000003E-2</v>
      </c>
      <c r="R17778" s="59"/>
    </row>
    <row r="17779" spans="11:18" x14ac:dyDescent="0.2">
      <c r="K17779" s="17">
        <v>17770</v>
      </c>
      <c r="L17779" s="50">
        <v>1.5017849970266285E-3</v>
      </c>
      <c r="M17779" s="50">
        <v>1.5148997365399741E-3</v>
      </c>
      <c r="N17779" s="50">
        <v>4.8800000000000003E-2</v>
      </c>
      <c r="O17779" s="50">
        <v>4.8800000000000003E-2</v>
      </c>
      <c r="R17779" s="59"/>
    </row>
    <row r="17780" spans="11:18" x14ac:dyDescent="0.2">
      <c r="K17780" s="17">
        <v>17771</v>
      </c>
      <c r="L17780" s="50">
        <v>1.7863611610434774E-3</v>
      </c>
      <c r="M17780" s="50">
        <v>1.8009142435817676E-3</v>
      </c>
      <c r="N17780" s="50">
        <v>5.3999999999999999E-2</v>
      </c>
      <c r="O17780" s="50">
        <v>5.3999999999999999E-2</v>
      </c>
      <c r="R17780" s="59"/>
    </row>
    <row r="17781" spans="11:18" x14ac:dyDescent="0.2">
      <c r="K17781" s="17">
        <v>17772</v>
      </c>
      <c r="L17781" s="50">
        <v>1.840192844498404E-3</v>
      </c>
      <c r="M17781" s="50">
        <v>1.8541127799369121E-3</v>
      </c>
      <c r="N17781" s="50">
        <v>5.1200000000000002E-2</v>
      </c>
      <c r="O17781" s="50">
        <v>5.1799999999999999E-2</v>
      </c>
      <c r="R17781" s="59"/>
    </row>
    <row r="17782" spans="11:18" x14ac:dyDescent="0.2">
      <c r="K17782" s="17">
        <v>17773</v>
      </c>
      <c r="L17782" s="50">
        <v>1.7399005760099463E-3</v>
      </c>
      <c r="M17782" s="50">
        <v>1.7544684053209195E-3</v>
      </c>
      <c r="N17782" s="50">
        <v>5.3999999999999999E-2</v>
      </c>
      <c r="O17782" s="50">
        <v>5.4399999999999997E-2</v>
      </c>
      <c r="R17782" s="59"/>
    </row>
    <row r="17783" spans="11:18" x14ac:dyDescent="0.2">
      <c r="K17783" s="17">
        <v>17774</v>
      </c>
      <c r="L17783" s="50">
        <v>1.6918995009977142E-3</v>
      </c>
      <c r="M17783" s="50">
        <v>1.7059209726620508E-3</v>
      </c>
      <c r="N17783" s="50">
        <v>5.1999999999999998E-2</v>
      </c>
      <c r="O17783" s="50">
        <v>5.2400000000000002E-2</v>
      </c>
      <c r="R17783" s="59"/>
    </row>
    <row r="17784" spans="11:18" x14ac:dyDescent="0.2">
      <c r="K17784" s="17">
        <v>17775</v>
      </c>
      <c r="L17784" s="50">
        <v>1.8212596076864422E-3</v>
      </c>
      <c r="M17784" s="50">
        <v>1.836134517451872E-3</v>
      </c>
      <c r="N17784" s="50">
        <v>5.5199999999999999E-2</v>
      </c>
      <c r="O17784" s="50">
        <v>5.5199999999999999E-2</v>
      </c>
      <c r="R17784" s="59"/>
    </row>
    <row r="17785" spans="11:18" x14ac:dyDescent="0.2">
      <c r="K17785" s="17">
        <v>17776</v>
      </c>
      <c r="L17785" s="50">
        <v>1.6664847535468536E-3</v>
      </c>
      <c r="M17785" s="50">
        <v>1.6796360564372353E-3</v>
      </c>
      <c r="N17785" s="50">
        <v>4.8599999999999997E-2</v>
      </c>
      <c r="O17785" s="50">
        <v>4.9000000000000002E-2</v>
      </c>
      <c r="R17785" s="59"/>
    </row>
    <row r="17786" spans="11:18" x14ac:dyDescent="0.2">
      <c r="K17786" s="17">
        <v>17777</v>
      </c>
      <c r="L17786" s="50">
        <v>1.7052288404667386E-3</v>
      </c>
      <c r="M17786" s="50">
        <v>1.7200160546755878E-3</v>
      </c>
      <c r="N17786" s="50">
        <v>5.4800000000000001E-2</v>
      </c>
      <c r="O17786" s="50">
        <v>5.5399999999999998E-2</v>
      </c>
      <c r="R17786" s="59"/>
    </row>
    <row r="17787" spans="11:18" x14ac:dyDescent="0.2">
      <c r="K17787" s="17">
        <v>17778</v>
      </c>
      <c r="L17787" s="50">
        <v>1.6398060030654981E-3</v>
      </c>
      <c r="M17787" s="50">
        <v>1.6538077508682545E-3</v>
      </c>
      <c r="N17787" s="50">
        <v>5.1799999999999999E-2</v>
      </c>
      <c r="O17787" s="50">
        <v>5.2400000000000002E-2</v>
      </c>
      <c r="R17787" s="59"/>
    </row>
    <row r="17788" spans="11:18" x14ac:dyDescent="0.2">
      <c r="K17788" s="17">
        <v>17779</v>
      </c>
      <c r="L17788" s="50">
        <v>1.8990554862515236E-3</v>
      </c>
      <c r="M17788" s="50">
        <v>1.9137863032264025E-3</v>
      </c>
      <c r="N17788" s="50">
        <v>5.4399999999999997E-2</v>
      </c>
      <c r="O17788" s="50">
        <v>5.4800000000000001E-2</v>
      </c>
      <c r="R17788" s="59"/>
    </row>
    <row r="17789" spans="11:18" x14ac:dyDescent="0.2">
      <c r="K17789" s="17">
        <v>17780</v>
      </c>
      <c r="L17789" s="50">
        <v>1.6760574926403819E-3</v>
      </c>
      <c r="M17789" s="50">
        <v>1.6894363362186418E-3</v>
      </c>
      <c r="N17789" s="50">
        <v>4.9599999999999998E-2</v>
      </c>
      <c r="O17789" s="50">
        <v>4.9599999999999998E-2</v>
      </c>
      <c r="R17789" s="59"/>
    </row>
    <row r="17790" spans="11:18" x14ac:dyDescent="0.2">
      <c r="K17790" s="17">
        <v>17781</v>
      </c>
      <c r="L17790" s="50">
        <v>1.776392032168456E-3</v>
      </c>
      <c r="M17790" s="50">
        <v>1.7908383848995928E-3</v>
      </c>
      <c r="N17790" s="50">
        <v>5.3600000000000002E-2</v>
      </c>
      <c r="O17790" s="50">
        <v>5.3600000000000002E-2</v>
      </c>
      <c r="R17790" s="59"/>
    </row>
    <row r="17791" spans="11:18" x14ac:dyDescent="0.2">
      <c r="K17791" s="17">
        <v>17782</v>
      </c>
      <c r="L17791" s="50">
        <v>1.8112267561040695E-3</v>
      </c>
      <c r="M17791" s="50">
        <v>1.8255972272126178E-3</v>
      </c>
      <c r="N17791" s="50">
        <v>5.3199999999999997E-2</v>
      </c>
      <c r="O17791" s="50">
        <v>5.3400000000000003E-2</v>
      </c>
      <c r="R17791" s="59"/>
    </row>
    <row r="17792" spans="11:18" x14ac:dyDescent="0.2">
      <c r="K17792" s="17">
        <v>17783</v>
      </c>
      <c r="L17792" s="50">
        <v>1.5264734845048915E-3</v>
      </c>
      <c r="M17792" s="50">
        <v>1.5389953429858589E-3</v>
      </c>
      <c r="N17792" s="50">
        <v>4.6199999999999998E-2</v>
      </c>
      <c r="O17792" s="50">
        <v>4.6600000000000003E-2</v>
      </c>
      <c r="R17792" s="59"/>
    </row>
    <row r="17793" spans="11:18" x14ac:dyDescent="0.2">
      <c r="K17793" s="17">
        <v>17784</v>
      </c>
      <c r="L17793" s="50">
        <v>1.8519809584323216E-3</v>
      </c>
      <c r="M17793" s="50">
        <v>1.8654955152427374E-3</v>
      </c>
      <c r="N17793" s="50">
        <v>4.9599999999999998E-2</v>
      </c>
      <c r="O17793" s="50">
        <v>0.05</v>
      </c>
      <c r="R17793" s="59"/>
    </row>
    <row r="17794" spans="11:18" x14ac:dyDescent="0.2">
      <c r="K17794" s="17">
        <v>17785</v>
      </c>
      <c r="L17794" s="50">
        <v>1.6343793268995569E-3</v>
      </c>
      <c r="M17794" s="50">
        <v>1.6480212298478128E-3</v>
      </c>
      <c r="N17794" s="50">
        <v>5.0200000000000002E-2</v>
      </c>
      <c r="O17794" s="50">
        <v>5.0799999999999998E-2</v>
      </c>
      <c r="R17794" s="59"/>
    </row>
    <row r="17795" spans="11:18" x14ac:dyDescent="0.2">
      <c r="K17795" s="17">
        <v>17786</v>
      </c>
      <c r="L17795" s="50">
        <v>1.5338602850061068E-3</v>
      </c>
      <c r="M17795" s="50">
        <v>1.5462494503715415E-3</v>
      </c>
      <c r="N17795" s="50">
        <v>4.58E-2</v>
      </c>
      <c r="O17795" s="50">
        <v>4.6199999999999998E-2</v>
      </c>
      <c r="R17795" s="59"/>
    </row>
    <row r="17796" spans="11:18" x14ac:dyDescent="0.2">
      <c r="K17796" s="17">
        <v>17787</v>
      </c>
      <c r="L17796" s="50">
        <v>1.7173879694459011E-3</v>
      </c>
      <c r="M17796" s="50">
        <v>1.7316597724316473E-3</v>
      </c>
      <c r="N17796" s="50">
        <v>5.2999999999999999E-2</v>
      </c>
      <c r="O17796" s="50">
        <v>5.2999999999999999E-2</v>
      </c>
      <c r="R17796" s="59"/>
    </row>
    <row r="17797" spans="11:18" x14ac:dyDescent="0.2">
      <c r="K17797" s="17">
        <v>17788</v>
      </c>
      <c r="L17797" s="50">
        <v>1.8888241997102914E-3</v>
      </c>
      <c r="M17797" s="50">
        <v>1.902698907137309E-3</v>
      </c>
      <c r="N17797" s="50">
        <v>5.1200000000000002E-2</v>
      </c>
      <c r="O17797" s="50">
        <v>5.1400000000000001E-2</v>
      </c>
      <c r="R17797" s="59"/>
    </row>
    <row r="17798" spans="11:18" x14ac:dyDescent="0.2">
      <c r="K17798" s="17">
        <v>17789</v>
      </c>
      <c r="L17798" s="50">
        <v>1.6480883367991116E-3</v>
      </c>
      <c r="M17798" s="50">
        <v>1.6617955911762238E-3</v>
      </c>
      <c r="N17798" s="50">
        <v>5.0599999999999999E-2</v>
      </c>
      <c r="O17798" s="50">
        <v>5.0999999999999997E-2</v>
      </c>
      <c r="R17798" s="59"/>
    </row>
    <row r="17799" spans="11:18" x14ac:dyDescent="0.2">
      <c r="K17799" s="17">
        <v>17790</v>
      </c>
      <c r="L17799" s="50">
        <v>1.6548597620386371E-3</v>
      </c>
      <c r="M17799" s="50">
        <v>1.6672843529661066E-3</v>
      </c>
      <c r="N17799" s="50">
        <v>4.58E-2</v>
      </c>
      <c r="O17799" s="50">
        <v>4.5999999999999999E-2</v>
      </c>
      <c r="R17799" s="59"/>
    </row>
    <row r="17800" spans="11:18" x14ac:dyDescent="0.2">
      <c r="K17800" s="17">
        <v>17791</v>
      </c>
      <c r="L17800" s="50">
        <v>1.6338025841749826E-3</v>
      </c>
      <c r="M17800" s="50">
        <v>1.6468937367046647E-3</v>
      </c>
      <c r="N17800" s="50">
        <v>4.8399999999999999E-2</v>
      </c>
      <c r="O17800" s="50">
        <v>4.9000000000000002E-2</v>
      </c>
      <c r="R17800" s="59"/>
    </row>
    <row r="17801" spans="11:18" x14ac:dyDescent="0.2">
      <c r="K17801" s="17">
        <v>17792</v>
      </c>
      <c r="L17801" s="50">
        <v>1.8509010848343898E-3</v>
      </c>
      <c r="M17801" s="50">
        <v>1.8642616035374382E-3</v>
      </c>
      <c r="N17801" s="50">
        <v>4.9000000000000002E-2</v>
      </c>
      <c r="O17801" s="50">
        <v>4.9399999999999999E-2</v>
      </c>
      <c r="R17801" s="59"/>
    </row>
    <row r="17802" spans="11:18" x14ac:dyDescent="0.2">
      <c r="K17802" s="17">
        <v>17793</v>
      </c>
      <c r="L17802" s="50">
        <v>1.7496441490115091E-3</v>
      </c>
      <c r="M17802" s="50">
        <v>1.7628835226113882E-3</v>
      </c>
      <c r="N17802" s="50">
        <v>4.8800000000000003E-2</v>
      </c>
      <c r="O17802" s="50">
        <v>4.9000000000000002E-2</v>
      </c>
      <c r="R17802" s="59"/>
    </row>
    <row r="17803" spans="11:18" x14ac:dyDescent="0.2">
      <c r="K17803" s="17">
        <v>17794</v>
      </c>
      <c r="L17803" s="50">
        <v>1.6176613778742855E-3</v>
      </c>
      <c r="M17803" s="50">
        <v>1.6315089794905354E-3</v>
      </c>
      <c r="N17803" s="50">
        <v>5.1200000000000002E-2</v>
      </c>
      <c r="O17803" s="50">
        <v>5.1999999999999998E-2</v>
      </c>
      <c r="R17803" s="59"/>
    </row>
    <row r="17804" spans="11:18" x14ac:dyDescent="0.2">
      <c r="K17804" s="17">
        <v>17795</v>
      </c>
      <c r="L17804" s="50">
        <v>1.6405337131544658E-3</v>
      </c>
      <c r="M17804" s="50">
        <v>1.6533318781569541E-3</v>
      </c>
      <c r="N17804" s="50">
        <v>4.7399999999999998E-2</v>
      </c>
      <c r="O17804" s="50">
        <v>4.7399999999999998E-2</v>
      </c>
      <c r="R17804" s="59"/>
    </row>
    <row r="17805" spans="11:18" x14ac:dyDescent="0.2">
      <c r="K17805" s="17">
        <v>17796</v>
      </c>
      <c r="L17805" s="50">
        <v>1.6991210998842689E-3</v>
      </c>
      <c r="M17805" s="50">
        <v>1.7123918879403653E-3</v>
      </c>
      <c r="N17805" s="50">
        <v>4.9000000000000002E-2</v>
      </c>
      <c r="O17805" s="50">
        <v>4.9399999999999999E-2</v>
      </c>
      <c r="R17805" s="59"/>
    </row>
    <row r="17806" spans="11:18" x14ac:dyDescent="0.2">
      <c r="K17806" s="17">
        <v>17797</v>
      </c>
      <c r="L17806" s="50">
        <v>1.7137755772274833E-3</v>
      </c>
      <c r="M17806" s="50">
        <v>1.7276598730102122E-3</v>
      </c>
      <c r="N17806" s="50">
        <v>5.1400000000000001E-2</v>
      </c>
      <c r="O17806" s="50">
        <v>5.16E-2</v>
      </c>
      <c r="R17806" s="59"/>
    </row>
    <row r="17807" spans="11:18" x14ac:dyDescent="0.2">
      <c r="K17807" s="17">
        <v>17798</v>
      </c>
      <c r="L17807" s="50">
        <v>1.7399267077527539E-3</v>
      </c>
      <c r="M17807" s="50">
        <v>1.7538042385778975E-3</v>
      </c>
      <c r="N17807" s="50">
        <v>5.1400000000000001E-2</v>
      </c>
      <c r="O17807" s="50">
        <v>5.16E-2</v>
      </c>
      <c r="R17807" s="59"/>
    </row>
    <row r="17808" spans="11:18" x14ac:dyDescent="0.2">
      <c r="K17808" s="17">
        <v>17799</v>
      </c>
      <c r="L17808" s="50">
        <v>1.5980141067269292E-3</v>
      </c>
      <c r="M17808" s="50">
        <v>1.6112650938409619E-3</v>
      </c>
      <c r="N17808" s="50">
        <v>4.9000000000000002E-2</v>
      </c>
      <c r="O17808" s="50">
        <v>4.9399999999999999E-2</v>
      </c>
      <c r="R17808" s="59"/>
    </row>
    <row r="17809" spans="11:18" x14ac:dyDescent="0.2">
      <c r="K17809" s="17">
        <v>17800</v>
      </c>
      <c r="L17809" s="50">
        <v>1.8000362759705831E-3</v>
      </c>
      <c r="M17809" s="50">
        <v>1.8148512226108771E-3</v>
      </c>
      <c r="N17809" s="50">
        <v>5.4800000000000001E-2</v>
      </c>
      <c r="O17809" s="50">
        <v>5.5E-2</v>
      </c>
      <c r="R17809" s="59"/>
    </row>
    <row r="17810" spans="11:18" x14ac:dyDescent="0.2">
      <c r="K17810" s="17">
        <v>17801</v>
      </c>
      <c r="L17810" s="50">
        <v>1.5468222660335129E-3</v>
      </c>
      <c r="M17810" s="50">
        <v>1.5596414090541255E-3</v>
      </c>
      <c r="N17810" s="50">
        <v>4.7600000000000003E-2</v>
      </c>
      <c r="O17810" s="50">
        <v>4.7600000000000003E-2</v>
      </c>
      <c r="R17810" s="59"/>
    </row>
    <row r="17811" spans="11:18" x14ac:dyDescent="0.2">
      <c r="K17811" s="17">
        <v>17802</v>
      </c>
      <c r="L17811" s="50">
        <v>1.5180121846163886E-3</v>
      </c>
      <c r="M17811" s="50">
        <v>1.5318020400841804E-3</v>
      </c>
      <c r="N17811" s="50">
        <v>5.1200000000000002E-2</v>
      </c>
      <c r="O17811" s="50">
        <v>5.1400000000000001E-2</v>
      </c>
      <c r="R17811" s="59"/>
    </row>
    <row r="17812" spans="11:18" x14ac:dyDescent="0.2">
      <c r="K17812" s="17">
        <v>17803</v>
      </c>
      <c r="L17812" s="50">
        <v>1.9758348603111397E-3</v>
      </c>
      <c r="M17812" s="50">
        <v>1.9900485186541564E-3</v>
      </c>
      <c r="N17812" s="50">
        <v>5.2200000000000003E-2</v>
      </c>
      <c r="O17812" s="50">
        <v>5.28E-2</v>
      </c>
      <c r="R17812" s="59"/>
    </row>
    <row r="17813" spans="11:18" x14ac:dyDescent="0.2">
      <c r="K17813" s="17">
        <v>17804</v>
      </c>
      <c r="L17813" s="50">
        <v>1.6006703452852982E-3</v>
      </c>
      <c r="M17813" s="50">
        <v>1.6137062988110418E-3</v>
      </c>
      <c r="N17813" s="50">
        <v>4.82E-2</v>
      </c>
      <c r="O17813" s="50">
        <v>4.8399999999999999E-2</v>
      </c>
      <c r="R17813" s="59"/>
    </row>
    <row r="17814" spans="11:18" x14ac:dyDescent="0.2">
      <c r="K17814" s="17">
        <v>17805</v>
      </c>
      <c r="L17814" s="50">
        <v>1.9536969862039575E-3</v>
      </c>
      <c r="M17814" s="50">
        <v>1.9672512606264386E-3</v>
      </c>
      <c r="N17814" s="50">
        <v>4.9599999999999998E-2</v>
      </c>
      <c r="O17814" s="50">
        <v>5.04E-2</v>
      </c>
      <c r="R17814" s="59"/>
    </row>
    <row r="17815" spans="11:18" x14ac:dyDescent="0.2">
      <c r="K17815" s="17">
        <v>17806</v>
      </c>
      <c r="L17815" s="50">
        <v>1.9605036425688672E-3</v>
      </c>
      <c r="M17815" s="50">
        <v>1.9758342043103079E-3</v>
      </c>
      <c r="N17815" s="50">
        <v>5.6399999999999999E-2</v>
      </c>
      <c r="O17815" s="50">
        <v>5.7000000000000002E-2</v>
      </c>
      <c r="R17815" s="59"/>
    </row>
    <row r="17816" spans="11:18" x14ac:dyDescent="0.2">
      <c r="K17816" s="17">
        <v>17807</v>
      </c>
      <c r="L17816" s="50">
        <v>1.7279396396629608E-3</v>
      </c>
      <c r="M17816" s="50">
        <v>1.742059717468565E-3</v>
      </c>
      <c r="N17816" s="50">
        <v>5.2400000000000002E-2</v>
      </c>
      <c r="O17816" s="50">
        <v>5.2400000000000002E-2</v>
      </c>
      <c r="R17816" s="59"/>
    </row>
    <row r="17817" spans="11:18" x14ac:dyDescent="0.2">
      <c r="K17817" s="17">
        <v>17808</v>
      </c>
      <c r="L17817" s="50">
        <v>1.7888035468851943E-3</v>
      </c>
      <c r="M17817" s="50">
        <v>1.8024244845815157E-3</v>
      </c>
      <c r="N17817" s="50">
        <v>5.0200000000000002E-2</v>
      </c>
      <c r="O17817" s="50">
        <v>5.0599999999999999E-2</v>
      </c>
      <c r="R17817" s="59"/>
    </row>
    <row r="17818" spans="11:18" x14ac:dyDescent="0.2">
      <c r="K17818" s="17">
        <v>17809</v>
      </c>
      <c r="L17818" s="50">
        <v>2.0155076734808888E-3</v>
      </c>
      <c r="M17818" s="50">
        <v>2.0311014162842957E-3</v>
      </c>
      <c r="N17818" s="50">
        <v>5.7599999999999998E-2</v>
      </c>
      <c r="O17818" s="50">
        <v>5.7799999999999997E-2</v>
      </c>
      <c r="R17818" s="59"/>
    </row>
    <row r="17819" spans="11:18" x14ac:dyDescent="0.2">
      <c r="K17819" s="17">
        <v>17810</v>
      </c>
      <c r="L17819" s="50">
        <v>1.7224900471794684E-3</v>
      </c>
      <c r="M17819" s="50">
        <v>1.7360393151895498E-3</v>
      </c>
      <c r="N17819" s="50">
        <v>5.0200000000000002E-2</v>
      </c>
      <c r="O17819" s="50">
        <v>5.0200000000000002E-2</v>
      </c>
      <c r="R17819" s="59"/>
    </row>
    <row r="17820" spans="11:18" x14ac:dyDescent="0.2">
      <c r="K17820" s="17">
        <v>17811</v>
      </c>
      <c r="L17820" s="50">
        <v>1.7419901335765427E-3</v>
      </c>
      <c r="M17820" s="50">
        <v>1.7575555110343113E-3</v>
      </c>
      <c r="N17820" s="50">
        <v>5.7599999999999998E-2</v>
      </c>
      <c r="O17820" s="50">
        <v>5.8000000000000003E-2</v>
      </c>
      <c r="R17820" s="59"/>
    </row>
    <row r="17821" spans="11:18" x14ac:dyDescent="0.2">
      <c r="K17821" s="17">
        <v>17812</v>
      </c>
      <c r="L17821" s="50">
        <v>1.7727909054533345E-3</v>
      </c>
      <c r="M17821" s="50">
        <v>1.7861197469698678E-3</v>
      </c>
      <c r="N17821" s="50">
        <v>4.9000000000000002E-2</v>
      </c>
      <c r="O17821" s="50">
        <v>0.05</v>
      </c>
      <c r="R17821" s="59"/>
    </row>
    <row r="17822" spans="11:18" x14ac:dyDescent="0.2">
      <c r="K17822" s="17">
        <v>17813</v>
      </c>
      <c r="L17822" s="50">
        <v>1.6359899332596861E-3</v>
      </c>
      <c r="M17822" s="50">
        <v>1.6494830166015166E-3</v>
      </c>
      <c r="N17822" s="50">
        <v>0.05</v>
      </c>
      <c r="O17822" s="50">
        <v>5.04E-2</v>
      </c>
      <c r="R17822" s="59"/>
    </row>
    <row r="17823" spans="11:18" x14ac:dyDescent="0.2">
      <c r="K17823" s="17">
        <v>17814</v>
      </c>
      <c r="L17823" s="50">
        <v>1.6102550973151931E-3</v>
      </c>
      <c r="M17823" s="50">
        <v>1.623393167496734E-3</v>
      </c>
      <c r="N17823" s="50">
        <v>4.8399999999999999E-2</v>
      </c>
      <c r="O17823" s="50">
        <v>4.8800000000000003E-2</v>
      </c>
      <c r="R17823" s="59"/>
    </row>
    <row r="17824" spans="11:18" x14ac:dyDescent="0.2">
      <c r="K17824" s="17">
        <v>17815</v>
      </c>
      <c r="L17824" s="50">
        <v>1.8466005654991487E-3</v>
      </c>
      <c r="M17824" s="50">
        <v>1.8606043939459972E-3</v>
      </c>
      <c r="N17824" s="50">
        <v>5.1799999999999999E-2</v>
      </c>
      <c r="O17824" s="50">
        <v>5.1799999999999999E-2</v>
      </c>
      <c r="R17824" s="59"/>
    </row>
    <row r="17825" spans="11:18" x14ac:dyDescent="0.2">
      <c r="K17825" s="17">
        <v>17816</v>
      </c>
      <c r="L17825" s="50">
        <v>1.8755734482135101E-3</v>
      </c>
      <c r="M17825" s="50">
        <v>1.890403784225657E-3</v>
      </c>
      <c r="N17825" s="50">
        <v>5.4800000000000001E-2</v>
      </c>
      <c r="O17825" s="50">
        <v>5.5E-2</v>
      </c>
      <c r="R17825" s="59"/>
    </row>
    <row r="17826" spans="11:18" x14ac:dyDescent="0.2">
      <c r="K17826" s="17">
        <v>17817</v>
      </c>
      <c r="L17826" s="50">
        <v>1.804434269389791E-3</v>
      </c>
      <c r="M17826" s="50">
        <v>1.8183698594838279E-3</v>
      </c>
      <c r="N17826" s="50">
        <v>5.1400000000000001E-2</v>
      </c>
      <c r="O17826" s="50">
        <v>5.1799999999999999E-2</v>
      </c>
      <c r="R17826" s="59"/>
    </row>
    <row r="17827" spans="11:18" x14ac:dyDescent="0.2">
      <c r="K17827" s="17">
        <v>17818</v>
      </c>
      <c r="L17827" s="50">
        <v>1.734704842215534E-3</v>
      </c>
      <c r="M17827" s="50">
        <v>1.7490186003814455E-3</v>
      </c>
      <c r="N17827" s="50">
        <v>5.2999999999999999E-2</v>
      </c>
      <c r="O17827" s="50">
        <v>5.3199999999999997E-2</v>
      </c>
      <c r="R17827" s="59"/>
    </row>
    <row r="17828" spans="11:18" x14ac:dyDescent="0.2">
      <c r="K17828" s="17">
        <v>17819</v>
      </c>
      <c r="L17828" s="50">
        <v>1.669592467224708E-3</v>
      </c>
      <c r="M17828" s="50">
        <v>1.6840632067574731E-3</v>
      </c>
      <c r="N17828" s="50">
        <v>5.3600000000000002E-2</v>
      </c>
      <c r="O17828" s="50">
        <v>5.4199999999999998E-2</v>
      </c>
      <c r="R17828" s="59"/>
    </row>
    <row r="17829" spans="11:18" x14ac:dyDescent="0.2">
      <c r="K17829" s="17">
        <v>17820</v>
      </c>
      <c r="L17829" s="50">
        <v>1.7973102314350019E-3</v>
      </c>
      <c r="M17829" s="50">
        <v>1.811049515093836E-3</v>
      </c>
      <c r="N17829" s="50">
        <v>5.0599999999999999E-2</v>
      </c>
      <c r="O17829" s="50">
        <v>5.0999999999999997E-2</v>
      </c>
      <c r="R17829" s="59"/>
    </row>
    <row r="17830" spans="11:18" x14ac:dyDescent="0.2">
      <c r="K17830" s="17">
        <v>17821</v>
      </c>
      <c r="L17830" s="50">
        <v>1.9432588808625717E-3</v>
      </c>
      <c r="M17830" s="50">
        <v>1.9585798612886418E-3</v>
      </c>
      <c r="N17830" s="50">
        <v>5.6599999999999998E-2</v>
      </c>
      <c r="O17830" s="50">
        <v>5.7000000000000002E-2</v>
      </c>
      <c r="R17830" s="59"/>
    </row>
    <row r="17831" spans="11:18" x14ac:dyDescent="0.2">
      <c r="K17831" s="17">
        <v>17822</v>
      </c>
      <c r="L17831" s="50">
        <v>2.022725705021143E-3</v>
      </c>
      <c r="M17831" s="50">
        <v>2.0377504876748281E-3</v>
      </c>
      <c r="N17831" s="50">
        <v>5.5199999999999999E-2</v>
      </c>
      <c r="O17831" s="50">
        <v>5.6000000000000001E-2</v>
      </c>
      <c r="R17831" s="59"/>
    </row>
    <row r="17832" spans="11:18" x14ac:dyDescent="0.2">
      <c r="K17832" s="17">
        <v>17823</v>
      </c>
      <c r="L17832" s="50">
        <v>1.7014491191846869E-3</v>
      </c>
      <c r="M17832" s="50">
        <v>1.7156306338106755E-3</v>
      </c>
      <c r="N17832" s="50">
        <v>5.2600000000000001E-2</v>
      </c>
      <c r="O17832" s="50">
        <v>5.2999999999999999E-2</v>
      </c>
      <c r="R17832" s="59"/>
    </row>
    <row r="17833" spans="11:18" x14ac:dyDescent="0.2">
      <c r="K17833" s="17">
        <v>17824</v>
      </c>
      <c r="L17833" s="50">
        <v>1.5773194439825215E-3</v>
      </c>
      <c r="M17833" s="50">
        <v>1.5907176161103437E-3</v>
      </c>
      <c r="N17833" s="50">
        <v>4.9799999999999997E-2</v>
      </c>
      <c r="O17833" s="50">
        <v>4.9799999999999997E-2</v>
      </c>
      <c r="R17833" s="59"/>
    </row>
    <row r="17834" spans="11:18" x14ac:dyDescent="0.2">
      <c r="K17834" s="17">
        <v>17825</v>
      </c>
      <c r="L17834" s="50">
        <v>1.8939332460326632E-3</v>
      </c>
      <c r="M17834" s="50">
        <v>1.9089146833322949E-3</v>
      </c>
      <c r="N17834" s="50">
        <v>5.5399999999999998E-2</v>
      </c>
      <c r="O17834" s="50">
        <v>5.5599999999999997E-2</v>
      </c>
      <c r="R17834" s="59"/>
    </row>
    <row r="17835" spans="11:18" x14ac:dyDescent="0.2">
      <c r="K17835" s="17">
        <v>17826</v>
      </c>
      <c r="L17835" s="50">
        <v>1.6664313232971515E-3</v>
      </c>
      <c r="M17835" s="50">
        <v>1.6795749202217103E-3</v>
      </c>
      <c r="N17835" s="50">
        <v>4.8399999999999999E-2</v>
      </c>
      <c r="O17835" s="50">
        <v>4.9000000000000002E-2</v>
      </c>
      <c r="R17835" s="59"/>
    </row>
    <row r="17836" spans="11:18" x14ac:dyDescent="0.2">
      <c r="K17836" s="17">
        <v>17827</v>
      </c>
      <c r="L17836" s="50">
        <v>1.8401633982428106E-3</v>
      </c>
      <c r="M17836" s="50">
        <v>1.8537005804195679E-3</v>
      </c>
      <c r="N17836" s="50">
        <v>0.05</v>
      </c>
      <c r="O17836" s="50">
        <v>5.0200000000000002E-2</v>
      </c>
      <c r="R17836" s="59"/>
    </row>
    <row r="17837" spans="11:18" x14ac:dyDescent="0.2">
      <c r="K17837" s="17">
        <v>17828</v>
      </c>
      <c r="L17837" s="50">
        <v>1.7532495283814388E-3</v>
      </c>
      <c r="M17837" s="50">
        <v>1.7668803706217275E-3</v>
      </c>
      <c r="N17837" s="50">
        <v>0.05</v>
      </c>
      <c r="O17837" s="50">
        <v>5.0599999999999999E-2</v>
      </c>
      <c r="R17837" s="59"/>
    </row>
    <row r="17838" spans="11:18" x14ac:dyDescent="0.2">
      <c r="K17838" s="17">
        <v>17829</v>
      </c>
      <c r="L17838" s="50">
        <v>1.6020717608284678E-3</v>
      </c>
      <c r="M17838" s="50">
        <v>1.6161282695986126E-3</v>
      </c>
      <c r="N17838" s="50">
        <v>5.1999999999999998E-2</v>
      </c>
      <c r="O17838" s="50">
        <v>5.2600000000000001E-2</v>
      </c>
      <c r="R17838" s="59"/>
    </row>
    <row r="17839" spans="11:18" x14ac:dyDescent="0.2">
      <c r="K17839" s="17">
        <v>17830</v>
      </c>
      <c r="L17839" s="50">
        <v>1.7140494474889149E-3</v>
      </c>
      <c r="M17839" s="50">
        <v>1.7273563335148438E-3</v>
      </c>
      <c r="N17839" s="50">
        <v>4.9000000000000002E-2</v>
      </c>
      <c r="O17839" s="50">
        <v>4.9399999999999999E-2</v>
      </c>
      <c r="R17839" s="59"/>
    </row>
    <row r="17840" spans="11:18" x14ac:dyDescent="0.2">
      <c r="K17840" s="17">
        <v>17831</v>
      </c>
      <c r="L17840" s="50">
        <v>1.7388585845378582E-3</v>
      </c>
      <c r="M17840" s="50">
        <v>1.7531322645858395E-3</v>
      </c>
      <c r="N17840" s="50">
        <v>5.28E-2</v>
      </c>
      <c r="O17840" s="50">
        <v>5.2999999999999999E-2</v>
      </c>
      <c r="R17840" s="59"/>
    </row>
    <row r="17841" spans="11:18" x14ac:dyDescent="0.2">
      <c r="K17841" s="17">
        <v>17832</v>
      </c>
      <c r="L17841" s="50">
        <v>1.4961576776081312E-3</v>
      </c>
      <c r="M17841" s="50">
        <v>1.5089860341844388E-3</v>
      </c>
      <c r="N17841" s="50">
        <v>4.7399999999999998E-2</v>
      </c>
      <c r="O17841" s="50">
        <v>4.8399999999999999E-2</v>
      </c>
      <c r="R17841" s="59"/>
    </row>
    <row r="17842" spans="11:18" x14ac:dyDescent="0.2">
      <c r="K17842" s="17">
        <v>17833</v>
      </c>
      <c r="L17842" s="50">
        <v>1.8186997660717373E-3</v>
      </c>
      <c r="M17842" s="50">
        <v>1.832911757877153E-3</v>
      </c>
      <c r="N17842" s="50">
        <v>5.2400000000000002E-2</v>
      </c>
      <c r="O17842" s="50">
        <v>5.2999999999999999E-2</v>
      </c>
      <c r="R17842" s="59"/>
    </row>
    <row r="17843" spans="11:18" x14ac:dyDescent="0.2">
      <c r="K17843" s="17">
        <v>17834</v>
      </c>
      <c r="L17843" s="50">
        <v>1.6610815404892317E-3</v>
      </c>
      <c r="M17843" s="50">
        <v>1.6743520112819739E-3</v>
      </c>
      <c r="N17843" s="50">
        <v>4.9200000000000001E-2</v>
      </c>
      <c r="O17843" s="50">
        <v>4.9200000000000001E-2</v>
      </c>
      <c r="R17843" s="59"/>
    </row>
    <row r="17844" spans="11:18" x14ac:dyDescent="0.2">
      <c r="K17844" s="17">
        <v>17835</v>
      </c>
      <c r="L17844" s="50">
        <v>1.5739325313425512E-3</v>
      </c>
      <c r="M17844" s="50">
        <v>1.5878575028524912E-3</v>
      </c>
      <c r="N17844" s="50">
        <v>5.16E-2</v>
      </c>
      <c r="O17844" s="50">
        <v>5.1999999999999998E-2</v>
      </c>
      <c r="R17844" s="59"/>
    </row>
    <row r="17845" spans="11:18" x14ac:dyDescent="0.2">
      <c r="K17845" s="17">
        <v>17836</v>
      </c>
      <c r="L17845" s="50">
        <v>1.7925904419076027E-3</v>
      </c>
      <c r="M17845" s="50">
        <v>1.8076628608650928E-3</v>
      </c>
      <c r="N17845" s="50">
        <v>5.6000000000000001E-2</v>
      </c>
      <c r="O17845" s="50">
        <v>5.6000000000000001E-2</v>
      </c>
      <c r="R17845" s="59"/>
    </row>
    <row r="17846" spans="11:18" x14ac:dyDescent="0.2">
      <c r="K17846" s="17">
        <v>17837</v>
      </c>
      <c r="L17846" s="50">
        <v>1.7113150387827306E-3</v>
      </c>
      <c r="M17846" s="50">
        <v>1.7247579949392733E-3</v>
      </c>
      <c r="N17846" s="50">
        <v>4.9599999999999998E-2</v>
      </c>
      <c r="O17846" s="50">
        <v>0.05</v>
      </c>
      <c r="R17846" s="59"/>
    </row>
    <row r="17847" spans="11:18" x14ac:dyDescent="0.2">
      <c r="K17847" s="17">
        <v>17838</v>
      </c>
      <c r="L17847" s="50">
        <v>1.5759794436321795E-3</v>
      </c>
      <c r="M17847" s="50">
        <v>1.5893381490584453E-3</v>
      </c>
      <c r="N17847" s="50">
        <v>4.9399999999999999E-2</v>
      </c>
      <c r="O17847" s="50">
        <v>4.9799999999999997E-2</v>
      </c>
      <c r="R17847" s="59"/>
    </row>
    <row r="17848" spans="11:18" x14ac:dyDescent="0.2">
      <c r="K17848" s="17">
        <v>17839</v>
      </c>
      <c r="L17848" s="50">
        <v>1.579480255355458E-3</v>
      </c>
      <c r="M17848" s="50">
        <v>1.5927020474700258E-3</v>
      </c>
      <c r="N17848" s="50">
        <v>4.8800000000000003E-2</v>
      </c>
      <c r="O17848" s="50">
        <v>4.9399999999999999E-2</v>
      </c>
      <c r="R17848" s="59"/>
    </row>
    <row r="17849" spans="11:18" x14ac:dyDescent="0.2">
      <c r="K17849" s="17">
        <v>17840</v>
      </c>
      <c r="L17849" s="50">
        <v>1.9059018260299617E-3</v>
      </c>
      <c r="M17849" s="50">
        <v>1.9204855982545674E-3</v>
      </c>
      <c r="N17849" s="50">
        <v>5.3800000000000001E-2</v>
      </c>
      <c r="O17849" s="50">
        <v>5.3999999999999999E-2</v>
      </c>
      <c r="R17849" s="59"/>
    </row>
    <row r="17850" spans="11:18" x14ac:dyDescent="0.2">
      <c r="K17850" s="17">
        <v>17841</v>
      </c>
      <c r="L17850" s="50">
        <v>1.6212411153093771E-3</v>
      </c>
      <c r="M17850" s="50">
        <v>1.6344329046000788E-3</v>
      </c>
      <c r="N17850" s="50">
        <v>4.8599999999999997E-2</v>
      </c>
      <c r="O17850" s="50">
        <v>4.9200000000000001E-2</v>
      </c>
      <c r="R17850" s="59"/>
    </row>
    <row r="17851" spans="11:18" x14ac:dyDescent="0.2">
      <c r="K17851" s="17">
        <v>17842</v>
      </c>
      <c r="L17851" s="50">
        <v>1.5477983017792756E-3</v>
      </c>
      <c r="M17851" s="50">
        <v>1.5602363612545764E-3</v>
      </c>
      <c r="N17851" s="50">
        <v>4.58E-2</v>
      </c>
      <c r="O17851" s="50">
        <v>4.6199999999999998E-2</v>
      </c>
      <c r="R17851" s="59"/>
    </row>
    <row r="17852" spans="11:18" x14ac:dyDescent="0.2">
      <c r="K17852" s="17">
        <v>17843</v>
      </c>
      <c r="L17852" s="50">
        <v>1.6168257635468656E-3</v>
      </c>
      <c r="M17852" s="50">
        <v>1.6300959049631275E-3</v>
      </c>
      <c r="N17852" s="50">
        <v>4.9200000000000001E-2</v>
      </c>
      <c r="O17852" s="50">
        <v>4.9599999999999998E-2</v>
      </c>
      <c r="R17852" s="59"/>
    </row>
    <row r="17853" spans="11:18" x14ac:dyDescent="0.2">
      <c r="K17853" s="17">
        <v>17844</v>
      </c>
      <c r="L17853" s="50">
        <v>1.5386991435496539E-3</v>
      </c>
      <c r="M17853" s="50">
        <v>1.5516312321277351E-3</v>
      </c>
      <c r="N17853" s="50">
        <v>4.8000000000000001E-2</v>
      </c>
      <c r="O17853" s="50">
        <v>4.8399999999999999E-2</v>
      </c>
      <c r="R17853" s="59"/>
    </row>
    <row r="17854" spans="11:18" x14ac:dyDescent="0.2">
      <c r="K17854" s="17">
        <v>17845</v>
      </c>
      <c r="L17854" s="50">
        <v>1.5139537124895959E-3</v>
      </c>
      <c r="M17854" s="50">
        <v>1.527649277703093E-3</v>
      </c>
      <c r="N17854" s="50">
        <v>5.0999999999999997E-2</v>
      </c>
      <c r="O17854" s="50">
        <v>5.1200000000000002E-2</v>
      </c>
      <c r="R17854" s="59"/>
    </row>
    <row r="17855" spans="11:18" x14ac:dyDescent="0.2">
      <c r="K17855" s="17">
        <v>17846</v>
      </c>
      <c r="L17855" s="50">
        <v>1.578457034265582E-3</v>
      </c>
      <c r="M17855" s="50">
        <v>1.5926315181322051E-3</v>
      </c>
      <c r="N17855" s="50">
        <v>5.28E-2</v>
      </c>
      <c r="O17855" s="50">
        <v>5.28E-2</v>
      </c>
      <c r="R17855" s="59"/>
    </row>
    <row r="17856" spans="11:18" x14ac:dyDescent="0.2">
      <c r="K17856" s="17">
        <v>17847</v>
      </c>
      <c r="L17856" s="50">
        <v>1.7527086465589793E-3</v>
      </c>
      <c r="M17856" s="50">
        <v>1.7665448853767161E-3</v>
      </c>
      <c r="N17856" s="50">
        <v>5.0799999999999998E-2</v>
      </c>
      <c r="O17856" s="50">
        <v>5.16E-2</v>
      </c>
      <c r="R17856" s="59"/>
    </row>
    <row r="17857" spans="11:18" x14ac:dyDescent="0.2">
      <c r="K17857" s="17">
        <v>17848</v>
      </c>
      <c r="L17857" s="50">
        <v>1.9784748060322471E-3</v>
      </c>
      <c r="M17857" s="50">
        <v>1.9927805548765362E-3</v>
      </c>
      <c r="N17857" s="50">
        <v>5.28E-2</v>
      </c>
      <c r="O17857" s="50">
        <v>5.28E-2</v>
      </c>
      <c r="R17857" s="59"/>
    </row>
    <row r="17858" spans="11:18" x14ac:dyDescent="0.2">
      <c r="K17858" s="17">
        <v>17849</v>
      </c>
      <c r="L17858" s="50">
        <v>1.6342858243791739E-3</v>
      </c>
      <c r="M17858" s="50">
        <v>1.6475693050909982E-3</v>
      </c>
      <c r="N17858" s="50">
        <v>4.8800000000000003E-2</v>
      </c>
      <c r="O17858" s="50">
        <v>4.9399999999999999E-2</v>
      </c>
      <c r="R17858" s="59"/>
    </row>
    <row r="17859" spans="11:18" x14ac:dyDescent="0.2">
      <c r="K17859" s="17">
        <v>17850</v>
      </c>
      <c r="L17859" s="50">
        <v>1.4560853012301948E-3</v>
      </c>
      <c r="M17859" s="50">
        <v>1.4684313387428318E-3</v>
      </c>
      <c r="N17859" s="50">
        <v>4.58E-2</v>
      </c>
      <c r="O17859" s="50">
        <v>4.5999999999999999E-2</v>
      </c>
      <c r="R17859" s="59"/>
    </row>
    <row r="17860" spans="11:18" x14ac:dyDescent="0.2">
      <c r="K17860" s="17">
        <v>17851</v>
      </c>
      <c r="L17860" s="50">
        <v>1.949571475048105E-3</v>
      </c>
      <c r="M17860" s="50">
        <v>1.9634172291222904E-3</v>
      </c>
      <c r="N17860" s="50">
        <v>5.0799999999999998E-2</v>
      </c>
      <c r="O17860" s="50">
        <v>5.1400000000000001E-2</v>
      </c>
      <c r="R17860" s="59"/>
    </row>
    <row r="17861" spans="11:18" x14ac:dyDescent="0.2">
      <c r="K17861" s="17">
        <v>17852</v>
      </c>
      <c r="L17861" s="50">
        <v>1.8416252172378184E-3</v>
      </c>
      <c r="M17861" s="50">
        <v>1.8553695564506793E-3</v>
      </c>
      <c r="N17861" s="50">
        <v>5.0599999999999999E-2</v>
      </c>
      <c r="O17861" s="50">
        <v>5.1200000000000002E-2</v>
      </c>
      <c r="R17861" s="59"/>
    </row>
    <row r="17862" spans="11:18" x14ac:dyDescent="0.2">
      <c r="K17862" s="17">
        <v>17853</v>
      </c>
      <c r="L17862" s="50">
        <v>1.776620453914953E-3</v>
      </c>
      <c r="M17862" s="50">
        <v>1.790978561715933E-3</v>
      </c>
      <c r="N17862" s="50">
        <v>5.2600000000000001E-2</v>
      </c>
      <c r="O17862" s="50">
        <v>5.3400000000000003E-2</v>
      </c>
      <c r="R17862" s="59"/>
    </row>
    <row r="17863" spans="11:18" x14ac:dyDescent="0.2">
      <c r="K17863" s="17">
        <v>17854</v>
      </c>
      <c r="L17863" s="50">
        <v>1.6601505619354626E-3</v>
      </c>
      <c r="M17863" s="50">
        <v>1.6733472563898169E-3</v>
      </c>
      <c r="N17863" s="50">
        <v>4.8800000000000003E-2</v>
      </c>
      <c r="O17863" s="50">
        <v>4.9000000000000002E-2</v>
      </c>
      <c r="R17863" s="59"/>
    </row>
    <row r="17864" spans="11:18" x14ac:dyDescent="0.2">
      <c r="K17864" s="17">
        <v>17855</v>
      </c>
      <c r="L17864" s="50">
        <v>1.6776738508969813E-3</v>
      </c>
      <c r="M17864" s="50">
        <v>1.690173827979974E-3</v>
      </c>
      <c r="N17864" s="50">
        <v>4.6199999999999998E-2</v>
      </c>
      <c r="O17864" s="50">
        <v>4.6199999999999998E-2</v>
      </c>
      <c r="R17864" s="59"/>
    </row>
    <row r="17865" spans="11:18" x14ac:dyDescent="0.2">
      <c r="K17865" s="17">
        <v>17856</v>
      </c>
      <c r="L17865" s="50">
        <v>1.4052324393761175E-3</v>
      </c>
      <c r="M17865" s="50">
        <v>1.4177475805424234E-3</v>
      </c>
      <c r="N17865" s="50">
        <v>4.6199999999999998E-2</v>
      </c>
      <c r="O17865" s="50">
        <v>4.6800000000000001E-2</v>
      </c>
      <c r="R17865" s="59"/>
    </row>
    <row r="17866" spans="11:18" x14ac:dyDescent="0.2">
      <c r="K17866" s="17">
        <v>17857</v>
      </c>
      <c r="L17866" s="50">
        <v>1.8494407260615895E-3</v>
      </c>
      <c r="M17866" s="50">
        <v>1.863611918151006E-3</v>
      </c>
      <c r="N17866" s="50">
        <v>5.2400000000000002E-2</v>
      </c>
      <c r="O17866" s="50">
        <v>5.2600000000000001E-2</v>
      </c>
      <c r="R17866" s="59"/>
    </row>
    <row r="17867" spans="11:18" x14ac:dyDescent="0.2">
      <c r="K17867" s="17">
        <v>17858</v>
      </c>
      <c r="L17867" s="50">
        <v>1.8385214355073178E-3</v>
      </c>
      <c r="M17867" s="50">
        <v>1.8535571973928842E-3</v>
      </c>
      <c r="N17867" s="50">
        <v>5.5800000000000002E-2</v>
      </c>
      <c r="O17867" s="50">
        <v>5.5800000000000002E-2</v>
      </c>
      <c r="R17867" s="59"/>
    </row>
    <row r="17868" spans="11:18" x14ac:dyDescent="0.2">
      <c r="K17868" s="17">
        <v>17859</v>
      </c>
      <c r="L17868" s="50">
        <v>1.6863740500230812E-3</v>
      </c>
      <c r="M17868" s="50">
        <v>1.7001513010642096E-3</v>
      </c>
      <c r="N17868" s="50">
        <v>5.0999999999999997E-2</v>
      </c>
      <c r="O17868" s="50">
        <v>5.1200000000000002E-2</v>
      </c>
      <c r="R17868" s="59"/>
    </row>
    <row r="17869" spans="11:18" x14ac:dyDescent="0.2">
      <c r="K17869" s="17">
        <v>17860</v>
      </c>
      <c r="L17869" s="50">
        <v>1.6599746109890526E-3</v>
      </c>
      <c r="M17869" s="50">
        <v>1.6732645108998166E-3</v>
      </c>
      <c r="N17869" s="50">
        <v>4.9200000000000001E-2</v>
      </c>
      <c r="O17869" s="50">
        <v>4.9399999999999999E-2</v>
      </c>
      <c r="R17869" s="59"/>
    </row>
    <row r="17870" spans="11:18" x14ac:dyDescent="0.2">
      <c r="K17870" s="17">
        <v>17861</v>
      </c>
      <c r="L17870" s="50">
        <v>1.764632891069003E-3</v>
      </c>
      <c r="M17870" s="50">
        <v>1.7776786958693354E-3</v>
      </c>
      <c r="N17870" s="50">
        <v>4.82E-2</v>
      </c>
      <c r="O17870" s="50">
        <v>4.82E-2</v>
      </c>
      <c r="R17870" s="59"/>
    </row>
    <row r="17871" spans="11:18" x14ac:dyDescent="0.2">
      <c r="K17871" s="17">
        <v>17862</v>
      </c>
      <c r="L17871" s="50">
        <v>1.4129615519302562E-3</v>
      </c>
      <c r="M17871" s="50">
        <v>1.4254554834816204E-3</v>
      </c>
      <c r="N17871" s="50">
        <v>4.6399999999999997E-2</v>
      </c>
      <c r="O17871" s="50">
        <v>4.6600000000000003E-2</v>
      </c>
      <c r="R17871" s="59"/>
    </row>
    <row r="17872" spans="11:18" x14ac:dyDescent="0.2">
      <c r="K17872" s="17">
        <v>17863</v>
      </c>
      <c r="L17872" s="50">
        <v>1.6668118824208363E-3</v>
      </c>
      <c r="M17872" s="50">
        <v>1.6802911505306405E-3</v>
      </c>
      <c r="N17872" s="50">
        <v>0.05</v>
      </c>
      <c r="O17872" s="50">
        <v>0.05</v>
      </c>
      <c r="R17872" s="59"/>
    </row>
    <row r="17873" spans="11:18" x14ac:dyDescent="0.2">
      <c r="K17873" s="17">
        <v>17864</v>
      </c>
      <c r="L17873" s="50">
        <v>2.0926776391862975E-3</v>
      </c>
      <c r="M17873" s="50">
        <v>2.1075416651841336E-3</v>
      </c>
      <c r="N17873" s="50">
        <v>5.4800000000000001E-2</v>
      </c>
      <c r="O17873" s="50">
        <v>5.5E-2</v>
      </c>
      <c r="R17873" s="59"/>
    </row>
    <row r="17874" spans="11:18" x14ac:dyDescent="0.2">
      <c r="K17874" s="17">
        <v>17865</v>
      </c>
      <c r="L17874" s="50">
        <v>1.5773354820361359E-3</v>
      </c>
      <c r="M17874" s="50">
        <v>1.5898025332976335E-3</v>
      </c>
      <c r="N17874" s="50">
        <v>4.6199999999999998E-2</v>
      </c>
      <c r="O17874" s="50">
        <v>4.6199999999999998E-2</v>
      </c>
      <c r="R17874" s="59"/>
    </row>
    <row r="17875" spans="11:18" x14ac:dyDescent="0.2">
      <c r="K17875" s="17">
        <v>17866</v>
      </c>
      <c r="L17875" s="50">
        <v>1.8428003044637861E-3</v>
      </c>
      <c r="M17875" s="50">
        <v>1.8568238741159984E-3</v>
      </c>
      <c r="N17875" s="50">
        <v>5.1799999999999999E-2</v>
      </c>
      <c r="O17875" s="50">
        <v>5.1999999999999998E-2</v>
      </c>
      <c r="R17875" s="59"/>
    </row>
    <row r="17876" spans="11:18" x14ac:dyDescent="0.2">
      <c r="K17876" s="17">
        <v>17867</v>
      </c>
      <c r="L17876" s="50">
        <v>1.9766972799380176E-3</v>
      </c>
      <c r="M17876" s="50">
        <v>1.9920986529990731E-3</v>
      </c>
      <c r="N17876" s="50">
        <v>5.6399999999999999E-2</v>
      </c>
      <c r="O17876" s="50">
        <v>5.7200000000000001E-2</v>
      </c>
      <c r="R17876" s="59"/>
    </row>
    <row r="17877" spans="11:18" x14ac:dyDescent="0.2">
      <c r="K17877" s="17">
        <v>17868</v>
      </c>
      <c r="L17877" s="50">
        <v>1.6883428285907466E-3</v>
      </c>
      <c r="M17877" s="50">
        <v>1.7015488165990139E-3</v>
      </c>
      <c r="N17877" s="50">
        <v>4.8800000000000003E-2</v>
      </c>
      <c r="O17877" s="50">
        <v>4.9000000000000002E-2</v>
      </c>
      <c r="R17877" s="59"/>
    </row>
    <row r="17878" spans="11:18" x14ac:dyDescent="0.2">
      <c r="K17878" s="17">
        <v>17869</v>
      </c>
      <c r="L17878" s="50">
        <v>1.6971891072050439E-3</v>
      </c>
      <c r="M17878" s="50">
        <v>1.7106266143068996E-3</v>
      </c>
      <c r="N17878" s="50">
        <v>4.9799999999999997E-2</v>
      </c>
      <c r="O17878" s="50">
        <v>4.9799999999999997E-2</v>
      </c>
      <c r="R17878" s="59"/>
    </row>
    <row r="17879" spans="11:18" x14ac:dyDescent="0.2">
      <c r="K17879" s="17">
        <v>17870</v>
      </c>
      <c r="L17879" s="50">
        <v>1.7611246124192451E-3</v>
      </c>
      <c r="M17879" s="50">
        <v>1.7751386267923902E-3</v>
      </c>
      <c r="N17879" s="50">
        <v>5.16E-2</v>
      </c>
      <c r="O17879" s="50">
        <v>5.2600000000000001E-2</v>
      </c>
      <c r="R17879" s="59"/>
    </row>
    <row r="17880" spans="11:18" x14ac:dyDescent="0.2">
      <c r="K17880" s="17">
        <v>17871</v>
      </c>
      <c r="L17880" s="50">
        <v>1.5466833773851477E-3</v>
      </c>
      <c r="M17880" s="50">
        <v>1.5598234327747057E-3</v>
      </c>
      <c r="N17880" s="50">
        <v>4.8800000000000003E-2</v>
      </c>
      <c r="O17880" s="50">
        <v>4.9000000000000002E-2</v>
      </c>
      <c r="R17880" s="59"/>
    </row>
    <row r="17881" spans="11:18" x14ac:dyDescent="0.2">
      <c r="K17881" s="17">
        <v>17872</v>
      </c>
      <c r="L17881" s="50">
        <v>1.4856362785201295E-3</v>
      </c>
      <c r="M17881" s="50">
        <v>1.4971938419840191E-3</v>
      </c>
      <c r="N17881" s="50">
        <v>4.2799999999999998E-2</v>
      </c>
      <c r="O17881" s="50">
        <v>4.2799999999999998E-2</v>
      </c>
      <c r="R17881" s="59"/>
    </row>
    <row r="17882" spans="11:18" x14ac:dyDescent="0.2">
      <c r="K17882" s="17">
        <v>17873</v>
      </c>
      <c r="L17882" s="50">
        <v>1.5461980498949427E-3</v>
      </c>
      <c r="M17882" s="50">
        <v>1.5602502928351429E-3</v>
      </c>
      <c r="N17882" s="50">
        <v>5.2200000000000003E-2</v>
      </c>
      <c r="O17882" s="50">
        <v>5.2400000000000002E-2</v>
      </c>
      <c r="R17882" s="59"/>
    </row>
    <row r="17883" spans="11:18" x14ac:dyDescent="0.2">
      <c r="K17883" s="17">
        <v>17874</v>
      </c>
      <c r="L17883" s="50">
        <v>1.5721586865497083E-3</v>
      </c>
      <c r="M17883" s="50">
        <v>1.5860198138242187E-3</v>
      </c>
      <c r="N17883" s="50">
        <v>5.1200000000000002E-2</v>
      </c>
      <c r="O17883" s="50">
        <v>5.1799999999999999E-2</v>
      </c>
      <c r="R17883" s="59"/>
    </row>
    <row r="17884" spans="11:18" x14ac:dyDescent="0.2">
      <c r="K17884" s="17">
        <v>17875</v>
      </c>
      <c r="L17884" s="50">
        <v>1.5931855497702213E-3</v>
      </c>
      <c r="M17884" s="50">
        <v>1.605158492727788E-3</v>
      </c>
      <c r="N17884" s="50">
        <v>4.4200000000000003E-2</v>
      </c>
      <c r="O17884" s="50">
        <v>4.4600000000000001E-2</v>
      </c>
      <c r="R17884" s="59"/>
    </row>
    <row r="17885" spans="11:18" x14ac:dyDescent="0.2">
      <c r="K17885" s="17">
        <v>17876</v>
      </c>
      <c r="L17885" s="50">
        <v>1.763129844978117E-3</v>
      </c>
      <c r="M17885" s="50">
        <v>1.7770032934705771E-3</v>
      </c>
      <c r="N17885" s="50">
        <v>5.1200000000000002E-2</v>
      </c>
      <c r="O17885" s="50">
        <v>5.16E-2</v>
      </c>
      <c r="R17885" s="59"/>
    </row>
    <row r="17886" spans="11:18" x14ac:dyDescent="0.2">
      <c r="K17886" s="17">
        <v>17877</v>
      </c>
      <c r="L17886" s="50">
        <v>1.6074533770990454E-3</v>
      </c>
      <c r="M17886" s="50">
        <v>1.620933759476295E-3</v>
      </c>
      <c r="N17886" s="50">
        <v>0.05</v>
      </c>
      <c r="O17886" s="50">
        <v>5.0599999999999999E-2</v>
      </c>
      <c r="R17886" s="59"/>
    </row>
    <row r="17887" spans="11:18" x14ac:dyDescent="0.2">
      <c r="K17887" s="17">
        <v>17878</v>
      </c>
      <c r="L17887" s="50">
        <v>1.660475245740425E-3</v>
      </c>
      <c r="M17887" s="50">
        <v>1.6746642490482796E-3</v>
      </c>
      <c r="N17887" s="50">
        <v>5.2600000000000001E-2</v>
      </c>
      <c r="O17887" s="50">
        <v>5.28E-2</v>
      </c>
      <c r="R17887" s="59"/>
    </row>
    <row r="17888" spans="11:18" x14ac:dyDescent="0.2">
      <c r="K17888" s="17">
        <v>17879</v>
      </c>
      <c r="L17888" s="50">
        <v>1.9208851327107523E-3</v>
      </c>
      <c r="M17888" s="50">
        <v>1.9355144971435337E-3</v>
      </c>
      <c r="N17888" s="50">
        <v>5.3800000000000001E-2</v>
      </c>
      <c r="O17888" s="50">
        <v>5.4399999999999997E-2</v>
      </c>
      <c r="R17888" s="59"/>
    </row>
    <row r="17889" spans="11:18" x14ac:dyDescent="0.2">
      <c r="K17889" s="17">
        <v>17880</v>
      </c>
      <c r="L17889" s="50">
        <v>1.9555772504234463E-3</v>
      </c>
      <c r="M17889" s="50">
        <v>1.9711774044423118E-3</v>
      </c>
      <c r="N17889" s="50">
        <v>5.7599999999999998E-2</v>
      </c>
      <c r="O17889" s="50">
        <v>5.8000000000000003E-2</v>
      </c>
      <c r="R17889" s="59"/>
    </row>
    <row r="17890" spans="11:18" x14ac:dyDescent="0.2">
      <c r="K17890" s="17">
        <v>17881</v>
      </c>
      <c r="L17890" s="50">
        <v>1.3464781915152981E-3</v>
      </c>
      <c r="M17890" s="50">
        <v>1.3586108413028606E-3</v>
      </c>
      <c r="N17890" s="50">
        <v>4.5199999999999997E-2</v>
      </c>
      <c r="O17890" s="50">
        <v>4.5199999999999997E-2</v>
      </c>
      <c r="R17890" s="59"/>
    </row>
    <row r="17891" spans="11:18" x14ac:dyDescent="0.2">
      <c r="K17891" s="17">
        <v>17882</v>
      </c>
      <c r="L17891" s="50">
        <v>1.8560531803440239E-3</v>
      </c>
      <c r="M17891" s="50">
        <v>1.8707590222011372E-3</v>
      </c>
      <c r="N17891" s="50">
        <v>5.4399999999999997E-2</v>
      </c>
      <c r="O17891" s="50">
        <v>5.4600000000000003E-2</v>
      </c>
      <c r="R17891" s="59"/>
    </row>
    <row r="17892" spans="11:18" x14ac:dyDescent="0.2">
      <c r="K17892" s="17">
        <v>17883</v>
      </c>
      <c r="L17892" s="50">
        <v>1.7653541597887784E-3</v>
      </c>
      <c r="M17892" s="50">
        <v>1.7794347858598727E-3</v>
      </c>
      <c r="N17892" s="50">
        <v>5.2200000000000003E-2</v>
      </c>
      <c r="O17892" s="50">
        <v>5.2200000000000003E-2</v>
      </c>
      <c r="R17892" s="59"/>
    </row>
    <row r="17893" spans="11:18" x14ac:dyDescent="0.2">
      <c r="K17893" s="17">
        <v>17884</v>
      </c>
      <c r="L17893" s="50">
        <v>1.7276854920083985E-3</v>
      </c>
      <c r="M17893" s="50">
        <v>1.7412216405543819E-3</v>
      </c>
      <c r="N17893" s="50">
        <v>4.9799999999999997E-2</v>
      </c>
      <c r="O17893" s="50">
        <v>5.0200000000000002E-2</v>
      </c>
      <c r="R17893" s="59"/>
    </row>
    <row r="17894" spans="11:18" x14ac:dyDescent="0.2">
      <c r="K17894" s="17">
        <v>17885</v>
      </c>
      <c r="L17894" s="50">
        <v>1.7735035387693783E-3</v>
      </c>
      <c r="M17894" s="50">
        <v>1.787031592085226E-3</v>
      </c>
      <c r="N17894" s="50">
        <v>0.05</v>
      </c>
      <c r="O17894" s="50">
        <v>5.0200000000000002E-2</v>
      </c>
      <c r="R17894" s="59"/>
    </row>
    <row r="17895" spans="11:18" x14ac:dyDescent="0.2">
      <c r="K17895" s="17">
        <v>17886</v>
      </c>
      <c r="L17895" s="50">
        <v>1.6447169140590347E-3</v>
      </c>
      <c r="M17895" s="50">
        <v>1.6580125672566795E-3</v>
      </c>
      <c r="N17895" s="50">
        <v>4.8599999999999997E-2</v>
      </c>
      <c r="O17895" s="50">
        <v>4.9599999999999998E-2</v>
      </c>
      <c r="R17895" s="59"/>
    </row>
    <row r="17896" spans="11:18" x14ac:dyDescent="0.2">
      <c r="K17896" s="17">
        <v>17887</v>
      </c>
      <c r="L17896" s="50">
        <v>1.7062847020743589E-3</v>
      </c>
      <c r="M17896" s="50">
        <v>1.7199504094384146E-3</v>
      </c>
      <c r="N17896" s="50">
        <v>5.0599999999999999E-2</v>
      </c>
      <c r="O17896" s="50">
        <v>5.0799999999999998E-2</v>
      </c>
      <c r="R17896" s="59"/>
    </row>
    <row r="17897" spans="11:18" x14ac:dyDescent="0.2">
      <c r="K17897" s="17">
        <v>17888</v>
      </c>
      <c r="L17897" s="50">
        <v>1.6281439324856827E-3</v>
      </c>
      <c r="M17897" s="50">
        <v>1.641010668952181E-3</v>
      </c>
      <c r="N17897" s="50">
        <v>4.7399999999999998E-2</v>
      </c>
      <c r="O17897" s="50">
        <v>4.82E-2</v>
      </c>
      <c r="R17897" s="59"/>
    </row>
    <row r="17898" spans="11:18" x14ac:dyDescent="0.2">
      <c r="K17898" s="17">
        <v>17889</v>
      </c>
      <c r="L17898" s="50">
        <v>1.8931164831657917E-3</v>
      </c>
      <c r="M17898" s="50">
        <v>1.9081317019234492E-3</v>
      </c>
      <c r="N17898" s="50">
        <v>5.5399999999999998E-2</v>
      </c>
      <c r="O17898" s="50">
        <v>5.5800000000000002E-2</v>
      </c>
      <c r="R17898" s="59"/>
    </row>
    <row r="17899" spans="11:18" x14ac:dyDescent="0.2">
      <c r="K17899" s="17">
        <v>17890</v>
      </c>
      <c r="L17899" s="50">
        <v>1.8182521951903847E-3</v>
      </c>
      <c r="M17899" s="50">
        <v>1.8324592142845055E-3</v>
      </c>
      <c r="N17899" s="50">
        <v>5.2600000000000001E-2</v>
      </c>
      <c r="O17899" s="50">
        <v>5.28E-2</v>
      </c>
      <c r="R17899" s="59"/>
    </row>
    <row r="17900" spans="11:18" x14ac:dyDescent="0.2">
      <c r="K17900" s="17">
        <v>17891</v>
      </c>
      <c r="L17900" s="50">
        <v>1.6174261451704919E-3</v>
      </c>
      <c r="M17900" s="50">
        <v>1.6305829837181768E-3</v>
      </c>
      <c r="N17900" s="50">
        <v>4.8599999999999997E-2</v>
      </c>
      <c r="O17900" s="50">
        <v>4.9000000000000002E-2</v>
      </c>
      <c r="R17900" s="59"/>
    </row>
    <row r="17901" spans="11:18" x14ac:dyDescent="0.2">
      <c r="K17901" s="17">
        <v>17892</v>
      </c>
      <c r="L17901" s="50">
        <v>1.8467670880850874E-3</v>
      </c>
      <c r="M17901" s="50">
        <v>1.8607229782722956E-3</v>
      </c>
      <c r="N17901" s="50">
        <v>5.1400000000000001E-2</v>
      </c>
      <c r="O17901" s="50">
        <v>5.1799999999999999E-2</v>
      </c>
      <c r="R17901" s="59"/>
    </row>
    <row r="17902" spans="11:18" x14ac:dyDescent="0.2">
      <c r="K17902" s="17">
        <v>17893</v>
      </c>
      <c r="L17902" s="50">
        <v>1.6963029145733153E-3</v>
      </c>
      <c r="M17902" s="50">
        <v>1.7098953185611479E-3</v>
      </c>
      <c r="N17902" s="50">
        <v>5.04E-2</v>
      </c>
      <c r="O17902" s="50">
        <v>5.04E-2</v>
      </c>
      <c r="R17902" s="59"/>
    </row>
    <row r="17903" spans="11:18" x14ac:dyDescent="0.2">
      <c r="K17903" s="17">
        <v>17894</v>
      </c>
      <c r="L17903" s="50">
        <v>1.635705832463573E-3</v>
      </c>
      <c r="M17903" s="50">
        <v>1.6493737376019801E-3</v>
      </c>
      <c r="N17903" s="50">
        <v>5.0599999999999999E-2</v>
      </c>
      <c r="O17903" s="50">
        <v>5.0799999999999998E-2</v>
      </c>
      <c r="R17903" s="59"/>
    </row>
    <row r="17904" spans="11:18" x14ac:dyDescent="0.2">
      <c r="K17904" s="17">
        <v>17895</v>
      </c>
      <c r="L17904" s="50">
        <v>2.0017121603654524E-3</v>
      </c>
      <c r="M17904" s="50">
        <v>2.0158783764398459E-3</v>
      </c>
      <c r="N17904" s="50">
        <v>5.1999999999999998E-2</v>
      </c>
      <c r="O17904" s="50">
        <v>5.2400000000000002E-2</v>
      </c>
      <c r="R17904" s="59"/>
    </row>
    <row r="17905" spans="11:18" x14ac:dyDescent="0.2">
      <c r="K17905" s="17">
        <v>17896</v>
      </c>
      <c r="L17905" s="50">
        <v>1.8426775211471088E-3</v>
      </c>
      <c r="M17905" s="50">
        <v>1.85650790820516E-3</v>
      </c>
      <c r="N17905" s="50">
        <v>5.0999999999999997E-2</v>
      </c>
      <c r="O17905" s="50">
        <v>5.1200000000000002E-2</v>
      </c>
      <c r="R17905" s="59"/>
    </row>
    <row r="17906" spans="11:18" x14ac:dyDescent="0.2">
      <c r="K17906" s="17">
        <v>17897</v>
      </c>
      <c r="L17906" s="50">
        <v>1.865905428053032E-3</v>
      </c>
      <c r="M17906" s="50">
        <v>1.8797064189567279E-3</v>
      </c>
      <c r="N17906" s="50">
        <v>5.0799999999999998E-2</v>
      </c>
      <c r="O17906" s="50">
        <v>5.0999999999999997E-2</v>
      </c>
      <c r="R17906" s="59"/>
    </row>
    <row r="17907" spans="11:18" x14ac:dyDescent="0.2">
      <c r="K17907" s="17">
        <v>17898</v>
      </c>
      <c r="L17907" s="50">
        <v>1.7353960398597576E-3</v>
      </c>
      <c r="M17907" s="50">
        <v>1.749480222120685E-3</v>
      </c>
      <c r="N17907" s="50">
        <v>5.1999999999999998E-2</v>
      </c>
      <c r="O17907" s="50">
        <v>5.2400000000000002E-2</v>
      </c>
      <c r="R17907" s="59"/>
    </row>
    <row r="17908" spans="11:18" x14ac:dyDescent="0.2">
      <c r="K17908" s="17">
        <v>17899</v>
      </c>
      <c r="L17908" s="50">
        <v>1.4688390515783783E-3</v>
      </c>
      <c r="M17908" s="50">
        <v>1.4808542856737108E-3</v>
      </c>
      <c r="N17908" s="50">
        <v>4.4400000000000002E-2</v>
      </c>
      <c r="O17908" s="50">
        <v>4.4600000000000001E-2</v>
      </c>
      <c r="R17908" s="59"/>
    </row>
    <row r="17909" spans="11:18" x14ac:dyDescent="0.2">
      <c r="K17909" s="17">
        <v>17900</v>
      </c>
      <c r="L17909" s="50">
        <v>1.7046157184758008E-3</v>
      </c>
      <c r="M17909" s="50">
        <v>1.7184891045650581E-3</v>
      </c>
      <c r="N17909" s="50">
        <v>5.1200000000000002E-2</v>
      </c>
      <c r="O17909" s="50">
        <v>5.16E-2</v>
      </c>
      <c r="R17909" s="59"/>
    </row>
    <row r="17910" spans="11:18" x14ac:dyDescent="0.2">
      <c r="K17910" s="17">
        <v>17901</v>
      </c>
      <c r="L17910" s="50">
        <v>1.7926594461399497E-3</v>
      </c>
      <c r="M17910" s="50">
        <v>1.8068330944253867E-3</v>
      </c>
      <c r="N17910" s="50">
        <v>5.2200000000000003E-2</v>
      </c>
      <c r="O17910" s="50">
        <v>5.28E-2</v>
      </c>
      <c r="R17910" s="59"/>
    </row>
    <row r="17911" spans="11:18" x14ac:dyDescent="0.2">
      <c r="K17911" s="17">
        <v>17902</v>
      </c>
      <c r="L17911" s="50">
        <v>1.6526587827175817E-3</v>
      </c>
      <c r="M17911" s="50">
        <v>1.6659782188297434E-3</v>
      </c>
      <c r="N17911" s="50">
        <v>4.9399999999999999E-2</v>
      </c>
      <c r="O17911" s="50">
        <v>4.9399999999999999E-2</v>
      </c>
      <c r="R17911" s="59"/>
    </row>
    <row r="17912" spans="11:18" x14ac:dyDescent="0.2">
      <c r="K17912" s="17">
        <v>17903</v>
      </c>
      <c r="L17912" s="50">
        <v>1.9493261808365286E-3</v>
      </c>
      <c r="M17912" s="50">
        <v>1.9646247610452848E-3</v>
      </c>
      <c r="N17912" s="50">
        <v>5.6399999999999999E-2</v>
      </c>
      <c r="O17912" s="50">
        <v>5.6800000000000003E-2</v>
      </c>
      <c r="R17912" s="59"/>
    </row>
    <row r="17913" spans="11:18" x14ac:dyDescent="0.2">
      <c r="K17913" s="17">
        <v>17904</v>
      </c>
      <c r="L17913" s="50">
        <v>1.5547085260439557E-3</v>
      </c>
      <c r="M17913" s="50">
        <v>1.5667025892535727E-3</v>
      </c>
      <c r="N17913" s="50">
        <v>4.4400000000000002E-2</v>
      </c>
      <c r="O17913" s="50">
        <v>4.4400000000000002E-2</v>
      </c>
      <c r="R17913" s="59"/>
    </row>
    <row r="17914" spans="11:18" x14ac:dyDescent="0.2">
      <c r="K17914" s="17">
        <v>17905</v>
      </c>
      <c r="L17914" s="50">
        <v>1.4979108523953289E-3</v>
      </c>
      <c r="M17914" s="50">
        <v>1.5110182497441904E-3</v>
      </c>
      <c r="N17914" s="50">
        <v>4.8399999999999999E-2</v>
      </c>
      <c r="O17914" s="50">
        <v>4.9200000000000001E-2</v>
      </c>
      <c r="R17914" s="59"/>
    </row>
    <row r="17915" spans="11:18" x14ac:dyDescent="0.2">
      <c r="K17915" s="17">
        <v>17906</v>
      </c>
      <c r="L17915" s="50">
        <v>1.6053385889878309E-3</v>
      </c>
      <c r="M17915" s="50">
        <v>1.6192625986505278E-3</v>
      </c>
      <c r="N17915" s="50">
        <v>5.1400000000000001E-2</v>
      </c>
      <c r="O17915" s="50">
        <v>5.1999999999999998E-2</v>
      </c>
      <c r="R17915" s="59"/>
    </row>
    <row r="17916" spans="11:18" x14ac:dyDescent="0.2">
      <c r="K17916" s="17">
        <v>17907</v>
      </c>
      <c r="L17916" s="50">
        <v>1.5763360182960121E-3</v>
      </c>
      <c r="M17916" s="50">
        <v>1.5899016394273898E-3</v>
      </c>
      <c r="N17916" s="50">
        <v>5.04E-2</v>
      </c>
      <c r="O17916" s="50">
        <v>5.0599999999999999E-2</v>
      </c>
      <c r="R17916" s="59"/>
    </row>
    <row r="17917" spans="11:18" x14ac:dyDescent="0.2">
      <c r="K17917" s="17">
        <v>17908</v>
      </c>
      <c r="L17917" s="50">
        <v>1.9907661349200696E-3</v>
      </c>
      <c r="M17917" s="50">
        <v>2.0055115011422542E-3</v>
      </c>
      <c r="N17917" s="50">
        <v>5.4399999999999997E-2</v>
      </c>
      <c r="O17917" s="50">
        <v>5.4600000000000003E-2</v>
      </c>
      <c r="R17917" s="59"/>
    </row>
    <row r="17918" spans="11:18" x14ac:dyDescent="0.2">
      <c r="K17918" s="17">
        <v>17909</v>
      </c>
      <c r="L17918" s="50">
        <v>1.8135425174971651E-3</v>
      </c>
      <c r="M17918" s="50">
        <v>1.8284301909615055E-3</v>
      </c>
      <c r="N17918" s="50">
        <v>5.5E-2</v>
      </c>
      <c r="O17918" s="50">
        <v>5.5399999999999998E-2</v>
      </c>
      <c r="R17918" s="59"/>
    </row>
    <row r="17919" spans="11:18" x14ac:dyDescent="0.2">
      <c r="K17919" s="17">
        <v>17910</v>
      </c>
      <c r="L17919" s="50">
        <v>1.7531380903015594E-3</v>
      </c>
      <c r="M17919" s="50">
        <v>1.7675090491021379E-3</v>
      </c>
      <c r="N17919" s="50">
        <v>5.3199999999999997E-2</v>
      </c>
      <c r="O17919" s="50">
        <v>5.3400000000000003E-2</v>
      </c>
      <c r="R17919" s="59"/>
    </row>
    <row r="17920" spans="11:18" x14ac:dyDescent="0.2">
      <c r="K17920" s="17">
        <v>17911</v>
      </c>
      <c r="L17920" s="50">
        <v>1.4608806169874977E-3</v>
      </c>
      <c r="M17920" s="50">
        <v>1.4728381289803188E-3</v>
      </c>
      <c r="N17920" s="50">
        <v>4.4200000000000003E-2</v>
      </c>
      <c r="O17920" s="50">
        <v>4.4400000000000002E-2</v>
      </c>
      <c r="R17920" s="59"/>
    </row>
    <row r="17921" spans="11:18" x14ac:dyDescent="0.2">
      <c r="K17921" s="17">
        <v>17912</v>
      </c>
      <c r="L17921" s="50">
        <v>1.7500316569120048E-3</v>
      </c>
      <c r="M17921" s="50">
        <v>1.7644104506415303E-3</v>
      </c>
      <c r="N17921" s="50">
        <v>5.3199999999999997E-2</v>
      </c>
      <c r="O17921" s="50">
        <v>5.3400000000000003E-2</v>
      </c>
      <c r="R17921" s="59"/>
    </row>
    <row r="17922" spans="11:18" x14ac:dyDescent="0.2">
      <c r="K17922" s="17">
        <v>17913</v>
      </c>
      <c r="L17922" s="50">
        <v>1.6238978085465149E-3</v>
      </c>
      <c r="M17922" s="50">
        <v>1.6368053218596447E-3</v>
      </c>
      <c r="N17922" s="50">
        <v>4.7600000000000003E-2</v>
      </c>
      <c r="O17922" s="50">
        <v>4.8000000000000001E-2</v>
      </c>
      <c r="R17922" s="59"/>
    </row>
    <row r="17923" spans="11:18" x14ac:dyDescent="0.2">
      <c r="K17923" s="17">
        <v>17914</v>
      </c>
      <c r="L17923" s="50">
        <v>2.1109623045977416E-3</v>
      </c>
      <c r="M17923" s="50">
        <v>2.1268233242737787E-3</v>
      </c>
      <c r="N17923" s="50">
        <v>5.8400000000000001E-2</v>
      </c>
      <c r="O17923" s="50">
        <v>5.8999999999999997E-2</v>
      </c>
      <c r="R17923" s="59"/>
    </row>
    <row r="17924" spans="11:18" x14ac:dyDescent="0.2">
      <c r="K17924" s="17">
        <v>17915</v>
      </c>
      <c r="L17924" s="50">
        <v>1.7486125100820292E-3</v>
      </c>
      <c r="M17924" s="50">
        <v>1.762293775335883E-3</v>
      </c>
      <c r="N17924" s="50">
        <v>5.0599999999999999E-2</v>
      </c>
      <c r="O17924" s="50">
        <v>5.0799999999999998E-2</v>
      </c>
      <c r="R17924" s="59"/>
    </row>
    <row r="17925" spans="11:18" x14ac:dyDescent="0.2">
      <c r="K17925" s="17">
        <v>17916</v>
      </c>
      <c r="L17925" s="50">
        <v>2.0538488168024144E-3</v>
      </c>
      <c r="M17925" s="50">
        <v>2.0686965917613809E-3</v>
      </c>
      <c r="N17925" s="50">
        <v>5.4800000000000001E-2</v>
      </c>
      <c r="O17925" s="50">
        <v>5.4800000000000001E-2</v>
      </c>
      <c r="R17925" s="59"/>
    </row>
    <row r="17926" spans="11:18" x14ac:dyDescent="0.2">
      <c r="K17926" s="17">
        <v>17917</v>
      </c>
      <c r="L17926" s="50">
        <v>1.8066177069180085E-3</v>
      </c>
      <c r="M17926" s="50">
        <v>1.8219854633167826E-3</v>
      </c>
      <c r="N17926" s="50">
        <v>5.7000000000000002E-2</v>
      </c>
      <c r="O17926" s="50">
        <v>5.7200000000000001E-2</v>
      </c>
      <c r="R17926" s="59"/>
    </row>
    <row r="17927" spans="11:18" x14ac:dyDescent="0.2">
      <c r="K17927" s="17">
        <v>17918</v>
      </c>
      <c r="L17927" s="50">
        <v>1.8817161650474133E-3</v>
      </c>
      <c r="M17927" s="50">
        <v>1.8966286884058697E-3</v>
      </c>
      <c r="N17927" s="50">
        <v>5.5E-2</v>
      </c>
      <c r="O17927" s="50">
        <v>5.5399999999999998E-2</v>
      </c>
      <c r="R17927" s="59"/>
    </row>
    <row r="17928" spans="11:18" x14ac:dyDescent="0.2">
      <c r="K17928" s="17">
        <v>17919</v>
      </c>
      <c r="L17928" s="50">
        <v>1.8281787469165423E-3</v>
      </c>
      <c r="M17928" s="50">
        <v>1.8423244341970405E-3</v>
      </c>
      <c r="N17928" s="50">
        <v>5.2200000000000003E-2</v>
      </c>
      <c r="O17928" s="50">
        <v>5.2600000000000001E-2</v>
      </c>
      <c r="R17928" s="59"/>
    </row>
    <row r="17929" spans="11:18" x14ac:dyDescent="0.2">
      <c r="K17929" s="17">
        <v>17920</v>
      </c>
      <c r="L17929" s="50">
        <v>1.577804717739967E-3</v>
      </c>
      <c r="M17929" s="50">
        <v>1.590838078696746E-3</v>
      </c>
      <c r="N17929" s="50">
        <v>4.82E-2</v>
      </c>
      <c r="O17929" s="50">
        <v>4.8399999999999999E-2</v>
      </c>
      <c r="R17929" s="59"/>
    </row>
    <row r="17930" spans="11:18" x14ac:dyDescent="0.2">
      <c r="K17930" s="17">
        <v>17921</v>
      </c>
      <c r="L17930" s="50">
        <v>1.5966403332239748E-3</v>
      </c>
      <c r="M17930" s="50">
        <v>1.6101942249322659E-3</v>
      </c>
      <c r="N17930" s="50">
        <v>5.0200000000000002E-2</v>
      </c>
      <c r="O17930" s="50">
        <v>5.04E-2</v>
      </c>
      <c r="R17930" s="59"/>
    </row>
    <row r="17931" spans="11:18" x14ac:dyDescent="0.2">
      <c r="K17931" s="17">
        <v>17922</v>
      </c>
      <c r="L17931" s="50">
        <v>1.5062169069444244E-3</v>
      </c>
      <c r="M17931" s="50">
        <v>1.5198503930735313E-3</v>
      </c>
      <c r="N17931" s="50">
        <v>5.0799999999999998E-2</v>
      </c>
      <c r="O17931" s="50">
        <v>5.0799999999999998E-2</v>
      </c>
      <c r="R17931" s="59"/>
    </row>
    <row r="17932" spans="11:18" x14ac:dyDescent="0.2">
      <c r="K17932" s="17">
        <v>17923</v>
      </c>
      <c r="L17932" s="50">
        <v>1.7667343006621224E-3</v>
      </c>
      <c r="M17932" s="50">
        <v>1.7805808029848823E-3</v>
      </c>
      <c r="N17932" s="50">
        <v>5.0799999999999998E-2</v>
      </c>
      <c r="O17932" s="50">
        <v>5.1400000000000001E-2</v>
      </c>
      <c r="R17932" s="59"/>
    </row>
    <row r="17933" spans="11:18" x14ac:dyDescent="0.2">
      <c r="K17933" s="17">
        <v>17924</v>
      </c>
      <c r="L17933" s="50">
        <v>1.8297883036677304E-3</v>
      </c>
      <c r="M17933" s="50">
        <v>1.8431040737931625E-3</v>
      </c>
      <c r="N17933" s="50">
        <v>4.9000000000000002E-2</v>
      </c>
      <c r="O17933" s="50">
        <v>4.9399999999999999E-2</v>
      </c>
      <c r="R17933" s="59"/>
    </row>
    <row r="17934" spans="11:18" x14ac:dyDescent="0.2">
      <c r="K17934" s="17">
        <v>17925</v>
      </c>
      <c r="L17934" s="50">
        <v>1.9783744197330302E-3</v>
      </c>
      <c r="M17934" s="50">
        <v>1.9936722582913342E-3</v>
      </c>
      <c r="N17934" s="50">
        <v>5.6399999999999999E-2</v>
      </c>
      <c r="O17934" s="50">
        <v>5.6800000000000003E-2</v>
      </c>
      <c r="R17934" s="59"/>
    </row>
    <row r="17935" spans="11:18" x14ac:dyDescent="0.2">
      <c r="K17935" s="17">
        <v>17926</v>
      </c>
      <c r="L17935" s="50">
        <v>1.6644245189636035E-3</v>
      </c>
      <c r="M17935" s="50">
        <v>1.6786846945033894E-3</v>
      </c>
      <c r="N17935" s="50">
        <v>5.2999999999999999E-2</v>
      </c>
      <c r="O17935" s="50">
        <v>5.3199999999999997E-2</v>
      </c>
      <c r="R17935" s="59"/>
    </row>
    <row r="17936" spans="11:18" x14ac:dyDescent="0.2">
      <c r="K17936" s="17">
        <v>17927</v>
      </c>
      <c r="L17936" s="50">
        <v>1.6065001341017755E-3</v>
      </c>
      <c r="M17936" s="50">
        <v>1.6197641307925472E-3</v>
      </c>
      <c r="N17936" s="50">
        <v>4.9200000000000001E-2</v>
      </c>
      <c r="O17936" s="50">
        <v>4.9399999999999999E-2</v>
      </c>
      <c r="R17936" s="59"/>
    </row>
    <row r="17937" spans="11:18" x14ac:dyDescent="0.2">
      <c r="K17937" s="17">
        <v>17928</v>
      </c>
      <c r="L17937" s="50">
        <v>1.8989121357120048E-3</v>
      </c>
      <c r="M17937" s="50">
        <v>1.9140455724184161E-3</v>
      </c>
      <c r="N17937" s="50">
        <v>5.6000000000000001E-2</v>
      </c>
      <c r="O17937" s="50">
        <v>5.6399999999999999E-2</v>
      </c>
      <c r="R17937" s="59"/>
    </row>
    <row r="17938" spans="11:18" x14ac:dyDescent="0.2">
      <c r="K17938" s="17">
        <v>17929</v>
      </c>
      <c r="L17938" s="50">
        <v>1.7028546846576756E-3</v>
      </c>
      <c r="M17938" s="50">
        <v>1.7168530669938189E-3</v>
      </c>
      <c r="N17938" s="50">
        <v>5.1799999999999999E-2</v>
      </c>
      <c r="O17938" s="50">
        <v>5.1999999999999998E-2</v>
      </c>
      <c r="R17938" s="59"/>
    </row>
    <row r="17939" spans="11:18" x14ac:dyDescent="0.2">
      <c r="K17939" s="17">
        <v>17930</v>
      </c>
      <c r="L17939" s="50">
        <v>1.8274446034354118E-3</v>
      </c>
      <c r="M17939" s="50">
        <v>1.8423016661561909E-3</v>
      </c>
      <c r="N17939" s="50">
        <v>5.4600000000000003E-2</v>
      </c>
      <c r="O17939" s="50">
        <v>5.5399999999999998E-2</v>
      </c>
      <c r="R17939" s="59"/>
    </row>
    <row r="17940" spans="11:18" x14ac:dyDescent="0.2">
      <c r="K17940" s="17">
        <v>17931</v>
      </c>
      <c r="L17940" s="50">
        <v>1.7993573757648833E-3</v>
      </c>
      <c r="M17940" s="50">
        <v>1.8130504518129133E-3</v>
      </c>
      <c r="N17940" s="50">
        <v>5.0599999999999999E-2</v>
      </c>
      <c r="O17940" s="50">
        <v>5.0799999999999998E-2</v>
      </c>
      <c r="R17940" s="59"/>
    </row>
    <row r="17941" spans="11:18" x14ac:dyDescent="0.2">
      <c r="K17941" s="17">
        <v>17932</v>
      </c>
      <c r="L17941" s="50">
        <v>1.5116440436993945E-3</v>
      </c>
      <c r="M17941" s="50">
        <v>1.5233743717380786E-3</v>
      </c>
      <c r="N17941" s="50">
        <v>4.3400000000000001E-2</v>
      </c>
      <c r="O17941" s="50">
        <v>4.36E-2</v>
      </c>
      <c r="R17941" s="59"/>
    </row>
    <row r="17942" spans="11:18" x14ac:dyDescent="0.2">
      <c r="K17942" s="17">
        <v>17933</v>
      </c>
      <c r="L17942" s="50">
        <v>1.8046343950526963E-3</v>
      </c>
      <c r="M17942" s="50">
        <v>1.8183727147908072E-3</v>
      </c>
      <c r="N17942" s="50">
        <v>5.0599999999999999E-2</v>
      </c>
      <c r="O17942" s="50">
        <v>5.0999999999999997E-2</v>
      </c>
      <c r="R17942" s="59"/>
    </row>
    <row r="17943" spans="11:18" x14ac:dyDescent="0.2">
      <c r="K17943" s="17">
        <v>17934</v>
      </c>
      <c r="L17943" s="50">
        <v>1.4916564909151888E-3</v>
      </c>
      <c r="M17943" s="50">
        <v>1.5049748236984743E-3</v>
      </c>
      <c r="N17943" s="50">
        <v>4.9599999999999998E-2</v>
      </c>
      <c r="O17943" s="50">
        <v>4.9599999999999998E-2</v>
      </c>
      <c r="R17943" s="59"/>
    </row>
    <row r="17944" spans="11:18" x14ac:dyDescent="0.2">
      <c r="K17944" s="17">
        <v>17935</v>
      </c>
      <c r="L17944" s="50">
        <v>1.6155326142665927E-3</v>
      </c>
      <c r="M17944" s="50">
        <v>1.6285294921294597E-3</v>
      </c>
      <c r="N17944" s="50">
        <v>4.82E-2</v>
      </c>
      <c r="O17944" s="50">
        <v>4.82E-2</v>
      </c>
      <c r="R17944" s="59"/>
    </row>
    <row r="17945" spans="11:18" x14ac:dyDescent="0.2">
      <c r="K17945" s="17">
        <v>17936</v>
      </c>
      <c r="L17945" s="50">
        <v>1.6267025021761267E-3</v>
      </c>
      <c r="M17945" s="50">
        <v>1.6402458906540083E-3</v>
      </c>
      <c r="N17945" s="50">
        <v>0.05</v>
      </c>
      <c r="O17945" s="50">
        <v>5.0599999999999999E-2</v>
      </c>
      <c r="R17945" s="59"/>
    </row>
    <row r="17946" spans="11:18" x14ac:dyDescent="0.2">
      <c r="K17946" s="17">
        <v>17937</v>
      </c>
      <c r="L17946" s="50">
        <v>1.7575553920107982E-3</v>
      </c>
      <c r="M17946" s="50">
        <v>1.7715564339120225E-3</v>
      </c>
      <c r="N17946" s="50">
        <v>5.1799999999999999E-2</v>
      </c>
      <c r="O17946" s="50">
        <v>5.1999999999999998E-2</v>
      </c>
      <c r="R17946" s="59"/>
    </row>
    <row r="17947" spans="11:18" x14ac:dyDescent="0.2">
      <c r="K17947" s="17">
        <v>17938</v>
      </c>
      <c r="L17947" s="50">
        <v>1.657693244830698E-3</v>
      </c>
      <c r="M17947" s="50">
        <v>1.6709463614695253E-3</v>
      </c>
      <c r="N17947" s="50">
        <v>4.9000000000000002E-2</v>
      </c>
      <c r="O17947" s="50">
        <v>4.9399999999999999E-2</v>
      </c>
      <c r="R17947" s="59"/>
    </row>
    <row r="17948" spans="11:18" x14ac:dyDescent="0.2">
      <c r="K17948" s="17">
        <v>17939</v>
      </c>
      <c r="L17948" s="50">
        <v>1.5926971464117524E-3</v>
      </c>
      <c r="M17948" s="50">
        <v>1.6053774817680196E-3</v>
      </c>
      <c r="N17948" s="50">
        <v>4.7E-2</v>
      </c>
      <c r="O17948" s="50">
        <v>4.7199999999999999E-2</v>
      </c>
      <c r="R17948" s="59"/>
    </row>
    <row r="17949" spans="11:18" x14ac:dyDescent="0.2">
      <c r="K17949" s="17">
        <v>17940</v>
      </c>
      <c r="L17949" s="50">
        <v>1.7646620257449062E-3</v>
      </c>
      <c r="M17949" s="50">
        <v>1.7789753738408436E-3</v>
      </c>
      <c r="N17949" s="50">
        <v>5.2999999999999999E-2</v>
      </c>
      <c r="O17949" s="50">
        <v>5.3199999999999997E-2</v>
      </c>
      <c r="R17949" s="59"/>
    </row>
    <row r="17950" spans="11:18" x14ac:dyDescent="0.2">
      <c r="K17950" s="17">
        <v>17941</v>
      </c>
      <c r="L17950" s="50">
        <v>1.7957425515314257E-3</v>
      </c>
      <c r="M17950" s="50">
        <v>1.8095585865013628E-3</v>
      </c>
      <c r="N17950" s="50">
        <v>5.0799999999999998E-2</v>
      </c>
      <c r="O17950" s="50">
        <v>5.1400000000000001E-2</v>
      </c>
      <c r="R17950" s="59"/>
    </row>
    <row r="17951" spans="11:18" x14ac:dyDescent="0.2">
      <c r="K17951" s="17">
        <v>17942</v>
      </c>
      <c r="L17951" s="50">
        <v>1.8613264524986537E-3</v>
      </c>
      <c r="M17951" s="50">
        <v>1.8760155994448386E-3</v>
      </c>
      <c r="N17951" s="50">
        <v>5.4399999999999997E-2</v>
      </c>
      <c r="O17951" s="50">
        <v>5.4600000000000003E-2</v>
      </c>
      <c r="R17951" s="59"/>
    </row>
    <row r="17952" spans="11:18" x14ac:dyDescent="0.2">
      <c r="K17952" s="17">
        <v>17943</v>
      </c>
      <c r="L17952" s="50">
        <v>1.99011661254898E-3</v>
      </c>
      <c r="M17952" s="50">
        <v>2.0046402279131578E-3</v>
      </c>
      <c r="N17952" s="50">
        <v>5.3400000000000003E-2</v>
      </c>
      <c r="O17952" s="50">
        <v>5.3999999999999999E-2</v>
      </c>
      <c r="R17952" s="59"/>
    </row>
    <row r="17953" spans="11:18" x14ac:dyDescent="0.2">
      <c r="K17953" s="17">
        <v>17944</v>
      </c>
      <c r="L17953" s="50">
        <v>1.6677669652607737E-3</v>
      </c>
      <c r="M17953" s="50">
        <v>1.6815097737294519E-3</v>
      </c>
      <c r="N17953" s="50">
        <v>5.0799999999999998E-2</v>
      </c>
      <c r="O17953" s="50">
        <v>5.1200000000000002E-2</v>
      </c>
      <c r="R17953" s="59"/>
    </row>
    <row r="17954" spans="11:18" x14ac:dyDescent="0.2">
      <c r="K17954" s="17">
        <v>17945</v>
      </c>
      <c r="L17954" s="50">
        <v>1.6188963095647121E-3</v>
      </c>
      <c r="M17954" s="50">
        <v>1.632810077386697E-3</v>
      </c>
      <c r="N17954" s="50">
        <v>5.16E-2</v>
      </c>
      <c r="O17954" s="50">
        <v>5.1999999999999998E-2</v>
      </c>
      <c r="R17954" s="59"/>
    </row>
    <row r="17955" spans="11:18" x14ac:dyDescent="0.2">
      <c r="K17955" s="17">
        <v>17946</v>
      </c>
      <c r="L17955" s="50">
        <v>1.9286354314867696E-3</v>
      </c>
      <c r="M17955" s="50">
        <v>1.9438309195634735E-3</v>
      </c>
      <c r="N17955" s="50">
        <v>5.62E-2</v>
      </c>
      <c r="O17955" s="50">
        <v>5.6599999999999998E-2</v>
      </c>
      <c r="R17955" s="59"/>
    </row>
    <row r="17956" spans="11:18" x14ac:dyDescent="0.2">
      <c r="K17956" s="17">
        <v>17947</v>
      </c>
      <c r="L17956" s="50">
        <v>1.7456532910428849E-3</v>
      </c>
      <c r="M17956" s="50">
        <v>1.7595961237204503E-3</v>
      </c>
      <c r="N17956" s="50">
        <v>5.16E-2</v>
      </c>
      <c r="O17956" s="50">
        <v>5.1799999999999999E-2</v>
      </c>
      <c r="R17956" s="59"/>
    </row>
    <row r="17957" spans="11:18" x14ac:dyDescent="0.2">
      <c r="K17957" s="17">
        <v>17948</v>
      </c>
      <c r="L17957" s="50">
        <v>1.6568949906495955E-3</v>
      </c>
      <c r="M17957" s="50">
        <v>1.6707408293054654E-3</v>
      </c>
      <c r="N17957" s="50">
        <v>5.1400000000000001E-2</v>
      </c>
      <c r="O17957" s="50">
        <v>5.16E-2</v>
      </c>
      <c r="R17957" s="59"/>
    </row>
    <row r="17958" spans="11:18" x14ac:dyDescent="0.2">
      <c r="K17958" s="17">
        <v>17949</v>
      </c>
      <c r="L17958" s="50">
        <v>1.3551886335331851E-3</v>
      </c>
      <c r="M17958" s="50">
        <v>1.368048350845276E-3</v>
      </c>
      <c r="N17958" s="50">
        <v>4.8000000000000001E-2</v>
      </c>
      <c r="O17958" s="50">
        <v>4.8000000000000001E-2</v>
      </c>
      <c r="R17958" s="59"/>
    </row>
    <row r="17959" spans="11:18" x14ac:dyDescent="0.2">
      <c r="K17959" s="17">
        <v>17950</v>
      </c>
      <c r="L17959" s="50">
        <v>1.679315653196199E-3</v>
      </c>
      <c r="M17959" s="50">
        <v>1.6927041254440091E-3</v>
      </c>
      <c r="N17959" s="50">
        <v>4.9599999999999998E-2</v>
      </c>
      <c r="O17959" s="50">
        <v>4.9799999999999997E-2</v>
      </c>
      <c r="R17959" s="59"/>
    </row>
    <row r="17960" spans="11:18" x14ac:dyDescent="0.2">
      <c r="K17960" s="17">
        <v>17951</v>
      </c>
      <c r="L17960" s="50">
        <v>1.9288064146751928E-3</v>
      </c>
      <c r="M17960" s="50">
        <v>1.9433923445433439E-3</v>
      </c>
      <c r="N17960" s="50">
        <v>5.3800000000000001E-2</v>
      </c>
      <c r="O17960" s="50">
        <v>5.3999999999999999E-2</v>
      </c>
      <c r="R17960" s="59"/>
    </row>
    <row r="17961" spans="11:18" x14ac:dyDescent="0.2">
      <c r="K17961" s="17">
        <v>17952</v>
      </c>
      <c r="L17961" s="50">
        <v>1.8497077661028061E-3</v>
      </c>
      <c r="M17961" s="50">
        <v>1.8639879159296055E-3</v>
      </c>
      <c r="N17961" s="50">
        <v>5.28E-2</v>
      </c>
      <c r="O17961" s="50">
        <v>5.3199999999999997E-2</v>
      </c>
      <c r="R17961" s="59"/>
    </row>
    <row r="17962" spans="11:18" x14ac:dyDescent="0.2">
      <c r="K17962" s="17">
        <v>17953</v>
      </c>
      <c r="L17962" s="50">
        <v>1.603720763213203E-3</v>
      </c>
      <c r="M17962" s="50">
        <v>1.6165585773541724E-3</v>
      </c>
      <c r="N17962" s="50">
        <v>4.7600000000000003E-2</v>
      </c>
      <c r="O17962" s="50">
        <v>4.7600000000000003E-2</v>
      </c>
      <c r="R17962" s="59"/>
    </row>
    <row r="17963" spans="11:18" x14ac:dyDescent="0.2">
      <c r="K17963" s="17">
        <v>17954</v>
      </c>
      <c r="L17963" s="50">
        <v>1.9487640585133523E-3</v>
      </c>
      <c r="M17963" s="50">
        <v>1.9637255285623848E-3</v>
      </c>
      <c r="N17963" s="50">
        <v>5.5E-2</v>
      </c>
      <c r="O17963" s="50">
        <v>5.5800000000000002E-2</v>
      </c>
      <c r="R17963" s="59"/>
    </row>
    <row r="17964" spans="11:18" x14ac:dyDescent="0.2">
      <c r="K17964" s="17">
        <v>17955</v>
      </c>
      <c r="L17964" s="50">
        <v>1.5580858024704515E-3</v>
      </c>
      <c r="M17964" s="50">
        <v>1.5719335538184973E-3</v>
      </c>
      <c r="N17964" s="50">
        <v>5.1200000000000002E-2</v>
      </c>
      <c r="O17964" s="50">
        <v>5.1799999999999999E-2</v>
      </c>
      <c r="R17964" s="59"/>
    </row>
    <row r="17965" spans="11:18" x14ac:dyDescent="0.2">
      <c r="K17965" s="17">
        <v>17956</v>
      </c>
      <c r="L17965" s="50">
        <v>1.6725830540086297E-3</v>
      </c>
      <c r="M17965" s="50">
        <v>1.6861676743748642E-3</v>
      </c>
      <c r="N17965" s="50">
        <v>5.04E-2</v>
      </c>
      <c r="O17965" s="50">
        <v>5.04E-2</v>
      </c>
      <c r="R17965" s="59"/>
    </row>
    <row r="17966" spans="11:18" x14ac:dyDescent="0.2">
      <c r="K17966" s="17">
        <v>17957</v>
      </c>
      <c r="L17966" s="50">
        <v>1.7652275439329231E-3</v>
      </c>
      <c r="M17966" s="50">
        <v>1.7795040384085685E-3</v>
      </c>
      <c r="N17966" s="50">
        <v>5.2600000000000001E-2</v>
      </c>
      <c r="O17966" s="50">
        <v>5.3199999999999997E-2</v>
      </c>
      <c r="R17966" s="59"/>
    </row>
    <row r="17967" spans="11:18" x14ac:dyDescent="0.2">
      <c r="K17967" s="17">
        <v>17958</v>
      </c>
      <c r="L17967" s="50">
        <v>1.6457293807298572E-3</v>
      </c>
      <c r="M17967" s="50">
        <v>1.6597266103002386E-3</v>
      </c>
      <c r="N17967" s="50">
        <v>5.1999999999999998E-2</v>
      </c>
      <c r="O17967" s="50">
        <v>5.2200000000000003E-2</v>
      </c>
      <c r="R17967" s="59"/>
    </row>
    <row r="17968" spans="11:18" x14ac:dyDescent="0.2">
      <c r="K17968" s="17">
        <v>17959</v>
      </c>
      <c r="L17968" s="50">
        <v>1.6851422682526028E-3</v>
      </c>
      <c r="M17968" s="50">
        <v>1.6995122256587164E-3</v>
      </c>
      <c r="N17968" s="50">
        <v>5.3400000000000003E-2</v>
      </c>
      <c r="O17968" s="50">
        <v>5.3600000000000002E-2</v>
      </c>
      <c r="R17968" s="59"/>
    </row>
    <row r="17969" spans="11:18" x14ac:dyDescent="0.2">
      <c r="K17969" s="17">
        <v>17960</v>
      </c>
      <c r="L17969" s="50">
        <v>1.6011377536154449E-3</v>
      </c>
      <c r="M17969" s="50">
        <v>1.6137342694654401E-3</v>
      </c>
      <c r="N17969" s="50">
        <v>4.6199999999999998E-2</v>
      </c>
      <c r="O17969" s="50">
        <v>4.7199999999999999E-2</v>
      </c>
      <c r="R17969" s="59"/>
    </row>
    <row r="17970" spans="11:18" x14ac:dyDescent="0.2">
      <c r="K17970" s="17">
        <v>17961</v>
      </c>
      <c r="L17970" s="50">
        <v>1.6256721800004873E-3</v>
      </c>
      <c r="M17970" s="50">
        <v>1.6397586989575713E-3</v>
      </c>
      <c r="N17970" s="50">
        <v>5.2400000000000002E-2</v>
      </c>
      <c r="O17970" s="50">
        <v>5.2400000000000002E-2</v>
      </c>
      <c r="R17970" s="59"/>
    </row>
    <row r="17971" spans="11:18" x14ac:dyDescent="0.2">
      <c r="K17971" s="17">
        <v>17962</v>
      </c>
      <c r="L17971" s="50">
        <v>1.8698715365336853E-3</v>
      </c>
      <c r="M17971" s="50">
        <v>1.8840899182175838E-3</v>
      </c>
      <c r="N17971" s="50">
        <v>5.2600000000000001E-2</v>
      </c>
      <c r="O17971" s="50">
        <v>5.2600000000000001E-2</v>
      </c>
      <c r="R17971" s="59"/>
    </row>
    <row r="17972" spans="11:18" x14ac:dyDescent="0.2">
      <c r="K17972" s="17">
        <v>17963</v>
      </c>
      <c r="L17972" s="50">
        <v>1.5200804523138765E-3</v>
      </c>
      <c r="M17972" s="50">
        <v>1.533170602632528E-3</v>
      </c>
      <c r="N17972" s="50">
        <v>4.8399999999999999E-2</v>
      </c>
      <c r="O17972" s="50">
        <v>4.8800000000000003E-2</v>
      </c>
      <c r="R17972" s="59"/>
    </row>
    <row r="17973" spans="11:18" x14ac:dyDescent="0.2">
      <c r="K17973" s="17">
        <v>17964</v>
      </c>
      <c r="L17973" s="50">
        <v>1.6893210973819375E-3</v>
      </c>
      <c r="M17973" s="50">
        <v>1.7034646432245693E-3</v>
      </c>
      <c r="N17973" s="50">
        <v>5.2400000000000002E-2</v>
      </c>
      <c r="O17973" s="50">
        <v>5.2600000000000001E-2</v>
      </c>
      <c r="R17973" s="59"/>
    </row>
    <row r="17974" spans="11:18" x14ac:dyDescent="0.2">
      <c r="K17974" s="17">
        <v>17965</v>
      </c>
      <c r="L17974" s="50">
        <v>2.0436554908141711E-3</v>
      </c>
      <c r="M17974" s="50">
        <v>2.0581384974364234E-3</v>
      </c>
      <c r="N17974" s="50">
        <v>5.3199999999999997E-2</v>
      </c>
      <c r="O17974" s="50">
        <v>5.3600000000000002E-2</v>
      </c>
      <c r="R17974" s="59"/>
    </row>
    <row r="17975" spans="11:18" x14ac:dyDescent="0.2">
      <c r="K17975" s="17">
        <v>17966</v>
      </c>
      <c r="L17975" s="50">
        <v>1.6122828721619445E-3</v>
      </c>
      <c r="M17975" s="50">
        <v>1.6249683082524844E-3</v>
      </c>
      <c r="N17975" s="50">
        <v>4.7E-2</v>
      </c>
      <c r="O17975" s="50">
        <v>4.7E-2</v>
      </c>
      <c r="R17975" s="59"/>
    </row>
    <row r="17976" spans="11:18" x14ac:dyDescent="0.2">
      <c r="K17976" s="17">
        <v>17967</v>
      </c>
      <c r="L17976" s="50">
        <v>1.7057587316871999E-3</v>
      </c>
      <c r="M17976" s="50">
        <v>1.7199087736229444E-3</v>
      </c>
      <c r="N17976" s="50">
        <v>5.2200000000000003E-2</v>
      </c>
      <c r="O17976" s="50">
        <v>5.28E-2</v>
      </c>
      <c r="R17976" s="59"/>
    </row>
    <row r="17977" spans="11:18" x14ac:dyDescent="0.2">
      <c r="K17977" s="17">
        <v>17968</v>
      </c>
      <c r="L17977" s="50">
        <v>1.785635643200775E-3</v>
      </c>
      <c r="M17977" s="50">
        <v>1.7986982011294114E-3</v>
      </c>
      <c r="N17977" s="50">
        <v>4.8000000000000001E-2</v>
      </c>
      <c r="O17977" s="50">
        <v>4.8599999999999997E-2</v>
      </c>
      <c r="R17977" s="59"/>
    </row>
    <row r="17978" spans="11:18" x14ac:dyDescent="0.2">
      <c r="K17978" s="17">
        <v>17969</v>
      </c>
      <c r="L17978" s="50">
        <v>1.7070673005899629E-3</v>
      </c>
      <c r="M17978" s="50">
        <v>1.7206474807857934E-3</v>
      </c>
      <c r="N17978" s="50">
        <v>5.0200000000000002E-2</v>
      </c>
      <c r="O17978" s="50">
        <v>5.0599999999999999E-2</v>
      </c>
      <c r="R17978" s="59"/>
    </row>
    <row r="17979" spans="11:18" x14ac:dyDescent="0.2">
      <c r="K17979" s="17">
        <v>17970</v>
      </c>
      <c r="L17979" s="50">
        <v>1.6607326158424873E-3</v>
      </c>
      <c r="M17979" s="50">
        <v>1.6737458362637951E-3</v>
      </c>
      <c r="N17979" s="50">
        <v>4.82E-2</v>
      </c>
      <c r="O17979" s="50">
        <v>4.8399999999999999E-2</v>
      </c>
      <c r="R17979" s="59"/>
    </row>
    <row r="17980" spans="11:18" x14ac:dyDescent="0.2">
      <c r="K17980" s="17">
        <v>17971</v>
      </c>
      <c r="L17980" s="50">
        <v>1.7783985202518245E-3</v>
      </c>
      <c r="M17980" s="50">
        <v>1.791994479952212E-3</v>
      </c>
      <c r="N17980" s="50">
        <v>5.0200000000000002E-2</v>
      </c>
      <c r="O17980" s="50">
        <v>5.04E-2</v>
      </c>
      <c r="R17980" s="59"/>
    </row>
    <row r="17981" spans="11:18" x14ac:dyDescent="0.2">
      <c r="K17981" s="17">
        <v>17972</v>
      </c>
      <c r="L17981" s="50">
        <v>1.7816822560659865E-3</v>
      </c>
      <c r="M17981" s="50">
        <v>1.7958396750055432E-3</v>
      </c>
      <c r="N17981" s="50">
        <v>5.2400000000000002E-2</v>
      </c>
      <c r="O17981" s="50">
        <v>5.2600000000000001E-2</v>
      </c>
      <c r="R17981" s="59"/>
    </row>
    <row r="17982" spans="11:18" x14ac:dyDescent="0.2">
      <c r="K17982" s="17">
        <v>17973</v>
      </c>
      <c r="L17982" s="50">
        <v>1.9111472055625381E-3</v>
      </c>
      <c r="M17982" s="50">
        <v>1.9269310086510553E-3</v>
      </c>
      <c r="N17982" s="50">
        <v>5.8599999999999999E-2</v>
      </c>
      <c r="O17982" s="50">
        <v>5.8599999999999999E-2</v>
      </c>
      <c r="R17982" s="59"/>
    </row>
    <row r="17983" spans="11:18" x14ac:dyDescent="0.2">
      <c r="K17983" s="17">
        <v>17974</v>
      </c>
      <c r="L17983" s="50">
        <v>2.0310420564927526E-3</v>
      </c>
      <c r="M17983" s="50">
        <v>2.0452229893560135E-3</v>
      </c>
      <c r="N17983" s="50">
        <v>5.1999999999999998E-2</v>
      </c>
      <c r="O17983" s="50">
        <v>5.2400000000000002E-2</v>
      </c>
      <c r="R17983" s="59"/>
    </row>
    <row r="17984" spans="11:18" x14ac:dyDescent="0.2">
      <c r="K17984" s="17">
        <v>17975</v>
      </c>
      <c r="L17984" s="50">
        <v>1.8327782938181937E-3</v>
      </c>
      <c r="M17984" s="50">
        <v>1.8469465841676168E-3</v>
      </c>
      <c r="N17984" s="50">
        <v>5.2400000000000002E-2</v>
      </c>
      <c r="O17984" s="50">
        <v>5.2600000000000001E-2</v>
      </c>
      <c r="R17984" s="59"/>
    </row>
    <row r="17985" spans="11:18" x14ac:dyDescent="0.2">
      <c r="K17985" s="17">
        <v>17976</v>
      </c>
      <c r="L17985" s="50">
        <v>1.762665072323682E-3</v>
      </c>
      <c r="M17985" s="50">
        <v>1.7761757944530828E-3</v>
      </c>
      <c r="N17985" s="50">
        <v>0.05</v>
      </c>
      <c r="O17985" s="50">
        <v>0.05</v>
      </c>
      <c r="R17985" s="59"/>
    </row>
    <row r="17986" spans="11:18" x14ac:dyDescent="0.2">
      <c r="K17986" s="17">
        <v>17977</v>
      </c>
      <c r="L17986" s="50">
        <v>1.8436141607623725E-3</v>
      </c>
      <c r="M17986" s="50">
        <v>1.8581103216838081E-3</v>
      </c>
      <c r="N17986" s="50">
        <v>5.3400000000000003E-2</v>
      </c>
      <c r="O17986" s="50">
        <v>5.3800000000000001E-2</v>
      </c>
      <c r="R17986" s="59"/>
    </row>
    <row r="17987" spans="11:18" x14ac:dyDescent="0.2">
      <c r="K17987" s="17">
        <v>17978</v>
      </c>
      <c r="L17987" s="50">
        <v>1.8889963610904698E-3</v>
      </c>
      <c r="M17987" s="50">
        <v>1.9036348523799017E-3</v>
      </c>
      <c r="N17987" s="50">
        <v>5.4199999999999998E-2</v>
      </c>
      <c r="O17987" s="50">
        <v>5.4199999999999998E-2</v>
      </c>
      <c r="R17987" s="59"/>
    </row>
    <row r="17988" spans="11:18" x14ac:dyDescent="0.2">
      <c r="K17988" s="17">
        <v>17979</v>
      </c>
      <c r="L17988" s="50">
        <v>1.7993376911781213E-3</v>
      </c>
      <c r="M17988" s="50">
        <v>1.8130528980830115E-3</v>
      </c>
      <c r="N17988" s="50">
        <v>5.0599999999999999E-2</v>
      </c>
      <c r="O17988" s="50">
        <v>5.0999999999999997E-2</v>
      </c>
      <c r="R17988" s="59"/>
    </row>
    <row r="17989" spans="11:18" x14ac:dyDescent="0.2">
      <c r="K17989" s="17">
        <v>17980</v>
      </c>
      <c r="L17989" s="50">
        <v>1.7033511003056642E-3</v>
      </c>
      <c r="M17989" s="50">
        <v>1.7175253363551678E-3</v>
      </c>
      <c r="N17989" s="50">
        <v>5.2600000000000001E-2</v>
      </c>
      <c r="O17989" s="50">
        <v>5.28E-2</v>
      </c>
      <c r="R17989" s="59"/>
    </row>
    <row r="17990" spans="11:18" x14ac:dyDescent="0.2">
      <c r="K17990" s="17">
        <v>17981</v>
      </c>
      <c r="L17990" s="50">
        <v>1.5358777550198825E-3</v>
      </c>
      <c r="M17990" s="50">
        <v>1.5488977901418472E-3</v>
      </c>
      <c r="N17990" s="50">
        <v>4.82E-2</v>
      </c>
      <c r="O17990" s="50">
        <v>4.8599999999999997E-2</v>
      </c>
      <c r="R17990" s="59"/>
    </row>
    <row r="17991" spans="11:18" x14ac:dyDescent="0.2">
      <c r="K17991" s="17">
        <v>17982</v>
      </c>
      <c r="L17991" s="50">
        <v>1.6204060277213905E-3</v>
      </c>
      <c r="M17991" s="50">
        <v>1.6341529608621059E-3</v>
      </c>
      <c r="N17991" s="50">
        <v>5.0999999999999997E-2</v>
      </c>
      <c r="O17991" s="50">
        <v>5.1200000000000002E-2</v>
      </c>
      <c r="R17991" s="59"/>
    </row>
    <row r="17992" spans="11:18" x14ac:dyDescent="0.2">
      <c r="K17992" s="17">
        <v>17983</v>
      </c>
      <c r="L17992" s="50">
        <v>1.9157521757173842E-3</v>
      </c>
      <c r="M17992" s="50">
        <v>1.930924766250309E-3</v>
      </c>
      <c r="N17992" s="50">
        <v>5.6000000000000001E-2</v>
      </c>
      <c r="O17992" s="50">
        <v>5.6599999999999998E-2</v>
      </c>
      <c r="R17992" s="59"/>
    </row>
    <row r="17993" spans="11:18" x14ac:dyDescent="0.2">
      <c r="K17993" s="17">
        <v>17984</v>
      </c>
      <c r="L17993" s="50">
        <v>1.8009963256744757E-3</v>
      </c>
      <c r="M17993" s="50">
        <v>1.815124279783673E-3</v>
      </c>
      <c r="N17993" s="50">
        <v>5.1999999999999998E-2</v>
      </c>
      <c r="O17993" s="50">
        <v>5.2600000000000001E-2</v>
      </c>
      <c r="R17993" s="59"/>
    </row>
    <row r="17994" spans="11:18" x14ac:dyDescent="0.2">
      <c r="K17994" s="17">
        <v>17985</v>
      </c>
      <c r="L17994" s="50">
        <v>1.6313887036583004E-3</v>
      </c>
      <c r="M17994" s="50">
        <v>1.6449986718093325E-3</v>
      </c>
      <c r="N17994" s="50">
        <v>5.04E-2</v>
      </c>
      <c r="O17994" s="50">
        <v>5.0999999999999997E-2</v>
      </c>
      <c r="R17994" s="59"/>
    </row>
    <row r="17995" spans="11:18" x14ac:dyDescent="0.2">
      <c r="K17995" s="17">
        <v>17986</v>
      </c>
      <c r="L17995" s="50">
        <v>1.8077851504032906E-3</v>
      </c>
      <c r="M17995" s="50">
        <v>1.8218475135350688E-3</v>
      </c>
      <c r="N17995" s="50">
        <v>5.1999999999999998E-2</v>
      </c>
      <c r="O17995" s="50">
        <v>5.2200000000000003E-2</v>
      </c>
      <c r="R17995" s="59"/>
    </row>
    <row r="17996" spans="11:18" x14ac:dyDescent="0.2">
      <c r="K17996" s="17">
        <v>17987</v>
      </c>
      <c r="L17996" s="50">
        <v>1.7375668162722888E-3</v>
      </c>
      <c r="M17996" s="50">
        <v>1.7507677842740917E-3</v>
      </c>
      <c r="N17996" s="50">
        <v>4.8599999999999997E-2</v>
      </c>
      <c r="O17996" s="50">
        <v>4.9000000000000002E-2</v>
      </c>
      <c r="R17996" s="59"/>
    </row>
    <row r="17997" spans="11:18" x14ac:dyDescent="0.2">
      <c r="K17997" s="17">
        <v>17988</v>
      </c>
      <c r="L17997" s="50">
        <v>1.8224973463136507E-3</v>
      </c>
      <c r="M17997" s="50">
        <v>1.8367068902143931E-3</v>
      </c>
      <c r="N17997" s="50">
        <v>5.2600000000000001E-2</v>
      </c>
      <c r="O17997" s="50">
        <v>5.28E-2</v>
      </c>
      <c r="R17997" s="59"/>
    </row>
    <row r="17998" spans="11:18" x14ac:dyDescent="0.2">
      <c r="K17998" s="17">
        <v>17989</v>
      </c>
      <c r="L17998" s="50">
        <v>1.8125683496854911E-3</v>
      </c>
      <c r="M17998" s="50">
        <v>1.8268165077926825E-3</v>
      </c>
      <c r="N17998" s="50">
        <v>5.2600000000000001E-2</v>
      </c>
      <c r="O17998" s="50">
        <v>5.28E-2</v>
      </c>
      <c r="R17998" s="59"/>
    </row>
    <row r="17999" spans="11:18" x14ac:dyDescent="0.2">
      <c r="K17999" s="17">
        <v>17990</v>
      </c>
      <c r="L17999" s="50">
        <v>1.7158481780739231E-3</v>
      </c>
      <c r="M17999" s="50">
        <v>1.7298091004040292E-3</v>
      </c>
      <c r="N17999" s="50">
        <v>5.1799999999999999E-2</v>
      </c>
      <c r="O17999" s="50">
        <v>5.1799999999999999E-2</v>
      </c>
      <c r="R17999" s="59"/>
    </row>
    <row r="18000" spans="11:18" x14ac:dyDescent="0.2">
      <c r="K18000" s="17">
        <v>17991</v>
      </c>
      <c r="L18000" s="50">
        <v>1.569701825262585E-3</v>
      </c>
      <c r="M18000" s="50">
        <v>1.5825054895969033E-3</v>
      </c>
      <c r="N18000" s="50">
        <v>4.7399999999999998E-2</v>
      </c>
      <c r="O18000" s="50">
        <v>4.7800000000000002E-2</v>
      </c>
      <c r="R18000" s="59"/>
    </row>
    <row r="18001" spans="11:18" x14ac:dyDescent="0.2">
      <c r="K18001" s="17">
        <v>17992</v>
      </c>
      <c r="L18001" s="50">
        <v>1.5193825967395793E-3</v>
      </c>
      <c r="M18001" s="50">
        <v>1.5321520506595071E-3</v>
      </c>
      <c r="N18001" s="50">
        <v>4.7399999999999998E-2</v>
      </c>
      <c r="O18001" s="50">
        <v>4.7600000000000003E-2</v>
      </c>
      <c r="R18001" s="59"/>
    </row>
    <row r="18002" spans="11:18" x14ac:dyDescent="0.2">
      <c r="K18002" s="17">
        <v>17993</v>
      </c>
      <c r="L18002" s="50">
        <v>1.7396366804284065E-3</v>
      </c>
      <c r="M18002" s="50">
        <v>1.7531999423970972E-3</v>
      </c>
      <c r="N18002" s="50">
        <v>0.05</v>
      </c>
      <c r="O18002" s="50">
        <v>5.0599999999999999E-2</v>
      </c>
      <c r="R18002" s="59"/>
    </row>
    <row r="18003" spans="11:18" x14ac:dyDescent="0.2">
      <c r="K18003" s="17">
        <v>17994</v>
      </c>
      <c r="L18003" s="50">
        <v>1.7198736309622258E-3</v>
      </c>
      <c r="M18003" s="50">
        <v>1.7341412287929362E-3</v>
      </c>
      <c r="N18003" s="50">
        <v>5.28E-2</v>
      </c>
      <c r="O18003" s="50">
        <v>5.3199999999999997E-2</v>
      </c>
      <c r="R18003" s="59"/>
    </row>
    <row r="18004" spans="11:18" x14ac:dyDescent="0.2">
      <c r="K18004" s="17">
        <v>17995</v>
      </c>
      <c r="L18004" s="50">
        <v>1.8669090418164693E-3</v>
      </c>
      <c r="M18004" s="50">
        <v>1.8806283960286049E-3</v>
      </c>
      <c r="N18004" s="50">
        <v>5.04E-2</v>
      </c>
      <c r="O18004" s="50">
        <v>5.0799999999999998E-2</v>
      </c>
      <c r="R18004" s="59"/>
    </row>
    <row r="18005" spans="11:18" x14ac:dyDescent="0.2">
      <c r="K18005" s="17">
        <v>17996</v>
      </c>
      <c r="L18005" s="50">
        <v>1.7114195986032061E-3</v>
      </c>
      <c r="M18005" s="50">
        <v>1.726108907718605E-3</v>
      </c>
      <c r="N18005" s="50">
        <v>5.4399999999999997E-2</v>
      </c>
      <c r="O18005" s="50">
        <v>5.4800000000000001E-2</v>
      </c>
      <c r="R18005" s="59"/>
    </row>
    <row r="18006" spans="11:18" x14ac:dyDescent="0.2">
      <c r="K18006" s="17">
        <v>17997</v>
      </c>
      <c r="L18006" s="50">
        <v>1.6613527454640276E-3</v>
      </c>
      <c r="M18006" s="50">
        <v>1.6762503986902696E-3</v>
      </c>
      <c r="N18006" s="50">
        <v>5.5199999999999999E-2</v>
      </c>
      <c r="O18006" s="50">
        <v>5.6000000000000001E-2</v>
      </c>
      <c r="R18006" s="59"/>
    </row>
    <row r="18007" spans="11:18" x14ac:dyDescent="0.2">
      <c r="K18007" s="17">
        <v>17998</v>
      </c>
      <c r="L18007" s="50">
        <v>1.8430076815222896E-3</v>
      </c>
      <c r="M18007" s="50">
        <v>1.8573323256030527E-3</v>
      </c>
      <c r="N18007" s="50">
        <v>5.2999999999999999E-2</v>
      </c>
      <c r="O18007" s="50">
        <v>5.3199999999999997E-2</v>
      </c>
      <c r="R18007" s="59"/>
    </row>
    <row r="18008" spans="11:18" x14ac:dyDescent="0.2">
      <c r="K18008" s="17">
        <v>17999</v>
      </c>
      <c r="L18008" s="50">
        <v>1.8898046680919066E-3</v>
      </c>
      <c r="M18008" s="50">
        <v>1.9041556637535138E-3</v>
      </c>
      <c r="N18008" s="50">
        <v>5.28E-2</v>
      </c>
      <c r="O18008" s="50">
        <v>5.3400000000000003E-2</v>
      </c>
      <c r="R18008" s="59"/>
    </row>
    <row r="18009" spans="11:18" x14ac:dyDescent="0.2">
      <c r="K18009" s="17">
        <v>18000</v>
      </c>
      <c r="L18009" s="50">
        <v>1.5561965987677293E-3</v>
      </c>
      <c r="M18009" s="50">
        <v>1.569122276414409E-3</v>
      </c>
      <c r="N18009" s="50">
        <v>4.8000000000000001E-2</v>
      </c>
      <c r="O18009" s="50">
        <v>4.8000000000000001E-2</v>
      </c>
      <c r="R18009" s="59"/>
    </row>
    <row r="18010" spans="11:18" x14ac:dyDescent="0.2">
      <c r="K18010" s="17">
        <v>18001</v>
      </c>
      <c r="L18010" s="50">
        <v>1.6480089093014495E-3</v>
      </c>
      <c r="M18010" s="50">
        <v>1.6611335242189672E-3</v>
      </c>
      <c r="N18010" s="50">
        <v>4.8599999999999997E-2</v>
      </c>
      <c r="O18010" s="50">
        <v>4.8800000000000003E-2</v>
      </c>
      <c r="R18010" s="59"/>
    </row>
    <row r="18011" spans="11:18" x14ac:dyDescent="0.2">
      <c r="K18011" s="17">
        <v>18002</v>
      </c>
      <c r="L18011" s="50">
        <v>1.499599037045526E-3</v>
      </c>
      <c r="M18011" s="50">
        <v>1.5122464715556017E-3</v>
      </c>
      <c r="N18011" s="50">
        <v>4.6800000000000001E-2</v>
      </c>
      <c r="O18011" s="50">
        <v>4.7E-2</v>
      </c>
      <c r="R18011" s="59"/>
    </row>
    <row r="18012" spans="11:18" x14ac:dyDescent="0.2">
      <c r="K18012" s="17">
        <v>18003</v>
      </c>
      <c r="L18012" s="50">
        <v>1.5520191369754399E-3</v>
      </c>
      <c r="M18012" s="50">
        <v>1.565422036913787E-3</v>
      </c>
      <c r="N18012" s="50">
        <v>4.9599999999999998E-2</v>
      </c>
      <c r="O18012" s="50">
        <v>5.0200000000000002E-2</v>
      </c>
      <c r="R18012" s="59"/>
    </row>
    <row r="18013" spans="11:18" x14ac:dyDescent="0.2">
      <c r="K18013" s="17">
        <v>18004</v>
      </c>
      <c r="L18013" s="50">
        <v>1.6939411798788484E-3</v>
      </c>
      <c r="M18013" s="50">
        <v>1.7076362673272818E-3</v>
      </c>
      <c r="N18013" s="50">
        <v>5.0799999999999998E-2</v>
      </c>
      <c r="O18013" s="50">
        <v>5.0799999999999998E-2</v>
      </c>
      <c r="R18013" s="59"/>
    </row>
    <row r="18014" spans="11:18" x14ac:dyDescent="0.2">
      <c r="K18014" s="17">
        <v>18005</v>
      </c>
      <c r="L18014" s="50">
        <v>1.6015918811536555E-3</v>
      </c>
      <c r="M18014" s="50">
        <v>1.6142237480189208E-3</v>
      </c>
      <c r="N18014" s="50">
        <v>4.6800000000000001E-2</v>
      </c>
      <c r="O18014" s="50">
        <v>4.7E-2</v>
      </c>
      <c r="R18014" s="59"/>
    </row>
    <row r="18015" spans="11:18" x14ac:dyDescent="0.2">
      <c r="K18015" s="17">
        <v>18006</v>
      </c>
      <c r="L18015" s="50">
        <v>1.8655703521990575E-3</v>
      </c>
      <c r="M18015" s="50">
        <v>1.8804033994495135E-3</v>
      </c>
      <c r="N18015" s="50">
        <v>5.4800000000000001E-2</v>
      </c>
      <c r="O18015" s="50">
        <v>5.5E-2</v>
      </c>
      <c r="R18015" s="59"/>
    </row>
    <row r="18016" spans="11:18" x14ac:dyDescent="0.2">
      <c r="K18016" s="17">
        <v>18007</v>
      </c>
      <c r="L18016" s="50">
        <v>1.7485309028823256E-3</v>
      </c>
      <c r="M18016" s="50">
        <v>1.7623278358835507E-3</v>
      </c>
      <c r="N18016" s="50">
        <v>5.0799999999999998E-2</v>
      </c>
      <c r="O18016" s="50">
        <v>5.1200000000000002E-2</v>
      </c>
      <c r="R18016" s="59"/>
    </row>
    <row r="18017" spans="11:18" x14ac:dyDescent="0.2">
      <c r="K18017" s="17">
        <v>18008</v>
      </c>
      <c r="L18017" s="50">
        <v>1.9181856676279796E-3</v>
      </c>
      <c r="M18017" s="50">
        <v>1.9329445794726808E-3</v>
      </c>
      <c r="N18017" s="50">
        <v>5.4399999999999997E-2</v>
      </c>
      <c r="O18017" s="50">
        <v>5.4800000000000001E-2</v>
      </c>
      <c r="R18017" s="59"/>
    </row>
    <row r="18018" spans="11:18" x14ac:dyDescent="0.2">
      <c r="K18018" s="17">
        <v>18009</v>
      </c>
      <c r="L18018" s="50">
        <v>1.6501488194916548E-3</v>
      </c>
      <c r="M18018" s="50">
        <v>1.6627432227531631E-3</v>
      </c>
      <c r="N18018" s="50">
        <v>4.6600000000000003E-2</v>
      </c>
      <c r="O18018" s="50">
        <v>4.6600000000000003E-2</v>
      </c>
      <c r="R18018" s="59"/>
    </row>
    <row r="18019" spans="11:18" x14ac:dyDescent="0.2">
      <c r="K18019" s="17">
        <v>18010</v>
      </c>
      <c r="L18019" s="50">
        <v>1.9024852479880483E-3</v>
      </c>
      <c r="M18019" s="50">
        <v>1.9169777568061935E-3</v>
      </c>
      <c r="N18019" s="50">
        <v>5.3600000000000002E-2</v>
      </c>
      <c r="O18019" s="50">
        <v>5.3800000000000001E-2</v>
      </c>
      <c r="R18019" s="59"/>
    </row>
    <row r="18020" spans="11:18" x14ac:dyDescent="0.2">
      <c r="K18020" s="17">
        <v>18011</v>
      </c>
      <c r="L18020" s="50">
        <v>1.8479153240087258E-3</v>
      </c>
      <c r="M18020" s="50">
        <v>1.862768580472343E-3</v>
      </c>
      <c r="N18020" s="50">
        <v>5.4800000000000001E-2</v>
      </c>
      <c r="O18020" s="50">
        <v>5.5399999999999998E-2</v>
      </c>
      <c r="R18020" s="59"/>
    </row>
    <row r="18021" spans="11:18" x14ac:dyDescent="0.2">
      <c r="K18021" s="17">
        <v>18012</v>
      </c>
      <c r="L18021" s="50">
        <v>1.7955920980029952E-3</v>
      </c>
      <c r="M18021" s="50">
        <v>1.8087204876675084E-3</v>
      </c>
      <c r="N18021" s="50">
        <v>4.82E-2</v>
      </c>
      <c r="O18021" s="50">
        <v>4.8599999999999997E-2</v>
      </c>
      <c r="R18021" s="59"/>
    </row>
    <row r="18022" spans="11:18" x14ac:dyDescent="0.2">
      <c r="K18022" s="17">
        <v>18013</v>
      </c>
      <c r="L18022" s="50">
        <v>1.7820983237672899E-3</v>
      </c>
      <c r="M18022" s="50">
        <v>1.7958816902040912E-3</v>
      </c>
      <c r="N18022" s="50">
        <v>5.0799999999999998E-2</v>
      </c>
      <c r="O18022" s="50">
        <v>5.1799999999999999E-2</v>
      </c>
      <c r="R18022" s="59"/>
    </row>
    <row r="18023" spans="11:18" x14ac:dyDescent="0.2">
      <c r="K18023" s="17">
        <v>18014</v>
      </c>
      <c r="L18023" s="50">
        <v>1.5803459952563855E-3</v>
      </c>
      <c r="M18023" s="50">
        <v>1.5934547971242624E-3</v>
      </c>
      <c r="N18023" s="50">
        <v>4.8399999999999999E-2</v>
      </c>
      <c r="O18023" s="50">
        <v>4.9000000000000002E-2</v>
      </c>
      <c r="R18023" s="59"/>
    </row>
    <row r="18024" spans="11:18" x14ac:dyDescent="0.2">
      <c r="K18024" s="17">
        <v>18015</v>
      </c>
      <c r="L18024" s="50">
        <v>1.8369004581231571E-3</v>
      </c>
      <c r="M18024" s="50">
        <v>1.8510492655399058E-3</v>
      </c>
      <c r="N18024" s="50">
        <v>5.1999999999999998E-2</v>
      </c>
      <c r="O18024" s="50">
        <v>5.2600000000000001E-2</v>
      </c>
      <c r="R18024" s="59"/>
    </row>
    <row r="18025" spans="11:18" x14ac:dyDescent="0.2">
      <c r="K18025" s="17">
        <v>18016</v>
      </c>
      <c r="L18025" s="50">
        <v>1.7475022990870691E-3</v>
      </c>
      <c r="M18025" s="50">
        <v>1.7623632906398901E-3</v>
      </c>
      <c r="N18025" s="50">
        <v>5.5E-2</v>
      </c>
      <c r="O18025" s="50">
        <v>5.5399999999999998E-2</v>
      </c>
      <c r="R18025" s="59"/>
    </row>
    <row r="18026" spans="11:18" x14ac:dyDescent="0.2">
      <c r="K18026" s="17">
        <v>18017</v>
      </c>
      <c r="L18026" s="50">
        <v>1.7860022820897442E-3</v>
      </c>
      <c r="M18026" s="50">
        <v>1.8000379545686847E-3</v>
      </c>
      <c r="N18026" s="50">
        <v>5.1999999999999998E-2</v>
      </c>
      <c r="O18026" s="50">
        <v>5.1999999999999998E-2</v>
      </c>
      <c r="R18026" s="59"/>
    </row>
    <row r="18027" spans="11:18" x14ac:dyDescent="0.2">
      <c r="K18027" s="17">
        <v>18018</v>
      </c>
      <c r="L18027" s="50">
        <v>1.6482424435609647E-3</v>
      </c>
      <c r="M18027" s="50">
        <v>1.6607844920198812E-3</v>
      </c>
      <c r="N18027" s="50">
        <v>4.6399999999999997E-2</v>
      </c>
      <c r="O18027" s="50">
        <v>4.6399999999999997E-2</v>
      </c>
      <c r="R18027" s="59"/>
    </row>
    <row r="18028" spans="11:18" x14ac:dyDescent="0.2">
      <c r="K18028" s="17">
        <v>18019</v>
      </c>
      <c r="L18028" s="50">
        <v>1.6996252583326317E-3</v>
      </c>
      <c r="M18028" s="50">
        <v>1.7128941400718653E-3</v>
      </c>
      <c r="N18028" s="50">
        <v>4.8800000000000003E-2</v>
      </c>
      <c r="O18028" s="50">
        <v>4.9399999999999999E-2</v>
      </c>
      <c r="R18028" s="59"/>
    </row>
    <row r="18029" spans="11:18" x14ac:dyDescent="0.2">
      <c r="K18029" s="17">
        <v>18020</v>
      </c>
      <c r="L18029" s="50">
        <v>1.7235269953940343E-3</v>
      </c>
      <c r="M18029" s="50">
        <v>1.7365702646979187E-3</v>
      </c>
      <c r="N18029" s="50">
        <v>4.7800000000000002E-2</v>
      </c>
      <c r="O18029" s="50">
        <v>4.9000000000000002E-2</v>
      </c>
      <c r="R18029" s="59"/>
    </row>
    <row r="18030" spans="11:18" x14ac:dyDescent="0.2">
      <c r="K18030" s="17">
        <v>18021</v>
      </c>
      <c r="L18030" s="50">
        <v>1.6269411782001023E-3</v>
      </c>
      <c r="M18030" s="50">
        <v>1.6410325771536798E-3</v>
      </c>
      <c r="N18030" s="50">
        <v>5.2200000000000003E-2</v>
      </c>
      <c r="O18030" s="50">
        <v>5.2600000000000001E-2</v>
      </c>
      <c r="R18030" s="59"/>
    </row>
    <row r="18031" spans="11:18" x14ac:dyDescent="0.2">
      <c r="K18031" s="17">
        <v>18022</v>
      </c>
      <c r="L18031" s="50">
        <v>1.7522674784041911E-3</v>
      </c>
      <c r="M18031" s="50">
        <v>1.7666426172113741E-3</v>
      </c>
      <c r="N18031" s="50">
        <v>5.3199999999999997E-2</v>
      </c>
      <c r="O18031" s="50">
        <v>5.3400000000000003E-2</v>
      </c>
      <c r="R18031" s="59"/>
    </row>
    <row r="18032" spans="11:18" x14ac:dyDescent="0.2">
      <c r="K18032" s="17">
        <v>18023</v>
      </c>
      <c r="L18032" s="50">
        <v>1.8943384015375185E-3</v>
      </c>
      <c r="M18032" s="50">
        <v>1.9086334921310417E-3</v>
      </c>
      <c r="N18032" s="50">
        <v>5.28E-2</v>
      </c>
      <c r="O18032" s="50">
        <v>5.2999999999999999E-2</v>
      </c>
      <c r="R18032" s="59"/>
    </row>
    <row r="18033" spans="11:18" x14ac:dyDescent="0.2">
      <c r="K18033" s="17">
        <v>18024</v>
      </c>
      <c r="L18033" s="50">
        <v>1.5536502392236346E-3</v>
      </c>
      <c r="M18033" s="50">
        <v>1.5660858907108376E-3</v>
      </c>
      <c r="N18033" s="50">
        <v>4.5999999999999999E-2</v>
      </c>
      <c r="O18033" s="50">
        <v>4.6199999999999998E-2</v>
      </c>
      <c r="R18033" s="59"/>
    </row>
    <row r="18034" spans="11:18" x14ac:dyDescent="0.2">
      <c r="K18034" s="17">
        <v>18025</v>
      </c>
      <c r="L18034" s="50">
        <v>1.6858934504415959E-3</v>
      </c>
      <c r="M18034" s="50">
        <v>1.6998524023860027E-3</v>
      </c>
      <c r="N18034" s="50">
        <v>5.16E-2</v>
      </c>
      <c r="O18034" s="50">
        <v>5.2400000000000002E-2</v>
      </c>
      <c r="R18034" s="59"/>
    </row>
    <row r="18035" spans="11:18" x14ac:dyDescent="0.2">
      <c r="K18035" s="17">
        <v>18026</v>
      </c>
      <c r="L18035" s="50">
        <v>1.6743451812393233E-3</v>
      </c>
      <c r="M18035" s="50">
        <v>1.6891783705382626E-3</v>
      </c>
      <c r="N18035" s="50">
        <v>5.5199999999999999E-2</v>
      </c>
      <c r="O18035" s="50">
        <v>5.5599999999999997E-2</v>
      </c>
      <c r="R18035" s="59"/>
    </row>
    <row r="18036" spans="11:18" x14ac:dyDescent="0.2">
      <c r="K18036" s="17">
        <v>18027</v>
      </c>
      <c r="L18036" s="50">
        <v>1.8257874081917102E-3</v>
      </c>
      <c r="M18036" s="50">
        <v>1.8399607644308943E-3</v>
      </c>
      <c r="N18036" s="50">
        <v>5.2200000000000003E-2</v>
      </c>
      <c r="O18036" s="50">
        <v>5.28E-2</v>
      </c>
      <c r="R18036" s="59"/>
    </row>
    <row r="18037" spans="11:18" x14ac:dyDescent="0.2">
      <c r="K18037" s="17">
        <v>18028</v>
      </c>
      <c r="L18037" s="50">
        <v>1.9139865478901041E-3</v>
      </c>
      <c r="M18037" s="50">
        <v>1.9279958570047641E-3</v>
      </c>
      <c r="N18037" s="50">
        <v>5.16E-2</v>
      </c>
      <c r="O18037" s="50">
        <v>5.1799999999999999E-2</v>
      </c>
      <c r="R18037" s="59"/>
    </row>
    <row r="18038" spans="11:18" x14ac:dyDescent="0.2">
      <c r="K18038" s="17">
        <v>18029</v>
      </c>
      <c r="L18038" s="50">
        <v>1.5674710527406944E-3</v>
      </c>
      <c r="M18038" s="50">
        <v>1.5794693039461946E-3</v>
      </c>
      <c r="N18038" s="50">
        <v>4.4400000000000002E-2</v>
      </c>
      <c r="O18038" s="50">
        <v>4.4400000000000002E-2</v>
      </c>
      <c r="R18038" s="59"/>
    </row>
    <row r="18039" spans="11:18" x14ac:dyDescent="0.2">
      <c r="K18039" s="17">
        <v>18030</v>
      </c>
      <c r="L18039" s="50">
        <v>1.901384796432066E-3</v>
      </c>
      <c r="M18039" s="50">
        <v>1.91576870681311E-3</v>
      </c>
      <c r="N18039" s="50">
        <v>5.3199999999999997E-2</v>
      </c>
      <c r="O18039" s="50">
        <v>5.3199999999999997E-2</v>
      </c>
      <c r="R18039" s="59"/>
    </row>
    <row r="18040" spans="11:18" x14ac:dyDescent="0.2">
      <c r="K18040" s="17">
        <v>18031</v>
      </c>
      <c r="L18040" s="50">
        <v>1.6008834473753397E-3</v>
      </c>
      <c r="M18040" s="50">
        <v>1.6134858549671704E-3</v>
      </c>
      <c r="N18040" s="50">
        <v>4.6399999999999997E-2</v>
      </c>
      <c r="O18040" s="50">
        <v>4.7E-2</v>
      </c>
      <c r="R18040" s="59"/>
    </row>
    <row r="18041" spans="11:18" x14ac:dyDescent="0.2">
      <c r="K18041" s="17">
        <v>18032</v>
      </c>
      <c r="L18041" s="50">
        <v>1.6358669780701402E-3</v>
      </c>
      <c r="M18041" s="50">
        <v>1.6489245503169588E-3</v>
      </c>
      <c r="N18041" s="50">
        <v>4.82E-2</v>
      </c>
      <c r="O18041" s="50">
        <v>4.8599999999999997E-2</v>
      </c>
      <c r="R18041" s="59"/>
    </row>
    <row r="18042" spans="11:18" x14ac:dyDescent="0.2">
      <c r="K18042" s="17">
        <v>18033</v>
      </c>
      <c r="L18042" s="50">
        <v>1.8860979192948993E-3</v>
      </c>
      <c r="M18042" s="50">
        <v>1.9005922678714655E-3</v>
      </c>
      <c r="N18042" s="50">
        <v>5.3199999999999997E-2</v>
      </c>
      <c r="O18042" s="50">
        <v>5.3800000000000001E-2</v>
      </c>
      <c r="R18042" s="59"/>
    </row>
    <row r="18043" spans="11:18" x14ac:dyDescent="0.2">
      <c r="K18043" s="17">
        <v>18034</v>
      </c>
      <c r="L18043" s="50">
        <v>1.821697411088207E-3</v>
      </c>
      <c r="M18043" s="50">
        <v>1.8353299900046441E-3</v>
      </c>
      <c r="N18043" s="50">
        <v>5.0200000000000002E-2</v>
      </c>
      <c r="O18043" s="50">
        <v>5.0599999999999999E-2</v>
      </c>
      <c r="R18043" s="59"/>
    </row>
    <row r="18044" spans="11:18" x14ac:dyDescent="0.2">
      <c r="K18044" s="17">
        <v>18035</v>
      </c>
      <c r="L18044" s="50">
        <v>1.8412193703497906E-3</v>
      </c>
      <c r="M18044" s="50">
        <v>1.8557387252629272E-3</v>
      </c>
      <c r="N18044" s="50">
        <v>5.3800000000000001E-2</v>
      </c>
      <c r="O18044" s="50">
        <v>5.3800000000000001E-2</v>
      </c>
      <c r="R18044" s="59"/>
    </row>
    <row r="18045" spans="11:18" x14ac:dyDescent="0.2">
      <c r="K18045" s="17">
        <v>18036</v>
      </c>
      <c r="L18045" s="50">
        <v>1.9122181437965444E-3</v>
      </c>
      <c r="M18045" s="50">
        <v>1.9258356578720735E-3</v>
      </c>
      <c r="N18045" s="50">
        <v>5.0200000000000002E-2</v>
      </c>
      <c r="O18045" s="50">
        <v>5.04E-2</v>
      </c>
      <c r="R18045" s="59"/>
    </row>
    <row r="18046" spans="11:18" x14ac:dyDescent="0.2">
      <c r="K18046" s="17">
        <v>18037</v>
      </c>
      <c r="L18046" s="50">
        <v>1.9694445811600236E-3</v>
      </c>
      <c r="M18046" s="50">
        <v>1.984626763655079E-3</v>
      </c>
      <c r="N18046" s="50">
        <v>5.62E-2</v>
      </c>
      <c r="O18046" s="50">
        <v>5.62E-2</v>
      </c>
      <c r="R18046" s="59"/>
    </row>
    <row r="18047" spans="11:18" x14ac:dyDescent="0.2">
      <c r="K18047" s="17">
        <v>18038</v>
      </c>
      <c r="L18047" s="50">
        <v>1.8283577434500479E-3</v>
      </c>
      <c r="M18047" s="50">
        <v>1.8429886774580335E-3</v>
      </c>
      <c r="N18047" s="50">
        <v>5.3800000000000001E-2</v>
      </c>
      <c r="O18047" s="50">
        <v>5.4399999999999997E-2</v>
      </c>
      <c r="R18047" s="59"/>
    </row>
    <row r="18048" spans="11:18" x14ac:dyDescent="0.2">
      <c r="K18048" s="17">
        <v>18039</v>
      </c>
      <c r="L18048" s="50">
        <v>1.917156165721919E-3</v>
      </c>
      <c r="M18048" s="50">
        <v>1.9313501470077695E-3</v>
      </c>
      <c r="N18048" s="50">
        <v>5.1999999999999998E-2</v>
      </c>
      <c r="O18048" s="50">
        <v>5.2600000000000001E-2</v>
      </c>
      <c r="R18048" s="59"/>
    </row>
    <row r="18049" spans="11:18" x14ac:dyDescent="0.2">
      <c r="K18049" s="17">
        <v>18040</v>
      </c>
      <c r="L18049" s="50">
        <v>1.6849222317379983E-3</v>
      </c>
      <c r="M18049" s="50">
        <v>1.6976671553407801E-3</v>
      </c>
      <c r="N18049" s="50">
        <v>4.7E-2</v>
      </c>
      <c r="O18049" s="50">
        <v>4.7199999999999999E-2</v>
      </c>
      <c r="R18049" s="59"/>
    </row>
    <row r="18050" spans="11:18" x14ac:dyDescent="0.2">
      <c r="K18050" s="17">
        <v>18041</v>
      </c>
      <c r="L18050" s="50">
        <v>1.6577183159109151E-3</v>
      </c>
      <c r="M18050" s="50">
        <v>1.6715561144054327E-3</v>
      </c>
      <c r="N18050" s="50">
        <v>5.0999999999999997E-2</v>
      </c>
      <c r="O18050" s="50">
        <v>5.16E-2</v>
      </c>
      <c r="R18050" s="59"/>
    </row>
    <row r="18051" spans="11:18" x14ac:dyDescent="0.2">
      <c r="K18051" s="17">
        <v>18042</v>
      </c>
      <c r="L18051" s="50">
        <v>1.7896881178104888E-3</v>
      </c>
      <c r="M18051" s="50">
        <v>1.8035681915232792E-3</v>
      </c>
      <c r="N18051" s="50">
        <v>5.1200000000000002E-2</v>
      </c>
      <c r="O18051" s="50">
        <v>5.1400000000000001E-2</v>
      </c>
      <c r="R18051" s="59"/>
    </row>
    <row r="18052" spans="11:18" x14ac:dyDescent="0.2">
      <c r="K18052" s="17">
        <v>18043</v>
      </c>
      <c r="L18052" s="50">
        <v>2.0067867312631876E-3</v>
      </c>
      <c r="M18052" s="50">
        <v>2.020894853687694E-3</v>
      </c>
      <c r="N18052" s="50">
        <v>5.1999999999999998E-2</v>
      </c>
      <c r="O18052" s="50">
        <v>5.1999999999999998E-2</v>
      </c>
      <c r="R18052" s="59"/>
    </row>
    <row r="18053" spans="11:18" x14ac:dyDescent="0.2">
      <c r="K18053" s="17">
        <v>18044</v>
      </c>
      <c r="L18053" s="50">
        <v>1.8456971741624532E-3</v>
      </c>
      <c r="M18053" s="50">
        <v>1.8598342792628942E-3</v>
      </c>
      <c r="N18053" s="50">
        <v>5.1799999999999999E-2</v>
      </c>
      <c r="O18053" s="50">
        <v>5.2600000000000001E-2</v>
      </c>
      <c r="R18053" s="59"/>
    </row>
    <row r="18054" spans="11:18" x14ac:dyDescent="0.2">
      <c r="K18054" s="17">
        <v>18045</v>
      </c>
      <c r="L18054" s="50">
        <v>1.6877822557899076E-3</v>
      </c>
      <c r="M18054" s="50">
        <v>1.701130360349913E-3</v>
      </c>
      <c r="N18054" s="50">
        <v>4.9200000000000001E-2</v>
      </c>
      <c r="O18054" s="50">
        <v>4.9599999999999998E-2</v>
      </c>
      <c r="R18054" s="59"/>
    </row>
    <row r="18055" spans="11:18" x14ac:dyDescent="0.2">
      <c r="K18055" s="17">
        <v>18046</v>
      </c>
      <c r="L18055" s="50">
        <v>1.7372023125784579E-3</v>
      </c>
      <c r="M18055" s="50">
        <v>1.7507564083870167E-3</v>
      </c>
      <c r="N18055" s="50">
        <v>5.0200000000000002E-2</v>
      </c>
      <c r="O18055" s="50">
        <v>5.0200000000000002E-2</v>
      </c>
      <c r="R18055" s="59"/>
    </row>
    <row r="18056" spans="11:18" x14ac:dyDescent="0.2">
      <c r="K18056" s="17">
        <v>18047</v>
      </c>
      <c r="L18056" s="50">
        <v>1.9104446558984368E-3</v>
      </c>
      <c r="M18056" s="50">
        <v>1.9257210192663607E-3</v>
      </c>
      <c r="N18056" s="50">
        <v>5.62E-2</v>
      </c>
      <c r="O18056" s="50">
        <v>5.6800000000000003E-2</v>
      </c>
      <c r="R18056" s="59"/>
    </row>
    <row r="18057" spans="11:18" x14ac:dyDescent="0.2">
      <c r="K18057" s="17">
        <v>18048</v>
      </c>
      <c r="L18057" s="50">
        <v>1.5140801920714298E-3</v>
      </c>
      <c r="M18057" s="50">
        <v>1.5267221274802456E-3</v>
      </c>
      <c r="N18057" s="50">
        <v>4.6800000000000001E-2</v>
      </c>
      <c r="O18057" s="50">
        <v>4.7199999999999999E-2</v>
      </c>
      <c r="R18057" s="59"/>
    </row>
    <row r="18058" spans="11:18" x14ac:dyDescent="0.2">
      <c r="K18058" s="17">
        <v>18049</v>
      </c>
      <c r="L18058" s="50">
        <v>1.7833850233418367E-3</v>
      </c>
      <c r="M18058" s="50">
        <v>1.797957271321284E-3</v>
      </c>
      <c r="N18058" s="50">
        <v>5.3800000000000001E-2</v>
      </c>
      <c r="O18058" s="50">
        <v>5.4399999999999997E-2</v>
      </c>
      <c r="R18058" s="59"/>
    </row>
    <row r="18059" spans="11:18" x14ac:dyDescent="0.2">
      <c r="K18059" s="17">
        <v>18050</v>
      </c>
      <c r="L18059" s="50">
        <v>1.5417374716438414E-3</v>
      </c>
      <c r="M18059" s="50">
        <v>1.5557597494551092E-3</v>
      </c>
      <c r="N18059" s="50">
        <v>5.2200000000000003E-2</v>
      </c>
      <c r="O18059" s="50">
        <v>5.2400000000000002E-2</v>
      </c>
      <c r="R18059" s="59"/>
    </row>
    <row r="18060" spans="11:18" x14ac:dyDescent="0.2">
      <c r="K18060" s="17">
        <v>18051</v>
      </c>
      <c r="L18060" s="50">
        <v>1.7467883977484177E-3</v>
      </c>
      <c r="M18060" s="50">
        <v>1.759756354237413E-3</v>
      </c>
      <c r="N18060" s="50">
        <v>4.7800000000000002E-2</v>
      </c>
      <c r="O18060" s="50">
        <v>4.82E-2</v>
      </c>
      <c r="R18060" s="59"/>
    </row>
    <row r="18061" spans="11:18" x14ac:dyDescent="0.2">
      <c r="K18061" s="17">
        <v>18052</v>
      </c>
      <c r="L18061" s="50">
        <v>1.7457074582519529E-3</v>
      </c>
      <c r="M18061" s="50">
        <v>1.7601954711350778E-3</v>
      </c>
      <c r="N18061" s="50">
        <v>5.3800000000000001E-2</v>
      </c>
      <c r="O18061" s="50">
        <v>5.3800000000000001E-2</v>
      </c>
      <c r="R18061" s="59"/>
    </row>
    <row r="18062" spans="11:18" x14ac:dyDescent="0.2">
      <c r="K18062" s="17">
        <v>18053</v>
      </c>
      <c r="L18062" s="50">
        <v>1.4534207459167446E-3</v>
      </c>
      <c r="M18062" s="50">
        <v>1.4654850302163846E-3</v>
      </c>
      <c r="N18062" s="50">
        <v>4.48E-2</v>
      </c>
      <c r="O18062" s="50">
        <v>4.48E-2</v>
      </c>
      <c r="R18062" s="59"/>
    </row>
    <row r="18063" spans="11:18" x14ac:dyDescent="0.2">
      <c r="K18063" s="17">
        <v>18054</v>
      </c>
      <c r="L18063" s="50">
        <v>1.6436474655182004E-3</v>
      </c>
      <c r="M18063" s="50">
        <v>1.6570156738152637E-3</v>
      </c>
      <c r="N18063" s="50">
        <v>4.9599999999999998E-2</v>
      </c>
      <c r="O18063" s="50">
        <v>4.9599999999999998E-2</v>
      </c>
      <c r="R18063" s="59"/>
    </row>
    <row r="18064" spans="11:18" x14ac:dyDescent="0.2">
      <c r="K18064" s="17">
        <v>18055</v>
      </c>
      <c r="L18064" s="50">
        <v>1.7040618499623975E-3</v>
      </c>
      <c r="M18064" s="50">
        <v>1.7169644484117991E-3</v>
      </c>
      <c r="N18064" s="50">
        <v>4.7399999999999998E-2</v>
      </c>
      <c r="O18064" s="50">
        <v>4.7800000000000002E-2</v>
      </c>
      <c r="R18064" s="59"/>
    </row>
    <row r="18065" spans="11:18" x14ac:dyDescent="0.2">
      <c r="K18065" s="17">
        <v>18056</v>
      </c>
      <c r="L18065" s="50">
        <v>1.8199178046100126E-3</v>
      </c>
      <c r="M18065" s="50">
        <v>1.833814557339744E-3</v>
      </c>
      <c r="N18065" s="50">
        <v>5.1200000000000002E-2</v>
      </c>
      <c r="O18065" s="50">
        <v>5.16E-2</v>
      </c>
      <c r="R18065" s="59"/>
    </row>
    <row r="18066" spans="11:18" x14ac:dyDescent="0.2">
      <c r="K18066" s="17">
        <v>18057</v>
      </c>
      <c r="L18066" s="50">
        <v>1.8939298376263692E-3</v>
      </c>
      <c r="M18066" s="50">
        <v>1.9085594182514998E-3</v>
      </c>
      <c r="N18066" s="50">
        <v>5.3999999999999999E-2</v>
      </c>
      <c r="O18066" s="50">
        <v>5.4600000000000003E-2</v>
      </c>
      <c r="R18066" s="59"/>
    </row>
    <row r="18067" spans="11:18" x14ac:dyDescent="0.2">
      <c r="K18067" s="17">
        <v>18058</v>
      </c>
      <c r="L18067" s="50">
        <v>1.8460880688065807E-3</v>
      </c>
      <c r="M18067" s="50">
        <v>1.8602986459963305E-3</v>
      </c>
      <c r="N18067" s="50">
        <v>5.2600000000000001E-2</v>
      </c>
      <c r="O18067" s="50">
        <v>5.2600000000000001E-2</v>
      </c>
      <c r="R18067" s="59"/>
    </row>
    <row r="18068" spans="11:18" x14ac:dyDescent="0.2">
      <c r="K18068" s="17">
        <v>18059</v>
      </c>
      <c r="L18068" s="50">
        <v>1.5298088272930085E-3</v>
      </c>
      <c r="M18068" s="50">
        <v>1.5423757214291349E-3</v>
      </c>
      <c r="N18068" s="50">
        <v>4.6399999999999997E-2</v>
      </c>
      <c r="O18068" s="50">
        <v>4.6800000000000001E-2</v>
      </c>
      <c r="R18068" s="59"/>
    </row>
    <row r="18069" spans="11:18" x14ac:dyDescent="0.2">
      <c r="K18069" s="17">
        <v>18060</v>
      </c>
      <c r="L18069" s="50">
        <v>1.8158966122528276E-3</v>
      </c>
      <c r="M18069" s="50">
        <v>1.830659896642102E-3</v>
      </c>
      <c r="N18069" s="50">
        <v>5.4399999999999997E-2</v>
      </c>
      <c r="O18069" s="50">
        <v>5.5E-2</v>
      </c>
      <c r="R18069" s="59"/>
    </row>
    <row r="18070" spans="11:18" x14ac:dyDescent="0.2">
      <c r="K18070" s="17">
        <v>18061</v>
      </c>
      <c r="L18070" s="50">
        <v>1.734844250692543E-3</v>
      </c>
      <c r="M18070" s="50">
        <v>1.7497193138619551E-3</v>
      </c>
      <c r="N18070" s="50">
        <v>5.5E-2</v>
      </c>
      <c r="O18070" s="50">
        <v>5.5599999999999997E-2</v>
      </c>
      <c r="R18070" s="59"/>
    </row>
    <row r="18071" spans="11:18" x14ac:dyDescent="0.2">
      <c r="K18071" s="17">
        <v>18062</v>
      </c>
      <c r="L18071" s="50">
        <v>1.9171168077022369E-3</v>
      </c>
      <c r="M18071" s="50">
        <v>1.9332132531497291E-3</v>
      </c>
      <c r="N18071" s="50">
        <v>5.96E-2</v>
      </c>
      <c r="O18071" s="50">
        <v>0.06</v>
      </c>
      <c r="R18071" s="59"/>
    </row>
    <row r="18072" spans="11:18" x14ac:dyDescent="0.2">
      <c r="K18072" s="17">
        <v>18063</v>
      </c>
      <c r="L18072" s="50">
        <v>1.4932063584484024E-3</v>
      </c>
      <c r="M18072" s="50">
        <v>1.5061199186014462E-3</v>
      </c>
      <c r="N18072" s="50">
        <v>4.8000000000000001E-2</v>
      </c>
      <c r="O18072" s="50">
        <v>4.82E-2</v>
      </c>
      <c r="R18072" s="59"/>
    </row>
    <row r="18073" spans="11:18" x14ac:dyDescent="0.2">
      <c r="K18073" s="17">
        <v>18064</v>
      </c>
      <c r="L18073" s="50">
        <v>1.9425176019020889E-3</v>
      </c>
      <c r="M18073" s="50">
        <v>1.9570285179791066E-3</v>
      </c>
      <c r="N18073" s="50">
        <v>5.3199999999999997E-2</v>
      </c>
      <c r="O18073" s="50">
        <v>5.3999999999999999E-2</v>
      </c>
      <c r="R18073" s="59"/>
    </row>
    <row r="18074" spans="11:18" x14ac:dyDescent="0.2">
      <c r="K18074" s="17">
        <v>18065</v>
      </c>
      <c r="L18074" s="50">
        <v>1.7200896523983265E-3</v>
      </c>
      <c r="M18074" s="50">
        <v>1.7344825334935376E-3</v>
      </c>
      <c r="N18074" s="50">
        <v>5.3400000000000003E-2</v>
      </c>
      <c r="O18074" s="50">
        <v>5.3600000000000002E-2</v>
      </c>
      <c r="R18074" s="59"/>
    </row>
    <row r="18075" spans="11:18" x14ac:dyDescent="0.2">
      <c r="K18075" s="17">
        <v>18066</v>
      </c>
      <c r="L18075" s="50">
        <v>1.6112255384354427E-3</v>
      </c>
      <c r="M18075" s="50">
        <v>1.6242547170318641E-3</v>
      </c>
      <c r="N18075" s="50">
        <v>4.82E-2</v>
      </c>
      <c r="O18075" s="50">
        <v>4.8599999999999997E-2</v>
      </c>
      <c r="R18075" s="59"/>
    </row>
    <row r="18076" spans="11:18" x14ac:dyDescent="0.2">
      <c r="K18076" s="17">
        <v>18067</v>
      </c>
      <c r="L18076" s="50">
        <v>1.828907007969259E-3</v>
      </c>
      <c r="M18076" s="50">
        <v>1.8442355962740074E-3</v>
      </c>
      <c r="N18076" s="50">
        <v>5.6800000000000003E-2</v>
      </c>
      <c r="O18076" s="50">
        <v>5.7200000000000001E-2</v>
      </c>
      <c r="R18076" s="59"/>
    </row>
    <row r="18077" spans="11:18" x14ac:dyDescent="0.2">
      <c r="K18077" s="17">
        <v>18068</v>
      </c>
      <c r="L18077" s="50">
        <v>1.6339743736325716E-3</v>
      </c>
      <c r="M18077" s="50">
        <v>1.6470024384638549E-3</v>
      </c>
      <c r="N18077" s="50">
        <v>4.8000000000000001E-2</v>
      </c>
      <c r="O18077" s="50">
        <v>4.8399999999999999E-2</v>
      </c>
      <c r="R18077" s="59"/>
    </row>
    <row r="18078" spans="11:18" x14ac:dyDescent="0.2">
      <c r="K18078" s="17">
        <v>18069</v>
      </c>
      <c r="L18078" s="50">
        <v>1.6204090498326941E-3</v>
      </c>
      <c r="M18078" s="50">
        <v>1.6336123358551764E-3</v>
      </c>
      <c r="N18078" s="50">
        <v>4.8800000000000003E-2</v>
      </c>
      <c r="O18078" s="50">
        <v>4.9000000000000002E-2</v>
      </c>
      <c r="R18078" s="59"/>
    </row>
    <row r="18079" spans="11:18" x14ac:dyDescent="0.2">
      <c r="K18079" s="17">
        <v>18070</v>
      </c>
      <c r="L18079" s="50">
        <v>1.574565636698362E-3</v>
      </c>
      <c r="M18079" s="50">
        <v>1.586876591352832E-3</v>
      </c>
      <c r="N18079" s="50">
        <v>4.5600000000000002E-2</v>
      </c>
      <c r="O18079" s="50">
        <v>4.5600000000000002E-2</v>
      </c>
      <c r="R18079" s="59"/>
    </row>
    <row r="18080" spans="11:18" x14ac:dyDescent="0.2">
      <c r="K18080" s="17">
        <v>18071</v>
      </c>
      <c r="L18080" s="50">
        <v>1.7924418514350072E-3</v>
      </c>
      <c r="M18080" s="50">
        <v>1.8056405619945746E-3</v>
      </c>
      <c r="N18080" s="50">
        <v>4.8599999999999997E-2</v>
      </c>
      <c r="O18080" s="50">
        <v>4.9000000000000002E-2</v>
      </c>
      <c r="R18080" s="59"/>
    </row>
    <row r="18081" spans="11:18" x14ac:dyDescent="0.2">
      <c r="K18081" s="17">
        <v>18072</v>
      </c>
      <c r="L18081" s="50">
        <v>1.9126627516957353E-3</v>
      </c>
      <c r="M18081" s="50">
        <v>1.9272563513451216E-3</v>
      </c>
      <c r="N18081" s="50">
        <v>5.3800000000000001E-2</v>
      </c>
      <c r="O18081" s="50">
        <v>5.3999999999999999E-2</v>
      </c>
      <c r="R18081" s="59"/>
    </row>
    <row r="18082" spans="11:18" x14ac:dyDescent="0.2">
      <c r="K18082" s="17">
        <v>18073</v>
      </c>
      <c r="L18082" s="50">
        <v>1.6426748109760467E-3</v>
      </c>
      <c r="M18082" s="50">
        <v>1.6559204774683959E-3</v>
      </c>
      <c r="N18082" s="50">
        <v>4.8800000000000003E-2</v>
      </c>
      <c r="O18082" s="50">
        <v>4.9200000000000001E-2</v>
      </c>
      <c r="R18082" s="59"/>
    </row>
    <row r="18083" spans="11:18" x14ac:dyDescent="0.2">
      <c r="K18083" s="17">
        <v>18074</v>
      </c>
      <c r="L18083" s="50">
        <v>1.9110079673229641E-3</v>
      </c>
      <c r="M18083" s="50">
        <v>1.9254280228172419E-3</v>
      </c>
      <c r="N18083" s="50">
        <v>5.3199999999999997E-2</v>
      </c>
      <c r="O18083" s="50">
        <v>5.3600000000000002E-2</v>
      </c>
      <c r="R18083" s="59"/>
    </row>
    <row r="18084" spans="11:18" x14ac:dyDescent="0.2">
      <c r="K18084" s="17">
        <v>18075</v>
      </c>
      <c r="L18084" s="50">
        <v>1.8250136423738077E-3</v>
      </c>
      <c r="M18084" s="50">
        <v>1.8395820146102878E-3</v>
      </c>
      <c r="N18084" s="50">
        <v>5.3999999999999999E-2</v>
      </c>
      <c r="O18084" s="50">
        <v>5.4199999999999998E-2</v>
      </c>
      <c r="R18084" s="59"/>
    </row>
    <row r="18085" spans="11:18" x14ac:dyDescent="0.2">
      <c r="K18085" s="17">
        <v>18076</v>
      </c>
      <c r="L18085" s="50">
        <v>1.7056015323875986E-3</v>
      </c>
      <c r="M18085" s="50">
        <v>1.7191123313134093E-3</v>
      </c>
      <c r="N18085" s="50">
        <v>0.05</v>
      </c>
      <c r="O18085" s="50">
        <v>5.0200000000000002E-2</v>
      </c>
      <c r="R18085" s="59"/>
    </row>
    <row r="18086" spans="11:18" x14ac:dyDescent="0.2">
      <c r="K18086" s="17">
        <v>18077</v>
      </c>
      <c r="L18086" s="50">
        <v>1.7958647946645272E-3</v>
      </c>
      <c r="M18086" s="50">
        <v>1.8083010385461118E-3</v>
      </c>
      <c r="N18086" s="50">
        <v>4.5600000000000002E-2</v>
      </c>
      <c r="O18086" s="50">
        <v>4.5999999999999999E-2</v>
      </c>
      <c r="R18086" s="59"/>
    </row>
    <row r="18087" spans="11:18" x14ac:dyDescent="0.2">
      <c r="K18087" s="17">
        <v>18078</v>
      </c>
      <c r="L18087" s="50">
        <v>1.8162697842096687E-3</v>
      </c>
      <c r="M18087" s="50">
        <v>1.8309144681022762E-3</v>
      </c>
      <c r="N18087" s="50">
        <v>5.3999999999999999E-2</v>
      </c>
      <c r="O18087" s="50">
        <v>5.4399999999999997E-2</v>
      </c>
      <c r="R18087" s="59"/>
    </row>
    <row r="18088" spans="11:18" x14ac:dyDescent="0.2">
      <c r="K18088" s="17">
        <v>18079</v>
      </c>
      <c r="L18088" s="50">
        <v>1.7570935140307931E-3</v>
      </c>
      <c r="M18088" s="50">
        <v>1.7695471363449399E-3</v>
      </c>
      <c r="N18088" s="50">
        <v>4.58E-2</v>
      </c>
      <c r="O18088" s="50">
        <v>4.5999999999999999E-2</v>
      </c>
      <c r="R18088" s="59"/>
    </row>
    <row r="18089" spans="11:18" x14ac:dyDescent="0.2">
      <c r="K18089" s="17">
        <v>18080</v>
      </c>
      <c r="L18089" s="50">
        <v>1.7308570240443541E-3</v>
      </c>
      <c r="M18089" s="50">
        <v>1.7448075045736929E-3</v>
      </c>
      <c r="N18089" s="50">
        <v>5.16E-2</v>
      </c>
      <c r="O18089" s="50">
        <v>5.1799999999999999E-2</v>
      </c>
      <c r="R18089" s="59"/>
    </row>
    <row r="18090" spans="11:18" x14ac:dyDescent="0.2">
      <c r="K18090" s="17">
        <v>18081</v>
      </c>
      <c r="L18090" s="50">
        <v>1.5510770135333718E-3</v>
      </c>
      <c r="M18090" s="50">
        <v>1.5635410633369096E-3</v>
      </c>
      <c r="N18090" s="50">
        <v>4.6199999999999998E-2</v>
      </c>
      <c r="O18090" s="50">
        <v>4.6399999999999997E-2</v>
      </c>
      <c r="R18090" s="59"/>
    </row>
    <row r="18091" spans="11:18" x14ac:dyDescent="0.2">
      <c r="K18091" s="17">
        <v>18082</v>
      </c>
      <c r="L18091" s="50">
        <v>1.6547391369842927E-3</v>
      </c>
      <c r="M18091" s="50">
        <v>1.6677955603385136E-3</v>
      </c>
      <c r="N18091" s="50">
        <v>4.82E-2</v>
      </c>
      <c r="O18091" s="50">
        <v>4.8399999999999999E-2</v>
      </c>
      <c r="R18091" s="59"/>
    </row>
    <row r="18092" spans="11:18" x14ac:dyDescent="0.2">
      <c r="K18092" s="17">
        <v>18083</v>
      </c>
      <c r="L18092" s="50">
        <v>1.8728191527718828E-3</v>
      </c>
      <c r="M18092" s="50">
        <v>1.8888156437506525E-3</v>
      </c>
      <c r="N18092" s="50">
        <v>5.9200000000000003E-2</v>
      </c>
      <c r="O18092" s="50">
        <v>5.9799999999999999E-2</v>
      </c>
      <c r="R18092" s="59"/>
    </row>
    <row r="18093" spans="11:18" x14ac:dyDescent="0.2">
      <c r="K18093" s="17">
        <v>18084</v>
      </c>
      <c r="L18093" s="50">
        <v>1.747521358690735E-3</v>
      </c>
      <c r="M18093" s="50">
        <v>1.7612621232650746E-3</v>
      </c>
      <c r="N18093" s="50">
        <v>5.0599999999999999E-2</v>
      </c>
      <c r="O18093" s="50">
        <v>5.1200000000000002E-2</v>
      </c>
      <c r="R18093" s="59"/>
    </row>
    <row r="18094" spans="11:18" x14ac:dyDescent="0.2">
      <c r="K18094" s="17">
        <v>18085</v>
      </c>
      <c r="L18094" s="50">
        <v>1.6500437650418978E-3</v>
      </c>
      <c r="M18094" s="50">
        <v>1.6627967702782531E-3</v>
      </c>
      <c r="N18094" s="50">
        <v>4.7199999999999999E-2</v>
      </c>
      <c r="O18094" s="50">
        <v>4.7399999999999998E-2</v>
      </c>
      <c r="R18094" s="59"/>
    </row>
    <row r="18095" spans="11:18" x14ac:dyDescent="0.2">
      <c r="K18095" s="17">
        <v>18086</v>
      </c>
      <c r="L18095" s="50">
        <v>1.8374621395088446E-3</v>
      </c>
      <c r="M18095" s="50">
        <v>1.8503909174615264E-3</v>
      </c>
      <c r="N18095" s="50">
        <v>4.7199999999999999E-2</v>
      </c>
      <c r="O18095" s="50">
        <v>4.7800000000000002E-2</v>
      </c>
      <c r="R18095" s="59"/>
    </row>
    <row r="18096" spans="11:18" x14ac:dyDescent="0.2">
      <c r="K18096" s="17">
        <v>18087</v>
      </c>
      <c r="L18096" s="50">
        <v>2.1356536699550853E-3</v>
      </c>
      <c r="M18096" s="50">
        <v>2.1507954905781081E-3</v>
      </c>
      <c r="N18096" s="50">
        <v>5.5800000000000002E-2</v>
      </c>
      <c r="O18096" s="50">
        <v>5.6000000000000001E-2</v>
      </c>
      <c r="R18096" s="59"/>
    </row>
    <row r="18097" spans="11:18" x14ac:dyDescent="0.2">
      <c r="K18097" s="17">
        <v>18088</v>
      </c>
      <c r="L18097" s="50">
        <v>1.6479905953755097E-3</v>
      </c>
      <c r="M18097" s="50">
        <v>1.6622913549905374E-3</v>
      </c>
      <c r="N18097" s="50">
        <v>5.3199999999999997E-2</v>
      </c>
      <c r="O18097" s="50">
        <v>5.3199999999999997E-2</v>
      </c>
      <c r="R18097" s="59"/>
    </row>
    <row r="18098" spans="11:18" x14ac:dyDescent="0.2">
      <c r="K18098" s="17">
        <v>18089</v>
      </c>
      <c r="L18098" s="50">
        <v>2.0611385974382214E-3</v>
      </c>
      <c r="M18098" s="50">
        <v>2.0762985112328428E-3</v>
      </c>
      <c r="N18098" s="50">
        <v>5.5800000000000002E-2</v>
      </c>
      <c r="O18098" s="50">
        <v>5.6399999999999999E-2</v>
      </c>
      <c r="R18098" s="59"/>
    </row>
    <row r="18099" spans="11:18" x14ac:dyDescent="0.2">
      <c r="K18099" s="17">
        <v>18090</v>
      </c>
      <c r="L18099" s="50">
        <v>1.6281272252205792E-3</v>
      </c>
      <c r="M18099" s="50">
        <v>1.6416455282721252E-3</v>
      </c>
      <c r="N18099" s="50">
        <v>5.0200000000000002E-2</v>
      </c>
      <c r="O18099" s="50">
        <v>5.0200000000000002E-2</v>
      </c>
      <c r="R18099" s="59"/>
    </row>
    <row r="18100" spans="11:18" x14ac:dyDescent="0.2">
      <c r="K18100" s="17">
        <v>18091</v>
      </c>
      <c r="L18100" s="50">
        <v>1.7833921299041937E-3</v>
      </c>
      <c r="M18100" s="50">
        <v>1.79768677599773E-3</v>
      </c>
      <c r="N18100" s="50">
        <v>5.2999999999999999E-2</v>
      </c>
      <c r="O18100" s="50">
        <v>5.3199999999999997E-2</v>
      </c>
      <c r="R18100" s="59"/>
    </row>
    <row r="18101" spans="11:18" x14ac:dyDescent="0.2">
      <c r="K18101" s="17">
        <v>18092</v>
      </c>
      <c r="L18101" s="50">
        <v>1.7014777052371699E-3</v>
      </c>
      <c r="M18101" s="50">
        <v>1.7151188032153914E-3</v>
      </c>
      <c r="N18101" s="50">
        <v>5.0200000000000002E-2</v>
      </c>
      <c r="O18101" s="50">
        <v>5.1200000000000002E-2</v>
      </c>
      <c r="R18101" s="59"/>
    </row>
    <row r="18102" spans="11:18" x14ac:dyDescent="0.2">
      <c r="K18102" s="17">
        <v>18093</v>
      </c>
      <c r="L18102" s="50">
        <v>1.5402021814406087E-3</v>
      </c>
      <c r="M18102" s="50">
        <v>1.5526053182594094E-3</v>
      </c>
      <c r="N18102" s="50">
        <v>4.5999999999999999E-2</v>
      </c>
      <c r="O18102" s="50">
        <v>4.5999999999999999E-2</v>
      </c>
      <c r="R18102" s="59"/>
    </row>
    <row r="18103" spans="11:18" x14ac:dyDescent="0.2">
      <c r="K18103" s="17">
        <v>18094</v>
      </c>
      <c r="L18103" s="50">
        <v>1.5154364825640436E-3</v>
      </c>
      <c r="M18103" s="50">
        <v>1.5290212648478051E-3</v>
      </c>
      <c r="N18103" s="50">
        <v>5.0599999999999999E-2</v>
      </c>
      <c r="O18103" s="50">
        <v>5.0599999999999999E-2</v>
      </c>
      <c r="R18103" s="59"/>
    </row>
    <row r="18104" spans="11:18" x14ac:dyDescent="0.2">
      <c r="K18104" s="17">
        <v>18095</v>
      </c>
      <c r="L18104" s="50">
        <v>1.8299568329477839E-3</v>
      </c>
      <c r="M18104" s="50">
        <v>1.8440154074438333E-3</v>
      </c>
      <c r="N18104" s="50">
        <v>5.1999999999999998E-2</v>
      </c>
      <c r="O18104" s="50">
        <v>5.2200000000000003E-2</v>
      </c>
      <c r="R18104" s="59"/>
    </row>
    <row r="18105" spans="11:18" x14ac:dyDescent="0.2">
      <c r="K18105" s="17">
        <v>18096</v>
      </c>
      <c r="L18105" s="50">
        <v>1.8835104655096076E-3</v>
      </c>
      <c r="M18105" s="50">
        <v>1.8969809070358927E-3</v>
      </c>
      <c r="N18105" s="50">
        <v>4.9599999999999998E-2</v>
      </c>
      <c r="O18105" s="50">
        <v>0.05</v>
      </c>
      <c r="R18105" s="59"/>
    </row>
    <row r="18106" spans="11:18" x14ac:dyDescent="0.2">
      <c r="K18106" s="17">
        <v>18097</v>
      </c>
      <c r="L18106" s="50">
        <v>1.4617560994983525E-3</v>
      </c>
      <c r="M18106" s="50">
        <v>1.4750019814812468E-3</v>
      </c>
      <c r="N18106" s="50">
        <v>4.9200000000000001E-2</v>
      </c>
      <c r="O18106" s="50">
        <v>0.05</v>
      </c>
      <c r="R18106" s="59"/>
    </row>
    <row r="18107" spans="11:18" x14ac:dyDescent="0.2">
      <c r="K18107" s="17">
        <v>18098</v>
      </c>
      <c r="L18107" s="50">
        <v>1.6187859432268904E-3</v>
      </c>
      <c r="M18107" s="50">
        <v>1.6332563276892529E-3</v>
      </c>
      <c r="N18107" s="50">
        <v>5.3800000000000001E-2</v>
      </c>
      <c r="O18107" s="50">
        <v>5.3999999999999999E-2</v>
      </c>
      <c r="R18107" s="59"/>
    </row>
    <row r="18108" spans="11:18" x14ac:dyDescent="0.2">
      <c r="K18108" s="17">
        <v>18099</v>
      </c>
      <c r="L18108" s="50">
        <v>1.7512632074248447E-3</v>
      </c>
      <c r="M18108" s="50">
        <v>1.7646790308510035E-3</v>
      </c>
      <c r="N18108" s="50">
        <v>4.9399999999999999E-2</v>
      </c>
      <c r="O18108" s="50">
        <v>4.9799999999999997E-2</v>
      </c>
      <c r="R18108" s="59"/>
    </row>
    <row r="18109" spans="11:18" x14ac:dyDescent="0.2">
      <c r="K18109" s="17">
        <v>18100</v>
      </c>
      <c r="L18109" s="50">
        <v>1.8198912167878519E-3</v>
      </c>
      <c r="M18109" s="50">
        <v>1.834906541685125E-3</v>
      </c>
      <c r="N18109" s="50">
        <v>5.5599999999999997E-2</v>
      </c>
      <c r="O18109" s="50">
        <v>5.6000000000000001E-2</v>
      </c>
      <c r="R18109" s="59"/>
    </row>
    <row r="18110" spans="11:18" x14ac:dyDescent="0.2">
      <c r="K18110" s="17">
        <v>18101</v>
      </c>
      <c r="L18110" s="50">
        <v>1.7119063188351504E-3</v>
      </c>
      <c r="M18110" s="50">
        <v>1.7261309450633479E-3</v>
      </c>
      <c r="N18110" s="50">
        <v>5.2600000000000001E-2</v>
      </c>
      <c r="O18110" s="50">
        <v>5.2999999999999999E-2</v>
      </c>
      <c r="R18110" s="59"/>
    </row>
    <row r="18111" spans="11:18" x14ac:dyDescent="0.2">
      <c r="K18111" s="17">
        <v>18102</v>
      </c>
      <c r="L18111" s="50">
        <v>1.818173771096356E-3</v>
      </c>
      <c r="M18111" s="50">
        <v>1.8329393791793208E-3</v>
      </c>
      <c r="N18111" s="50">
        <v>5.4399999999999997E-2</v>
      </c>
      <c r="O18111" s="50">
        <v>5.5E-2</v>
      </c>
      <c r="R18111" s="59"/>
    </row>
    <row r="18112" spans="11:18" x14ac:dyDescent="0.2">
      <c r="K18112" s="17">
        <v>18103</v>
      </c>
      <c r="L18112" s="50">
        <v>1.8849957502532209E-3</v>
      </c>
      <c r="M18112" s="50">
        <v>1.9002526428168701E-3</v>
      </c>
      <c r="N18112" s="50">
        <v>5.6000000000000001E-2</v>
      </c>
      <c r="O18112" s="50">
        <v>5.7000000000000002E-2</v>
      </c>
      <c r="R18112" s="59"/>
    </row>
    <row r="18113" spans="11:18" x14ac:dyDescent="0.2">
      <c r="K18113" s="17">
        <v>18104</v>
      </c>
      <c r="L18113" s="50">
        <v>1.7125163726540769E-3</v>
      </c>
      <c r="M18113" s="50">
        <v>1.7264244724299498E-3</v>
      </c>
      <c r="N18113" s="50">
        <v>5.16E-2</v>
      </c>
      <c r="O18113" s="50">
        <v>5.16E-2</v>
      </c>
      <c r="R18113" s="59"/>
    </row>
    <row r="18114" spans="11:18" x14ac:dyDescent="0.2">
      <c r="K18114" s="17">
        <v>18105</v>
      </c>
      <c r="L18114" s="50">
        <v>1.4185011142558146E-3</v>
      </c>
      <c r="M18114" s="50">
        <v>1.4302904662114877E-3</v>
      </c>
      <c r="N18114" s="50">
        <v>4.36E-2</v>
      </c>
      <c r="O18114" s="50">
        <v>4.3799999999999999E-2</v>
      </c>
      <c r="R18114" s="59"/>
    </row>
    <row r="18115" spans="11:18" x14ac:dyDescent="0.2">
      <c r="K18115" s="17">
        <v>18106</v>
      </c>
      <c r="L18115" s="50">
        <v>1.8421980091963036E-3</v>
      </c>
      <c r="M18115" s="50">
        <v>1.8554393570756492E-3</v>
      </c>
      <c r="N18115" s="50">
        <v>4.8800000000000003E-2</v>
      </c>
      <c r="O18115" s="50">
        <v>4.9200000000000001E-2</v>
      </c>
      <c r="R18115" s="59"/>
    </row>
    <row r="18116" spans="11:18" x14ac:dyDescent="0.2">
      <c r="K18116" s="17">
        <v>18107</v>
      </c>
      <c r="L18116" s="50">
        <v>1.5222943569529878E-3</v>
      </c>
      <c r="M18116" s="50">
        <v>1.5363226418536498E-3</v>
      </c>
      <c r="N18116" s="50">
        <v>5.1799999999999999E-2</v>
      </c>
      <c r="O18116" s="50">
        <v>5.2600000000000001E-2</v>
      </c>
      <c r="R18116" s="59"/>
    </row>
    <row r="18117" spans="11:18" x14ac:dyDescent="0.2">
      <c r="K18117" s="17">
        <v>18108</v>
      </c>
      <c r="L18117" s="50">
        <v>1.9714879524120044E-3</v>
      </c>
      <c r="M18117" s="50">
        <v>1.9860500546821898E-3</v>
      </c>
      <c r="N18117" s="50">
        <v>5.3800000000000001E-2</v>
      </c>
      <c r="O18117" s="50">
        <v>5.3800000000000001E-2</v>
      </c>
      <c r="R18117" s="59"/>
    </row>
    <row r="18118" spans="11:18" x14ac:dyDescent="0.2">
      <c r="K18118" s="17">
        <v>18109</v>
      </c>
      <c r="L18118" s="50">
        <v>1.9787426864407015E-3</v>
      </c>
      <c r="M18118" s="50">
        <v>1.9934176200579897E-3</v>
      </c>
      <c r="N18118" s="50">
        <v>5.4199999999999998E-2</v>
      </c>
      <c r="O18118" s="50">
        <v>5.4399999999999997E-2</v>
      </c>
      <c r="R18118" s="59"/>
    </row>
    <row r="18119" spans="11:18" x14ac:dyDescent="0.2">
      <c r="K18119" s="17">
        <v>18110</v>
      </c>
      <c r="L18119" s="50">
        <v>1.8409254101141282E-3</v>
      </c>
      <c r="M18119" s="50">
        <v>1.8555481270236404E-3</v>
      </c>
      <c r="N18119" s="50">
        <v>5.4199999999999998E-2</v>
      </c>
      <c r="O18119" s="50">
        <v>5.4199999999999998E-2</v>
      </c>
      <c r="R18119" s="59"/>
    </row>
    <row r="18120" spans="11:18" x14ac:dyDescent="0.2">
      <c r="K18120" s="17">
        <v>18111</v>
      </c>
      <c r="L18120" s="50">
        <v>1.9655524907300631E-3</v>
      </c>
      <c r="M18120" s="50">
        <v>1.9798714534990571E-3</v>
      </c>
      <c r="N18120" s="50">
        <v>5.28E-2</v>
      </c>
      <c r="O18120" s="50">
        <v>5.3199999999999997E-2</v>
      </c>
      <c r="R18120" s="59"/>
    </row>
    <row r="18121" spans="11:18" x14ac:dyDescent="0.2">
      <c r="K18121" s="17">
        <v>18112</v>
      </c>
      <c r="L18121" s="50">
        <v>1.9212658244373607E-3</v>
      </c>
      <c r="M18121" s="50">
        <v>1.9358144870104262E-3</v>
      </c>
      <c r="N18121" s="50">
        <v>5.3600000000000002E-2</v>
      </c>
      <c r="O18121" s="50">
        <v>5.3999999999999999E-2</v>
      </c>
      <c r="R18121" s="59"/>
    </row>
    <row r="18122" spans="11:18" x14ac:dyDescent="0.2">
      <c r="K18122" s="17">
        <v>18113</v>
      </c>
      <c r="L18122" s="50">
        <v>1.676406262495399E-3</v>
      </c>
      <c r="M18122" s="50">
        <v>1.6909965682399592E-3</v>
      </c>
      <c r="N18122" s="50">
        <v>5.4199999999999998E-2</v>
      </c>
      <c r="O18122" s="50">
        <v>5.4600000000000003E-2</v>
      </c>
      <c r="R18122" s="59"/>
    </row>
    <row r="18123" spans="11:18" x14ac:dyDescent="0.2">
      <c r="K18123" s="17">
        <v>18114</v>
      </c>
      <c r="L18123" s="50">
        <v>1.6287774705467627E-3</v>
      </c>
      <c r="M18123" s="50">
        <v>1.6420244146275141E-3</v>
      </c>
      <c r="N18123" s="50">
        <v>4.9000000000000002E-2</v>
      </c>
      <c r="O18123" s="50">
        <v>4.9200000000000001E-2</v>
      </c>
      <c r="R18123" s="59"/>
    </row>
    <row r="18124" spans="11:18" x14ac:dyDescent="0.2">
      <c r="K18124" s="17">
        <v>18115</v>
      </c>
      <c r="L18124" s="50">
        <v>1.7244956721826402E-3</v>
      </c>
      <c r="M18124" s="50">
        <v>1.7377854282043315E-3</v>
      </c>
      <c r="N18124" s="50">
        <v>4.9000000000000002E-2</v>
      </c>
      <c r="O18124" s="50">
        <v>4.9200000000000001E-2</v>
      </c>
      <c r="R18124" s="59"/>
    </row>
    <row r="18125" spans="11:18" x14ac:dyDescent="0.2">
      <c r="K18125" s="17">
        <v>18116</v>
      </c>
      <c r="L18125" s="50">
        <v>1.7186991493731455E-3</v>
      </c>
      <c r="M18125" s="50">
        <v>1.7323691788039106E-3</v>
      </c>
      <c r="N18125" s="50">
        <v>5.0200000000000002E-2</v>
      </c>
      <c r="O18125" s="50">
        <v>5.0799999999999998E-2</v>
      </c>
      <c r="R18125" s="59"/>
    </row>
    <row r="18126" spans="11:18" x14ac:dyDescent="0.2">
      <c r="K18126" s="17">
        <v>18117</v>
      </c>
      <c r="L18126" s="50">
        <v>1.8841721318219665E-3</v>
      </c>
      <c r="M18126" s="50">
        <v>1.899156374661962E-3</v>
      </c>
      <c r="N18126" s="50">
        <v>5.5399999999999998E-2</v>
      </c>
      <c r="O18126" s="50">
        <v>5.5599999999999997E-2</v>
      </c>
      <c r="R18126" s="59"/>
    </row>
    <row r="18127" spans="11:18" x14ac:dyDescent="0.2">
      <c r="K18127" s="17">
        <v>18118</v>
      </c>
      <c r="L18127" s="50">
        <v>1.5768530017728902E-3</v>
      </c>
      <c r="M18127" s="50">
        <v>1.5898363853381978E-3</v>
      </c>
      <c r="N18127" s="50">
        <v>4.8000000000000001E-2</v>
      </c>
      <c r="O18127" s="50">
        <v>4.8399999999999999E-2</v>
      </c>
      <c r="R18127" s="59"/>
    </row>
    <row r="18128" spans="11:18" x14ac:dyDescent="0.2">
      <c r="K18128" s="17">
        <v>18119</v>
      </c>
      <c r="L18128" s="50">
        <v>1.6181500041234443E-3</v>
      </c>
      <c r="M18128" s="50">
        <v>1.6314824014865114E-3</v>
      </c>
      <c r="N18128" s="50">
        <v>4.9399999999999999E-2</v>
      </c>
      <c r="O18128" s="50">
        <v>4.9799999999999997E-2</v>
      </c>
      <c r="R18128" s="59"/>
    </row>
    <row r="18129" spans="11:18" x14ac:dyDescent="0.2">
      <c r="K18129" s="17">
        <v>18120</v>
      </c>
      <c r="L18129" s="50">
        <v>1.4847180090995882E-3</v>
      </c>
      <c r="M18129" s="50">
        <v>1.4967885046054067E-3</v>
      </c>
      <c r="N18129" s="50">
        <v>4.4600000000000001E-2</v>
      </c>
      <c r="O18129" s="50">
        <v>4.48E-2</v>
      </c>
      <c r="R18129" s="59"/>
    </row>
    <row r="18130" spans="11:18" x14ac:dyDescent="0.2">
      <c r="K18130" s="17">
        <v>18121</v>
      </c>
      <c r="L18130" s="50">
        <v>1.5284513094833685E-3</v>
      </c>
      <c r="M18130" s="50">
        <v>1.5409023195080255E-3</v>
      </c>
      <c r="N18130" s="50">
        <v>4.6199999999999998E-2</v>
      </c>
      <c r="O18130" s="50">
        <v>4.6199999999999998E-2</v>
      </c>
      <c r="R18130" s="59"/>
    </row>
    <row r="18131" spans="11:18" x14ac:dyDescent="0.2">
      <c r="K18131" s="17">
        <v>18122</v>
      </c>
      <c r="L18131" s="50">
        <v>1.788726336073631E-3</v>
      </c>
      <c r="M18131" s="50">
        <v>1.8023287269213269E-3</v>
      </c>
      <c r="N18131" s="50">
        <v>5.0200000000000002E-2</v>
      </c>
      <c r="O18131" s="50">
        <v>5.04E-2</v>
      </c>
      <c r="R18131" s="59"/>
    </row>
    <row r="18132" spans="11:18" x14ac:dyDescent="0.2">
      <c r="K18132" s="17">
        <v>18123</v>
      </c>
      <c r="L18132" s="50">
        <v>1.6030602683895347E-3</v>
      </c>
      <c r="M18132" s="50">
        <v>1.6178227360538571E-3</v>
      </c>
      <c r="N18132" s="50">
        <v>5.5E-2</v>
      </c>
      <c r="O18132" s="50">
        <v>5.5399999999999998E-2</v>
      </c>
      <c r="R18132" s="59"/>
    </row>
    <row r="18133" spans="11:18" x14ac:dyDescent="0.2">
      <c r="K18133" s="17">
        <v>18124</v>
      </c>
      <c r="L18133" s="50">
        <v>1.5264776521284051E-3</v>
      </c>
      <c r="M18133" s="50">
        <v>1.5390500092901085E-3</v>
      </c>
      <c r="N18133" s="50">
        <v>4.6399999999999997E-2</v>
      </c>
      <c r="O18133" s="50">
        <v>4.6800000000000001E-2</v>
      </c>
      <c r="R18133" s="59"/>
    </row>
    <row r="18134" spans="11:18" x14ac:dyDescent="0.2">
      <c r="K18134" s="17">
        <v>18125</v>
      </c>
      <c r="L18134" s="50">
        <v>1.818078229447204E-3</v>
      </c>
      <c r="M18134" s="50">
        <v>1.8322132129017317E-3</v>
      </c>
      <c r="N18134" s="50">
        <v>5.2200000000000003E-2</v>
      </c>
      <c r="O18134" s="50">
        <v>5.2400000000000002E-2</v>
      </c>
      <c r="R18134" s="59"/>
    </row>
    <row r="18135" spans="11:18" x14ac:dyDescent="0.2">
      <c r="K18135" s="17">
        <v>18126</v>
      </c>
      <c r="L18135" s="50">
        <v>1.7236632326285179E-3</v>
      </c>
      <c r="M18135" s="50">
        <v>1.7370444071108408E-3</v>
      </c>
      <c r="N18135" s="50">
        <v>4.9399999999999999E-2</v>
      </c>
      <c r="O18135" s="50">
        <v>4.9599999999999998E-2</v>
      </c>
      <c r="R18135" s="59"/>
    </row>
    <row r="18136" spans="11:18" x14ac:dyDescent="0.2">
      <c r="K18136" s="17">
        <v>18127</v>
      </c>
      <c r="L18136" s="50">
        <v>1.9063901149289229E-3</v>
      </c>
      <c r="M18136" s="50">
        <v>1.920612685179368E-3</v>
      </c>
      <c r="N18136" s="50">
        <v>5.2400000000000002E-2</v>
      </c>
      <c r="O18136" s="50">
        <v>5.28E-2</v>
      </c>
      <c r="R18136" s="59"/>
    </row>
    <row r="18137" spans="11:18" x14ac:dyDescent="0.2">
      <c r="K18137" s="17">
        <v>18128</v>
      </c>
      <c r="L18137" s="50">
        <v>1.5163437036088399E-3</v>
      </c>
      <c r="M18137" s="50">
        <v>1.529335606850808E-3</v>
      </c>
      <c r="N18137" s="50">
        <v>4.82E-2</v>
      </c>
      <c r="O18137" s="50">
        <v>4.8599999999999997E-2</v>
      </c>
      <c r="R18137" s="59"/>
    </row>
    <row r="18138" spans="11:18" x14ac:dyDescent="0.2">
      <c r="K18138" s="17">
        <v>18129</v>
      </c>
      <c r="L18138" s="50">
        <v>1.9841703282706363E-3</v>
      </c>
      <c r="M18138" s="50">
        <v>1.9998939959134086E-3</v>
      </c>
      <c r="N18138" s="50">
        <v>5.8000000000000003E-2</v>
      </c>
      <c r="O18138" s="50">
        <v>5.8400000000000001E-2</v>
      </c>
      <c r="R18138" s="59"/>
    </row>
    <row r="18139" spans="11:18" x14ac:dyDescent="0.2">
      <c r="K18139" s="17">
        <v>18130</v>
      </c>
      <c r="L18139" s="50">
        <v>1.6125342848422126E-3</v>
      </c>
      <c r="M18139" s="50">
        <v>1.625804646404806E-3</v>
      </c>
      <c r="N18139" s="50">
        <v>4.9000000000000002E-2</v>
      </c>
      <c r="O18139" s="50">
        <v>4.9399999999999999E-2</v>
      </c>
      <c r="R18139" s="59"/>
    </row>
    <row r="18140" spans="11:18" x14ac:dyDescent="0.2">
      <c r="K18140" s="17">
        <v>18131</v>
      </c>
      <c r="L18140" s="50">
        <v>1.8117708128886213E-3</v>
      </c>
      <c r="M18140" s="50">
        <v>1.8259998264320294E-3</v>
      </c>
      <c r="N18140" s="50">
        <v>5.2600000000000001E-2</v>
      </c>
      <c r="O18140" s="50">
        <v>5.28E-2</v>
      </c>
      <c r="R18140" s="59"/>
    </row>
    <row r="18141" spans="11:18" x14ac:dyDescent="0.2">
      <c r="K18141" s="17">
        <v>18132</v>
      </c>
      <c r="L18141" s="50">
        <v>1.7387183423353391E-3</v>
      </c>
      <c r="M18141" s="50">
        <v>1.752893686378608E-3</v>
      </c>
      <c r="N18141" s="50">
        <v>5.2600000000000001E-2</v>
      </c>
      <c r="O18141" s="50">
        <v>5.2600000000000001E-2</v>
      </c>
      <c r="R18141" s="59"/>
    </row>
    <row r="18142" spans="11:18" x14ac:dyDescent="0.2">
      <c r="K18142" s="17">
        <v>18133</v>
      </c>
      <c r="L18142" s="50">
        <v>2.1163911589104061E-3</v>
      </c>
      <c r="M18142" s="50">
        <v>2.1323347392682972E-3</v>
      </c>
      <c r="N18142" s="50">
        <v>5.8599999999999999E-2</v>
      </c>
      <c r="O18142" s="50">
        <v>5.9200000000000003E-2</v>
      </c>
      <c r="R18142" s="59"/>
    </row>
    <row r="18143" spans="11:18" x14ac:dyDescent="0.2">
      <c r="K18143" s="17">
        <v>18134</v>
      </c>
      <c r="L18143" s="50">
        <v>1.8734611622090152E-3</v>
      </c>
      <c r="M18143" s="50">
        <v>1.8882644307426529E-3</v>
      </c>
      <c r="N18143" s="50">
        <v>5.4800000000000001E-2</v>
      </c>
      <c r="O18143" s="50">
        <v>5.5E-2</v>
      </c>
      <c r="R18143" s="59"/>
    </row>
    <row r="18144" spans="11:18" x14ac:dyDescent="0.2">
      <c r="K18144" s="17">
        <v>18135</v>
      </c>
      <c r="L18144" s="50">
        <v>1.7083544701262017E-3</v>
      </c>
      <c r="M18144" s="50">
        <v>1.7219307233416476E-3</v>
      </c>
      <c r="N18144" s="50">
        <v>5.0200000000000002E-2</v>
      </c>
      <c r="O18144" s="50">
        <v>5.0599999999999999E-2</v>
      </c>
      <c r="R18144" s="59"/>
    </row>
    <row r="18145" spans="11:18" x14ac:dyDescent="0.2">
      <c r="K18145" s="17">
        <v>18136</v>
      </c>
      <c r="L18145" s="50">
        <v>2.0327259462292403E-3</v>
      </c>
      <c r="M18145" s="50">
        <v>2.0484000371487703E-3</v>
      </c>
      <c r="N18145" s="50">
        <v>5.7799999999999997E-2</v>
      </c>
      <c r="O18145" s="50">
        <v>5.8400000000000001E-2</v>
      </c>
      <c r="R18145" s="59"/>
    </row>
    <row r="18146" spans="11:18" x14ac:dyDescent="0.2">
      <c r="K18146" s="17">
        <v>18137</v>
      </c>
      <c r="L18146" s="50">
        <v>1.4991171201296856E-3</v>
      </c>
      <c r="M18146" s="50">
        <v>1.5126965472495109E-3</v>
      </c>
      <c r="N18146" s="50">
        <v>5.0599999999999999E-2</v>
      </c>
      <c r="O18146" s="50">
        <v>5.0599999999999999E-2</v>
      </c>
      <c r="R18146" s="59"/>
    </row>
    <row r="18147" spans="11:18" x14ac:dyDescent="0.2">
      <c r="K18147" s="17">
        <v>18138</v>
      </c>
      <c r="L18147" s="50">
        <v>1.6156892158028259E-3</v>
      </c>
      <c r="M18147" s="50">
        <v>1.6291657090488861E-3</v>
      </c>
      <c r="N18147" s="50">
        <v>0.05</v>
      </c>
      <c r="O18147" s="50">
        <v>5.0200000000000002E-2</v>
      </c>
      <c r="R18147" s="59"/>
    </row>
    <row r="18148" spans="11:18" x14ac:dyDescent="0.2">
      <c r="K18148" s="17">
        <v>18139</v>
      </c>
      <c r="L18148" s="50">
        <v>1.8202310835987274E-3</v>
      </c>
      <c r="M18148" s="50">
        <v>1.8348669843275343E-3</v>
      </c>
      <c r="N18148" s="50">
        <v>5.3999999999999999E-2</v>
      </c>
      <c r="O18148" s="50">
        <v>5.4600000000000003E-2</v>
      </c>
      <c r="R18148" s="59"/>
    </row>
    <row r="18149" spans="11:18" x14ac:dyDescent="0.2">
      <c r="K18149" s="17">
        <v>18140</v>
      </c>
      <c r="L18149" s="50">
        <v>1.8878674403361008E-3</v>
      </c>
      <c r="M18149" s="50">
        <v>1.9032297703841798E-3</v>
      </c>
      <c r="N18149" s="50">
        <v>5.7000000000000002E-2</v>
      </c>
      <c r="O18149" s="50">
        <v>5.7000000000000002E-2</v>
      </c>
      <c r="R18149" s="59"/>
    </row>
    <row r="18150" spans="11:18" x14ac:dyDescent="0.2">
      <c r="K18150" s="17">
        <v>18141</v>
      </c>
      <c r="L18150" s="50">
        <v>1.8082162380904561E-3</v>
      </c>
      <c r="M18150" s="50">
        <v>1.8223677972826441E-3</v>
      </c>
      <c r="N18150" s="50">
        <v>5.1999999999999998E-2</v>
      </c>
      <c r="O18150" s="50">
        <v>5.28E-2</v>
      </c>
      <c r="R18150" s="59"/>
    </row>
    <row r="18151" spans="11:18" x14ac:dyDescent="0.2">
      <c r="K18151" s="17">
        <v>18142</v>
      </c>
      <c r="L18151" s="50">
        <v>1.8553982873073405E-3</v>
      </c>
      <c r="M18151" s="50">
        <v>1.8700276106318494E-3</v>
      </c>
      <c r="N18151" s="50">
        <v>5.4199999999999998E-2</v>
      </c>
      <c r="O18151" s="50">
        <v>5.4399999999999997E-2</v>
      </c>
      <c r="R18151" s="59"/>
    </row>
    <row r="18152" spans="11:18" x14ac:dyDescent="0.2">
      <c r="K18152" s="17">
        <v>18143</v>
      </c>
      <c r="L18152" s="50">
        <v>1.5653707844370769E-3</v>
      </c>
      <c r="M18152" s="50">
        <v>1.5790844797514123E-3</v>
      </c>
      <c r="N18152" s="50">
        <v>5.0799999999999998E-2</v>
      </c>
      <c r="O18152" s="50">
        <v>5.1400000000000001E-2</v>
      </c>
      <c r="R18152" s="59"/>
    </row>
    <row r="18153" spans="11:18" x14ac:dyDescent="0.2">
      <c r="K18153" s="17">
        <v>18144</v>
      </c>
      <c r="L18153" s="50">
        <v>1.933935953487729E-3</v>
      </c>
      <c r="M18153" s="50">
        <v>1.9476632192962117E-3</v>
      </c>
      <c r="N18153" s="50">
        <v>5.0599999999999999E-2</v>
      </c>
      <c r="O18153" s="50">
        <v>5.0799999999999998E-2</v>
      </c>
      <c r="R18153" s="59"/>
    </row>
    <row r="18154" spans="11:18" x14ac:dyDescent="0.2">
      <c r="K18154" s="17">
        <v>18145</v>
      </c>
      <c r="L18154" s="50">
        <v>1.8996709042838618E-3</v>
      </c>
      <c r="M18154" s="50">
        <v>1.9145997998850067E-3</v>
      </c>
      <c r="N18154" s="50">
        <v>5.5199999999999999E-2</v>
      </c>
      <c r="O18154" s="50">
        <v>5.5399999999999998E-2</v>
      </c>
      <c r="R18154" s="59"/>
    </row>
    <row r="18155" spans="11:18" x14ac:dyDescent="0.2">
      <c r="K18155" s="17">
        <v>18146</v>
      </c>
      <c r="L18155" s="50">
        <v>1.8604604722884876E-3</v>
      </c>
      <c r="M18155" s="50">
        <v>1.8761676143049166E-3</v>
      </c>
      <c r="N18155" s="50">
        <v>5.8200000000000002E-2</v>
      </c>
      <c r="O18155" s="50">
        <v>5.8400000000000001E-2</v>
      </c>
      <c r="R18155" s="59"/>
    </row>
    <row r="18156" spans="11:18" x14ac:dyDescent="0.2">
      <c r="K18156" s="17">
        <v>18147</v>
      </c>
      <c r="L18156" s="50">
        <v>1.7385499435141473E-3</v>
      </c>
      <c r="M18156" s="50">
        <v>1.7526026323836966E-3</v>
      </c>
      <c r="N18156" s="50">
        <v>5.1999999999999998E-2</v>
      </c>
      <c r="O18156" s="50">
        <v>5.2200000000000003E-2</v>
      </c>
      <c r="R18156" s="59"/>
    </row>
    <row r="18157" spans="11:18" x14ac:dyDescent="0.2">
      <c r="K18157" s="17">
        <v>18148</v>
      </c>
      <c r="L18157" s="50">
        <v>1.7768729490496855E-3</v>
      </c>
      <c r="M18157" s="50">
        <v>1.7911029982236562E-3</v>
      </c>
      <c r="N18157" s="50">
        <v>5.2400000000000002E-2</v>
      </c>
      <c r="O18157" s="50">
        <v>5.2999999999999999E-2</v>
      </c>
      <c r="R18157" s="59"/>
    </row>
    <row r="18158" spans="11:18" x14ac:dyDescent="0.2">
      <c r="K18158" s="17">
        <v>18149</v>
      </c>
      <c r="L18158" s="50">
        <v>1.7721103130038127E-3</v>
      </c>
      <c r="M18158" s="50">
        <v>1.7861405881555133E-3</v>
      </c>
      <c r="N18158" s="50">
        <v>5.1799999999999999E-2</v>
      </c>
      <c r="O18158" s="50">
        <v>5.1999999999999998E-2</v>
      </c>
      <c r="R18158" s="59"/>
    </row>
    <row r="18159" spans="11:18" x14ac:dyDescent="0.2">
      <c r="K18159" s="17">
        <v>18150</v>
      </c>
      <c r="L18159" s="50">
        <v>1.6938972920201723E-3</v>
      </c>
      <c r="M18159" s="50">
        <v>1.7079315128264792E-3</v>
      </c>
      <c r="N18159" s="50">
        <v>5.1999999999999998E-2</v>
      </c>
      <c r="O18159" s="50">
        <v>5.2200000000000003E-2</v>
      </c>
      <c r="R18159" s="59"/>
    </row>
    <row r="18160" spans="11:18" x14ac:dyDescent="0.2">
      <c r="K18160" s="17">
        <v>18151</v>
      </c>
      <c r="L18160" s="50">
        <v>1.6141295032363928E-3</v>
      </c>
      <c r="M18160" s="50">
        <v>1.626818513567865E-3</v>
      </c>
      <c r="N18160" s="50">
        <v>4.6800000000000001E-2</v>
      </c>
      <c r="O18160" s="50">
        <v>4.7199999999999999E-2</v>
      </c>
      <c r="R18160" s="59"/>
    </row>
    <row r="18161" spans="11:18" x14ac:dyDescent="0.2">
      <c r="K18161" s="17">
        <v>18152</v>
      </c>
      <c r="L18161" s="50">
        <v>1.798536226189194E-3</v>
      </c>
      <c r="M18161" s="50">
        <v>1.8125133687174053E-3</v>
      </c>
      <c r="N18161" s="50">
        <v>5.16E-2</v>
      </c>
      <c r="O18161" s="50">
        <v>5.1799999999999999E-2</v>
      </c>
      <c r="R18161" s="59"/>
    </row>
    <row r="18162" spans="11:18" x14ac:dyDescent="0.2">
      <c r="K18162" s="17">
        <v>18153</v>
      </c>
      <c r="L18162" s="50">
        <v>1.8258495263731177E-3</v>
      </c>
      <c r="M18162" s="50">
        <v>1.8400017330989836E-3</v>
      </c>
      <c r="N18162" s="50">
        <v>5.2400000000000002E-2</v>
      </c>
      <c r="O18162" s="50">
        <v>5.2400000000000002E-2</v>
      </c>
      <c r="R18162" s="59"/>
    </row>
    <row r="18163" spans="11:18" x14ac:dyDescent="0.2">
      <c r="K18163" s="17">
        <v>18154</v>
      </c>
      <c r="L18163" s="50">
        <v>1.8337886456632137E-3</v>
      </c>
      <c r="M18163" s="50">
        <v>1.8475093196835867E-3</v>
      </c>
      <c r="N18163" s="50">
        <v>5.0599999999999999E-2</v>
      </c>
      <c r="O18163" s="50">
        <v>5.0999999999999997E-2</v>
      </c>
      <c r="R18163" s="59"/>
    </row>
    <row r="18164" spans="11:18" x14ac:dyDescent="0.2">
      <c r="K18164" s="17">
        <v>18155</v>
      </c>
      <c r="L18164" s="50">
        <v>1.5699450929809408E-3</v>
      </c>
      <c r="M18164" s="50">
        <v>1.5831856575430315E-3</v>
      </c>
      <c r="N18164" s="50">
        <v>4.9200000000000001E-2</v>
      </c>
      <c r="O18164" s="50">
        <v>4.9200000000000001E-2</v>
      </c>
      <c r="R18164" s="59"/>
    </row>
    <row r="18165" spans="11:18" x14ac:dyDescent="0.2">
      <c r="K18165" s="17">
        <v>18156</v>
      </c>
      <c r="L18165" s="50">
        <v>1.5945624249566993E-3</v>
      </c>
      <c r="M18165" s="50">
        <v>1.607056568686951E-3</v>
      </c>
      <c r="N18165" s="50">
        <v>4.5999999999999999E-2</v>
      </c>
      <c r="O18165" s="50">
        <v>4.6399999999999997E-2</v>
      </c>
      <c r="R18165" s="59"/>
    </row>
    <row r="18166" spans="11:18" x14ac:dyDescent="0.2">
      <c r="K18166" s="17">
        <v>18157</v>
      </c>
      <c r="L18166" s="50">
        <v>1.8093656702380875E-3</v>
      </c>
      <c r="M18166" s="50">
        <v>1.8245205126827795E-3</v>
      </c>
      <c r="N18166" s="50">
        <v>5.6000000000000001E-2</v>
      </c>
      <c r="O18166" s="50">
        <v>5.6399999999999999E-2</v>
      </c>
      <c r="R18166" s="59"/>
    </row>
    <row r="18167" spans="11:18" x14ac:dyDescent="0.2">
      <c r="K18167" s="17">
        <v>18158</v>
      </c>
      <c r="L18167" s="50">
        <v>1.9615671448884229E-3</v>
      </c>
      <c r="M18167" s="50">
        <v>1.9769232154640383E-3</v>
      </c>
      <c r="N18167" s="50">
        <v>5.6599999999999998E-2</v>
      </c>
      <c r="O18167" s="50">
        <v>5.7200000000000001E-2</v>
      </c>
      <c r="R18167" s="59"/>
    </row>
    <row r="18168" spans="11:18" x14ac:dyDescent="0.2">
      <c r="K18168" s="17">
        <v>18159</v>
      </c>
      <c r="L18168" s="50">
        <v>1.7418317182745391E-3</v>
      </c>
      <c r="M18168" s="50">
        <v>1.7553961203689121E-3</v>
      </c>
      <c r="N18168" s="50">
        <v>0.05</v>
      </c>
      <c r="O18168" s="50">
        <v>5.04E-2</v>
      </c>
      <c r="R18168" s="59"/>
    </row>
    <row r="18169" spans="11:18" x14ac:dyDescent="0.2">
      <c r="K18169" s="17">
        <v>18160</v>
      </c>
      <c r="L18169" s="50">
        <v>1.860861890692862E-3</v>
      </c>
      <c r="M18169" s="50">
        <v>1.875533077160732E-3</v>
      </c>
      <c r="N18169" s="50">
        <v>5.4199999999999998E-2</v>
      </c>
      <c r="O18169" s="50">
        <v>5.4399999999999997E-2</v>
      </c>
      <c r="R18169" s="59"/>
    </row>
    <row r="18170" spans="11:18" x14ac:dyDescent="0.2">
      <c r="K18170" s="17">
        <v>18161</v>
      </c>
      <c r="L18170" s="50">
        <v>1.7374220512897842E-3</v>
      </c>
      <c r="M18170" s="50">
        <v>1.7505182068515523E-3</v>
      </c>
      <c r="N18170" s="50">
        <v>4.82E-2</v>
      </c>
      <c r="O18170" s="50">
        <v>4.8599999999999997E-2</v>
      </c>
      <c r="R18170" s="59"/>
    </row>
    <row r="18171" spans="11:18" x14ac:dyDescent="0.2">
      <c r="K18171" s="17">
        <v>18162</v>
      </c>
      <c r="L18171" s="50">
        <v>1.7248240763517839E-3</v>
      </c>
      <c r="M18171" s="50">
        <v>1.7392357126872599E-3</v>
      </c>
      <c r="N18171" s="50">
        <v>5.3400000000000003E-2</v>
      </c>
      <c r="O18171" s="50">
        <v>5.3600000000000002E-2</v>
      </c>
      <c r="R18171" s="59"/>
    </row>
    <row r="18172" spans="11:18" x14ac:dyDescent="0.2">
      <c r="K18172" s="17">
        <v>18163</v>
      </c>
      <c r="L18172" s="50">
        <v>1.7296978404301839E-3</v>
      </c>
      <c r="M18172" s="50">
        <v>1.7434484461019697E-3</v>
      </c>
      <c r="N18172" s="50">
        <v>5.0799999999999998E-2</v>
      </c>
      <c r="O18172" s="50">
        <v>5.1200000000000002E-2</v>
      </c>
      <c r="R18172" s="59"/>
    </row>
    <row r="18173" spans="11:18" x14ac:dyDescent="0.2">
      <c r="K18173" s="17">
        <v>18164</v>
      </c>
      <c r="L18173" s="50">
        <v>1.7606890353159439E-3</v>
      </c>
      <c r="M18173" s="50">
        <v>1.7738337699717117E-3</v>
      </c>
      <c r="N18173" s="50">
        <v>4.82E-2</v>
      </c>
      <c r="O18173" s="50">
        <v>4.9000000000000002E-2</v>
      </c>
      <c r="R18173" s="59"/>
    </row>
    <row r="18174" spans="11:18" x14ac:dyDescent="0.2">
      <c r="K18174" s="17">
        <v>18165</v>
      </c>
      <c r="L18174" s="50">
        <v>1.5887506353569529E-3</v>
      </c>
      <c r="M18174" s="50">
        <v>1.6021620497103171E-3</v>
      </c>
      <c r="N18174" s="50">
        <v>4.9799999999999997E-2</v>
      </c>
      <c r="O18174" s="50">
        <v>0.05</v>
      </c>
      <c r="R18174" s="59"/>
    </row>
    <row r="18175" spans="11:18" x14ac:dyDescent="0.2">
      <c r="K18175" s="17">
        <v>18166</v>
      </c>
      <c r="L18175" s="50">
        <v>1.7239992660251233E-3</v>
      </c>
      <c r="M18175" s="50">
        <v>1.7367730908411673E-3</v>
      </c>
      <c r="N18175" s="50">
        <v>4.7199999999999999E-2</v>
      </c>
      <c r="O18175" s="50">
        <v>4.7199999999999999E-2</v>
      </c>
      <c r="R18175" s="59"/>
    </row>
    <row r="18176" spans="11:18" x14ac:dyDescent="0.2">
      <c r="K18176" s="17">
        <v>18167</v>
      </c>
      <c r="L18176" s="50">
        <v>1.602991540382816E-3</v>
      </c>
      <c r="M18176" s="50">
        <v>1.6157773860014718E-3</v>
      </c>
      <c r="N18176" s="50">
        <v>4.7399999999999998E-2</v>
      </c>
      <c r="O18176" s="50">
        <v>4.7399999999999998E-2</v>
      </c>
      <c r="R18176" s="59"/>
    </row>
    <row r="18177" spans="11:18" x14ac:dyDescent="0.2">
      <c r="K18177" s="17">
        <v>18168</v>
      </c>
      <c r="L18177" s="50">
        <v>1.5340856186842377E-3</v>
      </c>
      <c r="M18177" s="50">
        <v>1.5474470039584594E-3</v>
      </c>
      <c r="N18177" s="50">
        <v>4.9599999999999998E-2</v>
      </c>
      <c r="O18177" s="50">
        <v>4.9799999999999997E-2</v>
      </c>
      <c r="R18177" s="59"/>
    </row>
    <row r="18178" spans="11:18" x14ac:dyDescent="0.2">
      <c r="K18178" s="17">
        <v>18169</v>
      </c>
      <c r="L18178" s="50">
        <v>1.7598168480872471E-3</v>
      </c>
      <c r="M18178" s="50">
        <v>1.7742995326990446E-3</v>
      </c>
      <c r="N18178" s="50">
        <v>5.3600000000000002E-2</v>
      </c>
      <c r="O18178" s="50">
        <v>5.3800000000000001E-2</v>
      </c>
      <c r="R18178" s="59"/>
    </row>
    <row r="18179" spans="11:18" x14ac:dyDescent="0.2">
      <c r="K18179" s="17">
        <v>18170</v>
      </c>
      <c r="L18179" s="50">
        <v>1.6788255978325054E-3</v>
      </c>
      <c r="M18179" s="50">
        <v>1.6931032034204509E-3</v>
      </c>
      <c r="N18179" s="50">
        <v>5.28E-2</v>
      </c>
      <c r="O18179" s="50">
        <v>5.3400000000000003E-2</v>
      </c>
      <c r="R18179" s="59"/>
    </row>
    <row r="18180" spans="11:18" x14ac:dyDescent="0.2">
      <c r="K18180" s="17">
        <v>18171</v>
      </c>
      <c r="L18180" s="50">
        <v>1.8241289594989564E-3</v>
      </c>
      <c r="M18180" s="50">
        <v>1.8390806098596776E-3</v>
      </c>
      <c r="N18180" s="50">
        <v>5.5399999999999998E-2</v>
      </c>
      <c r="O18180" s="50">
        <v>5.5599999999999997E-2</v>
      </c>
      <c r="R18180" s="59"/>
    </row>
    <row r="18181" spans="11:18" x14ac:dyDescent="0.2">
      <c r="K18181" s="17">
        <v>18172</v>
      </c>
      <c r="L18181" s="50">
        <v>1.5722146943949072E-3</v>
      </c>
      <c r="M18181" s="50">
        <v>1.5855388501612524E-3</v>
      </c>
      <c r="N18181" s="50">
        <v>4.9200000000000001E-2</v>
      </c>
      <c r="O18181" s="50">
        <v>4.9599999999999998E-2</v>
      </c>
      <c r="R18181" s="59"/>
    </row>
    <row r="18182" spans="11:18" x14ac:dyDescent="0.2">
      <c r="K18182" s="17">
        <v>18173</v>
      </c>
      <c r="L18182" s="50">
        <v>1.9410063184174429E-3</v>
      </c>
      <c r="M18182" s="50">
        <v>1.9560600521714489E-3</v>
      </c>
      <c r="N18182" s="50">
        <v>5.5599999999999997E-2</v>
      </c>
      <c r="O18182" s="50">
        <v>5.5800000000000002E-2</v>
      </c>
      <c r="R18182" s="59"/>
    </row>
    <row r="18183" spans="11:18" x14ac:dyDescent="0.2">
      <c r="K18183" s="17">
        <v>18174</v>
      </c>
      <c r="L18183" s="50">
        <v>1.7457066856300415E-3</v>
      </c>
      <c r="M18183" s="50">
        <v>1.7600097579555552E-3</v>
      </c>
      <c r="N18183" s="50">
        <v>5.2999999999999999E-2</v>
      </c>
      <c r="O18183" s="50">
        <v>5.3199999999999997E-2</v>
      </c>
      <c r="R18183" s="59"/>
    </row>
    <row r="18184" spans="11:18" x14ac:dyDescent="0.2">
      <c r="K18184" s="17">
        <v>18175</v>
      </c>
      <c r="L18184" s="50">
        <v>1.7241904259211122E-3</v>
      </c>
      <c r="M18184" s="50">
        <v>1.7377919811362456E-3</v>
      </c>
      <c r="N18184" s="50">
        <v>5.04E-2</v>
      </c>
      <c r="O18184" s="50">
        <v>5.04E-2</v>
      </c>
      <c r="R18184" s="59"/>
    </row>
    <row r="18185" spans="11:18" x14ac:dyDescent="0.2">
      <c r="K18185" s="17">
        <v>18176</v>
      </c>
      <c r="L18185" s="50">
        <v>1.8710396032625603E-3</v>
      </c>
      <c r="M18185" s="50">
        <v>1.885152151374578E-3</v>
      </c>
      <c r="N18185" s="50">
        <v>5.1999999999999998E-2</v>
      </c>
      <c r="O18185" s="50">
        <v>5.2200000000000003E-2</v>
      </c>
      <c r="R18185" s="59"/>
    </row>
    <row r="18186" spans="11:18" x14ac:dyDescent="0.2">
      <c r="K18186" s="17">
        <v>18177</v>
      </c>
      <c r="L18186" s="50">
        <v>1.5772068858637195E-3</v>
      </c>
      <c r="M18186" s="50">
        <v>1.5908147996506238E-3</v>
      </c>
      <c r="N18186" s="50">
        <v>5.04E-2</v>
      </c>
      <c r="O18186" s="50">
        <v>5.0799999999999998E-2</v>
      </c>
      <c r="R18186" s="59"/>
    </row>
    <row r="18187" spans="11:18" x14ac:dyDescent="0.2">
      <c r="K18187" s="17">
        <v>18178</v>
      </c>
      <c r="L18187" s="50">
        <v>1.8471757495811571E-3</v>
      </c>
      <c r="M18187" s="50">
        <v>1.8609930736822821E-3</v>
      </c>
      <c r="N18187" s="50">
        <v>5.0799999999999998E-2</v>
      </c>
      <c r="O18187" s="50">
        <v>5.1400000000000001E-2</v>
      </c>
      <c r="R18187" s="59"/>
    </row>
    <row r="18188" spans="11:18" x14ac:dyDescent="0.2">
      <c r="K18188" s="17">
        <v>18179</v>
      </c>
      <c r="L18188" s="50">
        <v>1.6836046396722551E-3</v>
      </c>
      <c r="M18188" s="50">
        <v>1.6965147772882499E-3</v>
      </c>
      <c r="N18188" s="50">
        <v>4.7600000000000003E-2</v>
      </c>
      <c r="O18188" s="50">
        <v>4.7800000000000002E-2</v>
      </c>
      <c r="R18188" s="59"/>
    </row>
    <row r="18189" spans="11:18" x14ac:dyDescent="0.2">
      <c r="K18189" s="17">
        <v>18180</v>
      </c>
      <c r="L18189" s="50">
        <v>1.8684519283930666E-3</v>
      </c>
      <c r="M18189" s="50">
        <v>1.8827109283932671E-3</v>
      </c>
      <c r="N18189" s="50">
        <v>5.2600000000000001E-2</v>
      </c>
      <c r="O18189" s="50">
        <v>5.2999999999999999E-2</v>
      </c>
      <c r="R18189" s="59"/>
    </row>
    <row r="18190" spans="11:18" x14ac:dyDescent="0.2">
      <c r="K18190" s="17">
        <v>18181</v>
      </c>
      <c r="L18190" s="50">
        <v>1.6047381060249485E-3</v>
      </c>
      <c r="M18190" s="50">
        <v>1.6183008434155579E-3</v>
      </c>
      <c r="N18190" s="50">
        <v>5.0200000000000002E-2</v>
      </c>
      <c r="O18190" s="50">
        <v>5.0799999999999998E-2</v>
      </c>
      <c r="R18190" s="59"/>
    </row>
    <row r="18191" spans="11:18" x14ac:dyDescent="0.2">
      <c r="K18191" s="17">
        <v>18182</v>
      </c>
      <c r="L18191" s="50">
        <v>1.9595289714921041E-3</v>
      </c>
      <c r="M18191" s="50">
        <v>1.9746288046967606E-3</v>
      </c>
      <c r="N18191" s="50">
        <v>5.5599999999999997E-2</v>
      </c>
      <c r="O18191" s="50">
        <v>5.6399999999999999E-2</v>
      </c>
      <c r="R18191" s="59"/>
    </row>
    <row r="18192" spans="11:18" x14ac:dyDescent="0.2">
      <c r="K18192" s="17">
        <v>18183</v>
      </c>
      <c r="L18192" s="50">
        <v>2.0182473260652797E-3</v>
      </c>
      <c r="M18192" s="50">
        <v>2.0329082732174855E-3</v>
      </c>
      <c r="N18192" s="50">
        <v>5.3600000000000002E-2</v>
      </c>
      <c r="O18192" s="50">
        <v>5.4399999999999997E-2</v>
      </c>
      <c r="R18192" s="59"/>
    </row>
    <row r="18193" spans="11:18" x14ac:dyDescent="0.2">
      <c r="K18193" s="17">
        <v>18184</v>
      </c>
      <c r="L18193" s="50">
        <v>1.6148239150613249E-3</v>
      </c>
      <c r="M18193" s="50">
        <v>1.6293748939183853E-3</v>
      </c>
      <c r="N18193" s="50">
        <v>5.3999999999999999E-2</v>
      </c>
      <c r="O18193" s="50">
        <v>5.4399999999999997E-2</v>
      </c>
      <c r="R18193" s="59"/>
    </row>
    <row r="18194" spans="11:18" x14ac:dyDescent="0.2">
      <c r="K18194" s="17">
        <v>18185</v>
      </c>
      <c r="L18194" s="50">
        <v>2.0049305430255532E-3</v>
      </c>
      <c r="M18194" s="50">
        <v>2.0203207776242423E-3</v>
      </c>
      <c r="N18194" s="50">
        <v>5.6800000000000003E-2</v>
      </c>
      <c r="O18194" s="50">
        <v>5.7000000000000002E-2</v>
      </c>
      <c r="R18194" s="59"/>
    </row>
    <row r="18195" spans="11:18" x14ac:dyDescent="0.2">
      <c r="K18195" s="17">
        <v>18186</v>
      </c>
      <c r="L18195" s="50">
        <v>1.7583321687217296E-3</v>
      </c>
      <c r="M18195" s="50">
        <v>1.7720449594519337E-3</v>
      </c>
      <c r="N18195" s="50">
        <v>5.0599999999999999E-2</v>
      </c>
      <c r="O18195" s="50">
        <v>5.0999999999999997E-2</v>
      </c>
      <c r="R18195" s="59"/>
    </row>
    <row r="18196" spans="11:18" x14ac:dyDescent="0.2">
      <c r="K18196" s="17">
        <v>18187</v>
      </c>
      <c r="L18196" s="50">
        <v>1.8123402127260182E-3</v>
      </c>
      <c r="M18196" s="50">
        <v>1.8255568602702813E-3</v>
      </c>
      <c r="N18196" s="50">
        <v>4.8800000000000003E-2</v>
      </c>
      <c r="O18196" s="50">
        <v>4.8800000000000003E-2</v>
      </c>
      <c r="R18196" s="59"/>
    </row>
    <row r="18197" spans="11:18" x14ac:dyDescent="0.2">
      <c r="K18197" s="17">
        <v>18188</v>
      </c>
      <c r="L18197" s="50">
        <v>1.688047335011839E-3</v>
      </c>
      <c r="M18197" s="50">
        <v>1.7031078864910164E-3</v>
      </c>
      <c r="N18197" s="50">
        <v>5.6000000000000001E-2</v>
      </c>
      <c r="O18197" s="50">
        <v>5.6399999999999999E-2</v>
      </c>
      <c r="R18197" s="59"/>
    </row>
    <row r="18198" spans="11:18" x14ac:dyDescent="0.2">
      <c r="K18198" s="17">
        <v>18189</v>
      </c>
      <c r="L18198" s="50">
        <v>1.5968683483208997E-3</v>
      </c>
      <c r="M18198" s="50">
        <v>1.6101177476917417E-3</v>
      </c>
      <c r="N18198" s="50">
        <v>4.9200000000000001E-2</v>
      </c>
      <c r="O18198" s="50">
        <v>4.9200000000000001E-2</v>
      </c>
      <c r="R18198" s="59"/>
    </row>
    <row r="18199" spans="11:18" x14ac:dyDescent="0.2">
      <c r="K18199" s="17">
        <v>18190</v>
      </c>
      <c r="L18199" s="50">
        <v>1.7354024569497999E-3</v>
      </c>
      <c r="M18199" s="50">
        <v>1.7495612801573693E-3</v>
      </c>
      <c r="N18199" s="50">
        <v>5.2400000000000002E-2</v>
      </c>
      <c r="O18199" s="50">
        <v>5.28E-2</v>
      </c>
      <c r="R18199" s="59"/>
    </row>
    <row r="18200" spans="11:18" x14ac:dyDescent="0.2">
      <c r="K18200" s="17">
        <v>18191</v>
      </c>
      <c r="L18200" s="50">
        <v>1.7307642699834374E-3</v>
      </c>
      <c r="M18200" s="50">
        <v>1.7454521371500476E-3</v>
      </c>
      <c r="N18200" s="50">
        <v>5.4399999999999997E-2</v>
      </c>
      <c r="O18200" s="50">
        <v>5.4800000000000001E-2</v>
      </c>
      <c r="R18200" s="59"/>
    </row>
    <row r="18201" spans="11:18" x14ac:dyDescent="0.2">
      <c r="K18201" s="17">
        <v>18192</v>
      </c>
      <c r="L18201" s="50">
        <v>1.7860392882078897E-3</v>
      </c>
      <c r="M18201" s="50">
        <v>1.8002726867304148E-3</v>
      </c>
      <c r="N18201" s="50">
        <v>5.2600000000000001E-2</v>
      </c>
      <c r="O18201" s="50">
        <v>5.2999999999999999E-2</v>
      </c>
      <c r="R18201" s="59"/>
    </row>
    <row r="18202" spans="11:18" x14ac:dyDescent="0.2">
      <c r="K18202" s="17">
        <v>18193</v>
      </c>
      <c r="L18202" s="50">
        <v>1.9519714382217892E-3</v>
      </c>
      <c r="M18202" s="50">
        <v>1.9670502269575722E-3</v>
      </c>
      <c r="N18202" s="50">
        <v>5.5399999999999998E-2</v>
      </c>
      <c r="O18202" s="50">
        <v>5.62E-2</v>
      </c>
      <c r="R18202" s="59"/>
    </row>
    <row r="18203" spans="11:18" x14ac:dyDescent="0.2">
      <c r="K18203" s="17">
        <v>18194</v>
      </c>
      <c r="L18203" s="50">
        <v>1.8043415973811561E-3</v>
      </c>
      <c r="M18203" s="50">
        <v>1.8184804553581567E-3</v>
      </c>
      <c r="N18203" s="50">
        <v>5.2200000000000003E-2</v>
      </c>
      <c r="O18203" s="50">
        <v>5.2400000000000002E-2</v>
      </c>
      <c r="R18203" s="59"/>
    </row>
    <row r="18204" spans="11:18" x14ac:dyDescent="0.2">
      <c r="K18204" s="17">
        <v>18195</v>
      </c>
      <c r="L18204" s="50">
        <v>1.8260889309300386E-3</v>
      </c>
      <c r="M18204" s="50">
        <v>1.8400226527994406E-3</v>
      </c>
      <c r="N18204" s="50">
        <v>5.1400000000000001E-2</v>
      </c>
      <c r="O18204" s="50">
        <v>5.16E-2</v>
      </c>
      <c r="R18204" s="59"/>
    </row>
    <row r="18205" spans="11:18" x14ac:dyDescent="0.2">
      <c r="K18205" s="17">
        <v>18196</v>
      </c>
      <c r="L18205" s="50">
        <v>1.5407900638467432E-3</v>
      </c>
      <c r="M18205" s="50">
        <v>1.553781126530999E-3</v>
      </c>
      <c r="N18205" s="50">
        <v>4.82E-2</v>
      </c>
      <c r="O18205" s="50">
        <v>4.8399999999999999E-2</v>
      </c>
      <c r="R18205" s="59"/>
    </row>
    <row r="18206" spans="11:18" x14ac:dyDescent="0.2">
      <c r="K18206" s="17">
        <v>18197</v>
      </c>
      <c r="L18206" s="50">
        <v>1.5339684395650826E-3</v>
      </c>
      <c r="M18206" s="50">
        <v>1.5466185531192377E-3</v>
      </c>
      <c r="N18206" s="50">
        <v>4.6800000000000001E-2</v>
      </c>
      <c r="O18206" s="50">
        <v>4.7399999999999998E-2</v>
      </c>
      <c r="R18206" s="59"/>
    </row>
    <row r="18207" spans="11:18" x14ac:dyDescent="0.2">
      <c r="K18207" s="17">
        <v>18198</v>
      </c>
      <c r="L18207" s="50">
        <v>1.4732736960870283E-3</v>
      </c>
      <c r="M18207" s="50">
        <v>1.4853831458179019E-3</v>
      </c>
      <c r="N18207" s="50">
        <v>4.4600000000000001E-2</v>
      </c>
      <c r="O18207" s="50">
        <v>4.4999999999999998E-2</v>
      </c>
      <c r="R18207" s="59"/>
    </row>
    <row r="18208" spans="11:18" x14ac:dyDescent="0.2">
      <c r="K18208" s="17">
        <v>18199</v>
      </c>
      <c r="L18208" s="50">
        <v>1.6409044531682333E-3</v>
      </c>
      <c r="M18208" s="50">
        <v>1.6553794225689085E-3</v>
      </c>
      <c r="N18208" s="50">
        <v>5.3600000000000002E-2</v>
      </c>
      <c r="O18208" s="50">
        <v>5.3999999999999999E-2</v>
      </c>
      <c r="R18208" s="59"/>
    </row>
    <row r="18209" spans="11:18" x14ac:dyDescent="0.2">
      <c r="K18209" s="17">
        <v>18200</v>
      </c>
      <c r="L18209" s="50">
        <v>1.793159965078767E-3</v>
      </c>
      <c r="M18209" s="50">
        <v>1.8066806940421124E-3</v>
      </c>
      <c r="N18209" s="50">
        <v>0.05</v>
      </c>
      <c r="O18209" s="50">
        <v>0.05</v>
      </c>
      <c r="R18209" s="59"/>
    </row>
    <row r="18210" spans="11:18" x14ac:dyDescent="0.2">
      <c r="K18210" s="17">
        <v>18201</v>
      </c>
      <c r="L18210" s="50">
        <v>1.5085961669358209E-3</v>
      </c>
      <c r="M18210" s="50">
        <v>1.5218536954010023E-3</v>
      </c>
      <c r="N18210" s="50">
        <v>4.9000000000000002E-2</v>
      </c>
      <c r="O18210" s="50">
        <v>4.9599999999999998E-2</v>
      </c>
      <c r="R18210" s="59"/>
    </row>
    <row r="18211" spans="11:18" x14ac:dyDescent="0.2">
      <c r="K18211" s="17">
        <v>18202</v>
      </c>
      <c r="L18211" s="50">
        <v>1.934052812172449E-3</v>
      </c>
      <c r="M18211" s="50">
        <v>1.9497231097853518E-3</v>
      </c>
      <c r="N18211" s="50">
        <v>5.8000000000000003E-2</v>
      </c>
      <c r="O18211" s="50">
        <v>5.8200000000000002E-2</v>
      </c>
      <c r="R18211" s="59"/>
    </row>
    <row r="18212" spans="11:18" x14ac:dyDescent="0.2">
      <c r="K18212" s="17">
        <v>18203</v>
      </c>
      <c r="L18212" s="50">
        <v>1.5328428323125181E-3</v>
      </c>
      <c r="M18212" s="50">
        <v>1.5456068033054566E-3</v>
      </c>
      <c r="N18212" s="50">
        <v>4.7E-2</v>
      </c>
      <c r="O18212" s="50">
        <v>4.7800000000000002E-2</v>
      </c>
      <c r="R18212" s="59"/>
    </row>
    <row r="18213" spans="11:18" x14ac:dyDescent="0.2">
      <c r="K18213" s="17">
        <v>18204</v>
      </c>
      <c r="L18213" s="50">
        <v>1.6613460757581731E-3</v>
      </c>
      <c r="M18213" s="50">
        <v>1.6745761920986273E-3</v>
      </c>
      <c r="N18213" s="50">
        <v>4.9000000000000002E-2</v>
      </c>
      <c r="O18213" s="50">
        <v>4.9200000000000001E-2</v>
      </c>
      <c r="R18213" s="59"/>
    </row>
    <row r="18214" spans="11:18" x14ac:dyDescent="0.2">
      <c r="K18214" s="17">
        <v>18205</v>
      </c>
      <c r="L18214" s="50">
        <v>1.8930972632756145E-3</v>
      </c>
      <c r="M18214" s="50">
        <v>1.9077276489523226E-3</v>
      </c>
      <c r="N18214" s="50">
        <v>5.3999999999999999E-2</v>
      </c>
      <c r="O18214" s="50">
        <v>5.4199999999999998E-2</v>
      </c>
      <c r="R18214" s="59"/>
    </row>
    <row r="18215" spans="11:18" x14ac:dyDescent="0.2">
      <c r="K18215" s="17">
        <v>18206</v>
      </c>
      <c r="L18215" s="50">
        <v>1.6488993029842177E-3</v>
      </c>
      <c r="M18215" s="50">
        <v>1.6621848805095378E-3</v>
      </c>
      <c r="N18215" s="50">
        <v>4.9000000000000002E-2</v>
      </c>
      <c r="O18215" s="50">
        <v>4.9399999999999999E-2</v>
      </c>
      <c r="R18215" s="59"/>
    </row>
    <row r="18216" spans="11:18" x14ac:dyDescent="0.2">
      <c r="K18216" s="17">
        <v>18207</v>
      </c>
      <c r="L18216" s="50">
        <v>1.9134335193705149E-3</v>
      </c>
      <c r="M18216" s="50">
        <v>1.9286209760914744E-3</v>
      </c>
      <c r="N18216" s="50">
        <v>5.62E-2</v>
      </c>
      <c r="O18216" s="50">
        <v>5.6399999999999999E-2</v>
      </c>
      <c r="R18216" s="59"/>
    </row>
    <row r="18217" spans="11:18" x14ac:dyDescent="0.2">
      <c r="K18217" s="17">
        <v>18208</v>
      </c>
      <c r="L18217" s="50">
        <v>1.7711028833237137E-3</v>
      </c>
      <c r="M18217" s="50">
        <v>1.7850302081379662E-3</v>
      </c>
      <c r="N18217" s="50">
        <v>5.16E-2</v>
      </c>
      <c r="O18217" s="50">
        <v>5.16E-2</v>
      </c>
      <c r="R18217" s="59"/>
    </row>
    <row r="18218" spans="11:18" x14ac:dyDescent="0.2">
      <c r="K18218" s="17">
        <v>18209</v>
      </c>
      <c r="L18218" s="50">
        <v>1.7168642667803457E-3</v>
      </c>
      <c r="M18218" s="50">
        <v>1.7311358979141839E-3</v>
      </c>
      <c r="N18218" s="50">
        <v>5.2999999999999999E-2</v>
      </c>
      <c r="O18218" s="50">
        <v>5.2999999999999999E-2</v>
      </c>
      <c r="R18218" s="59"/>
    </row>
    <row r="18219" spans="11:18" x14ac:dyDescent="0.2">
      <c r="K18219" s="17">
        <v>18210</v>
      </c>
      <c r="L18219" s="50">
        <v>1.9303519273852008E-3</v>
      </c>
      <c r="M18219" s="50">
        <v>1.9453963356260197E-3</v>
      </c>
      <c r="N18219" s="50">
        <v>5.5599999999999997E-2</v>
      </c>
      <c r="O18219" s="50">
        <v>5.6000000000000001E-2</v>
      </c>
      <c r="R18219" s="59"/>
    </row>
    <row r="18220" spans="11:18" x14ac:dyDescent="0.2">
      <c r="K18220" s="17">
        <v>18211</v>
      </c>
      <c r="L18220" s="50">
        <v>1.4387096058466914E-3</v>
      </c>
      <c r="M18220" s="50">
        <v>1.4521871090031849E-3</v>
      </c>
      <c r="N18220" s="50">
        <v>0.05</v>
      </c>
      <c r="O18220" s="50">
        <v>5.0599999999999999E-2</v>
      </c>
      <c r="R18220" s="59"/>
    </row>
    <row r="18221" spans="11:18" x14ac:dyDescent="0.2">
      <c r="K18221" s="17">
        <v>18212</v>
      </c>
      <c r="L18221" s="50">
        <v>1.7616606019511675E-3</v>
      </c>
      <c r="M18221" s="50">
        <v>1.7761646531884191E-3</v>
      </c>
      <c r="N18221" s="50">
        <v>5.3600000000000002E-2</v>
      </c>
      <c r="O18221" s="50">
        <v>5.3999999999999999E-2</v>
      </c>
      <c r="R18221" s="59"/>
    </row>
    <row r="18222" spans="11:18" x14ac:dyDescent="0.2">
      <c r="K18222" s="17">
        <v>18213</v>
      </c>
      <c r="L18222" s="50">
        <v>1.5997427509854363E-3</v>
      </c>
      <c r="M18222" s="50">
        <v>1.6123513350450324E-3</v>
      </c>
      <c r="N18222" s="50">
        <v>4.6399999999999997E-2</v>
      </c>
      <c r="O18222" s="50">
        <v>4.7199999999999999E-2</v>
      </c>
      <c r="R18222" s="59"/>
    </row>
    <row r="18223" spans="11:18" x14ac:dyDescent="0.2">
      <c r="K18223" s="17">
        <v>18214</v>
      </c>
      <c r="L18223" s="50">
        <v>1.7189701507450501E-3</v>
      </c>
      <c r="M18223" s="50">
        <v>1.7335764429288901E-3</v>
      </c>
      <c r="N18223" s="50">
        <v>5.3999999999999999E-2</v>
      </c>
      <c r="O18223" s="50">
        <v>5.4800000000000001E-2</v>
      </c>
      <c r="R18223" s="59"/>
    </row>
    <row r="18224" spans="11:18" x14ac:dyDescent="0.2">
      <c r="K18224" s="17">
        <v>18215</v>
      </c>
      <c r="L18224" s="50">
        <v>1.8093686082427585E-3</v>
      </c>
      <c r="M18224" s="50">
        <v>1.8231413764512986E-3</v>
      </c>
      <c r="N18224" s="50">
        <v>5.0799999999999998E-2</v>
      </c>
      <c r="O18224" s="50">
        <v>5.0999999999999997E-2</v>
      </c>
      <c r="R18224" s="59"/>
    </row>
    <row r="18225" spans="11:18" x14ac:dyDescent="0.2">
      <c r="K18225" s="17">
        <v>18216</v>
      </c>
      <c r="L18225" s="50">
        <v>1.8161814074352492E-3</v>
      </c>
      <c r="M18225" s="50">
        <v>1.8302758708720684E-3</v>
      </c>
      <c r="N18225" s="50">
        <v>5.1799999999999999E-2</v>
      </c>
      <c r="O18225" s="50">
        <v>5.2600000000000001E-2</v>
      </c>
      <c r="R18225" s="59"/>
    </row>
    <row r="18226" spans="11:18" x14ac:dyDescent="0.2">
      <c r="K18226" s="17">
        <v>18217</v>
      </c>
      <c r="L18226" s="50">
        <v>1.8329678961728582E-3</v>
      </c>
      <c r="M18226" s="50">
        <v>1.847225897235372E-3</v>
      </c>
      <c r="N18226" s="50">
        <v>5.28E-2</v>
      </c>
      <c r="O18226" s="50">
        <v>5.28E-2</v>
      </c>
      <c r="R18226" s="59"/>
    </row>
    <row r="18227" spans="11:18" x14ac:dyDescent="0.2">
      <c r="K18227" s="17">
        <v>18218</v>
      </c>
      <c r="L18227" s="50">
        <v>1.647629325331653E-3</v>
      </c>
      <c r="M18227" s="50">
        <v>1.6604789757658288E-3</v>
      </c>
      <c r="N18227" s="50">
        <v>4.7399999999999998E-2</v>
      </c>
      <c r="O18227" s="50">
        <v>4.8000000000000001E-2</v>
      </c>
      <c r="R18227" s="59"/>
    </row>
    <row r="18228" spans="11:18" x14ac:dyDescent="0.2">
      <c r="K18228" s="17">
        <v>18219</v>
      </c>
      <c r="L18228" s="50">
        <v>1.7800410262106955E-3</v>
      </c>
      <c r="M18228" s="50">
        <v>1.7947472224984285E-3</v>
      </c>
      <c r="N18228" s="50">
        <v>5.4600000000000003E-2</v>
      </c>
      <c r="O18228" s="50">
        <v>5.4600000000000003E-2</v>
      </c>
      <c r="R18228" s="59"/>
    </row>
    <row r="18229" spans="11:18" x14ac:dyDescent="0.2">
      <c r="K18229" s="17">
        <v>18220</v>
      </c>
      <c r="L18229" s="50">
        <v>1.8325723387640099E-3</v>
      </c>
      <c r="M18229" s="50">
        <v>1.8477006095152331E-3</v>
      </c>
      <c r="N18229" s="50">
        <v>5.5800000000000002E-2</v>
      </c>
      <c r="O18229" s="50">
        <v>5.6399999999999999E-2</v>
      </c>
      <c r="R18229" s="59"/>
    </row>
    <row r="18230" spans="11:18" x14ac:dyDescent="0.2">
      <c r="K18230" s="17">
        <v>18221</v>
      </c>
      <c r="L18230" s="50">
        <v>1.5885252655233608E-3</v>
      </c>
      <c r="M18230" s="50">
        <v>1.601050844724555E-3</v>
      </c>
      <c r="N18230" s="50">
        <v>4.6399999999999997E-2</v>
      </c>
      <c r="O18230" s="50">
        <v>4.6600000000000003E-2</v>
      </c>
      <c r="R18230" s="59"/>
    </row>
    <row r="18231" spans="11:18" x14ac:dyDescent="0.2">
      <c r="K18231" s="17">
        <v>18222</v>
      </c>
      <c r="L18231" s="50">
        <v>1.7504716538377558E-3</v>
      </c>
      <c r="M18231" s="50">
        <v>1.7638674528217151E-3</v>
      </c>
      <c r="N18231" s="50">
        <v>4.9399999999999999E-2</v>
      </c>
      <c r="O18231" s="50">
        <v>4.9799999999999997E-2</v>
      </c>
      <c r="R18231" s="59"/>
    </row>
    <row r="18232" spans="11:18" x14ac:dyDescent="0.2">
      <c r="K18232" s="17">
        <v>18223</v>
      </c>
      <c r="L18232" s="50">
        <v>1.7631877200353209E-3</v>
      </c>
      <c r="M18232" s="50">
        <v>1.7767816549256999E-3</v>
      </c>
      <c r="N18232" s="50">
        <v>5.0200000000000002E-2</v>
      </c>
      <c r="O18232" s="50">
        <v>5.0799999999999998E-2</v>
      </c>
      <c r="R18232" s="59"/>
    </row>
    <row r="18233" spans="11:18" x14ac:dyDescent="0.2">
      <c r="K18233" s="17">
        <v>18224</v>
      </c>
      <c r="L18233" s="50">
        <v>1.8878952806180582E-3</v>
      </c>
      <c r="M18233" s="50">
        <v>1.9022747644432902E-3</v>
      </c>
      <c r="N18233" s="50">
        <v>5.3199999999999997E-2</v>
      </c>
      <c r="O18233" s="50">
        <v>5.3199999999999997E-2</v>
      </c>
      <c r="R18233" s="59"/>
    </row>
    <row r="18234" spans="11:18" x14ac:dyDescent="0.2">
      <c r="K18234" s="17">
        <v>18225</v>
      </c>
      <c r="L18234" s="50">
        <v>1.8848907131130297E-3</v>
      </c>
      <c r="M18234" s="50">
        <v>1.8997677659933823E-3</v>
      </c>
      <c r="N18234" s="50">
        <v>5.4800000000000001E-2</v>
      </c>
      <c r="O18234" s="50">
        <v>5.5199999999999999E-2</v>
      </c>
      <c r="R18234" s="59"/>
    </row>
    <row r="18235" spans="11:18" x14ac:dyDescent="0.2">
      <c r="K18235" s="17">
        <v>18226</v>
      </c>
      <c r="L18235" s="50">
        <v>1.6679407626644814E-3</v>
      </c>
      <c r="M18235" s="50">
        <v>1.6816756648366468E-3</v>
      </c>
      <c r="N18235" s="50">
        <v>5.0799999999999998E-2</v>
      </c>
      <c r="O18235" s="50">
        <v>5.0999999999999997E-2</v>
      </c>
      <c r="R18235" s="59"/>
    </row>
    <row r="18236" spans="11:18" x14ac:dyDescent="0.2">
      <c r="K18236" s="17">
        <v>18227</v>
      </c>
      <c r="L18236" s="50">
        <v>1.6588757170139501E-3</v>
      </c>
      <c r="M18236" s="50">
        <v>1.6726612109802786E-3</v>
      </c>
      <c r="N18236" s="50">
        <v>5.0799999999999998E-2</v>
      </c>
      <c r="O18236" s="50">
        <v>5.16E-2</v>
      </c>
      <c r="R18236" s="59"/>
    </row>
    <row r="18237" spans="11:18" x14ac:dyDescent="0.2">
      <c r="K18237" s="17">
        <v>18228</v>
      </c>
      <c r="L18237" s="50">
        <v>2.052722018321945E-3</v>
      </c>
      <c r="M18237" s="50">
        <v>2.0677953203964306E-3</v>
      </c>
      <c r="N18237" s="50">
        <v>5.5599999999999997E-2</v>
      </c>
      <c r="O18237" s="50">
        <v>5.5800000000000002E-2</v>
      </c>
      <c r="R18237" s="59"/>
    </row>
    <row r="18238" spans="11:18" x14ac:dyDescent="0.2">
      <c r="K18238" s="17">
        <v>18229</v>
      </c>
      <c r="L18238" s="50">
        <v>1.5799555103958546E-3</v>
      </c>
      <c r="M18238" s="50">
        <v>1.5933389542547472E-3</v>
      </c>
      <c r="N18238" s="50">
        <v>4.9599999999999998E-2</v>
      </c>
      <c r="O18238" s="50">
        <v>0.05</v>
      </c>
      <c r="R18238" s="59"/>
    </row>
    <row r="18239" spans="11:18" x14ac:dyDescent="0.2">
      <c r="K18239" s="17">
        <v>18230</v>
      </c>
      <c r="L18239" s="50">
        <v>1.7071148481755817E-3</v>
      </c>
      <c r="M18239" s="50">
        <v>1.7213617370938877E-3</v>
      </c>
      <c r="N18239" s="50">
        <v>5.2600000000000001E-2</v>
      </c>
      <c r="O18239" s="50">
        <v>5.3400000000000003E-2</v>
      </c>
      <c r="R18239" s="59"/>
    </row>
    <row r="18240" spans="11:18" x14ac:dyDescent="0.2">
      <c r="K18240" s="17">
        <v>18231</v>
      </c>
      <c r="L18240" s="50">
        <v>1.8513074238802358E-3</v>
      </c>
      <c r="M18240" s="50">
        <v>1.8654808087424201E-3</v>
      </c>
      <c r="N18240" s="50">
        <v>5.2200000000000003E-2</v>
      </c>
      <c r="O18240" s="50">
        <v>5.2600000000000001E-2</v>
      </c>
      <c r="R18240" s="59"/>
    </row>
    <row r="18241" spans="11:18" x14ac:dyDescent="0.2">
      <c r="K18241" s="17">
        <v>18232</v>
      </c>
      <c r="L18241" s="50">
        <v>1.7895108347602833E-3</v>
      </c>
      <c r="M18241" s="50">
        <v>1.8034980013504371E-3</v>
      </c>
      <c r="N18241" s="50">
        <v>5.16E-2</v>
      </c>
      <c r="O18241" s="50">
        <v>5.1999999999999998E-2</v>
      </c>
      <c r="R18241" s="59"/>
    </row>
    <row r="18242" spans="11:18" x14ac:dyDescent="0.2">
      <c r="K18242" s="17">
        <v>18233</v>
      </c>
      <c r="L18242" s="50">
        <v>1.7575194290881313E-3</v>
      </c>
      <c r="M18242" s="50">
        <v>1.7713999032363088E-3</v>
      </c>
      <c r="N18242" s="50">
        <v>5.1200000000000002E-2</v>
      </c>
      <c r="O18242" s="50">
        <v>5.16E-2</v>
      </c>
      <c r="R18242" s="59"/>
    </row>
    <row r="18243" spans="11:18" x14ac:dyDescent="0.2">
      <c r="K18243" s="17">
        <v>18234</v>
      </c>
      <c r="L18243" s="50">
        <v>1.6956677633152204E-3</v>
      </c>
      <c r="M18243" s="50">
        <v>1.7101910850086987E-3</v>
      </c>
      <c r="N18243" s="50">
        <v>5.3999999999999999E-2</v>
      </c>
      <c r="O18243" s="50">
        <v>5.3999999999999999E-2</v>
      </c>
      <c r="R18243" s="59"/>
    </row>
    <row r="18244" spans="11:18" x14ac:dyDescent="0.2">
      <c r="K18244" s="17">
        <v>18235</v>
      </c>
      <c r="L18244" s="50">
        <v>1.7024835134766942E-3</v>
      </c>
      <c r="M18244" s="50">
        <v>1.7165334609877143E-3</v>
      </c>
      <c r="N18244" s="50">
        <v>5.1799999999999999E-2</v>
      </c>
      <c r="O18244" s="50">
        <v>5.2600000000000001E-2</v>
      </c>
      <c r="R18244" s="59"/>
    </row>
    <row r="18245" spans="11:18" x14ac:dyDescent="0.2">
      <c r="K18245" s="17">
        <v>18236</v>
      </c>
      <c r="L18245" s="50">
        <v>1.7086725792829383E-3</v>
      </c>
      <c r="M18245" s="50">
        <v>1.7228683875728803E-3</v>
      </c>
      <c r="N18245" s="50">
        <v>5.2600000000000001E-2</v>
      </c>
      <c r="O18245" s="50">
        <v>5.28E-2</v>
      </c>
      <c r="R18245" s="59"/>
    </row>
    <row r="18246" spans="11:18" x14ac:dyDescent="0.2">
      <c r="K18246" s="17">
        <v>18237</v>
      </c>
      <c r="L18246" s="50">
        <v>1.5975365318064371E-3</v>
      </c>
      <c r="M18246" s="50">
        <v>1.6104595364918194E-3</v>
      </c>
      <c r="N18246" s="50">
        <v>4.7800000000000002E-2</v>
      </c>
      <c r="O18246" s="50">
        <v>4.8000000000000001E-2</v>
      </c>
      <c r="R18246" s="59"/>
    </row>
    <row r="18247" spans="11:18" x14ac:dyDescent="0.2">
      <c r="K18247" s="17">
        <v>18238</v>
      </c>
      <c r="L18247" s="50">
        <v>1.7823914557581174E-3</v>
      </c>
      <c r="M18247" s="50">
        <v>1.7960638387463166E-3</v>
      </c>
      <c r="N18247" s="50">
        <v>5.0599999999999999E-2</v>
      </c>
      <c r="O18247" s="50">
        <v>5.0599999999999999E-2</v>
      </c>
      <c r="R18247" s="59"/>
    </row>
    <row r="18248" spans="11:18" x14ac:dyDescent="0.2">
      <c r="K18248" s="17">
        <v>18239</v>
      </c>
      <c r="L18248" s="50">
        <v>1.6634972678927086E-3</v>
      </c>
      <c r="M18248" s="50">
        <v>1.6773382126917479E-3</v>
      </c>
      <c r="N18248" s="50">
        <v>5.1200000000000002E-2</v>
      </c>
      <c r="O18248" s="50">
        <v>5.16E-2</v>
      </c>
      <c r="R18248" s="59"/>
    </row>
    <row r="18249" spans="11:18" x14ac:dyDescent="0.2">
      <c r="K18249" s="17">
        <v>18240</v>
      </c>
      <c r="L18249" s="50">
        <v>1.7316060399083235E-3</v>
      </c>
      <c r="M18249" s="50">
        <v>1.7450207791146785E-3</v>
      </c>
      <c r="N18249" s="50">
        <v>4.9599999999999998E-2</v>
      </c>
      <c r="O18249" s="50">
        <v>4.9799999999999997E-2</v>
      </c>
      <c r="R18249" s="59"/>
    </row>
    <row r="18250" spans="11:18" x14ac:dyDescent="0.2">
      <c r="K18250" s="17">
        <v>18241</v>
      </c>
      <c r="L18250" s="50">
        <v>1.7755413022615479E-3</v>
      </c>
      <c r="M18250" s="50">
        <v>1.7893505823058859E-3</v>
      </c>
      <c r="N18250" s="50">
        <v>5.0999999999999997E-2</v>
      </c>
      <c r="O18250" s="50">
        <v>5.1200000000000002E-2</v>
      </c>
      <c r="R18250" s="59"/>
    </row>
    <row r="18251" spans="11:18" x14ac:dyDescent="0.2">
      <c r="K18251" s="17">
        <v>18242</v>
      </c>
      <c r="L18251" s="50">
        <v>1.6791578891663544E-3</v>
      </c>
      <c r="M18251" s="50">
        <v>1.6928746757725599E-3</v>
      </c>
      <c r="N18251" s="50">
        <v>5.0599999999999999E-2</v>
      </c>
      <c r="O18251" s="50">
        <v>5.0999999999999997E-2</v>
      </c>
      <c r="R18251" s="59"/>
    </row>
    <row r="18252" spans="11:18" x14ac:dyDescent="0.2">
      <c r="K18252" s="17">
        <v>18243</v>
      </c>
      <c r="L18252" s="50">
        <v>1.8419003385727367E-3</v>
      </c>
      <c r="M18252" s="50">
        <v>1.8555924837422295E-3</v>
      </c>
      <c r="N18252" s="50">
        <v>5.04E-2</v>
      </c>
      <c r="O18252" s="50">
        <v>5.0799999999999998E-2</v>
      </c>
      <c r="R18252" s="59"/>
    </row>
    <row r="18253" spans="11:18" x14ac:dyDescent="0.2">
      <c r="K18253" s="17">
        <v>18244</v>
      </c>
      <c r="L18253" s="50">
        <v>1.7453533602083565E-3</v>
      </c>
      <c r="M18253" s="50">
        <v>1.7595205853761762E-3</v>
      </c>
      <c r="N18253" s="50">
        <v>5.2400000000000002E-2</v>
      </c>
      <c r="O18253" s="50">
        <v>5.2999999999999999E-2</v>
      </c>
      <c r="R18253" s="59"/>
    </row>
    <row r="18254" spans="11:18" x14ac:dyDescent="0.2">
      <c r="K18254" s="17">
        <v>18245</v>
      </c>
      <c r="L18254" s="50">
        <v>1.5036552943063683E-3</v>
      </c>
      <c r="M18254" s="50">
        <v>1.5173913983065565E-3</v>
      </c>
      <c r="N18254" s="50">
        <v>5.1200000000000002E-2</v>
      </c>
      <c r="O18254" s="50">
        <v>5.1200000000000002E-2</v>
      </c>
      <c r="R18254" s="59"/>
    </row>
    <row r="18255" spans="11:18" x14ac:dyDescent="0.2">
      <c r="K18255" s="17">
        <v>18246</v>
      </c>
      <c r="L18255" s="50">
        <v>1.6316690075225302E-3</v>
      </c>
      <c r="M18255" s="50">
        <v>1.6439916850178602E-3</v>
      </c>
      <c r="N18255" s="50">
        <v>4.5400000000000003E-2</v>
      </c>
      <c r="O18255" s="50">
        <v>4.5600000000000002E-2</v>
      </c>
      <c r="R18255" s="59"/>
    </row>
    <row r="18256" spans="11:18" x14ac:dyDescent="0.2">
      <c r="K18256" s="17">
        <v>18247</v>
      </c>
      <c r="L18256" s="50">
        <v>1.6037946167637158E-3</v>
      </c>
      <c r="M18256" s="50">
        <v>1.6160023940261603E-3</v>
      </c>
      <c r="N18256" s="50">
        <v>4.4600000000000001E-2</v>
      </c>
      <c r="O18256" s="50">
        <v>4.58E-2</v>
      </c>
      <c r="R18256" s="59"/>
    </row>
    <row r="18257" spans="11:18" x14ac:dyDescent="0.2">
      <c r="K18257" s="17">
        <v>18248</v>
      </c>
      <c r="L18257" s="50">
        <v>1.5955113515887756E-3</v>
      </c>
      <c r="M18257" s="50">
        <v>1.6085016595170463E-3</v>
      </c>
      <c r="N18257" s="50">
        <v>4.82E-2</v>
      </c>
      <c r="O18257" s="50">
        <v>4.82E-2</v>
      </c>
      <c r="R18257" s="59"/>
    </row>
    <row r="18258" spans="11:18" x14ac:dyDescent="0.2">
      <c r="K18258" s="17">
        <v>18249</v>
      </c>
      <c r="L18258" s="50">
        <v>1.642897163812603E-3</v>
      </c>
      <c r="M18258" s="50">
        <v>1.6570945577029513E-3</v>
      </c>
      <c r="N18258" s="50">
        <v>5.2600000000000001E-2</v>
      </c>
      <c r="O18258" s="50">
        <v>5.2999999999999999E-2</v>
      </c>
      <c r="R18258" s="59"/>
    </row>
    <row r="18259" spans="11:18" x14ac:dyDescent="0.2">
      <c r="K18259" s="17">
        <v>18250</v>
      </c>
      <c r="L18259" s="50">
        <v>1.8052611822027447E-3</v>
      </c>
      <c r="M18259" s="50">
        <v>1.819096257531038E-3</v>
      </c>
      <c r="N18259" s="50">
        <v>5.1200000000000002E-2</v>
      </c>
      <c r="O18259" s="50">
        <v>5.1200000000000002E-2</v>
      </c>
      <c r="R18259" s="59"/>
    </row>
    <row r="18260" spans="11:18" x14ac:dyDescent="0.2">
      <c r="K18260" s="17">
        <v>18251</v>
      </c>
      <c r="L18260" s="50">
        <v>1.7198372757308701E-3</v>
      </c>
      <c r="M18260" s="50">
        <v>1.733503173979803E-3</v>
      </c>
      <c r="N18260" s="50">
        <v>5.0599999999999999E-2</v>
      </c>
      <c r="O18260" s="50">
        <v>5.0799999999999998E-2</v>
      </c>
      <c r="R18260" s="59"/>
    </row>
    <row r="18261" spans="11:18" x14ac:dyDescent="0.2">
      <c r="K18261" s="17">
        <v>18252</v>
      </c>
      <c r="L18261" s="50">
        <v>1.9464419641228492E-3</v>
      </c>
      <c r="M18261" s="50">
        <v>1.960685770220873E-3</v>
      </c>
      <c r="N18261" s="50">
        <v>5.2400000000000002E-2</v>
      </c>
      <c r="O18261" s="50">
        <v>5.28E-2</v>
      </c>
      <c r="R18261" s="59"/>
    </row>
    <row r="18262" spans="11:18" x14ac:dyDescent="0.2">
      <c r="K18262" s="17">
        <v>18253</v>
      </c>
      <c r="L18262" s="50">
        <v>1.9129211627659025E-3</v>
      </c>
      <c r="M18262" s="50">
        <v>1.9286338237326382E-3</v>
      </c>
      <c r="N18262" s="50">
        <v>5.8200000000000002E-2</v>
      </c>
      <c r="O18262" s="50">
        <v>5.8400000000000001E-2</v>
      </c>
      <c r="R18262" s="59"/>
    </row>
    <row r="18263" spans="11:18" x14ac:dyDescent="0.2">
      <c r="K18263" s="17">
        <v>18254</v>
      </c>
      <c r="L18263" s="50">
        <v>1.8932080092664541E-3</v>
      </c>
      <c r="M18263" s="50">
        <v>1.9075892364522513E-3</v>
      </c>
      <c r="N18263" s="50">
        <v>5.3199999999999997E-2</v>
      </c>
      <c r="O18263" s="50">
        <v>5.3199999999999997E-2</v>
      </c>
      <c r="R18263" s="59"/>
    </row>
    <row r="18264" spans="11:18" x14ac:dyDescent="0.2">
      <c r="K18264" s="17">
        <v>18255</v>
      </c>
      <c r="L18264" s="50">
        <v>1.7531621753804642E-3</v>
      </c>
      <c r="M18264" s="50">
        <v>1.7668996161764863E-3</v>
      </c>
      <c r="N18264" s="50">
        <v>5.0799999999999998E-2</v>
      </c>
      <c r="O18264" s="50">
        <v>5.0999999999999997E-2</v>
      </c>
      <c r="R18264" s="59"/>
    </row>
    <row r="18265" spans="11:18" x14ac:dyDescent="0.2">
      <c r="K18265" s="17">
        <v>18256</v>
      </c>
      <c r="L18265" s="50">
        <v>1.4909914946452589E-3</v>
      </c>
      <c r="M18265" s="50">
        <v>1.503283823297301E-3</v>
      </c>
      <c r="N18265" s="50">
        <v>4.5600000000000002E-2</v>
      </c>
      <c r="O18265" s="50">
        <v>4.58E-2</v>
      </c>
      <c r="R18265" s="59"/>
    </row>
    <row r="18266" spans="11:18" x14ac:dyDescent="0.2">
      <c r="K18266" s="17">
        <v>18257</v>
      </c>
      <c r="L18266" s="50">
        <v>1.8934433272546894E-3</v>
      </c>
      <c r="M18266" s="50">
        <v>1.9082090892262032E-3</v>
      </c>
      <c r="N18266" s="50">
        <v>5.4399999999999997E-2</v>
      </c>
      <c r="O18266" s="50">
        <v>5.5E-2</v>
      </c>
      <c r="R18266" s="59"/>
    </row>
    <row r="18267" spans="11:18" x14ac:dyDescent="0.2">
      <c r="K18267" s="17">
        <v>18258</v>
      </c>
      <c r="L18267" s="50">
        <v>1.8500253312206407E-3</v>
      </c>
      <c r="M18267" s="50">
        <v>1.8645111112011289E-3</v>
      </c>
      <c r="N18267" s="50">
        <v>5.3600000000000002E-2</v>
      </c>
      <c r="O18267" s="50">
        <v>5.3800000000000001E-2</v>
      </c>
      <c r="R18267" s="59"/>
    </row>
    <row r="18268" spans="11:18" x14ac:dyDescent="0.2">
      <c r="K18268" s="17">
        <v>18259</v>
      </c>
      <c r="L18268" s="50">
        <v>1.7528346554298491E-3</v>
      </c>
      <c r="M18268" s="50">
        <v>1.7670776612145715E-3</v>
      </c>
      <c r="N18268" s="50">
        <v>5.28E-2</v>
      </c>
      <c r="O18268" s="50">
        <v>5.3199999999999997E-2</v>
      </c>
      <c r="R18268" s="59"/>
    </row>
    <row r="18269" spans="11:18" x14ac:dyDescent="0.2">
      <c r="K18269" s="17">
        <v>18260</v>
      </c>
      <c r="L18269" s="50">
        <v>1.6611604284781289E-3</v>
      </c>
      <c r="M18269" s="50">
        <v>1.6740814876580604E-3</v>
      </c>
      <c r="N18269" s="50">
        <v>4.7800000000000002E-2</v>
      </c>
      <c r="O18269" s="50">
        <v>4.8000000000000001E-2</v>
      </c>
      <c r="R18269" s="59"/>
    </row>
    <row r="18270" spans="11:18" x14ac:dyDescent="0.2">
      <c r="K18270" s="17">
        <v>18261</v>
      </c>
      <c r="L18270" s="50">
        <v>1.7062195293302222E-3</v>
      </c>
      <c r="M18270" s="50">
        <v>1.7209495430559904E-3</v>
      </c>
      <c r="N18270" s="50">
        <v>5.4600000000000003E-2</v>
      </c>
      <c r="O18270" s="50">
        <v>5.4800000000000001E-2</v>
      </c>
      <c r="R18270" s="59"/>
    </row>
    <row r="18271" spans="11:18" x14ac:dyDescent="0.2">
      <c r="K18271" s="17">
        <v>18262</v>
      </c>
      <c r="L18271" s="50">
        <v>1.7567330181115402E-3</v>
      </c>
      <c r="M18271" s="50">
        <v>1.7704626231680059E-3</v>
      </c>
      <c r="N18271" s="50">
        <v>5.0799999999999998E-2</v>
      </c>
      <c r="O18271" s="50">
        <v>5.0999999999999997E-2</v>
      </c>
      <c r="R18271" s="59"/>
    </row>
    <row r="18272" spans="11:18" x14ac:dyDescent="0.2">
      <c r="K18272" s="17">
        <v>18263</v>
      </c>
      <c r="L18272" s="50">
        <v>1.82111192999513E-3</v>
      </c>
      <c r="M18272" s="50">
        <v>1.83490047748307E-3</v>
      </c>
      <c r="N18272" s="50">
        <v>5.0999999999999997E-2</v>
      </c>
      <c r="O18272" s="50">
        <v>5.0999999999999997E-2</v>
      </c>
      <c r="R18272" s="59"/>
    </row>
    <row r="18273" spans="11:18" x14ac:dyDescent="0.2">
      <c r="K18273" s="17">
        <v>18264</v>
      </c>
      <c r="L18273" s="50">
        <v>1.8487372845530001E-3</v>
      </c>
      <c r="M18273" s="50">
        <v>1.8637166564411764E-3</v>
      </c>
      <c r="N18273" s="50">
        <v>5.5399999999999998E-2</v>
      </c>
      <c r="O18273" s="50">
        <v>5.6000000000000001E-2</v>
      </c>
      <c r="R18273" s="59"/>
    </row>
    <row r="18274" spans="11:18" x14ac:dyDescent="0.2">
      <c r="K18274" s="17">
        <v>18265</v>
      </c>
      <c r="L18274" s="50">
        <v>1.8894987594416986E-3</v>
      </c>
      <c r="M18274" s="50">
        <v>1.9037116548900538E-3</v>
      </c>
      <c r="N18274" s="50">
        <v>5.2200000000000003E-2</v>
      </c>
      <c r="O18274" s="50">
        <v>5.2999999999999999E-2</v>
      </c>
      <c r="R18274" s="59"/>
    </row>
    <row r="18275" spans="11:18" x14ac:dyDescent="0.2">
      <c r="K18275" s="17">
        <v>18266</v>
      </c>
      <c r="L18275" s="50">
        <v>1.5841435486551498E-3</v>
      </c>
      <c r="M18275" s="50">
        <v>1.5975581239513312E-3</v>
      </c>
      <c r="N18275" s="50">
        <v>4.9799999999999997E-2</v>
      </c>
      <c r="O18275" s="50">
        <v>0.05</v>
      </c>
      <c r="R18275" s="59"/>
    </row>
    <row r="18276" spans="11:18" x14ac:dyDescent="0.2">
      <c r="K18276" s="17">
        <v>18267</v>
      </c>
      <c r="L18276" s="50">
        <v>1.706586243861879E-3</v>
      </c>
      <c r="M18276" s="50">
        <v>1.7197677651335716E-3</v>
      </c>
      <c r="N18276" s="50">
        <v>4.8599999999999997E-2</v>
      </c>
      <c r="O18276" s="50">
        <v>4.9000000000000002E-2</v>
      </c>
      <c r="R18276" s="59"/>
    </row>
    <row r="18277" spans="11:18" x14ac:dyDescent="0.2">
      <c r="K18277" s="17">
        <v>18268</v>
      </c>
      <c r="L18277" s="50">
        <v>1.7866660642801655E-3</v>
      </c>
      <c r="M18277" s="50">
        <v>1.8008610245986716E-3</v>
      </c>
      <c r="N18277" s="50">
        <v>5.2400000000000002E-2</v>
      </c>
      <c r="O18277" s="50">
        <v>5.28E-2</v>
      </c>
      <c r="R18277" s="59"/>
    </row>
    <row r="18278" spans="11:18" x14ac:dyDescent="0.2">
      <c r="K18278" s="17">
        <v>18269</v>
      </c>
      <c r="L18278" s="50">
        <v>1.7785442285498433E-3</v>
      </c>
      <c r="M18278" s="50">
        <v>1.792386309322988E-3</v>
      </c>
      <c r="N18278" s="50">
        <v>5.1200000000000002E-2</v>
      </c>
      <c r="O18278" s="50">
        <v>5.1400000000000001E-2</v>
      </c>
      <c r="R18278" s="59"/>
    </row>
    <row r="18279" spans="11:18" x14ac:dyDescent="0.2">
      <c r="K18279" s="17">
        <v>18270</v>
      </c>
      <c r="L18279" s="50">
        <v>1.6179850106516846E-3</v>
      </c>
      <c r="M18279" s="50">
        <v>1.6314832158403768E-3</v>
      </c>
      <c r="N18279" s="50">
        <v>0.05</v>
      </c>
      <c r="O18279" s="50">
        <v>5.04E-2</v>
      </c>
      <c r="R18279" s="59"/>
    </row>
    <row r="18280" spans="11:18" x14ac:dyDescent="0.2">
      <c r="K18280" s="17">
        <v>18271</v>
      </c>
      <c r="L18280" s="50">
        <v>1.6286428290913861E-3</v>
      </c>
      <c r="M18280" s="50">
        <v>1.6423164890254358E-3</v>
      </c>
      <c r="N18280" s="50">
        <v>5.0799999999999998E-2</v>
      </c>
      <c r="O18280" s="50">
        <v>5.0799999999999998E-2</v>
      </c>
      <c r="R18280" s="59"/>
    </row>
    <row r="18281" spans="11:18" x14ac:dyDescent="0.2">
      <c r="K18281" s="17">
        <v>18272</v>
      </c>
      <c r="L18281" s="50">
        <v>1.5888288122947087E-3</v>
      </c>
      <c r="M18281" s="50">
        <v>1.6020850830811484E-3</v>
      </c>
      <c r="N18281" s="50">
        <v>4.8800000000000003E-2</v>
      </c>
      <c r="O18281" s="50">
        <v>4.9599999999999998E-2</v>
      </c>
      <c r="R18281" s="59"/>
    </row>
    <row r="18282" spans="11:18" x14ac:dyDescent="0.2">
      <c r="K18282" s="17">
        <v>18273</v>
      </c>
      <c r="L18282" s="50">
        <v>1.5310961128603524E-3</v>
      </c>
      <c r="M18282" s="50">
        <v>1.5442057722520552E-3</v>
      </c>
      <c r="N18282" s="50">
        <v>4.8599999999999997E-2</v>
      </c>
      <c r="O18282" s="50">
        <v>4.8800000000000003E-2</v>
      </c>
      <c r="R18282" s="59"/>
    </row>
    <row r="18283" spans="11:18" x14ac:dyDescent="0.2">
      <c r="K18283" s="17">
        <v>18274</v>
      </c>
      <c r="L18283" s="50">
        <v>1.6317959787226777E-3</v>
      </c>
      <c r="M18283" s="50">
        <v>1.6446031666976044E-3</v>
      </c>
      <c r="N18283" s="50">
        <v>4.7E-2</v>
      </c>
      <c r="O18283" s="50">
        <v>4.7800000000000002E-2</v>
      </c>
      <c r="R18283" s="59"/>
    </row>
    <row r="18284" spans="11:18" x14ac:dyDescent="0.2">
      <c r="K18284" s="17">
        <v>18275</v>
      </c>
      <c r="L18284" s="50">
        <v>1.5592886508732707E-3</v>
      </c>
      <c r="M18284" s="50">
        <v>1.5732106597292986E-3</v>
      </c>
      <c r="N18284" s="50">
        <v>5.16E-2</v>
      </c>
      <c r="O18284" s="50">
        <v>5.2200000000000003E-2</v>
      </c>
      <c r="R18284" s="59"/>
    </row>
    <row r="18285" spans="11:18" x14ac:dyDescent="0.2">
      <c r="K18285" s="17">
        <v>18276</v>
      </c>
      <c r="L18285" s="50">
        <v>1.4840726767446747E-3</v>
      </c>
      <c r="M18285" s="50">
        <v>1.4975300763789849E-3</v>
      </c>
      <c r="N18285" s="50">
        <v>0.05</v>
      </c>
      <c r="O18285" s="50">
        <v>5.0200000000000002E-2</v>
      </c>
      <c r="R18285" s="59"/>
    </row>
    <row r="18286" spans="11:18" x14ac:dyDescent="0.2">
      <c r="K18286" s="17">
        <v>18277</v>
      </c>
      <c r="L18286" s="50">
        <v>1.6670250336614551E-3</v>
      </c>
      <c r="M18286" s="50">
        <v>1.6797598984409753E-3</v>
      </c>
      <c r="N18286" s="50">
        <v>4.7E-2</v>
      </c>
      <c r="O18286" s="50">
        <v>4.7399999999999998E-2</v>
      </c>
      <c r="R18286" s="59"/>
    </row>
    <row r="18287" spans="11:18" x14ac:dyDescent="0.2">
      <c r="K18287" s="17">
        <v>18278</v>
      </c>
      <c r="L18287" s="50">
        <v>1.6987282775483262E-3</v>
      </c>
      <c r="M18287" s="50">
        <v>1.7114028299996286E-3</v>
      </c>
      <c r="N18287" s="50">
        <v>4.6800000000000001E-2</v>
      </c>
      <c r="O18287" s="50">
        <v>4.7E-2</v>
      </c>
      <c r="R18287" s="59"/>
    </row>
    <row r="18288" spans="11:18" x14ac:dyDescent="0.2">
      <c r="K18288" s="17">
        <v>18279</v>
      </c>
      <c r="L18288" s="50">
        <v>1.5328925453431579E-3</v>
      </c>
      <c r="M18288" s="50">
        <v>1.5463294757026478E-3</v>
      </c>
      <c r="N18288" s="50">
        <v>4.9799999999999997E-2</v>
      </c>
      <c r="O18288" s="50">
        <v>5.0200000000000002E-2</v>
      </c>
      <c r="R18288" s="59"/>
    </row>
    <row r="18289" spans="11:18" x14ac:dyDescent="0.2">
      <c r="K18289" s="17">
        <v>18280</v>
      </c>
      <c r="L18289" s="50">
        <v>1.7386507815908591E-3</v>
      </c>
      <c r="M18289" s="50">
        <v>1.7520431567149767E-3</v>
      </c>
      <c r="N18289" s="50">
        <v>4.9399999999999999E-2</v>
      </c>
      <c r="O18289" s="50">
        <v>4.9599999999999998E-2</v>
      </c>
      <c r="R18289" s="59"/>
    </row>
    <row r="18290" spans="11:18" x14ac:dyDescent="0.2">
      <c r="K18290" s="17">
        <v>18281</v>
      </c>
      <c r="L18290" s="50">
        <v>1.8338913231198326E-3</v>
      </c>
      <c r="M18290" s="50">
        <v>1.8483576975601096E-3</v>
      </c>
      <c r="N18290" s="50">
        <v>5.3199999999999997E-2</v>
      </c>
      <c r="O18290" s="50">
        <v>5.3800000000000001E-2</v>
      </c>
      <c r="R18290" s="59"/>
    </row>
    <row r="18291" spans="11:18" x14ac:dyDescent="0.2">
      <c r="K18291" s="17">
        <v>18282</v>
      </c>
      <c r="L18291" s="50">
        <v>1.8003574618522702E-3</v>
      </c>
      <c r="M18291" s="50">
        <v>1.8149450468562731E-3</v>
      </c>
      <c r="N18291" s="50">
        <v>5.3999999999999999E-2</v>
      </c>
      <c r="O18291" s="50">
        <v>5.4199999999999998E-2</v>
      </c>
      <c r="R18291" s="59"/>
    </row>
    <row r="18292" spans="11:18" x14ac:dyDescent="0.2">
      <c r="K18292" s="17">
        <v>18283</v>
      </c>
      <c r="L18292" s="50">
        <v>1.7816024330459029E-3</v>
      </c>
      <c r="M18292" s="50">
        <v>1.796122597394368E-3</v>
      </c>
      <c r="N18292" s="50">
        <v>5.3800000000000001E-2</v>
      </c>
      <c r="O18292" s="50">
        <v>5.3999999999999999E-2</v>
      </c>
      <c r="R18292" s="59"/>
    </row>
    <row r="18293" spans="11:18" x14ac:dyDescent="0.2">
      <c r="K18293" s="17">
        <v>18284</v>
      </c>
      <c r="L18293" s="50">
        <v>1.5947692829162659E-3</v>
      </c>
      <c r="M18293" s="50">
        <v>1.6088084082533946E-3</v>
      </c>
      <c r="N18293" s="50">
        <v>5.1999999999999998E-2</v>
      </c>
      <c r="O18293" s="50">
        <v>5.2400000000000002E-2</v>
      </c>
      <c r="R18293" s="59"/>
    </row>
    <row r="18294" spans="11:18" x14ac:dyDescent="0.2">
      <c r="K18294" s="17">
        <v>18285</v>
      </c>
      <c r="L18294" s="50">
        <v>1.9463381543275145E-3</v>
      </c>
      <c r="M18294" s="50">
        <v>1.9615215755316687E-3</v>
      </c>
      <c r="N18294" s="50">
        <v>5.5399999999999998E-2</v>
      </c>
      <c r="O18294" s="50">
        <v>5.6599999999999998E-2</v>
      </c>
      <c r="R18294" s="59"/>
    </row>
    <row r="18295" spans="11:18" x14ac:dyDescent="0.2">
      <c r="K18295" s="17">
        <v>18286</v>
      </c>
      <c r="L18295" s="50">
        <v>1.749139150050419E-3</v>
      </c>
      <c r="M18295" s="50">
        <v>1.7630075382830995E-3</v>
      </c>
      <c r="N18295" s="50">
        <v>5.1400000000000001E-2</v>
      </c>
      <c r="O18295" s="50">
        <v>5.1400000000000001E-2</v>
      </c>
      <c r="R18295" s="59"/>
    </row>
    <row r="18296" spans="11:18" x14ac:dyDescent="0.2">
      <c r="K18296" s="17">
        <v>18287</v>
      </c>
      <c r="L18296" s="50">
        <v>1.7991239317582948E-3</v>
      </c>
      <c r="M18296" s="50">
        <v>1.8135072690433341E-3</v>
      </c>
      <c r="N18296" s="50">
        <v>5.2999999999999999E-2</v>
      </c>
      <c r="O18296" s="50">
        <v>5.3600000000000002E-2</v>
      </c>
      <c r="R18296" s="59"/>
    </row>
    <row r="18297" spans="11:18" x14ac:dyDescent="0.2">
      <c r="K18297" s="17">
        <v>18288</v>
      </c>
      <c r="L18297" s="50">
        <v>1.524676702720492E-3</v>
      </c>
      <c r="M18297" s="50">
        <v>1.5377021044693201E-3</v>
      </c>
      <c r="N18297" s="50">
        <v>4.82E-2</v>
      </c>
      <c r="O18297" s="50">
        <v>4.8800000000000003E-2</v>
      </c>
      <c r="R18297" s="59"/>
    </row>
    <row r="18298" spans="11:18" x14ac:dyDescent="0.2">
      <c r="K18298" s="17">
        <v>18289</v>
      </c>
      <c r="L18298" s="50">
        <v>1.8740101132617036E-3</v>
      </c>
      <c r="M18298" s="50">
        <v>1.8878235997518565E-3</v>
      </c>
      <c r="N18298" s="50">
        <v>5.0799999999999998E-2</v>
      </c>
      <c r="O18298" s="50">
        <v>5.1400000000000001E-2</v>
      </c>
      <c r="R18298" s="59"/>
    </row>
    <row r="18299" spans="11:18" x14ac:dyDescent="0.2">
      <c r="K18299" s="17">
        <v>18290</v>
      </c>
      <c r="L18299" s="50">
        <v>1.647843974138442E-3</v>
      </c>
      <c r="M18299" s="50">
        <v>1.6617751432327773E-3</v>
      </c>
      <c r="N18299" s="50">
        <v>5.16E-2</v>
      </c>
      <c r="O18299" s="50">
        <v>5.1999999999999998E-2</v>
      </c>
      <c r="R18299" s="59"/>
    </row>
    <row r="18300" spans="11:18" x14ac:dyDescent="0.2">
      <c r="K18300" s="17">
        <v>18291</v>
      </c>
      <c r="L18300" s="50">
        <v>1.7545403847780687E-3</v>
      </c>
      <c r="M18300" s="50">
        <v>1.7688497670677766E-3</v>
      </c>
      <c r="N18300" s="50">
        <v>5.28E-2</v>
      </c>
      <c r="O18300" s="50">
        <v>5.3199999999999997E-2</v>
      </c>
      <c r="R18300" s="59"/>
    </row>
    <row r="18301" spans="11:18" x14ac:dyDescent="0.2">
      <c r="K18301" s="17">
        <v>18292</v>
      </c>
      <c r="L18301" s="50">
        <v>1.9404573380691836E-3</v>
      </c>
      <c r="M18301" s="50">
        <v>1.9546632613210392E-3</v>
      </c>
      <c r="N18301" s="50">
        <v>5.2400000000000002E-2</v>
      </c>
      <c r="O18301" s="50">
        <v>5.28E-2</v>
      </c>
      <c r="R18301" s="59"/>
    </row>
    <row r="18302" spans="11:18" x14ac:dyDescent="0.2">
      <c r="K18302" s="17">
        <v>18293</v>
      </c>
      <c r="L18302" s="50">
        <v>1.9979389566455136E-3</v>
      </c>
      <c r="M18302" s="50">
        <v>2.0122510926092671E-3</v>
      </c>
      <c r="N18302" s="50">
        <v>5.28E-2</v>
      </c>
      <c r="O18302" s="50">
        <v>5.28E-2</v>
      </c>
      <c r="R18302" s="59"/>
    </row>
    <row r="18303" spans="11:18" x14ac:dyDescent="0.2">
      <c r="K18303" s="17">
        <v>18294</v>
      </c>
      <c r="L18303" s="50">
        <v>1.6081415130815067E-3</v>
      </c>
      <c r="M18303" s="50">
        <v>1.6212047533559783E-3</v>
      </c>
      <c r="N18303" s="50">
        <v>4.7800000000000002E-2</v>
      </c>
      <c r="O18303" s="50">
        <v>4.9000000000000002E-2</v>
      </c>
      <c r="R18303" s="59"/>
    </row>
    <row r="18304" spans="11:18" x14ac:dyDescent="0.2">
      <c r="K18304" s="17">
        <v>18295</v>
      </c>
      <c r="L18304" s="50">
        <v>1.8480214378027323E-3</v>
      </c>
      <c r="M18304" s="50">
        <v>1.862205570786367E-3</v>
      </c>
      <c r="N18304" s="50">
        <v>5.2200000000000003E-2</v>
      </c>
      <c r="O18304" s="50">
        <v>5.2600000000000001E-2</v>
      </c>
      <c r="R18304" s="59"/>
    </row>
    <row r="18305" spans="11:18" x14ac:dyDescent="0.2">
      <c r="K18305" s="17">
        <v>18296</v>
      </c>
      <c r="L18305" s="50">
        <v>1.8512051497862419E-3</v>
      </c>
      <c r="M18305" s="50">
        <v>1.8652119044994095E-3</v>
      </c>
      <c r="N18305" s="50">
        <v>5.1200000000000002E-2</v>
      </c>
      <c r="O18305" s="50">
        <v>5.2400000000000002E-2</v>
      </c>
      <c r="R18305" s="59"/>
    </row>
    <row r="18306" spans="11:18" x14ac:dyDescent="0.2">
      <c r="K18306" s="17">
        <v>18297</v>
      </c>
      <c r="L18306" s="50">
        <v>1.7509084948825258E-3</v>
      </c>
      <c r="M18306" s="50">
        <v>1.7647248775939798E-3</v>
      </c>
      <c r="N18306" s="50">
        <v>5.0999999999999997E-2</v>
      </c>
      <c r="O18306" s="50">
        <v>5.1400000000000001E-2</v>
      </c>
      <c r="R18306" s="59"/>
    </row>
    <row r="18307" spans="11:18" x14ac:dyDescent="0.2">
      <c r="K18307" s="17">
        <v>18298</v>
      </c>
      <c r="L18307" s="50">
        <v>1.9273113480641904E-3</v>
      </c>
      <c r="M18307" s="50">
        <v>1.9423102156441083E-3</v>
      </c>
      <c r="N18307" s="50">
        <v>5.5E-2</v>
      </c>
      <c r="O18307" s="50">
        <v>5.5800000000000002E-2</v>
      </c>
      <c r="R18307" s="59"/>
    </row>
    <row r="18308" spans="11:18" x14ac:dyDescent="0.2">
      <c r="K18308" s="17">
        <v>18299</v>
      </c>
      <c r="L18308" s="50">
        <v>1.8802947113008741E-3</v>
      </c>
      <c r="M18308" s="50">
        <v>1.8944478761960004E-3</v>
      </c>
      <c r="N18308" s="50">
        <v>5.2200000000000003E-2</v>
      </c>
      <c r="O18308" s="50">
        <v>5.2999999999999999E-2</v>
      </c>
      <c r="R18308" s="59"/>
    </row>
    <row r="18309" spans="11:18" x14ac:dyDescent="0.2">
      <c r="K18309" s="17">
        <v>18300</v>
      </c>
      <c r="L18309" s="50">
        <v>1.6139094310770325E-3</v>
      </c>
      <c r="M18309" s="50">
        <v>1.6265073718927229E-3</v>
      </c>
      <c r="N18309" s="50">
        <v>4.6399999999999997E-2</v>
      </c>
      <c r="O18309" s="50">
        <v>4.6800000000000001E-2</v>
      </c>
      <c r="R18309" s="59"/>
    </row>
    <row r="18310" spans="11:18" x14ac:dyDescent="0.2">
      <c r="K18310" s="17">
        <v>18301</v>
      </c>
      <c r="L18310" s="50">
        <v>1.590019786572048E-3</v>
      </c>
      <c r="M18310" s="50">
        <v>1.602749646307991E-3</v>
      </c>
      <c r="N18310" s="50">
        <v>4.7199999999999999E-2</v>
      </c>
      <c r="O18310" s="50">
        <v>4.7199999999999999E-2</v>
      </c>
      <c r="R18310" s="59"/>
    </row>
    <row r="18311" spans="11:18" x14ac:dyDescent="0.2">
      <c r="K18311" s="17">
        <v>18302</v>
      </c>
      <c r="L18311" s="50">
        <v>1.7786236616711758E-3</v>
      </c>
      <c r="M18311" s="50">
        <v>1.7928332538419912E-3</v>
      </c>
      <c r="N18311" s="50">
        <v>5.2400000000000002E-2</v>
      </c>
      <c r="O18311" s="50">
        <v>5.28E-2</v>
      </c>
      <c r="R18311" s="59"/>
    </row>
    <row r="18312" spans="11:18" x14ac:dyDescent="0.2">
      <c r="K18312" s="17">
        <v>18303</v>
      </c>
      <c r="L18312" s="50">
        <v>1.7877437423510956E-3</v>
      </c>
      <c r="M18312" s="50">
        <v>1.8012626939925155E-3</v>
      </c>
      <c r="N18312" s="50">
        <v>0.05</v>
      </c>
      <c r="O18312" s="50">
        <v>0.05</v>
      </c>
      <c r="R18312" s="59"/>
    </row>
    <row r="18313" spans="11:18" x14ac:dyDescent="0.2">
      <c r="K18313" s="17">
        <v>18304</v>
      </c>
      <c r="L18313" s="50">
        <v>1.7515310126242295E-3</v>
      </c>
      <c r="M18313" s="50">
        <v>1.7655196881187357E-3</v>
      </c>
      <c r="N18313" s="50">
        <v>5.1799999999999999E-2</v>
      </c>
      <c r="O18313" s="50">
        <v>5.1999999999999998E-2</v>
      </c>
      <c r="R18313" s="59"/>
    </row>
    <row r="18314" spans="11:18" x14ac:dyDescent="0.2">
      <c r="K18314" s="17">
        <v>18305</v>
      </c>
      <c r="L18314" s="50">
        <v>1.671579377071155E-3</v>
      </c>
      <c r="M18314" s="50">
        <v>1.6850693036491325E-3</v>
      </c>
      <c r="N18314" s="50">
        <v>4.9799999999999997E-2</v>
      </c>
      <c r="O18314" s="50">
        <v>5.0200000000000002E-2</v>
      </c>
      <c r="R18314" s="59"/>
    </row>
    <row r="18315" spans="11:18" x14ac:dyDescent="0.2">
      <c r="K18315" s="17">
        <v>18306</v>
      </c>
      <c r="L18315" s="50">
        <v>1.7895449378536132E-3</v>
      </c>
      <c r="M18315" s="50">
        <v>1.803600931336308E-3</v>
      </c>
      <c r="N18315" s="50">
        <v>5.1999999999999998E-2</v>
      </c>
      <c r="O18315" s="50">
        <v>5.2600000000000001E-2</v>
      </c>
      <c r="R18315" s="59"/>
    </row>
    <row r="18316" spans="11:18" x14ac:dyDescent="0.2">
      <c r="K18316" s="17">
        <v>18307</v>
      </c>
      <c r="L18316" s="50">
        <v>1.650688841276698E-3</v>
      </c>
      <c r="M18316" s="50">
        <v>1.6632143910344645E-3</v>
      </c>
      <c r="N18316" s="50">
        <v>4.6199999999999998E-2</v>
      </c>
      <c r="O18316" s="50">
        <v>4.6399999999999997E-2</v>
      </c>
      <c r="R18316" s="59"/>
    </row>
    <row r="18317" spans="11:18" x14ac:dyDescent="0.2">
      <c r="K18317" s="17">
        <v>18308</v>
      </c>
      <c r="L18317" s="50">
        <v>1.7988064053084557E-3</v>
      </c>
      <c r="M18317" s="50">
        <v>1.8131032911822846E-3</v>
      </c>
      <c r="N18317" s="50">
        <v>5.28E-2</v>
      </c>
      <c r="O18317" s="50">
        <v>5.3199999999999997E-2</v>
      </c>
      <c r="R18317" s="59"/>
    </row>
    <row r="18318" spans="11:18" x14ac:dyDescent="0.2">
      <c r="K18318" s="17">
        <v>18309</v>
      </c>
      <c r="L18318" s="50">
        <v>1.8305702367390746E-3</v>
      </c>
      <c r="M18318" s="50">
        <v>1.8456776385638964E-3</v>
      </c>
      <c r="N18318" s="50">
        <v>5.5599999999999997E-2</v>
      </c>
      <c r="O18318" s="50">
        <v>5.6599999999999998E-2</v>
      </c>
      <c r="R18318" s="59"/>
    </row>
    <row r="18319" spans="11:18" x14ac:dyDescent="0.2">
      <c r="K18319" s="17">
        <v>18310</v>
      </c>
      <c r="L18319" s="50">
        <v>1.7599074078531842E-3</v>
      </c>
      <c r="M18319" s="50">
        <v>1.7739639414168565E-3</v>
      </c>
      <c r="N18319" s="50">
        <v>5.1999999999999998E-2</v>
      </c>
      <c r="O18319" s="50">
        <v>5.2400000000000002E-2</v>
      </c>
      <c r="R18319" s="59"/>
    </row>
    <row r="18320" spans="11:18" x14ac:dyDescent="0.2">
      <c r="K18320" s="17">
        <v>18311</v>
      </c>
      <c r="L18320" s="50">
        <v>1.5772379494287064E-3</v>
      </c>
      <c r="M18320" s="50">
        <v>1.5903583667549609E-3</v>
      </c>
      <c r="N18320" s="50">
        <v>4.8599999999999997E-2</v>
      </c>
      <c r="O18320" s="50">
        <v>4.9000000000000002E-2</v>
      </c>
      <c r="R18320" s="59"/>
    </row>
    <row r="18321" spans="11:18" x14ac:dyDescent="0.2">
      <c r="K18321" s="17">
        <v>18312</v>
      </c>
      <c r="L18321" s="50">
        <v>1.4985994757116543E-3</v>
      </c>
      <c r="M18321" s="50">
        <v>1.5123886715534074E-3</v>
      </c>
      <c r="N18321" s="50">
        <v>5.1200000000000002E-2</v>
      </c>
      <c r="O18321" s="50">
        <v>5.16E-2</v>
      </c>
      <c r="R18321" s="59"/>
    </row>
    <row r="18322" spans="11:18" x14ac:dyDescent="0.2">
      <c r="K18322" s="17">
        <v>18313</v>
      </c>
      <c r="L18322" s="50">
        <v>1.6063609614967713E-3</v>
      </c>
      <c r="M18322" s="50">
        <v>1.6194065589307659E-3</v>
      </c>
      <c r="N18322" s="50">
        <v>4.8399999999999999E-2</v>
      </c>
      <c r="O18322" s="50">
        <v>4.8399999999999999E-2</v>
      </c>
      <c r="R18322" s="59"/>
    </row>
    <row r="18323" spans="11:18" x14ac:dyDescent="0.2">
      <c r="K18323" s="17">
        <v>18314</v>
      </c>
      <c r="L18323" s="50">
        <v>1.6413104196063746E-3</v>
      </c>
      <c r="M18323" s="50">
        <v>1.6548913221311767E-3</v>
      </c>
      <c r="N18323" s="50">
        <v>0.05</v>
      </c>
      <c r="O18323" s="50">
        <v>5.0799999999999998E-2</v>
      </c>
      <c r="R18323" s="59"/>
    </row>
    <row r="18324" spans="11:18" x14ac:dyDescent="0.2">
      <c r="K18324" s="17">
        <v>18315</v>
      </c>
      <c r="L18324" s="50">
        <v>1.7776689519376334E-3</v>
      </c>
      <c r="M18324" s="50">
        <v>1.7920639944578685E-3</v>
      </c>
      <c r="N18324" s="50">
        <v>5.3400000000000003E-2</v>
      </c>
      <c r="O18324" s="50">
        <v>5.3400000000000003E-2</v>
      </c>
      <c r="R18324" s="59"/>
    </row>
    <row r="18325" spans="11:18" x14ac:dyDescent="0.2">
      <c r="K18325" s="17">
        <v>18316</v>
      </c>
      <c r="L18325" s="50">
        <v>1.553735509275661E-3</v>
      </c>
      <c r="M18325" s="50">
        <v>1.5669441484870478E-3</v>
      </c>
      <c r="N18325" s="50">
        <v>4.8800000000000003E-2</v>
      </c>
      <c r="O18325" s="50">
        <v>4.9200000000000001E-2</v>
      </c>
      <c r="R18325" s="59"/>
    </row>
    <row r="18326" spans="11:18" x14ac:dyDescent="0.2">
      <c r="K18326" s="17">
        <v>18317</v>
      </c>
      <c r="L18326" s="50">
        <v>1.6555768800669711E-3</v>
      </c>
      <c r="M18326" s="50">
        <v>1.670121650912667E-3</v>
      </c>
      <c r="N18326" s="50">
        <v>5.3999999999999999E-2</v>
      </c>
      <c r="O18326" s="50">
        <v>5.4399999999999997E-2</v>
      </c>
      <c r="R18326" s="59"/>
    </row>
    <row r="18327" spans="11:18" x14ac:dyDescent="0.2">
      <c r="K18327" s="17">
        <v>18318</v>
      </c>
      <c r="L18327" s="50">
        <v>1.5418944910273436E-3</v>
      </c>
      <c r="M18327" s="50">
        <v>1.5545571118331862E-3</v>
      </c>
      <c r="N18327" s="50">
        <v>4.6800000000000001E-2</v>
      </c>
      <c r="O18327" s="50">
        <v>4.7199999999999999E-2</v>
      </c>
      <c r="R18327" s="59"/>
    </row>
    <row r="18328" spans="11:18" x14ac:dyDescent="0.2">
      <c r="K18328" s="17">
        <v>18319</v>
      </c>
      <c r="L18328" s="50">
        <v>1.5139108585162783E-3</v>
      </c>
      <c r="M18328" s="50">
        <v>1.5274951401697671E-3</v>
      </c>
      <c r="N18328" s="50">
        <v>5.0599999999999999E-2</v>
      </c>
      <c r="O18328" s="50">
        <v>5.0599999999999999E-2</v>
      </c>
      <c r="R18328" s="59"/>
    </row>
    <row r="18329" spans="11:18" x14ac:dyDescent="0.2">
      <c r="K18329" s="17">
        <v>18320</v>
      </c>
      <c r="L18329" s="50">
        <v>1.7304075246452075E-3</v>
      </c>
      <c r="M18329" s="50">
        <v>1.7443061046149293E-3</v>
      </c>
      <c r="N18329" s="50">
        <v>5.1200000000000002E-2</v>
      </c>
      <c r="O18329" s="50">
        <v>5.1799999999999999E-2</v>
      </c>
      <c r="R18329" s="59"/>
    </row>
    <row r="18330" spans="11:18" x14ac:dyDescent="0.2">
      <c r="K18330" s="17">
        <v>18321</v>
      </c>
      <c r="L18330" s="50">
        <v>1.7462507479031192E-3</v>
      </c>
      <c r="M18330" s="50">
        <v>1.760756843756154E-3</v>
      </c>
      <c r="N18330" s="50">
        <v>5.3800000000000001E-2</v>
      </c>
      <c r="O18330" s="50">
        <v>5.3999999999999999E-2</v>
      </c>
      <c r="R18330" s="59"/>
    </row>
    <row r="18331" spans="11:18" x14ac:dyDescent="0.2">
      <c r="K18331" s="17">
        <v>18322</v>
      </c>
      <c r="L18331" s="50">
        <v>1.6898497470128682E-3</v>
      </c>
      <c r="M18331" s="50">
        <v>1.7033365749487492E-3</v>
      </c>
      <c r="N18331" s="50">
        <v>0.05</v>
      </c>
      <c r="O18331" s="50">
        <v>0.05</v>
      </c>
      <c r="R18331" s="59"/>
    </row>
    <row r="18332" spans="11:18" x14ac:dyDescent="0.2">
      <c r="K18332" s="17">
        <v>18323</v>
      </c>
      <c r="L18332" s="50">
        <v>1.8055944650763151E-3</v>
      </c>
      <c r="M18332" s="50">
        <v>1.8185504508711392E-3</v>
      </c>
      <c r="N18332" s="50">
        <v>4.7800000000000002E-2</v>
      </c>
      <c r="O18332" s="50">
        <v>4.8000000000000001E-2</v>
      </c>
      <c r="R18332" s="59"/>
    </row>
    <row r="18333" spans="11:18" x14ac:dyDescent="0.2">
      <c r="K18333" s="17">
        <v>18324</v>
      </c>
      <c r="L18333" s="50">
        <v>1.5934649429351388E-3</v>
      </c>
      <c r="M18333" s="50">
        <v>1.6063350031785002E-3</v>
      </c>
      <c r="N18333" s="50">
        <v>4.7399999999999998E-2</v>
      </c>
      <c r="O18333" s="50">
        <v>4.8000000000000001E-2</v>
      </c>
      <c r="R18333" s="59"/>
    </row>
    <row r="18334" spans="11:18" x14ac:dyDescent="0.2">
      <c r="K18334" s="17">
        <v>18325</v>
      </c>
      <c r="L18334" s="50">
        <v>1.5966875914223747E-3</v>
      </c>
      <c r="M18334" s="50">
        <v>1.6111264865896892E-3</v>
      </c>
      <c r="N18334" s="50">
        <v>5.3600000000000002E-2</v>
      </c>
      <c r="O18334" s="50">
        <v>5.3999999999999999E-2</v>
      </c>
      <c r="R18334" s="59"/>
    </row>
    <row r="18335" spans="11:18" x14ac:dyDescent="0.2">
      <c r="K18335" s="17">
        <v>18326</v>
      </c>
      <c r="L18335" s="50">
        <v>1.8966061821913457E-3</v>
      </c>
      <c r="M18335" s="50">
        <v>1.9113897261620295E-3</v>
      </c>
      <c r="N18335" s="50">
        <v>5.4600000000000003E-2</v>
      </c>
      <c r="O18335" s="50">
        <v>5.4800000000000001E-2</v>
      </c>
      <c r="R18335" s="59"/>
    </row>
    <row r="18336" spans="11:18" x14ac:dyDescent="0.2">
      <c r="K18336" s="17">
        <v>18327</v>
      </c>
      <c r="L18336" s="50">
        <v>1.8925963155373392E-3</v>
      </c>
      <c r="M18336" s="50">
        <v>1.9071709615787345E-3</v>
      </c>
      <c r="N18336" s="50">
        <v>5.3800000000000001E-2</v>
      </c>
      <c r="O18336" s="50">
        <v>5.3999999999999999E-2</v>
      </c>
      <c r="R18336" s="59"/>
    </row>
    <row r="18337" spans="11:18" x14ac:dyDescent="0.2">
      <c r="K18337" s="17">
        <v>18328</v>
      </c>
      <c r="L18337" s="50">
        <v>1.693169442181351E-3</v>
      </c>
      <c r="M18337" s="50">
        <v>1.7066042799792609E-3</v>
      </c>
      <c r="N18337" s="50">
        <v>4.9200000000000001E-2</v>
      </c>
      <c r="O18337" s="50">
        <v>5.04E-2</v>
      </c>
      <c r="R18337" s="59"/>
    </row>
    <row r="18338" spans="11:18" x14ac:dyDescent="0.2">
      <c r="K18338" s="17">
        <v>18329</v>
      </c>
      <c r="L18338" s="50">
        <v>1.902163031600643E-3</v>
      </c>
      <c r="M18338" s="50">
        <v>1.9169780315542021E-3</v>
      </c>
      <c r="N18338" s="50">
        <v>5.4600000000000003E-2</v>
      </c>
      <c r="O18338" s="50">
        <v>5.5199999999999999E-2</v>
      </c>
      <c r="R18338" s="59"/>
    </row>
    <row r="18339" spans="11:18" x14ac:dyDescent="0.2">
      <c r="K18339" s="17">
        <v>18330</v>
      </c>
      <c r="L18339" s="50">
        <v>1.8087229074774775E-3</v>
      </c>
      <c r="M18339" s="50">
        <v>1.8227143064517279E-3</v>
      </c>
      <c r="N18339" s="50">
        <v>5.1799999999999999E-2</v>
      </c>
      <c r="O18339" s="50">
        <v>5.1799999999999999E-2</v>
      </c>
      <c r="R18339" s="59"/>
    </row>
    <row r="18340" spans="11:18" x14ac:dyDescent="0.2">
      <c r="K18340" s="17">
        <v>18331</v>
      </c>
      <c r="L18340" s="50">
        <v>1.6053861017111426E-3</v>
      </c>
      <c r="M18340" s="50">
        <v>1.6187924149576724E-3</v>
      </c>
      <c r="N18340" s="50">
        <v>4.9599999999999998E-2</v>
      </c>
      <c r="O18340" s="50">
        <v>0.05</v>
      </c>
      <c r="R18340" s="59"/>
    </row>
    <row r="18341" spans="11:18" x14ac:dyDescent="0.2">
      <c r="K18341" s="17">
        <v>18332</v>
      </c>
      <c r="L18341" s="50">
        <v>1.9647090726256432E-3</v>
      </c>
      <c r="M18341" s="50">
        <v>1.9794754038239271E-3</v>
      </c>
      <c r="N18341" s="50">
        <v>5.4399999999999997E-2</v>
      </c>
      <c r="O18341" s="50">
        <v>5.4600000000000003E-2</v>
      </c>
      <c r="R18341" s="59"/>
    </row>
    <row r="18342" spans="11:18" x14ac:dyDescent="0.2">
      <c r="K18342" s="17">
        <v>18333</v>
      </c>
      <c r="L18342" s="50">
        <v>1.5823280257657557E-3</v>
      </c>
      <c r="M18342" s="50">
        <v>1.5950480590672868E-3</v>
      </c>
      <c r="N18342" s="50">
        <v>4.7E-2</v>
      </c>
      <c r="O18342" s="50">
        <v>4.7199999999999999E-2</v>
      </c>
      <c r="R18342" s="59"/>
    </row>
    <row r="18343" spans="11:18" x14ac:dyDescent="0.2">
      <c r="K18343" s="17">
        <v>18334</v>
      </c>
      <c r="L18343" s="50">
        <v>1.7565859036185586E-3</v>
      </c>
      <c r="M18343" s="50">
        <v>1.7701980893405267E-3</v>
      </c>
      <c r="N18343" s="50">
        <v>5.04E-2</v>
      </c>
      <c r="O18343" s="50">
        <v>5.04E-2</v>
      </c>
      <c r="R18343" s="59"/>
    </row>
    <row r="18344" spans="11:18" x14ac:dyDescent="0.2">
      <c r="K18344" s="17">
        <v>18335</v>
      </c>
      <c r="L18344" s="50">
        <v>1.5507658500877727E-3</v>
      </c>
      <c r="M18344" s="50">
        <v>1.5639599084045135E-3</v>
      </c>
      <c r="N18344" s="50">
        <v>4.8599999999999997E-2</v>
      </c>
      <c r="O18344" s="50">
        <v>4.9200000000000001E-2</v>
      </c>
      <c r="R18344" s="59"/>
    </row>
    <row r="18345" spans="11:18" x14ac:dyDescent="0.2">
      <c r="K18345" s="17">
        <v>18336</v>
      </c>
      <c r="L18345" s="50">
        <v>1.6845683989237638E-3</v>
      </c>
      <c r="M18345" s="50">
        <v>1.6981080123069053E-3</v>
      </c>
      <c r="N18345" s="50">
        <v>5.0200000000000002E-2</v>
      </c>
      <c r="O18345" s="50">
        <v>5.04E-2</v>
      </c>
      <c r="R18345" s="59"/>
    </row>
    <row r="18346" spans="11:18" x14ac:dyDescent="0.2">
      <c r="K18346" s="17">
        <v>18337</v>
      </c>
      <c r="L18346" s="50">
        <v>1.6446280574538888E-3</v>
      </c>
      <c r="M18346" s="50">
        <v>1.6578687972331157E-3</v>
      </c>
      <c r="N18346" s="50">
        <v>4.8599999999999997E-2</v>
      </c>
      <c r="O18346" s="50">
        <v>4.9200000000000001E-2</v>
      </c>
      <c r="R18346" s="59"/>
    </row>
    <row r="18347" spans="11:18" x14ac:dyDescent="0.2">
      <c r="K18347" s="17">
        <v>18338</v>
      </c>
      <c r="L18347" s="50">
        <v>1.6971890875411293E-3</v>
      </c>
      <c r="M18347" s="50">
        <v>1.7109663688221071E-3</v>
      </c>
      <c r="N18347" s="50">
        <v>5.0799999999999998E-2</v>
      </c>
      <c r="O18347" s="50">
        <v>5.1200000000000002E-2</v>
      </c>
      <c r="R18347" s="59"/>
    </row>
    <row r="18348" spans="11:18" x14ac:dyDescent="0.2">
      <c r="K18348" s="17">
        <v>18339</v>
      </c>
      <c r="L18348" s="50">
        <v>1.7640141934030485E-3</v>
      </c>
      <c r="M18348" s="50">
        <v>1.777336810201684E-3</v>
      </c>
      <c r="N18348" s="50">
        <v>4.9200000000000001E-2</v>
      </c>
      <c r="O18348" s="50">
        <v>4.9399999999999999E-2</v>
      </c>
      <c r="R18348" s="59"/>
    </row>
    <row r="18349" spans="11:18" x14ac:dyDescent="0.2">
      <c r="K18349" s="17">
        <v>18340</v>
      </c>
      <c r="L18349" s="50">
        <v>1.693119280953977E-3</v>
      </c>
      <c r="M18349" s="50">
        <v>1.7067825854500504E-3</v>
      </c>
      <c r="N18349" s="50">
        <v>5.0599999999999999E-2</v>
      </c>
      <c r="O18349" s="50">
        <v>5.0799999999999998E-2</v>
      </c>
      <c r="R18349" s="59"/>
    </row>
    <row r="18350" spans="11:18" x14ac:dyDescent="0.2">
      <c r="K18350" s="17">
        <v>18341</v>
      </c>
      <c r="L18350" s="50">
        <v>1.6718463943172282E-3</v>
      </c>
      <c r="M18350" s="50">
        <v>1.685659301047301E-3</v>
      </c>
      <c r="N18350" s="50">
        <v>5.0999999999999997E-2</v>
      </c>
      <c r="O18350" s="50">
        <v>5.1400000000000001E-2</v>
      </c>
      <c r="R18350" s="59"/>
    </row>
    <row r="18351" spans="11:18" x14ac:dyDescent="0.2">
      <c r="K18351" s="17">
        <v>18342</v>
      </c>
      <c r="L18351" s="50">
        <v>1.733667118670606E-3</v>
      </c>
      <c r="M18351" s="50">
        <v>1.7472591881226005E-3</v>
      </c>
      <c r="N18351" s="50">
        <v>5.0200000000000002E-2</v>
      </c>
      <c r="O18351" s="50">
        <v>5.04E-2</v>
      </c>
      <c r="R18351" s="59"/>
    </row>
    <row r="18352" spans="11:18" x14ac:dyDescent="0.2">
      <c r="K18352" s="17">
        <v>18343</v>
      </c>
      <c r="L18352" s="50">
        <v>1.7625597795642854E-3</v>
      </c>
      <c r="M18352" s="50">
        <v>1.7767111809838081E-3</v>
      </c>
      <c r="N18352" s="50">
        <v>5.1999999999999998E-2</v>
      </c>
      <c r="O18352" s="50">
        <v>5.2999999999999999E-2</v>
      </c>
      <c r="R18352" s="59"/>
    </row>
    <row r="18353" spans="11:18" x14ac:dyDescent="0.2">
      <c r="K18353" s="17">
        <v>18344</v>
      </c>
      <c r="L18353" s="50">
        <v>1.6258260769542996E-3</v>
      </c>
      <c r="M18353" s="50">
        <v>1.6400157502278268E-3</v>
      </c>
      <c r="N18353" s="50">
        <v>5.2200000000000003E-2</v>
      </c>
      <c r="O18353" s="50">
        <v>5.2999999999999999E-2</v>
      </c>
      <c r="R18353" s="59"/>
    </row>
    <row r="18354" spans="11:18" x14ac:dyDescent="0.2">
      <c r="K18354" s="17">
        <v>18345</v>
      </c>
      <c r="L18354" s="50">
        <v>1.8392124504162215E-3</v>
      </c>
      <c r="M18354" s="50">
        <v>1.8538346052216668E-3</v>
      </c>
      <c r="N18354" s="50">
        <v>5.4199999999999998E-2</v>
      </c>
      <c r="O18354" s="50">
        <v>5.4199999999999998E-2</v>
      </c>
      <c r="R18354" s="59"/>
    </row>
    <row r="18355" spans="11:18" x14ac:dyDescent="0.2">
      <c r="K18355" s="17">
        <v>18346</v>
      </c>
      <c r="L18355" s="50">
        <v>1.6683219278057564E-3</v>
      </c>
      <c r="M18355" s="50">
        <v>1.6821808378604509E-3</v>
      </c>
      <c r="N18355" s="50">
        <v>5.0999999999999997E-2</v>
      </c>
      <c r="O18355" s="50">
        <v>5.1999999999999998E-2</v>
      </c>
      <c r="R18355" s="59"/>
    </row>
    <row r="18356" spans="11:18" x14ac:dyDescent="0.2">
      <c r="K18356" s="17">
        <v>18347</v>
      </c>
      <c r="L18356" s="50">
        <v>1.7986392355079594E-3</v>
      </c>
      <c r="M18356" s="50">
        <v>1.8127289381554789E-3</v>
      </c>
      <c r="N18356" s="50">
        <v>5.1999999999999998E-2</v>
      </c>
      <c r="O18356" s="50">
        <v>5.2400000000000002E-2</v>
      </c>
      <c r="R18356" s="59"/>
    </row>
    <row r="18357" spans="11:18" x14ac:dyDescent="0.2">
      <c r="K18357" s="17">
        <v>18348</v>
      </c>
      <c r="L18357" s="50">
        <v>1.8401547516357312E-3</v>
      </c>
      <c r="M18357" s="50">
        <v>1.854385213105136E-3</v>
      </c>
      <c r="N18357" s="50">
        <v>5.2400000000000002E-2</v>
      </c>
      <c r="O18357" s="50">
        <v>5.28E-2</v>
      </c>
      <c r="R18357" s="59"/>
    </row>
    <row r="18358" spans="11:18" x14ac:dyDescent="0.2">
      <c r="K18358" s="17">
        <v>18349</v>
      </c>
      <c r="L18358" s="50">
        <v>1.8420879346872996E-3</v>
      </c>
      <c r="M18358" s="50">
        <v>1.856310036397236E-3</v>
      </c>
      <c r="N18358" s="50">
        <v>5.2400000000000002E-2</v>
      </c>
      <c r="O18358" s="50">
        <v>5.2999999999999999E-2</v>
      </c>
      <c r="R18358" s="59"/>
    </row>
    <row r="18359" spans="11:18" x14ac:dyDescent="0.2">
      <c r="K18359" s="17">
        <v>18350</v>
      </c>
      <c r="L18359" s="50">
        <v>1.7700260916431599E-3</v>
      </c>
      <c r="M18359" s="50">
        <v>1.7842340695887267E-3</v>
      </c>
      <c r="N18359" s="50">
        <v>5.2400000000000002E-2</v>
      </c>
      <c r="O18359" s="50">
        <v>5.28E-2</v>
      </c>
      <c r="R18359" s="59"/>
    </row>
    <row r="18360" spans="11:18" x14ac:dyDescent="0.2">
      <c r="K18360" s="17">
        <v>18351</v>
      </c>
      <c r="L18360" s="50">
        <v>1.6839715159482388E-3</v>
      </c>
      <c r="M18360" s="50">
        <v>1.6975763228893807E-3</v>
      </c>
      <c r="N18360" s="50">
        <v>5.0200000000000002E-2</v>
      </c>
      <c r="O18360" s="50">
        <v>5.0799999999999998E-2</v>
      </c>
      <c r="R18360" s="59"/>
    </row>
    <row r="18361" spans="11:18" x14ac:dyDescent="0.2">
      <c r="K18361" s="17">
        <v>18352</v>
      </c>
      <c r="L18361" s="50">
        <v>1.819596161959327E-3</v>
      </c>
      <c r="M18361" s="50">
        <v>1.8340648827641082E-3</v>
      </c>
      <c r="N18361" s="50">
        <v>5.3400000000000003E-2</v>
      </c>
      <c r="O18361" s="50">
        <v>5.3800000000000001E-2</v>
      </c>
      <c r="R18361" s="59"/>
    </row>
    <row r="18362" spans="11:18" x14ac:dyDescent="0.2">
      <c r="K18362" s="17">
        <v>18353</v>
      </c>
      <c r="L18362" s="50">
        <v>1.6780168315144045E-3</v>
      </c>
      <c r="M18362" s="50">
        <v>1.6917978193353026E-3</v>
      </c>
      <c r="N18362" s="50">
        <v>5.0799999999999998E-2</v>
      </c>
      <c r="O18362" s="50">
        <v>5.1400000000000001E-2</v>
      </c>
      <c r="R18362" s="59"/>
    </row>
    <row r="18363" spans="11:18" x14ac:dyDescent="0.2">
      <c r="K18363" s="17">
        <v>18354</v>
      </c>
      <c r="L18363" s="50">
        <v>1.8373727048435046E-3</v>
      </c>
      <c r="M18363" s="50">
        <v>1.8509236259917794E-3</v>
      </c>
      <c r="N18363" s="50">
        <v>4.9399999999999999E-2</v>
      </c>
      <c r="O18363" s="50">
        <v>5.0599999999999999E-2</v>
      </c>
      <c r="R18363" s="59"/>
    </row>
    <row r="18364" spans="11:18" x14ac:dyDescent="0.2">
      <c r="K18364" s="17">
        <v>18355</v>
      </c>
      <c r="L18364" s="50">
        <v>1.9473027574786737E-3</v>
      </c>
      <c r="M18364" s="50">
        <v>1.961593806286624E-3</v>
      </c>
      <c r="N18364" s="50">
        <v>5.2600000000000001E-2</v>
      </c>
      <c r="O18364" s="50">
        <v>5.3199999999999997E-2</v>
      </c>
      <c r="R18364" s="59"/>
    </row>
    <row r="18365" spans="11:18" x14ac:dyDescent="0.2">
      <c r="K18365" s="17">
        <v>18356</v>
      </c>
      <c r="L18365" s="50">
        <v>1.7396652931789714E-3</v>
      </c>
      <c r="M18365" s="50">
        <v>1.7537250234118506E-3</v>
      </c>
      <c r="N18365" s="50">
        <v>5.1999999999999998E-2</v>
      </c>
      <c r="O18365" s="50">
        <v>5.2200000000000003E-2</v>
      </c>
      <c r="R18365" s="59"/>
    </row>
    <row r="18366" spans="11:18" x14ac:dyDescent="0.2">
      <c r="K18366" s="17">
        <v>18357</v>
      </c>
      <c r="L18366" s="50">
        <v>1.7306404723781657E-3</v>
      </c>
      <c r="M18366" s="50">
        <v>1.7446603301502588E-3</v>
      </c>
      <c r="N18366" s="50">
        <v>5.1999999999999998E-2</v>
      </c>
      <c r="O18366" s="50">
        <v>5.2200000000000003E-2</v>
      </c>
      <c r="R18366" s="59"/>
    </row>
    <row r="18367" spans="11:18" x14ac:dyDescent="0.2">
      <c r="K18367" s="17">
        <v>18358</v>
      </c>
      <c r="L18367" s="50">
        <v>1.8444707670214652E-3</v>
      </c>
      <c r="M18367" s="50">
        <v>1.8592650869187913E-3</v>
      </c>
      <c r="N18367" s="50">
        <v>5.4800000000000001E-2</v>
      </c>
      <c r="O18367" s="50">
        <v>5.5199999999999999E-2</v>
      </c>
      <c r="R18367" s="59"/>
    </row>
    <row r="18368" spans="11:18" x14ac:dyDescent="0.2">
      <c r="K18368" s="17">
        <v>18359</v>
      </c>
      <c r="L18368" s="50">
        <v>1.7831179827210765E-3</v>
      </c>
      <c r="M18368" s="50">
        <v>1.7967343446691139E-3</v>
      </c>
      <c r="N18368" s="50">
        <v>5.0200000000000002E-2</v>
      </c>
      <c r="O18368" s="50">
        <v>5.0599999999999999E-2</v>
      </c>
      <c r="R18368" s="59"/>
    </row>
    <row r="18369" spans="11:18" x14ac:dyDescent="0.2">
      <c r="K18369" s="17">
        <v>18360</v>
      </c>
      <c r="L18369" s="50">
        <v>1.843846519335164E-3</v>
      </c>
      <c r="M18369" s="50">
        <v>1.8580099346282161E-3</v>
      </c>
      <c r="N18369" s="50">
        <v>5.2400000000000002E-2</v>
      </c>
      <c r="O18369" s="50">
        <v>5.2600000000000001E-2</v>
      </c>
      <c r="R18369" s="59"/>
    </row>
    <row r="18370" spans="11:18" x14ac:dyDescent="0.2">
      <c r="K18370" s="17">
        <v>18361</v>
      </c>
      <c r="L18370" s="50">
        <v>1.6059613152412354E-3</v>
      </c>
      <c r="M18370" s="50">
        <v>1.6190038843981718E-3</v>
      </c>
      <c r="N18370" s="50">
        <v>4.82E-2</v>
      </c>
      <c r="O18370" s="50">
        <v>4.8800000000000003E-2</v>
      </c>
      <c r="R18370" s="59"/>
    </row>
    <row r="18371" spans="11:18" x14ac:dyDescent="0.2">
      <c r="K18371" s="17">
        <v>18362</v>
      </c>
      <c r="L18371" s="50">
        <v>1.7517298077940708E-3</v>
      </c>
      <c r="M18371" s="50">
        <v>1.7653892350980992E-3</v>
      </c>
      <c r="N18371" s="50">
        <v>5.0200000000000002E-2</v>
      </c>
      <c r="O18371" s="50">
        <v>5.0799999999999998E-2</v>
      </c>
      <c r="R18371" s="59"/>
    </row>
    <row r="18372" spans="11:18" x14ac:dyDescent="0.2">
      <c r="K18372" s="17">
        <v>18363</v>
      </c>
      <c r="L18372" s="50">
        <v>1.730250574966739E-3</v>
      </c>
      <c r="M18372" s="50">
        <v>1.744161164437013E-3</v>
      </c>
      <c r="N18372" s="50">
        <v>5.1200000000000002E-2</v>
      </c>
      <c r="O18372" s="50">
        <v>5.1799999999999999E-2</v>
      </c>
      <c r="R18372" s="59"/>
    </row>
    <row r="18373" spans="11:18" x14ac:dyDescent="0.2">
      <c r="K18373" s="17">
        <v>18364</v>
      </c>
      <c r="L18373" s="50">
        <v>1.7537379529323342E-3</v>
      </c>
      <c r="M18373" s="50">
        <v>1.7670914747786996E-3</v>
      </c>
      <c r="N18373" s="50">
        <v>4.9399999999999999E-2</v>
      </c>
      <c r="O18373" s="50">
        <v>4.9599999999999998E-2</v>
      </c>
      <c r="R18373" s="59"/>
    </row>
    <row r="18374" spans="11:18" x14ac:dyDescent="0.2">
      <c r="K18374" s="17">
        <v>18365</v>
      </c>
      <c r="L18374" s="50">
        <v>2.043082620652701E-3</v>
      </c>
      <c r="M18374" s="50">
        <v>2.0569440073488188E-3</v>
      </c>
      <c r="N18374" s="50">
        <v>5.0999999999999997E-2</v>
      </c>
      <c r="O18374" s="50">
        <v>5.0999999999999997E-2</v>
      </c>
      <c r="R18374" s="59"/>
    </row>
    <row r="18375" spans="11:18" x14ac:dyDescent="0.2">
      <c r="K18375" s="17">
        <v>18366</v>
      </c>
      <c r="L18375" s="50">
        <v>1.9134160470190113E-3</v>
      </c>
      <c r="M18375" s="50">
        <v>1.9284627203790387E-3</v>
      </c>
      <c r="N18375" s="50">
        <v>5.5599999999999997E-2</v>
      </c>
      <c r="O18375" s="50">
        <v>5.5800000000000002E-2</v>
      </c>
      <c r="R18375" s="59"/>
    </row>
    <row r="18376" spans="11:18" x14ac:dyDescent="0.2">
      <c r="K18376" s="17">
        <v>18367</v>
      </c>
      <c r="L18376" s="50">
        <v>1.7234284094361191E-3</v>
      </c>
      <c r="M18376" s="50">
        <v>1.7371755309861022E-3</v>
      </c>
      <c r="N18376" s="50">
        <v>5.0799999999999998E-2</v>
      </c>
      <c r="O18376" s="50">
        <v>5.1200000000000002E-2</v>
      </c>
      <c r="R18376" s="59"/>
    </row>
    <row r="18377" spans="11:18" x14ac:dyDescent="0.2">
      <c r="K18377" s="17">
        <v>18368</v>
      </c>
      <c r="L18377" s="50">
        <v>1.7316675273592467E-3</v>
      </c>
      <c r="M18377" s="50">
        <v>1.7452722773309256E-3</v>
      </c>
      <c r="N18377" s="50">
        <v>5.0200000000000002E-2</v>
      </c>
      <c r="O18377" s="50">
        <v>5.0799999999999998E-2</v>
      </c>
      <c r="R18377" s="59"/>
    </row>
    <row r="18378" spans="11:18" x14ac:dyDescent="0.2">
      <c r="K18378" s="17">
        <v>18369</v>
      </c>
      <c r="L18378" s="50">
        <v>1.6408907007578525E-3</v>
      </c>
      <c r="M18378" s="50">
        <v>1.6549917478056529E-3</v>
      </c>
      <c r="N18378" s="50">
        <v>5.2200000000000003E-2</v>
      </c>
      <c r="O18378" s="50">
        <v>5.28E-2</v>
      </c>
      <c r="R18378" s="59"/>
    </row>
    <row r="18379" spans="11:18" x14ac:dyDescent="0.2">
      <c r="K18379" s="17">
        <v>18370</v>
      </c>
      <c r="L18379" s="50">
        <v>1.5970638164914603E-3</v>
      </c>
      <c r="M18379" s="50">
        <v>1.6090200492698003E-3</v>
      </c>
      <c r="N18379" s="50">
        <v>4.4200000000000003E-2</v>
      </c>
      <c r="O18379" s="50">
        <v>4.4200000000000003E-2</v>
      </c>
      <c r="R18379" s="59"/>
    </row>
    <row r="18380" spans="11:18" x14ac:dyDescent="0.2">
      <c r="K18380" s="17">
        <v>18371</v>
      </c>
      <c r="L18380" s="50">
        <v>1.8331454112469178E-3</v>
      </c>
      <c r="M18380" s="50">
        <v>1.8479812753325522E-3</v>
      </c>
      <c r="N18380" s="50">
        <v>5.5E-2</v>
      </c>
      <c r="O18380" s="50">
        <v>5.5199999999999999E-2</v>
      </c>
      <c r="R18380" s="59"/>
    </row>
    <row r="18381" spans="11:18" x14ac:dyDescent="0.2">
      <c r="K18381" s="17">
        <v>18372</v>
      </c>
      <c r="L18381" s="50">
        <v>1.8134568260152843E-3</v>
      </c>
      <c r="M18381" s="50">
        <v>1.826950715702351E-3</v>
      </c>
      <c r="N18381" s="50">
        <v>4.9799999999999997E-2</v>
      </c>
      <c r="O18381" s="50">
        <v>5.04E-2</v>
      </c>
      <c r="R18381" s="59"/>
    </row>
    <row r="18382" spans="11:18" x14ac:dyDescent="0.2">
      <c r="K18382" s="17">
        <v>18373</v>
      </c>
      <c r="L18382" s="50">
        <v>1.6415411844380497E-3</v>
      </c>
      <c r="M18382" s="50">
        <v>1.6555702434389594E-3</v>
      </c>
      <c r="N18382" s="50">
        <v>5.1999999999999998E-2</v>
      </c>
      <c r="O18382" s="50">
        <v>5.2600000000000001E-2</v>
      </c>
      <c r="R18382" s="59"/>
    </row>
    <row r="18383" spans="11:18" x14ac:dyDescent="0.2">
      <c r="K18383" s="17">
        <v>18374</v>
      </c>
      <c r="L18383" s="50">
        <v>1.4930081117161271E-3</v>
      </c>
      <c r="M18383" s="50">
        <v>1.5054461849546871E-3</v>
      </c>
      <c r="N18383" s="50">
        <v>4.5999999999999999E-2</v>
      </c>
      <c r="O18383" s="50">
        <v>4.6399999999999997E-2</v>
      </c>
      <c r="R18383" s="59"/>
    </row>
    <row r="18384" spans="11:18" x14ac:dyDescent="0.2">
      <c r="K18384" s="17">
        <v>18375</v>
      </c>
      <c r="L18384" s="50">
        <v>1.6314610261856173E-3</v>
      </c>
      <c r="M18384" s="50">
        <v>1.6449472385699888E-3</v>
      </c>
      <c r="N18384" s="50">
        <v>0.05</v>
      </c>
      <c r="O18384" s="50">
        <v>5.0200000000000002E-2</v>
      </c>
      <c r="R18384" s="59"/>
    </row>
    <row r="18385" spans="11:18" x14ac:dyDescent="0.2">
      <c r="K18385" s="17">
        <v>18376</v>
      </c>
      <c r="L18385" s="50">
        <v>1.8981767001510026E-3</v>
      </c>
      <c r="M18385" s="50">
        <v>1.912953838105431E-3</v>
      </c>
      <c r="N18385" s="50">
        <v>5.4600000000000003E-2</v>
      </c>
      <c r="O18385" s="50">
        <v>5.4800000000000001E-2</v>
      </c>
      <c r="R18385" s="59"/>
    </row>
    <row r="18386" spans="11:18" x14ac:dyDescent="0.2">
      <c r="K18386" s="17">
        <v>18377</v>
      </c>
      <c r="L18386" s="50">
        <v>1.7256889842062911E-3</v>
      </c>
      <c r="M18386" s="50">
        <v>1.7390799684524265E-3</v>
      </c>
      <c r="N18386" s="50">
        <v>4.9399999999999999E-2</v>
      </c>
      <c r="O18386" s="50">
        <v>4.9799999999999997E-2</v>
      </c>
      <c r="R18386" s="59"/>
    </row>
    <row r="18387" spans="11:18" x14ac:dyDescent="0.2">
      <c r="K18387" s="17">
        <v>18378</v>
      </c>
      <c r="L18387" s="50">
        <v>1.6928237359926143E-3</v>
      </c>
      <c r="M18387" s="50">
        <v>1.7063205257056417E-3</v>
      </c>
      <c r="N18387" s="50">
        <v>4.9799999999999997E-2</v>
      </c>
      <c r="O18387" s="50">
        <v>5.0200000000000002E-2</v>
      </c>
      <c r="R18387" s="59"/>
    </row>
    <row r="18388" spans="11:18" x14ac:dyDescent="0.2">
      <c r="K18388" s="17">
        <v>18379</v>
      </c>
      <c r="L18388" s="50">
        <v>1.842295514251899E-3</v>
      </c>
      <c r="M18388" s="50">
        <v>1.8563114000613506E-3</v>
      </c>
      <c r="N18388" s="50">
        <v>5.1400000000000001E-2</v>
      </c>
      <c r="O18388" s="50">
        <v>5.2200000000000003E-2</v>
      </c>
      <c r="R18388" s="59"/>
    </row>
    <row r="18389" spans="11:18" x14ac:dyDescent="0.2">
      <c r="K18389" s="17">
        <v>18380</v>
      </c>
      <c r="L18389" s="50">
        <v>1.6782040377658386E-3</v>
      </c>
      <c r="M18389" s="50">
        <v>1.6923467741947879E-3</v>
      </c>
      <c r="N18389" s="50">
        <v>5.2400000000000002E-2</v>
      </c>
      <c r="O18389" s="50">
        <v>5.28E-2</v>
      </c>
      <c r="R18389" s="59"/>
    </row>
    <row r="18390" spans="11:18" x14ac:dyDescent="0.2">
      <c r="K18390" s="17">
        <v>18381</v>
      </c>
      <c r="L18390" s="50">
        <v>1.9282666737919822E-3</v>
      </c>
      <c r="M18390" s="50">
        <v>1.9427540846249087E-3</v>
      </c>
      <c r="N18390" s="50">
        <v>5.3400000000000003E-2</v>
      </c>
      <c r="O18390" s="50">
        <v>5.3800000000000001E-2</v>
      </c>
      <c r="R18390" s="59"/>
    </row>
    <row r="18391" spans="11:18" x14ac:dyDescent="0.2">
      <c r="K18391" s="17">
        <v>18382</v>
      </c>
      <c r="L18391" s="50">
        <v>1.7664463385590799E-3</v>
      </c>
      <c r="M18391" s="50">
        <v>1.7808653034376842E-3</v>
      </c>
      <c r="N18391" s="50">
        <v>5.3400000000000003E-2</v>
      </c>
      <c r="O18391" s="50">
        <v>5.3600000000000002E-2</v>
      </c>
      <c r="R18391" s="59"/>
    </row>
    <row r="18392" spans="11:18" x14ac:dyDescent="0.2">
      <c r="K18392" s="17">
        <v>18383</v>
      </c>
      <c r="L18392" s="50">
        <v>1.9056959762553045E-3</v>
      </c>
      <c r="M18392" s="50">
        <v>1.9206833589990005E-3</v>
      </c>
      <c r="N18392" s="50">
        <v>5.5399999999999998E-2</v>
      </c>
      <c r="O18392" s="50">
        <v>5.5800000000000002E-2</v>
      </c>
      <c r="R18392" s="59"/>
    </row>
    <row r="18393" spans="11:18" x14ac:dyDescent="0.2">
      <c r="K18393" s="17">
        <v>18384</v>
      </c>
      <c r="L18393" s="50">
        <v>1.7895339493643942E-3</v>
      </c>
      <c r="M18393" s="50">
        <v>1.8042607910244569E-3</v>
      </c>
      <c r="N18393" s="50">
        <v>5.4600000000000003E-2</v>
      </c>
      <c r="O18393" s="50">
        <v>5.4800000000000001E-2</v>
      </c>
      <c r="R18393" s="59"/>
    </row>
    <row r="18394" spans="11:18" x14ac:dyDescent="0.2">
      <c r="K18394" s="17">
        <v>18385</v>
      </c>
      <c r="L18394" s="50">
        <v>1.8230552851789743E-3</v>
      </c>
      <c r="M18394" s="50">
        <v>1.8371031165217609E-3</v>
      </c>
      <c r="N18394" s="50">
        <v>5.1999999999999998E-2</v>
      </c>
      <c r="O18394" s="50">
        <v>5.1999999999999998E-2</v>
      </c>
      <c r="R18394" s="59"/>
    </row>
    <row r="18395" spans="11:18" x14ac:dyDescent="0.2">
      <c r="K18395" s="17">
        <v>18386</v>
      </c>
      <c r="L18395" s="50">
        <v>2.0793586671970631E-3</v>
      </c>
      <c r="M18395" s="50">
        <v>2.0962671314648505E-3</v>
      </c>
      <c r="N18395" s="50">
        <v>6.2399999999999997E-2</v>
      </c>
      <c r="O18395" s="50">
        <v>6.2799999999999995E-2</v>
      </c>
      <c r="R18395" s="59"/>
    </row>
    <row r="18396" spans="11:18" x14ac:dyDescent="0.2">
      <c r="K18396" s="17">
        <v>18387</v>
      </c>
      <c r="L18396" s="50">
        <v>1.8723427414420281E-3</v>
      </c>
      <c r="M18396" s="50">
        <v>1.8859596401842144E-3</v>
      </c>
      <c r="N18396" s="50">
        <v>5.0200000000000002E-2</v>
      </c>
      <c r="O18396" s="50">
        <v>5.04E-2</v>
      </c>
      <c r="R18396" s="59"/>
    </row>
    <row r="18397" spans="11:18" x14ac:dyDescent="0.2">
      <c r="K18397" s="17">
        <v>18388</v>
      </c>
      <c r="L18397" s="50">
        <v>1.5392360755929889E-3</v>
      </c>
      <c r="M18397" s="50">
        <v>1.5523309509035863E-3</v>
      </c>
      <c r="N18397" s="50">
        <v>4.82E-2</v>
      </c>
      <c r="O18397" s="50">
        <v>4.8800000000000003E-2</v>
      </c>
      <c r="R18397" s="59"/>
    </row>
    <row r="18398" spans="11:18" x14ac:dyDescent="0.2">
      <c r="K18398" s="17">
        <v>18389</v>
      </c>
      <c r="L18398" s="50">
        <v>1.8399982832277362E-3</v>
      </c>
      <c r="M18398" s="50">
        <v>1.8534337169472011E-3</v>
      </c>
      <c r="N18398" s="50">
        <v>4.9399999999999999E-2</v>
      </c>
      <c r="O18398" s="50">
        <v>4.9799999999999997E-2</v>
      </c>
      <c r="R18398" s="59"/>
    </row>
    <row r="18399" spans="11:18" x14ac:dyDescent="0.2">
      <c r="K18399" s="17">
        <v>18390</v>
      </c>
      <c r="L18399" s="50">
        <v>1.814653141045735E-3</v>
      </c>
      <c r="M18399" s="50">
        <v>1.8288503834651443E-3</v>
      </c>
      <c r="N18399" s="50">
        <v>5.2400000000000002E-2</v>
      </c>
      <c r="O18399" s="50">
        <v>5.2600000000000001E-2</v>
      </c>
      <c r="R18399" s="59"/>
    </row>
    <row r="18400" spans="11:18" x14ac:dyDescent="0.2">
      <c r="K18400" s="17">
        <v>18391</v>
      </c>
      <c r="L18400" s="50">
        <v>1.8245645322930066E-3</v>
      </c>
      <c r="M18400" s="50">
        <v>1.8393461190364447E-3</v>
      </c>
      <c r="N18400" s="50">
        <v>5.4600000000000003E-2</v>
      </c>
      <c r="O18400" s="50">
        <v>5.5E-2</v>
      </c>
      <c r="R18400" s="59"/>
    </row>
    <row r="18401" spans="11:18" x14ac:dyDescent="0.2">
      <c r="K18401" s="17">
        <v>18392</v>
      </c>
      <c r="L18401" s="50">
        <v>1.6293513505496876E-3</v>
      </c>
      <c r="M18401" s="50">
        <v>1.6426114091483508E-3</v>
      </c>
      <c r="N18401" s="50">
        <v>4.9200000000000001E-2</v>
      </c>
      <c r="O18401" s="50">
        <v>4.9200000000000001E-2</v>
      </c>
      <c r="R18401" s="59"/>
    </row>
    <row r="18402" spans="11:18" x14ac:dyDescent="0.2">
      <c r="K18402" s="17">
        <v>18393</v>
      </c>
      <c r="L18402" s="50">
        <v>1.7737091511949429E-3</v>
      </c>
      <c r="M18402" s="50">
        <v>1.7879464139976876E-3</v>
      </c>
      <c r="N18402" s="50">
        <v>5.2600000000000001E-2</v>
      </c>
      <c r="O18402" s="50">
        <v>5.28E-2</v>
      </c>
      <c r="R18402" s="59"/>
    </row>
    <row r="18403" spans="11:18" x14ac:dyDescent="0.2">
      <c r="K18403" s="17">
        <v>18394</v>
      </c>
      <c r="L18403" s="50">
        <v>1.3855959417922981E-3</v>
      </c>
      <c r="M18403" s="50">
        <v>1.3991461129528868E-3</v>
      </c>
      <c r="N18403" s="50">
        <v>5.04E-2</v>
      </c>
      <c r="O18403" s="50">
        <v>5.0799999999999998E-2</v>
      </c>
      <c r="R18403" s="59"/>
    </row>
    <row r="18404" spans="11:18" x14ac:dyDescent="0.2">
      <c r="K18404" s="17">
        <v>18395</v>
      </c>
      <c r="L18404" s="50">
        <v>1.6697696442820717E-3</v>
      </c>
      <c r="M18404" s="50">
        <v>1.6831464245163179E-3</v>
      </c>
      <c r="N18404" s="50">
        <v>4.9599999999999998E-2</v>
      </c>
      <c r="O18404" s="50">
        <v>4.9599999999999998E-2</v>
      </c>
      <c r="R18404" s="59"/>
    </row>
    <row r="18405" spans="11:18" x14ac:dyDescent="0.2">
      <c r="K18405" s="17">
        <v>18396</v>
      </c>
      <c r="L18405" s="50">
        <v>1.6121994182954481E-3</v>
      </c>
      <c r="M18405" s="50">
        <v>1.6252864054410936E-3</v>
      </c>
      <c r="N18405" s="50">
        <v>4.8399999999999999E-2</v>
      </c>
      <c r="O18405" s="50">
        <v>4.8800000000000003E-2</v>
      </c>
      <c r="R18405" s="59"/>
    </row>
    <row r="18406" spans="11:18" x14ac:dyDescent="0.2">
      <c r="K18406" s="17">
        <v>18397</v>
      </c>
      <c r="L18406" s="50">
        <v>1.5534164123410183E-3</v>
      </c>
      <c r="M18406" s="50">
        <v>1.5660882621569062E-3</v>
      </c>
      <c r="N18406" s="50">
        <v>4.6800000000000001E-2</v>
      </c>
      <c r="O18406" s="50">
        <v>4.7199999999999999E-2</v>
      </c>
      <c r="R18406" s="59"/>
    </row>
    <row r="18407" spans="11:18" x14ac:dyDescent="0.2">
      <c r="K18407" s="17">
        <v>18398</v>
      </c>
      <c r="L18407" s="50">
        <v>1.7124574122875447E-3</v>
      </c>
      <c r="M18407" s="50">
        <v>1.7262620342569012E-3</v>
      </c>
      <c r="N18407" s="50">
        <v>5.1200000000000002E-2</v>
      </c>
      <c r="O18407" s="50">
        <v>5.1200000000000002E-2</v>
      </c>
      <c r="R18407" s="59"/>
    </row>
    <row r="18408" spans="11:18" x14ac:dyDescent="0.2">
      <c r="K18408" s="17">
        <v>18399</v>
      </c>
      <c r="L18408" s="50">
        <v>1.7637381754980253E-3</v>
      </c>
      <c r="M18408" s="50">
        <v>1.7776113543697325E-3</v>
      </c>
      <c r="N18408" s="50">
        <v>5.1400000000000001E-2</v>
      </c>
      <c r="O18408" s="50">
        <v>5.1400000000000001E-2</v>
      </c>
      <c r="R18408" s="59"/>
    </row>
    <row r="18409" spans="11:18" x14ac:dyDescent="0.2">
      <c r="K18409" s="17">
        <v>18400</v>
      </c>
      <c r="L18409" s="50">
        <v>1.7716449977905082E-3</v>
      </c>
      <c r="M18409" s="50">
        <v>1.7858586513443484E-3</v>
      </c>
      <c r="N18409" s="50">
        <v>5.2600000000000001E-2</v>
      </c>
      <c r="O18409" s="50">
        <v>5.28E-2</v>
      </c>
      <c r="R18409" s="59"/>
    </row>
    <row r="18410" spans="11:18" x14ac:dyDescent="0.2">
      <c r="K18410" s="17">
        <v>18401</v>
      </c>
      <c r="L18410" s="50">
        <v>1.7615959457184009E-3</v>
      </c>
      <c r="M18410" s="50">
        <v>1.7753092686365836E-3</v>
      </c>
      <c r="N18410" s="50">
        <v>5.0599999999999999E-2</v>
      </c>
      <c r="O18410" s="50">
        <v>5.0999999999999997E-2</v>
      </c>
      <c r="R18410" s="59"/>
    </row>
    <row r="18411" spans="11:18" x14ac:dyDescent="0.2">
      <c r="K18411" s="17">
        <v>18402</v>
      </c>
      <c r="L18411" s="50">
        <v>1.7753014723648445E-3</v>
      </c>
      <c r="M18411" s="50">
        <v>1.7890639600372264E-3</v>
      </c>
      <c r="N18411" s="50">
        <v>5.0599999999999999E-2</v>
      </c>
      <c r="O18411" s="50">
        <v>5.1400000000000001E-2</v>
      </c>
      <c r="R18411" s="59"/>
    </row>
    <row r="18412" spans="11:18" x14ac:dyDescent="0.2">
      <c r="K18412" s="17">
        <v>18403</v>
      </c>
      <c r="L18412" s="50">
        <v>1.4834115037030398E-3</v>
      </c>
      <c r="M18412" s="50">
        <v>1.495944262156984E-3</v>
      </c>
      <c r="N18412" s="50">
        <v>4.6399999999999997E-2</v>
      </c>
      <c r="O18412" s="50">
        <v>4.6800000000000001E-2</v>
      </c>
      <c r="R18412" s="59"/>
    </row>
    <row r="18413" spans="11:18" x14ac:dyDescent="0.2">
      <c r="K18413" s="17">
        <v>18404</v>
      </c>
      <c r="L18413" s="50">
        <v>1.7352720561471856E-3</v>
      </c>
      <c r="M18413" s="50">
        <v>1.7491293191792708E-3</v>
      </c>
      <c r="N18413" s="50">
        <v>5.0999999999999997E-2</v>
      </c>
      <c r="O18413" s="50">
        <v>5.1799999999999999E-2</v>
      </c>
      <c r="R18413" s="59"/>
    </row>
    <row r="18414" spans="11:18" x14ac:dyDescent="0.2">
      <c r="K18414" s="17">
        <v>18405</v>
      </c>
      <c r="L18414" s="50">
        <v>1.6955854045053258E-3</v>
      </c>
      <c r="M18414" s="50">
        <v>1.7088789975383634E-3</v>
      </c>
      <c r="N18414" s="50">
        <v>4.9000000000000002E-2</v>
      </c>
      <c r="O18414" s="50">
        <v>4.9799999999999997E-2</v>
      </c>
      <c r="R18414" s="59"/>
    </row>
    <row r="18415" spans="11:18" x14ac:dyDescent="0.2">
      <c r="K18415" s="17">
        <v>18406</v>
      </c>
      <c r="L18415" s="50">
        <v>1.7980455632905169E-3</v>
      </c>
      <c r="M18415" s="50">
        <v>1.8109288341940867E-3</v>
      </c>
      <c r="N18415" s="50">
        <v>4.7199999999999999E-2</v>
      </c>
      <c r="O18415" s="50">
        <v>4.7800000000000002E-2</v>
      </c>
      <c r="R18415" s="59"/>
    </row>
    <row r="18416" spans="11:18" x14ac:dyDescent="0.2">
      <c r="K18416" s="17">
        <v>18407</v>
      </c>
      <c r="L18416" s="50">
        <v>1.7217820678631372E-3</v>
      </c>
      <c r="M18416" s="50">
        <v>1.734767057754329E-3</v>
      </c>
      <c r="N18416" s="50">
        <v>4.7600000000000003E-2</v>
      </c>
      <c r="O18416" s="50">
        <v>4.82E-2</v>
      </c>
      <c r="R18416" s="59"/>
    </row>
    <row r="18417" spans="11:18" x14ac:dyDescent="0.2">
      <c r="K18417" s="17">
        <v>18408</v>
      </c>
      <c r="L18417" s="50">
        <v>1.857269607395321E-3</v>
      </c>
      <c r="M18417" s="50">
        <v>1.8710845665108316E-3</v>
      </c>
      <c r="N18417" s="50">
        <v>5.0799999999999998E-2</v>
      </c>
      <c r="O18417" s="50">
        <v>5.1400000000000001E-2</v>
      </c>
      <c r="R18417" s="59"/>
    </row>
    <row r="18418" spans="11:18" x14ac:dyDescent="0.2">
      <c r="K18418" s="17">
        <v>18409</v>
      </c>
      <c r="L18418" s="50">
        <v>1.930548809154671E-3</v>
      </c>
      <c r="M18418" s="50">
        <v>1.9447159706066752E-3</v>
      </c>
      <c r="N18418" s="50">
        <v>5.2200000000000003E-2</v>
      </c>
      <c r="O18418" s="50">
        <v>5.2400000000000002E-2</v>
      </c>
      <c r="R18418" s="59"/>
    </row>
    <row r="18419" spans="11:18" x14ac:dyDescent="0.2">
      <c r="K18419" s="17">
        <v>18410</v>
      </c>
      <c r="L18419" s="50">
        <v>1.5232482095858795E-3</v>
      </c>
      <c r="M18419" s="50">
        <v>1.5365235406019845E-3</v>
      </c>
      <c r="N18419" s="50">
        <v>4.9200000000000001E-2</v>
      </c>
      <c r="O18419" s="50">
        <v>4.9399999999999999E-2</v>
      </c>
      <c r="R18419" s="59"/>
    </row>
    <row r="18420" spans="11:18" x14ac:dyDescent="0.2">
      <c r="K18420" s="17">
        <v>18411</v>
      </c>
      <c r="L18420" s="50">
        <v>1.7370607408223719E-3</v>
      </c>
      <c r="M18420" s="50">
        <v>1.7510083877871683E-3</v>
      </c>
      <c r="N18420" s="50">
        <v>5.16E-2</v>
      </c>
      <c r="O18420" s="50">
        <v>5.1799999999999999E-2</v>
      </c>
      <c r="R18420" s="59"/>
    </row>
    <row r="18421" spans="11:18" x14ac:dyDescent="0.2">
      <c r="K18421" s="17">
        <v>18412</v>
      </c>
      <c r="L18421" s="50">
        <v>1.7633939380258471E-3</v>
      </c>
      <c r="M18421" s="50">
        <v>1.7779146133637073E-3</v>
      </c>
      <c r="N18421" s="50">
        <v>5.3800000000000001E-2</v>
      </c>
      <c r="O18421" s="50">
        <v>5.3999999999999999E-2</v>
      </c>
      <c r="R18421" s="59"/>
    </row>
    <row r="18422" spans="11:18" x14ac:dyDescent="0.2">
      <c r="K18422" s="17">
        <v>18413</v>
      </c>
      <c r="L18422" s="50">
        <v>1.6122863790513989E-3</v>
      </c>
      <c r="M18422" s="50">
        <v>1.625663414393221E-3</v>
      </c>
      <c r="N18422" s="50">
        <v>4.9399999999999999E-2</v>
      </c>
      <c r="O18422" s="50">
        <v>4.9799999999999997E-2</v>
      </c>
      <c r="R18422" s="59"/>
    </row>
    <row r="18423" spans="11:18" x14ac:dyDescent="0.2">
      <c r="K18423" s="17">
        <v>18414</v>
      </c>
      <c r="L18423" s="50">
        <v>1.8149345193469817E-3</v>
      </c>
      <c r="M18423" s="50">
        <v>1.8292452323508698E-3</v>
      </c>
      <c r="N18423" s="50">
        <v>5.28E-2</v>
      </c>
      <c r="O18423" s="50">
        <v>5.3400000000000003E-2</v>
      </c>
      <c r="R18423" s="59"/>
    </row>
    <row r="18424" spans="11:18" x14ac:dyDescent="0.2">
      <c r="K18424" s="17">
        <v>18415</v>
      </c>
      <c r="L18424" s="50">
        <v>1.7271556811305595E-3</v>
      </c>
      <c r="M18424" s="50">
        <v>1.7406187504137546E-3</v>
      </c>
      <c r="N18424" s="50">
        <v>4.9599999999999998E-2</v>
      </c>
      <c r="O18424" s="50">
        <v>5.04E-2</v>
      </c>
      <c r="R18424" s="59"/>
    </row>
    <row r="18425" spans="11:18" x14ac:dyDescent="0.2">
      <c r="K18425" s="17">
        <v>18416</v>
      </c>
      <c r="L18425" s="50">
        <v>1.6539780757798986E-3</v>
      </c>
      <c r="M18425" s="50">
        <v>1.6685424781749895E-3</v>
      </c>
      <c r="N18425" s="50">
        <v>5.4199999999999998E-2</v>
      </c>
      <c r="O18425" s="50">
        <v>5.4399999999999997E-2</v>
      </c>
      <c r="R18425" s="59"/>
    </row>
    <row r="18426" spans="11:18" x14ac:dyDescent="0.2">
      <c r="K18426" s="17">
        <v>18417</v>
      </c>
      <c r="L18426" s="50">
        <v>1.6978356528054039E-3</v>
      </c>
      <c r="M18426" s="50">
        <v>1.7121527689695942E-3</v>
      </c>
      <c r="N18426" s="50">
        <v>5.3199999999999997E-2</v>
      </c>
      <c r="O18426" s="50">
        <v>5.3199999999999997E-2</v>
      </c>
      <c r="R18426" s="59"/>
    </row>
    <row r="18427" spans="11:18" x14ac:dyDescent="0.2">
      <c r="K18427" s="17">
        <v>18418</v>
      </c>
      <c r="L18427" s="50">
        <v>1.8468785229653764E-3</v>
      </c>
      <c r="M18427" s="50">
        <v>1.8619174079803663E-3</v>
      </c>
      <c r="N18427" s="50">
        <v>5.5599999999999997E-2</v>
      </c>
      <c r="O18427" s="50">
        <v>5.6000000000000001E-2</v>
      </c>
      <c r="R18427" s="59"/>
    </row>
    <row r="18428" spans="11:18" x14ac:dyDescent="0.2">
      <c r="K18428" s="17">
        <v>18419</v>
      </c>
      <c r="L18428" s="50">
        <v>1.4459804306488396E-3</v>
      </c>
      <c r="M18428" s="50">
        <v>1.4584561072601017E-3</v>
      </c>
      <c r="N18428" s="50">
        <v>4.6399999999999997E-2</v>
      </c>
      <c r="O18428" s="50">
        <v>4.6399999999999997E-2</v>
      </c>
      <c r="R18428" s="59"/>
    </row>
    <row r="18429" spans="11:18" x14ac:dyDescent="0.2">
      <c r="K18429" s="17">
        <v>18420</v>
      </c>
      <c r="L18429" s="50">
        <v>1.8158441536345305E-3</v>
      </c>
      <c r="M18429" s="50">
        <v>1.8293356015212502E-3</v>
      </c>
      <c r="N18429" s="50">
        <v>4.9599999999999998E-2</v>
      </c>
      <c r="O18429" s="50">
        <v>0.05</v>
      </c>
      <c r="R18429" s="59"/>
    </row>
    <row r="18430" spans="11:18" x14ac:dyDescent="0.2">
      <c r="K18430" s="17">
        <v>18421</v>
      </c>
      <c r="L18430" s="50">
        <v>1.8330370938348666E-3</v>
      </c>
      <c r="M18430" s="50">
        <v>1.8466364099339377E-3</v>
      </c>
      <c r="N18430" s="50">
        <v>0.05</v>
      </c>
      <c r="O18430" s="50">
        <v>5.04E-2</v>
      </c>
      <c r="R18430" s="59"/>
    </row>
    <row r="18431" spans="11:18" x14ac:dyDescent="0.2">
      <c r="K18431" s="17">
        <v>18422</v>
      </c>
      <c r="L18431" s="50">
        <v>1.4916124326229024E-3</v>
      </c>
      <c r="M18431" s="50">
        <v>1.5045006361686097E-3</v>
      </c>
      <c r="N18431" s="50">
        <v>4.7600000000000003E-2</v>
      </c>
      <c r="O18431" s="50">
        <v>4.8000000000000001E-2</v>
      </c>
      <c r="R18431" s="59"/>
    </row>
    <row r="18432" spans="11:18" x14ac:dyDescent="0.2">
      <c r="K18432" s="17">
        <v>18423</v>
      </c>
      <c r="L18432" s="50">
        <v>1.5451819755393471E-3</v>
      </c>
      <c r="M18432" s="50">
        <v>1.5578453926139411E-3</v>
      </c>
      <c r="N18432" s="50">
        <v>4.7E-2</v>
      </c>
      <c r="O18432" s="50">
        <v>4.7E-2</v>
      </c>
      <c r="R18432" s="59"/>
    </row>
    <row r="18433" spans="11:18" x14ac:dyDescent="0.2">
      <c r="K18433" s="17">
        <v>18424</v>
      </c>
      <c r="L18433" s="50">
        <v>1.8955076572123749E-3</v>
      </c>
      <c r="M18433" s="50">
        <v>1.9095318775769318E-3</v>
      </c>
      <c r="N18433" s="50">
        <v>5.16E-2</v>
      </c>
      <c r="O18433" s="50">
        <v>5.1999999999999998E-2</v>
      </c>
      <c r="R18433" s="59"/>
    </row>
    <row r="18434" spans="11:18" x14ac:dyDescent="0.2">
      <c r="K18434" s="17">
        <v>18425</v>
      </c>
      <c r="L18434" s="50">
        <v>1.8082092709944756E-3</v>
      </c>
      <c r="M18434" s="50">
        <v>1.8230798983197864E-3</v>
      </c>
      <c r="N18434" s="50">
        <v>5.5199999999999999E-2</v>
      </c>
      <c r="O18434" s="50">
        <v>5.5199999999999999E-2</v>
      </c>
      <c r="R18434" s="59"/>
    </row>
    <row r="18435" spans="11:18" x14ac:dyDescent="0.2">
      <c r="K18435" s="17">
        <v>18426</v>
      </c>
      <c r="L18435" s="50">
        <v>1.6009357424066888E-3</v>
      </c>
      <c r="M18435" s="50">
        <v>1.6141864764842157E-3</v>
      </c>
      <c r="N18435" s="50">
        <v>4.9200000000000001E-2</v>
      </c>
      <c r="O18435" s="50">
        <v>4.9200000000000001E-2</v>
      </c>
      <c r="R18435" s="59"/>
    </row>
    <row r="18436" spans="11:18" x14ac:dyDescent="0.2">
      <c r="K18436" s="17">
        <v>18427</v>
      </c>
      <c r="L18436" s="50">
        <v>1.7517963313284555E-3</v>
      </c>
      <c r="M18436" s="50">
        <v>1.7650092075766953E-3</v>
      </c>
      <c r="N18436" s="50">
        <v>4.8800000000000003E-2</v>
      </c>
      <c r="O18436" s="50">
        <v>4.9000000000000002E-2</v>
      </c>
      <c r="R18436" s="59"/>
    </row>
    <row r="18437" spans="11:18" x14ac:dyDescent="0.2">
      <c r="K18437" s="17">
        <v>18428</v>
      </c>
      <c r="L18437" s="50">
        <v>1.9345454646065971E-3</v>
      </c>
      <c r="M18437" s="50">
        <v>1.9487755643536719E-3</v>
      </c>
      <c r="N18437" s="50">
        <v>5.2200000000000003E-2</v>
      </c>
      <c r="O18437" s="50">
        <v>5.28E-2</v>
      </c>
      <c r="R18437" s="59"/>
    </row>
    <row r="18438" spans="11:18" x14ac:dyDescent="0.2">
      <c r="K18438" s="17">
        <v>18429</v>
      </c>
      <c r="L18438" s="50">
        <v>1.5585871519438904E-3</v>
      </c>
      <c r="M18438" s="50">
        <v>1.5714368940834898E-3</v>
      </c>
      <c r="N18438" s="50">
        <v>4.7399999999999998E-2</v>
      </c>
      <c r="O18438" s="50">
        <v>4.8000000000000001E-2</v>
      </c>
      <c r="R18438" s="59"/>
    </row>
    <row r="18439" spans="11:18" x14ac:dyDescent="0.2">
      <c r="K18439" s="17">
        <v>18430</v>
      </c>
      <c r="L18439" s="50">
        <v>1.4446706956557438E-3</v>
      </c>
      <c r="M18439" s="50">
        <v>1.4574289575057836E-3</v>
      </c>
      <c r="N18439" s="50">
        <v>4.7399999999999998E-2</v>
      </c>
      <c r="O18439" s="50">
        <v>4.7600000000000003E-2</v>
      </c>
      <c r="R18439" s="59"/>
    </row>
    <row r="18440" spans="11:18" x14ac:dyDescent="0.2">
      <c r="K18440" s="17">
        <v>18431</v>
      </c>
      <c r="L18440" s="50">
        <v>1.845396845298739E-3</v>
      </c>
      <c r="M18440" s="50">
        <v>1.858779527994593E-3</v>
      </c>
      <c r="N18440" s="50">
        <v>4.9399999999999999E-2</v>
      </c>
      <c r="O18440" s="50">
        <v>4.9399999999999999E-2</v>
      </c>
      <c r="R18440" s="59"/>
    </row>
    <row r="18441" spans="11:18" x14ac:dyDescent="0.2">
      <c r="K18441" s="17">
        <v>18432</v>
      </c>
      <c r="L18441" s="50">
        <v>1.4317667897013663E-3</v>
      </c>
      <c r="M18441" s="50">
        <v>1.4443136285843231E-3</v>
      </c>
      <c r="N18441" s="50">
        <v>4.6600000000000003E-2</v>
      </c>
      <c r="O18441" s="50">
        <v>4.7E-2</v>
      </c>
      <c r="R18441" s="59"/>
    </row>
    <row r="18442" spans="11:18" x14ac:dyDescent="0.2">
      <c r="K18442" s="17">
        <v>18433</v>
      </c>
      <c r="L18442" s="50">
        <v>1.6524434332619326E-3</v>
      </c>
      <c r="M18442" s="50">
        <v>1.6660524244076825E-3</v>
      </c>
      <c r="N18442" s="50">
        <v>5.04E-2</v>
      </c>
      <c r="O18442" s="50">
        <v>5.0599999999999999E-2</v>
      </c>
      <c r="R18442" s="59"/>
    </row>
    <row r="18443" spans="11:18" x14ac:dyDescent="0.2">
      <c r="K18443" s="17">
        <v>18434</v>
      </c>
      <c r="L18443" s="50">
        <v>1.7515378644068875E-3</v>
      </c>
      <c r="M18443" s="50">
        <v>1.7657743950145076E-3</v>
      </c>
      <c r="N18443" s="50">
        <v>5.2600000000000001E-2</v>
      </c>
      <c r="O18443" s="50">
        <v>5.3199999999999997E-2</v>
      </c>
      <c r="R18443" s="59"/>
    </row>
    <row r="18444" spans="11:18" x14ac:dyDescent="0.2">
      <c r="K18444" s="17">
        <v>18435</v>
      </c>
      <c r="L18444" s="50">
        <v>1.7136658812020712E-3</v>
      </c>
      <c r="M18444" s="50">
        <v>1.7260794574456345E-3</v>
      </c>
      <c r="N18444" s="50">
        <v>4.58E-2</v>
      </c>
      <c r="O18444" s="50">
        <v>4.5999999999999999E-2</v>
      </c>
      <c r="R18444" s="59"/>
    </row>
    <row r="18445" spans="11:18" x14ac:dyDescent="0.2">
      <c r="K18445" s="17">
        <v>18436</v>
      </c>
      <c r="L18445" s="50">
        <v>1.7307481322940913E-3</v>
      </c>
      <c r="M18445" s="50">
        <v>1.7456690780718049E-3</v>
      </c>
      <c r="N18445" s="50">
        <v>5.5399999999999998E-2</v>
      </c>
      <c r="O18445" s="50">
        <v>5.5800000000000002E-2</v>
      </c>
      <c r="R18445" s="59"/>
    </row>
    <row r="18446" spans="11:18" x14ac:dyDescent="0.2">
      <c r="K18446" s="17">
        <v>18437</v>
      </c>
      <c r="L18446" s="50">
        <v>1.5715475792400025E-3</v>
      </c>
      <c r="M18446" s="50">
        <v>1.5849955865721332E-3</v>
      </c>
      <c r="N18446" s="50">
        <v>0.05</v>
      </c>
      <c r="O18446" s="50">
        <v>0.05</v>
      </c>
      <c r="R18446" s="59"/>
    </row>
    <row r="18447" spans="11:18" x14ac:dyDescent="0.2">
      <c r="K18447" s="17">
        <v>18438</v>
      </c>
      <c r="L18447" s="50">
        <v>1.6969955817742297E-3</v>
      </c>
      <c r="M18447" s="50">
        <v>1.7109659622288644E-3</v>
      </c>
      <c r="N18447" s="50">
        <v>5.16E-2</v>
      </c>
      <c r="O18447" s="50">
        <v>5.2200000000000003E-2</v>
      </c>
      <c r="R18447" s="59"/>
    </row>
    <row r="18448" spans="11:18" x14ac:dyDescent="0.2">
      <c r="K18448" s="17">
        <v>18439</v>
      </c>
      <c r="L18448" s="50">
        <v>1.7582660030329481E-3</v>
      </c>
      <c r="M18448" s="50">
        <v>1.7720468215363797E-3</v>
      </c>
      <c r="N18448" s="50">
        <v>5.0999999999999997E-2</v>
      </c>
      <c r="O18448" s="50">
        <v>5.1200000000000002E-2</v>
      </c>
      <c r="R18448" s="59"/>
    </row>
    <row r="18449" spans="11:18" x14ac:dyDescent="0.2">
      <c r="K18449" s="17">
        <v>18440</v>
      </c>
      <c r="L18449" s="50">
        <v>1.8666063064389181E-3</v>
      </c>
      <c r="M18449" s="50">
        <v>1.8804610895940908E-3</v>
      </c>
      <c r="N18449" s="50">
        <v>5.0999999999999997E-2</v>
      </c>
      <c r="O18449" s="50">
        <v>5.1200000000000002E-2</v>
      </c>
      <c r="R18449" s="59"/>
    </row>
    <row r="18450" spans="11:18" x14ac:dyDescent="0.2">
      <c r="K18450" s="17">
        <v>18441</v>
      </c>
      <c r="L18450" s="50">
        <v>1.7834385503466574E-3</v>
      </c>
      <c r="M18450" s="50">
        <v>1.7980198828288967E-3</v>
      </c>
      <c r="N18450" s="50">
        <v>5.3600000000000002E-2</v>
      </c>
      <c r="O18450" s="50">
        <v>5.4600000000000003E-2</v>
      </c>
      <c r="R18450" s="59"/>
    </row>
    <row r="18451" spans="11:18" x14ac:dyDescent="0.2">
      <c r="K18451" s="17">
        <v>18442</v>
      </c>
      <c r="L18451" s="50">
        <v>1.9481351053225225E-3</v>
      </c>
      <c r="M18451" s="50">
        <v>1.9627347054398505E-3</v>
      </c>
      <c r="N18451" s="50">
        <v>5.3600000000000002E-2</v>
      </c>
      <c r="O18451" s="50">
        <v>5.4199999999999998E-2</v>
      </c>
      <c r="R18451" s="59"/>
    </row>
    <row r="18452" spans="11:18" x14ac:dyDescent="0.2">
      <c r="K18452" s="17">
        <v>18443</v>
      </c>
      <c r="L18452" s="50">
        <v>1.7169295565640731E-3</v>
      </c>
      <c r="M18452" s="50">
        <v>1.730767620154528E-3</v>
      </c>
      <c r="N18452" s="50">
        <v>5.1200000000000002E-2</v>
      </c>
      <c r="O18452" s="50">
        <v>5.1400000000000001E-2</v>
      </c>
      <c r="R18452" s="59"/>
    </row>
    <row r="18453" spans="11:18" x14ac:dyDescent="0.2">
      <c r="K18453" s="17">
        <v>18444</v>
      </c>
      <c r="L18453" s="50">
        <v>1.6159635755435219E-3</v>
      </c>
      <c r="M18453" s="50">
        <v>1.6290526338171166E-3</v>
      </c>
      <c r="N18453" s="50">
        <v>4.82E-2</v>
      </c>
      <c r="O18453" s="50">
        <v>4.9000000000000002E-2</v>
      </c>
      <c r="R18453" s="59"/>
    </row>
    <row r="18454" spans="11:18" x14ac:dyDescent="0.2">
      <c r="K18454" s="17">
        <v>18445</v>
      </c>
      <c r="L18454" s="50">
        <v>1.623606531361711E-3</v>
      </c>
      <c r="M18454" s="50">
        <v>1.636968163269023E-3</v>
      </c>
      <c r="N18454" s="50">
        <v>4.9599999999999998E-2</v>
      </c>
      <c r="O18454" s="50">
        <v>4.9599999999999998E-2</v>
      </c>
      <c r="R18454" s="59"/>
    </row>
    <row r="18455" spans="11:18" x14ac:dyDescent="0.2">
      <c r="K18455" s="17">
        <v>18446</v>
      </c>
      <c r="L18455" s="50">
        <v>1.7172901610501906E-3</v>
      </c>
      <c r="M18455" s="50">
        <v>1.7312869908451794E-3</v>
      </c>
      <c r="N18455" s="50">
        <v>5.1799999999999999E-2</v>
      </c>
      <c r="O18455" s="50">
        <v>5.1999999999999998E-2</v>
      </c>
      <c r="R18455" s="59"/>
    </row>
    <row r="18456" spans="11:18" x14ac:dyDescent="0.2">
      <c r="K18456" s="17">
        <v>18447</v>
      </c>
      <c r="L18456" s="50">
        <v>1.8188496572874432E-3</v>
      </c>
      <c r="M18456" s="50">
        <v>1.8317063362862495E-3</v>
      </c>
      <c r="N18456" s="50">
        <v>4.7399999999999998E-2</v>
      </c>
      <c r="O18456" s="50">
        <v>4.7399999999999998E-2</v>
      </c>
      <c r="R18456" s="59"/>
    </row>
    <row r="18457" spans="11:18" x14ac:dyDescent="0.2">
      <c r="K18457" s="17">
        <v>18448</v>
      </c>
      <c r="L18457" s="50">
        <v>1.6018725355437958E-3</v>
      </c>
      <c r="M18457" s="50">
        <v>1.6146654570014566E-3</v>
      </c>
      <c r="N18457" s="50">
        <v>4.7199999999999999E-2</v>
      </c>
      <c r="O18457" s="50">
        <v>4.7600000000000003E-2</v>
      </c>
      <c r="R18457" s="59"/>
    </row>
    <row r="18458" spans="11:18" x14ac:dyDescent="0.2">
      <c r="K18458" s="17">
        <v>18449</v>
      </c>
      <c r="L18458" s="50">
        <v>1.5603102389435488E-3</v>
      </c>
      <c r="M18458" s="50">
        <v>1.572978953611369E-3</v>
      </c>
      <c r="N18458" s="50">
        <v>4.6800000000000001E-2</v>
      </c>
      <c r="O18458" s="50">
        <v>4.7399999999999998E-2</v>
      </c>
      <c r="R18458" s="59"/>
    </row>
    <row r="18459" spans="11:18" x14ac:dyDescent="0.2">
      <c r="K18459" s="17">
        <v>18450</v>
      </c>
      <c r="L18459" s="50">
        <v>1.8438090892314676E-3</v>
      </c>
      <c r="M18459" s="50">
        <v>1.8577426419148406E-3</v>
      </c>
      <c r="N18459" s="50">
        <v>5.1400000000000001E-2</v>
      </c>
      <c r="O18459" s="50">
        <v>5.16E-2</v>
      </c>
      <c r="R18459" s="59"/>
    </row>
    <row r="18460" spans="11:18" x14ac:dyDescent="0.2">
      <c r="K18460" s="17">
        <v>18451</v>
      </c>
      <c r="L18460" s="50">
        <v>1.7532501640335927E-3</v>
      </c>
      <c r="M18460" s="50">
        <v>1.7662912441467019E-3</v>
      </c>
      <c r="N18460" s="50">
        <v>4.8000000000000001E-2</v>
      </c>
      <c r="O18460" s="50">
        <v>4.82E-2</v>
      </c>
      <c r="R18460" s="59"/>
    </row>
    <row r="18461" spans="11:18" x14ac:dyDescent="0.2">
      <c r="K18461" s="17">
        <v>18452</v>
      </c>
      <c r="L18461" s="50">
        <v>2.0583131440968815E-3</v>
      </c>
      <c r="M18461" s="50">
        <v>2.0737446358057858E-3</v>
      </c>
      <c r="N18461" s="50">
        <v>5.6800000000000003E-2</v>
      </c>
      <c r="O18461" s="50">
        <v>5.7200000000000001E-2</v>
      </c>
      <c r="R18461" s="59"/>
    </row>
    <row r="18462" spans="11:18" x14ac:dyDescent="0.2">
      <c r="K18462" s="17">
        <v>18453</v>
      </c>
      <c r="L18462" s="50">
        <v>1.8317448410860165E-3</v>
      </c>
      <c r="M18462" s="50">
        <v>1.8474150402918478E-3</v>
      </c>
      <c r="N18462" s="50">
        <v>5.8000000000000003E-2</v>
      </c>
      <c r="O18462" s="50">
        <v>5.8400000000000001E-2</v>
      </c>
      <c r="R18462" s="59"/>
    </row>
    <row r="18463" spans="11:18" x14ac:dyDescent="0.2">
      <c r="K18463" s="17">
        <v>18454</v>
      </c>
      <c r="L18463" s="50">
        <v>1.7549823623715741E-3</v>
      </c>
      <c r="M18463" s="50">
        <v>1.76840992566448E-3</v>
      </c>
      <c r="N18463" s="50">
        <v>4.9399999999999999E-2</v>
      </c>
      <c r="O18463" s="50">
        <v>4.9799999999999997E-2</v>
      </c>
      <c r="R18463" s="59"/>
    </row>
    <row r="18464" spans="11:18" x14ac:dyDescent="0.2">
      <c r="K18464" s="17">
        <v>18455</v>
      </c>
      <c r="L18464" s="50">
        <v>1.8420826430699847E-3</v>
      </c>
      <c r="M18464" s="50">
        <v>1.8558805627341684E-3</v>
      </c>
      <c r="N18464" s="50">
        <v>5.0999999999999997E-2</v>
      </c>
      <c r="O18464" s="50">
        <v>5.1200000000000002E-2</v>
      </c>
      <c r="R18464" s="59"/>
    </row>
    <row r="18465" spans="11:18" x14ac:dyDescent="0.2">
      <c r="K18465" s="17">
        <v>18456</v>
      </c>
      <c r="L18465" s="50">
        <v>1.9941751741131657E-3</v>
      </c>
      <c r="M18465" s="50">
        <v>2.0097001139657202E-3</v>
      </c>
      <c r="N18465" s="50">
        <v>5.7200000000000001E-2</v>
      </c>
      <c r="O18465" s="50">
        <v>5.7599999999999998E-2</v>
      </c>
      <c r="R18465" s="59"/>
    </row>
    <row r="18466" spans="11:18" x14ac:dyDescent="0.2">
      <c r="K18466" s="17">
        <v>18457</v>
      </c>
      <c r="L18466" s="50">
        <v>1.4190517297802037E-3</v>
      </c>
      <c r="M18466" s="50">
        <v>1.4314566074417852E-3</v>
      </c>
      <c r="N18466" s="50">
        <v>4.5600000000000002E-2</v>
      </c>
      <c r="O18466" s="50">
        <v>4.6399999999999997E-2</v>
      </c>
      <c r="R18466" s="59"/>
    </row>
    <row r="18467" spans="11:18" x14ac:dyDescent="0.2">
      <c r="K18467" s="17">
        <v>18458</v>
      </c>
      <c r="L18467" s="50">
        <v>1.7661865257289299E-3</v>
      </c>
      <c r="M18467" s="50">
        <v>1.7806194986538209E-3</v>
      </c>
      <c r="N18467" s="50">
        <v>5.3400000000000003E-2</v>
      </c>
      <c r="O18467" s="50">
        <v>5.3600000000000002E-2</v>
      </c>
      <c r="R18467" s="59"/>
    </row>
    <row r="18468" spans="11:18" x14ac:dyDescent="0.2">
      <c r="K18468" s="17">
        <v>18459</v>
      </c>
      <c r="L18468" s="50">
        <v>1.6106016999033279E-3</v>
      </c>
      <c r="M18468" s="50">
        <v>1.6238740599736911E-3</v>
      </c>
      <c r="N18468" s="50">
        <v>4.9200000000000001E-2</v>
      </c>
      <c r="O18468" s="50">
        <v>4.9399999999999999E-2</v>
      </c>
      <c r="R18468" s="59"/>
    </row>
    <row r="18469" spans="11:18" x14ac:dyDescent="0.2">
      <c r="K18469" s="17">
        <v>18460</v>
      </c>
      <c r="L18469" s="50">
        <v>1.7801225007840742E-3</v>
      </c>
      <c r="M18469" s="50">
        <v>1.7947769945781183E-3</v>
      </c>
      <c r="N18469" s="50">
        <v>5.4399999999999997E-2</v>
      </c>
      <c r="O18469" s="50">
        <v>5.4399999999999997E-2</v>
      </c>
      <c r="R18469" s="59"/>
    </row>
    <row r="18470" spans="11:18" x14ac:dyDescent="0.2">
      <c r="K18470" s="17">
        <v>18461</v>
      </c>
      <c r="L18470" s="50">
        <v>1.6173453224860815E-3</v>
      </c>
      <c r="M18470" s="50">
        <v>1.6300636889825203E-3</v>
      </c>
      <c r="N18470" s="50">
        <v>4.6800000000000001E-2</v>
      </c>
      <c r="O18470" s="50">
        <v>4.7199999999999999E-2</v>
      </c>
      <c r="R18470" s="59"/>
    </row>
    <row r="18471" spans="11:18" x14ac:dyDescent="0.2">
      <c r="K18471" s="17">
        <v>18462</v>
      </c>
      <c r="L18471" s="50">
        <v>1.7770162844414536E-3</v>
      </c>
      <c r="M18471" s="50">
        <v>1.7907607103218308E-3</v>
      </c>
      <c r="N18471" s="50">
        <v>5.0799999999999998E-2</v>
      </c>
      <c r="O18471" s="50">
        <v>5.0999999999999997E-2</v>
      </c>
      <c r="R18471" s="59"/>
    </row>
    <row r="18472" spans="11:18" x14ac:dyDescent="0.2">
      <c r="K18472" s="17">
        <v>18463</v>
      </c>
      <c r="L18472" s="50">
        <v>1.5841351655624697E-3</v>
      </c>
      <c r="M18472" s="50">
        <v>1.597742125194894E-3</v>
      </c>
      <c r="N18472" s="50">
        <v>5.04E-2</v>
      </c>
      <c r="O18472" s="50">
        <v>5.0599999999999999E-2</v>
      </c>
      <c r="R18472" s="59"/>
    </row>
    <row r="18473" spans="11:18" x14ac:dyDescent="0.2">
      <c r="K18473" s="17">
        <v>18464</v>
      </c>
      <c r="L18473" s="50">
        <v>1.8914633398993928E-3</v>
      </c>
      <c r="M18473" s="50">
        <v>1.905844758366069E-3</v>
      </c>
      <c r="N18473" s="50">
        <v>5.2999999999999999E-2</v>
      </c>
      <c r="O18473" s="50">
        <v>5.3400000000000003E-2</v>
      </c>
      <c r="R18473" s="59"/>
    </row>
    <row r="18474" spans="11:18" x14ac:dyDescent="0.2">
      <c r="K18474" s="17">
        <v>18465</v>
      </c>
      <c r="L18474" s="50">
        <v>1.7813616959692787E-3</v>
      </c>
      <c r="M18474" s="50">
        <v>1.7944019318968528E-3</v>
      </c>
      <c r="N18474" s="50">
        <v>4.8000000000000001E-2</v>
      </c>
      <c r="O18474" s="50">
        <v>4.82E-2</v>
      </c>
      <c r="R18474" s="59"/>
    </row>
    <row r="18475" spans="11:18" x14ac:dyDescent="0.2">
      <c r="K18475" s="17">
        <v>18466</v>
      </c>
      <c r="L18475" s="50">
        <v>1.7919061371773999E-3</v>
      </c>
      <c r="M18475" s="50">
        <v>1.8052010458364568E-3</v>
      </c>
      <c r="N18475" s="50">
        <v>4.9000000000000002E-2</v>
      </c>
      <c r="O18475" s="50">
        <v>4.9200000000000001E-2</v>
      </c>
      <c r="R18475" s="59"/>
    </row>
    <row r="18476" spans="11:18" x14ac:dyDescent="0.2">
      <c r="K18476" s="17">
        <v>18467</v>
      </c>
      <c r="L18476" s="50">
        <v>1.7187474630256886E-3</v>
      </c>
      <c r="M18476" s="50">
        <v>1.7329192306043116E-3</v>
      </c>
      <c r="N18476" s="50">
        <v>5.2200000000000003E-2</v>
      </c>
      <c r="O18476" s="50">
        <v>5.3199999999999997E-2</v>
      </c>
      <c r="R18476" s="59"/>
    </row>
    <row r="18477" spans="11:18" x14ac:dyDescent="0.2">
      <c r="K18477" s="17">
        <v>18468</v>
      </c>
      <c r="L18477" s="50">
        <v>1.8482268326009681E-3</v>
      </c>
      <c r="M18477" s="50">
        <v>1.8620878673091883E-3</v>
      </c>
      <c r="N18477" s="50">
        <v>5.0999999999999997E-2</v>
      </c>
      <c r="O18477" s="50">
        <v>5.1400000000000001E-2</v>
      </c>
      <c r="R18477" s="59"/>
    </row>
    <row r="18478" spans="11:18" x14ac:dyDescent="0.2">
      <c r="K18478" s="17">
        <v>18469</v>
      </c>
      <c r="L18478" s="50">
        <v>1.8474996202891354E-3</v>
      </c>
      <c r="M18478" s="50">
        <v>1.8613847805601252E-3</v>
      </c>
      <c r="N18478" s="50">
        <v>5.1200000000000002E-2</v>
      </c>
      <c r="O18478" s="50">
        <v>5.16E-2</v>
      </c>
      <c r="R18478" s="59"/>
    </row>
    <row r="18479" spans="11:18" x14ac:dyDescent="0.2">
      <c r="K18479" s="17">
        <v>18470</v>
      </c>
      <c r="L18479" s="50">
        <v>1.8199885199798355E-3</v>
      </c>
      <c r="M18479" s="50">
        <v>1.8341285488891604E-3</v>
      </c>
      <c r="N18479" s="50">
        <v>5.2200000000000003E-2</v>
      </c>
      <c r="O18479" s="50">
        <v>5.2400000000000002E-2</v>
      </c>
      <c r="R18479" s="59"/>
    </row>
    <row r="18480" spans="11:18" x14ac:dyDescent="0.2">
      <c r="K18480" s="17">
        <v>18471</v>
      </c>
      <c r="L18480" s="50">
        <v>1.4878273797393983E-3</v>
      </c>
      <c r="M18480" s="50">
        <v>1.5000171692094015E-3</v>
      </c>
      <c r="N18480" s="50">
        <v>4.4999999999999998E-2</v>
      </c>
      <c r="O18480" s="50">
        <v>4.5400000000000003E-2</v>
      </c>
      <c r="R18480" s="59"/>
    </row>
    <row r="18481" spans="11:18" x14ac:dyDescent="0.2">
      <c r="K18481" s="17">
        <v>18472</v>
      </c>
      <c r="L18481" s="50">
        <v>1.8779305716448789E-3</v>
      </c>
      <c r="M18481" s="50">
        <v>1.8914992727342933E-3</v>
      </c>
      <c r="N18481" s="50">
        <v>0.05</v>
      </c>
      <c r="O18481" s="50">
        <v>5.0200000000000002E-2</v>
      </c>
      <c r="R18481" s="59"/>
    </row>
    <row r="18482" spans="11:18" x14ac:dyDescent="0.2">
      <c r="K18482" s="17">
        <v>18473</v>
      </c>
      <c r="L18482" s="50">
        <v>1.6137615807953368E-3</v>
      </c>
      <c r="M18482" s="50">
        <v>1.6281385981307633E-3</v>
      </c>
      <c r="N18482" s="50">
        <v>5.3400000000000003E-2</v>
      </c>
      <c r="O18482" s="50">
        <v>5.3600000000000002E-2</v>
      </c>
      <c r="R18482" s="59"/>
    </row>
    <row r="18483" spans="11:18" x14ac:dyDescent="0.2">
      <c r="K18483" s="17">
        <v>18474</v>
      </c>
      <c r="L18483" s="50">
        <v>1.7028061632431712E-3</v>
      </c>
      <c r="M18483" s="50">
        <v>1.7158649623734007E-3</v>
      </c>
      <c r="N18483" s="50">
        <v>4.8000000000000001E-2</v>
      </c>
      <c r="O18483" s="50">
        <v>4.8399999999999999E-2</v>
      </c>
      <c r="R18483" s="59"/>
    </row>
    <row r="18484" spans="11:18" x14ac:dyDescent="0.2">
      <c r="K18484" s="17">
        <v>18475</v>
      </c>
      <c r="L18484" s="50">
        <v>1.8149513965822017E-3</v>
      </c>
      <c r="M18484" s="50">
        <v>1.8302302923299449E-3</v>
      </c>
      <c r="N18484" s="50">
        <v>5.6399999999999999E-2</v>
      </c>
      <c r="O18484" s="50">
        <v>5.7200000000000001E-2</v>
      </c>
      <c r="R18484" s="59"/>
    </row>
    <row r="18485" spans="11:18" x14ac:dyDescent="0.2">
      <c r="K18485" s="17">
        <v>18476</v>
      </c>
      <c r="L18485" s="50">
        <v>1.8107442602390265E-3</v>
      </c>
      <c r="M18485" s="50">
        <v>1.8242825783084016E-3</v>
      </c>
      <c r="N18485" s="50">
        <v>0.05</v>
      </c>
      <c r="O18485" s="50">
        <v>5.0200000000000002E-2</v>
      </c>
      <c r="R18485" s="59"/>
    </row>
    <row r="18486" spans="11:18" x14ac:dyDescent="0.2">
      <c r="K18486" s="17">
        <v>18477</v>
      </c>
      <c r="L18486" s="50">
        <v>1.4729497648953316E-3</v>
      </c>
      <c r="M18486" s="50">
        <v>1.4859401426626643E-3</v>
      </c>
      <c r="N18486" s="50">
        <v>4.82E-2</v>
      </c>
      <c r="O18486" s="50">
        <v>4.8399999999999999E-2</v>
      </c>
      <c r="R18486" s="59"/>
    </row>
    <row r="18487" spans="11:18" x14ac:dyDescent="0.2">
      <c r="K18487" s="17">
        <v>18478</v>
      </c>
      <c r="L18487" s="50">
        <v>1.567351652122099E-3</v>
      </c>
      <c r="M18487" s="50">
        <v>1.5807840355263152E-3</v>
      </c>
      <c r="N18487" s="50">
        <v>4.9599999999999998E-2</v>
      </c>
      <c r="O18487" s="50">
        <v>0.05</v>
      </c>
      <c r="R18487" s="59"/>
    </row>
    <row r="18488" spans="11:18" x14ac:dyDescent="0.2">
      <c r="K18488" s="17">
        <v>18479</v>
      </c>
      <c r="L18488" s="50">
        <v>2.0567646402081851E-3</v>
      </c>
      <c r="M18488" s="50">
        <v>2.0722551803002802E-3</v>
      </c>
      <c r="N18488" s="50">
        <v>5.7000000000000002E-2</v>
      </c>
      <c r="O18488" s="50">
        <v>5.74E-2</v>
      </c>
      <c r="R18488" s="59"/>
    </row>
    <row r="18489" spans="11:18" x14ac:dyDescent="0.2">
      <c r="K18489" s="17">
        <v>18480</v>
      </c>
      <c r="L18489" s="50">
        <v>1.8515454504174347E-3</v>
      </c>
      <c r="M18489" s="50">
        <v>1.8656816936147237E-3</v>
      </c>
      <c r="N18489" s="50">
        <v>5.1999999999999998E-2</v>
      </c>
      <c r="O18489" s="50">
        <v>5.2600000000000001E-2</v>
      </c>
      <c r="R18489" s="59"/>
    </row>
    <row r="18490" spans="11:18" x14ac:dyDescent="0.2">
      <c r="K18490" s="17">
        <v>18481</v>
      </c>
      <c r="L18490" s="50">
        <v>1.7435840585570811E-3</v>
      </c>
      <c r="M18490" s="50">
        <v>1.7571894374849605E-3</v>
      </c>
      <c r="N18490" s="50">
        <v>5.0200000000000002E-2</v>
      </c>
      <c r="O18490" s="50">
        <v>5.04E-2</v>
      </c>
      <c r="R18490" s="59"/>
    </row>
    <row r="18491" spans="11:18" x14ac:dyDescent="0.2">
      <c r="K18491" s="17">
        <v>18482</v>
      </c>
      <c r="L18491" s="50">
        <v>1.5434864307010175E-3</v>
      </c>
      <c r="M18491" s="50">
        <v>1.5561415040469227E-3</v>
      </c>
      <c r="N18491" s="50">
        <v>4.6800000000000001E-2</v>
      </c>
      <c r="O18491" s="50">
        <v>4.7E-2</v>
      </c>
      <c r="R18491" s="59"/>
    </row>
    <row r="18492" spans="11:18" x14ac:dyDescent="0.2">
      <c r="K18492" s="17">
        <v>18483</v>
      </c>
      <c r="L18492" s="50">
        <v>1.8746157903459513E-3</v>
      </c>
      <c r="M18492" s="50">
        <v>1.8893530211405913E-3</v>
      </c>
      <c r="N18492" s="50">
        <v>5.4600000000000003E-2</v>
      </c>
      <c r="O18492" s="50">
        <v>5.4600000000000003E-2</v>
      </c>
      <c r="R18492" s="59"/>
    </row>
    <row r="18493" spans="11:18" x14ac:dyDescent="0.2">
      <c r="K18493" s="17">
        <v>18484</v>
      </c>
      <c r="L18493" s="50">
        <v>1.9397107937895888E-3</v>
      </c>
      <c r="M18493" s="50">
        <v>1.9545950299872179E-3</v>
      </c>
      <c r="N18493" s="50">
        <v>5.5E-2</v>
      </c>
      <c r="O18493" s="50">
        <v>5.5199999999999999E-2</v>
      </c>
      <c r="R18493" s="59"/>
    </row>
    <row r="18494" spans="11:18" x14ac:dyDescent="0.2">
      <c r="K18494" s="17">
        <v>18485</v>
      </c>
      <c r="L18494" s="50">
        <v>1.681104085355068E-3</v>
      </c>
      <c r="M18494" s="50">
        <v>1.6947281317043522E-3</v>
      </c>
      <c r="N18494" s="50">
        <v>5.04E-2</v>
      </c>
      <c r="O18494" s="50">
        <v>5.0599999999999999E-2</v>
      </c>
      <c r="R18494" s="59"/>
    </row>
    <row r="18495" spans="11:18" x14ac:dyDescent="0.2">
      <c r="K18495" s="17">
        <v>18486</v>
      </c>
      <c r="L18495" s="50">
        <v>1.822391550378536E-3</v>
      </c>
      <c r="M18495" s="50">
        <v>1.8366848532143487E-3</v>
      </c>
      <c r="N18495" s="50">
        <v>5.28E-2</v>
      </c>
      <c r="O18495" s="50">
        <v>5.2999999999999999E-2</v>
      </c>
      <c r="R18495" s="59"/>
    </row>
    <row r="18496" spans="11:18" x14ac:dyDescent="0.2">
      <c r="K18496" s="17">
        <v>18487</v>
      </c>
      <c r="L18496" s="50">
        <v>1.4299551274139868E-3</v>
      </c>
      <c r="M18496" s="50">
        <v>1.4429000137981618E-3</v>
      </c>
      <c r="N18496" s="50">
        <v>4.82E-2</v>
      </c>
      <c r="O18496" s="50">
        <v>4.8399999999999999E-2</v>
      </c>
      <c r="R18496" s="59"/>
    </row>
    <row r="18497" spans="11:18" x14ac:dyDescent="0.2">
      <c r="K18497" s="17">
        <v>18488</v>
      </c>
      <c r="L18497" s="50">
        <v>1.8084920129207021E-3</v>
      </c>
      <c r="M18497" s="50">
        <v>1.8219784616242706E-3</v>
      </c>
      <c r="N18497" s="50">
        <v>4.9599999999999998E-2</v>
      </c>
      <c r="O18497" s="50">
        <v>5.0200000000000002E-2</v>
      </c>
      <c r="R18497" s="59"/>
    </row>
    <row r="18498" spans="11:18" x14ac:dyDescent="0.2">
      <c r="K18498" s="17">
        <v>18489</v>
      </c>
      <c r="L18498" s="50">
        <v>1.804489121920881E-3</v>
      </c>
      <c r="M18498" s="50">
        <v>1.8181687562110502E-3</v>
      </c>
      <c r="N18498" s="50">
        <v>5.0599999999999999E-2</v>
      </c>
      <c r="O18498" s="50">
        <v>5.0599999999999999E-2</v>
      </c>
      <c r="R18498" s="59"/>
    </row>
    <row r="18499" spans="11:18" x14ac:dyDescent="0.2">
      <c r="K18499" s="17">
        <v>18490</v>
      </c>
      <c r="L18499" s="50">
        <v>1.7087244008960653E-3</v>
      </c>
      <c r="M18499" s="50">
        <v>1.7220938179578148E-3</v>
      </c>
      <c r="N18499" s="50">
        <v>4.9399999999999999E-2</v>
      </c>
      <c r="O18499" s="50">
        <v>4.9599999999999998E-2</v>
      </c>
      <c r="R18499" s="59"/>
    </row>
    <row r="18500" spans="11:18" x14ac:dyDescent="0.2">
      <c r="K18500" s="17">
        <v>18491</v>
      </c>
      <c r="L18500" s="50">
        <v>1.6538737244600793E-3</v>
      </c>
      <c r="M18500" s="50">
        <v>1.6674688174199578E-3</v>
      </c>
      <c r="N18500" s="50">
        <v>5.0200000000000002E-2</v>
      </c>
      <c r="O18500" s="50">
        <v>5.0799999999999998E-2</v>
      </c>
      <c r="R18500" s="59"/>
    </row>
    <row r="18501" spans="11:18" x14ac:dyDescent="0.2">
      <c r="K18501" s="17">
        <v>18492</v>
      </c>
      <c r="L18501" s="50">
        <v>1.6572377754831965E-3</v>
      </c>
      <c r="M18501" s="50">
        <v>1.6707656310996522E-3</v>
      </c>
      <c r="N18501" s="50">
        <v>5.0200000000000002E-2</v>
      </c>
      <c r="O18501" s="50">
        <v>5.0200000000000002E-2</v>
      </c>
      <c r="R18501" s="59"/>
    </row>
    <row r="18502" spans="11:18" x14ac:dyDescent="0.2">
      <c r="K18502" s="17">
        <v>18493</v>
      </c>
      <c r="L18502" s="50">
        <v>1.7351910186953457E-3</v>
      </c>
      <c r="M18502" s="50">
        <v>1.74957212217249E-3</v>
      </c>
      <c r="N18502" s="50">
        <v>5.3400000000000003E-2</v>
      </c>
      <c r="O18502" s="50">
        <v>5.3400000000000003E-2</v>
      </c>
      <c r="R18502" s="59"/>
    </row>
    <row r="18503" spans="11:18" x14ac:dyDescent="0.2">
      <c r="K18503" s="17">
        <v>18494</v>
      </c>
      <c r="L18503" s="50">
        <v>1.8735690055852391E-3</v>
      </c>
      <c r="M18503" s="50">
        <v>1.8874577781028286E-3</v>
      </c>
      <c r="N18503" s="50">
        <v>5.0999999999999997E-2</v>
      </c>
      <c r="O18503" s="50">
        <v>5.1400000000000001E-2</v>
      </c>
      <c r="R18503" s="59"/>
    </row>
    <row r="18504" spans="11:18" x14ac:dyDescent="0.2">
      <c r="K18504" s="17">
        <v>18495</v>
      </c>
      <c r="L18504" s="50">
        <v>1.6562135931601602E-3</v>
      </c>
      <c r="M18504" s="50">
        <v>1.6692452236960801E-3</v>
      </c>
      <c r="N18504" s="50">
        <v>4.82E-2</v>
      </c>
      <c r="O18504" s="50">
        <v>4.8599999999999997E-2</v>
      </c>
      <c r="R18504" s="59"/>
    </row>
    <row r="18505" spans="11:18" x14ac:dyDescent="0.2">
      <c r="K18505" s="17">
        <v>18496</v>
      </c>
      <c r="L18505" s="50">
        <v>1.4408689567253967E-3</v>
      </c>
      <c r="M18505" s="50">
        <v>1.4531510662319398E-3</v>
      </c>
      <c r="N18505" s="50">
        <v>4.5400000000000003E-2</v>
      </c>
      <c r="O18505" s="50">
        <v>4.58E-2</v>
      </c>
      <c r="R18505" s="59"/>
    </row>
    <row r="18506" spans="11:18" x14ac:dyDescent="0.2">
      <c r="K18506" s="17">
        <v>18497</v>
      </c>
      <c r="L18506" s="50">
        <v>1.6421872913694507E-3</v>
      </c>
      <c r="M18506" s="50">
        <v>1.655141186678296E-3</v>
      </c>
      <c r="N18506" s="50">
        <v>4.8000000000000001E-2</v>
      </c>
      <c r="O18506" s="50">
        <v>4.8000000000000001E-2</v>
      </c>
      <c r="R18506" s="59"/>
    </row>
    <row r="18507" spans="11:18" x14ac:dyDescent="0.2">
      <c r="K18507" s="17">
        <v>18498</v>
      </c>
      <c r="L18507" s="50">
        <v>1.8189422166183264E-3</v>
      </c>
      <c r="M18507" s="50">
        <v>1.8325427815748569E-3</v>
      </c>
      <c r="N18507" s="50">
        <v>5.0200000000000002E-2</v>
      </c>
      <c r="O18507" s="50">
        <v>5.0599999999999999E-2</v>
      </c>
      <c r="R18507" s="59"/>
    </row>
    <row r="18508" spans="11:18" x14ac:dyDescent="0.2">
      <c r="K18508" s="17">
        <v>18499</v>
      </c>
      <c r="L18508" s="50">
        <v>1.8371690489597118E-3</v>
      </c>
      <c r="M18508" s="50">
        <v>1.8514238985286506E-3</v>
      </c>
      <c r="N18508" s="50">
        <v>5.2600000000000001E-2</v>
      </c>
      <c r="O18508" s="50">
        <v>5.2999999999999999E-2</v>
      </c>
      <c r="R18508" s="59"/>
    </row>
    <row r="18509" spans="11:18" x14ac:dyDescent="0.2">
      <c r="K18509" s="17">
        <v>18500</v>
      </c>
      <c r="L18509" s="50">
        <v>1.6010974540798064E-3</v>
      </c>
      <c r="M18509" s="50">
        <v>1.6140378658462812E-3</v>
      </c>
      <c r="N18509" s="50">
        <v>4.8000000000000001E-2</v>
      </c>
      <c r="O18509" s="50">
        <v>4.8000000000000001E-2</v>
      </c>
      <c r="R18509" s="59"/>
    </row>
    <row r="18510" spans="11:18" x14ac:dyDescent="0.2">
      <c r="K18510" s="17">
        <v>18501</v>
      </c>
      <c r="L18510" s="50">
        <v>1.7420341135754504E-3</v>
      </c>
      <c r="M18510" s="50">
        <v>1.7551344339610051E-3</v>
      </c>
      <c r="N18510" s="50">
        <v>4.8399999999999999E-2</v>
      </c>
      <c r="O18510" s="50">
        <v>4.8599999999999997E-2</v>
      </c>
      <c r="R18510" s="59"/>
    </row>
    <row r="18511" spans="11:18" x14ac:dyDescent="0.2">
      <c r="K18511" s="17">
        <v>18502</v>
      </c>
      <c r="L18511" s="50">
        <v>1.6731977757123047E-3</v>
      </c>
      <c r="M18511" s="50">
        <v>1.6870985551766741E-3</v>
      </c>
      <c r="N18511" s="50">
        <v>5.1200000000000002E-2</v>
      </c>
      <c r="O18511" s="50">
        <v>5.1799999999999999E-2</v>
      </c>
      <c r="R18511" s="59"/>
    </row>
    <row r="18512" spans="11:18" x14ac:dyDescent="0.2">
      <c r="K18512" s="17">
        <v>18503</v>
      </c>
      <c r="L18512" s="50">
        <v>1.6808915372942411E-3</v>
      </c>
      <c r="M18512" s="50">
        <v>1.693831299232171E-3</v>
      </c>
      <c r="N18512" s="50">
        <v>4.7800000000000002E-2</v>
      </c>
      <c r="O18512" s="50">
        <v>4.82E-2</v>
      </c>
      <c r="R18512" s="59"/>
    </row>
    <row r="18513" spans="11:18" x14ac:dyDescent="0.2">
      <c r="K18513" s="17">
        <v>18504</v>
      </c>
      <c r="L18513" s="50">
        <v>1.6389965797907226E-3</v>
      </c>
      <c r="M18513" s="50">
        <v>1.6530044308723597E-3</v>
      </c>
      <c r="N18513" s="50">
        <v>5.1799999999999999E-2</v>
      </c>
      <c r="O18513" s="50">
        <v>5.2200000000000003E-2</v>
      </c>
      <c r="R18513" s="59"/>
    </row>
    <row r="18514" spans="11:18" x14ac:dyDescent="0.2">
      <c r="K18514" s="17">
        <v>18505</v>
      </c>
      <c r="L18514" s="50">
        <v>1.837489871850574E-3</v>
      </c>
      <c r="M18514" s="50">
        <v>1.8516802261181065E-3</v>
      </c>
      <c r="N18514" s="50">
        <v>5.2400000000000002E-2</v>
      </c>
      <c r="O18514" s="50">
        <v>5.2600000000000001E-2</v>
      </c>
      <c r="R18514" s="59"/>
    </row>
    <row r="18515" spans="11:18" x14ac:dyDescent="0.2">
      <c r="K18515" s="17">
        <v>18506</v>
      </c>
      <c r="L18515" s="50">
        <v>1.5844728206918009E-3</v>
      </c>
      <c r="M18515" s="50">
        <v>1.5971491309733352E-3</v>
      </c>
      <c r="N18515" s="50">
        <v>4.7E-2</v>
      </c>
      <c r="O18515" s="50">
        <v>4.7E-2</v>
      </c>
      <c r="R18515" s="59"/>
    </row>
    <row r="18516" spans="11:18" x14ac:dyDescent="0.2">
      <c r="K18516" s="17">
        <v>18507</v>
      </c>
      <c r="L18516" s="50">
        <v>2.1090588048125578E-3</v>
      </c>
      <c r="M18516" s="50">
        <v>2.1243779785383829E-3</v>
      </c>
      <c r="N18516" s="50">
        <v>5.6399999999999999E-2</v>
      </c>
      <c r="O18516" s="50">
        <v>5.6800000000000003E-2</v>
      </c>
      <c r="R18516" s="59"/>
    </row>
    <row r="18517" spans="11:18" x14ac:dyDescent="0.2">
      <c r="K18517" s="17">
        <v>18508</v>
      </c>
      <c r="L18517" s="50">
        <v>1.7798961906309938E-3</v>
      </c>
      <c r="M18517" s="50">
        <v>1.7928877705657108E-3</v>
      </c>
      <c r="N18517" s="50">
        <v>4.7800000000000002E-2</v>
      </c>
      <c r="O18517" s="50">
        <v>4.8399999999999999E-2</v>
      </c>
      <c r="R18517" s="59"/>
    </row>
    <row r="18518" spans="11:18" x14ac:dyDescent="0.2">
      <c r="K18518" s="17">
        <v>18509</v>
      </c>
      <c r="L18518" s="50">
        <v>1.7374226440898923E-3</v>
      </c>
      <c r="M18518" s="50">
        <v>1.7513092937572435E-3</v>
      </c>
      <c r="N18518" s="50">
        <v>5.0799999999999998E-2</v>
      </c>
      <c r="O18518" s="50">
        <v>5.1799999999999999E-2</v>
      </c>
      <c r="R18518" s="59"/>
    </row>
    <row r="18519" spans="11:18" x14ac:dyDescent="0.2">
      <c r="K18519" s="17">
        <v>18510</v>
      </c>
      <c r="L18519" s="50">
        <v>2.043919457028589E-3</v>
      </c>
      <c r="M18519" s="50">
        <v>2.058854430999305E-3</v>
      </c>
      <c r="N18519" s="50">
        <v>5.4600000000000003E-2</v>
      </c>
      <c r="O18519" s="50">
        <v>5.5399999999999998E-2</v>
      </c>
      <c r="R18519" s="59"/>
    </row>
    <row r="18520" spans="11:18" x14ac:dyDescent="0.2">
      <c r="K18520" s="17">
        <v>18511</v>
      </c>
      <c r="L18520" s="50">
        <v>1.5764928908460914E-3</v>
      </c>
      <c r="M18520" s="50">
        <v>1.5889237904492162E-3</v>
      </c>
      <c r="N18520" s="50">
        <v>4.58E-2</v>
      </c>
      <c r="O18520" s="50">
        <v>4.6199999999999998E-2</v>
      </c>
      <c r="R18520" s="59"/>
    </row>
    <row r="18521" spans="11:18" x14ac:dyDescent="0.2">
      <c r="K18521" s="17">
        <v>18512</v>
      </c>
      <c r="L18521" s="50">
        <v>2.0054434537018118E-3</v>
      </c>
      <c r="M18521" s="50">
        <v>2.0205857199206301E-3</v>
      </c>
      <c r="N18521" s="50">
        <v>5.6000000000000001E-2</v>
      </c>
      <c r="O18521" s="50">
        <v>5.6000000000000001E-2</v>
      </c>
      <c r="R18521" s="59"/>
    </row>
    <row r="18522" spans="11:18" x14ac:dyDescent="0.2">
      <c r="K18522" s="17">
        <v>18513</v>
      </c>
      <c r="L18522" s="50">
        <v>1.6252798600882507E-3</v>
      </c>
      <c r="M18522" s="50">
        <v>1.6384598546831254E-3</v>
      </c>
      <c r="N18522" s="50">
        <v>4.8599999999999997E-2</v>
      </c>
      <c r="O18522" s="50">
        <v>4.9200000000000001E-2</v>
      </c>
      <c r="R18522" s="59"/>
    </row>
    <row r="18523" spans="11:18" x14ac:dyDescent="0.2">
      <c r="K18523" s="17">
        <v>18514</v>
      </c>
      <c r="L18523" s="50">
        <v>1.696305893939208E-3</v>
      </c>
      <c r="M18523" s="50">
        <v>1.7116894219147947E-3</v>
      </c>
      <c r="N18523" s="50">
        <v>5.7200000000000001E-2</v>
      </c>
      <c r="O18523" s="50">
        <v>5.7599999999999998E-2</v>
      </c>
      <c r="R18523" s="59"/>
    </row>
    <row r="18524" spans="11:18" x14ac:dyDescent="0.2">
      <c r="K18524" s="17">
        <v>18515</v>
      </c>
      <c r="L18524" s="50">
        <v>1.6428444376974682E-3</v>
      </c>
      <c r="M18524" s="50">
        <v>1.6567286166532945E-3</v>
      </c>
      <c r="N18524" s="50">
        <v>5.1400000000000001E-2</v>
      </c>
      <c r="O18524" s="50">
        <v>5.16E-2</v>
      </c>
      <c r="R18524" s="59"/>
    </row>
    <row r="18525" spans="11:18" x14ac:dyDescent="0.2">
      <c r="K18525" s="17">
        <v>18516</v>
      </c>
      <c r="L18525" s="50">
        <v>1.6253085558264094E-3</v>
      </c>
      <c r="M18525" s="50">
        <v>1.6396018723785894E-3</v>
      </c>
      <c r="N18525" s="50">
        <v>5.3199999999999997E-2</v>
      </c>
      <c r="O18525" s="50">
        <v>5.3199999999999997E-2</v>
      </c>
      <c r="R18525" s="59"/>
    </row>
    <row r="18526" spans="11:18" x14ac:dyDescent="0.2">
      <c r="K18526" s="17">
        <v>18517</v>
      </c>
      <c r="L18526" s="50">
        <v>2.081703832353381E-3</v>
      </c>
      <c r="M18526" s="50">
        <v>2.0974287019420285E-3</v>
      </c>
      <c r="N18526" s="50">
        <v>5.8000000000000003E-2</v>
      </c>
      <c r="O18526" s="50">
        <v>5.8599999999999999E-2</v>
      </c>
      <c r="R18526" s="59"/>
    </row>
    <row r="18527" spans="11:18" x14ac:dyDescent="0.2">
      <c r="K18527" s="17">
        <v>18518</v>
      </c>
      <c r="L18527" s="50">
        <v>1.7468783006936636E-3</v>
      </c>
      <c r="M18527" s="50">
        <v>1.7606977533575381E-3</v>
      </c>
      <c r="N18527" s="50">
        <v>5.0799999999999998E-2</v>
      </c>
      <c r="O18527" s="50">
        <v>5.1400000000000001E-2</v>
      </c>
      <c r="R18527" s="59"/>
    </row>
    <row r="18528" spans="11:18" x14ac:dyDescent="0.2">
      <c r="K18528" s="17">
        <v>18519</v>
      </c>
      <c r="L18528" s="50">
        <v>1.7078746744743113E-3</v>
      </c>
      <c r="M18528" s="50">
        <v>1.7226115900930556E-3</v>
      </c>
      <c r="N18528" s="50">
        <v>5.4199999999999998E-2</v>
      </c>
      <c r="O18528" s="50">
        <v>5.5199999999999999E-2</v>
      </c>
      <c r="R18528" s="59"/>
    </row>
    <row r="18529" spans="11:18" x14ac:dyDescent="0.2">
      <c r="K18529" s="17">
        <v>18520</v>
      </c>
      <c r="L18529" s="50">
        <v>1.6817244661579448E-3</v>
      </c>
      <c r="M18529" s="50">
        <v>1.6958224178024214E-3</v>
      </c>
      <c r="N18529" s="50">
        <v>5.2200000000000003E-2</v>
      </c>
      <c r="O18529" s="50">
        <v>5.2400000000000002E-2</v>
      </c>
      <c r="R18529" s="59"/>
    </row>
    <row r="18530" spans="11:18" x14ac:dyDescent="0.2">
      <c r="K18530" s="17">
        <v>18521</v>
      </c>
      <c r="L18530" s="50">
        <v>1.6785529258843616E-3</v>
      </c>
      <c r="M18530" s="50">
        <v>1.6923981513982998E-3</v>
      </c>
      <c r="N18530" s="50">
        <v>5.1400000000000001E-2</v>
      </c>
      <c r="O18530" s="50">
        <v>5.1400000000000001E-2</v>
      </c>
      <c r="R18530" s="59"/>
    </row>
    <row r="18531" spans="11:18" x14ac:dyDescent="0.2">
      <c r="K18531" s="17">
        <v>18522</v>
      </c>
      <c r="L18531" s="50">
        <v>1.8862437301475183E-3</v>
      </c>
      <c r="M18531" s="50">
        <v>1.9009552296800174E-3</v>
      </c>
      <c r="N18531" s="50">
        <v>5.4399999999999997E-2</v>
      </c>
      <c r="O18531" s="50">
        <v>5.4600000000000003E-2</v>
      </c>
      <c r="R18531" s="59"/>
    </row>
    <row r="18532" spans="11:18" x14ac:dyDescent="0.2">
      <c r="K18532" s="17">
        <v>18523</v>
      </c>
      <c r="L18532" s="50">
        <v>1.6382637173603452E-3</v>
      </c>
      <c r="M18532" s="50">
        <v>1.6511919199122403E-3</v>
      </c>
      <c r="N18532" s="50">
        <v>4.7600000000000003E-2</v>
      </c>
      <c r="O18532" s="50">
        <v>4.8399999999999999E-2</v>
      </c>
      <c r="R18532" s="59"/>
    </row>
    <row r="18533" spans="11:18" x14ac:dyDescent="0.2">
      <c r="K18533" s="17">
        <v>18524</v>
      </c>
      <c r="L18533" s="50">
        <v>1.7729875690617436E-3</v>
      </c>
      <c r="M18533" s="50">
        <v>1.786791411274055E-3</v>
      </c>
      <c r="N18533" s="50">
        <v>5.0799999999999998E-2</v>
      </c>
      <c r="O18533" s="50">
        <v>5.1400000000000001E-2</v>
      </c>
      <c r="R18533" s="59"/>
    </row>
    <row r="18534" spans="11:18" x14ac:dyDescent="0.2">
      <c r="K18534" s="17">
        <v>18525</v>
      </c>
      <c r="L18534" s="50">
        <v>1.7223910708392847E-3</v>
      </c>
      <c r="M18534" s="50">
        <v>1.7358722052455572E-3</v>
      </c>
      <c r="N18534" s="50">
        <v>4.9399999999999999E-2</v>
      </c>
      <c r="O18534" s="50">
        <v>5.0200000000000002E-2</v>
      </c>
      <c r="R18534" s="59"/>
    </row>
    <row r="18535" spans="11:18" x14ac:dyDescent="0.2">
      <c r="K18535" s="17">
        <v>18526</v>
      </c>
      <c r="L18535" s="50">
        <v>1.8067951726619771E-3</v>
      </c>
      <c r="M18535" s="50">
        <v>1.821490689947132E-3</v>
      </c>
      <c r="N18535" s="50">
        <v>5.4199999999999998E-2</v>
      </c>
      <c r="O18535" s="50">
        <v>5.5E-2</v>
      </c>
      <c r="R18535" s="59"/>
    </row>
    <row r="18536" spans="11:18" x14ac:dyDescent="0.2">
      <c r="K18536" s="17">
        <v>18527</v>
      </c>
      <c r="L18536" s="50">
        <v>1.5496971353063109E-3</v>
      </c>
      <c r="M18536" s="50">
        <v>1.5625038376820292E-3</v>
      </c>
      <c r="N18536" s="50">
        <v>4.7399999999999998E-2</v>
      </c>
      <c r="O18536" s="50">
        <v>4.7600000000000003E-2</v>
      </c>
      <c r="R18536" s="59"/>
    </row>
    <row r="18537" spans="11:18" x14ac:dyDescent="0.2">
      <c r="K18537" s="17">
        <v>18528</v>
      </c>
      <c r="L18537" s="50">
        <v>1.7160407535958305E-3</v>
      </c>
      <c r="M18537" s="50">
        <v>1.7296938520192317E-3</v>
      </c>
      <c r="N18537" s="50">
        <v>5.04E-2</v>
      </c>
      <c r="O18537" s="50">
        <v>5.0799999999999998E-2</v>
      </c>
      <c r="R18537" s="59"/>
    </row>
    <row r="18538" spans="11:18" x14ac:dyDescent="0.2">
      <c r="K18538" s="17">
        <v>18529</v>
      </c>
      <c r="L18538" s="50">
        <v>1.7399542290333957E-3</v>
      </c>
      <c r="M18538" s="50">
        <v>1.753204323720984E-3</v>
      </c>
      <c r="N18538" s="50">
        <v>4.9000000000000002E-2</v>
      </c>
      <c r="O18538" s="50">
        <v>4.9200000000000001E-2</v>
      </c>
      <c r="R18538" s="59"/>
    </row>
    <row r="18539" spans="11:18" x14ac:dyDescent="0.2">
      <c r="K18539" s="17">
        <v>18530</v>
      </c>
      <c r="L18539" s="50">
        <v>1.7543549337213189E-3</v>
      </c>
      <c r="M18539" s="50">
        <v>1.7675535035228489E-3</v>
      </c>
      <c r="N18539" s="50">
        <v>4.8800000000000003E-2</v>
      </c>
      <c r="O18539" s="50">
        <v>4.9000000000000002E-2</v>
      </c>
      <c r="R18539" s="59"/>
    </row>
    <row r="18540" spans="11:18" x14ac:dyDescent="0.2">
      <c r="K18540" s="17">
        <v>18531</v>
      </c>
      <c r="L18540" s="50">
        <v>1.7599515613001425E-3</v>
      </c>
      <c r="M18540" s="50">
        <v>1.7734613929966958E-3</v>
      </c>
      <c r="N18540" s="50">
        <v>0.05</v>
      </c>
      <c r="O18540" s="50">
        <v>0.05</v>
      </c>
      <c r="R18540" s="59"/>
    </row>
    <row r="18541" spans="11:18" x14ac:dyDescent="0.2">
      <c r="K18541" s="17">
        <v>18532</v>
      </c>
      <c r="L18541" s="50">
        <v>1.9328204173407811E-3</v>
      </c>
      <c r="M18541" s="50">
        <v>1.9481824656450901E-3</v>
      </c>
      <c r="N18541" s="50">
        <v>5.6800000000000003E-2</v>
      </c>
      <c r="O18541" s="50">
        <v>5.74E-2</v>
      </c>
      <c r="R18541" s="59"/>
    </row>
    <row r="18542" spans="11:18" x14ac:dyDescent="0.2">
      <c r="K18542" s="17">
        <v>18533</v>
      </c>
      <c r="L18542" s="50">
        <v>1.7915836312723094E-3</v>
      </c>
      <c r="M18542" s="50">
        <v>1.8050303955491902E-3</v>
      </c>
      <c r="N18542" s="50">
        <v>4.9200000000000001E-2</v>
      </c>
      <c r="O18542" s="50">
        <v>4.9799999999999997E-2</v>
      </c>
      <c r="R18542" s="59"/>
    </row>
    <row r="18543" spans="11:18" x14ac:dyDescent="0.2">
      <c r="K18543" s="17">
        <v>18534</v>
      </c>
      <c r="L18543" s="50">
        <v>1.7932805233449836E-3</v>
      </c>
      <c r="M18543" s="50">
        <v>1.8070514350805741E-3</v>
      </c>
      <c r="N18543" s="50">
        <v>5.0599999999999999E-2</v>
      </c>
      <c r="O18543" s="50">
        <v>5.1400000000000001E-2</v>
      </c>
      <c r="R18543" s="59"/>
    </row>
    <row r="18544" spans="11:18" x14ac:dyDescent="0.2">
      <c r="K18544" s="17">
        <v>18535</v>
      </c>
      <c r="L18544" s="50">
        <v>1.609703703021147E-3</v>
      </c>
      <c r="M18544" s="50">
        <v>1.6240436281035975E-3</v>
      </c>
      <c r="N18544" s="50">
        <v>5.3400000000000003E-2</v>
      </c>
      <c r="O18544" s="50">
        <v>5.3400000000000003E-2</v>
      </c>
      <c r="R18544" s="59"/>
    </row>
    <row r="18545" spans="11:18" x14ac:dyDescent="0.2">
      <c r="K18545" s="17">
        <v>18536</v>
      </c>
      <c r="L18545" s="50">
        <v>1.7023696598870359E-3</v>
      </c>
      <c r="M18545" s="50">
        <v>1.7159802421985049E-3</v>
      </c>
      <c r="N18545" s="50">
        <v>5.04E-2</v>
      </c>
      <c r="O18545" s="50">
        <v>5.0599999999999999E-2</v>
      </c>
      <c r="R18545" s="59"/>
    </row>
    <row r="18546" spans="11:18" x14ac:dyDescent="0.2">
      <c r="K18546" s="17">
        <v>18537</v>
      </c>
      <c r="L18546" s="50">
        <v>1.8646006662205409E-3</v>
      </c>
      <c r="M18546" s="50">
        <v>1.8793180344100528E-3</v>
      </c>
      <c r="N18546" s="50">
        <v>5.4399999999999997E-2</v>
      </c>
      <c r="O18546" s="50">
        <v>5.4600000000000003E-2</v>
      </c>
      <c r="R18546" s="59"/>
    </row>
    <row r="18547" spans="11:18" x14ac:dyDescent="0.2">
      <c r="K18547" s="17">
        <v>18538</v>
      </c>
      <c r="L18547" s="50">
        <v>1.8601204063943267E-3</v>
      </c>
      <c r="M18547" s="50">
        <v>1.8741301725292451E-3</v>
      </c>
      <c r="N18547" s="50">
        <v>5.16E-2</v>
      </c>
      <c r="O18547" s="50">
        <v>5.1999999999999998E-2</v>
      </c>
      <c r="R18547" s="59"/>
    </row>
    <row r="18548" spans="11:18" x14ac:dyDescent="0.2">
      <c r="K18548" s="17">
        <v>18539</v>
      </c>
      <c r="L18548" s="50">
        <v>1.899809304834523E-3</v>
      </c>
      <c r="M18548" s="50">
        <v>1.9148481709866162E-3</v>
      </c>
      <c r="N18548" s="50">
        <v>5.5599999999999997E-2</v>
      </c>
      <c r="O18548" s="50">
        <v>5.6000000000000001E-2</v>
      </c>
      <c r="R18548" s="59"/>
    </row>
    <row r="18549" spans="11:18" x14ac:dyDescent="0.2">
      <c r="K18549" s="17">
        <v>18540</v>
      </c>
      <c r="L18549" s="50">
        <v>1.7595651719917093E-3</v>
      </c>
      <c r="M18549" s="50">
        <v>1.7734319510430343E-3</v>
      </c>
      <c r="N18549" s="50">
        <v>5.1200000000000002E-2</v>
      </c>
      <c r="O18549" s="50">
        <v>5.1400000000000001E-2</v>
      </c>
      <c r="R18549" s="59"/>
    </row>
    <row r="18550" spans="11:18" x14ac:dyDescent="0.2">
      <c r="K18550" s="17">
        <v>18541</v>
      </c>
      <c r="L18550" s="50">
        <v>1.6977048021239512E-3</v>
      </c>
      <c r="M18550" s="50">
        <v>1.7106972924914082E-3</v>
      </c>
      <c r="N18550" s="50">
        <v>4.7800000000000002E-2</v>
      </c>
      <c r="O18550" s="50">
        <v>4.8399999999999999E-2</v>
      </c>
      <c r="R18550" s="59"/>
    </row>
    <row r="18551" spans="11:18" x14ac:dyDescent="0.2">
      <c r="K18551" s="17">
        <v>18542</v>
      </c>
      <c r="L18551" s="50">
        <v>1.7907235423490102E-3</v>
      </c>
      <c r="M18551" s="50">
        <v>1.8042889018349481E-3</v>
      </c>
      <c r="N18551" s="50">
        <v>0.05</v>
      </c>
      <c r="O18551" s="50">
        <v>5.0200000000000002E-2</v>
      </c>
      <c r="R18551" s="59"/>
    </row>
    <row r="18552" spans="11:18" x14ac:dyDescent="0.2">
      <c r="K18552" s="17">
        <v>18543</v>
      </c>
      <c r="L18552" s="50">
        <v>1.9576681936886485E-3</v>
      </c>
      <c r="M18552" s="50">
        <v>1.9719382275742757E-3</v>
      </c>
      <c r="N18552" s="50">
        <v>5.2600000000000001E-2</v>
      </c>
      <c r="O18552" s="50">
        <v>5.28E-2</v>
      </c>
      <c r="R18552" s="59"/>
    </row>
    <row r="18553" spans="11:18" x14ac:dyDescent="0.2">
      <c r="K18553" s="17">
        <v>18544</v>
      </c>
      <c r="L18553" s="50">
        <v>1.7416120932401424E-3</v>
      </c>
      <c r="M18553" s="50">
        <v>1.7558469927040018E-3</v>
      </c>
      <c r="N18553" s="50">
        <v>5.28E-2</v>
      </c>
      <c r="O18553" s="50">
        <v>5.2999999999999999E-2</v>
      </c>
      <c r="R18553" s="59"/>
    </row>
    <row r="18554" spans="11:18" x14ac:dyDescent="0.2">
      <c r="K18554" s="17">
        <v>18545</v>
      </c>
      <c r="L18554" s="50">
        <v>1.560918436497673E-3</v>
      </c>
      <c r="M18554" s="50">
        <v>1.5735352882289288E-3</v>
      </c>
      <c r="N18554" s="50">
        <v>4.6800000000000001E-2</v>
      </c>
      <c r="O18554" s="50">
        <v>4.6800000000000001E-2</v>
      </c>
      <c r="R18554" s="59"/>
    </row>
    <row r="18555" spans="11:18" x14ac:dyDescent="0.2">
      <c r="K18555" s="17">
        <v>18546</v>
      </c>
      <c r="L18555" s="50">
        <v>1.6468434269142267E-3</v>
      </c>
      <c r="M18555" s="50">
        <v>1.6595919332064138E-3</v>
      </c>
      <c r="N18555" s="50">
        <v>4.7199999999999999E-2</v>
      </c>
      <c r="O18555" s="50">
        <v>4.7199999999999999E-2</v>
      </c>
      <c r="R18555" s="59"/>
    </row>
    <row r="18556" spans="11:18" x14ac:dyDescent="0.2">
      <c r="K18556" s="17">
        <v>18547</v>
      </c>
      <c r="L18556" s="50">
        <v>2.1841261956590599E-3</v>
      </c>
      <c r="M18556" s="50">
        <v>2.1996498085269257E-3</v>
      </c>
      <c r="N18556" s="50">
        <v>5.7000000000000002E-2</v>
      </c>
      <c r="O18556" s="50">
        <v>5.74E-2</v>
      </c>
      <c r="R18556" s="59"/>
    </row>
    <row r="18557" spans="11:18" x14ac:dyDescent="0.2">
      <c r="K18557" s="17">
        <v>18548</v>
      </c>
      <c r="L18557" s="50">
        <v>1.7766200401456195E-3</v>
      </c>
      <c r="M18557" s="50">
        <v>1.789980153879717E-3</v>
      </c>
      <c r="N18557" s="50">
        <v>4.9399999999999999E-2</v>
      </c>
      <c r="O18557" s="50">
        <v>4.9399999999999999E-2</v>
      </c>
      <c r="R18557" s="59"/>
    </row>
    <row r="18558" spans="11:18" x14ac:dyDescent="0.2">
      <c r="K18558" s="17">
        <v>18549</v>
      </c>
      <c r="L18558" s="50">
        <v>1.7673850503207821E-3</v>
      </c>
      <c r="M18558" s="50">
        <v>1.7812526905269521E-3</v>
      </c>
      <c r="N18558" s="50">
        <v>5.1200000000000002E-2</v>
      </c>
      <c r="O18558" s="50">
        <v>5.1400000000000001E-2</v>
      </c>
      <c r="R18558" s="59"/>
    </row>
    <row r="18559" spans="11:18" x14ac:dyDescent="0.2">
      <c r="K18559" s="17">
        <v>18550</v>
      </c>
      <c r="L18559" s="50">
        <v>2.0402591434729948E-3</v>
      </c>
      <c r="M18559" s="50">
        <v>2.055951860085154E-3</v>
      </c>
      <c r="N18559" s="50">
        <v>5.8000000000000003E-2</v>
      </c>
      <c r="O18559" s="50">
        <v>5.8400000000000001E-2</v>
      </c>
      <c r="R18559" s="59"/>
    </row>
    <row r="18560" spans="11:18" x14ac:dyDescent="0.2">
      <c r="K18560" s="17">
        <v>18551</v>
      </c>
      <c r="L18560" s="50">
        <v>1.9662184333538763E-3</v>
      </c>
      <c r="M18560" s="50">
        <v>1.9811205717772014E-3</v>
      </c>
      <c r="N18560" s="50">
        <v>5.4600000000000003E-2</v>
      </c>
      <c r="O18560" s="50">
        <v>5.5199999999999999E-2</v>
      </c>
      <c r="R18560" s="59"/>
    </row>
    <row r="18561" spans="11:18" x14ac:dyDescent="0.2">
      <c r="K18561" s="17">
        <v>18552</v>
      </c>
      <c r="L18561" s="50">
        <v>1.8705889356756713E-3</v>
      </c>
      <c r="M18561" s="50">
        <v>1.8850082799329591E-3</v>
      </c>
      <c r="N18561" s="50">
        <v>5.3199999999999997E-2</v>
      </c>
      <c r="O18561" s="50">
        <v>5.3400000000000003E-2</v>
      </c>
      <c r="R18561" s="59"/>
    </row>
    <row r="18562" spans="11:18" x14ac:dyDescent="0.2">
      <c r="K18562" s="17">
        <v>18553</v>
      </c>
      <c r="L18562" s="50">
        <v>1.4398705620603644E-3</v>
      </c>
      <c r="M18562" s="50">
        <v>1.4526070031426117E-3</v>
      </c>
      <c r="N18562" s="50">
        <v>4.7E-2</v>
      </c>
      <c r="O18562" s="50">
        <v>4.7800000000000002E-2</v>
      </c>
      <c r="R18562" s="59"/>
    </row>
    <row r="18563" spans="11:18" x14ac:dyDescent="0.2">
      <c r="K18563" s="17">
        <v>18554</v>
      </c>
      <c r="L18563" s="50">
        <v>1.7266082565777605E-3</v>
      </c>
      <c r="M18563" s="50">
        <v>1.7399002298224698E-3</v>
      </c>
      <c r="N18563" s="50">
        <v>4.9200000000000001E-2</v>
      </c>
      <c r="O18563" s="50">
        <v>4.9200000000000001E-2</v>
      </c>
      <c r="R18563" s="59"/>
    </row>
    <row r="18564" spans="11:18" x14ac:dyDescent="0.2">
      <c r="K18564" s="17">
        <v>18555</v>
      </c>
      <c r="L18564" s="50">
        <v>1.8713231680902486E-3</v>
      </c>
      <c r="M18564" s="50">
        <v>1.8862336903799647E-3</v>
      </c>
      <c r="N18564" s="50">
        <v>5.5199999999999999E-2</v>
      </c>
      <c r="O18564" s="50">
        <v>5.5599999999999997E-2</v>
      </c>
      <c r="R18564" s="59"/>
    </row>
    <row r="18565" spans="11:18" x14ac:dyDescent="0.2">
      <c r="K18565" s="17">
        <v>18556</v>
      </c>
      <c r="L18565" s="50">
        <v>2.0583445812902609E-3</v>
      </c>
      <c r="M18565" s="50">
        <v>2.0731519517483568E-3</v>
      </c>
      <c r="N18565" s="50">
        <v>5.4399999999999997E-2</v>
      </c>
      <c r="O18565" s="50">
        <v>5.5E-2</v>
      </c>
      <c r="R18565" s="59"/>
    </row>
    <row r="18566" spans="11:18" x14ac:dyDescent="0.2">
      <c r="K18566" s="17">
        <v>18557</v>
      </c>
      <c r="L18566" s="50">
        <v>1.7296057228047498E-3</v>
      </c>
      <c r="M18566" s="50">
        <v>1.7442398323828741E-3</v>
      </c>
      <c r="N18566" s="50">
        <v>5.3999999999999999E-2</v>
      </c>
      <c r="O18566" s="50">
        <v>5.4800000000000001E-2</v>
      </c>
      <c r="R18566" s="59"/>
    </row>
    <row r="18567" spans="11:18" x14ac:dyDescent="0.2">
      <c r="K18567" s="17">
        <v>18558</v>
      </c>
      <c r="L18567" s="50">
        <v>1.6837614087834389E-3</v>
      </c>
      <c r="M18567" s="50">
        <v>1.6975306903220303E-3</v>
      </c>
      <c r="N18567" s="50">
        <v>5.0799999999999998E-2</v>
      </c>
      <c r="O18567" s="50">
        <v>5.1400000000000001E-2</v>
      </c>
      <c r="R18567" s="59"/>
    </row>
    <row r="18568" spans="11:18" x14ac:dyDescent="0.2">
      <c r="K18568" s="17">
        <v>18559</v>
      </c>
      <c r="L18568" s="50">
        <v>1.6132101563444156E-3</v>
      </c>
      <c r="M18568" s="50">
        <v>1.6267028566242033E-3</v>
      </c>
      <c r="N18568" s="50">
        <v>4.9799999999999997E-2</v>
      </c>
      <c r="O18568" s="50">
        <v>5.04E-2</v>
      </c>
      <c r="R18568" s="59"/>
    </row>
    <row r="18569" spans="11:18" x14ac:dyDescent="0.2">
      <c r="K18569" s="17">
        <v>18560</v>
      </c>
      <c r="L18569" s="50">
        <v>1.883735153404037E-3</v>
      </c>
      <c r="M18569" s="50">
        <v>1.8983627689233892E-3</v>
      </c>
      <c r="N18569" s="50">
        <v>5.3999999999999999E-2</v>
      </c>
      <c r="O18569" s="50">
        <v>5.4399999999999997E-2</v>
      </c>
      <c r="R18569" s="59"/>
    </row>
    <row r="18570" spans="11:18" x14ac:dyDescent="0.2">
      <c r="K18570" s="17">
        <v>18561</v>
      </c>
      <c r="L18570" s="50">
        <v>1.7722061864277547E-3</v>
      </c>
      <c r="M18570" s="50">
        <v>1.785936383250301E-3</v>
      </c>
      <c r="N18570" s="50">
        <v>5.0799999999999998E-2</v>
      </c>
      <c r="O18570" s="50">
        <v>5.0999999999999997E-2</v>
      </c>
      <c r="R18570" s="59"/>
    </row>
    <row r="18571" spans="11:18" x14ac:dyDescent="0.2">
      <c r="K18571" s="17">
        <v>18562</v>
      </c>
      <c r="L18571" s="50">
        <v>1.8466334727721288E-3</v>
      </c>
      <c r="M18571" s="50">
        <v>1.8618349181403482E-3</v>
      </c>
      <c r="N18571" s="50">
        <v>5.62E-2</v>
      </c>
      <c r="O18571" s="50">
        <v>5.6599999999999998E-2</v>
      </c>
      <c r="R18571" s="59"/>
    </row>
    <row r="18572" spans="11:18" x14ac:dyDescent="0.2">
      <c r="K18572" s="17">
        <v>18563</v>
      </c>
      <c r="L18572" s="50">
        <v>1.4868080940745542E-3</v>
      </c>
      <c r="M18572" s="50">
        <v>1.4994612007714491E-3</v>
      </c>
      <c r="N18572" s="50">
        <v>4.7E-2</v>
      </c>
      <c r="O18572" s="50">
        <v>4.7199999999999999E-2</v>
      </c>
      <c r="R18572" s="59"/>
    </row>
    <row r="18573" spans="11:18" x14ac:dyDescent="0.2">
      <c r="K18573" s="17">
        <v>18564</v>
      </c>
      <c r="L18573" s="50">
        <v>1.7707785662975451E-3</v>
      </c>
      <c r="M18573" s="50">
        <v>1.7846540554584595E-3</v>
      </c>
      <c r="N18573" s="50">
        <v>5.1400000000000001E-2</v>
      </c>
      <c r="O18573" s="50">
        <v>5.1400000000000001E-2</v>
      </c>
      <c r="R18573" s="59"/>
    </row>
    <row r="18574" spans="11:18" x14ac:dyDescent="0.2">
      <c r="K18574" s="17">
        <v>18565</v>
      </c>
      <c r="L18574" s="50">
        <v>1.7510318134236833E-3</v>
      </c>
      <c r="M18574" s="50">
        <v>1.7663707505501407E-3</v>
      </c>
      <c r="N18574" s="50">
        <v>5.7000000000000002E-2</v>
      </c>
      <c r="O18574" s="50">
        <v>5.7200000000000001E-2</v>
      </c>
      <c r="R18574" s="59"/>
    </row>
    <row r="18575" spans="11:18" x14ac:dyDescent="0.2">
      <c r="K18575" s="17">
        <v>18566</v>
      </c>
      <c r="L18575" s="50">
        <v>1.6072022293449346E-3</v>
      </c>
      <c r="M18575" s="50">
        <v>1.6205740105882593E-3</v>
      </c>
      <c r="N18575" s="50">
        <v>4.9200000000000001E-2</v>
      </c>
      <c r="O18575" s="50">
        <v>4.9799999999999997E-2</v>
      </c>
      <c r="R18575" s="59"/>
    </row>
    <row r="18576" spans="11:18" x14ac:dyDescent="0.2">
      <c r="K18576" s="17">
        <v>18567</v>
      </c>
      <c r="L18576" s="50">
        <v>1.7976913869870972E-3</v>
      </c>
      <c r="M18576" s="50">
        <v>1.8117870156238599E-3</v>
      </c>
      <c r="N18576" s="50">
        <v>5.2200000000000003E-2</v>
      </c>
      <c r="O18576" s="50">
        <v>5.2400000000000002E-2</v>
      </c>
      <c r="R18576" s="59"/>
    </row>
    <row r="18577" spans="11:18" x14ac:dyDescent="0.2">
      <c r="K18577" s="17">
        <v>18568</v>
      </c>
      <c r="L18577" s="50">
        <v>1.6758152008628502E-3</v>
      </c>
      <c r="M18577" s="50">
        <v>1.6898129362689866E-3</v>
      </c>
      <c r="N18577" s="50">
        <v>5.1799999999999999E-2</v>
      </c>
      <c r="O18577" s="50">
        <v>5.1999999999999998E-2</v>
      </c>
      <c r="R18577" s="59"/>
    </row>
    <row r="18578" spans="11:18" x14ac:dyDescent="0.2">
      <c r="K18578" s="17">
        <v>18569</v>
      </c>
      <c r="L18578" s="50">
        <v>1.4022595517246253E-3</v>
      </c>
      <c r="M18578" s="50">
        <v>1.4146559943010153E-3</v>
      </c>
      <c r="N18578" s="50">
        <v>4.5999999999999999E-2</v>
      </c>
      <c r="O18578" s="50">
        <v>4.6199999999999998E-2</v>
      </c>
      <c r="R18578" s="59"/>
    </row>
    <row r="18579" spans="11:18" x14ac:dyDescent="0.2">
      <c r="K18579" s="17">
        <v>18570</v>
      </c>
      <c r="L18579" s="50">
        <v>1.8282969776839315E-3</v>
      </c>
      <c r="M18579" s="50">
        <v>1.842988164118929E-3</v>
      </c>
      <c r="N18579" s="50">
        <v>5.4399999999999997E-2</v>
      </c>
      <c r="O18579" s="50">
        <v>5.4800000000000001E-2</v>
      </c>
      <c r="R18579" s="59"/>
    </row>
    <row r="18580" spans="11:18" x14ac:dyDescent="0.2">
      <c r="K18580" s="17">
        <v>18571</v>
      </c>
      <c r="L18580" s="50">
        <v>1.6688847166815208E-3</v>
      </c>
      <c r="M18580" s="50">
        <v>1.6828460325757589E-3</v>
      </c>
      <c r="N18580" s="50">
        <v>5.16E-2</v>
      </c>
      <c r="O18580" s="50">
        <v>5.2200000000000003E-2</v>
      </c>
      <c r="R18580" s="59"/>
    </row>
    <row r="18581" spans="11:18" x14ac:dyDescent="0.2">
      <c r="K18581" s="17">
        <v>18572</v>
      </c>
      <c r="L18581" s="50">
        <v>1.9371199679279795E-3</v>
      </c>
      <c r="M18581" s="50">
        <v>1.9517344292704151E-3</v>
      </c>
      <c r="N18581" s="50">
        <v>5.3800000000000001E-2</v>
      </c>
      <c r="O18581" s="50">
        <v>5.4199999999999998E-2</v>
      </c>
      <c r="R18581" s="59"/>
    </row>
    <row r="18582" spans="11:18" x14ac:dyDescent="0.2">
      <c r="K18582" s="17">
        <v>18573</v>
      </c>
      <c r="L18582" s="50">
        <v>1.7407681480634235E-3</v>
      </c>
      <c r="M18582" s="50">
        <v>1.7553287808134877E-3</v>
      </c>
      <c r="N18582" s="50">
        <v>5.3999999999999999E-2</v>
      </c>
      <c r="O18582" s="50">
        <v>5.4399999999999997E-2</v>
      </c>
      <c r="R18582" s="59"/>
    </row>
    <row r="18583" spans="11:18" x14ac:dyDescent="0.2">
      <c r="K18583" s="17">
        <v>18574</v>
      </c>
      <c r="L18583" s="50">
        <v>1.846717059382416E-3</v>
      </c>
      <c r="M18583" s="50">
        <v>1.8610720045960714E-3</v>
      </c>
      <c r="N18583" s="50">
        <v>5.2999999999999999E-2</v>
      </c>
      <c r="O18583" s="50">
        <v>5.3199999999999997E-2</v>
      </c>
      <c r="R18583" s="59"/>
    </row>
    <row r="18584" spans="11:18" x14ac:dyDescent="0.2">
      <c r="K18584" s="17">
        <v>18575</v>
      </c>
      <c r="L18584" s="50">
        <v>1.6209191674003041E-3</v>
      </c>
      <c r="M18584" s="50">
        <v>1.634177239735665E-3</v>
      </c>
      <c r="N18584" s="50">
        <v>4.8800000000000003E-2</v>
      </c>
      <c r="O18584" s="50">
        <v>4.9599999999999998E-2</v>
      </c>
      <c r="R18584" s="59"/>
    </row>
    <row r="18585" spans="11:18" x14ac:dyDescent="0.2">
      <c r="K18585" s="17">
        <v>18576</v>
      </c>
      <c r="L18585" s="50">
        <v>1.7818753335801752E-3</v>
      </c>
      <c r="M18585" s="50">
        <v>1.7956047099263405E-3</v>
      </c>
      <c r="N18585" s="50">
        <v>5.0599999999999999E-2</v>
      </c>
      <c r="O18585" s="50">
        <v>5.1200000000000002E-2</v>
      </c>
      <c r="R18585" s="59"/>
    </row>
    <row r="18586" spans="11:18" x14ac:dyDescent="0.2">
      <c r="K18586" s="17">
        <v>18577</v>
      </c>
      <c r="L18586" s="50">
        <v>1.7531485210925328E-3</v>
      </c>
      <c r="M18586" s="50">
        <v>1.7671734126799524E-3</v>
      </c>
      <c r="N18586" s="50">
        <v>5.1999999999999998E-2</v>
      </c>
      <c r="O18586" s="50">
        <v>5.1999999999999998E-2</v>
      </c>
      <c r="R18586" s="59"/>
    </row>
    <row r="18587" spans="11:18" x14ac:dyDescent="0.2">
      <c r="K18587" s="17">
        <v>18578</v>
      </c>
      <c r="L18587" s="50">
        <v>1.8460602780294628E-3</v>
      </c>
      <c r="M18587" s="50">
        <v>1.8602430407081553E-3</v>
      </c>
      <c r="N18587" s="50">
        <v>5.2400000000000002E-2</v>
      </c>
      <c r="O18587" s="50">
        <v>5.2600000000000001E-2</v>
      </c>
      <c r="R18587" s="59"/>
    </row>
    <row r="18588" spans="11:18" x14ac:dyDescent="0.2">
      <c r="K18588" s="17">
        <v>18579</v>
      </c>
      <c r="L18588" s="50">
        <v>1.7943853108460626E-3</v>
      </c>
      <c r="M18588" s="50">
        <v>1.8081019923291699E-3</v>
      </c>
      <c r="N18588" s="50">
        <v>5.04E-2</v>
      </c>
      <c r="O18588" s="50">
        <v>5.0999999999999997E-2</v>
      </c>
      <c r="R18588" s="59"/>
    </row>
    <row r="18589" spans="11:18" x14ac:dyDescent="0.2">
      <c r="K18589" s="17">
        <v>18580</v>
      </c>
      <c r="L18589" s="50">
        <v>1.4757269509470719E-3</v>
      </c>
      <c r="M18589" s="50">
        <v>1.4877317956353772E-3</v>
      </c>
      <c r="N18589" s="50">
        <v>4.4200000000000003E-2</v>
      </c>
      <c r="O18589" s="50">
        <v>4.48E-2</v>
      </c>
      <c r="R18589" s="59"/>
    </row>
    <row r="18590" spans="11:18" x14ac:dyDescent="0.2">
      <c r="K18590" s="17">
        <v>18581</v>
      </c>
      <c r="L18590" s="50">
        <v>1.399978540376751E-3</v>
      </c>
      <c r="M18590" s="50">
        <v>1.411431669873038E-3</v>
      </c>
      <c r="N18590" s="50">
        <v>4.24E-2</v>
      </c>
      <c r="O18590" s="50">
        <v>4.2599999999999999E-2</v>
      </c>
      <c r="R18590" s="59"/>
    </row>
    <row r="18591" spans="11:18" x14ac:dyDescent="0.2">
      <c r="K18591" s="17">
        <v>18582</v>
      </c>
      <c r="L18591" s="50">
        <v>1.5212527052881788E-3</v>
      </c>
      <c r="M18591" s="50">
        <v>1.5333951806245107E-3</v>
      </c>
      <c r="N18591" s="50">
        <v>4.48E-2</v>
      </c>
      <c r="O18591" s="50">
        <v>4.5199999999999997E-2</v>
      </c>
      <c r="R18591" s="59"/>
    </row>
    <row r="18592" spans="11:18" x14ac:dyDescent="0.2">
      <c r="K18592" s="17">
        <v>18583</v>
      </c>
      <c r="L18592" s="50">
        <v>1.8745741807924773E-3</v>
      </c>
      <c r="M18592" s="50">
        <v>1.8889736627539695E-3</v>
      </c>
      <c r="N18592" s="50">
        <v>5.2999999999999999E-2</v>
      </c>
      <c r="O18592" s="50">
        <v>5.3600000000000002E-2</v>
      </c>
      <c r="R18592" s="59"/>
    </row>
    <row r="18593" spans="11:18" x14ac:dyDescent="0.2">
      <c r="K18593" s="17">
        <v>18584</v>
      </c>
      <c r="L18593" s="50">
        <v>1.8681060270329048E-3</v>
      </c>
      <c r="M18593" s="50">
        <v>1.8831514970390113E-3</v>
      </c>
      <c r="N18593" s="50">
        <v>5.5800000000000002E-2</v>
      </c>
      <c r="O18593" s="50">
        <v>5.5800000000000002E-2</v>
      </c>
      <c r="R18593" s="59"/>
    </row>
    <row r="18594" spans="11:18" x14ac:dyDescent="0.2">
      <c r="K18594" s="17">
        <v>18585</v>
      </c>
      <c r="L18594" s="50">
        <v>1.6596415354615654E-3</v>
      </c>
      <c r="M18594" s="50">
        <v>1.6729632629491305E-3</v>
      </c>
      <c r="N18594" s="50">
        <v>4.9399999999999999E-2</v>
      </c>
      <c r="O18594" s="50">
        <v>4.9399999999999999E-2</v>
      </c>
      <c r="R18594" s="59"/>
    </row>
    <row r="18595" spans="11:18" x14ac:dyDescent="0.2">
      <c r="K18595" s="17">
        <v>18586</v>
      </c>
      <c r="L18595" s="50">
        <v>2.0040329436364309E-3</v>
      </c>
      <c r="M18595" s="50">
        <v>2.0206577846846063E-3</v>
      </c>
      <c r="N18595" s="50">
        <v>6.1400000000000003E-2</v>
      </c>
      <c r="O18595" s="50">
        <v>6.2199999999999998E-2</v>
      </c>
      <c r="R18595" s="59"/>
    </row>
    <row r="18596" spans="11:18" x14ac:dyDescent="0.2">
      <c r="K18596" s="17">
        <v>18587</v>
      </c>
      <c r="L18596" s="50">
        <v>1.5023923889324253E-3</v>
      </c>
      <c r="M18596" s="50">
        <v>1.5153890425921371E-3</v>
      </c>
      <c r="N18596" s="50">
        <v>4.8000000000000001E-2</v>
      </c>
      <c r="O18596" s="50">
        <v>4.8599999999999997E-2</v>
      </c>
      <c r="R18596" s="59"/>
    </row>
    <row r="18597" spans="11:18" x14ac:dyDescent="0.2">
      <c r="K18597" s="17">
        <v>18588</v>
      </c>
      <c r="L18597" s="50">
        <v>1.9229462105225437E-3</v>
      </c>
      <c r="M18597" s="50">
        <v>1.938056895305531E-3</v>
      </c>
      <c r="N18597" s="50">
        <v>5.5800000000000002E-2</v>
      </c>
      <c r="O18597" s="50">
        <v>5.6000000000000001E-2</v>
      </c>
      <c r="R18597" s="59"/>
    </row>
    <row r="18598" spans="11:18" x14ac:dyDescent="0.2">
      <c r="K18598" s="17">
        <v>18589</v>
      </c>
      <c r="L18598" s="50">
        <v>1.631578364674926E-3</v>
      </c>
      <c r="M18598" s="50">
        <v>1.6456137546119133E-3</v>
      </c>
      <c r="N18598" s="50">
        <v>5.1999999999999998E-2</v>
      </c>
      <c r="O18598" s="50">
        <v>5.2400000000000002E-2</v>
      </c>
      <c r="R18598" s="59"/>
    </row>
    <row r="18599" spans="11:18" x14ac:dyDescent="0.2">
      <c r="K18599" s="17">
        <v>18590</v>
      </c>
      <c r="L18599" s="50">
        <v>1.7183820356940209E-3</v>
      </c>
      <c r="M18599" s="50">
        <v>1.7328464277063993E-3</v>
      </c>
      <c r="N18599" s="50">
        <v>5.3600000000000002E-2</v>
      </c>
      <c r="O18599" s="50">
        <v>5.3999999999999999E-2</v>
      </c>
      <c r="R18599" s="59"/>
    </row>
    <row r="18600" spans="11:18" x14ac:dyDescent="0.2">
      <c r="K18600" s="17">
        <v>18591</v>
      </c>
      <c r="L18600" s="50">
        <v>1.6532468342330673E-3</v>
      </c>
      <c r="M18600" s="50">
        <v>1.6666072354240601E-3</v>
      </c>
      <c r="N18600" s="50">
        <v>4.9399999999999999E-2</v>
      </c>
      <c r="O18600" s="50">
        <v>4.9599999999999998E-2</v>
      </c>
      <c r="R18600" s="59"/>
    </row>
    <row r="18601" spans="11:18" x14ac:dyDescent="0.2">
      <c r="K18601" s="17">
        <v>18592</v>
      </c>
      <c r="L18601" s="50">
        <v>1.7529398823721066E-3</v>
      </c>
      <c r="M18601" s="50">
        <v>1.7677347815728947E-3</v>
      </c>
      <c r="N18601" s="50">
        <v>5.4800000000000001E-2</v>
      </c>
      <c r="O18601" s="50">
        <v>5.5E-2</v>
      </c>
      <c r="R18601" s="59"/>
    </row>
    <row r="18602" spans="11:18" x14ac:dyDescent="0.2">
      <c r="K18602" s="17">
        <v>18593</v>
      </c>
      <c r="L18602" s="50">
        <v>1.696674555616909E-3</v>
      </c>
      <c r="M18602" s="50">
        <v>1.710448945185768E-3</v>
      </c>
      <c r="N18602" s="50">
        <v>5.0799999999999998E-2</v>
      </c>
      <c r="O18602" s="50">
        <v>5.1400000000000001E-2</v>
      </c>
      <c r="R18602" s="59"/>
    </row>
    <row r="18603" spans="11:18" x14ac:dyDescent="0.2">
      <c r="K18603" s="17">
        <v>18594</v>
      </c>
      <c r="L18603" s="50">
        <v>1.8429957646830409E-3</v>
      </c>
      <c r="M18603" s="50">
        <v>1.8571116322888218E-3</v>
      </c>
      <c r="N18603" s="50">
        <v>5.1999999999999998E-2</v>
      </c>
      <c r="O18603" s="50">
        <v>5.2400000000000002E-2</v>
      </c>
      <c r="R18603" s="59"/>
    </row>
    <row r="18604" spans="11:18" x14ac:dyDescent="0.2">
      <c r="K18604" s="17">
        <v>18595</v>
      </c>
      <c r="L18604" s="50">
        <v>1.7421158976923816E-3</v>
      </c>
      <c r="M18604" s="50">
        <v>1.7559441196978837E-3</v>
      </c>
      <c r="N18604" s="50">
        <v>5.0999999999999997E-2</v>
      </c>
      <c r="O18604" s="50">
        <v>5.1400000000000001E-2</v>
      </c>
      <c r="R18604" s="59"/>
    </row>
    <row r="18605" spans="11:18" x14ac:dyDescent="0.2">
      <c r="K18605" s="17">
        <v>18596</v>
      </c>
      <c r="L18605" s="50">
        <v>1.6290860377744189E-3</v>
      </c>
      <c r="M18605" s="50">
        <v>1.6425942372606023E-3</v>
      </c>
      <c r="N18605" s="50">
        <v>4.9799999999999997E-2</v>
      </c>
      <c r="O18605" s="50">
        <v>5.0599999999999999E-2</v>
      </c>
      <c r="R18605" s="59"/>
    </row>
    <row r="18606" spans="11:18" x14ac:dyDescent="0.2">
      <c r="K18606" s="17">
        <v>18597</v>
      </c>
      <c r="L18606" s="50">
        <v>1.7347940094135752E-3</v>
      </c>
      <c r="M18606" s="50">
        <v>1.7484286786872965E-3</v>
      </c>
      <c r="N18606" s="50">
        <v>5.04E-2</v>
      </c>
      <c r="O18606" s="50">
        <v>5.0599999999999999E-2</v>
      </c>
      <c r="R18606" s="59"/>
    </row>
    <row r="18607" spans="11:18" x14ac:dyDescent="0.2">
      <c r="K18607" s="17">
        <v>18598</v>
      </c>
      <c r="L18607" s="50">
        <v>1.6549192483769843E-3</v>
      </c>
      <c r="M18607" s="50">
        <v>1.6681901530484222E-3</v>
      </c>
      <c r="N18607" s="50">
        <v>4.9200000000000001E-2</v>
      </c>
      <c r="O18607" s="50">
        <v>4.9399999999999999E-2</v>
      </c>
      <c r="R18607" s="59"/>
    </row>
    <row r="18608" spans="11:18" x14ac:dyDescent="0.2">
      <c r="K18608" s="17">
        <v>18599</v>
      </c>
      <c r="L18608" s="50">
        <v>1.6235222259206171E-3</v>
      </c>
      <c r="M18608" s="50">
        <v>1.636728642475083E-3</v>
      </c>
      <c r="N18608" s="50">
        <v>4.9000000000000002E-2</v>
      </c>
      <c r="O18608" s="50">
        <v>4.9000000000000002E-2</v>
      </c>
      <c r="R18608" s="59"/>
    </row>
    <row r="18609" spans="11:18" x14ac:dyDescent="0.2">
      <c r="K18609" s="17">
        <v>18600</v>
      </c>
      <c r="L18609" s="50">
        <v>1.5418387589689541E-3</v>
      </c>
      <c r="M18609" s="50">
        <v>1.5550531429348207E-3</v>
      </c>
      <c r="N18609" s="50">
        <v>4.8800000000000003E-2</v>
      </c>
      <c r="O18609" s="50">
        <v>4.9399999999999999E-2</v>
      </c>
      <c r="R18609" s="59"/>
    </row>
    <row r="18610" spans="11:18" x14ac:dyDescent="0.2">
      <c r="K18610" s="17">
        <v>18601</v>
      </c>
      <c r="L18610" s="50">
        <v>1.8053772711874717E-3</v>
      </c>
      <c r="M18610" s="50">
        <v>1.8190054676925237E-3</v>
      </c>
      <c r="N18610" s="50">
        <v>5.04E-2</v>
      </c>
      <c r="O18610" s="50">
        <v>5.04E-2</v>
      </c>
      <c r="R18610" s="59"/>
    </row>
    <row r="18611" spans="11:18" x14ac:dyDescent="0.2">
      <c r="K18611" s="17">
        <v>18602</v>
      </c>
      <c r="L18611" s="50">
        <v>1.7041910203647247E-3</v>
      </c>
      <c r="M18611" s="50">
        <v>1.7179151669858832E-3</v>
      </c>
      <c r="N18611" s="50">
        <v>5.0799999999999998E-2</v>
      </c>
      <c r="O18611" s="50">
        <v>5.0999999999999997E-2</v>
      </c>
      <c r="R18611" s="59"/>
    </row>
    <row r="18612" spans="11:18" x14ac:dyDescent="0.2">
      <c r="K18612" s="17">
        <v>18603</v>
      </c>
      <c r="L18612" s="50">
        <v>1.6619485646015117E-3</v>
      </c>
      <c r="M18612" s="50">
        <v>1.6749638740454248E-3</v>
      </c>
      <c r="N18612" s="50">
        <v>4.82E-2</v>
      </c>
      <c r="O18612" s="50">
        <v>4.8399999999999999E-2</v>
      </c>
      <c r="R18612" s="59"/>
    </row>
    <row r="18613" spans="11:18" x14ac:dyDescent="0.2">
      <c r="K18613" s="17">
        <v>18604</v>
      </c>
      <c r="L18613" s="50">
        <v>1.699609068148327E-3</v>
      </c>
      <c r="M18613" s="50">
        <v>1.7135129324197874E-3</v>
      </c>
      <c r="N18613" s="50">
        <v>5.16E-2</v>
      </c>
      <c r="O18613" s="50">
        <v>5.16E-2</v>
      </c>
      <c r="R18613" s="59"/>
    </row>
    <row r="18614" spans="11:18" x14ac:dyDescent="0.2">
      <c r="K18614" s="17">
        <v>18605</v>
      </c>
      <c r="L18614" s="50">
        <v>1.6689960779170761E-3</v>
      </c>
      <c r="M18614" s="50">
        <v>1.682406012831122E-3</v>
      </c>
      <c r="N18614" s="50">
        <v>4.9399999999999999E-2</v>
      </c>
      <c r="O18614" s="50">
        <v>5.0200000000000002E-2</v>
      </c>
      <c r="R18614" s="59"/>
    </row>
    <row r="18615" spans="11:18" x14ac:dyDescent="0.2">
      <c r="K18615" s="17">
        <v>18606</v>
      </c>
      <c r="L18615" s="50">
        <v>1.9582941892232059E-3</v>
      </c>
      <c r="M18615" s="50">
        <v>1.9725706534696355E-3</v>
      </c>
      <c r="N18615" s="50">
        <v>5.2400000000000002E-2</v>
      </c>
      <c r="O18615" s="50">
        <v>5.3400000000000003E-2</v>
      </c>
      <c r="R18615" s="59"/>
    </row>
    <row r="18616" spans="11:18" x14ac:dyDescent="0.2">
      <c r="K18616" s="17">
        <v>18607</v>
      </c>
      <c r="L18616" s="50">
        <v>1.5230901305316727E-3</v>
      </c>
      <c r="M18616" s="50">
        <v>1.5350220890029158E-3</v>
      </c>
      <c r="N18616" s="50">
        <v>4.4200000000000003E-2</v>
      </c>
      <c r="O18616" s="50">
        <v>4.4200000000000003E-2</v>
      </c>
      <c r="R18616" s="59"/>
    </row>
    <row r="18617" spans="11:18" x14ac:dyDescent="0.2">
      <c r="K18617" s="17">
        <v>18608</v>
      </c>
      <c r="L18617" s="50">
        <v>1.540180045519976E-3</v>
      </c>
      <c r="M18617" s="50">
        <v>1.5531521965983055E-3</v>
      </c>
      <c r="N18617" s="50">
        <v>4.82E-2</v>
      </c>
      <c r="O18617" s="50">
        <v>4.82E-2</v>
      </c>
      <c r="R18617" s="59"/>
    </row>
    <row r="18618" spans="11:18" x14ac:dyDescent="0.2">
      <c r="K18618" s="17">
        <v>18609</v>
      </c>
      <c r="L18618" s="50">
        <v>1.8196011454652417E-3</v>
      </c>
      <c r="M18618" s="50">
        <v>1.8347489671145208E-3</v>
      </c>
      <c r="N18618" s="50">
        <v>5.5800000000000002E-2</v>
      </c>
      <c r="O18618" s="50">
        <v>5.6399999999999999E-2</v>
      </c>
      <c r="R18618" s="59"/>
    </row>
    <row r="18619" spans="11:18" x14ac:dyDescent="0.2">
      <c r="K18619" s="17">
        <v>18610</v>
      </c>
      <c r="L18619" s="50">
        <v>2.0964879274316976E-3</v>
      </c>
      <c r="M18619" s="50">
        <v>2.1117610901839677E-3</v>
      </c>
      <c r="N18619" s="50">
        <v>5.62E-2</v>
      </c>
      <c r="O18619" s="50">
        <v>5.6599999999999998E-2</v>
      </c>
      <c r="R18619" s="59"/>
    </row>
    <row r="18620" spans="11:18" x14ac:dyDescent="0.2">
      <c r="K18620" s="17">
        <v>18611</v>
      </c>
      <c r="L18620" s="50">
        <v>1.9685445081258535E-3</v>
      </c>
      <c r="M18620" s="50">
        <v>1.9844411784284387E-3</v>
      </c>
      <c r="N18620" s="50">
        <v>5.8599999999999999E-2</v>
      </c>
      <c r="O18620" s="50">
        <v>5.9200000000000003E-2</v>
      </c>
      <c r="R18620" s="59"/>
    </row>
    <row r="18621" spans="11:18" x14ac:dyDescent="0.2">
      <c r="K18621" s="17">
        <v>18612</v>
      </c>
      <c r="L18621" s="50">
        <v>1.7746701094015491E-3</v>
      </c>
      <c r="M18621" s="50">
        <v>1.7887676782774027E-3</v>
      </c>
      <c r="N18621" s="50">
        <v>5.2200000000000003E-2</v>
      </c>
      <c r="O18621" s="50">
        <v>5.2400000000000002E-2</v>
      </c>
      <c r="R18621" s="59"/>
    </row>
    <row r="18622" spans="11:18" x14ac:dyDescent="0.2">
      <c r="K18622" s="17">
        <v>18613</v>
      </c>
      <c r="L18622" s="50">
        <v>1.9092274675138875E-3</v>
      </c>
      <c r="M18622" s="50">
        <v>1.9237322177009378E-3</v>
      </c>
      <c r="N18622" s="50">
        <v>5.3400000000000003E-2</v>
      </c>
      <c r="O18622" s="50">
        <v>5.3800000000000001E-2</v>
      </c>
      <c r="R18622" s="59"/>
    </row>
    <row r="18623" spans="11:18" x14ac:dyDescent="0.2">
      <c r="K18623" s="17">
        <v>18614</v>
      </c>
      <c r="L18623" s="50">
        <v>1.9943149592463968E-3</v>
      </c>
      <c r="M18623" s="50">
        <v>2.0099036172903238E-3</v>
      </c>
      <c r="N18623" s="50">
        <v>5.7599999999999998E-2</v>
      </c>
      <c r="O18623" s="50">
        <v>5.8200000000000002E-2</v>
      </c>
      <c r="R18623" s="59"/>
    </row>
    <row r="18624" spans="11:18" x14ac:dyDescent="0.2">
      <c r="K18624" s="17">
        <v>18615</v>
      </c>
      <c r="L18624" s="50">
        <v>2.077586894632155E-3</v>
      </c>
      <c r="M18624" s="50">
        <v>2.0933018394118518E-3</v>
      </c>
      <c r="N18624" s="50">
        <v>5.8000000000000003E-2</v>
      </c>
      <c r="O18624" s="50">
        <v>5.8400000000000001E-2</v>
      </c>
      <c r="R18624" s="59"/>
    </row>
    <row r="18625" spans="11:18" x14ac:dyDescent="0.2">
      <c r="K18625" s="17">
        <v>18616</v>
      </c>
      <c r="L18625" s="50">
        <v>1.6949914897421837E-3</v>
      </c>
      <c r="M18625" s="50">
        <v>1.7080144418653743E-3</v>
      </c>
      <c r="N18625" s="50">
        <v>4.82E-2</v>
      </c>
      <c r="O18625" s="50">
        <v>4.82E-2</v>
      </c>
      <c r="R18625" s="59"/>
    </row>
    <row r="18626" spans="11:18" x14ac:dyDescent="0.2">
      <c r="K18626" s="17">
        <v>18617</v>
      </c>
      <c r="L18626" s="50">
        <v>1.5334516110155605E-3</v>
      </c>
      <c r="M18626" s="50">
        <v>1.5461258975498727E-3</v>
      </c>
      <c r="N18626" s="50">
        <v>4.7E-2</v>
      </c>
      <c r="O18626" s="50">
        <v>4.7399999999999998E-2</v>
      </c>
      <c r="R18626" s="59"/>
    </row>
    <row r="18627" spans="11:18" x14ac:dyDescent="0.2">
      <c r="K18627" s="17">
        <v>18618</v>
      </c>
      <c r="L18627" s="50">
        <v>1.8016864044981191E-3</v>
      </c>
      <c r="M18627" s="50">
        <v>1.8150162075873393E-3</v>
      </c>
      <c r="N18627" s="50">
        <v>4.8800000000000003E-2</v>
      </c>
      <c r="O18627" s="50">
        <v>4.9599999999999998E-2</v>
      </c>
      <c r="R18627" s="59"/>
    </row>
    <row r="18628" spans="11:18" x14ac:dyDescent="0.2">
      <c r="K18628" s="17">
        <v>18619</v>
      </c>
      <c r="L18628" s="50">
        <v>1.5107359105472034E-3</v>
      </c>
      <c r="M18628" s="50">
        <v>1.5244808654821722E-3</v>
      </c>
      <c r="N18628" s="50">
        <v>5.1200000000000002E-2</v>
      </c>
      <c r="O18628" s="50">
        <v>5.1400000000000001E-2</v>
      </c>
      <c r="R18628" s="59"/>
    </row>
    <row r="18629" spans="11:18" x14ac:dyDescent="0.2">
      <c r="K18629" s="17">
        <v>18620</v>
      </c>
      <c r="L18629" s="50">
        <v>1.8474673864207162E-3</v>
      </c>
      <c r="M18629" s="50">
        <v>1.8620217768485262E-3</v>
      </c>
      <c r="N18629" s="50">
        <v>5.3800000000000001E-2</v>
      </c>
      <c r="O18629" s="50">
        <v>5.4199999999999998E-2</v>
      </c>
      <c r="R18629" s="59"/>
    </row>
    <row r="18630" spans="11:18" x14ac:dyDescent="0.2">
      <c r="K18630" s="17">
        <v>18621</v>
      </c>
      <c r="L18630" s="50">
        <v>1.6571744258600119E-3</v>
      </c>
      <c r="M18630" s="50">
        <v>1.6702827397815159E-3</v>
      </c>
      <c r="N18630" s="50">
        <v>4.8399999999999999E-2</v>
      </c>
      <c r="O18630" s="50">
        <v>4.8800000000000003E-2</v>
      </c>
      <c r="R18630" s="59"/>
    </row>
    <row r="18631" spans="11:18" x14ac:dyDescent="0.2">
      <c r="K18631" s="17">
        <v>18622</v>
      </c>
      <c r="L18631" s="50">
        <v>1.577494687326789E-3</v>
      </c>
      <c r="M18631" s="50">
        <v>1.5912496943807466E-3</v>
      </c>
      <c r="N18631" s="50">
        <v>5.0799999999999998E-2</v>
      </c>
      <c r="O18631" s="50">
        <v>5.16E-2</v>
      </c>
      <c r="R18631" s="59"/>
    </row>
    <row r="18632" spans="11:18" x14ac:dyDescent="0.2">
      <c r="K18632" s="17">
        <v>18623</v>
      </c>
      <c r="L18632" s="50">
        <v>1.7196127533364439E-3</v>
      </c>
      <c r="M18632" s="50">
        <v>1.7336386460949512E-3</v>
      </c>
      <c r="N18632" s="50">
        <v>5.1999999999999998E-2</v>
      </c>
      <c r="O18632" s="50">
        <v>5.2200000000000003E-2</v>
      </c>
      <c r="R18632" s="59"/>
    </row>
    <row r="18633" spans="11:18" x14ac:dyDescent="0.2">
      <c r="K18633" s="17">
        <v>18624</v>
      </c>
      <c r="L18633" s="50">
        <v>1.7007388487584509E-3</v>
      </c>
      <c r="M18633" s="50">
        <v>1.7145193684642236E-3</v>
      </c>
      <c r="N18633" s="50">
        <v>5.0799999999999998E-2</v>
      </c>
      <c r="O18633" s="50">
        <v>5.1400000000000001E-2</v>
      </c>
      <c r="R18633" s="59"/>
    </row>
    <row r="18634" spans="11:18" x14ac:dyDescent="0.2">
      <c r="K18634" s="17">
        <v>18625</v>
      </c>
      <c r="L18634" s="50">
        <v>1.6598701007588563E-3</v>
      </c>
      <c r="M18634" s="50">
        <v>1.6732756859916939E-3</v>
      </c>
      <c r="N18634" s="50">
        <v>4.9599999999999998E-2</v>
      </c>
      <c r="O18634" s="50">
        <v>0.05</v>
      </c>
      <c r="R18634" s="59"/>
    </row>
    <row r="18635" spans="11:18" x14ac:dyDescent="0.2">
      <c r="K18635" s="17">
        <v>18626</v>
      </c>
      <c r="L18635" s="50">
        <v>1.6053723471887483E-3</v>
      </c>
      <c r="M18635" s="50">
        <v>1.6189002329079828E-3</v>
      </c>
      <c r="N18635" s="50">
        <v>5.0200000000000002E-2</v>
      </c>
      <c r="O18635" s="50">
        <v>5.04E-2</v>
      </c>
      <c r="R18635" s="59"/>
    </row>
    <row r="18636" spans="11:18" x14ac:dyDescent="0.2">
      <c r="K18636" s="17">
        <v>18627</v>
      </c>
      <c r="L18636" s="50">
        <v>1.7010589168053147E-3</v>
      </c>
      <c r="M18636" s="50">
        <v>1.7140321307123421E-3</v>
      </c>
      <c r="N18636" s="50">
        <v>4.8000000000000001E-2</v>
      </c>
      <c r="O18636" s="50">
        <v>4.8000000000000001E-2</v>
      </c>
      <c r="R18636" s="59"/>
    </row>
    <row r="18637" spans="11:18" x14ac:dyDescent="0.2">
      <c r="K18637" s="17">
        <v>18628</v>
      </c>
      <c r="L18637" s="50">
        <v>1.6351839642682639E-3</v>
      </c>
      <c r="M18637" s="50">
        <v>1.6481872906796717E-3</v>
      </c>
      <c r="N18637" s="50">
        <v>4.82E-2</v>
      </c>
      <c r="O18637" s="50">
        <v>4.82E-2</v>
      </c>
      <c r="R18637" s="59"/>
    </row>
    <row r="18638" spans="11:18" x14ac:dyDescent="0.2">
      <c r="K18638" s="17">
        <v>18629</v>
      </c>
      <c r="L18638" s="50">
        <v>1.8118142814246227E-3</v>
      </c>
      <c r="M18638" s="50">
        <v>1.825836296843276E-3</v>
      </c>
      <c r="N18638" s="50">
        <v>5.1799999999999999E-2</v>
      </c>
      <c r="O18638" s="50">
        <v>5.1999999999999998E-2</v>
      </c>
      <c r="R18638" s="59"/>
    </row>
    <row r="18639" spans="11:18" x14ac:dyDescent="0.2">
      <c r="K18639" s="17">
        <v>18630</v>
      </c>
      <c r="L18639" s="50">
        <v>1.7279268923672578E-3</v>
      </c>
      <c r="M18639" s="50">
        <v>1.7416553285359477E-3</v>
      </c>
      <c r="N18639" s="50">
        <v>5.0799999999999998E-2</v>
      </c>
      <c r="O18639" s="50">
        <v>5.0999999999999997E-2</v>
      </c>
      <c r="R18639" s="59"/>
    </row>
    <row r="18640" spans="11:18" x14ac:dyDescent="0.2">
      <c r="K18640" s="17">
        <v>18631</v>
      </c>
      <c r="L18640" s="50">
        <v>1.4869256254965717E-3</v>
      </c>
      <c r="M18640" s="50">
        <v>1.500103710640294E-3</v>
      </c>
      <c r="N18640" s="50">
        <v>4.8800000000000003E-2</v>
      </c>
      <c r="O18640" s="50">
        <v>4.9200000000000001E-2</v>
      </c>
      <c r="R18640" s="59"/>
    </row>
    <row r="18641" spans="11:18" x14ac:dyDescent="0.2">
      <c r="K18641" s="17">
        <v>18632</v>
      </c>
      <c r="L18641" s="50">
        <v>1.9268191558467816E-3</v>
      </c>
      <c r="M18641" s="50">
        <v>1.9412170472521274E-3</v>
      </c>
      <c r="N18641" s="50">
        <v>5.28E-2</v>
      </c>
      <c r="O18641" s="50">
        <v>5.3400000000000003E-2</v>
      </c>
      <c r="R18641" s="59"/>
    </row>
    <row r="18642" spans="11:18" x14ac:dyDescent="0.2">
      <c r="K18642" s="17">
        <v>18633</v>
      </c>
      <c r="L18642" s="50">
        <v>1.6474364528488031E-3</v>
      </c>
      <c r="M18642" s="50">
        <v>1.6610155797041164E-3</v>
      </c>
      <c r="N18642" s="50">
        <v>5.04E-2</v>
      </c>
      <c r="O18642" s="50">
        <v>5.0599999999999999E-2</v>
      </c>
      <c r="R18642" s="59"/>
    </row>
    <row r="18643" spans="11:18" x14ac:dyDescent="0.2">
      <c r="K18643" s="17">
        <v>18634</v>
      </c>
      <c r="L18643" s="50">
        <v>1.8352312662901081E-3</v>
      </c>
      <c r="M18643" s="50">
        <v>1.8495013296955037E-3</v>
      </c>
      <c r="N18643" s="50">
        <v>5.2600000000000001E-2</v>
      </c>
      <c r="O18643" s="50">
        <v>5.2999999999999999E-2</v>
      </c>
      <c r="R18643" s="59"/>
    </row>
    <row r="18644" spans="11:18" x14ac:dyDescent="0.2">
      <c r="K18644" s="17">
        <v>18635</v>
      </c>
      <c r="L18644" s="50">
        <v>1.7086882247631663E-3</v>
      </c>
      <c r="M18644" s="50">
        <v>1.7223325743991168E-3</v>
      </c>
      <c r="N18644" s="50">
        <v>5.04E-2</v>
      </c>
      <c r="O18644" s="50">
        <v>5.0799999999999998E-2</v>
      </c>
      <c r="R18644" s="59"/>
    </row>
    <row r="18645" spans="11:18" x14ac:dyDescent="0.2">
      <c r="K18645" s="17">
        <v>18636</v>
      </c>
      <c r="L18645" s="50">
        <v>1.899165132925554E-3</v>
      </c>
      <c r="M18645" s="50">
        <v>1.9150066470730656E-3</v>
      </c>
      <c r="N18645" s="50">
        <v>5.8799999999999998E-2</v>
      </c>
      <c r="O18645" s="50">
        <v>5.8999999999999997E-2</v>
      </c>
      <c r="R18645" s="59"/>
    </row>
    <row r="18646" spans="11:18" x14ac:dyDescent="0.2">
      <c r="K18646" s="17">
        <v>18637</v>
      </c>
      <c r="L18646" s="50">
        <v>1.7089703991877649E-3</v>
      </c>
      <c r="M18646" s="50">
        <v>1.7223470552823461E-3</v>
      </c>
      <c r="N18646" s="50">
        <v>4.9200000000000001E-2</v>
      </c>
      <c r="O18646" s="50">
        <v>4.9799999999999997E-2</v>
      </c>
      <c r="R18646" s="59"/>
    </row>
    <row r="18647" spans="11:18" x14ac:dyDescent="0.2">
      <c r="K18647" s="17">
        <v>18638</v>
      </c>
      <c r="L18647" s="50">
        <v>1.8397867982178702E-3</v>
      </c>
      <c r="M18647" s="50">
        <v>1.8539911247829057E-3</v>
      </c>
      <c r="N18647" s="50">
        <v>5.1999999999999998E-2</v>
      </c>
      <c r="O18647" s="50">
        <v>5.2999999999999999E-2</v>
      </c>
      <c r="R18647" s="59"/>
    </row>
    <row r="18648" spans="11:18" x14ac:dyDescent="0.2">
      <c r="K18648" s="17">
        <v>18639</v>
      </c>
      <c r="L18648" s="50">
        <v>1.677973047258575E-3</v>
      </c>
      <c r="M18648" s="50">
        <v>1.6907834978986084E-3</v>
      </c>
      <c r="N18648" s="50">
        <v>4.7399999999999998E-2</v>
      </c>
      <c r="O18648" s="50">
        <v>4.7399999999999998E-2</v>
      </c>
      <c r="R18648" s="59"/>
    </row>
    <row r="18649" spans="11:18" x14ac:dyDescent="0.2">
      <c r="K18649" s="17">
        <v>18640</v>
      </c>
      <c r="L18649" s="50">
        <v>1.6821847013733248E-3</v>
      </c>
      <c r="M18649" s="50">
        <v>1.6956472917166788E-3</v>
      </c>
      <c r="N18649" s="50">
        <v>4.9599999999999998E-2</v>
      </c>
      <c r="O18649" s="50">
        <v>5.0200000000000002E-2</v>
      </c>
      <c r="R18649" s="59"/>
    </row>
    <row r="18650" spans="11:18" x14ac:dyDescent="0.2">
      <c r="K18650" s="17">
        <v>18641</v>
      </c>
      <c r="L18650" s="50">
        <v>1.5769451147046201E-3</v>
      </c>
      <c r="M18650" s="50">
        <v>1.59071256787776E-3</v>
      </c>
      <c r="N18650" s="50">
        <v>5.0999999999999997E-2</v>
      </c>
      <c r="O18650" s="50">
        <v>5.16E-2</v>
      </c>
      <c r="R18650" s="59"/>
    </row>
    <row r="18651" spans="11:18" x14ac:dyDescent="0.2">
      <c r="K18651" s="17">
        <v>18642</v>
      </c>
      <c r="L18651" s="50">
        <v>1.8299663802180195E-3</v>
      </c>
      <c r="M18651" s="50">
        <v>1.8443300853910485E-3</v>
      </c>
      <c r="N18651" s="50">
        <v>5.2999999999999999E-2</v>
      </c>
      <c r="O18651" s="50">
        <v>5.3400000000000003E-2</v>
      </c>
      <c r="R18651" s="59"/>
    </row>
    <row r="18652" spans="11:18" x14ac:dyDescent="0.2">
      <c r="K18652" s="17">
        <v>18643</v>
      </c>
      <c r="L18652" s="50">
        <v>1.8279855413087607E-3</v>
      </c>
      <c r="M18652" s="50">
        <v>1.8417246151281766E-3</v>
      </c>
      <c r="N18652" s="50">
        <v>5.0799999999999998E-2</v>
      </c>
      <c r="O18652" s="50">
        <v>5.0799999999999998E-2</v>
      </c>
      <c r="R18652" s="59"/>
    </row>
    <row r="18653" spans="11:18" x14ac:dyDescent="0.2">
      <c r="K18653" s="17">
        <v>18644</v>
      </c>
      <c r="L18653" s="50">
        <v>1.6616688065525743E-3</v>
      </c>
      <c r="M18653" s="50">
        <v>1.6754662256472869E-3</v>
      </c>
      <c r="N18653" s="50">
        <v>5.1200000000000002E-2</v>
      </c>
      <c r="O18653" s="50">
        <v>5.1400000000000001E-2</v>
      </c>
      <c r="R18653" s="59"/>
    </row>
    <row r="18654" spans="11:18" x14ac:dyDescent="0.2">
      <c r="K18654" s="17">
        <v>18645</v>
      </c>
      <c r="L18654" s="50">
        <v>1.6831188424248364E-3</v>
      </c>
      <c r="M18654" s="50">
        <v>1.695982710875965E-3</v>
      </c>
      <c r="N18654" s="50">
        <v>4.7600000000000003E-2</v>
      </c>
      <c r="O18654" s="50">
        <v>4.7600000000000003E-2</v>
      </c>
      <c r="R18654" s="59"/>
    </row>
    <row r="18655" spans="11:18" x14ac:dyDescent="0.2">
      <c r="K18655" s="17">
        <v>18646</v>
      </c>
      <c r="L18655" s="50">
        <v>1.6320538388975034E-3</v>
      </c>
      <c r="M18655" s="50">
        <v>1.6455615783238105E-3</v>
      </c>
      <c r="N18655" s="50">
        <v>0.05</v>
      </c>
      <c r="O18655" s="50">
        <v>5.04E-2</v>
      </c>
      <c r="R18655" s="59"/>
    </row>
    <row r="18656" spans="11:18" x14ac:dyDescent="0.2">
      <c r="K18656" s="17">
        <v>18647</v>
      </c>
      <c r="L18656" s="50">
        <v>1.4142646305929098E-3</v>
      </c>
      <c r="M18656" s="50">
        <v>1.4265669904204269E-3</v>
      </c>
      <c r="N18656" s="50">
        <v>4.5600000000000002E-2</v>
      </c>
      <c r="O18656" s="50">
        <v>4.58E-2</v>
      </c>
      <c r="R18656" s="59"/>
    </row>
    <row r="18657" spans="11:18" x14ac:dyDescent="0.2">
      <c r="K18657" s="17">
        <v>18648</v>
      </c>
      <c r="L18657" s="50">
        <v>1.4881290374077162E-3</v>
      </c>
      <c r="M18657" s="50">
        <v>1.5007382965719451E-3</v>
      </c>
      <c r="N18657" s="50">
        <v>4.6800000000000001E-2</v>
      </c>
      <c r="O18657" s="50">
        <v>4.7E-2</v>
      </c>
      <c r="R18657" s="59"/>
    </row>
    <row r="18658" spans="11:18" x14ac:dyDescent="0.2">
      <c r="K18658" s="17">
        <v>18649</v>
      </c>
      <c r="L18658" s="50">
        <v>1.7576558652146006E-3</v>
      </c>
      <c r="M18658" s="50">
        <v>1.7710606802359542E-3</v>
      </c>
      <c r="N18658" s="50">
        <v>4.9399999999999999E-2</v>
      </c>
      <c r="O18658" s="50">
        <v>4.9599999999999998E-2</v>
      </c>
      <c r="R18658" s="59"/>
    </row>
    <row r="18659" spans="11:18" x14ac:dyDescent="0.2">
      <c r="K18659" s="17">
        <v>18650</v>
      </c>
      <c r="L18659" s="50">
        <v>1.5694194960803381E-3</v>
      </c>
      <c r="M18659" s="50">
        <v>1.5821048635938936E-3</v>
      </c>
      <c r="N18659" s="50">
        <v>4.7E-2</v>
      </c>
      <c r="O18659" s="50">
        <v>4.7199999999999999E-2</v>
      </c>
      <c r="R18659" s="59"/>
    </row>
    <row r="18660" spans="11:18" x14ac:dyDescent="0.2">
      <c r="K18660" s="17">
        <v>18651</v>
      </c>
      <c r="L18660" s="50">
        <v>1.6748760912644982E-3</v>
      </c>
      <c r="M18660" s="50">
        <v>1.6884292487374048E-3</v>
      </c>
      <c r="N18660" s="50">
        <v>5.0200000000000002E-2</v>
      </c>
      <c r="O18660" s="50">
        <v>5.04E-2</v>
      </c>
      <c r="R18660" s="59"/>
    </row>
    <row r="18661" spans="11:18" x14ac:dyDescent="0.2">
      <c r="K18661" s="17">
        <v>18652</v>
      </c>
      <c r="L18661" s="50">
        <v>1.6607417984501854E-3</v>
      </c>
      <c r="M18661" s="50">
        <v>1.6751781413616921E-3</v>
      </c>
      <c r="N18661" s="50">
        <v>5.3600000000000002E-2</v>
      </c>
      <c r="O18661" s="50">
        <v>5.3800000000000001E-2</v>
      </c>
      <c r="R18661" s="59"/>
    </row>
    <row r="18662" spans="11:18" x14ac:dyDescent="0.2">
      <c r="K18662" s="17">
        <v>18653</v>
      </c>
      <c r="L18662" s="50">
        <v>1.5313528245658647E-3</v>
      </c>
      <c r="M18662" s="50">
        <v>1.5440182587954678E-3</v>
      </c>
      <c r="N18662" s="50">
        <v>4.7E-2</v>
      </c>
      <c r="O18662" s="50">
        <v>4.7199999999999999E-2</v>
      </c>
      <c r="R18662" s="59"/>
    </row>
    <row r="18663" spans="11:18" x14ac:dyDescent="0.2">
      <c r="K18663" s="17">
        <v>18654</v>
      </c>
      <c r="L18663" s="50">
        <v>1.8321132951991217E-3</v>
      </c>
      <c r="M18663" s="50">
        <v>1.8459466150705993E-3</v>
      </c>
      <c r="N18663" s="50">
        <v>5.0799999999999998E-2</v>
      </c>
      <c r="O18663" s="50">
        <v>5.1400000000000001E-2</v>
      </c>
      <c r="R18663" s="59"/>
    </row>
    <row r="18664" spans="11:18" x14ac:dyDescent="0.2">
      <c r="K18664" s="17">
        <v>18655</v>
      </c>
      <c r="L18664" s="50">
        <v>1.8846230699436483E-3</v>
      </c>
      <c r="M18664" s="50">
        <v>1.8986248492806584E-3</v>
      </c>
      <c r="N18664" s="50">
        <v>5.0999999999999997E-2</v>
      </c>
      <c r="O18664" s="50">
        <v>5.1999999999999998E-2</v>
      </c>
      <c r="R18664" s="59"/>
    </row>
    <row r="18665" spans="11:18" x14ac:dyDescent="0.2">
      <c r="K18665" s="17">
        <v>18656</v>
      </c>
      <c r="L18665" s="50">
        <v>2.0413731155299983E-3</v>
      </c>
      <c r="M18665" s="50">
        <v>2.0568308619470415E-3</v>
      </c>
      <c r="N18665" s="50">
        <v>5.6800000000000003E-2</v>
      </c>
      <c r="O18665" s="50">
        <v>5.7599999999999998E-2</v>
      </c>
      <c r="R18665" s="59"/>
    </row>
    <row r="18666" spans="11:18" x14ac:dyDescent="0.2">
      <c r="K18666" s="17">
        <v>18657</v>
      </c>
      <c r="L18666" s="50">
        <v>1.4868186890742655E-3</v>
      </c>
      <c r="M18666" s="50">
        <v>1.5001871635726047E-3</v>
      </c>
      <c r="N18666" s="50">
        <v>4.9799999999999997E-2</v>
      </c>
      <c r="O18666" s="50">
        <v>4.9799999999999997E-2</v>
      </c>
      <c r="R18666" s="59"/>
    </row>
    <row r="18667" spans="11:18" x14ac:dyDescent="0.2">
      <c r="K18667" s="17">
        <v>18658</v>
      </c>
      <c r="L18667" s="50">
        <v>1.8327088879831976E-3</v>
      </c>
      <c r="M18667" s="50">
        <v>1.848001388640699E-3</v>
      </c>
      <c r="N18667" s="50">
        <v>5.6800000000000003E-2</v>
      </c>
      <c r="O18667" s="50">
        <v>5.6800000000000003E-2</v>
      </c>
      <c r="R18667" s="59"/>
    </row>
    <row r="18668" spans="11:18" x14ac:dyDescent="0.2">
      <c r="K18668" s="17">
        <v>18659</v>
      </c>
      <c r="L18668" s="50">
        <v>2.064763134333061E-3</v>
      </c>
      <c r="M18668" s="50">
        <v>2.0801242430547192E-3</v>
      </c>
      <c r="N18668" s="50">
        <v>5.6599999999999998E-2</v>
      </c>
      <c r="O18668" s="50">
        <v>5.7000000000000002E-2</v>
      </c>
      <c r="R18668" s="59"/>
    </row>
    <row r="18669" spans="11:18" x14ac:dyDescent="0.2">
      <c r="K18669" s="17">
        <v>18660</v>
      </c>
      <c r="L18669" s="50">
        <v>1.7806334232375242E-3</v>
      </c>
      <c r="M18669" s="50">
        <v>1.7948665988347528E-3</v>
      </c>
      <c r="N18669" s="50">
        <v>5.2400000000000002E-2</v>
      </c>
      <c r="O18669" s="50">
        <v>5.3199999999999997E-2</v>
      </c>
      <c r="R18669" s="59"/>
    </row>
    <row r="18670" spans="11:18" x14ac:dyDescent="0.2">
      <c r="K18670" s="17">
        <v>18661</v>
      </c>
      <c r="L18670" s="50">
        <v>1.6071450704830913E-3</v>
      </c>
      <c r="M18670" s="50">
        <v>1.6206329785479565E-3</v>
      </c>
      <c r="N18670" s="50">
        <v>4.9799999999999997E-2</v>
      </c>
      <c r="O18670" s="50">
        <v>5.0200000000000002E-2</v>
      </c>
      <c r="R18670" s="59"/>
    </row>
    <row r="18671" spans="11:18" x14ac:dyDescent="0.2">
      <c r="K18671" s="17">
        <v>18662</v>
      </c>
      <c r="L18671" s="50">
        <v>1.7738034438794738E-3</v>
      </c>
      <c r="M18671" s="50">
        <v>1.7874306321332967E-3</v>
      </c>
      <c r="N18671" s="50">
        <v>5.0200000000000002E-2</v>
      </c>
      <c r="O18671" s="50">
        <v>5.0599999999999999E-2</v>
      </c>
      <c r="R18671" s="59"/>
    </row>
    <row r="18672" spans="11:18" x14ac:dyDescent="0.2">
      <c r="K18672" s="17">
        <v>18663</v>
      </c>
      <c r="L18672" s="50">
        <v>1.6299101065366771E-3</v>
      </c>
      <c r="M18672" s="50">
        <v>1.6431171600688045E-3</v>
      </c>
      <c r="N18672" s="50">
        <v>4.8800000000000003E-2</v>
      </c>
      <c r="O18672" s="50">
        <v>4.9200000000000001E-2</v>
      </c>
      <c r="R18672" s="59"/>
    </row>
    <row r="18673" spans="11:18" x14ac:dyDescent="0.2">
      <c r="K18673" s="17">
        <v>18664</v>
      </c>
      <c r="L18673" s="50">
        <v>1.6925942686904999E-3</v>
      </c>
      <c r="M18673" s="50">
        <v>1.7062273822899268E-3</v>
      </c>
      <c r="N18673" s="50">
        <v>5.04E-2</v>
      </c>
      <c r="O18673" s="50">
        <v>5.0599999999999999E-2</v>
      </c>
      <c r="R18673" s="59"/>
    </row>
    <row r="18674" spans="11:18" x14ac:dyDescent="0.2">
      <c r="K18674" s="17">
        <v>18665</v>
      </c>
      <c r="L18674" s="50">
        <v>1.5133620402865298E-3</v>
      </c>
      <c r="M18674" s="50">
        <v>1.5261444703753794E-3</v>
      </c>
      <c r="N18674" s="50">
        <v>4.7399999999999998E-2</v>
      </c>
      <c r="O18674" s="50">
        <v>4.7600000000000003E-2</v>
      </c>
      <c r="R18674" s="59"/>
    </row>
    <row r="18675" spans="11:18" x14ac:dyDescent="0.2">
      <c r="K18675" s="17">
        <v>18666</v>
      </c>
      <c r="L18675" s="50">
        <v>2.055440086273889E-3</v>
      </c>
      <c r="M18675" s="50">
        <v>2.0711937662134562E-3</v>
      </c>
      <c r="N18675" s="50">
        <v>5.8200000000000002E-2</v>
      </c>
      <c r="O18675" s="50">
        <v>5.8799999999999998E-2</v>
      </c>
      <c r="R18675" s="59"/>
    </row>
    <row r="18676" spans="11:18" x14ac:dyDescent="0.2">
      <c r="K18676" s="17">
        <v>18667</v>
      </c>
      <c r="L18676" s="50">
        <v>1.5925793770362475E-3</v>
      </c>
      <c r="M18676" s="50">
        <v>1.6047676986169221E-3</v>
      </c>
      <c r="N18676" s="50">
        <v>4.4999999999999998E-2</v>
      </c>
      <c r="O18676" s="50">
        <v>4.5199999999999997E-2</v>
      </c>
      <c r="R18676" s="59"/>
    </row>
    <row r="18677" spans="11:18" x14ac:dyDescent="0.2">
      <c r="K18677" s="17">
        <v>18668</v>
      </c>
      <c r="L18677" s="50">
        <v>1.7674044690136018E-3</v>
      </c>
      <c r="M18677" s="50">
        <v>1.7810000181733262E-3</v>
      </c>
      <c r="N18677" s="50">
        <v>5.0200000000000002E-2</v>
      </c>
      <c r="O18677" s="50">
        <v>5.04E-2</v>
      </c>
      <c r="R18677" s="59"/>
    </row>
    <row r="18678" spans="11:18" x14ac:dyDescent="0.2">
      <c r="K18678" s="17">
        <v>18669</v>
      </c>
      <c r="L18678" s="50">
        <v>1.591720049056034E-3</v>
      </c>
      <c r="M18678" s="50">
        <v>1.604672951015359E-3</v>
      </c>
      <c r="N18678" s="50">
        <v>4.7600000000000003E-2</v>
      </c>
      <c r="O18678" s="50">
        <v>4.8599999999999997E-2</v>
      </c>
      <c r="R18678" s="59"/>
    </row>
    <row r="18679" spans="11:18" x14ac:dyDescent="0.2">
      <c r="K18679" s="17">
        <v>18670</v>
      </c>
      <c r="L18679" s="50">
        <v>1.6398395308220345E-3</v>
      </c>
      <c r="M18679" s="50">
        <v>1.6529795715908612E-3</v>
      </c>
      <c r="N18679" s="50">
        <v>4.8599999999999997E-2</v>
      </c>
      <c r="O18679" s="50">
        <v>4.8800000000000003E-2</v>
      </c>
      <c r="R18679" s="59"/>
    </row>
    <row r="18680" spans="11:18" x14ac:dyDescent="0.2">
      <c r="K18680" s="17">
        <v>18671</v>
      </c>
      <c r="L18680" s="50">
        <v>1.8417290936931752E-3</v>
      </c>
      <c r="M18680" s="50">
        <v>1.8563592634601321E-3</v>
      </c>
      <c r="N18680" s="50">
        <v>5.3800000000000001E-2</v>
      </c>
      <c r="O18680" s="50">
        <v>5.4600000000000003E-2</v>
      </c>
      <c r="R18680" s="59"/>
    </row>
    <row r="18681" spans="11:18" x14ac:dyDescent="0.2">
      <c r="K18681" s="17">
        <v>18672</v>
      </c>
      <c r="L18681" s="50">
        <v>1.8460765243651885E-3</v>
      </c>
      <c r="M18681" s="50">
        <v>1.8613411585585134E-3</v>
      </c>
      <c r="N18681" s="50">
        <v>5.6399999999999999E-2</v>
      </c>
      <c r="O18681" s="50">
        <v>5.7000000000000002E-2</v>
      </c>
      <c r="R18681" s="59"/>
    </row>
    <row r="18682" spans="11:18" x14ac:dyDescent="0.2">
      <c r="K18682" s="17">
        <v>18673</v>
      </c>
      <c r="L18682" s="50">
        <v>1.8709901733042031E-3</v>
      </c>
      <c r="M18682" s="50">
        <v>1.8849735834160434E-3</v>
      </c>
      <c r="N18682" s="50">
        <v>5.1200000000000002E-2</v>
      </c>
      <c r="O18682" s="50">
        <v>5.2200000000000003E-2</v>
      </c>
      <c r="R18682" s="59"/>
    </row>
    <row r="18683" spans="11:18" x14ac:dyDescent="0.2">
      <c r="K18683" s="17">
        <v>18674</v>
      </c>
      <c r="L18683" s="50">
        <v>1.6910905431063987E-3</v>
      </c>
      <c r="M18683" s="50">
        <v>1.7046295074362658E-3</v>
      </c>
      <c r="N18683" s="50">
        <v>5.0200000000000002E-2</v>
      </c>
      <c r="O18683" s="50">
        <v>5.0200000000000002E-2</v>
      </c>
      <c r="R18683" s="59"/>
    </row>
    <row r="18684" spans="11:18" x14ac:dyDescent="0.2">
      <c r="K18684" s="17">
        <v>18675</v>
      </c>
      <c r="L18684" s="50">
        <v>1.5038419335105027E-3</v>
      </c>
      <c r="M18684" s="50">
        <v>1.5161296803327851E-3</v>
      </c>
      <c r="N18684" s="50">
        <v>4.5600000000000002E-2</v>
      </c>
      <c r="O18684" s="50">
        <v>4.5600000000000002E-2</v>
      </c>
      <c r="R18684" s="59"/>
    </row>
    <row r="18685" spans="11:18" x14ac:dyDescent="0.2">
      <c r="K18685" s="17">
        <v>18676</v>
      </c>
      <c r="L18685" s="50">
        <v>1.6950551081687977E-3</v>
      </c>
      <c r="M18685" s="50">
        <v>1.7085436442328239E-3</v>
      </c>
      <c r="N18685" s="50">
        <v>0.05</v>
      </c>
      <c r="O18685" s="50">
        <v>0.05</v>
      </c>
      <c r="R18685" s="59"/>
    </row>
    <row r="18686" spans="11:18" x14ac:dyDescent="0.2">
      <c r="K18686" s="17">
        <v>18677</v>
      </c>
      <c r="L18686" s="50">
        <v>1.8587781729336595E-3</v>
      </c>
      <c r="M18686" s="50">
        <v>1.873109617070867E-3</v>
      </c>
      <c r="N18686" s="50">
        <v>5.28E-2</v>
      </c>
      <c r="O18686" s="50">
        <v>5.3400000000000003E-2</v>
      </c>
      <c r="R18686" s="59"/>
    </row>
    <row r="18687" spans="11:18" x14ac:dyDescent="0.2">
      <c r="K18687" s="17">
        <v>18678</v>
      </c>
      <c r="L18687" s="50">
        <v>1.6984551691928125E-3</v>
      </c>
      <c r="M18687" s="50">
        <v>1.7127207594205853E-3</v>
      </c>
      <c r="N18687" s="50">
        <v>5.2999999999999999E-2</v>
      </c>
      <c r="O18687" s="50">
        <v>5.2999999999999999E-2</v>
      </c>
      <c r="R18687" s="59"/>
    </row>
    <row r="18688" spans="11:18" x14ac:dyDescent="0.2">
      <c r="K18688" s="17">
        <v>18679</v>
      </c>
      <c r="L18688" s="50">
        <v>1.63426410388759E-3</v>
      </c>
      <c r="M18688" s="50">
        <v>1.6468015653841898E-3</v>
      </c>
      <c r="N18688" s="50">
        <v>4.6399999999999997E-2</v>
      </c>
      <c r="O18688" s="50">
        <v>4.6399999999999997E-2</v>
      </c>
      <c r="R18688" s="59"/>
    </row>
    <row r="18689" spans="11:18" x14ac:dyDescent="0.2">
      <c r="K18689" s="17">
        <v>18680</v>
      </c>
      <c r="L18689" s="50">
        <v>1.821389085828912E-3</v>
      </c>
      <c r="M18689" s="50">
        <v>1.8352029724734258E-3</v>
      </c>
      <c r="N18689" s="50">
        <v>5.0999999999999997E-2</v>
      </c>
      <c r="O18689" s="50">
        <v>5.1200000000000002E-2</v>
      </c>
      <c r="R18689" s="59"/>
    </row>
    <row r="18690" spans="11:18" x14ac:dyDescent="0.2">
      <c r="K18690" s="17">
        <v>18681</v>
      </c>
      <c r="L18690" s="50">
        <v>1.7271712862632889E-3</v>
      </c>
      <c r="M18690" s="50">
        <v>1.7411876534765664E-3</v>
      </c>
      <c r="N18690" s="50">
        <v>5.1999999999999998E-2</v>
      </c>
      <c r="O18690" s="50">
        <v>5.1999999999999998E-2</v>
      </c>
      <c r="R18690" s="59"/>
    </row>
    <row r="18691" spans="11:18" x14ac:dyDescent="0.2">
      <c r="K18691" s="17">
        <v>18682</v>
      </c>
      <c r="L18691" s="50">
        <v>2.067047197809709E-3</v>
      </c>
      <c r="M18691" s="50">
        <v>2.0819768388570842E-3</v>
      </c>
      <c r="N18691" s="50">
        <v>5.5E-2</v>
      </c>
      <c r="O18691" s="50">
        <v>5.5199999999999999E-2</v>
      </c>
      <c r="R18691" s="59"/>
    </row>
    <row r="18692" spans="11:18" x14ac:dyDescent="0.2">
      <c r="K18692" s="17">
        <v>18683</v>
      </c>
      <c r="L18692" s="50">
        <v>1.9908910468242739E-3</v>
      </c>
      <c r="M18692" s="50">
        <v>2.0054845818079049E-3</v>
      </c>
      <c r="N18692" s="50">
        <v>5.3800000000000001E-2</v>
      </c>
      <c r="O18692" s="50">
        <v>5.3999999999999999E-2</v>
      </c>
      <c r="R18692" s="59"/>
    </row>
    <row r="18693" spans="11:18" x14ac:dyDescent="0.2">
      <c r="K18693" s="17">
        <v>18684</v>
      </c>
      <c r="L18693" s="50">
        <v>1.7324093671710035E-3</v>
      </c>
      <c r="M18693" s="50">
        <v>1.7460562936904523E-3</v>
      </c>
      <c r="N18693" s="50">
        <v>0.05</v>
      </c>
      <c r="O18693" s="50">
        <v>5.0799999999999998E-2</v>
      </c>
      <c r="R18693" s="59"/>
    </row>
    <row r="18694" spans="11:18" x14ac:dyDescent="0.2">
      <c r="K18694" s="17">
        <v>18685</v>
      </c>
      <c r="L18694" s="50">
        <v>1.6570001234069635E-3</v>
      </c>
      <c r="M18694" s="50">
        <v>1.6694099621484121E-3</v>
      </c>
      <c r="N18694" s="50">
        <v>4.5600000000000002E-2</v>
      </c>
      <c r="O18694" s="50">
        <v>4.6399999999999997E-2</v>
      </c>
      <c r="R18694" s="59"/>
    </row>
    <row r="18695" spans="11:18" x14ac:dyDescent="0.2">
      <c r="K18695" s="17">
        <v>18686</v>
      </c>
      <c r="L18695" s="50">
        <v>1.5417791455016661E-3</v>
      </c>
      <c r="M18695" s="50">
        <v>1.5545148917119557E-3</v>
      </c>
      <c r="N18695" s="50">
        <v>4.7E-2</v>
      </c>
      <c r="O18695" s="50">
        <v>4.7800000000000002E-2</v>
      </c>
      <c r="R18695" s="59"/>
    </row>
    <row r="18696" spans="11:18" x14ac:dyDescent="0.2">
      <c r="K18696" s="17">
        <v>18687</v>
      </c>
      <c r="L18696" s="50">
        <v>1.7985655811356594E-3</v>
      </c>
      <c r="M18696" s="50">
        <v>1.8137951485105244E-3</v>
      </c>
      <c r="N18696" s="50">
        <v>5.6599999999999998E-2</v>
      </c>
      <c r="O18696" s="50">
        <v>5.6599999999999998E-2</v>
      </c>
      <c r="R18696" s="59"/>
    </row>
    <row r="18697" spans="11:18" x14ac:dyDescent="0.2">
      <c r="K18697" s="17">
        <v>18688</v>
      </c>
      <c r="L18697" s="50">
        <v>1.9184989614468367E-3</v>
      </c>
      <c r="M18697" s="50">
        <v>1.9324509308838451E-3</v>
      </c>
      <c r="N18697" s="50">
        <v>5.1400000000000001E-2</v>
      </c>
      <c r="O18697" s="50">
        <v>5.1799999999999999E-2</v>
      </c>
      <c r="R18697" s="59"/>
    </row>
    <row r="18698" spans="11:18" x14ac:dyDescent="0.2">
      <c r="K18698" s="17">
        <v>18689</v>
      </c>
      <c r="L18698" s="50">
        <v>1.7116327829848729E-3</v>
      </c>
      <c r="M18698" s="50">
        <v>1.72455773745411E-3</v>
      </c>
      <c r="N18698" s="50">
        <v>4.7800000000000002E-2</v>
      </c>
      <c r="O18698" s="50">
        <v>4.7800000000000002E-2</v>
      </c>
      <c r="R18698" s="59"/>
    </row>
    <row r="18699" spans="11:18" x14ac:dyDescent="0.2">
      <c r="K18699" s="17">
        <v>18690</v>
      </c>
      <c r="L18699" s="50">
        <v>1.6867159291697796E-3</v>
      </c>
      <c r="M18699" s="50">
        <v>1.7001266689676403E-3</v>
      </c>
      <c r="N18699" s="50">
        <v>4.9599999999999998E-2</v>
      </c>
      <c r="O18699" s="50">
        <v>0.05</v>
      </c>
      <c r="R18699" s="59"/>
    </row>
    <row r="18700" spans="11:18" x14ac:dyDescent="0.2">
      <c r="K18700" s="17">
        <v>18691</v>
      </c>
      <c r="L18700" s="50">
        <v>1.7483924469561425E-3</v>
      </c>
      <c r="M18700" s="50">
        <v>1.7631917162889714E-3</v>
      </c>
      <c r="N18700" s="50">
        <v>5.5E-2</v>
      </c>
      <c r="O18700" s="50">
        <v>5.5E-2</v>
      </c>
      <c r="R18700" s="59"/>
    </row>
    <row r="18701" spans="11:18" x14ac:dyDescent="0.2">
      <c r="K18701" s="17">
        <v>18692</v>
      </c>
      <c r="L18701" s="50">
        <v>1.6760947255108562E-3</v>
      </c>
      <c r="M18701" s="50">
        <v>1.6897322274539942E-3</v>
      </c>
      <c r="N18701" s="50">
        <v>5.0599999999999999E-2</v>
      </c>
      <c r="O18701" s="50">
        <v>5.0599999999999999E-2</v>
      </c>
      <c r="R18701" s="59"/>
    </row>
    <row r="18702" spans="11:18" x14ac:dyDescent="0.2">
      <c r="K18702" s="17">
        <v>18693</v>
      </c>
      <c r="L18702" s="50">
        <v>1.8058643235148147E-3</v>
      </c>
      <c r="M18702" s="50">
        <v>1.8199645320665634E-3</v>
      </c>
      <c r="N18702" s="50">
        <v>5.2200000000000003E-2</v>
      </c>
      <c r="O18702" s="50">
        <v>5.2400000000000002E-2</v>
      </c>
      <c r="R18702" s="59"/>
    </row>
    <row r="18703" spans="11:18" x14ac:dyDescent="0.2">
      <c r="K18703" s="17">
        <v>18694</v>
      </c>
      <c r="L18703" s="50">
        <v>1.8945138357406815E-3</v>
      </c>
      <c r="M18703" s="50">
        <v>1.9091286539214228E-3</v>
      </c>
      <c r="N18703" s="50">
        <v>5.3600000000000002E-2</v>
      </c>
      <c r="O18703" s="50">
        <v>5.4199999999999998E-2</v>
      </c>
      <c r="R18703" s="59"/>
    </row>
    <row r="18704" spans="11:18" x14ac:dyDescent="0.2">
      <c r="K18704" s="17">
        <v>18695</v>
      </c>
      <c r="L18704" s="50">
        <v>1.6106924272909339E-3</v>
      </c>
      <c r="M18704" s="50">
        <v>1.6235757365707741E-3</v>
      </c>
      <c r="N18704" s="50">
        <v>4.7399999999999998E-2</v>
      </c>
      <c r="O18704" s="50">
        <v>4.8000000000000001E-2</v>
      </c>
      <c r="R18704" s="59"/>
    </row>
    <row r="18705" spans="11:18" x14ac:dyDescent="0.2">
      <c r="K18705" s="17">
        <v>18696</v>
      </c>
      <c r="L18705" s="50">
        <v>1.6971285025312731E-3</v>
      </c>
      <c r="M18705" s="50">
        <v>1.710911842373482E-3</v>
      </c>
      <c r="N18705" s="50">
        <v>5.0799999999999998E-2</v>
      </c>
      <c r="O18705" s="50">
        <v>5.1200000000000002E-2</v>
      </c>
      <c r="R18705" s="59"/>
    </row>
    <row r="18706" spans="11:18" x14ac:dyDescent="0.2">
      <c r="K18706" s="17">
        <v>18697</v>
      </c>
      <c r="L18706" s="50">
        <v>1.9588615259490878E-3</v>
      </c>
      <c r="M18706" s="50">
        <v>1.9734712141137884E-3</v>
      </c>
      <c r="N18706" s="50">
        <v>5.3999999999999999E-2</v>
      </c>
      <c r="O18706" s="50">
        <v>5.3999999999999999E-2</v>
      </c>
      <c r="R18706" s="59"/>
    </row>
    <row r="18707" spans="11:18" x14ac:dyDescent="0.2">
      <c r="K18707" s="17">
        <v>18698</v>
      </c>
      <c r="L18707" s="50">
        <v>1.4788544268856041E-3</v>
      </c>
      <c r="M18707" s="50">
        <v>1.4908827283744834E-3</v>
      </c>
      <c r="N18707" s="50">
        <v>4.4600000000000001E-2</v>
      </c>
      <c r="O18707" s="50">
        <v>4.48E-2</v>
      </c>
      <c r="R18707" s="59"/>
    </row>
    <row r="18708" spans="11:18" x14ac:dyDescent="0.2">
      <c r="K18708" s="17">
        <v>18699</v>
      </c>
      <c r="L18708" s="50">
        <v>1.6417280959773691E-3</v>
      </c>
      <c r="M18708" s="50">
        <v>1.6558211589761498E-3</v>
      </c>
      <c r="N18708" s="50">
        <v>5.2200000000000003E-2</v>
      </c>
      <c r="O18708" s="50">
        <v>5.2600000000000001E-2</v>
      </c>
      <c r="R18708" s="59"/>
    </row>
    <row r="18709" spans="11:18" x14ac:dyDescent="0.2">
      <c r="K18709" s="17">
        <v>18700</v>
      </c>
      <c r="L18709" s="50">
        <v>1.9212332874087711E-3</v>
      </c>
      <c r="M18709" s="50">
        <v>1.9363479202413245E-3</v>
      </c>
      <c r="N18709" s="50">
        <v>5.6000000000000001E-2</v>
      </c>
      <c r="O18709" s="50">
        <v>5.6000000000000001E-2</v>
      </c>
      <c r="R18709" s="59"/>
    </row>
    <row r="18710" spans="11:18" x14ac:dyDescent="0.2">
      <c r="K18710" s="17">
        <v>18701</v>
      </c>
      <c r="L18710" s="50">
        <v>1.6079098323672711E-3</v>
      </c>
      <c r="M18710" s="50">
        <v>1.6222135145731464E-3</v>
      </c>
      <c r="N18710" s="50">
        <v>5.3199999999999997E-2</v>
      </c>
      <c r="O18710" s="50">
        <v>5.3400000000000003E-2</v>
      </c>
      <c r="R18710" s="59"/>
    </row>
    <row r="18711" spans="11:18" x14ac:dyDescent="0.2">
      <c r="K18711" s="17">
        <v>18702</v>
      </c>
      <c r="L18711" s="50">
        <v>1.7250094876732219E-3</v>
      </c>
      <c r="M18711" s="50">
        <v>1.7387664993499165E-3</v>
      </c>
      <c r="N18711" s="50">
        <v>5.0999999999999997E-2</v>
      </c>
      <c r="O18711" s="50">
        <v>5.0999999999999997E-2</v>
      </c>
      <c r="R18711" s="59"/>
    </row>
    <row r="18712" spans="11:18" x14ac:dyDescent="0.2">
      <c r="K18712" s="17">
        <v>18703</v>
      </c>
      <c r="L18712" s="50">
        <v>1.653212744070705E-3</v>
      </c>
      <c r="M18712" s="50">
        <v>1.6675337804870989E-3</v>
      </c>
      <c r="N18712" s="50">
        <v>5.3199999999999997E-2</v>
      </c>
      <c r="O18712" s="50">
        <v>5.3400000000000003E-2</v>
      </c>
      <c r="R18712" s="59"/>
    </row>
    <row r="18713" spans="11:18" x14ac:dyDescent="0.2">
      <c r="K18713" s="17">
        <v>18704</v>
      </c>
      <c r="L18713" s="50">
        <v>1.7835269106731215E-3</v>
      </c>
      <c r="M18713" s="50">
        <v>1.7969927493408286E-3</v>
      </c>
      <c r="N18713" s="50">
        <v>4.9799999999999997E-2</v>
      </c>
      <c r="O18713" s="50">
        <v>4.9799999999999997E-2</v>
      </c>
      <c r="R18713" s="59"/>
    </row>
    <row r="18714" spans="11:18" x14ac:dyDescent="0.2">
      <c r="K18714" s="17">
        <v>18705</v>
      </c>
      <c r="L18714" s="50">
        <v>1.4014752169910622E-3</v>
      </c>
      <c r="M18714" s="50">
        <v>1.4140376042672692E-3</v>
      </c>
      <c r="N18714" s="50">
        <v>4.6399999999999997E-2</v>
      </c>
      <c r="O18714" s="50">
        <v>4.7199999999999999E-2</v>
      </c>
      <c r="R18714" s="59"/>
    </row>
    <row r="18715" spans="11:18" x14ac:dyDescent="0.2">
      <c r="K18715" s="17">
        <v>18706</v>
      </c>
      <c r="L18715" s="50">
        <v>1.6700786345281162E-3</v>
      </c>
      <c r="M18715" s="50">
        <v>1.6830483265814916E-3</v>
      </c>
      <c r="N18715" s="50">
        <v>4.8000000000000001E-2</v>
      </c>
      <c r="O18715" s="50">
        <v>4.82E-2</v>
      </c>
      <c r="R18715" s="59"/>
    </row>
    <row r="18716" spans="11:18" x14ac:dyDescent="0.2">
      <c r="K18716" s="17">
        <v>18707</v>
      </c>
      <c r="L18716" s="50">
        <v>1.6460119349841079E-3</v>
      </c>
      <c r="M18716" s="50">
        <v>1.6596984896971978E-3</v>
      </c>
      <c r="N18716" s="50">
        <v>5.0599999999999999E-2</v>
      </c>
      <c r="O18716" s="50">
        <v>5.0999999999999997E-2</v>
      </c>
      <c r="R18716" s="59"/>
    </row>
    <row r="18717" spans="11:18" x14ac:dyDescent="0.2">
      <c r="K18717" s="17">
        <v>18708</v>
      </c>
      <c r="L18717" s="50">
        <v>1.5685640248196649E-3</v>
      </c>
      <c r="M18717" s="50">
        <v>1.5812633083789919E-3</v>
      </c>
      <c r="N18717" s="50">
        <v>4.7E-2</v>
      </c>
      <c r="O18717" s="50">
        <v>4.7199999999999999E-2</v>
      </c>
      <c r="R18717" s="59"/>
    </row>
    <row r="18718" spans="11:18" x14ac:dyDescent="0.2">
      <c r="K18718" s="17">
        <v>18709</v>
      </c>
      <c r="L18718" s="50">
        <v>1.623832774366539E-3</v>
      </c>
      <c r="M18718" s="50">
        <v>1.637226982838292E-3</v>
      </c>
      <c r="N18718" s="50">
        <v>4.9599999999999998E-2</v>
      </c>
      <c r="O18718" s="50">
        <v>0.05</v>
      </c>
      <c r="R18718" s="59"/>
    </row>
    <row r="18719" spans="11:18" x14ac:dyDescent="0.2">
      <c r="K18719" s="17">
        <v>18710</v>
      </c>
      <c r="L18719" s="50">
        <v>1.8030638912503139E-3</v>
      </c>
      <c r="M18719" s="50">
        <v>1.816605411687808E-3</v>
      </c>
      <c r="N18719" s="50">
        <v>0.05</v>
      </c>
      <c r="O18719" s="50">
        <v>5.04E-2</v>
      </c>
      <c r="R18719" s="59"/>
    </row>
    <row r="18720" spans="11:18" x14ac:dyDescent="0.2">
      <c r="K18720" s="17">
        <v>18711</v>
      </c>
      <c r="L18720" s="50">
        <v>1.6924644327540872E-3</v>
      </c>
      <c r="M18720" s="50">
        <v>1.7063951931292345E-3</v>
      </c>
      <c r="N18720" s="50">
        <v>5.16E-2</v>
      </c>
      <c r="O18720" s="50">
        <v>5.1799999999999999E-2</v>
      </c>
      <c r="R18720" s="59"/>
    </row>
    <row r="18721" spans="11:18" x14ac:dyDescent="0.2">
      <c r="K18721" s="17">
        <v>18712</v>
      </c>
      <c r="L18721" s="50">
        <v>1.465234128782441E-3</v>
      </c>
      <c r="M18721" s="50">
        <v>1.4774337739758411E-3</v>
      </c>
      <c r="N18721" s="50">
        <v>4.4999999999999998E-2</v>
      </c>
      <c r="O18721" s="50">
        <v>4.5600000000000002E-2</v>
      </c>
      <c r="R18721" s="59"/>
    </row>
    <row r="18722" spans="11:18" x14ac:dyDescent="0.2">
      <c r="K18722" s="17">
        <v>18713</v>
      </c>
      <c r="L18722" s="50">
        <v>1.6385222290452568E-3</v>
      </c>
      <c r="M18722" s="50">
        <v>1.6519845201640368E-3</v>
      </c>
      <c r="N18722" s="50">
        <v>4.9799999999999997E-2</v>
      </c>
      <c r="O18722" s="50">
        <v>0.05</v>
      </c>
      <c r="R18722" s="59"/>
    </row>
    <row r="18723" spans="11:18" x14ac:dyDescent="0.2">
      <c r="K18723" s="17">
        <v>18714</v>
      </c>
      <c r="L18723" s="50">
        <v>1.9111965468214976E-3</v>
      </c>
      <c r="M18723" s="50">
        <v>1.9262561568896615E-3</v>
      </c>
      <c r="N18723" s="50">
        <v>5.5800000000000002E-2</v>
      </c>
      <c r="O18723" s="50">
        <v>5.5800000000000002E-2</v>
      </c>
      <c r="R18723" s="59"/>
    </row>
    <row r="18724" spans="11:18" x14ac:dyDescent="0.2">
      <c r="K18724" s="17">
        <v>18715</v>
      </c>
      <c r="L18724" s="50">
        <v>1.8872198904918637E-3</v>
      </c>
      <c r="M18724" s="50">
        <v>1.9010208016032783E-3</v>
      </c>
      <c r="N18724" s="50">
        <v>5.0799999999999998E-2</v>
      </c>
      <c r="O18724" s="50">
        <v>5.0999999999999997E-2</v>
      </c>
      <c r="R18724" s="59"/>
    </row>
    <row r="18725" spans="11:18" x14ac:dyDescent="0.2">
      <c r="K18725" s="17">
        <v>18716</v>
      </c>
      <c r="L18725" s="50">
        <v>1.7389332469880401E-3</v>
      </c>
      <c r="M18725" s="50">
        <v>1.7534301145516878E-3</v>
      </c>
      <c r="N18725" s="50">
        <v>5.3600000000000002E-2</v>
      </c>
      <c r="O18725" s="50">
        <v>5.3999999999999999E-2</v>
      </c>
      <c r="R18725" s="59"/>
    </row>
    <row r="18726" spans="11:18" x14ac:dyDescent="0.2">
      <c r="K18726" s="17">
        <v>18717</v>
      </c>
      <c r="L18726" s="50">
        <v>1.6405157320497886E-3</v>
      </c>
      <c r="M18726" s="50">
        <v>1.6541396955432103E-3</v>
      </c>
      <c r="N18726" s="50">
        <v>5.04E-2</v>
      </c>
      <c r="O18726" s="50">
        <v>5.0799999999999998E-2</v>
      </c>
      <c r="R18726" s="59"/>
    </row>
    <row r="18727" spans="11:18" x14ac:dyDescent="0.2">
      <c r="K18727" s="17">
        <v>18718</v>
      </c>
      <c r="L18727" s="50">
        <v>1.7130266537936259E-3</v>
      </c>
      <c r="M18727" s="50">
        <v>1.7268962898565547E-3</v>
      </c>
      <c r="N18727" s="50">
        <v>5.1400000000000001E-2</v>
      </c>
      <c r="O18727" s="50">
        <v>5.16E-2</v>
      </c>
      <c r="R18727" s="59"/>
    </row>
    <row r="18728" spans="11:18" x14ac:dyDescent="0.2">
      <c r="K18728" s="17">
        <v>18719</v>
      </c>
      <c r="L18728" s="50">
        <v>1.7641949501555206E-3</v>
      </c>
      <c r="M18728" s="50">
        <v>1.778148545458907E-3</v>
      </c>
      <c r="N18728" s="50">
        <v>5.16E-2</v>
      </c>
      <c r="O18728" s="50">
        <v>5.1999999999999998E-2</v>
      </c>
      <c r="R18728" s="59"/>
    </row>
    <row r="18729" spans="11:18" x14ac:dyDescent="0.2">
      <c r="K18729" s="17">
        <v>18720</v>
      </c>
      <c r="L18729" s="50">
        <v>1.6881878935021976E-3</v>
      </c>
      <c r="M18729" s="50">
        <v>1.7025263281420589E-3</v>
      </c>
      <c r="N18729" s="50">
        <v>5.2999999999999999E-2</v>
      </c>
      <c r="O18729" s="50">
        <v>5.3400000000000003E-2</v>
      </c>
      <c r="R18729" s="59"/>
    </row>
    <row r="18730" spans="11:18" x14ac:dyDescent="0.2">
      <c r="K18730" s="17">
        <v>18721</v>
      </c>
      <c r="L18730" s="50">
        <v>1.7678563461360464E-3</v>
      </c>
      <c r="M18730" s="50">
        <v>1.7821242762823414E-3</v>
      </c>
      <c r="N18730" s="50">
        <v>5.28E-2</v>
      </c>
      <c r="O18730" s="50">
        <v>5.2999999999999999E-2</v>
      </c>
      <c r="R18730" s="59"/>
    </row>
    <row r="18731" spans="11:18" x14ac:dyDescent="0.2">
      <c r="K18731" s="17">
        <v>18722</v>
      </c>
      <c r="L18731" s="50">
        <v>1.663807425906992E-3</v>
      </c>
      <c r="M18731" s="50">
        <v>1.6779073918082609E-3</v>
      </c>
      <c r="N18731" s="50">
        <v>5.2200000000000003E-2</v>
      </c>
      <c r="O18731" s="50">
        <v>5.2600000000000001E-2</v>
      </c>
      <c r="R18731" s="59"/>
    </row>
    <row r="18732" spans="11:18" x14ac:dyDescent="0.2">
      <c r="K18732" s="17">
        <v>18723</v>
      </c>
      <c r="L18732" s="50">
        <v>1.4368964049936434E-3</v>
      </c>
      <c r="M18732" s="50">
        <v>1.4499054263664446E-3</v>
      </c>
      <c r="N18732" s="50">
        <v>4.82E-2</v>
      </c>
      <c r="O18732" s="50">
        <v>4.8800000000000003E-2</v>
      </c>
      <c r="R18732" s="59"/>
    </row>
    <row r="18733" spans="11:18" x14ac:dyDescent="0.2">
      <c r="K18733" s="17">
        <v>18724</v>
      </c>
      <c r="L18733" s="50">
        <v>1.6644394828068758E-3</v>
      </c>
      <c r="M18733" s="50">
        <v>1.6773543616510295E-3</v>
      </c>
      <c r="N18733" s="50">
        <v>4.7800000000000002E-2</v>
      </c>
      <c r="O18733" s="50">
        <v>4.82E-2</v>
      </c>
      <c r="R18733" s="59"/>
    </row>
    <row r="18734" spans="11:18" x14ac:dyDescent="0.2">
      <c r="K18734" s="17">
        <v>18725</v>
      </c>
      <c r="L18734" s="50">
        <v>1.7280782662600221E-3</v>
      </c>
      <c r="M18734" s="50">
        <v>1.7412170950806439E-3</v>
      </c>
      <c r="N18734" s="50">
        <v>4.82E-2</v>
      </c>
      <c r="O18734" s="50">
        <v>4.9000000000000002E-2</v>
      </c>
      <c r="R18734" s="59"/>
    </row>
    <row r="18735" spans="11:18" x14ac:dyDescent="0.2">
      <c r="K18735" s="17">
        <v>18726</v>
      </c>
      <c r="L18735" s="50">
        <v>1.6969291819485274E-3</v>
      </c>
      <c r="M18735" s="50">
        <v>1.7111705580537262E-3</v>
      </c>
      <c r="N18735" s="50">
        <v>5.28E-2</v>
      </c>
      <c r="O18735" s="50">
        <v>5.2999999999999999E-2</v>
      </c>
      <c r="R18735" s="59"/>
    </row>
    <row r="18736" spans="11:18" x14ac:dyDescent="0.2">
      <c r="K18736" s="17">
        <v>18727</v>
      </c>
      <c r="L18736" s="50">
        <v>1.7104648556004107E-3</v>
      </c>
      <c r="M18736" s="50">
        <v>1.7245914295357944E-3</v>
      </c>
      <c r="N18736" s="50">
        <v>5.2200000000000003E-2</v>
      </c>
      <c r="O18736" s="50">
        <v>5.2600000000000001E-2</v>
      </c>
      <c r="R18736" s="59"/>
    </row>
    <row r="18737" spans="11:18" x14ac:dyDescent="0.2">
      <c r="K18737" s="17">
        <v>18728</v>
      </c>
      <c r="L18737" s="50">
        <v>1.8003672461324623E-3</v>
      </c>
      <c r="M18737" s="50">
        <v>1.8151630443029908E-3</v>
      </c>
      <c r="N18737" s="50">
        <v>5.4800000000000001E-2</v>
      </c>
      <c r="O18737" s="50">
        <v>5.5E-2</v>
      </c>
      <c r="R18737" s="59"/>
    </row>
    <row r="18738" spans="11:18" x14ac:dyDescent="0.2">
      <c r="K18738" s="17">
        <v>18729</v>
      </c>
      <c r="L18738" s="50">
        <v>1.7500333377970198E-3</v>
      </c>
      <c r="M18738" s="50">
        <v>1.7636450149263361E-3</v>
      </c>
      <c r="N18738" s="50">
        <v>5.0200000000000002E-2</v>
      </c>
      <c r="O18738" s="50">
        <v>5.0999999999999997E-2</v>
      </c>
      <c r="R18738" s="59"/>
    </row>
    <row r="18739" spans="11:18" x14ac:dyDescent="0.2">
      <c r="K18739" s="17">
        <v>18730</v>
      </c>
      <c r="L18739" s="50">
        <v>1.7550478016038493E-3</v>
      </c>
      <c r="M18739" s="50">
        <v>1.7690744409948262E-3</v>
      </c>
      <c r="N18739" s="50">
        <v>5.16E-2</v>
      </c>
      <c r="O18739" s="50">
        <v>5.2200000000000003E-2</v>
      </c>
      <c r="R18739" s="59"/>
    </row>
    <row r="18740" spans="11:18" x14ac:dyDescent="0.2">
      <c r="K18740" s="17">
        <v>18731</v>
      </c>
      <c r="L18740" s="50">
        <v>1.8087911228284704E-3</v>
      </c>
      <c r="M18740" s="50">
        <v>1.8232481072520247E-3</v>
      </c>
      <c r="N18740" s="50">
        <v>5.3600000000000002E-2</v>
      </c>
      <c r="O18740" s="50">
        <v>5.3600000000000002E-2</v>
      </c>
      <c r="R18740" s="59"/>
    </row>
    <row r="18741" spans="11:18" x14ac:dyDescent="0.2">
      <c r="K18741" s="17">
        <v>18732</v>
      </c>
      <c r="L18741" s="50">
        <v>1.8029818803231982E-3</v>
      </c>
      <c r="M18741" s="50">
        <v>1.8169283204361726E-3</v>
      </c>
      <c r="N18741" s="50">
        <v>5.16E-2</v>
      </c>
      <c r="O18741" s="50">
        <v>5.1799999999999999E-2</v>
      </c>
      <c r="R18741" s="59"/>
    </row>
    <row r="18742" spans="11:18" x14ac:dyDescent="0.2">
      <c r="K18742" s="17">
        <v>18733</v>
      </c>
      <c r="L18742" s="50">
        <v>1.5336094328990452E-3</v>
      </c>
      <c r="M18742" s="50">
        <v>1.5471994397544008E-3</v>
      </c>
      <c r="N18742" s="50">
        <v>5.04E-2</v>
      </c>
      <c r="O18742" s="50">
        <v>5.0599999999999999E-2</v>
      </c>
      <c r="R18742" s="59"/>
    </row>
    <row r="18743" spans="11:18" x14ac:dyDescent="0.2">
      <c r="K18743" s="17">
        <v>18734</v>
      </c>
      <c r="L18743" s="50">
        <v>1.6197247065822299E-3</v>
      </c>
      <c r="M18743" s="50">
        <v>1.6330127729946881E-3</v>
      </c>
      <c r="N18743" s="50">
        <v>4.8800000000000003E-2</v>
      </c>
      <c r="O18743" s="50">
        <v>4.9399999999999999E-2</v>
      </c>
      <c r="R18743" s="59"/>
    </row>
    <row r="18744" spans="11:18" x14ac:dyDescent="0.2">
      <c r="K18744" s="17">
        <v>18735</v>
      </c>
      <c r="L18744" s="50">
        <v>1.7517599246730355E-3</v>
      </c>
      <c r="M18744" s="50">
        <v>1.7657281550626394E-3</v>
      </c>
      <c r="N18744" s="50">
        <v>5.16E-2</v>
      </c>
      <c r="O18744" s="50">
        <v>5.1999999999999998E-2</v>
      </c>
      <c r="R18744" s="59"/>
    </row>
    <row r="18745" spans="11:18" x14ac:dyDescent="0.2">
      <c r="K18745" s="17">
        <v>18736</v>
      </c>
      <c r="L18745" s="50">
        <v>1.6082337632949493E-3</v>
      </c>
      <c r="M18745" s="50">
        <v>1.6218847140944653E-3</v>
      </c>
      <c r="N18745" s="50">
        <v>5.0599999999999999E-2</v>
      </c>
      <c r="O18745" s="50">
        <v>5.1200000000000002E-2</v>
      </c>
      <c r="R18745" s="59"/>
    </row>
    <row r="18746" spans="11:18" x14ac:dyDescent="0.2">
      <c r="K18746" s="17">
        <v>18737</v>
      </c>
      <c r="L18746" s="50">
        <v>1.6447336716761225E-3</v>
      </c>
      <c r="M18746" s="50">
        <v>1.6580273290827919E-3</v>
      </c>
      <c r="N18746" s="50">
        <v>4.9200000000000001E-2</v>
      </c>
      <c r="O18746" s="50">
        <v>4.9399999999999999E-2</v>
      </c>
      <c r="R18746" s="59"/>
    </row>
    <row r="18747" spans="11:18" x14ac:dyDescent="0.2">
      <c r="K18747" s="17">
        <v>18738</v>
      </c>
      <c r="L18747" s="50">
        <v>1.7010210940834572E-3</v>
      </c>
      <c r="M18747" s="50">
        <v>1.7140964099697164E-3</v>
      </c>
      <c r="N18747" s="50">
        <v>4.8000000000000001E-2</v>
      </c>
      <c r="O18747" s="50">
        <v>4.8599999999999997E-2</v>
      </c>
      <c r="R18747" s="59"/>
    </row>
    <row r="18748" spans="11:18" x14ac:dyDescent="0.2">
      <c r="K18748" s="17">
        <v>18739</v>
      </c>
      <c r="L18748" s="50">
        <v>1.8043450381348234E-3</v>
      </c>
      <c r="M18748" s="50">
        <v>1.8185419174381896E-3</v>
      </c>
      <c r="N18748" s="50">
        <v>5.2600000000000001E-2</v>
      </c>
      <c r="O18748" s="50">
        <v>5.2600000000000001E-2</v>
      </c>
      <c r="R18748" s="59"/>
    </row>
    <row r="18749" spans="11:18" x14ac:dyDescent="0.2">
      <c r="K18749" s="17">
        <v>18740</v>
      </c>
      <c r="L18749" s="50">
        <v>1.78130145648162E-3</v>
      </c>
      <c r="M18749" s="50">
        <v>1.7951290636236848E-3</v>
      </c>
      <c r="N18749" s="50">
        <v>5.1200000000000002E-2</v>
      </c>
      <c r="O18749" s="50">
        <v>5.1400000000000001E-2</v>
      </c>
      <c r="R18749" s="59"/>
    </row>
    <row r="18750" spans="11:18" x14ac:dyDescent="0.2">
      <c r="K18750" s="17">
        <v>18741</v>
      </c>
      <c r="L18750" s="50">
        <v>1.4554905909841007E-3</v>
      </c>
      <c r="M18750" s="50">
        <v>1.4675784747355091E-3</v>
      </c>
      <c r="N18750" s="50">
        <v>4.48E-2</v>
      </c>
      <c r="O18750" s="50">
        <v>4.5199999999999997E-2</v>
      </c>
      <c r="R18750" s="59"/>
    </row>
    <row r="18751" spans="11:18" x14ac:dyDescent="0.2">
      <c r="K18751" s="17">
        <v>18742</v>
      </c>
      <c r="L18751" s="50">
        <v>1.7496317299279965E-3</v>
      </c>
      <c r="M18751" s="50">
        <v>1.7636536606878263E-3</v>
      </c>
      <c r="N18751" s="50">
        <v>5.1799999999999999E-2</v>
      </c>
      <c r="O18751" s="50">
        <v>5.2200000000000003E-2</v>
      </c>
      <c r="R18751" s="59"/>
    </row>
    <row r="18752" spans="11:18" x14ac:dyDescent="0.2">
      <c r="K18752" s="17">
        <v>18743</v>
      </c>
      <c r="L18752" s="50">
        <v>1.5807207960650458E-3</v>
      </c>
      <c r="M18752" s="50">
        <v>1.5939131674216939E-3</v>
      </c>
      <c r="N18752" s="50">
        <v>4.9000000000000002E-2</v>
      </c>
      <c r="O18752" s="50">
        <v>4.9000000000000002E-2</v>
      </c>
      <c r="R18752" s="59"/>
    </row>
    <row r="18753" spans="11:18" x14ac:dyDescent="0.2">
      <c r="K18753" s="17">
        <v>18744</v>
      </c>
      <c r="L18753" s="50">
        <v>1.8495491526385407E-3</v>
      </c>
      <c r="M18753" s="50">
        <v>1.86416772002135E-3</v>
      </c>
      <c r="N18753" s="50">
        <v>5.3999999999999999E-2</v>
      </c>
      <c r="O18753" s="50">
        <v>5.4399999999999997E-2</v>
      </c>
      <c r="R18753" s="59"/>
    </row>
    <row r="18754" spans="11:18" x14ac:dyDescent="0.2">
      <c r="K18754" s="17">
        <v>18745</v>
      </c>
      <c r="L18754" s="50">
        <v>1.9436719866340083E-3</v>
      </c>
      <c r="M18754" s="50">
        <v>1.9585379307266683E-3</v>
      </c>
      <c r="N18754" s="50">
        <v>5.5E-2</v>
      </c>
      <c r="O18754" s="50">
        <v>5.5199999999999999E-2</v>
      </c>
      <c r="R18754" s="59"/>
    </row>
    <row r="18755" spans="11:18" x14ac:dyDescent="0.2">
      <c r="K18755" s="17">
        <v>18746</v>
      </c>
      <c r="L18755" s="50">
        <v>1.6261313108518281E-3</v>
      </c>
      <c r="M18755" s="50">
        <v>1.6398041466365314E-3</v>
      </c>
      <c r="N18755" s="50">
        <v>5.0799999999999998E-2</v>
      </c>
      <c r="O18755" s="50">
        <v>5.0799999999999998E-2</v>
      </c>
      <c r="R18755" s="59"/>
    </row>
    <row r="18756" spans="11:18" x14ac:dyDescent="0.2">
      <c r="K18756" s="17">
        <v>18747</v>
      </c>
      <c r="L18756" s="50">
        <v>1.8539117898283912E-3</v>
      </c>
      <c r="M18756" s="50">
        <v>1.8690717429440077E-3</v>
      </c>
      <c r="N18756" s="50">
        <v>5.62E-2</v>
      </c>
      <c r="O18756" s="50">
        <v>5.6399999999999999E-2</v>
      </c>
      <c r="R18756" s="59"/>
    </row>
    <row r="18757" spans="11:18" x14ac:dyDescent="0.2">
      <c r="K18757" s="17">
        <v>18748</v>
      </c>
      <c r="L18757" s="50">
        <v>2.0043059449684495E-3</v>
      </c>
      <c r="M18757" s="50">
        <v>2.0202659596448443E-3</v>
      </c>
      <c r="N18757" s="50">
        <v>5.8599999999999999E-2</v>
      </c>
      <c r="O18757" s="50">
        <v>5.9400000000000001E-2</v>
      </c>
      <c r="R18757" s="59"/>
    </row>
    <row r="18758" spans="11:18" x14ac:dyDescent="0.2">
      <c r="K18758" s="17">
        <v>18749</v>
      </c>
      <c r="L18758" s="50">
        <v>1.55848733959217E-3</v>
      </c>
      <c r="M18758" s="50">
        <v>1.571620685858154E-3</v>
      </c>
      <c r="N18758" s="50">
        <v>4.8800000000000003E-2</v>
      </c>
      <c r="O18758" s="50">
        <v>4.8800000000000003E-2</v>
      </c>
      <c r="R18758" s="59"/>
    </row>
    <row r="18759" spans="11:18" x14ac:dyDescent="0.2">
      <c r="K18759" s="17">
        <v>18750</v>
      </c>
      <c r="L18759" s="50">
        <v>1.4758274900066549E-3</v>
      </c>
      <c r="M18759" s="50">
        <v>1.4880823351522843E-3</v>
      </c>
      <c r="N18759" s="50">
        <v>4.5199999999999997E-2</v>
      </c>
      <c r="O18759" s="50">
        <v>4.58E-2</v>
      </c>
      <c r="R18759" s="59"/>
    </row>
    <row r="18760" spans="11:18" x14ac:dyDescent="0.2">
      <c r="K18760" s="17">
        <v>18751</v>
      </c>
      <c r="L18760" s="50">
        <v>1.8764059382259859E-3</v>
      </c>
      <c r="M18760" s="50">
        <v>1.8912163321257432E-3</v>
      </c>
      <c r="N18760" s="50">
        <v>5.4800000000000001E-2</v>
      </c>
      <c r="O18760" s="50">
        <v>5.5E-2</v>
      </c>
      <c r="R18760" s="59"/>
    </row>
    <row r="18761" spans="11:18" x14ac:dyDescent="0.2">
      <c r="K18761" s="17">
        <v>18752</v>
      </c>
      <c r="L18761" s="50">
        <v>1.7857103458138177E-3</v>
      </c>
      <c r="M18761" s="50">
        <v>1.8003526588025124E-3</v>
      </c>
      <c r="N18761" s="50">
        <v>5.4199999999999998E-2</v>
      </c>
      <c r="O18761" s="50">
        <v>5.4600000000000003E-2</v>
      </c>
      <c r="R18761" s="59"/>
    </row>
    <row r="18762" spans="11:18" x14ac:dyDescent="0.2">
      <c r="K18762" s="17">
        <v>18753</v>
      </c>
      <c r="L18762" s="50">
        <v>1.6529946296238497E-3</v>
      </c>
      <c r="M18762" s="50">
        <v>1.6676337824373451E-3</v>
      </c>
      <c r="N18762" s="50">
        <v>5.3999999999999999E-2</v>
      </c>
      <c r="O18762" s="50">
        <v>5.4800000000000001E-2</v>
      </c>
      <c r="R18762" s="59"/>
    </row>
    <row r="18763" spans="11:18" x14ac:dyDescent="0.2">
      <c r="K18763" s="17">
        <v>18754</v>
      </c>
      <c r="L18763" s="50">
        <v>1.7945310187909914E-3</v>
      </c>
      <c r="M18763" s="50">
        <v>1.808398756766427E-3</v>
      </c>
      <c r="N18763" s="50">
        <v>5.1200000000000002E-2</v>
      </c>
      <c r="O18763" s="50">
        <v>5.16E-2</v>
      </c>
      <c r="R18763" s="59"/>
    </row>
    <row r="18764" spans="11:18" x14ac:dyDescent="0.2">
      <c r="K18764" s="17">
        <v>18755</v>
      </c>
      <c r="L18764" s="50">
        <v>1.5625429987235185E-3</v>
      </c>
      <c r="M18764" s="50">
        <v>1.5750051958632043E-3</v>
      </c>
      <c r="N18764" s="50">
        <v>4.6199999999999998E-2</v>
      </c>
      <c r="O18764" s="50">
        <v>4.6199999999999998E-2</v>
      </c>
      <c r="R18764" s="59"/>
    </row>
    <row r="18765" spans="11:18" x14ac:dyDescent="0.2">
      <c r="K18765" s="17">
        <v>18756</v>
      </c>
      <c r="L18765" s="50">
        <v>1.750429407374335E-3</v>
      </c>
      <c r="M18765" s="50">
        <v>1.7642982190021965E-3</v>
      </c>
      <c r="N18765" s="50">
        <v>5.1400000000000001E-2</v>
      </c>
      <c r="O18765" s="50">
        <v>5.1400000000000001E-2</v>
      </c>
      <c r="R18765" s="59"/>
    </row>
    <row r="18766" spans="11:18" x14ac:dyDescent="0.2">
      <c r="K18766" s="17">
        <v>18757</v>
      </c>
      <c r="L18766" s="50">
        <v>1.7114364503374422E-3</v>
      </c>
      <c r="M18766" s="50">
        <v>1.7272027550357851E-3</v>
      </c>
      <c r="N18766" s="50">
        <v>5.8599999999999999E-2</v>
      </c>
      <c r="O18766" s="50">
        <v>5.8799999999999998E-2</v>
      </c>
      <c r="R18766" s="59"/>
    </row>
    <row r="18767" spans="11:18" x14ac:dyDescent="0.2">
      <c r="K18767" s="17">
        <v>18758</v>
      </c>
      <c r="L18767" s="50">
        <v>1.7785196583507711E-3</v>
      </c>
      <c r="M18767" s="50">
        <v>1.7926563338815068E-3</v>
      </c>
      <c r="N18767" s="50">
        <v>5.2400000000000002E-2</v>
      </c>
      <c r="O18767" s="50">
        <v>5.2400000000000002E-2</v>
      </c>
      <c r="R18767" s="59"/>
    </row>
    <row r="18768" spans="11:18" x14ac:dyDescent="0.2">
      <c r="K18768" s="17">
        <v>18759</v>
      </c>
      <c r="L18768" s="50">
        <v>1.7591887482883372E-3</v>
      </c>
      <c r="M18768" s="50">
        <v>1.7720229784590482E-3</v>
      </c>
      <c r="N18768" s="50">
        <v>4.7199999999999999E-2</v>
      </c>
      <c r="O18768" s="50">
        <v>4.7600000000000003E-2</v>
      </c>
      <c r="R18768" s="59"/>
    </row>
    <row r="18769" spans="11:18" x14ac:dyDescent="0.2">
      <c r="K18769" s="17">
        <v>18760</v>
      </c>
      <c r="L18769" s="50">
        <v>1.798664658775363E-3</v>
      </c>
      <c r="M18769" s="50">
        <v>1.8120887166698082E-3</v>
      </c>
      <c r="N18769" s="50">
        <v>4.9399999999999999E-2</v>
      </c>
      <c r="O18769" s="50">
        <v>4.9799999999999997E-2</v>
      </c>
      <c r="R18769" s="59"/>
    </row>
    <row r="18770" spans="11:18" x14ac:dyDescent="0.2">
      <c r="K18770" s="17">
        <v>18761</v>
      </c>
      <c r="L18770" s="50">
        <v>1.6566178155043452E-3</v>
      </c>
      <c r="M18770" s="50">
        <v>1.6695908643148023E-3</v>
      </c>
      <c r="N18770" s="50">
        <v>4.8000000000000001E-2</v>
      </c>
      <c r="O18770" s="50">
        <v>4.82E-2</v>
      </c>
      <c r="R18770" s="59"/>
    </row>
    <row r="18771" spans="11:18" x14ac:dyDescent="0.2">
      <c r="K18771" s="17">
        <v>18762</v>
      </c>
      <c r="L18771" s="50">
        <v>1.668619873236851E-3</v>
      </c>
      <c r="M18771" s="50">
        <v>1.6824618392407725E-3</v>
      </c>
      <c r="N18771" s="50">
        <v>5.1400000000000001E-2</v>
      </c>
      <c r="O18771" s="50">
        <v>5.1400000000000001E-2</v>
      </c>
      <c r="R18771" s="59"/>
    </row>
    <row r="18772" spans="11:18" x14ac:dyDescent="0.2">
      <c r="K18772" s="17">
        <v>18763</v>
      </c>
      <c r="L18772" s="50">
        <v>1.6793590419248395E-3</v>
      </c>
      <c r="M18772" s="50">
        <v>1.6917999928379303E-3</v>
      </c>
      <c r="N18772" s="50">
        <v>4.58E-2</v>
      </c>
      <c r="O18772" s="50">
        <v>4.5999999999999999E-2</v>
      </c>
      <c r="R18772" s="59"/>
    </row>
    <row r="18773" spans="11:18" x14ac:dyDescent="0.2">
      <c r="K18773" s="17">
        <v>18764</v>
      </c>
      <c r="L18773" s="50">
        <v>1.5836906221861175E-3</v>
      </c>
      <c r="M18773" s="50">
        <v>1.5975047188376515E-3</v>
      </c>
      <c r="N18773" s="50">
        <v>5.1400000000000001E-2</v>
      </c>
      <c r="O18773" s="50">
        <v>5.1400000000000001E-2</v>
      </c>
      <c r="R18773" s="59"/>
    </row>
    <row r="18774" spans="11:18" x14ac:dyDescent="0.2">
      <c r="K18774" s="17">
        <v>18765</v>
      </c>
      <c r="L18774" s="50">
        <v>1.7645702527564488E-3</v>
      </c>
      <c r="M18774" s="50">
        <v>1.778471431744004E-3</v>
      </c>
      <c r="N18774" s="50">
        <v>5.1400000000000001E-2</v>
      </c>
      <c r="O18774" s="50">
        <v>5.1999999999999998E-2</v>
      </c>
      <c r="R18774" s="59"/>
    </row>
    <row r="18775" spans="11:18" x14ac:dyDescent="0.2">
      <c r="K18775" s="17">
        <v>18766</v>
      </c>
      <c r="L18775" s="50">
        <v>1.7908424323770024E-3</v>
      </c>
      <c r="M18775" s="50">
        <v>1.8048279639115267E-3</v>
      </c>
      <c r="N18775" s="50">
        <v>5.1799999999999999E-2</v>
      </c>
      <c r="O18775" s="50">
        <v>5.1799999999999999E-2</v>
      </c>
      <c r="R18775" s="59"/>
    </row>
    <row r="18776" spans="11:18" x14ac:dyDescent="0.2">
      <c r="K18776" s="17">
        <v>18767</v>
      </c>
      <c r="L18776" s="50">
        <v>1.8145149576283594E-3</v>
      </c>
      <c r="M18776" s="50">
        <v>1.828557476364097E-3</v>
      </c>
      <c r="N18776" s="50">
        <v>5.1799999999999999E-2</v>
      </c>
      <c r="O18776" s="50">
        <v>5.2200000000000003E-2</v>
      </c>
      <c r="R18776" s="59"/>
    </row>
    <row r="18777" spans="11:18" x14ac:dyDescent="0.2">
      <c r="K18777" s="17">
        <v>18768</v>
      </c>
      <c r="L18777" s="50">
        <v>1.8464608458247324E-3</v>
      </c>
      <c r="M18777" s="50">
        <v>1.8602838200890951E-3</v>
      </c>
      <c r="N18777" s="50">
        <v>5.0999999999999997E-2</v>
      </c>
      <c r="O18777" s="50">
        <v>5.1200000000000002E-2</v>
      </c>
      <c r="R18777" s="59"/>
    </row>
    <row r="18778" spans="11:18" x14ac:dyDescent="0.2">
      <c r="K18778" s="17">
        <v>18769</v>
      </c>
      <c r="L18778" s="50">
        <v>1.7405675558814836E-3</v>
      </c>
      <c r="M18778" s="50">
        <v>1.755485654371316E-3</v>
      </c>
      <c r="N18778" s="50">
        <v>5.5199999999999999E-2</v>
      </c>
      <c r="O18778" s="50">
        <v>5.5800000000000002E-2</v>
      </c>
      <c r="R18778" s="59"/>
    </row>
    <row r="18779" spans="11:18" x14ac:dyDescent="0.2">
      <c r="K18779" s="17">
        <v>18770</v>
      </c>
      <c r="L18779" s="50">
        <v>1.7774371195827606E-3</v>
      </c>
      <c r="M18779" s="50">
        <v>1.7915878870351249E-3</v>
      </c>
      <c r="N18779" s="50">
        <v>5.1999999999999998E-2</v>
      </c>
      <c r="O18779" s="50">
        <v>5.28E-2</v>
      </c>
      <c r="R18779" s="59"/>
    </row>
    <row r="18780" spans="11:18" x14ac:dyDescent="0.2">
      <c r="K18780" s="17">
        <v>18771</v>
      </c>
      <c r="L18780" s="50">
        <v>1.7586901834915206E-3</v>
      </c>
      <c r="M18780" s="50">
        <v>1.7724579944579232E-3</v>
      </c>
      <c r="N18780" s="50">
        <v>5.0799999999999998E-2</v>
      </c>
      <c r="O18780" s="50">
        <v>5.1200000000000002E-2</v>
      </c>
      <c r="R18780" s="59"/>
    </row>
    <row r="18781" spans="11:18" x14ac:dyDescent="0.2">
      <c r="K18781" s="17">
        <v>18772</v>
      </c>
      <c r="L18781" s="50">
        <v>1.6437566819760391E-3</v>
      </c>
      <c r="M18781" s="50">
        <v>1.6570359362712238E-3</v>
      </c>
      <c r="N18781" s="50">
        <v>4.9200000000000001E-2</v>
      </c>
      <c r="O18781" s="50">
        <v>4.9599999999999998E-2</v>
      </c>
      <c r="R18781" s="59"/>
    </row>
    <row r="18782" spans="11:18" x14ac:dyDescent="0.2">
      <c r="K18782" s="17">
        <v>18773</v>
      </c>
      <c r="L18782" s="50">
        <v>1.9067290375322198E-3</v>
      </c>
      <c r="M18782" s="50">
        <v>1.9205974093205785E-3</v>
      </c>
      <c r="N18782" s="50">
        <v>5.1200000000000002E-2</v>
      </c>
      <c r="O18782" s="50">
        <v>5.1200000000000002E-2</v>
      </c>
      <c r="R18782" s="59"/>
    </row>
    <row r="18783" spans="11:18" x14ac:dyDescent="0.2">
      <c r="K18783" s="17">
        <v>18774</v>
      </c>
      <c r="L18783" s="50">
        <v>1.7671872384221465E-3</v>
      </c>
      <c r="M18783" s="50">
        <v>1.7810837985493893E-3</v>
      </c>
      <c r="N18783" s="50">
        <v>5.1200000000000002E-2</v>
      </c>
      <c r="O18783" s="50">
        <v>5.1799999999999999E-2</v>
      </c>
      <c r="R18783" s="59"/>
    </row>
    <row r="18784" spans="11:18" x14ac:dyDescent="0.2">
      <c r="K18784" s="17">
        <v>18775</v>
      </c>
      <c r="L18784" s="50">
        <v>1.6221008909016049E-3</v>
      </c>
      <c r="M18784" s="50">
        <v>1.6350600117288735E-3</v>
      </c>
      <c r="N18784" s="50">
        <v>4.8000000000000001E-2</v>
      </c>
      <c r="O18784" s="50">
        <v>4.82E-2</v>
      </c>
      <c r="R18784" s="59"/>
    </row>
    <row r="18785" spans="11:18" x14ac:dyDescent="0.2">
      <c r="K18785" s="17">
        <v>18776</v>
      </c>
      <c r="L18785" s="50">
        <v>1.9653586537839727E-3</v>
      </c>
      <c r="M18785" s="50">
        <v>1.9795148924422953E-3</v>
      </c>
      <c r="N18785" s="50">
        <v>5.2200000000000003E-2</v>
      </c>
      <c r="O18785" s="50">
        <v>5.2400000000000002E-2</v>
      </c>
      <c r="R18785" s="59"/>
    </row>
    <row r="18786" spans="11:18" x14ac:dyDescent="0.2">
      <c r="K18786" s="17">
        <v>18777</v>
      </c>
      <c r="L18786" s="50">
        <v>1.4675012688469954E-3</v>
      </c>
      <c r="M18786" s="50">
        <v>1.4797404585992697E-3</v>
      </c>
      <c r="N18786" s="50">
        <v>4.5400000000000003E-2</v>
      </c>
      <c r="O18786" s="50">
        <v>4.5600000000000002E-2</v>
      </c>
      <c r="R18786" s="59"/>
    </row>
    <row r="18787" spans="11:18" x14ac:dyDescent="0.2">
      <c r="K18787" s="17">
        <v>18778</v>
      </c>
      <c r="L18787" s="50">
        <v>1.8961296848973412E-3</v>
      </c>
      <c r="M18787" s="50">
        <v>1.9106876074494394E-3</v>
      </c>
      <c r="N18787" s="50">
        <v>5.3400000000000003E-2</v>
      </c>
      <c r="O18787" s="50">
        <v>5.4399999999999997E-2</v>
      </c>
      <c r="R18787" s="59"/>
    </row>
    <row r="18788" spans="11:18" x14ac:dyDescent="0.2">
      <c r="K18788" s="17">
        <v>18779</v>
      </c>
      <c r="L18788" s="50">
        <v>1.6172675406123244E-3</v>
      </c>
      <c r="M18788" s="50">
        <v>1.6304943083033728E-3</v>
      </c>
      <c r="N18788" s="50">
        <v>4.9000000000000002E-2</v>
      </c>
      <c r="O18788" s="50">
        <v>4.9200000000000001E-2</v>
      </c>
      <c r="R18788" s="59"/>
    </row>
    <row r="18789" spans="11:18" x14ac:dyDescent="0.2">
      <c r="K18789" s="17">
        <v>18780</v>
      </c>
      <c r="L18789" s="50">
        <v>1.8733485926186869E-3</v>
      </c>
      <c r="M18789" s="50">
        <v>1.8874705254964962E-3</v>
      </c>
      <c r="N18789" s="50">
        <v>5.1999999999999998E-2</v>
      </c>
      <c r="O18789" s="50">
        <v>5.2400000000000002E-2</v>
      </c>
      <c r="R18789" s="59"/>
    </row>
    <row r="18790" spans="11:18" x14ac:dyDescent="0.2">
      <c r="K18790" s="17">
        <v>18781</v>
      </c>
      <c r="L18790" s="50">
        <v>1.4673750260839971E-3</v>
      </c>
      <c r="M18790" s="50">
        <v>1.4792179339313712E-3</v>
      </c>
      <c r="N18790" s="50">
        <v>4.3799999999999999E-2</v>
      </c>
      <c r="O18790" s="50">
        <v>4.3999999999999997E-2</v>
      </c>
      <c r="R18790" s="59"/>
    </row>
    <row r="18791" spans="11:18" x14ac:dyDescent="0.2">
      <c r="K18791" s="17">
        <v>18782</v>
      </c>
      <c r="L18791" s="50">
        <v>1.766617201743928E-3</v>
      </c>
      <c r="M18791" s="50">
        <v>1.7817030849598663E-3</v>
      </c>
      <c r="N18791" s="50">
        <v>5.5800000000000002E-2</v>
      </c>
      <c r="O18791" s="50">
        <v>5.62E-2</v>
      </c>
      <c r="R18791" s="59"/>
    </row>
    <row r="18792" spans="11:18" x14ac:dyDescent="0.2">
      <c r="K18792" s="17">
        <v>18783</v>
      </c>
      <c r="L18792" s="50">
        <v>1.8000056714646522E-3</v>
      </c>
      <c r="M18792" s="50">
        <v>1.8146891493753981E-3</v>
      </c>
      <c r="N18792" s="50">
        <v>5.4399999999999997E-2</v>
      </c>
      <c r="O18792" s="50">
        <v>5.4600000000000003E-2</v>
      </c>
      <c r="R18792" s="59"/>
    </row>
    <row r="18793" spans="11:18" x14ac:dyDescent="0.2">
      <c r="K18793" s="17">
        <v>18784</v>
      </c>
      <c r="L18793" s="50">
        <v>1.899912318370443E-3</v>
      </c>
      <c r="M18793" s="50">
        <v>1.9143925624143445E-3</v>
      </c>
      <c r="N18793" s="50">
        <v>5.3400000000000003E-2</v>
      </c>
      <c r="O18793" s="50">
        <v>5.3600000000000002E-2</v>
      </c>
      <c r="R18793" s="59"/>
    </row>
    <row r="18794" spans="11:18" x14ac:dyDescent="0.2">
      <c r="K18794" s="17">
        <v>18785</v>
      </c>
      <c r="L18794" s="50">
        <v>1.9080805359732917E-3</v>
      </c>
      <c r="M18794" s="50">
        <v>1.9230834845275584E-3</v>
      </c>
      <c r="N18794" s="50">
        <v>5.5399999999999998E-2</v>
      </c>
      <c r="O18794" s="50">
        <v>5.5800000000000002E-2</v>
      </c>
      <c r="R18794" s="59"/>
    </row>
    <row r="18795" spans="11:18" x14ac:dyDescent="0.2">
      <c r="K18795" s="17">
        <v>18786</v>
      </c>
      <c r="L18795" s="50">
        <v>1.8715050984104383E-3</v>
      </c>
      <c r="M18795" s="50">
        <v>1.8854547092900513E-3</v>
      </c>
      <c r="N18795" s="50">
        <v>5.1200000000000002E-2</v>
      </c>
      <c r="O18795" s="50">
        <v>5.1799999999999999E-2</v>
      </c>
      <c r="R18795" s="59"/>
    </row>
    <row r="18796" spans="11:18" x14ac:dyDescent="0.2">
      <c r="K18796" s="17">
        <v>18787</v>
      </c>
      <c r="L18796" s="50">
        <v>1.6740801625683662E-3</v>
      </c>
      <c r="M18796" s="50">
        <v>1.6876157021462593E-3</v>
      </c>
      <c r="N18796" s="50">
        <v>0.05</v>
      </c>
      <c r="O18796" s="50">
        <v>5.04E-2</v>
      </c>
      <c r="R18796" s="59"/>
    </row>
    <row r="18797" spans="11:18" x14ac:dyDescent="0.2">
      <c r="K18797" s="17">
        <v>18788</v>
      </c>
      <c r="L18797" s="50">
        <v>1.6193834842187385E-3</v>
      </c>
      <c r="M18797" s="50">
        <v>1.6324333549657555E-3</v>
      </c>
      <c r="N18797" s="50">
        <v>4.8399999999999999E-2</v>
      </c>
      <c r="O18797" s="50">
        <v>4.8399999999999999E-2</v>
      </c>
      <c r="R18797" s="59"/>
    </row>
    <row r="18798" spans="11:18" x14ac:dyDescent="0.2">
      <c r="K18798" s="17">
        <v>18789</v>
      </c>
      <c r="L18798" s="50">
        <v>1.3767111179304548E-3</v>
      </c>
      <c r="M18798" s="50">
        <v>1.3886250906606234E-3</v>
      </c>
      <c r="N18798" s="50">
        <v>4.3999999999999997E-2</v>
      </c>
      <c r="O18798" s="50">
        <v>4.4400000000000002E-2</v>
      </c>
      <c r="R18798" s="59"/>
    </row>
    <row r="18799" spans="11:18" x14ac:dyDescent="0.2">
      <c r="K18799" s="17">
        <v>18790</v>
      </c>
      <c r="L18799" s="50">
        <v>1.6426872468326306E-3</v>
      </c>
      <c r="M18799" s="50">
        <v>1.656286061138367E-3</v>
      </c>
      <c r="N18799" s="50">
        <v>5.0200000000000002E-2</v>
      </c>
      <c r="O18799" s="50">
        <v>5.0599999999999999E-2</v>
      </c>
      <c r="R18799" s="59"/>
    </row>
    <row r="18800" spans="11:18" x14ac:dyDescent="0.2">
      <c r="K18800" s="17">
        <v>18791</v>
      </c>
      <c r="L18800" s="50">
        <v>1.5638970467395873E-3</v>
      </c>
      <c r="M18800" s="50">
        <v>1.5778805124342116E-3</v>
      </c>
      <c r="N18800" s="50">
        <v>5.1999999999999998E-2</v>
      </c>
      <c r="O18800" s="50">
        <v>5.2200000000000003E-2</v>
      </c>
      <c r="R18800" s="59"/>
    </row>
    <row r="18801" spans="11:18" x14ac:dyDescent="0.2">
      <c r="K18801" s="17">
        <v>18792</v>
      </c>
      <c r="L18801" s="50">
        <v>1.9660178700636804E-3</v>
      </c>
      <c r="M18801" s="50">
        <v>1.9819283411939312E-3</v>
      </c>
      <c r="N18801" s="50">
        <v>5.8400000000000001E-2</v>
      </c>
      <c r="O18801" s="50">
        <v>5.9400000000000001E-2</v>
      </c>
      <c r="R18801" s="59"/>
    </row>
    <row r="18802" spans="11:18" x14ac:dyDescent="0.2">
      <c r="K18802" s="17">
        <v>18793</v>
      </c>
      <c r="L18802" s="50">
        <v>1.7632682032189294E-3</v>
      </c>
      <c r="M18802" s="50">
        <v>1.7772767047201199E-3</v>
      </c>
      <c r="N18802" s="50">
        <v>5.1799999999999999E-2</v>
      </c>
      <c r="O18802" s="50">
        <v>5.1999999999999998E-2</v>
      </c>
      <c r="R18802" s="59"/>
    </row>
    <row r="18803" spans="11:18" x14ac:dyDescent="0.2">
      <c r="K18803" s="17">
        <v>18794</v>
      </c>
      <c r="L18803" s="50">
        <v>1.7983912392286936E-3</v>
      </c>
      <c r="M18803" s="50">
        <v>1.8121723309704723E-3</v>
      </c>
      <c r="N18803" s="50">
        <v>5.0999999999999997E-2</v>
      </c>
      <c r="O18803" s="50">
        <v>5.0999999999999997E-2</v>
      </c>
      <c r="R18803" s="59"/>
    </row>
    <row r="18804" spans="11:18" x14ac:dyDescent="0.2">
      <c r="K18804" s="17">
        <v>18795</v>
      </c>
      <c r="L18804" s="50">
        <v>1.6945455628396644E-3</v>
      </c>
      <c r="M18804" s="50">
        <v>1.7090896857876587E-3</v>
      </c>
      <c r="N18804" s="50">
        <v>5.3800000000000001E-2</v>
      </c>
      <c r="O18804" s="50">
        <v>5.4399999999999997E-2</v>
      </c>
      <c r="R18804" s="59"/>
    </row>
    <row r="18805" spans="11:18" x14ac:dyDescent="0.2">
      <c r="K18805" s="17">
        <v>18796</v>
      </c>
      <c r="L18805" s="50">
        <v>1.750234909928335E-3</v>
      </c>
      <c r="M18805" s="50">
        <v>1.7648710195514088E-3</v>
      </c>
      <c r="N18805" s="50">
        <v>5.4199999999999998E-2</v>
      </c>
      <c r="O18805" s="50">
        <v>5.4600000000000003E-2</v>
      </c>
      <c r="R18805" s="59"/>
    </row>
    <row r="18806" spans="11:18" x14ac:dyDescent="0.2">
      <c r="K18806" s="17">
        <v>18797</v>
      </c>
      <c r="L18806" s="50">
        <v>1.6947550470149053E-3</v>
      </c>
      <c r="M18806" s="50">
        <v>1.7080291350325743E-3</v>
      </c>
      <c r="N18806" s="50">
        <v>4.9000000000000002E-2</v>
      </c>
      <c r="O18806" s="50">
        <v>4.9200000000000001E-2</v>
      </c>
      <c r="R18806" s="59"/>
    </row>
    <row r="18807" spans="11:18" x14ac:dyDescent="0.2">
      <c r="K18807" s="17">
        <v>18798</v>
      </c>
      <c r="L18807" s="50">
        <v>1.800153792420521E-3</v>
      </c>
      <c r="M18807" s="50">
        <v>1.8153343363897111E-3</v>
      </c>
      <c r="N18807" s="50">
        <v>5.62E-2</v>
      </c>
      <c r="O18807" s="50">
        <v>5.6599999999999998E-2</v>
      </c>
      <c r="R18807" s="59"/>
    </row>
    <row r="18808" spans="11:18" x14ac:dyDescent="0.2">
      <c r="K18808" s="17">
        <v>18799</v>
      </c>
      <c r="L18808" s="50">
        <v>1.5257197427470861E-3</v>
      </c>
      <c r="M18808" s="50">
        <v>1.5388423363961342E-3</v>
      </c>
      <c r="N18808" s="50">
        <v>4.8800000000000003E-2</v>
      </c>
      <c r="O18808" s="50">
        <v>4.8800000000000003E-2</v>
      </c>
      <c r="R18808" s="59"/>
    </row>
    <row r="18809" spans="11:18" x14ac:dyDescent="0.2">
      <c r="K18809" s="17">
        <v>18800</v>
      </c>
      <c r="L18809" s="50">
        <v>1.665424929992352E-3</v>
      </c>
      <c r="M18809" s="50">
        <v>1.6795717249149294E-3</v>
      </c>
      <c r="N18809" s="50">
        <v>5.2400000000000002E-2</v>
      </c>
      <c r="O18809" s="50">
        <v>5.2999999999999999E-2</v>
      </c>
      <c r="R18809" s="59"/>
    </row>
    <row r="18810" spans="11:18" x14ac:dyDescent="0.2">
      <c r="K18810" s="17">
        <v>18801</v>
      </c>
      <c r="L18810" s="50">
        <v>1.5894155373925186E-3</v>
      </c>
      <c r="M18810" s="50">
        <v>1.603683078142475E-3</v>
      </c>
      <c r="N18810" s="50">
        <v>5.2999999999999999E-2</v>
      </c>
      <c r="O18810" s="50">
        <v>5.3600000000000002E-2</v>
      </c>
      <c r="R18810" s="59"/>
    </row>
    <row r="18811" spans="11:18" x14ac:dyDescent="0.2">
      <c r="K18811" s="17">
        <v>18802</v>
      </c>
      <c r="L18811" s="50">
        <v>1.7686558170978586E-3</v>
      </c>
      <c r="M18811" s="50">
        <v>1.7831506258784182E-3</v>
      </c>
      <c r="N18811" s="50">
        <v>5.3600000000000002E-2</v>
      </c>
      <c r="O18811" s="50">
        <v>5.3800000000000001E-2</v>
      </c>
      <c r="R18811" s="59"/>
    </row>
    <row r="18812" spans="11:18" x14ac:dyDescent="0.2">
      <c r="K18812" s="17">
        <v>18803</v>
      </c>
      <c r="L18812" s="50">
        <v>2.0665150583648322E-3</v>
      </c>
      <c r="M18812" s="50">
        <v>2.0813829582179751E-3</v>
      </c>
      <c r="N18812" s="50">
        <v>5.4600000000000003E-2</v>
      </c>
      <c r="O18812" s="50">
        <v>5.5199999999999999E-2</v>
      </c>
      <c r="R18812" s="59"/>
    </row>
    <row r="18813" spans="11:18" x14ac:dyDescent="0.2">
      <c r="K18813" s="17">
        <v>18804</v>
      </c>
      <c r="L18813" s="50">
        <v>1.9241657301928955E-3</v>
      </c>
      <c r="M18813" s="50">
        <v>1.9388230776214343E-3</v>
      </c>
      <c r="N18813" s="50">
        <v>5.3999999999999999E-2</v>
      </c>
      <c r="O18813" s="50">
        <v>5.4600000000000003E-2</v>
      </c>
      <c r="R18813" s="59"/>
    </row>
    <row r="18814" spans="11:18" x14ac:dyDescent="0.2">
      <c r="K18814" s="17">
        <v>18805</v>
      </c>
      <c r="L18814" s="50">
        <v>1.5670491437648005E-3</v>
      </c>
      <c r="M18814" s="50">
        <v>1.5798196260669959E-3</v>
      </c>
      <c r="N18814" s="50">
        <v>4.7E-2</v>
      </c>
      <c r="O18814" s="50">
        <v>4.7600000000000003E-2</v>
      </c>
      <c r="R18814" s="59"/>
    </row>
    <row r="18815" spans="11:18" x14ac:dyDescent="0.2">
      <c r="K18815" s="17">
        <v>18806</v>
      </c>
      <c r="L18815" s="50">
        <v>1.8837845933654517E-3</v>
      </c>
      <c r="M18815" s="50">
        <v>1.898162728277437E-3</v>
      </c>
      <c r="N18815" s="50">
        <v>5.3199999999999997E-2</v>
      </c>
      <c r="O18815" s="50">
        <v>5.3199999999999997E-2</v>
      </c>
      <c r="R18815" s="59"/>
    </row>
    <row r="18816" spans="11:18" x14ac:dyDescent="0.2">
      <c r="K18816" s="17">
        <v>18807</v>
      </c>
      <c r="L18816" s="50">
        <v>1.6551878464595479E-3</v>
      </c>
      <c r="M18816" s="50">
        <v>1.6685302946427825E-3</v>
      </c>
      <c r="N18816" s="50">
        <v>4.9200000000000001E-2</v>
      </c>
      <c r="O18816" s="50">
        <v>0.05</v>
      </c>
      <c r="R18816" s="59"/>
    </row>
    <row r="18817" spans="11:18" x14ac:dyDescent="0.2">
      <c r="K18817" s="17">
        <v>18808</v>
      </c>
      <c r="L18817" s="50">
        <v>1.7514607825492802E-3</v>
      </c>
      <c r="M18817" s="50">
        <v>1.7656562884644444E-3</v>
      </c>
      <c r="N18817" s="50">
        <v>5.2600000000000001E-2</v>
      </c>
      <c r="O18817" s="50">
        <v>5.2999999999999999E-2</v>
      </c>
      <c r="R18817" s="59"/>
    </row>
    <row r="18818" spans="11:18" x14ac:dyDescent="0.2">
      <c r="K18818" s="17">
        <v>18809</v>
      </c>
      <c r="L18818" s="50">
        <v>1.7222691554196537E-3</v>
      </c>
      <c r="M18818" s="50">
        <v>1.7373819209388166E-3</v>
      </c>
      <c r="N18818" s="50">
        <v>5.62E-2</v>
      </c>
      <c r="O18818" s="50">
        <v>5.6399999999999999E-2</v>
      </c>
      <c r="R18818" s="59"/>
    </row>
    <row r="18819" spans="11:18" x14ac:dyDescent="0.2">
      <c r="K18819" s="17">
        <v>18810</v>
      </c>
      <c r="L18819" s="50">
        <v>1.9209893757853994E-3</v>
      </c>
      <c r="M18819" s="50">
        <v>1.9368281377904562E-3</v>
      </c>
      <c r="N18819" s="50">
        <v>5.8799999999999998E-2</v>
      </c>
      <c r="O18819" s="50">
        <v>5.8799999999999998E-2</v>
      </c>
      <c r="R18819" s="59"/>
    </row>
    <row r="18820" spans="11:18" x14ac:dyDescent="0.2">
      <c r="K18820" s="17">
        <v>18811</v>
      </c>
      <c r="L18820" s="50">
        <v>1.6914781606272929E-3</v>
      </c>
      <c r="M18820" s="50">
        <v>1.7054310859882084E-3</v>
      </c>
      <c r="N18820" s="50">
        <v>5.1799999999999999E-2</v>
      </c>
      <c r="O18820" s="50">
        <v>5.1799999999999999E-2</v>
      </c>
      <c r="R18820" s="59"/>
    </row>
    <row r="18821" spans="11:18" x14ac:dyDescent="0.2">
      <c r="K18821" s="17">
        <v>18812</v>
      </c>
      <c r="L18821" s="50">
        <v>1.4730417202694682E-3</v>
      </c>
      <c r="M18821" s="50">
        <v>1.4859084938842195E-3</v>
      </c>
      <c r="N18821" s="50">
        <v>4.7800000000000002E-2</v>
      </c>
      <c r="O18821" s="50">
        <v>4.8000000000000001E-2</v>
      </c>
      <c r="R18821" s="59"/>
    </row>
    <row r="18822" spans="11:18" x14ac:dyDescent="0.2">
      <c r="K18822" s="17">
        <v>18813</v>
      </c>
      <c r="L18822" s="50">
        <v>1.7230047030394754E-3</v>
      </c>
      <c r="M18822" s="50">
        <v>1.7371115876791598E-3</v>
      </c>
      <c r="N18822" s="50">
        <v>5.2200000000000003E-2</v>
      </c>
      <c r="O18822" s="50">
        <v>5.2600000000000001E-2</v>
      </c>
      <c r="R18822" s="59"/>
    </row>
    <row r="18823" spans="11:18" x14ac:dyDescent="0.2">
      <c r="K18823" s="17">
        <v>18814</v>
      </c>
      <c r="L18823" s="50">
        <v>1.7142352609347668E-3</v>
      </c>
      <c r="M18823" s="50">
        <v>1.7278892296326994E-3</v>
      </c>
      <c r="N18823" s="50">
        <v>5.04E-2</v>
      </c>
      <c r="O18823" s="50">
        <v>5.0999999999999997E-2</v>
      </c>
      <c r="R18823" s="59"/>
    </row>
    <row r="18824" spans="11:18" x14ac:dyDescent="0.2">
      <c r="K18824" s="17">
        <v>18815</v>
      </c>
      <c r="L18824" s="50">
        <v>1.7605360704726798E-3</v>
      </c>
      <c r="M18824" s="50">
        <v>1.7745059210998392E-3</v>
      </c>
      <c r="N18824" s="50">
        <v>5.16E-2</v>
      </c>
      <c r="O18824" s="50">
        <v>5.1799999999999999E-2</v>
      </c>
      <c r="R18824" s="59"/>
    </row>
    <row r="18825" spans="11:18" x14ac:dyDescent="0.2">
      <c r="K18825" s="17">
        <v>18816</v>
      </c>
      <c r="L18825" s="50">
        <v>1.7698656093899782E-3</v>
      </c>
      <c r="M18825" s="50">
        <v>1.7838350244158126E-3</v>
      </c>
      <c r="N18825" s="50">
        <v>5.16E-2</v>
      </c>
      <c r="O18825" s="50">
        <v>5.1799999999999999E-2</v>
      </c>
      <c r="R18825" s="59"/>
    </row>
    <row r="18826" spans="11:18" x14ac:dyDescent="0.2">
      <c r="K18826" s="17">
        <v>18817</v>
      </c>
      <c r="L18826" s="50">
        <v>1.5904302940875838E-3</v>
      </c>
      <c r="M18826" s="50">
        <v>1.6036357796083561E-3</v>
      </c>
      <c r="N18826" s="50">
        <v>4.8800000000000003E-2</v>
      </c>
      <c r="O18826" s="50">
        <v>4.9599999999999998E-2</v>
      </c>
      <c r="R18826" s="59"/>
    </row>
    <row r="18827" spans="11:18" x14ac:dyDescent="0.2">
      <c r="K18827" s="17">
        <v>18818</v>
      </c>
      <c r="L18827" s="50">
        <v>1.4604519476599696E-3</v>
      </c>
      <c r="M18827" s="50">
        <v>1.4728260490917231E-3</v>
      </c>
      <c r="N18827" s="50">
        <v>4.58E-2</v>
      </c>
      <c r="O18827" s="50">
        <v>4.6399999999999997E-2</v>
      </c>
      <c r="R18827" s="59"/>
    </row>
    <row r="18828" spans="11:18" x14ac:dyDescent="0.2">
      <c r="K18828" s="17">
        <v>18819</v>
      </c>
      <c r="L18828" s="50">
        <v>1.7624420615526837E-3</v>
      </c>
      <c r="M18828" s="50">
        <v>1.7762610536666691E-3</v>
      </c>
      <c r="N18828" s="50">
        <v>5.0999999999999997E-2</v>
      </c>
      <c r="O18828" s="50">
        <v>5.1400000000000001E-2</v>
      </c>
      <c r="R18828" s="59"/>
    </row>
    <row r="18829" spans="11:18" x14ac:dyDescent="0.2">
      <c r="K18829" s="17">
        <v>18820</v>
      </c>
      <c r="L18829" s="50">
        <v>1.584910598551428E-3</v>
      </c>
      <c r="M18829" s="50">
        <v>1.5979399138325019E-3</v>
      </c>
      <c r="N18829" s="50">
        <v>4.82E-2</v>
      </c>
      <c r="O18829" s="50">
        <v>4.8399999999999999E-2</v>
      </c>
      <c r="R18829" s="59"/>
    </row>
    <row r="18830" spans="11:18" x14ac:dyDescent="0.2">
      <c r="K18830" s="17">
        <v>18821</v>
      </c>
      <c r="L18830" s="50">
        <v>1.4562232439885329E-3</v>
      </c>
      <c r="M18830" s="50">
        <v>1.4689768297465435E-3</v>
      </c>
      <c r="N18830" s="50">
        <v>4.7399999999999998E-2</v>
      </c>
      <c r="O18830" s="50">
        <v>4.7800000000000002E-2</v>
      </c>
      <c r="R18830" s="59"/>
    </row>
    <row r="18831" spans="11:18" x14ac:dyDescent="0.2">
      <c r="K18831" s="17">
        <v>18822</v>
      </c>
      <c r="L18831" s="50">
        <v>1.6022551608586052E-3</v>
      </c>
      <c r="M18831" s="50">
        <v>1.6148338479182961E-3</v>
      </c>
      <c r="N18831" s="50">
        <v>4.6600000000000003E-2</v>
      </c>
      <c r="O18831" s="50">
        <v>4.6600000000000003E-2</v>
      </c>
      <c r="R18831" s="59"/>
    </row>
    <row r="18832" spans="11:18" x14ac:dyDescent="0.2">
      <c r="K18832" s="17">
        <v>18823</v>
      </c>
      <c r="L18832" s="50">
        <v>1.5768206634587884E-3</v>
      </c>
      <c r="M18832" s="50">
        <v>1.5910539298888331E-3</v>
      </c>
      <c r="N18832" s="50">
        <v>5.28E-2</v>
      </c>
      <c r="O18832" s="50">
        <v>5.3400000000000003E-2</v>
      </c>
      <c r="R18832" s="59"/>
    </row>
    <row r="18833" spans="11:18" x14ac:dyDescent="0.2">
      <c r="K18833" s="17">
        <v>18824</v>
      </c>
      <c r="L18833" s="50">
        <v>1.6862878595209679E-3</v>
      </c>
      <c r="M18833" s="50">
        <v>1.6993819512128691E-3</v>
      </c>
      <c r="N18833" s="50">
        <v>4.82E-2</v>
      </c>
      <c r="O18833" s="50">
        <v>4.8599999999999997E-2</v>
      </c>
      <c r="R18833" s="59"/>
    </row>
    <row r="18834" spans="11:18" x14ac:dyDescent="0.2">
      <c r="K18834" s="17">
        <v>18825</v>
      </c>
      <c r="L18834" s="50">
        <v>1.9503966779651457E-3</v>
      </c>
      <c r="M18834" s="50">
        <v>1.9654691514726418E-3</v>
      </c>
      <c r="N18834" s="50">
        <v>5.5800000000000002E-2</v>
      </c>
      <c r="O18834" s="50">
        <v>5.5800000000000002E-2</v>
      </c>
      <c r="R18834" s="59"/>
    </row>
    <row r="18835" spans="11:18" x14ac:dyDescent="0.2">
      <c r="K18835" s="17">
        <v>18826</v>
      </c>
      <c r="L18835" s="50">
        <v>1.5469173210030029E-3</v>
      </c>
      <c r="M18835" s="50">
        <v>1.5595794393402046E-3</v>
      </c>
      <c r="N18835" s="50">
        <v>4.6800000000000001E-2</v>
      </c>
      <c r="O18835" s="50">
        <v>4.7399999999999998E-2</v>
      </c>
      <c r="R18835" s="59"/>
    </row>
    <row r="18836" spans="11:18" x14ac:dyDescent="0.2">
      <c r="K18836" s="17">
        <v>18827</v>
      </c>
      <c r="L18836" s="50">
        <v>1.7446384439156336E-3</v>
      </c>
      <c r="M18836" s="50">
        <v>1.7583004951679815E-3</v>
      </c>
      <c r="N18836" s="50">
        <v>5.0599999999999999E-2</v>
      </c>
      <c r="O18836" s="50">
        <v>5.0799999999999998E-2</v>
      </c>
      <c r="R18836" s="59"/>
    </row>
    <row r="18837" spans="11:18" x14ac:dyDescent="0.2">
      <c r="K18837" s="17">
        <v>18828</v>
      </c>
      <c r="L18837" s="50">
        <v>1.6406366822625839E-3</v>
      </c>
      <c r="M18837" s="50">
        <v>1.6539891145319302E-3</v>
      </c>
      <c r="N18837" s="50">
        <v>4.9200000000000001E-2</v>
      </c>
      <c r="O18837" s="50">
        <v>4.9799999999999997E-2</v>
      </c>
      <c r="R18837" s="59"/>
    </row>
    <row r="18838" spans="11:18" x14ac:dyDescent="0.2">
      <c r="K18838" s="17">
        <v>18829</v>
      </c>
      <c r="L18838" s="50">
        <v>1.6389113856254056E-3</v>
      </c>
      <c r="M18838" s="50">
        <v>1.6522296027369468E-3</v>
      </c>
      <c r="N18838" s="50">
        <v>4.9399999999999999E-2</v>
      </c>
      <c r="O18838" s="50">
        <v>4.9599999999999998E-2</v>
      </c>
      <c r="R18838" s="59"/>
    </row>
    <row r="18839" spans="11:18" x14ac:dyDescent="0.2">
      <c r="K18839" s="17">
        <v>18830</v>
      </c>
      <c r="L18839" s="50">
        <v>1.6540046614228205E-3</v>
      </c>
      <c r="M18839" s="50">
        <v>1.6682537913157095E-3</v>
      </c>
      <c r="N18839" s="50">
        <v>5.2400000000000002E-2</v>
      </c>
      <c r="O18839" s="50">
        <v>5.3199999999999997E-2</v>
      </c>
      <c r="R18839" s="59"/>
    </row>
    <row r="18840" spans="11:18" x14ac:dyDescent="0.2">
      <c r="K18840" s="17">
        <v>18831</v>
      </c>
      <c r="L18840" s="50">
        <v>1.94560953513705E-3</v>
      </c>
      <c r="M18840" s="50">
        <v>1.9605252500656521E-3</v>
      </c>
      <c r="N18840" s="50">
        <v>5.5199999999999999E-2</v>
      </c>
      <c r="O18840" s="50">
        <v>5.5199999999999999E-2</v>
      </c>
      <c r="R18840" s="59"/>
    </row>
    <row r="18841" spans="11:18" x14ac:dyDescent="0.2">
      <c r="K18841" s="17">
        <v>18832</v>
      </c>
      <c r="L18841" s="50">
        <v>1.6034336828273841E-3</v>
      </c>
      <c r="M18841" s="50">
        <v>1.6168148074649849E-3</v>
      </c>
      <c r="N18841" s="50">
        <v>4.9399999999999999E-2</v>
      </c>
      <c r="O18841" s="50">
        <v>4.9799999999999997E-2</v>
      </c>
      <c r="R18841" s="59"/>
    </row>
    <row r="18842" spans="11:18" x14ac:dyDescent="0.2">
      <c r="K18842" s="17">
        <v>18833</v>
      </c>
      <c r="L18842" s="50">
        <v>1.7141855715616838E-3</v>
      </c>
      <c r="M18842" s="50">
        <v>1.7276541352416171E-3</v>
      </c>
      <c r="N18842" s="50">
        <v>4.9399999999999999E-2</v>
      </c>
      <c r="O18842" s="50">
        <v>5.0200000000000002E-2</v>
      </c>
      <c r="R18842" s="59"/>
    </row>
    <row r="18843" spans="11:18" x14ac:dyDescent="0.2">
      <c r="K18843" s="17">
        <v>18834</v>
      </c>
      <c r="L18843" s="50">
        <v>1.6258592439187471E-3</v>
      </c>
      <c r="M18843" s="50">
        <v>1.6398961128408001E-3</v>
      </c>
      <c r="N18843" s="50">
        <v>5.1999999999999998E-2</v>
      </c>
      <c r="O18843" s="50">
        <v>5.2400000000000002E-2</v>
      </c>
      <c r="R18843" s="59"/>
    </row>
    <row r="18844" spans="11:18" x14ac:dyDescent="0.2">
      <c r="K18844" s="17">
        <v>18835</v>
      </c>
      <c r="L18844" s="50">
        <v>1.6814396876588084E-3</v>
      </c>
      <c r="M18844" s="50">
        <v>1.6951306727692628E-3</v>
      </c>
      <c r="N18844" s="50">
        <v>5.0799999999999998E-2</v>
      </c>
      <c r="O18844" s="50">
        <v>5.0799999999999998E-2</v>
      </c>
      <c r="R18844" s="59"/>
    </row>
    <row r="18845" spans="11:18" x14ac:dyDescent="0.2">
      <c r="K18845" s="17">
        <v>18836</v>
      </c>
      <c r="L18845" s="50">
        <v>1.4331172446208893E-3</v>
      </c>
      <c r="M18845" s="50">
        <v>1.4459096818698898E-3</v>
      </c>
      <c r="N18845" s="50">
        <v>4.7399999999999998E-2</v>
      </c>
      <c r="O18845" s="50">
        <v>4.7800000000000002E-2</v>
      </c>
      <c r="R18845" s="59"/>
    </row>
    <row r="18846" spans="11:18" x14ac:dyDescent="0.2">
      <c r="K18846" s="17">
        <v>18837</v>
      </c>
      <c r="L18846" s="50">
        <v>1.668705384484488E-3</v>
      </c>
      <c r="M18846" s="50">
        <v>1.6824239253329975E-3</v>
      </c>
      <c r="N18846" s="50">
        <v>5.0599999999999999E-2</v>
      </c>
      <c r="O18846" s="50">
        <v>5.0999999999999997E-2</v>
      </c>
      <c r="R18846" s="59"/>
    </row>
    <row r="18847" spans="11:18" x14ac:dyDescent="0.2">
      <c r="K18847" s="17">
        <v>18838</v>
      </c>
      <c r="L18847" s="50">
        <v>1.6265363918476041E-3</v>
      </c>
      <c r="M18847" s="50">
        <v>1.6396060209203714E-3</v>
      </c>
      <c r="N18847" s="50">
        <v>4.8399999999999999E-2</v>
      </c>
      <c r="O18847" s="50">
        <v>4.8599999999999997E-2</v>
      </c>
      <c r="R18847" s="59"/>
    </row>
    <row r="18848" spans="11:18" x14ac:dyDescent="0.2">
      <c r="K18848" s="17">
        <v>18839</v>
      </c>
      <c r="L18848" s="50">
        <v>1.7043949535200543E-3</v>
      </c>
      <c r="M18848" s="50">
        <v>1.717550646807941E-3</v>
      </c>
      <c r="N18848" s="50">
        <v>4.8599999999999997E-2</v>
      </c>
      <c r="O18848" s="50">
        <v>4.8800000000000003E-2</v>
      </c>
      <c r="R18848" s="59"/>
    </row>
    <row r="18849" spans="11:18" x14ac:dyDescent="0.2">
      <c r="K18849" s="17">
        <v>18840</v>
      </c>
      <c r="L18849" s="50">
        <v>1.5256018404341586E-3</v>
      </c>
      <c r="M18849" s="50">
        <v>1.5388125378722228E-3</v>
      </c>
      <c r="N18849" s="50">
        <v>4.9000000000000002E-2</v>
      </c>
      <c r="O18849" s="50">
        <v>4.9399999999999999E-2</v>
      </c>
      <c r="R18849" s="59"/>
    </row>
    <row r="18850" spans="11:18" x14ac:dyDescent="0.2">
      <c r="K18850" s="17">
        <v>18841</v>
      </c>
      <c r="L18850" s="50">
        <v>1.4559797627038339E-3</v>
      </c>
      <c r="M18850" s="50">
        <v>1.4688786779736775E-3</v>
      </c>
      <c r="N18850" s="50">
        <v>4.8000000000000001E-2</v>
      </c>
      <c r="O18850" s="50">
        <v>4.8399999999999999E-2</v>
      </c>
      <c r="R18850" s="59"/>
    </row>
    <row r="18851" spans="11:18" x14ac:dyDescent="0.2">
      <c r="K18851" s="17">
        <v>18842</v>
      </c>
      <c r="L18851" s="50">
        <v>1.6940681711947586E-3</v>
      </c>
      <c r="M18851" s="50">
        <v>1.7081765793643484E-3</v>
      </c>
      <c r="N18851" s="50">
        <v>5.2200000000000003E-2</v>
      </c>
      <c r="O18851" s="50">
        <v>5.2400000000000002E-2</v>
      </c>
      <c r="R18851" s="59"/>
    </row>
    <row r="18852" spans="11:18" x14ac:dyDescent="0.2">
      <c r="K18852" s="17">
        <v>18843</v>
      </c>
      <c r="L18852" s="50">
        <v>1.6771152881294726E-3</v>
      </c>
      <c r="M18852" s="50">
        <v>1.6911639874417485E-3</v>
      </c>
      <c r="N18852" s="50">
        <v>5.1799999999999999E-2</v>
      </c>
      <c r="O18852" s="50">
        <v>5.28E-2</v>
      </c>
      <c r="R18852" s="59"/>
    </row>
    <row r="18853" spans="11:18" x14ac:dyDescent="0.2">
      <c r="K18853" s="17">
        <v>18844</v>
      </c>
      <c r="L18853" s="50">
        <v>1.7100887876808344E-3</v>
      </c>
      <c r="M18853" s="50">
        <v>1.7247227035605717E-3</v>
      </c>
      <c r="N18853" s="50">
        <v>5.4399999999999997E-2</v>
      </c>
      <c r="O18853" s="50">
        <v>5.4600000000000003E-2</v>
      </c>
      <c r="R18853" s="59"/>
    </row>
    <row r="18854" spans="11:18" x14ac:dyDescent="0.2">
      <c r="K18854" s="17">
        <v>18845</v>
      </c>
      <c r="L18854" s="50">
        <v>1.7640415899044825E-3</v>
      </c>
      <c r="M18854" s="50">
        <v>1.7768560628127063E-3</v>
      </c>
      <c r="N18854" s="50">
        <v>4.7199999999999999E-2</v>
      </c>
      <c r="O18854" s="50">
        <v>4.7600000000000003E-2</v>
      </c>
      <c r="R18854" s="59"/>
    </row>
    <row r="18855" spans="11:18" x14ac:dyDescent="0.2">
      <c r="K18855" s="17">
        <v>18846</v>
      </c>
      <c r="L18855" s="50">
        <v>1.7491490677085896E-3</v>
      </c>
      <c r="M18855" s="50">
        <v>1.7630103869330548E-3</v>
      </c>
      <c r="N18855" s="50">
        <v>5.1200000000000002E-2</v>
      </c>
      <c r="O18855" s="50">
        <v>5.1400000000000001E-2</v>
      </c>
      <c r="R18855" s="59"/>
    </row>
    <row r="18856" spans="11:18" x14ac:dyDescent="0.2">
      <c r="K18856" s="17">
        <v>18847</v>
      </c>
      <c r="L18856" s="50">
        <v>1.5799611266472497E-3</v>
      </c>
      <c r="M18856" s="50">
        <v>1.5932567071787994E-3</v>
      </c>
      <c r="N18856" s="50">
        <v>4.9399999999999999E-2</v>
      </c>
      <c r="O18856" s="50">
        <v>4.9399999999999999E-2</v>
      </c>
      <c r="R18856" s="59"/>
    </row>
    <row r="18857" spans="11:18" x14ac:dyDescent="0.2">
      <c r="K18857" s="17">
        <v>18848</v>
      </c>
      <c r="L18857" s="50">
        <v>1.9245541050670653E-3</v>
      </c>
      <c r="M18857" s="50">
        <v>1.9396210183525633E-3</v>
      </c>
      <c r="N18857" s="50">
        <v>5.5599999999999997E-2</v>
      </c>
      <c r="O18857" s="50">
        <v>5.6000000000000001E-2</v>
      </c>
      <c r="R18857" s="59"/>
    </row>
    <row r="18858" spans="11:18" x14ac:dyDescent="0.2">
      <c r="K18858" s="17">
        <v>18849</v>
      </c>
      <c r="L18858" s="50">
        <v>1.7369803335498973E-3</v>
      </c>
      <c r="M18858" s="50">
        <v>1.7513950434893089E-3</v>
      </c>
      <c r="N18858" s="50">
        <v>5.3400000000000003E-2</v>
      </c>
      <c r="O18858" s="50">
        <v>5.3600000000000002E-2</v>
      </c>
      <c r="R18858" s="59"/>
    </row>
    <row r="18859" spans="11:18" x14ac:dyDescent="0.2">
      <c r="K18859" s="17">
        <v>18850</v>
      </c>
      <c r="L18859" s="50">
        <v>1.7858007767936005E-3</v>
      </c>
      <c r="M18859" s="50">
        <v>1.7989169703029467E-3</v>
      </c>
      <c r="N18859" s="50">
        <v>4.82E-2</v>
      </c>
      <c r="O18859" s="50">
        <v>4.8599999999999997E-2</v>
      </c>
      <c r="R18859" s="59"/>
    </row>
    <row r="18860" spans="11:18" x14ac:dyDescent="0.2">
      <c r="K18860" s="17">
        <v>18851</v>
      </c>
      <c r="L18860" s="50">
        <v>1.8250504345936848E-3</v>
      </c>
      <c r="M18860" s="50">
        <v>1.8402454586285157E-3</v>
      </c>
      <c r="N18860" s="50">
        <v>5.62E-2</v>
      </c>
      <c r="O18860" s="50">
        <v>5.7000000000000002E-2</v>
      </c>
      <c r="R18860" s="59"/>
    </row>
    <row r="18861" spans="11:18" x14ac:dyDescent="0.2">
      <c r="K18861" s="17">
        <v>18852</v>
      </c>
      <c r="L18861" s="50">
        <v>1.8473064644294549E-3</v>
      </c>
      <c r="M18861" s="50">
        <v>1.8605863153039529E-3</v>
      </c>
      <c r="N18861" s="50">
        <v>4.9000000000000002E-2</v>
      </c>
      <c r="O18861" s="50">
        <v>4.9000000000000002E-2</v>
      </c>
      <c r="R18861" s="59"/>
    </row>
    <row r="18862" spans="11:18" x14ac:dyDescent="0.2">
      <c r="K18862" s="17">
        <v>18853</v>
      </c>
      <c r="L18862" s="50">
        <v>1.6193445378761332E-3</v>
      </c>
      <c r="M18862" s="50">
        <v>1.6323999975457119E-3</v>
      </c>
      <c r="N18862" s="50">
        <v>4.82E-2</v>
      </c>
      <c r="O18862" s="50">
        <v>4.8599999999999997E-2</v>
      </c>
      <c r="R18862" s="59"/>
    </row>
    <row r="18863" spans="11:18" x14ac:dyDescent="0.2">
      <c r="K18863" s="17">
        <v>18854</v>
      </c>
      <c r="L18863" s="50">
        <v>1.3919974795359184E-3</v>
      </c>
      <c r="M18863" s="50">
        <v>1.405257649925212E-3</v>
      </c>
      <c r="N18863" s="50">
        <v>4.9200000000000001E-2</v>
      </c>
      <c r="O18863" s="50">
        <v>0.05</v>
      </c>
      <c r="R18863" s="59"/>
    </row>
    <row r="18864" spans="11:18" x14ac:dyDescent="0.2">
      <c r="K18864" s="17">
        <v>18855</v>
      </c>
      <c r="L18864" s="50">
        <v>1.5381886861703662E-3</v>
      </c>
      <c r="M18864" s="50">
        <v>1.5510439673414088E-3</v>
      </c>
      <c r="N18864" s="50">
        <v>4.7399999999999998E-2</v>
      </c>
      <c r="O18864" s="50">
        <v>4.8000000000000001E-2</v>
      </c>
      <c r="R18864" s="59"/>
    </row>
    <row r="18865" spans="11:18" x14ac:dyDescent="0.2">
      <c r="K18865" s="17">
        <v>18856</v>
      </c>
      <c r="L18865" s="50">
        <v>1.7195668100789992E-3</v>
      </c>
      <c r="M18865" s="50">
        <v>1.7326217097843833E-3</v>
      </c>
      <c r="N18865" s="50">
        <v>4.8000000000000001E-2</v>
      </c>
      <c r="O18865" s="50">
        <v>4.8599999999999997E-2</v>
      </c>
      <c r="R18865" s="59"/>
    </row>
    <row r="18866" spans="11:18" x14ac:dyDescent="0.2">
      <c r="K18866" s="17">
        <v>18857</v>
      </c>
      <c r="L18866" s="50">
        <v>1.723927896187238E-3</v>
      </c>
      <c r="M18866" s="50">
        <v>1.7382554284877179E-3</v>
      </c>
      <c r="N18866" s="50">
        <v>5.2999999999999999E-2</v>
      </c>
      <c r="O18866" s="50">
        <v>5.3400000000000003E-2</v>
      </c>
      <c r="R18866" s="59"/>
    </row>
    <row r="18867" spans="11:18" x14ac:dyDescent="0.2">
      <c r="K18867" s="17">
        <v>18858</v>
      </c>
      <c r="L18867" s="50">
        <v>1.6942865699394473E-3</v>
      </c>
      <c r="M18867" s="50">
        <v>1.706621210770868E-3</v>
      </c>
      <c r="N18867" s="50">
        <v>4.5199999999999997E-2</v>
      </c>
      <c r="O18867" s="50">
        <v>4.5600000000000002E-2</v>
      </c>
      <c r="R18867" s="59"/>
    </row>
    <row r="18868" spans="11:18" x14ac:dyDescent="0.2">
      <c r="K18868" s="17">
        <v>18859</v>
      </c>
      <c r="L18868" s="50">
        <v>1.7813021795957187E-3</v>
      </c>
      <c r="M18868" s="50">
        <v>1.7958434328970907E-3</v>
      </c>
      <c r="N18868" s="50">
        <v>5.3800000000000001E-2</v>
      </c>
      <c r="O18868" s="50">
        <v>5.3999999999999999E-2</v>
      </c>
      <c r="R18868" s="59"/>
    </row>
    <row r="18869" spans="11:18" x14ac:dyDescent="0.2">
      <c r="K18869" s="17">
        <v>18860</v>
      </c>
      <c r="L18869" s="50">
        <v>1.8947726435246707E-3</v>
      </c>
      <c r="M18869" s="50">
        <v>1.9083267164714784E-3</v>
      </c>
      <c r="N18869" s="50">
        <v>0.05</v>
      </c>
      <c r="O18869" s="50">
        <v>0.05</v>
      </c>
      <c r="R18869" s="59"/>
    </row>
    <row r="18870" spans="11:18" x14ac:dyDescent="0.2">
      <c r="K18870" s="17">
        <v>18861</v>
      </c>
      <c r="L18870" s="50">
        <v>1.7106685011446506E-3</v>
      </c>
      <c r="M18870" s="50">
        <v>1.7248215038224469E-3</v>
      </c>
      <c r="N18870" s="50">
        <v>5.2400000000000002E-2</v>
      </c>
      <c r="O18870" s="50">
        <v>5.28E-2</v>
      </c>
      <c r="R18870" s="59"/>
    </row>
    <row r="18871" spans="11:18" x14ac:dyDescent="0.2">
      <c r="K18871" s="17">
        <v>18862</v>
      </c>
      <c r="L18871" s="50">
        <v>1.6554849695863964E-3</v>
      </c>
      <c r="M18871" s="50">
        <v>1.6688755253889004E-3</v>
      </c>
      <c r="N18871" s="50">
        <v>4.9399999999999999E-2</v>
      </c>
      <c r="O18871" s="50">
        <v>0.05</v>
      </c>
      <c r="R18871" s="59"/>
    </row>
    <row r="18872" spans="11:18" x14ac:dyDescent="0.2">
      <c r="K18872" s="17">
        <v>18863</v>
      </c>
      <c r="L18872" s="50">
        <v>1.580626599666434E-3</v>
      </c>
      <c r="M18872" s="50">
        <v>1.5930710677089226E-3</v>
      </c>
      <c r="N18872" s="50">
        <v>4.5999999999999999E-2</v>
      </c>
      <c r="O18872" s="50">
        <v>4.6399999999999997E-2</v>
      </c>
      <c r="R18872" s="59"/>
    </row>
    <row r="18873" spans="11:18" x14ac:dyDescent="0.2">
      <c r="K18873" s="17">
        <v>18864</v>
      </c>
      <c r="L18873" s="50">
        <v>1.6271444316307755E-3</v>
      </c>
      <c r="M18873" s="50">
        <v>1.6406624121807021E-3</v>
      </c>
      <c r="N18873" s="50">
        <v>5.0200000000000002E-2</v>
      </c>
      <c r="O18873" s="50">
        <v>5.0200000000000002E-2</v>
      </c>
      <c r="R18873" s="59"/>
    </row>
    <row r="18874" spans="11:18" x14ac:dyDescent="0.2">
      <c r="K18874" s="17">
        <v>18865</v>
      </c>
      <c r="L18874" s="50">
        <v>1.7797315153553854E-3</v>
      </c>
      <c r="M18874" s="50">
        <v>1.7932933704840619E-3</v>
      </c>
      <c r="N18874" s="50">
        <v>0.05</v>
      </c>
      <c r="O18874" s="50">
        <v>5.0200000000000002E-2</v>
      </c>
      <c r="R18874" s="59"/>
    </row>
    <row r="18875" spans="11:18" x14ac:dyDescent="0.2">
      <c r="K18875" s="17">
        <v>18866</v>
      </c>
      <c r="L18875" s="50">
        <v>1.8268538308077677E-3</v>
      </c>
      <c r="M18875" s="50">
        <v>1.8421961393701575E-3</v>
      </c>
      <c r="N18875" s="50">
        <v>5.7000000000000002E-2</v>
      </c>
      <c r="O18875" s="50">
        <v>5.7000000000000002E-2</v>
      </c>
      <c r="R18875" s="59"/>
    </row>
    <row r="18876" spans="11:18" x14ac:dyDescent="0.2">
      <c r="K18876" s="17">
        <v>18867</v>
      </c>
      <c r="L18876" s="50">
        <v>1.7289953461040476E-3</v>
      </c>
      <c r="M18876" s="50">
        <v>1.7435009060064463E-3</v>
      </c>
      <c r="N18876" s="50">
        <v>5.3600000000000002E-2</v>
      </c>
      <c r="O18876" s="50">
        <v>5.4199999999999998E-2</v>
      </c>
      <c r="R18876" s="59"/>
    </row>
    <row r="18877" spans="11:18" x14ac:dyDescent="0.2">
      <c r="K18877" s="17">
        <v>18868</v>
      </c>
      <c r="L18877" s="50">
        <v>1.5451958189585267E-3</v>
      </c>
      <c r="M18877" s="50">
        <v>1.5581772360862669E-3</v>
      </c>
      <c r="N18877" s="50">
        <v>4.82E-2</v>
      </c>
      <c r="O18877" s="50">
        <v>4.8599999999999997E-2</v>
      </c>
      <c r="R18877" s="59"/>
    </row>
    <row r="18878" spans="11:18" x14ac:dyDescent="0.2">
      <c r="K18878" s="17">
        <v>18869</v>
      </c>
      <c r="L18878" s="50">
        <v>1.461528352496361E-3</v>
      </c>
      <c r="M18878" s="50">
        <v>1.4741125895837766E-3</v>
      </c>
      <c r="N18878" s="50">
        <v>4.6800000000000001E-2</v>
      </c>
      <c r="O18878" s="50">
        <v>4.6800000000000001E-2</v>
      </c>
      <c r="R18878" s="59"/>
    </row>
    <row r="18879" spans="11:18" x14ac:dyDescent="0.2">
      <c r="K18879" s="17">
        <v>18870</v>
      </c>
      <c r="L18879" s="50">
        <v>1.9357185029173368E-3</v>
      </c>
      <c r="M18879" s="50">
        <v>1.9512490722000586E-3</v>
      </c>
      <c r="N18879" s="50">
        <v>5.74E-2</v>
      </c>
      <c r="O18879" s="50">
        <v>5.7599999999999998E-2</v>
      </c>
      <c r="R18879" s="59"/>
    </row>
    <row r="18880" spans="11:18" x14ac:dyDescent="0.2">
      <c r="K18880" s="17">
        <v>18871</v>
      </c>
      <c r="L18880" s="50">
        <v>1.661811712472054E-3</v>
      </c>
      <c r="M18880" s="50">
        <v>1.6752997178902894E-3</v>
      </c>
      <c r="N18880" s="50">
        <v>4.9799999999999997E-2</v>
      </c>
      <c r="O18880" s="50">
        <v>5.0599999999999999E-2</v>
      </c>
      <c r="R18880" s="59"/>
    </row>
    <row r="18881" spans="11:18" x14ac:dyDescent="0.2">
      <c r="K18881" s="17">
        <v>18872</v>
      </c>
      <c r="L18881" s="50">
        <v>1.3343832635116103E-3</v>
      </c>
      <c r="M18881" s="50">
        <v>1.3469358517357709E-3</v>
      </c>
      <c r="N18881" s="50">
        <v>4.6600000000000003E-2</v>
      </c>
      <c r="O18881" s="50">
        <v>4.7E-2</v>
      </c>
      <c r="R18881" s="59"/>
    </row>
    <row r="18882" spans="11:18" x14ac:dyDescent="0.2">
      <c r="K18882" s="17">
        <v>18873</v>
      </c>
      <c r="L18882" s="50">
        <v>1.5778834419208289E-3</v>
      </c>
      <c r="M18882" s="50">
        <v>1.5917333633166703E-3</v>
      </c>
      <c r="N18882" s="50">
        <v>5.1400000000000001E-2</v>
      </c>
      <c r="O18882" s="50">
        <v>5.16E-2</v>
      </c>
      <c r="R18882" s="59"/>
    </row>
    <row r="18883" spans="11:18" x14ac:dyDescent="0.2">
      <c r="K18883" s="17">
        <v>18874</v>
      </c>
      <c r="L18883" s="50">
        <v>1.5761238565317902E-3</v>
      </c>
      <c r="M18883" s="50">
        <v>1.5899101086983946E-3</v>
      </c>
      <c r="N18883" s="50">
        <v>5.0999999999999997E-2</v>
      </c>
      <c r="O18883" s="50">
        <v>5.1400000000000001E-2</v>
      </c>
      <c r="R18883" s="59"/>
    </row>
    <row r="18884" spans="11:18" x14ac:dyDescent="0.2">
      <c r="K18884" s="17">
        <v>18875</v>
      </c>
      <c r="L18884" s="50">
        <v>1.7138737277003794E-3</v>
      </c>
      <c r="M18884" s="50">
        <v>1.7276467324968366E-3</v>
      </c>
      <c r="N18884" s="50">
        <v>5.0999999999999997E-2</v>
      </c>
      <c r="O18884" s="50">
        <v>5.1200000000000002E-2</v>
      </c>
      <c r="R18884" s="59"/>
    </row>
    <row r="18885" spans="11:18" x14ac:dyDescent="0.2">
      <c r="K18885" s="17">
        <v>18876</v>
      </c>
      <c r="L18885" s="50">
        <v>1.8588460922063696E-3</v>
      </c>
      <c r="M18885" s="50">
        <v>1.8726165017577891E-3</v>
      </c>
      <c r="N18885" s="50">
        <v>5.04E-2</v>
      </c>
      <c r="O18885" s="50">
        <v>5.1200000000000002E-2</v>
      </c>
      <c r="R18885" s="59"/>
    </row>
    <row r="18886" spans="11:18" x14ac:dyDescent="0.2">
      <c r="K18886" s="17">
        <v>18877</v>
      </c>
      <c r="L18886" s="50">
        <v>1.6306313591986563E-3</v>
      </c>
      <c r="M18886" s="50">
        <v>1.6447440855740976E-3</v>
      </c>
      <c r="N18886" s="50">
        <v>5.2400000000000002E-2</v>
      </c>
      <c r="O18886" s="50">
        <v>5.28E-2</v>
      </c>
      <c r="R18886" s="59"/>
    </row>
    <row r="18887" spans="11:18" x14ac:dyDescent="0.2">
      <c r="K18887" s="17">
        <v>18878</v>
      </c>
      <c r="L18887" s="50">
        <v>1.8196895612231756E-3</v>
      </c>
      <c r="M18887" s="50">
        <v>1.8339810390959371E-3</v>
      </c>
      <c r="N18887" s="50">
        <v>5.2600000000000001E-2</v>
      </c>
      <c r="O18887" s="50">
        <v>5.3199999999999997E-2</v>
      </c>
      <c r="R18887" s="59"/>
    </row>
    <row r="18888" spans="11:18" x14ac:dyDescent="0.2">
      <c r="K18888" s="17">
        <v>18879</v>
      </c>
      <c r="L18888" s="50">
        <v>1.5999284167935756E-3</v>
      </c>
      <c r="M18888" s="50">
        <v>1.6131788203193531E-3</v>
      </c>
      <c r="N18888" s="50">
        <v>4.9200000000000001E-2</v>
      </c>
      <c r="O18888" s="50">
        <v>4.9200000000000001E-2</v>
      </c>
      <c r="R18888" s="59"/>
    </row>
    <row r="18889" spans="11:18" x14ac:dyDescent="0.2">
      <c r="K18889" s="17">
        <v>18880</v>
      </c>
      <c r="L18889" s="50">
        <v>1.7206851591578382E-3</v>
      </c>
      <c r="M18889" s="50">
        <v>1.7360375758954873E-3</v>
      </c>
      <c r="N18889" s="50">
        <v>5.6800000000000003E-2</v>
      </c>
      <c r="O18889" s="50">
        <v>5.74E-2</v>
      </c>
      <c r="R18889" s="59"/>
    </row>
    <row r="18890" spans="11:18" x14ac:dyDescent="0.2">
      <c r="K18890" s="17">
        <v>18881</v>
      </c>
      <c r="L18890" s="50">
        <v>1.6721735359772161E-3</v>
      </c>
      <c r="M18890" s="50">
        <v>1.6856435780899844E-3</v>
      </c>
      <c r="N18890" s="50">
        <v>4.9599999999999998E-2</v>
      </c>
      <c r="O18890" s="50">
        <v>5.0200000000000002E-2</v>
      </c>
      <c r="R18890" s="59"/>
    </row>
    <row r="18891" spans="11:18" x14ac:dyDescent="0.2">
      <c r="K18891" s="17">
        <v>18882</v>
      </c>
      <c r="L18891" s="50">
        <v>1.9369852755262236E-3</v>
      </c>
      <c r="M18891" s="50">
        <v>1.9518430170760524E-3</v>
      </c>
      <c r="N18891" s="50">
        <v>5.4800000000000001E-2</v>
      </c>
      <c r="O18891" s="50">
        <v>5.5199999999999999E-2</v>
      </c>
      <c r="R18891" s="59"/>
    </row>
    <row r="18892" spans="11:18" x14ac:dyDescent="0.2">
      <c r="K18892" s="17">
        <v>18883</v>
      </c>
      <c r="L18892" s="50">
        <v>1.735825329437547E-3</v>
      </c>
      <c r="M18892" s="50">
        <v>1.7507336220011925E-3</v>
      </c>
      <c r="N18892" s="50">
        <v>5.5199999999999999E-2</v>
      </c>
      <c r="O18892" s="50">
        <v>5.5599999999999997E-2</v>
      </c>
      <c r="R18892" s="59"/>
    </row>
    <row r="18893" spans="11:18" x14ac:dyDescent="0.2">
      <c r="K18893" s="17">
        <v>18884</v>
      </c>
      <c r="L18893" s="50">
        <v>1.5280677703933233E-3</v>
      </c>
      <c r="M18893" s="50">
        <v>1.5404872760518039E-3</v>
      </c>
      <c r="N18893" s="50">
        <v>4.5999999999999999E-2</v>
      </c>
      <c r="O18893" s="50">
        <v>4.6399999999999997E-2</v>
      </c>
      <c r="R18893" s="59"/>
    </row>
    <row r="18894" spans="11:18" x14ac:dyDescent="0.2">
      <c r="K18894" s="17">
        <v>18885</v>
      </c>
      <c r="L18894" s="50">
        <v>1.5910596451082222E-3</v>
      </c>
      <c r="M18894" s="50">
        <v>1.6043071383655097E-3</v>
      </c>
      <c r="N18894" s="50">
        <v>4.9200000000000001E-2</v>
      </c>
      <c r="O18894" s="50">
        <v>4.9200000000000001E-2</v>
      </c>
      <c r="R18894" s="59"/>
    </row>
    <row r="18895" spans="11:18" x14ac:dyDescent="0.2">
      <c r="K18895" s="17">
        <v>18886</v>
      </c>
      <c r="L18895" s="50">
        <v>1.7514449989612768E-3</v>
      </c>
      <c r="M18895" s="50">
        <v>1.7652997322301623E-3</v>
      </c>
      <c r="N18895" s="50">
        <v>5.1200000000000002E-2</v>
      </c>
      <c r="O18895" s="50">
        <v>5.16E-2</v>
      </c>
      <c r="R18895" s="59"/>
    </row>
    <row r="18896" spans="11:18" x14ac:dyDescent="0.2">
      <c r="K18896" s="17">
        <v>18887</v>
      </c>
      <c r="L18896" s="50">
        <v>1.8069619957718878E-3</v>
      </c>
      <c r="M18896" s="50">
        <v>1.8217452064077232E-3</v>
      </c>
      <c r="N18896" s="50">
        <v>5.4199999999999998E-2</v>
      </c>
      <c r="O18896" s="50">
        <v>5.5199999999999999E-2</v>
      </c>
      <c r="R18896" s="59"/>
    </row>
    <row r="18897" spans="11:18" x14ac:dyDescent="0.2">
      <c r="K18897" s="17">
        <v>18888</v>
      </c>
      <c r="L18897" s="50">
        <v>1.8602919821656019E-3</v>
      </c>
      <c r="M18897" s="50">
        <v>1.8750058028280225E-3</v>
      </c>
      <c r="N18897" s="50">
        <v>5.4399999999999997E-2</v>
      </c>
      <c r="O18897" s="50">
        <v>5.4600000000000003E-2</v>
      </c>
      <c r="R18897" s="59"/>
    </row>
    <row r="18898" spans="11:18" x14ac:dyDescent="0.2">
      <c r="K18898" s="17">
        <v>18889</v>
      </c>
      <c r="L18898" s="50">
        <v>1.7825197153753581E-3</v>
      </c>
      <c r="M18898" s="50">
        <v>1.7977319708972512E-3</v>
      </c>
      <c r="N18898" s="50">
        <v>5.6399999999999999E-2</v>
      </c>
      <c r="O18898" s="50">
        <v>5.6599999999999998E-2</v>
      </c>
      <c r="R18898" s="59"/>
    </row>
    <row r="18899" spans="11:18" x14ac:dyDescent="0.2">
      <c r="K18899" s="17">
        <v>18890</v>
      </c>
      <c r="L18899" s="50">
        <v>1.790157393074047E-3</v>
      </c>
      <c r="M18899" s="50">
        <v>1.8039045100712826E-3</v>
      </c>
      <c r="N18899" s="50">
        <v>5.0799999999999998E-2</v>
      </c>
      <c r="O18899" s="50">
        <v>5.0999999999999997E-2</v>
      </c>
      <c r="R18899" s="59"/>
    </row>
    <row r="18900" spans="11:18" x14ac:dyDescent="0.2">
      <c r="K18900" s="17">
        <v>18891</v>
      </c>
      <c r="L18900" s="50">
        <v>1.5667931348142827E-3</v>
      </c>
      <c r="M18900" s="50">
        <v>1.5799123792509535E-3</v>
      </c>
      <c r="N18900" s="50">
        <v>4.8399999999999999E-2</v>
      </c>
      <c r="O18900" s="50">
        <v>4.9000000000000002E-2</v>
      </c>
      <c r="R18900" s="59"/>
    </row>
    <row r="18901" spans="11:18" x14ac:dyDescent="0.2">
      <c r="K18901" s="17">
        <v>18892</v>
      </c>
      <c r="L18901" s="50">
        <v>1.8028195074333197E-3</v>
      </c>
      <c r="M18901" s="50">
        <v>1.8166113058030976E-3</v>
      </c>
      <c r="N18901" s="50">
        <v>5.0999999999999997E-2</v>
      </c>
      <c r="O18901" s="50">
        <v>5.1200000000000002E-2</v>
      </c>
      <c r="R18901" s="59"/>
    </row>
    <row r="18902" spans="11:18" x14ac:dyDescent="0.2">
      <c r="K18902" s="17">
        <v>18893</v>
      </c>
      <c r="L18902" s="50">
        <v>2.2387790736178581E-3</v>
      </c>
      <c r="M18902" s="50">
        <v>2.2551569709337448E-3</v>
      </c>
      <c r="N18902" s="50">
        <v>6.0199999999999997E-2</v>
      </c>
      <c r="O18902" s="50">
        <v>6.08E-2</v>
      </c>
      <c r="R18902" s="59"/>
    </row>
    <row r="18903" spans="11:18" x14ac:dyDescent="0.2">
      <c r="K18903" s="17">
        <v>18894</v>
      </c>
      <c r="L18903" s="50">
        <v>1.9787447849539232E-3</v>
      </c>
      <c r="M18903" s="50">
        <v>1.9939281043545995E-3</v>
      </c>
      <c r="N18903" s="50">
        <v>5.6000000000000001E-2</v>
      </c>
      <c r="O18903" s="50">
        <v>5.6599999999999998E-2</v>
      </c>
      <c r="R18903" s="59"/>
    </row>
    <row r="18904" spans="11:18" x14ac:dyDescent="0.2">
      <c r="K18904" s="17">
        <v>18895</v>
      </c>
      <c r="L18904" s="50">
        <v>1.7739352949224035E-3</v>
      </c>
      <c r="M18904" s="50">
        <v>1.7879099823547421E-3</v>
      </c>
      <c r="N18904" s="50">
        <v>5.1400000000000001E-2</v>
      </c>
      <c r="O18904" s="50">
        <v>5.2200000000000003E-2</v>
      </c>
      <c r="R18904" s="59"/>
    </row>
    <row r="18905" spans="11:18" x14ac:dyDescent="0.2">
      <c r="K18905" s="17">
        <v>18896</v>
      </c>
      <c r="L18905" s="50">
        <v>1.7175304361457023E-3</v>
      </c>
      <c r="M18905" s="50">
        <v>1.7316854891531652E-3</v>
      </c>
      <c r="N18905" s="50">
        <v>5.2400000000000002E-2</v>
      </c>
      <c r="O18905" s="50">
        <v>5.28E-2</v>
      </c>
      <c r="R18905" s="59"/>
    </row>
    <row r="18906" spans="11:18" x14ac:dyDescent="0.2">
      <c r="K18906" s="17">
        <v>18897</v>
      </c>
      <c r="L18906" s="50">
        <v>1.8995643697716997E-3</v>
      </c>
      <c r="M18906" s="50">
        <v>1.9136359999868766E-3</v>
      </c>
      <c r="N18906" s="50">
        <v>5.1799999999999999E-2</v>
      </c>
      <c r="O18906" s="50">
        <v>5.1999999999999998E-2</v>
      </c>
      <c r="R18906" s="59"/>
    </row>
    <row r="18907" spans="11:18" x14ac:dyDescent="0.2">
      <c r="K18907" s="17">
        <v>18898</v>
      </c>
      <c r="L18907" s="50">
        <v>1.923654000896644E-3</v>
      </c>
      <c r="M18907" s="50">
        <v>1.9385107819341703E-3</v>
      </c>
      <c r="N18907" s="50">
        <v>5.5E-2</v>
      </c>
      <c r="O18907" s="50">
        <v>5.5E-2</v>
      </c>
      <c r="R18907" s="59"/>
    </row>
    <row r="18908" spans="11:18" x14ac:dyDescent="0.2">
      <c r="K18908" s="17">
        <v>18899</v>
      </c>
      <c r="L18908" s="50">
        <v>1.7560572894399628E-3</v>
      </c>
      <c r="M18908" s="50">
        <v>1.7698636050498668E-3</v>
      </c>
      <c r="N18908" s="50">
        <v>5.0999999999999997E-2</v>
      </c>
      <c r="O18908" s="50">
        <v>5.1200000000000002E-2</v>
      </c>
      <c r="R18908" s="59"/>
    </row>
    <row r="18909" spans="11:18" x14ac:dyDescent="0.2">
      <c r="K18909" s="17">
        <v>18900</v>
      </c>
      <c r="L18909" s="50">
        <v>1.8110734780629651E-3</v>
      </c>
      <c r="M18909" s="50">
        <v>1.8243959812733529E-3</v>
      </c>
      <c r="N18909" s="50">
        <v>4.9200000000000001E-2</v>
      </c>
      <c r="O18909" s="50">
        <v>4.9399999999999999E-2</v>
      </c>
      <c r="R18909" s="59"/>
    </row>
    <row r="18910" spans="11:18" x14ac:dyDescent="0.2">
      <c r="K18910" s="17">
        <v>18901</v>
      </c>
      <c r="L18910" s="50">
        <v>1.8574011490981135E-3</v>
      </c>
      <c r="M18910" s="50">
        <v>1.8716234085249766E-3</v>
      </c>
      <c r="N18910" s="50">
        <v>5.2400000000000002E-2</v>
      </c>
      <c r="O18910" s="50">
        <v>5.28E-2</v>
      </c>
      <c r="R18910" s="59"/>
    </row>
    <row r="18911" spans="11:18" x14ac:dyDescent="0.2">
      <c r="K18911" s="17">
        <v>18902</v>
      </c>
      <c r="L18911" s="50">
        <v>1.996164933610059E-3</v>
      </c>
      <c r="M18911" s="50">
        <v>2.0107845499778504E-3</v>
      </c>
      <c r="N18911" s="50">
        <v>5.3600000000000002E-2</v>
      </c>
      <c r="O18911" s="50">
        <v>5.4600000000000003E-2</v>
      </c>
      <c r="R18911" s="59"/>
    </row>
    <row r="18912" spans="11:18" x14ac:dyDescent="0.2">
      <c r="K18912" s="17">
        <v>18903</v>
      </c>
      <c r="L18912" s="50">
        <v>1.7195555314969348E-3</v>
      </c>
      <c r="M18912" s="50">
        <v>1.7325964221576022E-3</v>
      </c>
      <c r="N18912" s="50">
        <v>4.8000000000000001E-2</v>
      </c>
      <c r="O18912" s="50">
        <v>4.8399999999999999E-2</v>
      </c>
      <c r="R18912" s="59"/>
    </row>
    <row r="18913" spans="11:18" x14ac:dyDescent="0.2">
      <c r="K18913" s="17">
        <v>18904</v>
      </c>
      <c r="L18913" s="50">
        <v>1.7897541916225201E-3</v>
      </c>
      <c r="M18913" s="50">
        <v>1.8039956731531472E-3</v>
      </c>
      <c r="N18913" s="50">
        <v>5.2600000000000001E-2</v>
      </c>
      <c r="O18913" s="50">
        <v>5.28E-2</v>
      </c>
      <c r="R18913" s="59"/>
    </row>
    <row r="18914" spans="11:18" x14ac:dyDescent="0.2">
      <c r="K18914" s="17">
        <v>18905</v>
      </c>
      <c r="L18914" s="50">
        <v>2.0142645011200599E-3</v>
      </c>
      <c r="M18914" s="50">
        <v>2.0296165788643455E-3</v>
      </c>
      <c r="N18914" s="50">
        <v>5.6800000000000003E-2</v>
      </c>
      <c r="O18914" s="50">
        <v>5.6800000000000003E-2</v>
      </c>
      <c r="R18914" s="59"/>
    </row>
    <row r="18915" spans="11:18" x14ac:dyDescent="0.2">
      <c r="K18915" s="17">
        <v>18906</v>
      </c>
      <c r="L18915" s="50">
        <v>1.7342749669776811E-3</v>
      </c>
      <c r="M18915" s="50">
        <v>1.7477873581981448E-3</v>
      </c>
      <c r="N18915" s="50">
        <v>4.9399999999999999E-2</v>
      </c>
      <c r="O18915" s="50">
        <v>5.0200000000000002E-2</v>
      </c>
      <c r="R18915" s="59"/>
    </row>
    <row r="18916" spans="11:18" x14ac:dyDescent="0.2">
      <c r="K18916" s="17">
        <v>18907</v>
      </c>
      <c r="L18916" s="50">
        <v>1.7601647609099163E-3</v>
      </c>
      <c r="M18916" s="50">
        <v>1.77462320645805E-3</v>
      </c>
      <c r="N18916" s="50">
        <v>5.3199999999999997E-2</v>
      </c>
      <c r="O18916" s="50">
        <v>5.3800000000000001E-2</v>
      </c>
      <c r="R18916" s="59"/>
    </row>
    <row r="18917" spans="11:18" x14ac:dyDescent="0.2">
      <c r="K18917" s="17">
        <v>18908</v>
      </c>
      <c r="L18917" s="50">
        <v>1.9157632551483317E-3</v>
      </c>
      <c r="M18917" s="50">
        <v>1.930462259166293E-3</v>
      </c>
      <c r="N18917" s="50">
        <v>5.4399999999999997E-2</v>
      </c>
      <c r="O18917" s="50">
        <v>5.4399999999999997E-2</v>
      </c>
      <c r="R18917" s="59"/>
    </row>
    <row r="18918" spans="11:18" x14ac:dyDescent="0.2">
      <c r="K18918" s="17">
        <v>18909</v>
      </c>
      <c r="L18918" s="50">
        <v>1.7739031697313616E-3</v>
      </c>
      <c r="M18918" s="50">
        <v>1.7875011836411862E-3</v>
      </c>
      <c r="N18918" s="50">
        <v>5.0200000000000002E-2</v>
      </c>
      <c r="O18918" s="50">
        <v>5.0599999999999999E-2</v>
      </c>
      <c r="R18918" s="59"/>
    </row>
    <row r="18919" spans="11:18" x14ac:dyDescent="0.2">
      <c r="K18919" s="17">
        <v>18910</v>
      </c>
      <c r="L18919" s="50">
        <v>1.6879566423598903E-3</v>
      </c>
      <c r="M18919" s="50">
        <v>1.7020470326633618E-3</v>
      </c>
      <c r="N18919" s="50">
        <v>5.1999999999999998E-2</v>
      </c>
      <c r="O18919" s="50">
        <v>5.2400000000000002E-2</v>
      </c>
      <c r="R18919" s="59"/>
    </row>
    <row r="18920" spans="11:18" x14ac:dyDescent="0.2">
      <c r="K18920" s="17">
        <v>18911</v>
      </c>
      <c r="L18920" s="50">
        <v>1.7487431468315657E-3</v>
      </c>
      <c r="M18920" s="50">
        <v>1.762368461634224E-3</v>
      </c>
      <c r="N18920" s="50">
        <v>5.04E-2</v>
      </c>
      <c r="O18920" s="50">
        <v>5.0599999999999999E-2</v>
      </c>
      <c r="R18920" s="59"/>
    </row>
    <row r="18921" spans="11:18" x14ac:dyDescent="0.2">
      <c r="K18921" s="17">
        <v>18912</v>
      </c>
      <c r="L18921" s="50">
        <v>1.6782194525421055E-3</v>
      </c>
      <c r="M18921" s="50">
        <v>1.6915561823642132E-3</v>
      </c>
      <c r="N18921" s="50">
        <v>4.9200000000000001E-2</v>
      </c>
      <c r="O18921" s="50">
        <v>4.9799999999999997E-2</v>
      </c>
      <c r="R18921" s="59"/>
    </row>
    <row r="18922" spans="11:18" x14ac:dyDescent="0.2">
      <c r="K18922" s="17">
        <v>18913</v>
      </c>
      <c r="L18922" s="50">
        <v>1.6644482655954029E-3</v>
      </c>
      <c r="M18922" s="50">
        <v>1.6768921735014206E-3</v>
      </c>
      <c r="N18922" s="50">
        <v>4.5999999999999999E-2</v>
      </c>
      <c r="O18922" s="50">
        <v>4.5999999999999999E-2</v>
      </c>
      <c r="R18922" s="59"/>
    </row>
    <row r="18923" spans="11:18" x14ac:dyDescent="0.2">
      <c r="K18923" s="17">
        <v>18914</v>
      </c>
      <c r="L18923" s="50">
        <v>1.6952570220318429E-3</v>
      </c>
      <c r="M18923" s="50">
        <v>1.7086205992825349E-3</v>
      </c>
      <c r="N18923" s="50">
        <v>4.9399999999999999E-2</v>
      </c>
      <c r="O18923" s="50">
        <v>4.9599999999999998E-2</v>
      </c>
      <c r="R18923" s="59"/>
    </row>
    <row r="18924" spans="11:18" x14ac:dyDescent="0.2">
      <c r="K18924" s="17">
        <v>18915</v>
      </c>
      <c r="L18924" s="50">
        <v>1.8777507797806535E-3</v>
      </c>
      <c r="M18924" s="50">
        <v>1.8921829268019408E-3</v>
      </c>
      <c r="N18924" s="50">
        <v>5.3400000000000003E-2</v>
      </c>
      <c r="O18924" s="50">
        <v>5.3800000000000001E-2</v>
      </c>
      <c r="R18924" s="59"/>
    </row>
    <row r="18925" spans="11:18" x14ac:dyDescent="0.2">
      <c r="K18925" s="17">
        <v>18916</v>
      </c>
      <c r="L18925" s="50">
        <v>1.3731820705201211E-3</v>
      </c>
      <c r="M18925" s="50">
        <v>1.3851682954403631E-3</v>
      </c>
      <c r="N18925" s="50">
        <v>4.4600000000000001E-2</v>
      </c>
      <c r="O18925" s="50">
        <v>4.4600000000000001E-2</v>
      </c>
      <c r="R18925" s="59"/>
    </row>
    <row r="18926" spans="11:18" x14ac:dyDescent="0.2">
      <c r="K18926" s="17">
        <v>18917</v>
      </c>
      <c r="L18926" s="50">
        <v>1.7158989739513729E-3</v>
      </c>
      <c r="M18926" s="50">
        <v>1.7299728192202461E-3</v>
      </c>
      <c r="N18926" s="50">
        <v>5.1799999999999999E-2</v>
      </c>
      <c r="O18926" s="50">
        <v>5.2400000000000002E-2</v>
      </c>
      <c r="R18926" s="59"/>
    </row>
    <row r="18927" spans="11:18" x14ac:dyDescent="0.2">
      <c r="K18927" s="17">
        <v>18918</v>
      </c>
      <c r="L18927" s="50">
        <v>1.8310599029409431E-3</v>
      </c>
      <c r="M18927" s="50">
        <v>1.8457179308900749E-3</v>
      </c>
      <c r="N18927" s="50">
        <v>5.4199999999999998E-2</v>
      </c>
      <c r="O18927" s="50">
        <v>5.4399999999999997E-2</v>
      </c>
      <c r="R18927" s="59"/>
    </row>
    <row r="18928" spans="11:18" x14ac:dyDescent="0.2">
      <c r="K18928" s="17">
        <v>18919</v>
      </c>
      <c r="L18928" s="50">
        <v>1.8328127704422806E-3</v>
      </c>
      <c r="M18928" s="50">
        <v>1.8472385193499764E-3</v>
      </c>
      <c r="N18928" s="50">
        <v>5.3199999999999997E-2</v>
      </c>
      <c r="O18928" s="50">
        <v>5.3600000000000002E-2</v>
      </c>
      <c r="R18928" s="59"/>
    </row>
    <row r="18929" spans="11:18" x14ac:dyDescent="0.2">
      <c r="K18929" s="17">
        <v>18920</v>
      </c>
      <c r="L18929" s="50">
        <v>1.7870059986943808E-3</v>
      </c>
      <c r="M18929" s="50">
        <v>1.8010113689402882E-3</v>
      </c>
      <c r="N18929" s="50">
        <v>5.1799999999999999E-2</v>
      </c>
      <c r="O18929" s="50">
        <v>5.1999999999999998E-2</v>
      </c>
      <c r="R18929" s="59"/>
    </row>
    <row r="18930" spans="11:18" x14ac:dyDescent="0.2">
      <c r="K18930" s="17">
        <v>18921</v>
      </c>
      <c r="L18930" s="50">
        <v>1.4743006237820701E-3</v>
      </c>
      <c r="M18930" s="50">
        <v>1.4869801428838716E-3</v>
      </c>
      <c r="N18930" s="50">
        <v>4.7E-2</v>
      </c>
      <c r="O18930" s="50">
        <v>4.7399999999999998E-2</v>
      </c>
      <c r="R18930" s="59"/>
    </row>
    <row r="18931" spans="11:18" x14ac:dyDescent="0.2">
      <c r="K18931" s="17">
        <v>18922</v>
      </c>
      <c r="L18931" s="50">
        <v>1.840168862806145E-3</v>
      </c>
      <c r="M18931" s="50">
        <v>1.8542677594758198E-3</v>
      </c>
      <c r="N18931" s="50">
        <v>5.1999999999999998E-2</v>
      </c>
      <c r="O18931" s="50">
        <v>5.2400000000000002E-2</v>
      </c>
      <c r="R18931" s="59"/>
    </row>
    <row r="18932" spans="11:18" x14ac:dyDescent="0.2">
      <c r="K18932" s="17">
        <v>18923</v>
      </c>
      <c r="L18932" s="50">
        <v>1.7047380987073796E-3</v>
      </c>
      <c r="M18932" s="50">
        <v>1.7176773134303228E-3</v>
      </c>
      <c r="N18932" s="50">
        <v>4.7399999999999998E-2</v>
      </c>
      <c r="O18932" s="50">
        <v>4.8399999999999999E-2</v>
      </c>
      <c r="R18932" s="59"/>
    </row>
    <row r="18933" spans="11:18" x14ac:dyDescent="0.2">
      <c r="K18933" s="17">
        <v>18924</v>
      </c>
      <c r="L18933" s="50">
        <v>1.7476007200064557E-3</v>
      </c>
      <c r="M18933" s="50">
        <v>1.7614168741772016E-3</v>
      </c>
      <c r="N18933" s="50">
        <v>5.1200000000000002E-2</v>
      </c>
      <c r="O18933" s="50">
        <v>5.1200000000000002E-2</v>
      </c>
      <c r="R18933" s="59"/>
    </row>
    <row r="18934" spans="11:18" x14ac:dyDescent="0.2">
      <c r="K18934" s="17">
        <v>18925</v>
      </c>
      <c r="L18934" s="50">
        <v>1.834286637528086E-3</v>
      </c>
      <c r="M18934" s="50">
        <v>1.8483262714269924E-3</v>
      </c>
      <c r="N18934" s="50">
        <v>5.1799999999999999E-2</v>
      </c>
      <c r="O18934" s="50">
        <v>5.1999999999999998E-2</v>
      </c>
      <c r="R18934" s="59"/>
    </row>
    <row r="18935" spans="11:18" x14ac:dyDescent="0.2">
      <c r="K18935" s="17">
        <v>18926</v>
      </c>
      <c r="L18935" s="50">
        <v>1.8715410375116153E-3</v>
      </c>
      <c r="M18935" s="50">
        <v>1.8861112887949884E-3</v>
      </c>
      <c r="N18935" s="50">
        <v>5.3800000000000001E-2</v>
      </c>
      <c r="O18935" s="50">
        <v>5.4199999999999998E-2</v>
      </c>
      <c r="R18935" s="59"/>
    </row>
    <row r="18936" spans="11:18" x14ac:dyDescent="0.2">
      <c r="K18936" s="17">
        <v>18927</v>
      </c>
      <c r="L18936" s="50">
        <v>1.6020782011921856E-3</v>
      </c>
      <c r="M18936" s="50">
        <v>1.6155925751043096E-3</v>
      </c>
      <c r="N18936" s="50">
        <v>0.05</v>
      </c>
      <c r="O18936" s="50">
        <v>5.04E-2</v>
      </c>
      <c r="R18936" s="59"/>
    </row>
    <row r="18937" spans="11:18" x14ac:dyDescent="0.2">
      <c r="K18937" s="17">
        <v>18928</v>
      </c>
      <c r="L18937" s="50">
        <v>1.6382957877130316E-3</v>
      </c>
      <c r="M18937" s="50">
        <v>1.6530451259088273E-3</v>
      </c>
      <c r="N18937" s="50">
        <v>5.4800000000000001E-2</v>
      </c>
      <c r="O18937" s="50">
        <v>5.5E-2</v>
      </c>
      <c r="R18937" s="59"/>
    </row>
    <row r="18938" spans="11:18" x14ac:dyDescent="0.2">
      <c r="K18938" s="17">
        <v>18929</v>
      </c>
      <c r="L18938" s="50">
        <v>1.6260934595317567E-3</v>
      </c>
      <c r="M18938" s="50">
        <v>1.6398629217111217E-3</v>
      </c>
      <c r="N18938" s="50">
        <v>5.0999999999999997E-2</v>
      </c>
      <c r="O18938" s="50">
        <v>5.1200000000000002E-2</v>
      </c>
      <c r="R18938" s="59"/>
    </row>
    <row r="18939" spans="11:18" x14ac:dyDescent="0.2">
      <c r="K18939" s="17">
        <v>18930</v>
      </c>
      <c r="L18939" s="50">
        <v>1.6710221655933534E-3</v>
      </c>
      <c r="M18939" s="50">
        <v>1.6853591730874057E-3</v>
      </c>
      <c r="N18939" s="50">
        <v>5.3199999999999997E-2</v>
      </c>
      <c r="O18939" s="50">
        <v>5.3400000000000003E-2</v>
      </c>
      <c r="R18939" s="59"/>
    </row>
    <row r="18940" spans="11:18" x14ac:dyDescent="0.2">
      <c r="K18940" s="17">
        <v>18931</v>
      </c>
      <c r="L18940" s="50">
        <v>1.7590841983304503E-3</v>
      </c>
      <c r="M18940" s="50">
        <v>1.7726834773974058E-3</v>
      </c>
      <c r="N18940" s="50">
        <v>5.0200000000000002E-2</v>
      </c>
      <c r="O18940" s="50">
        <v>5.0599999999999999E-2</v>
      </c>
      <c r="R18940" s="59"/>
    </row>
    <row r="18941" spans="11:18" x14ac:dyDescent="0.2">
      <c r="K18941" s="17">
        <v>18932</v>
      </c>
      <c r="L18941" s="50">
        <v>1.960767381578651E-3</v>
      </c>
      <c r="M18941" s="50">
        <v>1.9749121320812198E-3</v>
      </c>
      <c r="N18941" s="50">
        <v>5.2200000000000003E-2</v>
      </c>
      <c r="O18941" s="50">
        <v>5.2200000000000003E-2</v>
      </c>
      <c r="R18941" s="59"/>
    </row>
    <row r="18942" spans="11:18" x14ac:dyDescent="0.2">
      <c r="K18942" s="17">
        <v>18933</v>
      </c>
      <c r="L18942" s="50">
        <v>1.6440487849292964E-3</v>
      </c>
      <c r="M18942" s="50">
        <v>1.6575723126066627E-3</v>
      </c>
      <c r="N18942" s="50">
        <v>5.0200000000000002E-2</v>
      </c>
      <c r="O18942" s="50">
        <v>5.0200000000000002E-2</v>
      </c>
      <c r="R18942" s="59"/>
    </row>
    <row r="18943" spans="11:18" x14ac:dyDescent="0.2">
      <c r="K18943" s="17">
        <v>18934</v>
      </c>
      <c r="L18943" s="50">
        <v>1.6755333105026218E-3</v>
      </c>
      <c r="M18943" s="50">
        <v>1.6891445153735336E-3</v>
      </c>
      <c r="N18943" s="50">
        <v>5.04E-2</v>
      </c>
      <c r="O18943" s="50">
        <v>5.0599999999999999E-2</v>
      </c>
      <c r="R18943" s="59"/>
    </row>
    <row r="18944" spans="11:18" x14ac:dyDescent="0.2">
      <c r="K18944" s="17">
        <v>18935</v>
      </c>
      <c r="L18944" s="50">
        <v>1.9308768829080665E-3</v>
      </c>
      <c r="M18944" s="50">
        <v>1.9451376792357085E-3</v>
      </c>
      <c r="N18944" s="50">
        <v>5.2600000000000001E-2</v>
      </c>
      <c r="O18944" s="50">
        <v>5.2999999999999999E-2</v>
      </c>
      <c r="R18944" s="59"/>
    </row>
    <row r="18945" spans="11:18" x14ac:dyDescent="0.2">
      <c r="K18945" s="17">
        <v>18936</v>
      </c>
      <c r="L18945" s="50">
        <v>1.8394490659268637E-3</v>
      </c>
      <c r="M18945" s="50">
        <v>1.8545153437783686E-3</v>
      </c>
      <c r="N18945" s="50">
        <v>5.5800000000000002E-2</v>
      </c>
      <c r="O18945" s="50">
        <v>5.6000000000000001E-2</v>
      </c>
      <c r="R18945" s="59"/>
    </row>
    <row r="18946" spans="11:18" x14ac:dyDescent="0.2">
      <c r="K18946" s="17">
        <v>18937</v>
      </c>
      <c r="L18946" s="50">
        <v>1.6965995249887851E-3</v>
      </c>
      <c r="M18946" s="50">
        <v>1.7098862530936839E-3</v>
      </c>
      <c r="N18946" s="50">
        <v>4.9000000000000002E-2</v>
      </c>
      <c r="O18946" s="50">
        <v>4.9599999999999998E-2</v>
      </c>
      <c r="R18946" s="59"/>
    </row>
    <row r="18947" spans="11:18" x14ac:dyDescent="0.2">
      <c r="K18947" s="17">
        <v>18938</v>
      </c>
      <c r="L18947" s="50">
        <v>1.7686082887397796E-3</v>
      </c>
      <c r="M18947" s="50">
        <v>1.7816674080603616E-3</v>
      </c>
      <c r="N18947" s="50">
        <v>4.8000000000000001E-2</v>
      </c>
      <c r="O18947" s="50">
        <v>4.8399999999999999E-2</v>
      </c>
      <c r="R18947" s="59"/>
    </row>
    <row r="18948" spans="11:18" x14ac:dyDescent="0.2">
      <c r="K18948" s="17">
        <v>18939</v>
      </c>
      <c r="L18948" s="50">
        <v>1.5480689344597666E-3</v>
      </c>
      <c r="M18948" s="50">
        <v>1.5619067476348783E-3</v>
      </c>
      <c r="N18948" s="50">
        <v>5.0999999999999997E-2</v>
      </c>
      <c r="O18948" s="50">
        <v>5.1999999999999998E-2</v>
      </c>
      <c r="R18948" s="59"/>
    </row>
    <row r="18949" spans="11:18" x14ac:dyDescent="0.2">
      <c r="K18949" s="17">
        <v>18940</v>
      </c>
      <c r="L18949" s="50">
        <v>1.7364621801461415E-3</v>
      </c>
      <c r="M18949" s="50">
        <v>1.7509146199776683E-3</v>
      </c>
      <c r="N18949" s="50">
        <v>5.3600000000000002E-2</v>
      </c>
      <c r="O18949" s="50">
        <v>5.3999999999999999E-2</v>
      </c>
      <c r="R18949" s="59"/>
    </row>
    <row r="18950" spans="11:18" x14ac:dyDescent="0.2">
      <c r="K18950" s="17">
        <v>18941</v>
      </c>
      <c r="L18950" s="50">
        <v>1.6563779495255182E-3</v>
      </c>
      <c r="M18950" s="50">
        <v>1.6707340464992967E-3</v>
      </c>
      <c r="N18950" s="50">
        <v>5.3400000000000003E-2</v>
      </c>
      <c r="O18950" s="50">
        <v>5.3600000000000002E-2</v>
      </c>
      <c r="R18950" s="59"/>
    </row>
    <row r="18951" spans="11:18" x14ac:dyDescent="0.2">
      <c r="K18951" s="17">
        <v>18942</v>
      </c>
      <c r="L18951" s="50">
        <v>1.8423634240629155E-3</v>
      </c>
      <c r="M18951" s="50">
        <v>1.8567598648499938E-3</v>
      </c>
      <c r="N18951" s="50">
        <v>5.3199999999999997E-2</v>
      </c>
      <c r="O18951" s="50">
        <v>5.3400000000000003E-2</v>
      </c>
      <c r="R18951" s="59"/>
    </row>
    <row r="18952" spans="11:18" x14ac:dyDescent="0.2">
      <c r="K18952" s="17">
        <v>18943</v>
      </c>
      <c r="L18952" s="50">
        <v>1.610422868176282E-3</v>
      </c>
      <c r="M18952" s="50">
        <v>1.623545238398039E-3</v>
      </c>
      <c r="N18952" s="50">
        <v>4.8399999999999999E-2</v>
      </c>
      <c r="O18952" s="50">
        <v>4.9000000000000002E-2</v>
      </c>
      <c r="R18952" s="59"/>
    </row>
    <row r="18953" spans="11:18" x14ac:dyDescent="0.2">
      <c r="K18953" s="17">
        <v>18944</v>
      </c>
      <c r="L18953" s="50">
        <v>1.8654173255116561E-3</v>
      </c>
      <c r="M18953" s="50">
        <v>1.8791393172913431E-3</v>
      </c>
      <c r="N18953" s="50">
        <v>5.0599999999999999E-2</v>
      </c>
      <c r="O18953" s="50">
        <v>5.0799999999999998E-2</v>
      </c>
      <c r="R18953" s="59"/>
    </row>
    <row r="18954" spans="11:18" x14ac:dyDescent="0.2">
      <c r="K18954" s="17">
        <v>18945</v>
      </c>
      <c r="L18954" s="50">
        <v>1.6936524343139534E-3</v>
      </c>
      <c r="M18954" s="50">
        <v>1.7081233654521251E-3</v>
      </c>
      <c r="N18954" s="50">
        <v>5.3800000000000001E-2</v>
      </c>
      <c r="O18954" s="50">
        <v>5.3800000000000001E-2</v>
      </c>
      <c r="R18954" s="59"/>
    </row>
    <row r="18955" spans="11:18" x14ac:dyDescent="0.2">
      <c r="K18955" s="17">
        <v>18946</v>
      </c>
      <c r="L18955" s="50">
        <v>1.8513609541925891E-3</v>
      </c>
      <c r="M18955" s="50">
        <v>1.8648380350405095E-3</v>
      </c>
      <c r="N18955" s="50">
        <v>4.9599999999999998E-2</v>
      </c>
      <c r="O18955" s="50">
        <v>4.9799999999999997E-2</v>
      </c>
      <c r="R18955" s="59"/>
    </row>
    <row r="18956" spans="11:18" x14ac:dyDescent="0.2">
      <c r="K18956" s="17">
        <v>18947</v>
      </c>
      <c r="L18956" s="50">
        <v>1.6687339714100094E-3</v>
      </c>
      <c r="M18956" s="50">
        <v>1.6824437600175593E-3</v>
      </c>
      <c r="N18956" s="50">
        <v>5.04E-2</v>
      </c>
      <c r="O18956" s="50">
        <v>5.0999999999999997E-2</v>
      </c>
      <c r="R18956" s="59"/>
    </row>
    <row r="18957" spans="11:18" x14ac:dyDescent="0.2">
      <c r="K18957" s="17">
        <v>18948</v>
      </c>
      <c r="L18957" s="50">
        <v>1.8226711893865285E-3</v>
      </c>
      <c r="M18957" s="50">
        <v>1.8374193884360824E-3</v>
      </c>
      <c r="N18957" s="50">
        <v>5.4199999999999998E-2</v>
      </c>
      <c r="O18957" s="50">
        <v>5.5199999999999999E-2</v>
      </c>
      <c r="R18957" s="59"/>
    </row>
    <row r="18958" spans="11:18" x14ac:dyDescent="0.2">
      <c r="K18958" s="17">
        <v>18949</v>
      </c>
      <c r="L18958" s="50">
        <v>1.8445337256104602E-3</v>
      </c>
      <c r="M18958" s="50">
        <v>1.8600481401713992E-3</v>
      </c>
      <c r="N18958" s="50">
        <v>5.7599999999999998E-2</v>
      </c>
      <c r="O18958" s="50">
        <v>5.7799999999999997E-2</v>
      </c>
      <c r="R18958" s="59"/>
    </row>
    <row r="18959" spans="11:18" x14ac:dyDescent="0.2">
      <c r="K18959" s="17">
        <v>18950</v>
      </c>
      <c r="L18959" s="50">
        <v>1.9813474286231899E-3</v>
      </c>
      <c r="M18959" s="50">
        <v>1.9962231416358312E-3</v>
      </c>
      <c r="N18959" s="50">
        <v>5.5E-2</v>
      </c>
      <c r="O18959" s="50">
        <v>5.5E-2</v>
      </c>
      <c r="R18959" s="59"/>
    </row>
    <row r="18960" spans="11:18" x14ac:dyDescent="0.2">
      <c r="K18960" s="17">
        <v>18951</v>
      </c>
      <c r="L18960" s="50">
        <v>1.7132959923376653E-3</v>
      </c>
      <c r="M18960" s="50">
        <v>1.7265318679618904E-3</v>
      </c>
      <c r="N18960" s="50">
        <v>4.9000000000000002E-2</v>
      </c>
      <c r="O18960" s="50">
        <v>4.9000000000000002E-2</v>
      </c>
      <c r="R18960" s="59"/>
    </row>
    <row r="18961" spans="11:18" x14ac:dyDescent="0.2">
      <c r="K18961" s="17">
        <v>18952</v>
      </c>
      <c r="L18961" s="50">
        <v>1.7261075909861888E-3</v>
      </c>
      <c r="M18961" s="50">
        <v>1.7396580460855454E-3</v>
      </c>
      <c r="N18961" s="50">
        <v>5.0200000000000002E-2</v>
      </c>
      <c r="O18961" s="50">
        <v>5.0200000000000002E-2</v>
      </c>
      <c r="R18961" s="59"/>
    </row>
    <row r="18962" spans="11:18" x14ac:dyDescent="0.2">
      <c r="K18962" s="17">
        <v>18953</v>
      </c>
      <c r="L18962" s="50">
        <v>1.6372897660647515E-3</v>
      </c>
      <c r="M18962" s="50">
        <v>1.6502937834905239E-3</v>
      </c>
      <c r="N18962" s="50">
        <v>4.82E-2</v>
      </c>
      <c r="O18962" s="50">
        <v>4.82E-2</v>
      </c>
      <c r="R18962" s="59"/>
    </row>
    <row r="18963" spans="11:18" x14ac:dyDescent="0.2">
      <c r="K18963" s="17">
        <v>18954</v>
      </c>
      <c r="L18963" s="50">
        <v>1.67810328460173E-3</v>
      </c>
      <c r="M18963" s="50">
        <v>1.6921376506908075E-3</v>
      </c>
      <c r="N18963" s="50">
        <v>5.1999999999999998E-2</v>
      </c>
      <c r="O18963" s="50">
        <v>5.2200000000000003E-2</v>
      </c>
      <c r="R18963" s="59"/>
    </row>
    <row r="18964" spans="11:18" x14ac:dyDescent="0.2">
      <c r="K18964" s="17">
        <v>18955</v>
      </c>
      <c r="L18964" s="50">
        <v>1.6545918512039166E-3</v>
      </c>
      <c r="M18964" s="50">
        <v>1.6688282006813455E-3</v>
      </c>
      <c r="N18964" s="50">
        <v>5.28E-2</v>
      </c>
      <c r="O18964" s="50">
        <v>5.2999999999999999E-2</v>
      </c>
      <c r="R18964" s="59"/>
    </row>
    <row r="18965" spans="11:18" x14ac:dyDescent="0.2">
      <c r="K18965" s="17">
        <v>18956</v>
      </c>
      <c r="L18965" s="50">
        <v>1.8942939535624287E-3</v>
      </c>
      <c r="M18965" s="50">
        <v>1.908297592422398E-3</v>
      </c>
      <c r="N18965" s="50">
        <v>5.16E-2</v>
      </c>
      <c r="O18965" s="50">
        <v>5.1799999999999999E-2</v>
      </c>
      <c r="R18965" s="59"/>
    </row>
    <row r="18966" spans="11:18" x14ac:dyDescent="0.2">
      <c r="K18966" s="17">
        <v>18957</v>
      </c>
      <c r="L18966" s="50">
        <v>1.8332408052927694E-3</v>
      </c>
      <c r="M18966" s="50">
        <v>1.8463239009928146E-3</v>
      </c>
      <c r="N18966" s="50">
        <v>4.82E-2</v>
      </c>
      <c r="O18966" s="50">
        <v>4.8399999999999999E-2</v>
      </c>
      <c r="R18966" s="59"/>
    </row>
    <row r="18967" spans="11:18" x14ac:dyDescent="0.2">
      <c r="K18967" s="17">
        <v>18958</v>
      </c>
      <c r="L18967" s="50">
        <v>1.6653267101485231E-3</v>
      </c>
      <c r="M18967" s="50">
        <v>1.6780812816906377E-3</v>
      </c>
      <c r="N18967" s="50">
        <v>4.7199999999999999E-2</v>
      </c>
      <c r="O18967" s="50">
        <v>4.7199999999999999E-2</v>
      </c>
      <c r="R18967" s="59"/>
    </row>
    <row r="18968" spans="11:18" x14ac:dyDescent="0.2">
      <c r="K18968" s="17">
        <v>18959</v>
      </c>
      <c r="L18968" s="50">
        <v>1.7281110722076793E-3</v>
      </c>
      <c r="M18968" s="50">
        <v>1.7412414805498396E-3</v>
      </c>
      <c r="N18968" s="50">
        <v>4.8399999999999999E-2</v>
      </c>
      <c r="O18968" s="50">
        <v>4.9000000000000002E-2</v>
      </c>
      <c r="R18968" s="59"/>
    </row>
    <row r="18969" spans="11:18" x14ac:dyDescent="0.2">
      <c r="K18969" s="17">
        <v>18960</v>
      </c>
      <c r="L18969" s="50">
        <v>1.5818151777993658E-3</v>
      </c>
      <c r="M18969" s="50">
        <v>1.5946042312706703E-3</v>
      </c>
      <c r="N18969" s="50">
        <v>4.7199999999999999E-2</v>
      </c>
      <c r="O18969" s="50">
        <v>4.7600000000000003E-2</v>
      </c>
      <c r="R18969" s="59"/>
    </row>
    <row r="18970" spans="11:18" x14ac:dyDescent="0.2">
      <c r="K18970" s="17">
        <v>18961</v>
      </c>
      <c r="L18970" s="50">
        <v>1.7860042885288526E-3</v>
      </c>
      <c r="M18970" s="50">
        <v>1.7996515953318704E-3</v>
      </c>
      <c r="N18970" s="50">
        <v>5.04E-2</v>
      </c>
      <c r="O18970" s="50">
        <v>5.0599999999999999E-2</v>
      </c>
      <c r="R18970" s="59"/>
    </row>
    <row r="18971" spans="11:18" x14ac:dyDescent="0.2">
      <c r="K18971" s="17">
        <v>18962</v>
      </c>
      <c r="L18971" s="50">
        <v>1.6835862497932459E-3</v>
      </c>
      <c r="M18971" s="50">
        <v>1.6976917731286703E-3</v>
      </c>
      <c r="N18971" s="50">
        <v>5.2400000000000002E-2</v>
      </c>
      <c r="O18971" s="50">
        <v>5.2400000000000002E-2</v>
      </c>
      <c r="R18971" s="59"/>
    </row>
    <row r="18972" spans="11:18" x14ac:dyDescent="0.2">
      <c r="K18972" s="17">
        <v>18963</v>
      </c>
      <c r="L18972" s="50">
        <v>1.9249271163327517E-3</v>
      </c>
      <c r="M18972" s="50">
        <v>1.9392689771358513E-3</v>
      </c>
      <c r="N18972" s="50">
        <v>5.28E-2</v>
      </c>
      <c r="O18972" s="50">
        <v>5.3400000000000003E-2</v>
      </c>
      <c r="R18972" s="59"/>
    </row>
    <row r="18973" spans="11:18" x14ac:dyDescent="0.2">
      <c r="K18973" s="17">
        <v>18964</v>
      </c>
      <c r="L18973" s="50">
        <v>1.664338755735562E-3</v>
      </c>
      <c r="M18973" s="50">
        <v>1.6777117251322335E-3</v>
      </c>
      <c r="N18973" s="50">
        <v>4.9000000000000002E-2</v>
      </c>
      <c r="O18973" s="50">
        <v>0.05</v>
      </c>
      <c r="R18973" s="59"/>
    </row>
    <row r="18974" spans="11:18" x14ac:dyDescent="0.2">
      <c r="K18974" s="17">
        <v>18965</v>
      </c>
      <c r="L18974" s="50">
        <v>2.1445369053994254E-3</v>
      </c>
      <c r="M18974" s="50">
        <v>2.1599610558089137E-3</v>
      </c>
      <c r="N18974" s="50">
        <v>5.6800000000000003E-2</v>
      </c>
      <c r="O18974" s="50">
        <v>5.7000000000000002E-2</v>
      </c>
      <c r="R18974" s="59"/>
    </row>
    <row r="18975" spans="11:18" x14ac:dyDescent="0.2">
      <c r="K18975" s="17">
        <v>18966</v>
      </c>
      <c r="L18975" s="50">
        <v>1.8683340448730789E-3</v>
      </c>
      <c r="M18975" s="50">
        <v>1.8830443929610176E-3</v>
      </c>
      <c r="N18975" s="50">
        <v>5.4199999999999998E-2</v>
      </c>
      <c r="O18975" s="50">
        <v>5.5E-2</v>
      </c>
      <c r="R18975" s="59"/>
    </row>
    <row r="18976" spans="11:18" x14ac:dyDescent="0.2">
      <c r="K18976" s="17">
        <v>18967</v>
      </c>
      <c r="L18976" s="50">
        <v>1.7172101934173067E-3</v>
      </c>
      <c r="M18976" s="50">
        <v>1.7311370439934116E-3</v>
      </c>
      <c r="N18976" s="50">
        <v>5.1400000000000001E-2</v>
      </c>
      <c r="O18976" s="50">
        <v>5.1999999999999998E-2</v>
      </c>
      <c r="R18976" s="59"/>
    </row>
    <row r="18977" spans="11:18" x14ac:dyDescent="0.2">
      <c r="K18977" s="17">
        <v>18968</v>
      </c>
      <c r="L18977" s="50">
        <v>1.4608481466402454E-3</v>
      </c>
      <c r="M18977" s="50">
        <v>1.4732336604519379E-3</v>
      </c>
      <c r="N18977" s="50">
        <v>4.58E-2</v>
      </c>
      <c r="O18977" s="50">
        <v>4.6199999999999998E-2</v>
      </c>
      <c r="R18977" s="59"/>
    </row>
    <row r="18978" spans="11:18" x14ac:dyDescent="0.2">
      <c r="K18978" s="17">
        <v>18969</v>
      </c>
      <c r="L18978" s="50">
        <v>1.7166142036720809E-3</v>
      </c>
      <c r="M18978" s="50">
        <v>1.7299104526742987E-3</v>
      </c>
      <c r="N18978" s="50">
        <v>4.9200000000000001E-2</v>
      </c>
      <c r="O18978" s="50">
        <v>4.9399999999999999E-2</v>
      </c>
      <c r="R18978" s="59"/>
    </row>
    <row r="18979" spans="11:18" x14ac:dyDescent="0.2">
      <c r="K18979" s="17">
        <v>18970</v>
      </c>
      <c r="L18979" s="50">
        <v>1.6110821757786677E-3</v>
      </c>
      <c r="M18979" s="50">
        <v>1.6253708239746124E-3</v>
      </c>
      <c r="N18979" s="50">
        <v>5.3199999999999997E-2</v>
      </c>
      <c r="O18979" s="50">
        <v>5.3199999999999997E-2</v>
      </c>
      <c r="R18979" s="59"/>
    </row>
    <row r="18980" spans="11:18" x14ac:dyDescent="0.2">
      <c r="K18980" s="17">
        <v>18971</v>
      </c>
      <c r="L18980" s="50">
        <v>1.7142321678462618E-3</v>
      </c>
      <c r="M18980" s="50">
        <v>1.7284544323395647E-3</v>
      </c>
      <c r="N18980" s="50">
        <v>5.2600000000000001E-2</v>
      </c>
      <c r="O18980" s="50">
        <v>5.2999999999999999E-2</v>
      </c>
      <c r="R18980" s="59"/>
    </row>
    <row r="18981" spans="11:18" x14ac:dyDescent="0.2">
      <c r="K18981" s="17">
        <v>18972</v>
      </c>
      <c r="L18981" s="50">
        <v>1.7120705157507978E-3</v>
      </c>
      <c r="M18981" s="50">
        <v>1.7261303029150134E-3</v>
      </c>
      <c r="N18981" s="50">
        <v>5.1999999999999998E-2</v>
      </c>
      <c r="O18981" s="50">
        <v>5.2400000000000002E-2</v>
      </c>
      <c r="R18981" s="59"/>
    </row>
    <row r="18982" spans="11:18" x14ac:dyDescent="0.2">
      <c r="K18982" s="17">
        <v>18973</v>
      </c>
      <c r="L18982" s="50">
        <v>1.6281165068105696E-3</v>
      </c>
      <c r="M18982" s="50">
        <v>1.6414489728209375E-3</v>
      </c>
      <c r="N18982" s="50">
        <v>4.9399999999999999E-2</v>
      </c>
      <c r="O18982" s="50">
        <v>4.9799999999999997E-2</v>
      </c>
      <c r="R18982" s="59"/>
    </row>
    <row r="18983" spans="11:18" x14ac:dyDescent="0.2">
      <c r="K18983" s="17">
        <v>18974</v>
      </c>
      <c r="L18983" s="50">
        <v>1.7773090188057676E-3</v>
      </c>
      <c r="M18983" s="50">
        <v>1.7912921083933463E-3</v>
      </c>
      <c r="N18983" s="50">
        <v>5.16E-2</v>
      </c>
      <c r="O18983" s="50">
        <v>5.1999999999999998E-2</v>
      </c>
      <c r="R18983" s="59"/>
    </row>
    <row r="18984" spans="11:18" x14ac:dyDescent="0.2">
      <c r="K18984" s="17">
        <v>18975</v>
      </c>
      <c r="L18984" s="50">
        <v>1.8869449757150407E-3</v>
      </c>
      <c r="M18984" s="50">
        <v>1.9017854630501458E-3</v>
      </c>
      <c r="N18984" s="50">
        <v>5.4800000000000001E-2</v>
      </c>
      <c r="O18984" s="50">
        <v>5.5199999999999999E-2</v>
      </c>
      <c r="R18984" s="59"/>
    </row>
    <row r="18985" spans="11:18" x14ac:dyDescent="0.2">
      <c r="K18985" s="17">
        <v>18976</v>
      </c>
      <c r="L18985" s="50">
        <v>1.6286399275844416E-3</v>
      </c>
      <c r="M18985" s="50">
        <v>1.6420032111899769E-3</v>
      </c>
      <c r="N18985" s="50">
        <v>4.9599999999999998E-2</v>
      </c>
      <c r="O18985" s="50">
        <v>4.9599999999999998E-2</v>
      </c>
      <c r="R18985" s="59"/>
    </row>
    <row r="18986" spans="11:18" x14ac:dyDescent="0.2">
      <c r="K18986" s="17">
        <v>18977</v>
      </c>
      <c r="L18986" s="50">
        <v>1.5559841704794535E-3</v>
      </c>
      <c r="M18986" s="50">
        <v>1.568444215353657E-3</v>
      </c>
      <c r="N18986" s="50">
        <v>4.6199999999999998E-2</v>
      </c>
      <c r="O18986" s="50">
        <v>4.6199999999999998E-2</v>
      </c>
      <c r="R18986" s="59"/>
    </row>
    <row r="18987" spans="11:18" x14ac:dyDescent="0.2">
      <c r="K18987" s="17">
        <v>18978</v>
      </c>
      <c r="L18987" s="50">
        <v>2.0138466452807521E-3</v>
      </c>
      <c r="M18987" s="50">
        <v>2.0288364813007454E-3</v>
      </c>
      <c r="N18987" s="50">
        <v>5.5399999999999998E-2</v>
      </c>
      <c r="O18987" s="50">
        <v>5.5399999999999998E-2</v>
      </c>
      <c r="R18987" s="59"/>
    </row>
    <row r="18988" spans="11:18" x14ac:dyDescent="0.2">
      <c r="K18988" s="17">
        <v>18979</v>
      </c>
      <c r="L18988" s="50">
        <v>1.7136690795524427E-3</v>
      </c>
      <c r="M18988" s="50">
        <v>1.7273879339333507E-3</v>
      </c>
      <c r="N18988" s="50">
        <v>5.0599999999999999E-2</v>
      </c>
      <c r="O18988" s="50">
        <v>5.0999999999999997E-2</v>
      </c>
      <c r="R18988" s="59"/>
    </row>
    <row r="18989" spans="11:18" x14ac:dyDescent="0.2">
      <c r="K18989" s="17">
        <v>18980</v>
      </c>
      <c r="L18989" s="50">
        <v>1.6254863316822754E-3</v>
      </c>
      <c r="M18989" s="50">
        <v>1.6386933927538525E-3</v>
      </c>
      <c r="N18989" s="50">
        <v>4.9000000000000002E-2</v>
      </c>
      <c r="O18989" s="50">
        <v>4.9000000000000002E-2</v>
      </c>
      <c r="R18989" s="59"/>
    </row>
    <row r="18990" spans="11:18" x14ac:dyDescent="0.2">
      <c r="K18990" s="17">
        <v>18981</v>
      </c>
      <c r="L18990" s="50">
        <v>1.8148213262393956E-3</v>
      </c>
      <c r="M18990" s="50">
        <v>1.8284717684874685E-3</v>
      </c>
      <c r="N18990" s="50">
        <v>5.04E-2</v>
      </c>
      <c r="O18990" s="50">
        <v>5.0599999999999999E-2</v>
      </c>
      <c r="R18990" s="59"/>
    </row>
    <row r="18991" spans="11:18" x14ac:dyDescent="0.2">
      <c r="K18991" s="17">
        <v>18982</v>
      </c>
      <c r="L18991" s="50">
        <v>1.6260822146162333E-3</v>
      </c>
      <c r="M18991" s="50">
        <v>1.6394414853685582E-3</v>
      </c>
      <c r="N18991" s="50">
        <v>4.9399999999999999E-2</v>
      </c>
      <c r="O18991" s="50">
        <v>4.9599999999999998E-2</v>
      </c>
      <c r="R18991" s="59"/>
    </row>
    <row r="18992" spans="11:18" x14ac:dyDescent="0.2">
      <c r="K18992" s="17">
        <v>18983</v>
      </c>
      <c r="L18992" s="50">
        <v>1.5184290397965621E-3</v>
      </c>
      <c r="M18992" s="50">
        <v>1.5313936780194908E-3</v>
      </c>
      <c r="N18992" s="50">
        <v>4.8000000000000001E-2</v>
      </c>
      <c r="O18992" s="50">
        <v>4.82E-2</v>
      </c>
      <c r="R18992" s="59"/>
    </row>
    <row r="18993" spans="11:18" x14ac:dyDescent="0.2">
      <c r="K18993" s="17">
        <v>18984</v>
      </c>
      <c r="L18993" s="50">
        <v>1.8449875402813262E-3</v>
      </c>
      <c r="M18993" s="50">
        <v>1.858911256963176E-3</v>
      </c>
      <c r="N18993" s="50">
        <v>5.1400000000000001E-2</v>
      </c>
      <c r="O18993" s="50">
        <v>5.16E-2</v>
      </c>
      <c r="R18993" s="59"/>
    </row>
    <row r="18994" spans="11:18" x14ac:dyDescent="0.2">
      <c r="K18994" s="17">
        <v>18985</v>
      </c>
      <c r="L18994" s="50">
        <v>1.7180246047033205E-3</v>
      </c>
      <c r="M18994" s="50">
        <v>1.7317793243055832E-3</v>
      </c>
      <c r="N18994" s="50">
        <v>5.0999999999999997E-2</v>
      </c>
      <c r="O18994" s="50">
        <v>5.0999999999999997E-2</v>
      </c>
      <c r="R18994" s="59"/>
    </row>
    <row r="18995" spans="11:18" x14ac:dyDescent="0.2">
      <c r="K18995" s="17">
        <v>18986</v>
      </c>
      <c r="L18995" s="50">
        <v>1.9288823052789293E-3</v>
      </c>
      <c r="M18995" s="50">
        <v>1.9425818469584225E-3</v>
      </c>
      <c r="N18995" s="50">
        <v>4.9799999999999997E-2</v>
      </c>
      <c r="O18995" s="50">
        <v>5.0999999999999997E-2</v>
      </c>
      <c r="R18995" s="59"/>
    </row>
    <row r="18996" spans="11:18" x14ac:dyDescent="0.2">
      <c r="K18996" s="17">
        <v>18987</v>
      </c>
      <c r="L18996" s="50">
        <v>1.7399899079333424E-3</v>
      </c>
      <c r="M18996" s="50">
        <v>1.7539293554084555E-3</v>
      </c>
      <c r="N18996" s="50">
        <v>5.1400000000000001E-2</v>
      </c>
      <c r="O18996" s="50">
        <v>5.1799999999999999E-2</v>
      </c>
      <c r="R18996" s="59"/>
    </row>
    <row r="18997" spans="11:18" x14ac:dyDescent="0.2">
      <c r="K18997" s="17">
        <v>18988</v>
      </c>
      <c r="L18997" s="50">
        <v>1.8231292108839561E-3</v>
      </c>
      <c r="M18997" s="50">
        <v>1.8375391710910933E-3</v>
      </c>
      <c r="N18997" s="50">
        <v>5.3400000000000003E-2</v>
      </c>
      <c r="O18997" s="50">
        <v>5.3400000000000003E-2</v>
      </c>
      <c r="R18997" s="59"/>
    </row>
    <row r="18998" spans="11:18" x14ac:dyDescent="0.2">
      <c r="K18998" s="17">
        <v>18989</v>
      </c>
      <c r="L18998" s="50">
        <v>1.4898300952387957E-3</v>
      </c>
      <c r="M18998" s="50">
        <v>1.5018702563065513E-3</v>
      </c>
      <c r="N18998" s="50">
        <v>4.4400000000000002E-2</v>
      </c>
      <c r="O18998" s="50">
        <v>4.48E-2</v>
      </c>
      <c r="R18998" s="59"/>
    </row>
    <row r="18999" spans="11:18" x14ac:dyDescent="0.2">
      <c r="K18999" s="17">
        <v>18990</v>
      </c>
      <c r="L18999" s="50">
        <v>1.9458868747979797E-3</v>
      </c>
      <c r="M18999" s="50">
        <v>1.9613451751755201E-3</v>
      </c>
      <c r="N18999" s="50">
        <v>5.7200000000000001E-2</v>
      </c>
      <c r="O18999" s="50">
        <v>5.74E-2</v>
      </c>
      <c r="R18999" s="59"/>
    </row>
    <row r="19000" spans="11:18" x14ac:dyDescent="0.2">
      <c r="K19000" s="17">
        <v>18991</v>
      </c>
      <c r="L19000" s="50">
        <v>1.7782626470185892E-3</v>
      </c>
      <c r="M19000" s="50">
        <v>1.7916292534001833E-3</v>
      </c>
      <c r="N19000" s="50">
        <v>4.9200000000000001E-2</v>
      </c>
      <c r="O19000" s="50">
        <v>4.9799999999999997E-2</v>
      </c>
      <c r="R19000" s="59"/>
    </row>
    <row r="19001" spans="11:18" x14ac:dyDescent="0.2">
      <c r="K19001" s="17">
        <v>18992</v>
      </c>
      <c r="L19001" s="50">
        <v>1.6311726561025314E-3</v>
      </c>
      <c r="M19001" s="50">
        <v>1.6438642908353394E-3</v>
      </c>
      <c r="N19001" s="50">
        <v>4.7E-2</v>
      </c>
      <c r="O19001" s="50">
        <v>4.7E-2</v>
      </c>
      <c r="R19001" s="59"/>
    </row>
    <row r="19002" spans="11:18" x14ac:dyDescent="0.2">
      <c r="K19002" s="17">
        <v>18993</v>
      </c>
      <c r="L19002" s="50">
        <v>1.7392246844846813E-3</v>
      </c>
      <c r="M19002" s="50">
        <v>1.7531957022365948E-3</v>
      </c>
      <c r="N19002" s="50">
        <v>5.1400000000000001E-2</v>
      </c>
      <c r="O19002" s="50">
        <v>5.1999999999999998E-2</v>
      </c>
      <c r="R19002" s="59"/>
    </row>
    <row r="19003" spans="11:18" x14ac:dyDescent="0.2">
      <c r="K19003" s="17">
        <v>18994</v>
      </c>
      <c r="L19003" s="50">
        <v>1.6161152108962564E-3</v>
      </c>
      <c r="M19003" s="50">
        <v>1.630239211926547E-3</v>
      </c>
      <c r="N19003" s="50">
        <v>5.2400000000000002E-2</v>
      </c>
      <c r="O19003" s="50">
        <v>5.2600000000000001E-2</v>
      </c>
      <c r="R19003" s="59"/>
    </row>
    <row r="19004" spans="11:18" x14ac:dyDescent="0.2">
      <c r="K19004" s="17">
        <v>18995</v>
      </c>
      <c r="L19004" s="50">
        <v>1.7614134714946993E-3</v>
      </c>
      <c r="M19004" s="50">
        <v>1.7753536598015074E-3</v>
      </c>
      <c r="N19004" s="50">
        <v>5.1400000000000001E-2</v>
      </c>
      <c r="O19004" s="50">
        <v>5.1799999999999999E-2</v>
      </c>
      <c r="R19004" s="59"/>
    </row>
    <row r="19005" spans="11:18" x14ac:dyDescent="0.2">
      <c r="K19005" s="17">
        <v>18996</v>
      </c>
      <c r="L19005" s="50">
        <v>1.9122646503083654E-3</v>
      </c>
      <c r="M19005" s="50">
        <v>1.9271073452106905E-3</v>
      </c>
      <c r="N19005" s="50">
        <v>5.4800000000000001E-2</v>
      </c>
      <c r="O19005" s="50">
        <v>5.5E-2</v>
      </c>
      <c r="R19005" s="59"/>
    </row>
    <row r="19006" spans="11:18" x14ac:dyDescent="0.2">
      <c r="K19006" s="17">
        <v>18997</v>
      </c>
      <c r="L19006" s="50">
        <v>1.7313920496187035E-3</v>
      </c>
      <c r="M19006" s="50">
        <v>1.7445501750107616E-3</v>
      </c>
      <c r="N19006" s="50">
        <v>4.8599999999999997E-2</v>
      </c>
      <c r="O19006" s="50">
        <v>4.8800000000000003E-2</v>
      </c>
      <c r="R19006" s="59"/>
    </row>
    <row r="19007" spans="11:18" x14ac:dyDescent="0.2">
      <c r="K19007" s="17">
        <v>18998</v>
      </c>
      <c r="L19007" s="50">
        <v>1.6976798307940812E-3</v>
      </c>
      <c r="M19007" s="50">
        <v>1.7114278743022271E-3</v>
      </c>
      <c r="N19007" s="50">
        <v>5.0999999999999997E-2</v>
      </c>
      <c r="O19007" s="50">
        <v>5.0999999999999997E-2</v>
      </c>
      <c r="R19007" s="59"/>
    </row>
    <row r="19008" spans="11:18" x14ac:dyDescent="0.2">
      <c r="K19008" s="17">
        <v>18999</v>
      </c>
      <c r="L19008" s="50">
        <v>1.7171637255711577E-3</v>
      </c>
      <c r="M19008" s="50">
        <v>1.7304707133235751E-3</v>
      </c>
      <c r="N19008" s="50">
        <v>4.9200000000000001E-2</v>
      </c>
      <c r="O19008" s="50">
        <v>4.9599999999999998E-2</v>
      </c>
      <c r="R19008" s="59"/>
    </row>
    <row r="19009" spans="11:18" x14ac:dyDescent="0.2">
      <c r="K19009" s="17">
        <v>19000</v>
      </c>
      <c r="L19009" s="50">
        <v>1.7201431009722049E-3</v>
      </c>
      <c r="M19009" s="50">
        <v>1.7342606203602851E-3</v>
      </c>
      <c r="N19009" s="50">
        <v>5.2400000000000002E-2</v>
      </c>
      <c r="O19009" s="50">
        <v>5.2400000000000002E-2</v>
      </c>
      <c r="R19009" s="59"/>
    </row>
    <row r="19010" spans="11:18" x14ac:dyDescent="0.2">
      <c r="K19010" s="17">
        <v>19001</v>
      </c>
      <c r="L19010" s="50">
        <v>1.9584389974248383E-3</v>
      </c>
      <c r="M19010" s="50">
        <v>1.9730435680953783E-3</v>
      </c>
      <c r="N19010" s="50">
        <v>5.3800000000000001E-2</v>
      </c>
      <c r="O19010" s="50">
        <v>5.3999999999999999E-2</v>
      </c>
      <c r="R19010" s="59"/>
    </row>
    <row r="19011" spans="11:18" x14ac:dyDescent="0.2">
      <c r="K19011" s="17">
        <v>19002</v>
      </c>
      <c r="L19011" s="50">
        <v>1.6030165665173002E-3</v>
      </c>
      <c r="M19011" s="50">
        <v>1.6155964093673579E-3</v>
      </c>
      <c r="N19011" s="50">
        <v>4.6600000000000003E-2</v>
      </c>
      <c r="O19011" s="50">
        <v>4.6800000000000001E-2</v>
      </c>
      <c r="R19011" s="59"/>
    </row>
    <row r="19012" spans="11:18" x14ac:dyDescent="0.2">
      <c r="K19012" s="17">
        <v>19003</v>
      </c>
      <c r="L19012" s="50">
        <v>1.7692680834748209E-3</v>
      </c>
      <c r="M19012" s="50">
        <v>1.7828150314459538E-3</v>
      </c>
      <c r="N19012" s="50">
        <v>0.05</v>
      </c>
      <c r="O19012" s="50">
        <v>5.0200000000000002E-2</v>
      </c>
      <c r="R19012" s="59"/>
    </row>
    <row r="19013" spans="11:18" x14ac:dyDescent="0.2">
      <c r="K19013" s="17">
        <v>19004</v>
      </c>
      <c r="L19013" s="50">
        <v>1.7191575277015342E-3</v>
      </c>
      <c r="M19013" s="50">
        <v>1.7331987852944649E-3</v>
      </c>
      <c r="N19013" s="50">
        <v>5.1999999999999998E-2</v>
      </c>
      <c r="O19013" s="50">
        <v>5.2400000000000002E-2</v>
      </c>
      <c r="R19013" s="59"/>
    </row>
    <row r="19014" spans="11:18" x14ac:dyDescent="0.2">
      <c r="K19014" s="17">
        <v>19005</v>
      </c>
      <c r="L19014" s="50">
        <v>2.0374356056727873E-3</v>
      </c>
      <c r="M19014" s="50">
        <v>2.0528936003297053E-3</v>
      </c>
      <c r="N19014" s="50">
        <v>5.7000000000000002E-2</v>
      </c>
      <c r="O19014" s="50">
        <v>5.7200000000000001E-2</v>
      </c>
      <c r="R19014" s="59"/>
    </row>
    <row r="19015" spans="11:18" x14ac:dyDescent="0.2">
      <c r="K19015" s="17">
        <v>19006</v>
      </c>
      <c r="L19015" s="50">
        <v>1.4491267913998647E-3</v>
      </c>
      <c r="M19015" s="50">
        <v>1.4631528419897189E-3</v>
      </c>
      <c r="N19015" s="50">
        <v>5.1999999999999998E-2</v>
      </c>
      <c r="O19015" s="50">
        <v>5.28E-2</v>
      </c>
      <c r="R19015" s="59"/>
    </row>
    <row r="19016" spans="11:18" x14ac:dyDescent="0.2">
      <c r="K19016" s="17">
        <v>19007</v>
      </c>
      <c r="L19016" s="50">
        <v>1.5527542529646336E-3</v>
      </c>
      <c r="M19016" s="50">
        <v>1.565443105563045E-3</v>
      </c>
      <c r="N19016" s="50">
        <v>4.7E-2</v>
      </c>
      <c r="O19016" s="50">
        <v>4.7199999999999999E-2</v>
      </c>
      <c r="R19016" s="59"/>
    </row>
    <row r="19017" spans="11:18" x14ac:dyDescent="0.2">
      <c r="K19017" s="17">
        <v>19008</v>
      </c>
      <c r="L19017" s="50">
        <v>1.5534050366129131E-3</v>
      </c>
      <c r="M19017" s="50">
        <v>1.5658037341976061E-3</v>
      </c>
      <c r="N19017" s="50">
        <v>4.58E-2</v>
      </c>
      <c r="O19017" s="50">
        <v>4.5999999999999999E-2</v>
      </c>
      <c r="R19017" s="59"/>
    </row>
    <row r="19018" spans="11:18" x14ac:dyDescent="0.2">
      <c r="K19018" s="17">
        <v>19009</v>
      </c>
      <c r="L19018" s="50">
        <v>1.5726705041420621E-3</v>
      </c>
      <c r="M19018" s="50">
        <v>1.584858525976086E-3</v>
      </c>
      <c r="N19018" s="50">
        <v>4.4999999999999998E-2</v>
      </c>
      <c r="O19018" s="50">
        <v>4.5199999999999997E-2</v>
      </c>
      <c r="R19018" s="59"/>
    </row>
    <row r="19019" spans="11:18" x14ac:dyDescent="0.2">
      <c r="K19019" s="17">
        <v>19010</v>
      </c>
      <c r="L19019" s="50">
        <v>1.7250167884846738E-3</v>
      </c>
      <c r="M19019" s="50">
        <v>1.7388301217730038E-3</v>
      </c>
      <c r="N19019" s="50">
        <v>5.0999999999999997E-2</v>
      </c>
      <c r="O19019" s="50">
        <v>5.1400000000000001E-2</v>
      </c>
      <c r="R19019" s="59"/>
    </row>
    <row r="19020" spans="11:18" x14ac:dyDescent="0.2">
      <c r="K19020" s="17">
        <v>19011</v>
      </c>
      <c r="L19020" s="50">
        <v>1.7238581073725338E-3</v>
      </c>
      <c r="M19020" s="50">
        <v>1.7378894956553666E-3</v>
      </c>
      <c r="N19020" s="50">
        <v>5.1999999999999998E-2</v>
      </c>
      <c r="O19020" s="50">
        <v>5.2200000000000003E-2</v>
      </c>
      <c r="R19020" s="59"/>
    </row>
    <row r="19021" spans="11:18" x14ac:dyDescent="0.2">
      <c r="K19021" s="17">
        <v>19012</v>
      </c>
      <c r="L19021" s="50">
        <v>1.6616722411292265E-3</v>
      </c>
      <c r="M19021" s="50">
        <v>1.6740524631697917E-3</v>
      </c>
      <c r="N19021" s="50">
        <v>4.5600000000000002E-2</v>
      </c>
      <c r="O19021" s="50">
        <v>4.58E-2</v>
      </c>
      <c r="R19021" s="59"/>
    </row>
    <row r="19022" spans="11:18" x14ac:dyDescent="0.2">
      <c r="K19022" s="17">
        <v>19013</v>
      </c>
      <c r="L19022" s="50">
        <v>1.7056475198277646E-3</v>
      </c>
      <c r="M19022" s="50">
        <v>1.7194756215819606E-3</v>
      </c>
      <c r="N19022" s="50">
        <v>5.1200000000000002E-2</v>
      </c>
      <c r="O19022" s="50">
        <v>5.1400000000000001E-2</v>
      </c>
      <c r="R19022" s="59"/>
    </row>
    <row r="19023" spans="11:18" x14ac:dyDescent="0.2">
      <c r="K19023" s="17">
        <v>19014</v>
      </c>
      <c r="L19023" s="50">
        <v>1.6154235111934291E-3</v>
      </c>
      <c r="M19023" s="50">
        <v>1.6288616239193349E-3</v>
      </c>
      <c r="N19023" s="50">
        <v>4.9599999999999998E-2</v>
      </c>
      <c r="O19023" s="50">
        <v>0.05</v>
      </c>
      <c r="R19023" s="59"/>
    </row>
    <row r="19024" spans="11:18" x14ac:dyDescent="0.2">
      <c r="K19024" s="17">
        <v>19015</v>
      </c>
      <c r="L19024" s="50">
        <v>1.6395685243608977E-3</v>
      </c>
      <c r="M19024" s="50">
        <v>1.6532879887081677E-3</v>
      </c>
      <c r="N19024" s="50">
        <v>5.0599999999999999E-2</v>
      </c>
      <c r="O19024" s="50">
        <v>5.1200000000000002E-2</v>
      </c>
      <c r="R19024" s="59"/>
    </row>
    <row r="19025" spans="11:18" x14ac:dyDescent="0.2">
      <c r="K19025" s="17">
        <v>19016</v>
      </c>
      <c r="L19025" s="50">
        <v>1.7393515714375354E-3</v>
      </c>
      <c r="M19025" s="50">
        <v>1.7525179372475236E-3</v>
      </c>
      <c r="N19025" s="50">
        <v>4.8599999999999997E-2</v>
      </c>
      <c r="O19025" s="50">
        <v>4.9000000000000002E-2</v>
      </c>
      <c r="R19025" s="59"/>
    </row>
    <row r="19026" spans="11:18" x14ac:dyDescent="0.2">
      <c r="K19026" s="17">
        <v>19017</v>
      </c>
      <c r="L19026" s="50">
        <v>1.5700571659535718E-3</v>
      </c>
      <c r="M19026" s="50">
        <v>1.5839768308657301E-3</v>
      </c>
      <c r="N19026" s="50">
        <v>5.16E-2</v>
      </c>
      <c r="O19026" s="50">
        <v>5.1999999999999998E-2</v>
      </c>
      <c r="R19026" s="59"/>
    </row>
    <row r="19027" spans="11:18" x14ac:dyDescent="0.2">
      <c r="K19027" s="17">
        <v>19018</v>
      </c>
      <c r="L19027" s="50">
        <v>1.7133816953409631E-3</v>
      </c>
      <c r="M19027" s="50">
        <v>1.7272932636569467E-3</v>
      </c>
      <c r="N19027" s="50">
        <v>5.1200000000000002E-2</v>
      </c>
      <c r="O19027" s="50">
        <v>5.1799999999999999E-2</v>
      </c>
      <c r="R19027" s="59"/>
    </row>
    <row r="19028" spans="11:18" x14ac:dyDescent="0.2">
      <c r="K19028" s="17">
        <v>19019</v>
      </c>
      <c r="L19028" s="50">
        <v>1.6106218465917357E-3</v>
      </c>
      <c r="M19028" s="50">
        <v>1.6237827311861817E-3</v>
      </c>
      <c r="N19028" s="50">
        <v>4.8800000000000003E-2</v>
      </c>
      <c r="O19028" s="50">
        <v>4.9200000000000001E-2</v>
      </c>
      <c r="R19028" s="59"/>
    </row>
    <row r="19029" spans="11:18" x14ac:dyDescent="0.2">
      <c r="K19029" s="17">
        <v>19020</v>
      </c>
      <c r="L19029" s="50">
        <v>1.6253026741608302E-3</v>
      </c>
      <c r="M19029" s="50">
        <v>1.6381031753756655E-3</v>
      </c>
      <c r="N19029" s="50">
        <v>4.7199999999999999E-2</v>
      </c>
      <c r="O19029" s="50">
        <v>4.7600000000000003E-2</v>
      </c>
      <c r="R19029" s="59"/>
    </row>
    <row r="19030" spans="11:18" x14ac:dyDescent="0.2">
      <c r="K19030" s="17">
        <v>19021</v>
      </c>
      <c r="L19030" s="50">
        <v>1.6921877744709008E-3</v>
      </c>
      <c r="M19030" s="50">
        <v>1.7054648987913129E-3</v>
      </c>
      <c r="N19030" s="50">
        <v>4.9000000000000002E-2</v>
      </c>
      <c r="O19030" s="50">
        <v>4.9399999999999999E-2</v>
      </c>
      <c r="R19030" s="59"/>
    </row>
    <row r="19031" spans="11:18" x14ac:dyDescent="0.2">
      <c r="K19031" s="17">
        <v>19022</v>
      </c>
      <c r="L19031" s="50">
        <v>1.4919463785263544E-3</v>
      </c>
      <c r="M19031" s="50">
        <v>1.504437138765264E-3</v>
      </c>
      <c r="N19031" s="50">
        <v>4.6399999999999997E-2</v>
      </c>
      <c r="O19031" s="50">
        <v>4.6399999999999997E-2</v>
      </c>
      <c r="R19031" s="59"/>
    </row>
    <row r="19032" spans="11:18" x14ac:dyDescent="0.2">
      <c r="K19032" s="17">
        <v>19023</v>
      </c>
      <c r="L19032" s="50">
        <v>1.9079389303909224E-3</v>
      </c>
      <c r="M19032" s="50">
        <v>1.9230223607794425E-3</v>
      </c>
      <c r="N19032" s="50">
        <v>5.5800000000000002E-2</v>
      </c>
      <c r="O19032" s="50">
        <v>5.6000000000000001E-2</v>
      </c>
      <c r="R19032" s="59"/>
    </row>
    <row r="19033" spans="11:18" x14ac:dyDescent="0.2">
      <c r="K19033" s="17">
        <v>19024</v>
      </c>
      <c r="L19033" s="50">
        <v>1.7528815676189015E-3</v>
      </c>
      <c r="M19033" s="50">
        <v>1.7665745420567698E-3</v>
      </c>
      <c r="N19033" s="50">
        <v>5.0599999999999999E-2</v>
      </c>
      <c r="O19033" s="50">
        <v>5.0799999999999998E-2</v>
      </c>
      <c r="R19033" s="59"/>
    </row>
    <row r="19034" spans="11:18" x14ac:dyDescent="0.2">
      <c r="K19034" s="17">
        <v>19025</v>
      </c>
      <c r="L19034" s="50">
        <v>1.8932027521558468E-3</v>
      </c>
      <c r="M19034" s="50">
        <v>1.9074944879703011E-3</v>
      </c>
      <c r="N19034" s="50">
        <v>5.28E-2</v>
      </c>
      <c r="O19034" s="50">
        <v>5.2999999999999999E-2</v>
      </c>
      <c r="R19034" s="59"/>
    </row>
    <row r="19035" spans="11:18" x14ac:dyDescent="0.2">
      <c r="K19035" s="17">
        <v>19026</v>
      </c>
      <c r="L19035" s="50">
        <v>1.7706911160578179E-3</v>
      </c>
      <c r="M19035" s="50">
        <v>1.78598782475086E-3</v>
      </c>
      <c r="N19035" s="50">
        <v>5.6800000000000003E-2</v>
      </c>
      <c r="O19035" s="50">
        <v>5.7200000000000001E-2</v>
      </c>
      <c r="R19035" s="59"/>
    </row>
    <row r="19036" spans="11:18" x14ac:dyDescent="0.2">
      <c r="K19036" s="17">
        <v>19027</v>
      </c>
      <c r="L19036" s="50">
        <v>1.7458338002592385E-3</v>
      </c>
      <c r="M19036" s="50">
        <v>1.7596189941945105E-3</v>
      </c>
      <c r="N19036" s="50">
        <v>5.0999999999999997E-2</v>
      </c>
      <c r="O19036" s="50">
        <v>5.1400000000000001E-2</v>
      </c>
      <c r="R19036" s="59"/>
    </row>
    <row r="19037" spans="11:18" x14ac:dyDescent="0.2">
      <c r="K19037" s="17">
        <v>19028</v>
      </c>
      <c r="L19037" s="50">
        <v>1.8193768115282723E-3</v>
      </c>
      <c r="M19037" s="50">
        <v>1.8336475383942115E-3</v>
      </c>
      <c r="N19037" s="50">
        <v>5.28E-2</v>
      </c>
      <c r="O19037" s="50">
        <v>5.2999999999999999E-2</v>
      </c>
      <c r="R19037" s="59"/>
    </row>
    <row r="19038" spans="11:18" x14ac:dyDescent="0.2">
      <c r="K19038" s="17">
        <v>19029</v>
      </c>
      <c r="L19038" s="50">
        <v>1.7676529359930417E-3</v>
      </c>
      <c r="M19038" s="50">
        <v>1.7819415639003409E-3</v>
      </c>
      <c r="N19038" s="50">
        <v>5.2600000000000001E-2</v>
      </c>
      <c r="O19038" s="50">
        <v>5.3400000000000003E-2</v>
      </c>
      <c r="R19038" s="59"/>
    </row>
    <row r="19039" spans="11:18" x14ac:dyDescent="0.2">
      <c r="K19039" s="17">
        <v>19030</v>
      </c>
      <c r="L19039" s="50">
        <v>1.7505317910347297E-3</v>
      </c>
      <c r="M19039" s="50">
        <v>1.7648872587807379E-3</v>
      </c>
      <c r="N19039" s="50">
        <v>5.2999999999999999E-2</v>
      </c>
      <c r="O19039" s="50">
        <v>5.3600000000000002E-2</v>
      </c>
      <c r="R19039" s="59"/>
    </row>
    <row r="19040" spans="11:18" x14ac:dyDescent="0.2">
      <c r="K19040" s="17">
        <v>19031</v>
      </c>
      <c r="L19040" s="50">
        <v>1.9067692040464737E-3</v>
      </c>
      <c r="M19040" s="50">
        <v>1.9221377366679525E-3</v>
      </c>
      <c r="N19040" s="50">
        <v>5.7000000000000002E-2</v>
      </c>
      <c r="O19040" s="50">
        <v>5.7000000000000002E-2</v>
      </c>
      <c r="R19040" s="59"/>
    </row>
    <row r="19041" spans="11:18" x14ac:dyDescent="0.2">
      <c r="K19041" s="17">
        <v>19032</v>
      </c>
      <c r="L19041" s="50">
        <v>1.6750546465557263E-3</v>
      </c>
      <c r="M19041" s="50">
        <v>1.6891773367431124E-3</v>
      </c>
      <c r="N19041" s="50">
        <v>5.2400000000000002E-2</v>
      </c>
      <c r="O19041" s="50">
        <v>5.2600000000000001E-2</v>
      </c>
      <c r="R19041" s="59"/>
    </row>
    <row r="19042" spans="11:18" x14ac:dyDescent="0.2">
      <c r="K19042" s="17">
        <v>19033</v>
      </c>
      <c r="L19042" s="50">
        <v>1.9805309040125119E-3</v>
      </c>
      <c r="M19042" s="50">
        <v>1.9952914761643377E-3</v>
      </c>
      <c r="N19042" s="50">
        <v>5.4399999999999997E-2</v>
      </c>
      <c r="O19042" s="50">
        <v>5.5E-2</v>
      </c>
      <c r="R19042" s="59"/>
    </row>
    <row r="19043" spans="11:18" x14ac:dyDescent="0.2">
      <c r="K19043" s="17">
        <v>19034</v>
      </c>
      <c r="L19043" s="50">
        <v>1.4490474302567653E-3</v>
      </c>
      <c r="M19043" s="50">
        <v>1.4614455928743883E-3</v>
      </c>
      <c r="N19043" s="50">
        <v>4.5999999999999999E-2</v>
      </c>
      <c r="O19043" s="50">
        <v>4.6199999999999998E-2</v>
      </c>
      <c r="R19043" s="59"/>
    </row>
    <row r="19044" spans="11:18" x14ac:dyDescent="0.2">
      <c r="K19044" s="17">
        <v>19035</v>
      </c>
      <c r="L19044" s="50">
        <v>1.7112891620221042E-3</v>
      </c>
      <c r="M19044" s="50">
        <v>1.7251769301147623E-3</v>
      </c>
      <c r="N19044" s="50">
        <v>5.0999999999999997E-2</v>
      </c>
      <c r="O19044" s="50">
        <v>5.1799999999999999E-2</v>
      </c>
      <c r="R19044" s="59"/>
    </row>
    <row r="19045" spans="11:18" x14ac:dyDescent="0.2">
      <c r="K19045" s="17">
        <v>19036</v>
      </c>
      <c r="L19045" s="50">
        <v>1.8203293346563787E-3</v>
      </c>
      <c r="M19045" s="50">
        <v>1.8343909912559352E-3</v>
      </c>
      <c r="N19045" s="50">
        <v>5.1999999999999998E-2</v>
      </c>
      <c r="O19045" s="50">
        <v>5.2200000000000003E-2</v>
      </c>
      <c r="R19045" s="59"/>
    </row>
    <row r="19046" spans="11:18" x14ac:dyDescent="0.2">
      <c r="K19046" s="17">
        <v>19037</v>
      </c>
      <c r="L19046" s="50">
        <v>1.7117229175812858E-3</v>
      </c>
      <c r="M19046" s="50">
        <v>1.7250543462598638E-3</v>
      </c>
      <c r="N19046" s="50">
        <v>4.9200000000000001E-2</v>
      </c>
      <c r="O19046" s="50">
        <v>4.9399999999999999E-2</v>
      </c>
      <c r="R19046" s="59"/>
    </row>
    <row r="19047" spans="11:18" x14ac:dyDescent="0.2">
      <c r="K19047" s="17">
        <v>19038</v>
      </c>
      <c r="L19047" s="50">
        <v>1.7027257107490861E-3</v>
      </c>
      <c r="M19047" s="50">
        <v>1.7166243890586273E-3</v>
      </c>
      <c r="N19047" s="50">
        <v>5.1400000000000001E-2</v>
      </c>
      <c r="O19047" s="50">
        <v>5.16E-2</v>
      </c>
      <c r="R19047" s="59"/>
    </row>
    <row r="19048" spans="11:18" x14ac:dyDescent="0.2">
      <c r="K19048" s="17">
        <v>19039</v>
      </c>
      <c r="L19048" s="50">
        <v>2.0322176245208376E-3</v>
      </c>
      <c r="M19048" s="50">
        <v>2.0472358260210477E-3</v>
      </c>
      <c r="N19048" s="50">
        <v>5.5199999999999999E-2</v>
      </c>
      <c r="O19048" s="50">
        <v>5.5800000000000002E-2</v>
      </c>
      <c r="R19048" s="59"/>
    </row>
    <row r="19049" spans="11:18" x14ac:dyDescent="0.2">
      <c r="K19049" s="17">
        <v>19040</v>
      </c>
      <c r="L19049" s="50">
        <v>1.7691212521292396E-3</v>
      </c>
      <c r="M19049" s="50">
        <v>1.7826489181000905E-3</v>
      </c>
      <c r="N19049" s="50">
        <v>0.05</v>
      </c>
      <c r="O19049" s="50">
        <v>5.04E-2</v>
      </c>
      <c r="R19049" s="59"/>
    </row>
    <row r="19050" spans="11:18" x14ac:dyDescent="0.2">
      <c r="K19050" s="17">
        <v>19041</v>
      </c>
      <c r="L19050" s="50">
        <v>1.3814471346241244E-3</v>
      </c>
      <c r="M19050" s="50">
        <v>1.3933666192315136E-3</v>
      </c>
      <c r="N19050" s="50">
        <v>4.3999999999999997E-2</v>
      </c>
      <c r="O19050" s="50">
        <v>4.48E-2</v>
      </c>
      <c r="R19050" s="59"/>
    </row>
    <row r="19051" spans="11:18" x14ac:dyDescent="0.2">
      <c r="K19051" s="17">
        <v>19042</v>
      </c>
      <c r="L19051" s="50">
        <v>1.7242394977714343E-3</v>
      </c>
      <c r="M19051" s="50">
        <v>1.7372563981197925E-3</v>
      </c>
      <c r="N19051" s="50">
        <v>4.8000000000000001E-2</v>
      </c>
      <c r="O19051" s="50">
        <v>4.8399999999999999E-2</v>
      </c>
      <c r="R19051" s="59"/>
    </row>
    <row r="19052" spans="11:18" x14ac:dyDescent="0.2">
      <c r="K19052" s="17">
        <v>19043</v>
      </c>
      <c r="L19052" s="50">
        <v>1.8494112986202366E-3</v>
      </c>
      <c r="M19052" s="50">
        <v>1.8648677383103032E-3</v>
      </c>
      <c r="N19052" s="50">
        <v>5.7200000000000001E-2</v>
      </c>
      <c r="O19052" s="50">
        <v>5.7799999999999997E-2</v>
      </c>
      <c r="R19052" s="59"/>
    </row>
    <row r="19053" spans="11:18" x14ac:dyDescent="0.2">
      <c r="K19053" s="17">
        <v>19044</v>
      </c>
      <c r="L19053" s="50">
        <v>1.8209218422090671E-3</v>
      </c>
      <c r="M19053" s="50">
        <v>1.8349689734670992E-3</v>
      </c>
      <c r="N19053" s="50">
        <v>5.1999999999999998E-2</v>
      </c>
      <c r="O19053" s="50">
        <v>5.1999999999999998E-2</v>
      </c>
      <c r="R19053" s="59"/>
    </row>
    <row r="19054" spans="11:18" x14ac:dyDescent="0.2">
      <c r="K19054" s="17">
        <v>19045</v>
      </c>
      <c r="L19054" s="50">
        <v>1.9162988557412206E-3</v>
      </c>
      <c r="M19054" s="50">
        <v>1.9298778761595273E-3</v>
      </c>
      <c r="N19054" s="50">
        <v>4.9799999999999997E-2</v>
      </c>
      <c r="O19054" s="50">
        <v>5.0599999999999999E-2</v>
      </c>
      <c r="R19054" s="59"/>
    </row>
    <row r="19055" spans="11:18" x14ac:dyDescent="0.2">
      <c r="K19055" s="17">
        <v>19046</v>
      </c>
      <c r="L19055" s="50">
        <v>1.9899565799410485E-3</v>
      </c>
      <c r="M19055" s="50">
        <v>2.0041684516179143E-3</v>
      </c>
      <c r="N19055" s="50">
        <v>5.2200000000000003E-2</v>
      </c>
      <c r="O19055" s="50">
        <v>5.2600000000000001E-2</v>
      </c>
      <c r="R19055" s="59"/>
    </row>
    <row r="19056" spans="11:18" x14ac:dyDescent="0.2">
      <c r="K19056" s="17">
        <v>19047</v>
      </c>
      <c r="L19056" s="50">
        <v>1.8493705064385889E-3</v>
      </c>
      <c r="M19056" s="50">
        <v>1.8635550255098584E-3</v>
      </c>
      <c r="N19056" s="50">
        <v>5.2200000000000003E-2</v>
      </c>
      <c r="O19056" s="50">
        <v>5.2600000000000001E-2</v>
      </c>
      <c r="R19056" s="59"/>
    </row>
    <row r="19057" spans="11:18" x14ac:dyDescent="0.2">
      <c r="K19057" s="17">
        <v>19048</v>
      </c>
      <c r="L19057" s="50">
        <v>1.6271674457465127E-3</v>
      </c>
      <c r="M19057" s="50">
        <v>1.6407956944596573E-3</v>
      </c>
      <c r="N19057" s="50">
        <v>5.04E-2</v>
      </c>
      <c r="O19057" s="50">
        <v>5.0799999999999998E-2</v>
      </c>
      <c r="R19057" s="59"/>
    </row>
    <row r="19058" spans="11:18" x14ac:dyDescent="0.2">
      <c r="K19058" s="17">
        <v>19049</v>
      </c>
      <c r="L19058" s="50">
        <v>1.7863284410976306E-3</v>
      </c>
      <c r="M19058" s="50">
        <v>1.8000666562932356E-3</v>
      </c>
      <c r="N19058" s="50">
        <v>5.0799999999999998E-2</v>
      </c>
      <c r="O19058" s="50">
        <v>5.0999999999999997E-2</v>
      </c>
      <c r="R19058" s="59"/>
    </row>
    <row r="19059" spans="11:18" x14ac:dyDescent="0.2">
      <c r="K19059" s="17">
        <v>19050</v>
      </c>
      <c r="L19059" s="50">
        <v>1.8508769617213371E-3</v>
      </c>
      <c r="M19059" s="50">
        <v>1.8651934450379596E-3</v>
      </c>
      <c r="N19059" s="50">
        <v>5.2999999999999999E-2</v>
      </c>
      <c r="O19059" s="50">
        <v>5.3199999999999997E-2</v>
      </c>
      <c r="R19059" s="59"/>
    </row>
    <row r="19060" spans="11:18" x14ac:dyDescent="0.2">
      <c r="K19060" s="17">
        <v>19051</v>
      </c>
      <c r="L19060" s="50">
        <v>1.7906111842746367E-3</v>
      </c>
      <c r="M19060" s="50">
        <v>1.8054464500869972E-3</v>
      </c>
      <c r="N19060" s="50">
        <v>5.5E-2</v>
      </c>
      <c r="O19060" s="50">
        <v>5.5399999999999998E-2</v>
      </c>
      <c r="R19060" s="59"/>
    </row>
    <row r="19061" spans="11:18" x14ac:dyDescent="0.2">
      <c r="K19061" s="17">
        <v>19052</v>
      </c>
      <c r="L19061" s="50">
        <v>1.519747198596937E-3</v>
      </c>
      <c r="M19061" s="50">
        <v>1.5329897534678838E-3</v>
      </c>
      <c r="N19061" s="50">
        <v>4.9200000000000001E-2</v>
      </c>
      <c r="O19061" s="50">
        <v>4.9599999999999998E-2</v>
      </c>
      <c r="R19061" s="59"/>
    </row>
    <row r="19062" spans="11:18" x14ac:dyDescent="0.2">
      <c r="K19062" s="17">
        <v>19053</v>
      </c>
      <c r="L19062" s="50">
        <v>1.808773194120424E-3</v>
      </c>
      <c r="M19062" s="50">
        <v>1.8225838398218792E-3</v>
      </c>
      <c r="N19062" s="50">
        <v>5.0999999999999997E-2</v>
      </c>
      <c r="O19062" s="50">
        <v>5.1200000000000002E-2</v>
      </c>
      <c r="R19062" s="59"/>
    </row>
    <row r="19063" spans="11:18" x14ac:dyDescent="0.2">
      <c r="K19063" s="17">
        <v>19054</v>
      </c>
      <c r="L19063" s="50">
        <v>1.5105356495879894E-3</v>
      </c>
      <c r="M19063" s="50">
        <v>1.5232394267740983E-3</v>
      </c>
      <c r="N19063" s="50">
        <v>4.7199999999999999E-2</v>
      </c>
      <c r="O19063" s="50">
        <v>4.7199999999999999E-2</v>
      </c>
      <c r="R19063" s="59"/>
    </row>
    <row r="19064" spans="11:18" x14ac:dyDescent="0.2">
      <c r="K19064" s="17">
        <v>19055</v>
      </c>
      <c r="L19064" s="50">
        <v>1.7361610252226345E-3</v>
      </c>
      <c r="M19064" s="50">
        <v>1.7500768839407606E-3</v>
      </c>
      <c r="N19064" s="50">
        <v>5.16E-2</v>
      </c>
      <c r="O19064" s="50">
        <v>5.16E-2</v>
      </c>
      <c r="R19064" s="59"/>
    </row>
    <row r="19065" spans="11:18" x14ac:dyDescent="0.2">
      <c r="K19065" s="17">
        <v>19056</v>
      </c>
      <c r="L19065" s="50">
        <v>1.737260085685616E-3</v>
      </c>
      <c r="M19065" s="50">
        <v>1.7504695929138599E-3</v>
      </c>
      <c r="N19065" s="50">
        <v>4.8599999999999997E-2</v>
      </c>
      <c r="O19065" s="50">
        <v>4.9200000000000001E-2</v>
      </c>
      <c r="R19065" s="59"/>
    </row>
    <row r="19066" spans="11:18" x14ac:dyDescent="0.2">
      <c r="K19066" s="17">
        <v>19057</v>
      </c>
      <c r="L19066" s="50">
        <v>1.7644477905120141E-3</v>
      </c>
      <c r="M19066" s="50">
        <v>1.7782016923106362E-3</v>
      </c>
      <c r="N19066" s="50">
        <v>5.0799999999999998E-2</v>
      </c>
      <c r="O19066" s="50">
        <v>5.1200000000000002E-2</v>
      </c>
      <c r="R19066" s="59"/>
    </row>
    <row r="19067" spans="11:18" x14ac:dyDescent="0.2">
      <c r="K19067" s="17">
        <v>19058</v>
      </c>
      <c r="L19067" s="50">
        <v>1.8059061236324937E-3</v>
      </c>
      <c r="M19067" s="50">
        <v>1.8204533356914613E-3</v>
      </c>
      <c r="N19067" s="50">
        <v>5.3800000000000001E-2</v>
      </c>
      <c r="O19067" s="50">
        <v>5.3999999999999999E-2</v>
      </c>
      <c r="R19067" s="59"/>
    </row>
    <row r="19068" spans="11:18" x14ac:dyDescent="0.2">
      <c r="K19068" s="17">
        <v>19059</v>
      </c>
      <c r="L19068" s="50">
        <v>1.6313946966348741E-3</v>
      </c>
      <c r="M19068" s="50">
        <v>1.643932262734118E-3</v>
      </c>
      <c r="N19068" s="50">
        <v>4.6199999999999998E-2</v>
      </c>
      <c r="O19068" s="50">
        <v>4.6600000000000003E-2</v>
      </c>
      <c r="R19068" s="59"/>
    </row>
    <row r="19069" spans="11:18" x14ac:dyDescent="0.2">
      <c r="K19069" s="17">
        <v>19060</v>
      </c>
      <c r="L19069" s="50">
        <v>1.9125105349056142E-3</v>
      </c>
      <c r="M19069" s="50">
        <v>1.9272369072014096E-3</v>
      </c>
      <c r="N19069" s="50">
        <v>5.4199999999999998E-2</v>
      </c>
      <c r="O19069" s="50">
        <v>5.4600000000000003E-2</v>
      </c>
      <c r="R19069" s="59"/>
    </row>
    <row r="19070" spans="11:18" x14ac:dyDescent="0.2">
      <c r="K19070" s="17">
        <v>19061</v>
      </c>
      <c r="L19070" s="50">
        <v>1.8992496697836472E-3</v>
      </c>
      <c r="M19070" s="50">
        <v>1.9134773799019125E-3</v>
      </c>
      <c r="N19070" s="50">
        <v>5.2400000000000002E-2</v>
      </c>
      <c r="O19070" s="50">
        <v>5.28E-2</v>
      </c>
      <c r="R19070" s="59"/>
    </row>
    <row r="19071" spans="11:18" x14ac:dyDescent="0.2">
      <c r="K19071" s="17">
        <v>19062</v>
      </c>
      <c r="L19071" s="50">
        <v>1.6187004585789075E-3</v>
      </c>
      <c r="M19071" s="50">
        <v>1.6311545055217459E-3</v>
      </c>
      <c r="N19071" s="50">
        <v>4.58E-2</v>
      </c>
      <c r="O19071" s="50">
        <v>4.6399999999999997E-2</v>
      </c>
      <c r="R19071" s="59"/>
    </row>
    <row r="19072" spans="11:18" x14ac:dyDescent="0.2">
      <c r="K19072" s="17">
        <v>19063</v>
      </c>
      <c r="L19072" s="50">
        <v>1.8232685363376504E-3</v>
      </c>
      <c r="M19072" s="50">
        <v>1.8375577985211265E-3</v>
      </c>
      <c r="N19072" s="50">
        <v>5.2600000000000001E-2</v>
      </c>
      <c r="O19072" s="50">
        <v>5.3199999999999997E-2</v>
      </c>
      <c r="R19072" s="59"/>
    </row>
    <row r="19073" spans="11:18" x14ac:dyDescent="0.2">
      <c r="K19073" s="17">
        <v>19064</v>
      </c>
      <c r="L19073" s="50">
        <v>1.6726351284283717E-3</v>
      </c>
      <c r="M19073" s="50">
        <v>1.6857542028181289E-3</v>
      </c>
      <c r="N19073" s="50">
        <v>4.8599999999999997E-2</v>
      </c>
      <c r="O19073" s="50">
        <v>4.8599999999999997E-2</v>
      </c>
      <c r="R19073" s="59"/>
    </row>
    <row r="19074" spans="11:18" x14ac:dyDescent="0.2">
      <c r="K19074" s="17">
        <v>19065</v>
      </c>
      <c r="L19074" s="50">
        <v>1.9442141117865298E-3</v>
      </c>
      <c r="M19074" s="50">
        <v>1.9598064172953707E-3</v>
      </c>
      <c r="N19074" s="50">
        <v>5.7799999999999997E-2</v>
      </c>
      <c r="O19074" s="50">
        <v>5.8000000000000003E-2</v>
      </c>
      <c r="R19074" s="59"/>
    </row>
    <row r="19075" spans="11:18" x14ac:dyDescent="0.2">
      <c r="K19075" s="17">
        <v>19066</v>
      </c>
      <c r="L19075" s="50">
        <v>1.6996631230965476E-3</v>
      </c>
      <c r="M19075" s="50">
        <v>1.7131015292731122E-3</v>
      </c>
      <c r="N19075" s="50">
        <v>4.9799999999999997E-2</v>
      </c>
      <c r="O19075" s="50">
        <v>0.05</v>
      </c>
      <c r="R19075" s="59"/>
    </row>
    <row r="19076" spans="11:18" x14ac:dyDescent="0.2">
      <c r="K19076" s="17">
        <v>19067</v>
      </c>
      <c r="L19076" s="50">
        <v>2.0299892971272376E-3</v>
      </c>
      <c r="M19076" s="50">
        <v>2.0451516024331544E-3</v>
      </c>
      <c r="N19076" s="50">
        <v>5.6000000000000001E-2</v>
      </c>
      <c r="O19076" s="50">
        <v>5.6399999999999999E-2</v>
      </c>
      <c r="R19076" s="59"/>
    </row>
    <row r="19077" spans="11:18" x14ac:dyDescent="0.2">
      <c r="K19077" s="17">
        <v>19068</v>
      </c>
      <c r="L19077" s="50">
        <v>1.8070397845091814E-3</v>
      </c>
      <c r="M19077" s="50">
        <v>1.8216722921813545E-3</v>
      </c>
      <c r="N19077" s="50">
        <v>5.4199999999999998E-2</v>
      </c>
      <c r="O19077" s="50">
        <v>5.4399999999999997E-2</v>
      </c>
      <c r="R19077" s="59"/>
    </row>
    <row r="19078" spans="11:18" x14ac:dyDescent="0.2">
      <c r="K19078" s="17">
        <v>19069</v>
      </c>
      <c r="L19078" s="50">
        <v>1.7168157384213228E-3</v>
      </c>
      <c r="M19078" s="50">
        <v>1.7313739260215448E-3</v>
      </c>
      <c r="N19078" s="50">
        <v>5.3800000000000001E-2</v>
      </c>
      <c r="O19078" s="50">
        <v>5.4600000000000003E-2</v>
      </c>
      <c r="R19078" s="59"/>
    </row>
    <row r="19079" spans="11:18" x14ac:dyDescent="0.2">
      <c r="K19079" s="17">
        <v>19070</v>
      </c>
      <c r="L19079" s="50">
        <v>1.7285344442956976E-3</v>
      </c>
      <c r="M19079" s="50">
        <v>1.7427773806630575E-3</v>
      </c>
      <c r="N19079" s="50">
        <v>5.28E-2</v>
      </c>
      <c r="O19079" s="50">
        <v>5.2999999999999999E-2</v>
      </c>
      <c r="R19079" s="59"/>
    </row>
    <row r="19080" spans="11:18" x14ac:dyDescent="0.2">
      <c r="K19080" s="17">
        <v>19071</v>
      </c>
      <c r="L19080" s="50">
        <v>1.887073576641836E-3</v>
      </c>
      <c r="M19080" s="50">
        <v>1.9018427124980288E-3</v>
      </c>
      <c r="N19080" s="50">
        <v>5.4600000000000003E-2</v>
      </c>
      <c r="O19080" s="50">
        <v>5.4800000000000001E-2</v>
      </c>
      <c r="R19080" s="59"/>
    </row>
    <row r="19081" spans="11:18" x14ac:dyDescent="0.2">
      <c r="K19081" s="17">
        <v>19072</v>
      </c>
      <c r="L19081" s="50">
        <v>1.6537481728519051E-3</v>
      </c>
      <c r="M19081" s="50">
        <v>1.667339088124562E-3</v>
      </c>
      <c r="N19081" s="50">
        <v>5.04E-2</v>
      </c>
      <c r="O19081" s="50">
        <v>5.0799999999999998E-2</v>
      </c>
      <c r="R19081" s="59"/>
    </row>
    <row r="19082" spans="11:18" x14ac:dyDescent="0.2">
      <c r="K19082" s="17">
        <v>19073</v>
      </c>
      <c r="L19082" s="50">
        <v>1.6662103291881216E-3</v>
      </c>
      <c r="M19082" s="50">
        <v>1.6797069383908652E-3</v>
      </c>
      <c r="N19082" s="50">
        <v>0.05</v>
      </c>
      <c r="O19082" s="50">
        <v>5.0200000000000002E-2</v>
      </c>
      <c r="R19082" s="59"/>
    </row>
    <row r="19083" spans="11:18" x14ac:dyDescent="0.2">
      <c r="K19083" s="17">
        <v>19074</v>
      </c>
      <c r="L19083" s="50">
        <v>1.6178452025362325E-3</v>
      </c>
      <c r="M19083" s="50">
        <v>1.6312599221908271E-3</v>
      </c>
      <c r="N19083" s="50">
        <v>4.9799999999999997E-2</v>
      </c>
      <c r="O19083" s="50">
        <v>0.05</v>
      </c>
      <c r="R19083" s="59"/>
    </row>
    <row r="19084" spans="11:18" x14ac:dyDescent="0.2">
      <c r="K19084" s="17">
        <v>19075</v>
      </c>
      <c r="L19084" s="50">
        <v>1.799039895032309E-3</v>
      </c>
      <c r="M19084" s="50">
        <v>1.8132366429304825E-3</v>
      </c>
      <c r="N19084" s="50">
        <v>5.2400000000000002E-2</v>
      </c>
      <c r="O19084" s="50">
        <v>5.28E-2</v>
      </c>
      <c r="R19084" s="59"/>
    </row>
    <row r="19085" spans="11:18" x14ac:dyDescent="0.2">
      <c r="K19085" s="17">
        <v>19076</v>
      </c>
      <c r="L19085" s="50">
        <v>1.7388290391294056E-3</v>
      </c>
      <c r="M19085" s="50">
        <v>1.7521767518272142E-3</v>
      </c>
      <c r="N19085" s="50">
        <v>4.9399999999999999E-2</v>
      </c>
      <c r="O19085" s="50">
        <v>4.9399999999999999E-2</v>
      </c>
      <c r="R19085" s="59"/>
    </row>
    <row r="19086" spans="11:18" x14ac:dyDescent="0.2">
      <c r="K19086" s="17">
        <v>19077</v>
      </c>
      <c r="L19086" s="50">
        <v>1.6849433976441749E-3</v>
      </c>
      <c r="M19086" s="50">
        <v>1.6987140691894914E-3</v>
      </c>
      <c r="N19086" s="50">
        <v>5.0999999999999997E-2</v>
      </c>
      <c r="O19086" s="50">
        <v>5.1200000000000002E-2</v>
      </c>
      <c r="R19086" s="59"/>
    </row>
    <row r="19087" spans="11:18" x14ac:dyDescent="0.2">
      <c r="K19087" s="17">
        <v>19078</v>
      </c>
      <c r="L19087" s="50">
        <v>1.5579866368437341E-3</v>
      </c>
      <c r="M19087" s="50">
        <v>1.5711012035822393E-3</v>
      </c>
      <c r="N19087" s="50">
        <v>4.8399999999999999E-2</v>
      </c>
      <c r="O19087" s="50">
        <v>4.9000000000000002E-2</v>
      </c>
      <c r="R19087" s="59"/>
    </row>
    <row r="19088" spans="11:18" x14ac:dyDescent="0.2">
      <c r="K19088" s="17">
        <v>19079</v>
      </c>
      <c r="L19088" s="50">
        <v>1.8914220531554963E-3</v>
      </c>
      <c r="M19088" s="50">
        <v>1.90653765097587E-3</v>
      </c>
      <c r="N19088" s="50">
        <v>5.5599999999999997E-2</v>
      </c>
      <c r="O19088" s="50">
        <v>5.6399999999999999E-2</v>
      </c>
      <c r="R19088" s="59"/>
    </row>
    <row r="19089" spans="11:18" x14ac:dyDescent="0.2">
      <c r="K19089" s="17">
        <v>19080</v>
      </c>
      <c r="L19089" s="50">
        <v>1.4323612793258019E-3</v>
      </c>
      <c r="M19089" s="50">
        <v>1.4446856303276454E-3</v>
      </c>
      <c r="N19089" s="50">
        <v>4.58E-2</v>
      </c>
      <c r="O19089" s="50">
        <v>4.6199999999999998E-2</v>
      </c>
      <c r="R19089" s="59"/>
    </row>
    <row r="19090" spans="11:18" x14ac:dyDescent="0.2">
      <c r="K19090" s="17">
        <v>19081</v>
      </c>
      <c r="L19090" s="50">
        <v>1.6830476429671557E-3</v>
      </c>
      <c r="M19090" s="50">
        <v>1.6962368368284579E-3</v>
      </c>
      <c r="N19090" s="50">
        <v>4.8599999999999997E-2</v>
      </c>
      <c r="O19090" s="50">
        <v>4.9000000000000002E-2</v>
      </c>
      <c r="R19090" s="59"/>
    </row>
    <row r="19091" spans="11:18" x14ac:dyDescent="0.2">
      <c r="K19091" s="17">
        <v>19082</v>
      </c>
      <c r="L19091" s="50">
        <v>1.9390317037090707E-3</v>
      </c>
      <c r="M19091" s="50">
        <v>1.9544642450898264E-3</v>
      </c>
      <c r="N19091" s="50">
        <v>5.6599999999999998E-2</v>
      </c>
      <c r="O19091" s="50">
        <v>5.7599999999999998E-2</v>
      </c>
      <c r="R19091" s="59"/>
    </row>
    <row r="19092" spans="11:18" x14ac:dyDescent="0.2">
      <c r="K19092" s="17">
        <v>19083</v>
      </c>
      <c r="L19092" s="50">
        <v>1.6377020243245331E-3</v>
      </c>
      <c r="M19092" s="50">
        <v>1.6510472780463257E-3</v>
      </c>
      <c r="N19092" s="50">
        <v>4.9399999999999999E-2</v>
      </c>
      <c r="O19092" s="50">
        <v>4.9599999999999998E-2</v>
      </c>
      <c r="R19092" s="59"/>
    </row>
    <row r="19093" spans="11:18" x14ac:dyDescent="0.2">
      <c r="K19093" s="17">
        <v>19084</v>
      </c>
      <c r="L19093" s="50">
        <v>1.7801326485587562E-3</v>
      </c>
      <c r="M19093" s="50">
        <v>1.7947177592479257E-3</v>
      </c>
      <c r="N19093" s="50">
        <v>5.3800000000000001E-2</v>
      </c>
      <c r="O19093" s="50">
        <v>5.4399999999999997E-2</v>
      </c>
      <c r="R19093" s="59"/>
    </row>
    <row r="19094" spans="11:18" x14ac:dyDescent="0.2">
      <c r="K19094" s="17">
        <v>19085</v>
      </c>
      <c r="L19094" s="50">
        <v>1.5873215121201697E-3</v>
      </c>
      <c r="M19094" s="50">
        <v>1.6010335218914812E-3</v>
      </c>
      <c r="N19094" s="50">
        <v>5.0799999999999998E-2</v>
      </c>
      <c r="O19094" s="50">
        <v>5.1200000000000002E-2</v>
      </c>
      <c r="R19094" s="59"/>
    </row>
    <row r="19095" spans="11:18" x14ac:dyDescent="0.2">
      <c r="K19095" s="17">
        <v>19086</v>
      </c>
      <c r="L19095" s="50">
        <v>1.8434095343970495E-3</v>
      </c>
      <c r="M19095" s="50">
        <v>1.8579591345167876E-3</v>
      </c>
      <c r="N19095" s="50">
        <v>5.3600000000000002E-2</v>
      </c>
      <c r="O19095" s="50">
        <v>5.4199999999999998E-2</v>
      </c>
      <c r="R19095" s="59"/>
    </row>
    <row r="19096" spans="11:18" x14ac:dyDescent="0.2">
      <c r="K19096" s="17">
        <v>19087</v>
      </c>
      <c r="L19096" s="50">
        <v>1.8203329515976672E-3</v>
      </c>
      <c r="M19096" s="50">
        <v>1.8349674139103193E-3</v>
      </c>
      <c r="N19096" s="50">
        <v>5.3999999999999999E-2</v>
      </c>
      <c r="O19096" s="50">
        <v>5.4399999999999997E-2</v>
      </c>
      <c r="R19096" s="59"/>
    </row>
    <row r="19097" spans="11:18" x14ac:dyDescent="0.2">
      <c r="K19097" s="17">
        <v>19088</v>
      </c>
      <c r="L19097" s="50">
        <v>1.7704490455455258E-3</v>
      </c>
      <c r="M19097" s="50">
        <v>1.7845005367999472E-3</v>
      </c>
      <c r="N19097" s="50">
        <v>5.1999999999999998E-2</v>
      </c>
      <c r="O19097" s="50">
        <v>5.2400000000000002E-2</v>
      </c>
      <c r="R19097" s="59"/>
    </row>
    <row r="19098" spans="11:18" x14ac:dyDescent="0.2">
      <c r="K19098" s="17">
        <v>19089</v>
      </c>
      <c r="L19098" s="50">
        <v>1.65562724771989E-3</v>
      </c>
      <c r="M19098" s="50">
        <v>1.6697010692722227E-3</v>
      </c>
      <c r="N19098" s="50">
        <v>5.2200000000000003E-2</v>
      </c>
      <c r="O19098" s="50">
        <v>5.2600000000000001E-2</v>
      </c>
      <c r="R19098" s="59"/>
    </row>
    <row r="19099" spans="11:18" x14ac:dyDescent="0.2">
      <c r="K19099" s="17">
        <v>19090</v>
      </c>
      <c r="L19099" s="50">
        <v>1.6476843560411019E-3</v>
      </c>
      <c r="M19099" s="50">
        <v>1.6604665436651708E-3</v>
      </c>
      <c r="N19099" s="50">
        <v>4.7E-2</v>
      </c>
      <c r="O19099" s="50">
        <v>4.7600000000000003E-2</v>
      </c>
      <c r="R19099" s="59"/>
    </row>
    <row r="19100" spans="11:18" x14ac:dyDescent="0.2">
      <c r="K19100" s="17">
        <v>19091</v>
      </c>
      <c r="L19100" s="50">
        <v>1.9292862307483795E-3</v>
      </c>
      <c r="M19100" s="50">
        <v>1.94347238000792E-3</v>
      </c>
      <c r="N19100" s="50">
        <v>5.2400000000000002E-2</v>
      </c>
      <c r="O19100" s="50">
        <v>5.2400000000000002E-2</v>
      </c>
      <c r="R19100" s="59"/>
    </row>
    <row r="19101" spans="11:18" x14ac:dyDescent="0.2">
      <c r="K19101" s="17">
        <v>19092</v>
      </c>
      <c r="L19101" s="50">
        <v>1.7011218703837244E-3</v>
      </c>
      <c r="M19101" s="50">
        <v>1.7153366064543991E-3</v>
      </c>
      <c r="N19101" s="50">
        <v>5.28E-2</v>
      </c>
      <c r="O19101" s="50">
        <v>5.28E-2</v>
      </c>
      <c r="R19101" s="59"/>
    </row>
    <row r="19102" spans="11:18" x14ac:dyDescent="0.2">
      <c r="K19102" s="17">
        <v>19093</v>
      </c>
      <c r="L19102" s="50">
        <v>1.6686131745635908E-3</v>
      </c>
      <c r="M19102" s="50">
        <v>1.6827373502803879E-3</v>
      </c>
      <c r="N19102" s="50">
        <v>5.2200000000000003E-2</v>
      </c>
      <c r="O19102" s="50">
        <v>5.2600000000000001E-2</v>
      </c>
      <c r="R19102" s="59"/>
    </row>
    <row r="19103" spans="11:18" x14ac:dyDescent="0.2">
      <c r="K19103" s="17">
        <v>19094</v>
      </c>
      <c r="L19103" s="50">
        <v>2.1329327111341699E-3</v>
      </c>
      <c r="M19103" s="50">
        <v>2.147400414186932E-3</v>
      </c>
      <c r="N19103" s="50">
        <v>5.2999999999999999E-2</v>
      </c>
      <c r="O19103" s="50">
        <v>5.3400000000000003E-2</v>
      </c>
      <c r="R19103" s="59"/>
    </row>
    <row r="19104" spans="11:18" x14ac:dyDescent="0.2">
      <c r="K19104" s="17">
        <v>19095</v>
      </c>
      <c r="L19104" s="50">
        <v>1.8688010862956443E-3</v>
      </c>
      <c r="M19104" s="50">
        <v>1.8832506795365695E-3</v>
      </c>
      <c r="N19104" s="50">
        <v>5.3400000000000003E-2</v>
      </c>
      <c r="O19104" s="50">
        <v>5.3600000000000002E-2</v>
      </c>
      <c r="R19104" s="59"/>
    </row>
    <row r="19105" spans="11:18" x14ac:dyDescent="0.2">
      <c r="K19105" s="17">
        <v>19096</v>
      </c>
      <c r="L19105" s="50">
        <v>1.6972960071096892E-3</v>
      </c>
      <c r="M19105" s="50">
        <v>1.7105783616023257E-3</v>
      </c>
      <c r="N19105" s="50">
        <v>4.9200000000000001E-2</v>
      </c>
      <c r="O19105" s="50">
        <v>4.9200000000000001E-2</v>
      </c>
      <c r="R19105" s="59"/>
    </row>
    <row r="19106" spans="11:18" x14ac:dyDescent="0.2">
      <c r="K19106" s="17">
        <v>19097</v>
      </c>
      <c r="L19106" s="50">
        <v>1.8145200895891367E-3</v>
      </c>
      <c r="M19106" s="50">
        <v>1.8297864647328745E-3</v>
      </c>
      <c r="N19106" s="50">
        <v>5.62E-2</v>
      </c>
      <c r="O19106" s="50">
        <v>5.7000000000000002E-2</v>
      </c>
      <c r="R19106" s="59"/>
    </row>
    <row r="19107" spans="11:18" x14ac:dyDescent="0.2">
      <c r="K19107" s="17">
        <v>19098</v>
      </c>
      <c r="L19107" s="50">
        <v>1.6559585125428928E-3</v>
      </c>
      <c r="M19107" s="50">
        <v>1.6695661082367433E-3</v>
      </c>
      <c r="N19107" s="50">
        <v>5.04E-2</v>
      </c>
      <c r="O19107" s="50">
        <v>5.0599999999999999E-2</v>
      </c>
      <c r="R19107" s="59"/>
    </row>
    <row r="19108" spans="11:18" x14ac:dyDescent="0.2">
      <c r="K19108" s="17">
        <v>19099</v>
      </c>
      <c r="L19108" s="50">
        <v>1.5818246279471376E-3</v>
      </c>
      <c r="M19108" s="50">
        <v>1.5951725492120579E-3</v>
      </c>
      <c r="N19108" s="50">
        <v>4.9599999999999998E-2</v>
      </c>
      <c r="O19108" s="50">
        <v>4.9599999999999998E-2</v>
      </c>
      <c r="R19108" s="59"/>
    </row>
    <row r="19109" spans="11:18" x14ac:dyDescent="0.2">
      <c r="K19109" s="17">
        <v>19100</v>
      </c>
      <c r="L19109" s="50">
        <v>1.6995054166876198E-3</v>
      </c>
      <c r="M19109" s="50">
        <v>1.7139424891917474E-3</v>
      </c>
      <c r="N19109" s="50">
        <v>5.3600000000000002E-2</v>
      </c>
      <c r="O19109" s="50">
        <v>5.3999999999999999E-2</v>
      </c>
      <c r="R19109" s="59"/>
    </row>
    <row r="19110" spans="11:18" x14ac:dyDescent="0.2">
      <c r="K19110" s="17">
        <v>19101</v>
      </c>
      <c r="L19110" s="50">
        <v>1.7412084270012195E-3</v>
      </c>
      <c r="M19110" s="50">
        <v>1.7551827711674622E-3</v>
      </c>
      <c r="N19110" s="50">
        <v>5.1799999999999999E-2</v>
      </c>
      <c r="O19110" s="50">
        <v>5.1999999999999998E-2</v>
      </c>
      <c r="R19110" s="59"/>
    </row>
    <row r="19111" spans="11:18" x14ac:dyDescent="0.2">
      <c r="K19111" s="17">
        <v>19102</v>
      </c>
      <c r="L19111" s="50">
        <v>1.6452665276178284E-3</v>
      </c>
      <c r="M19111" s="50">
        <v>1.6590345007130086E-3</v>
      </c>
      <c r="N19111" s="50">
        <v>5.0799999999999998E-2</v>
      </c>
      <c r="O19111" s="50">
        <v>5.16E-2</v>
      </c>
      <c r="R19111" s="59"/>
    </row>
    <row r="19112" spans="11:18" x14ac:dyDescent="0.2">
      <c r="K19112" s="17">
        <v>19103</v>
      </c>
      <c r="L19112" s="50">
        <v>1.6736666569769202E-3</v>
      </c>
      <c r="M19112" s="50">
        <v>1.6871965271407401E-3</v>
      </c>
      <c r="N19112" s="50">
        <v>0.05</v>
      </c>
      <c r="O19112" s="50">
        <v>5.0200000000000002E-2</v>
      </c>
      <c r="R19112" s="59"/>
    </row>
    <row r="19113" spans="11:18" x14ac:dyDescent="0.2">
      <c r="K19113" s="17">
        <v>19104</v>
      </c>
      <c r="L19113" s="50">
        <v>1.8274582938177402E-3</v>
      </c>
      <c r="M19113" s="50">
        <v>1.8414966297136657E-3</v>
      </c>
      <c r="N19113" s="50">
        <v>5.16E-2</v>
      </c>
      <c r="O19113" s="50">
        <v>5.1999999999999998E-2</v>
      </c>
      <c r="R19113" s="59"/>
    </row>
    <row r="19114" spans="11:18" x14ac:dyDescent="0.2">
      <c r="K19114" s="17">
        <v>19105</v>
      </c>
      <c r="L19114" s="50">
        <v>1.5510135753292087E-3</v>
      </c>
      <c r="M19114" s="50">
        <v>1.5645095643789355E-3</v>
      </c>
      <c r="N19114" s="50">
        <v>5.0200000000000002E-2</v>
      </c>
      <c r="O19114" s="50">
        <v>5.04E-2</v>
      </c>
      <c r="R19114" s="59"/>
    </row>
    <row r="19115" spans="11:18" x14ac:dyDescent="0.2">
      <c r="K19115" s="17">
        <v>19106</v>
      </c>
      <c r="L19115" s="50">
        <v>1.8671847509479853E-3</v>
      </c>
      <c r="M19115" s="50">
        <v>1.8813829215377045E-3</v>
      </c>
      <c r="N19115" s="50">
        <v>5.2400000000000002E-2</v>
      </c>
      <c r="O19115" s="50">
        <v>5.2600000000000001E-2</v>
      </c>
      <c r="R19115" s="59"/>
    </row>
    <row r="19116" spans="11:18" x14ac:dyDescent="0.2">
      <c r="K19116" s="17">
        <v>19107</v>
      </c>
      <c r="L19116" s="50">
        <v>1.7312292375205938E-3</v>
      </c>
      <c r="M19116" s="50">
        <v>1.7462812018522534E-3</v>
      </c>
      <c r="N19116" s="50">
        <v>5.5800000000000002E-2</v>
      </c>
      <c r="O19116" s="50">
        <v>5.62E-2</v>
      </c>
      <c r="R19116" s="59"/>
    </row>
    <row r="19117" spans="11:18" x14ac:dyDescent="0.2">
      <c r="K19117" s="17">
        <v>19108</v>
      </c>
      <c r="L19117" s="50">
        <v>2.0205751515146681E-3</v>
      </c>
      <c r="M19117" s="50">
        <v>2.0356377160921312E-3</v>
      </c>
      <c r="N19117" s="50">
        <v>5.5399999999999998E-2</v>
      </c>
      <c r="O19117" s="50">
        <v>5.5800000000000002E-2</v>
      </c>
      <c r="R19117" s="59"/>
    </row>
    <row r="19118" spans="11:18" x14ac:dyDescent="0.2">
      <c r="K19118" s="17">
        <v>19109</v>
      </c>
      <c r="L19118" s="50">
        <v>1.8117985945943214E-3</v>
      </c>
      <c r="M19118" s="50">
        <v>1.8246658219893191E-3</v>
      </c>
      <c r="N19118" s="50">
        <v>4.7199999999999999E-2</v>
      </c>
      <c r="O19118" s="50">
        <v>4.8000000000000001E-2</v>
      </c>
      <c r="R19118" s="59"/>
    </row>
    <row r="19119" spans="11:18" x14ac:dyDescent="0.2">
      <c r="K19119" s="17">
        <v>19110</v>
      </c>
      <c r="L19119" s="50">
        <v>1.6608915849877497E-3</v>
      </c>
      <c r="M19119" s="50">
        <v>1.6745588092939986E-3</v>
      </c>
      <c r="N19119" s="50">
        <v>5.04E-2</v>
      </c>
      <c r="O19119" s="50">
        <v>5.0799999999999998E-2</v>
      </c>
      <c r="R19119" s="59"/>
    </row>
    <row r="19120" spans="11:18" x14ac:dyDescent="0.2">
      <c r="K19120" s="17">
        <v>19111</v>
      </c>
      <c r="L19120" s="50">
        <v>1.8624908330659423E-3</v>
      </c>
      <c r="M19120" s="50">
        <v>1.8766356531036297E-3</v>
      </c>
      <c r="N19120" s="50">
        <v>5.2200000000000003E-2</v>
      </c>
      <c r="O19120" s="50">
        <v>5.2400000000000002E-2</v>
      </c>
      <c r="R19120" s="59"/>
    </row>
    <row r="19121" spans="11:18" x14ac:dyDescent="0.2">
      <c r="K19121" s="17">
        <v>19112</v>
      </c>
      <c r="L19121" s="50">
        <v>1.8731758498477628E-3</v>
      </c>
      <c r="M19121" s="50">
        <v>1.8880120407198334E-3</v>
      </c>
      <c r="N19121" s="50">
        <v>5.4600000000000003E-2</v>
      </c>
      <c r="O19121" s="50">
        <v>5.5199999999999999E-2</v>
      </c>
      <c r="R19121" s="59"/>
    </row>
    <row r="19122" spans="11:18" x14ac:dyDescent="0.2">
      <c r="K19122" s="17">
        <v>19113</v>
      </c>
      <c r="L19122" s="50">
        <v>2.0106828115780211E-3</v>
      </c>
      <c r="M19122" s="50">
        <v>2.0258582242845811E-3</v>
      </c>
      <c r="N19122" s="50">
        <v>5.5800000000000002E-2</v>
      </c>
      <c r="O19122" s="50">
        <v>5.62E-2</v>
      </c>
      <c r="R19122" s="59"/>
    </row>
    <row r="19123" spans="11:18" x14ac:dyDescent="0.2">
      <c r="K19123" s="17">
        <v>19114</v>
      </c>
      <c r="L19123" s="50">
        <v>1.7941780923433129E-3</v>
      </c>
      <c r="M19123" s="50">
        <v>1.8083793155407764E-3</v>
      </c>
      <c r="N19123" s="50">
        <v>5.2400000000000002E-2</v>
      </c>
      <c r="O19123" s="50">
        <v>5.3199999999999997E-2</v>
      </c>
      <c r="R19123" s="59"/>
    </row>
    <row r="19124" spans="11:18" x14ac:dyDescent="0.2">
      <c r="K19124" s="17">
        <v>19115</v>
      </c>
      <c r="L19124" s="50">
        <v>1.5299268401481874E-3</v>
      </c>
      <c r="M19124" s="50">
        <v>1.5427926315323007E-3</v>
      </c>
      <c r="N19124" s="50">
        <v>4.7600000000000003E-2</v>
      </c>
      <c r="O19124" s="50">
        <v>4.8000000000000001E-2</v>
      </c>
      <c r="R19124" s="59"/>
    </row>
    <row r="19125" spans="11:18" x14ac:dyDescent="0.2">
      <c r="K19125" s="17">
        <v>19116</v>
      </c>
      <c r="L19125" s="50">
        <v>1.7037803939975867E-3</v>
      </c>
      <c r="M19125" s="50">
        <v>1.7185650239804938E-3</v>
      </c>
      <c r="N19125" s="50">
        <v>5.5E-2</v>
      </c>
      <c r="O19125" s="50">
        <v>5.5E-2</v>
      </c>
      <c r="R19125" s="59"/>
    </row>
    <row r="19126" spans="11:18" x14ac:dyDescent="0.2">
      <c r="K19126" s="17">
        <v>19117</v>
      </c>
      <c r="L19126" s="50">
        <v>1.8497949539492706E-3</v>
      </c>
      <c r="M19126" s="50">
        <v>1.8634949360733593E-3</v>
      </c>
      <c r="N19126" s="50">
        <v>5.0599999999999999E-2</v>
      </c>
      <c r="O19126" s="50">
        <v>5.0799999999999998E-2</v>
      </c>
      <c r="R19126" s="59"/>
    </row>
    <row r="19127" spans="11:18" x14ac:dyDescent="0.2">
      <c r="K19127" s="17">
        <v>19118</v>
      </c>
      <c r="L19127" s="50">
        <v>1.8136916781063817E-3</v>
      </c>
      <c r="M19127" s="50">
        <v>1.8277881660308996E-3</v>
      </c>
      <c r="N19127" s="50">
        <v>5.2200000000000003E-2</v>
      </c>
      <c r="O19127" s="50">
        <v>5.2200000000000003E-2</v>
      </c>
      <c r="R19127" s="59"/>
    </row>
    <row r="19128" spans="11:18" x14ac:dyDescent="0.2">
      <c r="K19128" s="17">
        <v>19119</v>
      </c>
      <c r="L19128" s="50">
        <v>1.5176990542634914E-3</v>
      </c>
      <c r="M19128" s="50">
        <v>1.5309159411197311E-3</v>
      </c>
      <c r="N19128" s="50">
        <v>4.9000000000000002E-2</v>
      </c>
      <c r="O19128" s="50">
        <v>4.9200000000000001E-2</v>
      </c>
      <c r="R19128" s="59"/>
    </row>
    <row r="19129" spans="11:18" x14ac:dyDescent="0.2">
      <c r="K19129" s="17">
        <v>19120</v>
      </c>
      <c r="L19129" s="50">
        <v>1.75822661964216E-3</v>
      </c>
      <c r="M19129" s="50">
        <v>1.7720238276631927E-3</v>
      </c>
      <c r="N19129" s="50">
        <v>5.04E-2</v>
      </c>
      <c r="O19129" s="50">
        <v>5.1400000000000001E-2</v>
      </c>
      <c r="R19129" s="59"/>
    </row>
    <row r="19130" spans="11:18" x14ac:dyDescent="0.2">
      <c r="K19130" s="17">
        <v>19121</v>
      </c>
      <c r="L19130" s="50">
        <v>1.4228111438202822E-3</v>
      </c>
      <c r="M19130" s="50">
        <v>1.4361494725336345E-3</v>
      </c>
      <c r="N19130" s="50">
        <v>4.9599999999999998E-2</v>
      </c>
      <c r="O19130" s="50">
        <v>4.9799999999999997E-2</v>
      </c>
      <c r="R19130" s="59"/>
    </row>
    <row r="19131" spans="11:18" x14ac:dyDescent="0.2">
      <c r="K19131" s="17">
        <v>19122</v>
      </c>
      <c r="L19131" s="50">
        <v>2.0134061998992522E-3</v>
      </c>
      <c r="M19131" s="50">
        <v>2.0281393187659095E-3</v>
      </c>
      <c r="N19131" s="50">
        <v>5.4399999999999997E-2</v>
      </c>
      <c r="O19131" s="50">
        <v>5.4600000000000003E-2</v>
      </c>
      <c r="R19131" s="59"/>
    </row>
    <row r="19132" spans="11:18" x14ac:dyDescent="0.2">
      <c r="K19132" s="17">
        <v>19123</v>
      </c>
      <c r="L19132" s="50">
        <v>1.6178627011889163E-3</v>
      </c>
      <c r="M19132" s="50">
        <v>1.6319907475166873E-3</v>
      </c>
      <c r="N19132" s="50">
        <v>5.2400000000000002E-2</v>
      </c>
      <c r="O19132" s="50">
        <v>5.2600000000000001E-2</v>
      </c>
      <c r="R19132" s="59"/>
    </row>
    <row r="19133" spans="11:18" x14ac:dyDescent="0.2">
      <c r="K19133" s="17">
        <v>19124</v>
      </c>
      <c r="L19133" s="50">
        <v>1.9010356288877829E-3</v>
      </c>
      <c r="M19133" s="50">
        <v>1.9148510062299581E-3</v>
      </c>
      <c r="N19133" s="50">
        <v>5.04E-2</v>
      </c>
      <c r="O19133" s="50">
        <v>5.1400000000000001E-2</v>
      </c>
      <c r="R19133" s="59"/>
    </row>
    <row r="19134" spans="11:18" x14ac:dyDescent="0.2">
      <c r="K19134" s="17">
        <v>19125</v>
      </c>
      <c r="L19134" s="50">
        <v>1.8737028382422097E-3</v>
      </c>
      <c r="M19134" s="50">
        <v>1.8873407765846284E-3</v>
      </c>
      <c r="N19134" s="50">
        <v>5.0200000000000002E-2</v>
      </c>
      <c r="O19134" s="50">
        <v>5.0599999999999999E-2</v>
      </c>
      <c r="R19134" s="59"/>
    </row>
    <row r="19135" spans="11:18" x14ac:dyDescent="0.2">
      <c r="K19135" s="17">
        <v>19126</v>
      </c>
      <c r="L19135" s="50">
        <v>1.5864688168165922E-3</v>
      </c>
      <c r="M19135" s="50">
        <v>1.5998020747923837E-3</v>
      </c>
      <c r="N19135" s="50">
        <v>4.9399999999999999E-2</v>
      </c>
      <c r="O19135" s="50">
        <v>4.9599999999999998E-2</v>
      </c>
      <c r="R19135" s="59"/>
    </row>
    <row r="19136" spans="11:18" x14ac:dyDescent="0.2">
      <c r="K19136" s="17">
        <v>19127</v>
      </c>
      <c r="L19136" s="50">
        <v>1.7537517550649839E-3</v>
      </c>
      <c r="M19136" s="50">
        <v>1.7682811317866513E-3</v>
      </c>
      <c r="N19136" s="50">
        <v>5.3800000000000001E-2</v>
      </c>
      <c r="O19136" s="50">
        <v>5.4199999999999998E-2</v>
      </c>
      <c r="R19136" s="59"/>
    </row>
    <row r="19137" spans="11:18" x14ac:dyDescent="0.2">
      <c r="K19137" s="17">
        <v>19128</v>
      </c>
      <c r="L19137" s="50">
        <v>1.9783612930644448E-3</v>
      </c>
      <c r="M19137" s="50">
        <v>1.9928137071449719E-3</v>
      </c>
      <c r="N19137" s="50">
        <v>5.3199999999999997E-2</v>
      </c>
      <c r="O19137" s="50">
        <v>5.3400000000000003E-2</v>
      </c>
      <c r="R19137" s="59"/>
    </row>
    <row r="19138" spans="11:18" x14ac:dyDescent="0.2">
      <c r="K19138" s="17">
        <v>19129</v>
      </c>
      <c r="L19138" s="50">
        <v>1.8377948425690235E-3</v>
      </c>
      <c r="M19138" s="50">
        <v>1.85197981947803E-3</v>
      </c>
      <c r="N19138" s="50">
        <v>5.2400000000000002E-2</v>
      </c>
      <c r="O19138" s="50">
        <v>5.28E-2</v>
      </c>
      <c r="R19138" s="59"/>
    </row>
    <row r="19139" spans="11:18" x14ac:dyDescent="0.2">
      <c r="K19139" s="17">
        <v>19130</v>
      </c>
      <c r="L19139" s="50">
        <v>1.8359890395592529E-3</v>
      </c>
      <c r="M19139" s="50">
        <v>1.8500411150859236E-3</v>
      </c>
      <c r="N19139" s="50">
        <v>5.1999999999999998E-2</v>
      </c>
      <c r="O19139" s="50">
        <v>5.1999999999999998E-2</v>
      </c>
      <c r="R19139" s="59"/>
    </row>
    <row r="19140" spans="11:18" x14ac:dyDescent="0.2">
      <c r="K19140" s="17">
        <v>19131</v>
      </c>
      <c r="L19140" s="50">
        <v>1.749007209585378E-3</v>
      </c>
      <c r="M19140" s="50">
        <v>1.7637711802643455E-3</v>
      </c>
      <c r="N19140" s="50">
        <v>5.4800000000000001E-2</v>
      </c>
      <c r="O19140" s="50">
        <v>5.5E-2</v>
      </c>
      <c r="R19140" s="59"/>
    </row>
    <row r="19141" spans="11:18" x14ac:dyDescent="0.2">
      <c r="K19141" s="17">
        <v>19132</v>
      </c>
      <c r="L19141" s="50">
        <v>1.8519207019157147E-3</v>
      </c>
      <c r="M19141" s="50">
        <v>1.8660814638421666E-3</v>
      </c>
      <c r="N19141" s="50">
        <v>5.2400000000000002E-2</v>
      </c>
      <c r="O19141" s="50">
        <v>5.2400000000000002E-2</v>
      </c>
      <c r="R19141" s="59"/>
    </row>
    <row r="19142" spans="11:18" x14ac:dyDescent="0.2">
      <c r="K19142" s="17">
        <v>19133</v>
      </c>
      <c r="L19142" s="50">
        <v>1.7707580292976167E-3</v>
      </c>
      <c r="M19142" s="50">
        <v>1.7854005065995591E-3</v>
      </c>
      <c r="N19142" s="50">
        <v>5.3999999999999999E-2</v>
      </c>
      <c r="O19142" s="50">
        <v>5.4800000000000001E-2</v>
      </c>
      <c r="R19142" s="59"/>
    </row>
    <row r="19143" spans="11:18" x14ac:dyDescent="0.2">
      <c r="K19143" s="17">
        <v>19134</v>
      </c>
      <c r="L19143" s="50">
        <v>1.8461814109567833E-3</v>
      </c>
      <c r="M19143" s="50">
        <v>1.860423145646255E-3</v>
      </c>
      <c r="N19143" s="50">
        <v>5.2400000000000002E-2</v>
      </c>
      <c r="O19143" s="50">
        <v>5.28E-2</v>
      </c>
      <c r="R19143" s="59"/>
    </row>
    <row r="19144" spans="11:18" x14ac:dyDescent="0.2">
      <c r="K19144" s="17">
        <v>19135</v>
      </c>
      <c r="L19144" s="50">
        <v>1.5860683875781178E-3</v>
      </c>
      <c r="M19144" s="50">
        <v>1.5990680765784204E-3</v>
      </c>
      <c r="N19144" s="50">
        <v>4.7800000000000002E-2</v>
      </c>
      <c r="O19144" s="50">
        <v>4.8599999999999997E-2</v>
      </c>
      <c r="R19144" s="59"/>
    </row>
    <row r="19145" spans="11:18" x14ac:dyDescent="0.2">
      <c r="K19145" s="17">
        <v>19136</v>
      </c>
      <c r="L19145" s="50">
        <v>1.8163560968670186E-3</v>
      </c>
      <c r="M19145" s="50">
        <v>1.8316837127959798E-3</v>
      </c>
      <c r="N19145" s="50">
        <v>5.6399999999999999E-2</v>
      </c>
      <c r="O19145" s="50">
        <v>5.7200000000000001E-2</v>
      </c>
      <c r="R19145" s="59"/>
    </row>
    <row r="19146" spans="11:18" x14ac:dyDescent="0.2">
      <c r="K19146" s="17">
        <v>19137</v>
      </c>
      <c r="L19146" s="50">
        <v>1.9240646550565317E-3</v>
      </c>
      <c r="M19146" s="50">
        <v>1.9384477830173999E-3</v>
      </c>
      <c r="N19146" s="50">
        <v>5.2999999999999999E-2</v>
      </c>
      <c r="O19146" s="50">
        <v>5.3199999999999997E-2</v>
      </c>
      <c r="R19146" s="59"/>
    </row>
    <row r="19147" spans="11:18" x14ac:dyDescent="0.2">
      <c r="K19147" s="17">
        <v>19138</v>
      </c>
      <c r="L19147" s="50">
        <v>1.6408142042183243E-3</v>
      </c>
      <c r="M19147" s="50">
        <v>1.6552117894948317E-3</v>
      </c>
      <c r="N19147" s="50">
        <v>5.3400000000000003E-2</v>
      </c>
      <c r="O19147" s="50">
        <v>5.3600000000000002E-2</v>
      </c>
      <c r="R19147" s="59"/>
    </row>
    <row r="19148" spans="11:18" x14ac:dyDescent="0.2">
      <c r="K19148" s="17">
        <v>19139</v>
      </c>
      <c r="L19148" s="50">
        <v>1.963078332616022E-3</v>
      </c>
      <c r="M19148" s="50">
        <v>1.9781528041821622E-3</v>
      </c>
      <c r="N19148" s="50">
        <v>5.5599999999999997E-2</v>
      </c>
      <c r="O19148" s="50">
        <v>5.6000000000000001E-2</v>
      </c>
      <c r="R19148" s="59"/>
    </row>
    <row r="19149" spans="11:18" x14ac:dyDescent="0.2">
      <c r="K19149" s="17">
        <v>19140</v>
      </c>
      <c r="L19149" s="50">
        <v>1.6970748926983866E-3</v>
      </c>
      <c r="M19149" s="50">
        <v>1.7107439124773285E-3</v>
      </c>
      <c r="N19149" s="50">
        <v>5.04E-2</v>
      </c>
      <c r="O19149" s="50">
        <v>5.0799999999999998E-2</v>
      </c>
      <c r="R19149" s="59"/>
    </row>
    <row r="19150" spans="11:18" x14ac:dyDescent="0.2">
      <c r="K19150" s="17">
        <v>19141</v>
      </c>
      <c r="L19150" s="50">
        <v>1.9086826224137387E-3</v>
      </c>
      <c r="M19150" s="50">
        <v>1.9225855421154772E-3</v>
      </c>
      <c r="N19150" s="50">
        <v>5.1200000000000002E-2</v>
      </c>
      <c r="O19150" s="50">
        <v>5.16E-2</v>
      </c>
      <c r="R19150" s="59"/>
    </row>
    <row r="19151" spans="11:18" x14ac:dyDescent="0.2">
      <c r="K19151" s="17">
        <v>19142</v>
      </c>
      <c r="L19151" s="50">
        <v>1.8110548424395698E-3</v>
      </c>
      <c r="M19151" s="50">
        <v>1.8254549189501074E-3</v>
      </c>
      <c r="N19151" s="50">
        <v>5.3199999999999997E-2</v>
      </c>
      <c r="O19151" s="50">
        <v>5.3400000000000003E-2</v>
      </c>
      <c r="R19151" s="59"/>
    </row>
    <row r="19152" spans="11:18" x14ac:dyDescent="0.2">
      <c r="K19152" s="17">
        <v>19143</v>
      </c>
      <c r="L19152" s="50">
        <v>1.7581222663684947E-3</v>
      </c>
      <c r="M19152" s="50">
        <v>1.7713042777380661E-3</v>
      </c>
      <c r="N19152" s="50">
        <v>4.8599999999999997E-2</v>
      </c>
      <c r="O19152" s="50">
        <v>4.8800000000000003E-2</v>
      </c>
      <c r="R19152" s="59"/>
    </row>
    <row r="19153" spans="11:18" x14ac:dyDescent="0.2">
      <c r="K19153" s="17">
        <v>19144</v>
      </c>
      <c r="L19153" s="50">
        <v>1.9442489502851145E-3</v>
      </c>
      <c r="M19153" s="50">
        <v>1.9592885548123536E-3</v>
      </c>
      <c r="N19153" s="50">
        <v>5.5599999999999997E-2</v>
      </c>
      <c r="O19153" s="50">
        <v>5.5800000000000002E-2</v>
      </c>
      <c r="R19153" s="59"/>
    </row>
    <row r="19154" spans="11:18" x14ac:dyDescent="0.2">
      <c r="K19154" s="17">
        <v>19145</v>
      </c>
      <c r="L19154" s="50">
        <v>1.8047074664091184E-3</v>
      </c>
      <c r="M19154" s="50">
        <v>1.8189617289397744E-3</v>
      </c>
      <c r="N19154" s="50">
        <v>5.28E-2</v>
      </c>
      <c r="O19154" s="50">
        <v>5.2999999999999999E-2</v>
      </c>
      <c r="R19154" s="59"/>
    </row>
    <row r="19155" spans="11:18" x14ac:dyDescent="0.2">
      <c r="K19155" s="17">
        <v>19146</v>
      </c>
      <c r="L19155" s="50">
        <v>1.7646148618853442E-3</v>
      </c>
      <c r="M19155" s="50">
        <v>1.7785938292226816E-3</v>
      </c>
      <c r="N19155" s="50">
        <v>5.16E-2</v>
      </c>
      <c r="O19155" s="50">
        <v>5.1999999999999998E-2</v>
      </c>
      <c r="R19155" s="59"/>
    </row>
    <row r="19156" spans="11:18" x14ac:dyDescent="0.2">
      <c r="K19156" s="17">
        <v>19147</v>
      </c>
      <c r="L19156" s="50">
        <v>1.6594383789313653E-3</v>
      </c>
      <c r="M19156" s="50">
        <v>1.6734957142485051E-3</v>
      </c>
      <c r="N19156" s="50">
        <v>5.1799999999999999E-2</v>
      </c>
      <c r="O19156" s="50">
        <v>5.2600000000000001E-2</v>
      </c>
      <c r="R19156" s="59"/>
    </row>
    <row r="19157" spans="11:18" x14ac:dyDescent="0.2">
      <c r="K19157" s="17">
        <v>19148</v>
      </c>
      <c r="L19157" s="50">
        <v>1.7424798981388544E-3</v>
      </c>
      <c r="M19157" s="50">
        <v>1.7559839965464452E-3</v>
      </c>
      <c r="N19157" s="50">
        <v>0.05</v>
      </c>
      <c r="O19157" s="50">
        <v>0.05</v>
      </c>
      <c r="R19157" s="59"/>
    </row>
    <row r="19158" spans="11:18" x14ac:dyDescent="0.2">
      <c r="K19158" s="17">
        <v>19149</v>
      </c>
      <c r="L19158" s="50">
        <v>1.8136677678326051E-3</v>
      </c>
      <c r="M19158" s="50">
        <v>1.8279752426447608E-3</v>
      </c>
      <c r="N19158" s="50">
        <v>5.2999999999999999E-2</v>
      </c>
      <c r="O19158" s="50">
        <v>5.3199999999999997E-2</v>
      </c>
      <c r="R19158" s="59"/>
    </row>
    <row r="19159" spans="11:18" x14ac:dyDescent="0.2">
      <c r="K19159" s="17">
        <v>19150</v>
      </c>
      <c r="L19159" s="50">
        <v>1.8903764122126703E-3</v>
      </c>
      <c r="M19159" s="50">
        <v>1.9043401441947267E-3</v>
      </c>
      <c r="N19159" s="50">
        <v>5.1400000000000001E-2</v>
      </c>
      <c r="O19159" s="50">
        <v>5.16E-2</v>
      </c>
      <c r="R19159" s="59"/>
    </row>
    <row r="19160" spans="11:18" x14ac:dyDescent="0.2">
      <c r="K19160" s="17">
        <v>19151</v>
      </c>
      <c r="L19160" s="50">
        <v>1.7460502201891326E-3</v>
      </c>
      <c r="M19160" s="50">
        <v>1.7595944475991352E-3</v>
      </c>
      <c r="N19160" s="50">
        <v>0.05</v>
      </c>
      <c r="O19160" s="50">
        <v>5.0200000000000002E-2</v>
      </c>
      <c r="R19160" s="59"/>
    </row>
    <row r="19161" spans="11:18" x14ac:dyDescent="0.2">
      <c r="K19161" s="17">
        <v>19152</v>
      </c>
      <c r="L19161" s="50">
        <v>1.6990581145161813E-3</v>
      </c>
      <c r="M19161" s="50">
        <v>1.7130822052648924E-3</v>
      </c>
      <c r="N19161" s="50">
        <v>5.1799999999999999E-2</v>
      </c>
      <c r="O19161" s="50">
        <v>5.2400000000000002E-2</v>
      </c>
      <c r="R19161" s="59"/>
    </row>
    <row r="19162" spans="11:18" x14ac:dyDescent="0.2">
      <c r="K19162" s="17">
        <v>19153</v>
      </c>
      <c r="L19162" s="50">
        <v>1.8004510407046727E-3</v>
      </c>
      <c r="M19162" s="50">
        <v>1.8144397252835003E-3</v>
      </c>
      <c r="N19162" s="50">
        <v>5.1799999999999999E-2</v>
      </c>
      <c r="O19162" s="50">
        <v>5.1799999999999999E-2</v>
      </c>
      <c r="R19162" s="59"/>
    </row>
    <row r="19163" spans="11:18" x14ac:dyDescent="0.2">
      <c r="K19163" s="17">
        <v>19154</v>
      </c>
      <c r="L19163" s="50">
        <v>1.5915810991323318E-3</v>
      </c>
      <c r="M19163" s="50">
        <v>1.6050337704636352E-3</v>
      </c>
      <c r="N19163" s="50">
        <v>4.9799999999999997E-2</v>
      </c>
      <c r="O19163" s="50">
        <v>5.04E-2</v>
      </c>
      <c r="R19163" s="59"/>
    </row>
    <row r="19164" spans="11:18" x14ac:dyDescent="0.2">
      <c r="K19164" s="17">
        <v>19155</v>
      </c>
      <c r="L19164" s="50">
        <v>1.6712449509173177E-3</v>
      </c>
      <c r="M19164" s="50">
        <v>1.684611054910918E-3</v>
      </c>
      <c r="N19164" s="50">
        <v>4.9200000000000001E-2</v>
      </c>
      <c r="O19164" s="50">
        <v>0.05</v>
      </c>
      <c r="R19164" s="59"/>
    </row>
    <row r="19165" spans="11:18" x14ac:dyDescent="0.2">
      <c r="K19165" s="17">
        <v>19156</v>
      </c>
      <c r="L19165" s="50">
        <v>1.5894050587588855E-3</v>
      </c>
      <c r="M19165" s="50">
        <v>1.6017208829380181E-3</v>
      </c>
      <c r="N19165" s="50">
        <v>4.5600000000000002E-2</v>
      </c>
      <c r="O19165" s="50">
        <v>4.5600000000000002E-2</v>
      </c>
      <c r="R19165" s="59"/>
    </row>
    <row r="19166" spans="11:18" x14ac:dyDescent="0.2">
      <c r="K19166" s="17">
        <v>19157</v>
      </c>
      <c r="L19166" s="50">
        <v>1.8138872797055967E-3</v>
      </c>
      <c r="M19166" s="50">
        <v>1.8277624172916866E-3</v>
      </c>
      <c r="N19166" s="50">
        <v>5.1200000000000002E-2</v>
      </c>
      <c r="O19166" s="50">
        <v>5.1799999999999999E-2</v>
      </c>
      <c r="R19166" s="59"/>
    </row>
    <row r="19167" spans="11:18" x14ac:dyDescent="0.2">
      <c r="K19167" s="17">
        <v>19158</v>
      </c>
      <c r="L19167" s="50">
        <v>1.4247994754006421E-3</v>
      </c>
      <c r="M19167" s="50">
        <v>1.4377385620694774E-3</v>
      </c>
      <c r="N19167" s="50">
        <v>4.7800000000000002E-2</v>
      </c>
      <c r="O19167" s="50">
        <v>4.8599999999999997E-2</v>
      </c>
      <c r="R19167" s="59"/>
    </row>
    <row r="19168" spans="11:18" x14ac:dyDescent="0.2">
      <c r="K19168" s="17">
        <v>19159</v>
      </c>
      <c r="L19168" s="50">
        <v>1.6824949118789735E-3</v>
      </c>
      <c r="M19168" s="50">
        <v>1.6957538900885033E-3</v>
      </c>
      <c r="N19168" s="50">
        <v>4.9000000000000002E-2</v>
      </c>
      <c r="O19168" s="50">
        <v>4.9599999999999998E-2</v>
      </c>
      <c r="R19168" s="59"/>
    </row>
    <row r="19169" spans="11:18" x14ac:dyDescent="0.2">
      <c r="K19169" s="17">
        <v>19160</v>
      </c>
      <c r="L19169" s="50">
        <v>1.8183762969893309E-3</v>
      </c>
      <c r="M19169" s="50">
        <v>1.8331502769116138E-3</v>
      </c>
      <c r="N19169" s="50">
        <v>5.4399999999999997E-2</v>
      </c>
      <c r="O19169" s="50">
        <v>5.5E-2</v>
      </c>
      <c r="R19169" s="59"/>
    </row>
    <row r="19170" spans="11:18" x14ac:dyDescent="0.2">
      <c r="K19170" s="17">
        <v>19161</v>
      </c>
      <c r="L19170" s="50">
        <v>1.6660864309173743E-3</v>
      </c>
      <c r="M19170" s="50">
        <v>1.6791402547548194E-3</v>
      </c>
      <c r="N19170" s="50">
        <v>4.82E-2</v>
      </c>
      <c r="O19170" s="50">
        <v>4.8599999999999997E-2</v>
      </c>
      <c r="R19170" s="59"/>
    </row>
    <row r="19171" spans="11:18" x14ac:dyDescent="0.2">
      <c r="K19171" s="17">
        <v>19162</v>
      </c>
      <c r="L19171" s="50">
        <v>1.726382055802559E-3</v>
      </c>
      <c r="M19171" s="50">
        <v>1.7409998351595639E-3</v>
      </c>
      <c r="N19171" s="50">
        <v>5.4199999999999998E-2</v>
      </c>
      <c r="O19171" s="50">
        <v>5.4399999999999997E-2</v>
      </c>
      <c r="R19171" s="59"/>
    </row>
    <row r="19172" spans="11:18" x14ac:dyDescent="0.2">
      <c r="K19172" s="17">
        <v>19163</v>
      </c>
      <c r="L19172" s="50">
        <v>1.8210933663268538E-3</v>
      </c>
      <c r="M19172" s="50">
        <v>1.8360610748983852E-3</v>
      </c>
      <c r="N19172" s="50">
        <v>5.5399999999999998E-2</v>
      </c>
      <c r="O19172" s="50">
        <v>5.5599999999999997E-2</v>
      </c>
      <c r="R19172" s="59"/>
    </row>
    <row r="19173" spans="11:18" x14ac:dyDescent="0.2">
      <c r="K19173" s="17">
        <v>19164</v>
      </c>
      <c r="L19173" s="50">
        <v>1.8948049732703661E-3</v>
      </c>
      <c r="M19173" s="50">
        <v>1.9089280783494943E-3</v>
      </c>
      <c r="N19173" s="50">
        <v>5.2200000000000003E-2</v>
      </c>
      <c r="O19173" s="50">
        <v>5.2200000000000003E-2</v>
      </c>
      <c r="R19173" s="59"/>
    </row>
    <row r="19174" spans="11:18" x14ac:dyDescent="0.2">
      <c r="K19174" s="17">
        <v>19165</v>
      </c>
      <c r="L19174" s="50">
        <v>1.6399422472590135E-3</v>
      </c>
      <c r="M19174" s="50">
        <v>1.6523781135674416E-3</v>
      </c>
      <c r="N19174" s="50">
        <v>4.5999999999999999E-2</v>
      </c>
      <c r="O19174" s="50">
        <v>4.5999999999999999E-2</v>
      </c>
      <c r="R19174" s="59"/>
    </row>
    <row r="19175" spans="11:18" x14ac:dyDescent="0.2">
      <c r="K19175" s="17">
        <v>19166</v>
      </c>
      <c r="L19175" s="50">
        <v>1.6637269129491066E-3</v>
      </c>
      <c r="M19175" s="50">
        <v>1.6770207776712837E-3</v>
      </c>
      <c r="N19175" s="50">
        <v>4.9000000000000002E-2</v>
      </c>
      <c r="O19175" s="50">
        <v>4.9799999999999997E-2</v>
      </c>
      <c r="R19175" s="59"/>
    </row>
    <row r="19176" spans="11:18" x14ac:dyDescent="0.2">
      <c r="K19176" s="17">
        <v>19167</v>
      </c>
      <c r="L19176" s="50">
        <v>1.5460974729393795E-3</v>
      </c>
      <c r="M19176" s="50">
        <v>1.5586577319736921E-3</v>
      </c>
      <c r="N19176" s="50">
        <v>4.6600000000000003E-2</v>
      </c>
      <c r="O19176" s="50">
        <v>4.6600000000000003E-2</v>
      </c>
      <c r="R19176" s="59"/>
    </row>
    <row r="19177" spans="11:18" x14ac:dyDescent="0.2">
      <c r="K19177" s="17">
        <v>19168</v>
      </c>
      <c r="L19177" s="50">
        <v>1.7687523133237853E-3</v>
      </c>
      <c r="M19177" s="50">
        <v>1.7832847498440764E-3</v>
      </c>
      <c r="N19177" s="50">
        <v>5.3800000000000001E-2</v>
      </c>
      <c r="O19177" s="50">
        <v>5.3999999999999999E-2</v>
      </c>
      <c r="R19177" s="59"/>
    </row>
    <row r="19178" spans="11:18" x14ac:dyDescent="0.2">
      <c r="K19178" s="17">
        <v>19169</v>
      </c>
      <c r="L19178" s="50">
        <v>1.6789033909684662E-3</v>
      </c>
      <c r="M19178" s="50">
        <v>1.6926452730279757E-3</v>
      </c>
      <c r="N19178" s="50">
        <v>5.0999999999999997E-2</v>
      </c>
      <c r="O19178" s="50">
        <v>5.0999999999999997E-2</v>
      </c>
      <c r="R19178" s="59"/>
    </row>
    <row r="19179" spans="11:18" x14ac:dyDescent="0.2">
      <c r="K19179" s="17">
        <v>19170</v>
      </c>
      <c r="L19179" s="50">
        <v>1.6864400926509913E-3</v>
      </c>
      <c r="M19179" s="50">
        <v>1.6997496142795378E-3</v>
      </c>
      <c r="N19179" s="50">
        <v>4.9000000000000002E-2</v>
      </c>
      <c r="O19179" s="50">
        <v>4.9799999999999997E-2</v>
      </c>
      <c r="R19179" s="59"/>
    </row>
    <row r="19180" spans="11:18" x14ac:dyDescent="0.2">
      <c r="K19180" s="17">
        <v>19171</v>
      </c>
      <c r="L19180" s="50">
        <v>1.4949170164101429E-3</v>
      </c>
      <c r="M19180" s="50">
        <v>1.5074364845614643E-3</v>
      </c>
      <c r="N19180" s="50">
        <v>4.6199999999999998E-2</v>
      </c>
      <c r="O19180" s="50">
        <v>4.6600000000000003E-2</v>
      </c>
      <c r="R19180" s="59"/>
    </row>
    <row r="19181" spans="11:18" x14ac:dyDescent="0.2">
      <c r="K19181" s="17">
        <v>19172</v>
      </c>
      <c r="L19181" s="50">
        <v>1.4710277664021182E-3</v>
      </c>
      <c r="M19181" s="50">
        <v>1.4833734445480798E-3</v>
      </c>
      <c r="N19181" s="50">
        <v>4.5400000000000003E-2</v>
      </c>
      <c r="O19181" s="50">
        <v>4.6399999999999997E-2</v>
      </c>
      <c r="R19181" s="59"/>
    </row>
    <row r="19182" spans="11:18" x14ac:dyDescent="0.2">
      <c r="K19182" s="17">
        <v>19173</v>
      </c>
      <c r="L19182" s="50">
        <v>1.8223865102341033E-3</v>
      </c>
      <c r="M19182" s="50">
        <v>1.8365716669405177E-3</v>
      </c>
      <c r="N19182" s="50">
        <v>5.2400000000000002E-2</v>
      </c>
      <c r="O19182" s="50">
        <v>5.2600000000000001E-2</v>
      </c>
      <c r="R19182" s="59"/>
    </row>
    <row r="19183" spans="11:18" x14ac:dyDescent="0.2">
      <c r="K19183" s="17">
        <v>19174</v>
      </c>
      <c r="L19183" s="50">
        <v>1.8283929054521253E-3</v>
      </c>
      <c r="M19183" s="50">
        <v>1.8423907590942087E-3</v>
      </c>
      <c r="N19183" s="50">
        <v>5.1799999999999999E-2</v>
      </c>
      <c r="O19183" s="50">
        <v>5.1799999999999999E-2</v>
      </c>
      <c r="R19183" s="59"/>
    </row>
    <row r="19184" spans="11:18" x14ac:dyDescent="0.2">
      <c r="K19184" s="17">
        <v>19175</v>
      </c>
      <c r="L19184" s="50">
        <v>1.8944813834473751E-3</v>
      </c>
      <c r="M19184" s="50">
        <v>1.9094371892281216E-3</v>
      </c>
      <c r="N19184" s="50">
        <v>5.5399999999999998E-2</v>
      </c>
      <c r="O19184" s="50">
        <v>5.5800000000000002E-2</v>
      </c>
      <c r="R19184" s="59"/>
    </row>
    <row r="19185" spans="11:18" x14ac:dyDescent="0.2">
      <c r="K19185" s="17">
        <v>19176</v>
      </c>
      <c r="L19185" s="50">
        <v>1.6779143039269027E-3</v>
      </c>
      <c r="M19185" s="50">
        <v>1.6914392875020685E-3</v>
      </c>
      <c r="N19185" s="50">
        <v>4.9799999999999997E-2</v>
      </c>
      <c r="O19185" s="50">
        <v>5.0200000000000002E-2</v>
      </c>
      <c r="R19185" s="59"/>
    </row>
    <row r="19186" spans="11:18" x14ac:dyDescent="0.2">
      <c r="K19186" s="17">
        <v>19177</v>
      </c>
      <c r="L19186" s="50">
        <v>1.752970904525435E-3</v>
      </c>
      <c r="M19186" s="50">
        <v>1.7672746930101101E-3</v>
      </c>
      <c r="N19186" s="50">
        <v>5.28E-2</v>
      </c>
      <c r="O19186" s="50">
        <v>5.3400000000000003E-2</v>
      </c>
      <c r="R19186" s="59"/>
    </row>
    <row r="19187" spans="11:18" x14ac:dyDescent="0.2">
      <c r="K19187" s="17">
        <v>19178</v>
      </c>
      <c r="L19187" s="50">
        <v>1.5641131494078034E-3</v>
      </c>
      <c r="M19187" s="50">
        <v>1.5769356891484647E-3</v>
      </c>
      <c r="N19187" s="50">
        <v>4.7199999999999999E-2</v>
      </c>
      <c r="O19187" s="50">
        <v>4.7800000000000002E-2</v>
      </c>
      <c r="R19187" s="59"/>
    </row>
    <row r="19188" spans="11:18" x14ac:dyDescent="0.2">
      <c r="K19188" s="17">
        <v>19179</v>
      </c>
      <c r="L19188" s="50">
        <v>1.6228990155075387E-3</v>
      </c>
      <c r="M19188" s="50">
        <v>1.6366049418323843E-3</v>
      </c>
      <c r="N19188" s="50">
        <v>5.0799999999999998E-2</v>
      </c>
      <c r="O19188" s="50">
        <v>5.0999999999999997E-2</v>
      </c>
      <c r="R19188" s="59"/>
    </row>
    <row r="19189" spans="11:18" x14ac:dyDescent="0.2">
      <c r="K19189" s="17">
        <v>19180</v>
      </c>
      <c r="L19189" s="50">
        <v>1.8674983112022495E-3</v>
      </c>
      <c r="M19189" s="50">
        <v>1.8824230997744654E-3</v>
      </c>
      <c r="N19189" s="50">
        <v>5.5199999999999999E-2</v>
      </c>
      <c r="O19189" s="50">
        <v>5.5599999999999997E-2</v>
      </c>
      <c r="R19189" s="59"/>
    </row>
    <row r="19190" spans="11:18" x14ac:dyDescent="0.2">
      <c r="K19190" s="17">
        <v>19181</v>
      </c>
      <c r="L19190" s="50">
        <v>1.636682728565657E-3</v>
      </c>
      <c r="M19190" s="50">
        <v>1.6503297003459465E-3</v>
      </c>
      <c r="N19190" s="50">
        <v>5.04E-2</v>
      </c>
      <c r="O19190" s="50">
        <v>5.0999999999999997E-2</v>
      </c>
      <c r="R19190" s="59"/>
    </row>
    <row r="19191" spans="11:18" x14ac:dyDescent="0.2">
      <c r="K19191" s="17">
        <v>19182</v>
      </c>
      <c r="L19191" s="50">
        <v>1.541255985908329E-3</v>
      </c>
      <c r="M19191" s="50">
        <v>1.5543776951842116E-3</v>
      </c>
      <c r="N19191" s="50">
        <v>4.8599999999999997E-2</v>
      </c>
      <c r="O19191" s="50">
        <v>4.8800000000000003E-2</v>
      </c>
      <c r="R19191" s="59"/>
    </row>
    <row r="19192" spans="11:18" x14ac:dyDescent="0.2">
      <c r="K19192" s="17">
        <v>19183</v>
      </c>
      <c r="L19192" s="50">
        <v>1.645668073231673E-3</v>
      </c>
      <c r="M19192" s="50">
        <v>1.6591163220597022E-3</v>
      </c>
      <c r="N19192" s="50">
        <v>4.9599999999999998E-2</v>
      </c>
      <c r="O19192" s="50">
        <v>0.05</v>
      </c>
      <c r="R19192" s="59"/>
    </row>
    <row r="19193" spans="11:18" x14ac:dyDescent="0.2">
      <c r="K19193" s="17">
        <v>19184</v>
      </c>
      <c r="L19193" s="50">
        <v>1.6575064378993747E-3</v>
      </c>
      <c r="M19193" s="50">
        <v>1.6707240063004371E-3</v>
      </c>
      <c r="N19193" s="50">
        <v>4.9000000000000002E-2</v>
      </c>
      <c r="O19193" s="50">
        <v>4.9000000000000002E-2</v>
      </c>
      <c r="R19193" s="59"/>
    </row>
    <row r="19194" spans="11:18" x14ac:dyDescent="0.2">
      <c r="K19194" s="17">
        <v>19185</v>
      </c>
      <c r="L19194" s="50">
        <v>1.6501865281814449E-3</v>
      </c>
      <c r="M19194" s="50">
        <v>1.6637739306071409E-3</v>
      </c>
      <c r="N19194" s="50">
        <v>5.04E-2</v>
      </c>
      <c r="O19194" s="50">
        <v>5.0799999999999998E-2</v>
      </c>
      <c r="R19194" s="59"/>
    </row>
    <row r="19195" spans="11:18" x14ac:dyDescent="0.2">
      <c r="K19195" s="17">
        <v>19186</v>
      </c>
      <c r="L19195" s="50">
        <v>1.9189861523122411E-3</v>
      </c>
      <c r="M19195" s="50">
        <v>1.9342035062110095E-3</v>
      </c>
      <c r="N19195" s="50">
        <v>5.6399999999999999E-2</v>
      </c>
      <c r="O19195" s="50">
        <v>5.6399999999999999E-2</v>
      </c>
      <c r="R19195" s="59"/>
    </row>
    <row r="19196" spans="11:18" x14ac:dyDescent="0.2">
      <c r="K19196" s="17">
        <v>19187</v>
      </c>
      <c r="L19196" s="50">
        <v>1.4613335717104901E-3</v>
      </c>
      <c r="M19196" s="50">
        <v>1.4741425974099591E-3</v>
      </c>
      <c r="N19196" s="50">
        <v>4.7399999999999998E-2</v>
      </c>
      <c r="O19196" s="50">
        <v>4.7800000000000002E-2</v>
      </c>
      <c r="R19196" s="59"/>
    </row>
    <row r="19197" spans="11:18" x14ac:dyDescent="0.2">
      <c r="K19197" s="17">
        <v>19188</v>
      </c>
      <c r="L19197" s="50">
        <v>1.7834188103088807E-3</v>
      </c>
      <c r="M19197" s="50">
        <v>1.7981916299908895E-3</v>
      </c>
      <c r="N19197" s="50">
        <v>5.4800000000000001E-2</v>
      </c>
      <c r="O19197" s="50">
        <v>5.5E-2</v>
      </c>
      <c r="R19197" s="59"/>
    </row>
    <row r="19198" spans="11:18" x14ac:dyDescent="0.2">
      <c r="K19198" s="17">
        <v>19189</v>
      </c>
      <c r="L19198" s="50">
        <v>1.4335720395474395E-3</v>
      </c>
      <c r="M19198" s="50">
        <v>1.4455963356600605E-3</v>
      </c>
      <c r="N19198" s="50">
        <v>4.4200000000000003E-2</v>
      </c>
      <c r="O19198" s="50">
        <v>4.48E-2</v>
      </c>
      <c r="R19198" s="59"/>
    </row>
    <row r="19199" spans="11:18" x14ac:dyDescent="0.2">
      <c r="K19199" s="17">
        <v>19190</v>
      </c>
      <c r="L19199" s="50">
        <v>1.9055334604227323E-3</v>
      </c>
      <c r="M19199" s="50">
        <v>1.9197635444908102E-3</v>
      </c>
      <c r="N19199" s="50">
        <v>5.2600000000000001E-2</v>
      </c>
      <c r="O19199" s="50">
        <v>5.2600000000000001E-2</v>
      </c>
      <c r="R19199" s="59"/>
    </row>
    <row r="19200" spans="11:18" x14ac:dyDescent="0.2">
      <c r="K19200" s="17">
        <v>19191</v>
      </c>
      <c r="L19200" s="50">
        <v>1.9990591409590687E-3</v>
      </c>
      <c r="M19200" s="50">
        <v>2.013994508602973E-3</v>
      </c>
      <c r="N19200" s="50">
        <v>5.4800000000000001E-2</v>
      </c>
      <c r="O19200" s="50">
        <v>5.5399999999999998E-2</v>
      </c>
      <c r="R19200" s="59"/>
    </row>
    <row r="19201" spans="11:18" x14ac:dyDescent="0.2">
      <c r="K19201" s="17">
        <v>19192</v>
      </c>
      <c r="L19201" s="50">
        <v>1.598513861375317E-3</v>
      </c>
      <c r="M19201" s="50">
        <v>1.6123725409902005E-3</v>
      </c>
      <c r="N19201" s="50">
        <v>5.1400000000000001E-2</v>
      </c>
      <c r="O19201" s="50">
        <v>5.1799999999999999E-2</v>
      </c>
      <c r="R19201" s="59"/>
    </row>
    <row r="19202" spans="11:18" x14ac:dyDescent="0.2">
      <c r="K19202" s="17">
        <v>19193</v>
      </c>
      <c r="L19202" s="50">
        <v>1.7351458194493268E-3</v>
      </c>
      <c r="M19202" s="50">
        <v>1.7487702490577093E-3</v>
      </c>
      <c r="N19202" s="50">
        <v>5.04E-2</v>
      </c>
      <c r="O19202" s="50">
        <v>5.0599999999999999E-2</v>
      </c>
      <c r="R19202" s="59"/>
    </row>
    <row r="19203" spans="11:18" x14ac:dyDescent="0.2">
      <c r="K19203" s="17">
        <v>19194</v>
      </c>
      <c r="L19203" s="50">
        <v>1.3670982168216049E-3</v>
      </c>
      <c r="M19203" s="50">
        <v>1.3800416984737843E-3</v>
      </c>
      <c r="N19203" s="50">
        <v>4.8000000000000001E-2</v>
      </c>
      <c r="O19203" s="50">
        <v>4.8599999999999997E-2</v>
      </c>
      <c r="R19203" s="59"/>
    </row>
    <row r="19204" spans="11:18" x14ac:dyDescent="0.2">
      <c r="K19204" s="17">
        <v>19195</v>
      </c>
      <c r="L19204" s="50">
        <v>1.5027635160282042E-3</v>
      </c>
      <c r="M19204" s="50">
        <v>1.5157950780771545E-3</v>
      </c>
      <c r="N19204" s="50">
        <v>4.82E-2</v>
      </c>
      <c r="O19204" s="50">
        <v>4.8800000000000003E-2</v>
      </c>
      <c r="R19204" s="59"/>
    </row>
    <row r="19205" spans="11:18" x14ac:dyDescent="0.2">
      <c r="K19205" s="17">
        <v>19196</v>
      </c>
      <c r="L19205" s="50">
        <v>1.6977079428671211E-3</v>
      </c>
      <c r="M19205" s="50">
        <v>1.7115543753048357E-3</v>
      </c>
      <c r="N19205" s="50">
        <v>5.0799999999999998E-2</v>
      </c>
      <c r="O19205" s="50">
        <v>5.16E-2</v>
      </c>
      <c r="R19205" s="59"/>
    </row>
    <row r="19206" spans="11:18" x14ac:dyDescent="0.2">
      <c r="K19206" s="17">
        <v>19197</v>
      </c>
      <c r="L19206" s="50">
        <v>1.8036298108216144E-3</v>
      </c>
      <c r="M19206" s="50">
        <v>1.8174081428716754E-3</v>
      </c>
      <c r="N19206" s="50">
        <v>5.0799999999999998E-2</v>
      </c>
      <c r="O19206" s="50">
        <v>5.1200000000000002E-2</v>
      </c>
      <c r="R19206" s="59"/>
    </row>
    <row r="19207" spans="11:18" x14ac:dyDescent="0.2">
      <c r="K19207" s="17">
        <v>19198</v>
      </c>
      <c r="L19207" s="50">
        <v>1.6740598964778346E-3</v>
      </c>
      <c r="M19207" s="50">
        <v>1.6885323102079643E-3</v>
      </c>
      <c r="N19207" s="50">
        <v>5.3400000000000003E-2</v>
      </c>
      <c r="O19207" s="50">
        <v>5.3999999999999999E-2</v>
      </c>
      <c r="R19207" s="59"/>
    </row>
    <row r="19208" spans="11:18" x14ac:dyDescent="0.2">
      <c r="K19208" s="17">
        <v>19199</v>
      </c>
      <c r="L19208" s="50">
        <v>1.7194682738485966E-3</v>
      </c>
      <c r="M19208" s="50">
        <v>1.7335816592891629E-3</v>
      </c>
      <c r="N19208" s="50">
        <v>5.2200000000000003E-2</v>
      </c>
      <c r="O19208" s="50">
        <v>5.2400000000000002E-2</v>
      </c>
      <c r="R19208" s="59"/>
    </row>
    <row r="19209" spans="11:18" x14ac:dyDescent="0.2">
      <c r="K19209" s="17">
        <v>19200</v>
      </c>
      <c r="L19209" s="50">
        <v>1.9696404808622462E-3</v>
      </c>
      <c r="M19209" s="50">
        <v>1.98432634584911E-3</v>
      </c>
      <c r="N19209" s="50">
        <v>5.3999999999999999E-2</v>
      </c>
      <c r="O19209" s="50">
        <v>5.4800000000000001E-2</v>
      </c>
      <c r="R19209" s="59"/>
    </row>
    <row r="19210" spans="11:18" x14ac:dyDescent="0.2">
      <c r="K19210" s="17">
        <v>19201</v>
      </c>
      <c r="L19210" s="50">
        <v>1.8104040987654685E-3</v>
      </c>
      <c r="M19210" s="50">
        <v>1.8257442824075423E-3</v>
      </c>
      <c r="N19210" s="50">
        <v>5.6800000000000003E-2</v>
      </c>
      <c r="O19210" s="50">
        <v>5.7200000000000001E-2</v>
      </c>
      <c r="R19210" s="59"/>
    </row>
    <row r="19211" spans="11:18" x14ac:dyDescent="0.2">
      <c r="K19211" s="17">
        <v>19202</v>
      </c>
      <c r="L19211" s="50">
        <v>1.7118312882904625E-3</v>
      </c>
      <c r="M19211" s="50">
        <v>1.7252886917570529E-3</v>
      </c>
      <c r="N19211" s="50">
        <v>4.9599999999999998E-2</v>
      </c>
      <c r="O19211" s="50">
        <v>0.05</v>
      </c>
      <c r="R19211" s="59"/>
    </row>
    <row r="19212" spans="11:18" x14ac:dyDescent="0.2">
      <c r="K19212" s="17">
        <v>19203</v>
      </c>
      <c r="L19212" s="50">
        <v>1.7864884878600463E-3</v>
      </c>
      <c r="M19212" s="50">
        <v>1.7995414645277979E-3</v>
      </c>
      <c r="N19212" s="50">
        <v>4.82E-2</v>
      </c>
      <c r="O19212" s="50">
        <v>4.82E-2</v>
      </c>
      <c r="R19212" s="59"/>
    </row>
    <row r="19213" spans="11:18" x14ac:dyDescent="0.2">
      <c r="K19213" s="17">
        <v>19204</v>
      </c>
      <c r="L19213" s="50">
        <v>1.838722733903454E-3</v>
      </c>
      <c r="M19213" s="50">
        <v>1.8525201458330126E-3</v>
      </c>
      <c r="N19213" s="50">
        <v>5.0999999999999997E-2</v>
      </c>
      <c r="O19213" s="50">
        <v>5.1200000000000002E-2</v>
      </c>
      <c r="R19213" s="59"/>
    </row>
    <row r="19214" spans="11:18" x14ac:dyDescent="0.2">
      <c r="K19214" s="17">
        <v>19205</v>
      </c>
      <c r="L19214" s="50">
        <v>1.559940142696243E-3</v>
      </c>
      <c r="M19214" s="50">
        <v>1.5732291533846589E-3</v>
      </c>
      <c r="N19214" s="50">
        <v>4.9399999999999999E-2</v>
      </c>
      <c r="O19214" s="50">
        <v>4.9399999999999999E-2</v>
      </c>
      <c r="R19214" s="59"/>
    </row>
    <row r="19215" spans="11:18" x14ac:dyDescent="0.2">
      <c r="K19215" s="17">
        <v>19206</v>
      </c>
      <c r="L19215" s="50">
        <v>1.6831659779307894E-3</v>
      </c>
      <c r="M19215" s="50">
        <v>1.6968449202406045E-3</v>
      </c>
      <c r="N19215" s="50">
        <v>5.04E-2</v>
      </c>
      <c r="O19215" s="50">
        <v>5.0799999999999998E-2</v>
      </c>
      <c r="R19215" s="59"/>
    </row>
    <row r="19216" spans="11:18" x14ac:dyDescent="0.2">
      <c r="K19216" s="17">
        <v>19207</v>
      </c>
      <c r="L19216" s="50">
        <v>1.7908172587004789E-3</v>
      </c>
      <c r="M19216" s="50">
        <v>1.8055895297930235E-3</v>
      </c>
      <c r="N19216" s="50">
        <v>5.4800000000000001E-2</v>
      </c>
      <c r="O19216" s="50">
        <v>5.5E-2</v>
      </c>
      <c r="R19216" s="59"/>
    </row>
    <row r="19217" spans="11:18" x14ac:dyDescent="0.2">
      <c r="K19217" s="17">
        <v>19208</v>
      </c>
      <c r="L19217" s="50">
        <v>1.694645032392287E-3</v>
      </c>
      <c r="M19217" s="50">
        <v>1.7084521231614169E-3</v>
      </c>
      <c r="N19217" s="50">
        <v>5.1200000000000002E-2</v>
      </c>
      <c r="O19217" s="50">
        <v>5.1400000000000001E-2</v>
      </c>
      <c r="R19217" s="59"/>
    </row>
    <row r="19218" spans="11:18" x14ac:dyDescent="0.2">
      <c r="K19218" s="17">
        <v>19209</v>
      </c>
      <c r="L19218" s="50">
        <v>1.6243762934884263E-3</v>
      </c>
      <c r="M19218" s="50">
        <v>1.6368664044907756E-3</v>
      </c>
      <c r="N19218" s="50">
        <v>4.5999999999999999E-2</v>
      </c>
      <c r="O19218" s="50">
        <v>4.6399999999999997E-2</v>
      </c>
      <c r="R19218" s="59"/>
    </row>
    <row r="19219" spans="11:18" x14ac:dyDescent="0.2">
      <c r="K19219" s="17">
        <v>19210</v>
      </c>
      <c r="L19219" s="50">
        <v>1.903881858337424E-3</v>
      </c>
      <c r="M19219" s="50">
        <v>1.9197786515605859E-3</v>
      </c>
      <c r="N19219" s="50">
        <v>5.8400000000000001E-2</v>
      </c>
      <c r="O19219" s="50">
        <v>5.9200000000000003E-2</v>
      </c>
      <c r="R19219" s="59"/>
    </row>
    <row r="19220" spans="11:18" x14ac:dyDescent="0.2">
      <c r="K19220" s="17">
        <v>19211</v>
      </c>
      <c r="L19220" s="50">
        <v>1.6640897749104773E-3</v>
      </c>
      <c r="M19220" s="50">
        <v>1.6773123889155799E-3</v>
      </c>
      <c r="N19220" s="50">
        <v>4.8800000000000003E-2</v>
      </c>
      <c r="O19220" s="50">
        <v>4.9399999999999999E-2</v>
      </c>
      <c r="R19220" s="59"/>
    </row>
    <row r="19221" spans="11:18" x14ac:dyDescent="0.2">
      <c r="K19221" s="17">
        <v>19212</v>
      </c>
      <c r="L19221" s="50">
        <v>1.834314390175098E-3</v>
      </c>
      <c r="M19221" s="50">
        <v>1.8481713650691266E-3</v>
      </c>
      <c r="N19221" s="50">
        <v>5.1200000000000002E-2</v>
      </c>
      <c r="O19221" s="50">
        <v>5.1400000000000001E-2</v>
      </c>
      <c r="R19221" s="59"/>
    </row>
    <row r="19222" spans="11:18" x14ac:dyDescent="0.2">
      <c r="K19222" s="17">
        <v>19213</v>
      </c>
      <c r="L19222" s="50">
        <v>1.9489301597665697E-3</v>
      </c>
      <c r="M19222" s="50">
        <v>1.9636400474334612E-3</v>
      </c>
      <c r="N19222" s="50">
        <v>5.4399999999999997E-2</v>
      </c>
      <c r="O19222" s="50">
        <v>5.4399999999999997E-2</v>
      </c>
      <c r="R19222" s="59"/>
    </row>
    <row r="19223" spans="11:18" x14ac:dyDescent="0.2">
      <c r="K19223" s="17">
        <v>19214</v>
      </c>
      <c r="L19223" s="50">
        <v>1.6273838335043752E-3</v>
      </c>
      <c r="M19223" s="50">
        <v>1.6411067342685893E-3</v>
      </c>
      <c r="N19223" s="50">
        <v>5.0799999999999998E-2</v>
      </c>
      <c r="O19223" s="50">
        <v>5.0999999999999997E-2</v>
      </c>
      <c r="R19223" s="59"/>
    </row>
    <row r="19224" spans="11:18" x14ac:dyDescent="0.2">
      <c r="K19224" s="17">
        <v>19215</v>
      </c>
      <c r="L19224" s="50">
        <v>1.9699069833893261E-3</v>
      </c>
      <c r="M19224" s="50">
        <v>1.9847649109539602E-3</v>
      </c>
      <c r="N19224" s="50">
        <v>5.4600000000000003E-2</v>
      </c>
      <c r="O19224" s="50">
        <v>5.5199999999999999E-2</v>
      </c>
      <c r="R19224" s="59"/>
    </row>
    <row r="19225" spans="11:18" x14ac:dyDescent="0.2">
      <c r="K19225" s="17">
        <v>19216</v>
      </c>
      <c r="L19225" s="50">
        <v>1.877648326406666E-3</v>
      </c>
      <c r="M19225" s="50">
        <v>1.892003735429698E-3</v>
      </c>
      <c r="N19225" s="50">
        <v>5.28E-2</v>
      </c>
      <c r="O19225" s="50">
        <v>5.3400000000000003E-2</v>
      </c>
      <c r="R19225" s="59"/>
    </row>
    <row r="19226" spans="11:18" x14ac:dyDescent="0.2">
      <c r="K19226" s="17">
        <v>19217</v>
      </c>
      <c r="L19226" s="50">
        <v>1.7840287779277936E-3</v>
      </c>
      <c r="M19226" s="50">
        <v>1.7977728500833423E-3</v>
      </c>
      <c r="N19226" s="50">
        <v>5.0799999999999998E-2</v>
      </c>
      <c r="O19226" s="50">
        <v>5.0999999999999997E-2</v>
      </c>
      <c r="R19226" s="59"/>
    </row>
    <row r="19227" spans="11:18" x14ac:dyDescent="0.2">
      <c r="K19227" s="17">
        <v>19218</v>
      </c>
      <c r="L19227" s="50">
        <v>1.6265883907091365E-3</v>
      </c>
      <c r="M19227" s="50">
        <v>1.6390037656573103E-3</v>
      </c>
      <c r="N19227" s="50">
        <v>4.58E-2</v>
      </c>
      <c r="O19227" s="50">
        <v>4.5999999999999999E-2</v>
      </c>
      <c r="R19227" s="59"/>
    </row>
    <row r="19228" spans="11:18" x14ac:dyDescent="0.2">
      <c r="K19228" s="17">
        <v>19219</v>
      </c>
      <c r="L19228" s="50">
        <v>1.7494751092975336E-3</v>
      </c>
      <c r="M19228" s="50">
        <v>1.7627658461775116E-3</v>
      </c>
      <c r="N19228" s="50">
        <v>4.9000000000000002E-2</v>
      </c>
      <c r="O19228" s="50">
        <v>4.9200000000000001E-2</v>
      </c>
      <c r="R19228" s="59"/>
    </row>
    <row r="19229" spans="11:18" x14ac:dyDescent="0.2">
      <c r="K19229" s="17">
        <v>19220</v>
      </c>
      <c r="L19229" s="50">
        <v>1.8489774612954978E-3</v>
      </c>
      <c r="M19229" s="50">
        <v>1.8633349155620926E-3</v>
      </c>
      <c r="N19229" s="50">
        <v>5.28E-2</v>
      </c>
      <c r="O19229" s="50">
        <v>5.3199999999999997E-2</v>
      </c>
      <c r="R19229" s="59"/>
    </row>
    <row r="19230" spans="11:18" x14ac:dyDescent="0.2">
      <c r="K19230" s="17">
        <v>19221</v>
      </c>
      <c r="L19230" s="50">
        <v>1.8578177711115888E-3</v>
      </c>
      <c r="M19230" s="50">
        <v>1.8723494631976184E-3</v>
      </c>
      <c r="N19230" s="50">
        <v>5.3800000000000001E-2</v>
      </c>
      <c r="O19230" s="50">
        <v>5.4199999999999998E-2</v>
      </c>
      <c r="R19230" s="59"/>
    </row>
    <row r="19231" spans="11:18" x14ac:dyDescent="0.2">
      <c r="K19231" s="17">
        <v>19222</v>
      </c>
      <c r="L19231" s="50">
        <v>1.5661177018193235E-3</v>
      </c>
      <c r="M19231" s="50">
        <v>1.5796454742653889E-3</v>
      </c>
      <c r="N19231" s="50">
        <v>5.0200000000000002E-2</v>
      </c>
      <c r="O19231" s="50">
        <v>5.04E-2</v>
      </c>
      <c r="R19231" s="59"/>
    </row>
    <row r="19232" spans="11:18" x14ac:dyDescent="0.2">
      <c r="K19232" s="17">
        <v>19223</v>
      </c>
      <c r="L19232" s="50">
        <v>1.406645585922282E-3</v>
      </c>
      <c r="M19232" s="50">
        <v>1.4187462502824478E-3</v>
      </c>
      <c r="N19232" s="50">
        <v>4.4999999999999998E-2</v>
      </c>
      <c r="O19232" s="50">
        <v>4.4999999999999998E-2</v>
      </c>
      <c r="R19232" s="59"/>
    </row>
    <row r="19233" spans="11:18" x14ac:dyDescent="0.2">
      <c r="K19233" s="17">
        <v>19224</v>
      </c>
      <c r="L19233" s="50">
        <v>1.584184971971441E-3</v>
      </c>
      <c r="M19233" s="50">
        <v>1.597658797565227E-3</v>
      </c>
      <c r="N19233" s="50">
        <v>0.05</v>
      </c>
      <c r="O19233" s="50">
        <v>5.04E-2</v>
      </c>
      <c r="R19233" s="59"/>
    </row>
    <row r="19234" spans="11:18" x14ac:dyDescent="0.2">
      <c r="K19234" s="17">
        <v>19225</v>
      </c>
      <c r="L19234" s="50">
        <v>1.7311656159356699E-3</v>
      </c>
      <c r="M19234" s="50">
        <v>1.7446213629185505E-3</v>
      </c>
      <c r="N19234" s="50">
        <v>4.9599999999999998E-2</v>
      </c>
      <c r="O19234" s="50">
        <v>0.05</v>
      </c>
      <c r="R19234" s="59"/>
    </row>
    <row r="19235" spans="11:18" x14ac:dyDescent="0.2">
      <c r="K19235" s="17">
        <v>19226</v>
      </c>
      <c r="L19235" s="50">
        <v>1.8880114646966713E-3</v>
      </c>
      <c r="M19235" s="50">
        <v>1.903099483926017E-3</v>
      </c>
      <c r="N19235" s="50">
        <v>5.5599999999999997E-2</v>
      </c>
      <c r="O19235" s="50">
        <v>5.6399999999999999E-2</v>
      </c>
      <c r="R19235" s="59"/>
    </row>
    <row r="19236" spans="11:18" x14ac:dyDescent="0.2">
      <c r="K19236" s="17">
        <v>19227</v>
      </c>
      <c r="L19236" s="50">
        <v>1.6291972704027928E-3</v>
      </c>
      <c r="M19236" s="50">
        <v>1.6424009806803308E-3</v>
      </c>
      <c r="N19236" s="50">
        <v>4.8800000000000003E-2</v>
      </c>
      <c r="O19236" s="50">
        <v>4.9399999999999999E-2</v>
      </c>
      <c r="R19236" s="59"/>
    </row>
    <row r="19237" spans="11:18" x14ac:dyDescent="0.2">
      <c r="K19237" s="17">
        <v>19228</v>
      </c>
      <c r="L19237" s="50">
        <v>1.6929004093288011E-3</v>
      </c>
      <c r="M19237" s="50">
        <v>1.7066986137093973E-3</v>
      </c>
      <c r="N19237" s="50">
        <v>5.1200000000000002E-2</v>
      </c>
      <c r="O19237" s="50">
        <v>5.1200000000000002E-2</v>
      </c>
      <c r="R19237" s="59"/>
    </row>
    <row r="19238" spans="11:18" x14ac:dyDescent="0.2">
      <c r="K19238" s="17">
        <v>19229</v>
      </c>
      <c r="L19238" s="50">
        <v>1.7718736267218632E-3</v>
      </c>
      <c r="M19238" s="50">
        <v>1.785563946338506E-3</v>
      </c>
      <c r="N19238" s="50">
        <v>5.0599999999999999E-2</v>
      </c>
      <c r="O19238" s="50">
        <v>5.0799999999999998E-2</v>
      </c>
      <c r="R19238" s="59"/>
    </row>
    <row r="19239" spans="11:18" x14ac:dyDescent="0.2">
      <c r="K19239" s="17">
        <v>19230</v>
      </c>
      <c r="L19239" s="50">
        <v>1.8892162062611594E-3</v>
      </c>
      <c r="M19239" s="50">
        <v>1.9040094117987799E-3</v>
      </c>
      <c r="N19239" s="50">
        <v>5.4600000000000003E-2</v>
      </c>
      <c r="O19239" s="50">
        <v>5.5E-2</v>
      </c>
      <c r="R19239" s="59"/>
    </row>
    <row r="19240" spans="11:18" x14ac:dyDescent="0.2">
      <c r="K19240" s="17">
        <v>19231</v>
      </c>
      <c r="L19240" s="50">
        <v>1.770843073446619E-3</v>
      </c>
      <c r="M19240" s="50">
        <v>1.7851896647506648E-3</v>
      </c>
      <c r="N19240" s="50">
        <v>5.3199999999999997E-2</v>
      </c>
      <c r="O19240" s="50">
        <v>5.3400000000000003E-2</v>
      </c>
      <c r="R19240" s="59"/>
    </row>
    <row r="19241" spans="11:18" x14ac:dyDescent="0.2">
      <c r="K19241" s="17">
        <v>19232</v>
      </c>
      <c r="L19241" s="50">
        <v>1.6362657841086804E-3</v>
      </c>
      <c r="M19241" s="50">
        <v>1.6492694655169597E-3</v>
      </c>
      <c r="N19241" s="50">
        <v>4.82E-2</v>
      </c>
      <c r="O19241" s="50">
        <v>4.82E-2</v>
      </c>
      <c r="R19241" s="59"/>
    </row>
    <row r="19242" spans="11:18" x14ac:dyDescent="0.2">
      <c r="K19242" s="17">
        <v>19233</v>
      </c>
      <c r="L19242" s="50">
        <v>1.6719305988855916E-3</v>
      </c>
      <c r="M19242" s="50">
        <v>1.6851895404865758E-3</v>
      </c>
      <c r="N19242" s="50">
        <v>4.8800000000000003E-2</v>
      </c>
      <c r="O19242" s="50">
        <v>4.9399999999999999E-2</v>
      </c>
      <c r="R19242" s="59"/>
    </row>
    <row r="19243" spans="11:18" x14ac:dyDescent="0.2">
      <c r="K19243" s="17">
        <v>19234</v>
      </c>
      <c r="L19243" s="50">
        <v>1.634427504514722E-3</v>
      </c>
      <c r="M19243" s="50">
        <v>1.6471774435330429E-3</v>
      </c>
      <c r="N19243" s="50">
        <v>4.7199999999999999E-2</v>
      </c>
      <c r="O19243" s="50">
        <v>4.7600000000000003E-2</v>
      </c>
      <c r="R19243" s="59"/>
    </row>
    <row r="19244" spans="11:18" x14ac:dyDescent="0.2">
      <c r="K19244" s="17">
        <v>19235</v>
      </c>
      <c r="L19244" s="50">
        <v>1.9098820356380881E-3</v>
      </c>
      <c r="M19244" s="50">
        <v>1.9235962543878505E-3</v>
      </c>
      <c r="N19244" s="50">
        <v>5.0599999999999999E-2</v>
      </c>
      <c r="O19244" s="50">
        <v>5.0599999999999999E-2</v>
      </c>
      <c r="R19244" s="59"/>
    </row>
    <row r="19245" spans="11:18" x14ac:dyDescent="0.2">
      <c r="K19245" s="17">
        <v>19236</v>
      </c>
      <c r="L19245" s="50">
        <v>1.4864732687792891E-3</v>
      </c>
      <c r="M19245" s="50">
        <v>1.4997129393726956E-3</v>
      </c>
      <c r="N19245" s="50">
        <v>4.9200000000000001E-2</v>
      </c>
      <c r="O19245" s="50">
        <v>4.9399999999999999E-2</v>
      </c>
      <c r="R19245" s="59"/>
    </row>
    <row r="19246" spans="11:18" x14ac:dyDescent="0.2">
      <c r="K19246" s="17">
        <v>19237</v>
      </c>
      <c r="L19246" s="50">
        <v>1.8980153112847216E-3</v>
      </c>
      <c r="M19246" s="50">
        <v>1.9136469957810266E-3</v>
      </c>
      <c r="N19246" s="50">
        <v>5.7799999999999997E-2</v>
      </c>
      <c r="O19246" s="50">
        <v>5.8200000000000002E-2</v>
      </c>
      <c r="R19246" s="59"/>
    </row>
    <row r="19247" spans="11:18" x14ac:dyDescent="0.2">
      <c r="K19247" s="17">
        <v>19238</v>
      </c>
      <c r="L19247" s="50">
        <v>1.5905752240303955E-3</v>
      </c>
      <c r="M19247" s="50">
        <v>1.6037269851625162E-3</v>
      </c>
      <c r="N19247" s="50">
        <v>4.8599999999999997E-2</v>
      </c>
      <c r="O19247" s="50">
        <v>4.9200000000000001E-2</v>
      </c>
      <c r="R19247" s="59"/>
    </row>
    <row r="19248" spans="11:18" x14ac:dyDescent="0.2">
      <c r="K19248" s="17">
        <v>19239</v>
      </c>
      <c r="L19248" s="50">
        <v>1.7018534197327511E-3</v>
      </c>
      <c r="M19248" s="50">
        <v>1.7156174036827728E-3</v>
      </c>
      <c r="N19248" s="50">
        <v>5.0999999999999997E-2</v>
      </c>
      <c r="O19248" s="50">
        <v>5.1400000000000001E-2</v>
      </c>
      <c r="R19248" s="59"/>
    </row>
    <row r="19249" spans="11:18" x14ac:dyDescent="0.2">
      <c r="K19249" s="17">
        <v>19240</v>
      </c>
      <c r="L19249" s="50">
        <v>1.7567802923652614E-3</v>
      </c>
      <c r="M19249" s="50">
        <v>1.7706383573166881E-3</v>
      </c>
      <c r="N19249" s="50">
        <v>5.1200000000000002E-2</v>
      </c>
      <c r="O19249" s="50">
        <v>5.1400000000000001E-2</v>
      </c>
      <c r="R19249" s="59"/>
    </row>
    <row r="19250" spans="11:18" x14ac:dyDescent="0.2">
      <c r="K19250" s="17">
        <v>19241</v>
      </c>
      <c r="L19250" s="50">
        <v>1.5510496259707901E-3</v>
      </c>
      <c r="M19250" s="50">
        <v>1.5642839900257286E-3</v>
      </c>
      <c r="N19250" s="50">
        <v>4.9200000000000001E-2</v>
      </c>
      <c r="O19250" s="50">
        <v>4.9200000000000001E-2</v>
      </c>
      <c r="R19250" s="59"/>
    </row>
    <row r="19251" spans="11:18" x14ac:dyDescent="0.2">
      <c r="K19251" s="17">
        <v>19242</v>
      </c>
      <c r="L19251" s="50">
        <v>1.7827673716906748E-3</v>
      </c>
      <c r="M19251" s="50">
        <v>1.7965950657230817E-3</v>
      </c>
      <c r="N19251" s="50">
        <v>5.1200000000000002E-2</v>
      </c>
      <c r="O19251" s="50">
        <v>5.1200000000000002E-2</v>
      </c>
      <c r="R19251" s="59"/>
    </row>
    <row r="19252" spans="11:18" x14ac:dyDescent="0.2">
      <c r="K19252" s="17">
        <v>19243</v>
      </c>
      <c r="L19252" s="50">
        <v>1.7534145171987153E-3</v>
      </c>
      <c r="M19252" s="50">
        <v>1.7674489924498203E-3</v>
      </c>
      <c r="N19252" s="50">
        <v>5.1999999999999998E-2</v>
      </c>
      <c r="O19252" s="50">
        <v>5.2200000000000003E-2</v>
      </c>
      <c r="R19252" s="59"/>
    </row>
    <row r="19253" spans="11:18" x14ac:dyDescent="0.2">
      <c r="K19253" s="17">
        <v>19244</v>
      </c>
      <c r="L19253" s="50">
        <v>1.5001396090001389E-3</v>
      </c>
      <c r="M19253" s="50">
        <v>1.5125680885477656E-3</v>
      </c>
      <c r="N19253" s="50">
        <v>4.58E-2</v>
      </c>
      <c r="O19253" s="50">
        <v>4.6199999999999998E-2</v>
      </c>
      <c r="R19253" s="59"/>
    </row>
    <row r="19254" spans="11:18" x14ac:dyDescent="0.2">
      <c r="K19254" s="17">
        <v>19245</v>
      </c>
      <c r="L19254" s="50">
        <v>1.7620618407714044E-3</v>
      </c>
      <c r="M19254" s="50">
        <v>1.7755554629938558E-3</v>
      </c>
      <c r="N19254" s="50">
        <v>4.9599999999999998E-2</v>
      </c>
      <c r="O19254" s="50">
        <v>5.0200000000000002E-2</v>
      </c>
      <c r="R19254" s="59"/>
    </row>
    <row r="19255" spans="11:18" x14ac:dyDescent="0.2">
      <c r="K19255" s="17">
        <v>19246</v>
      </c>
      <c r="L19255" s="50">
        <v>1.9683238395310702E-3</v>
      </c>
      <c r="M19255" s="50">
        <v>1.9833181325913606E-3</v>
      </c>
      <c r="N19255" s="50">
        <v>5.5399999999999998E-2</v>
      </c>
      <c r="O19255" s="50">
        <v>5.5599999999999997E-2</v>
      </c>
      <c r="R19255" s="59"/>
    </row>
    <row r="19256" spans="11:18" x14ac:dyDescent="0.2">
      <c r="K19256" s="17">
        <v>19247</v>
      </c>
      <c r="L19256" s="50">
        <v>1.7147273580798647E-3</v>
      </c>
      <c r="M19256" s="50">
        <v>1.7287518607371865E-3</v>
      </c>
      <c r="N19256" s="50">
        <v>5.1799999999999999E-2</v>
      </c>
      <c r="O19256" s="50">
        <v>5.2200000000000003E-2</v>
      </c>
      <c r="R19256" s="59"/>
    </row>
    <row r="19257" spans="11:18" x14ac:dyDescent="0.2">
      <c r="K19257" s="17">
        <v>19248</v>
      </c>
      <c r="L19257" s="50">
        <v>1.4779488811950444E-3</v>
      </c>
      <c r="M19257" s="50">
        <v>1.4908382084322109E-3</v>
      </c>
      <c r="N19257" s="50">
        <v>4.7800000000000002E-2</v>
      </c>
      <c r="O19257" s="50">
        <v>4.82E-2</v>
      </c>
      <c r="R19257" s="59"/>
    </row>
    <row r="19258" spans="11:18" x14ac:dyDescent="0.2">
      <c r="K19258" s="17">
        <v>19249</v>
      </c>
      <c r="L19258" s="50">
        <v>1.7143235729547999E-3</v>
      </c>
      <c r="M19258" s="50">
        <v>1.7292336279888406E-3</v>
      </c>
      <c r="N19258" s="50">
        <v>5.5199999999999999E-2</v>
      </c>
      <c r="O19258" s="50">
        <v>5.5800000000000002E-2</v>
      </c>
      <c r="R19258" s="59"/>
    </row>
    <row r="19259" spans="11:18" x14ac:dyDescent="0.2">
      <c r="K19259" s="17">
        <v>19250</v>
      </c>
      <c r="L19259" s="50">
        <v>1.4979096957624804E-3</v>
      </c>
      <c r="M19259" s="50">
        <v>1.5112307416585041E-3</v>
      </c>
      <c r="N19259" s="50">
        <v>4.9599999999999998E-2</v>
      </c>
      <c r="O19259" s="50">
        <v>4.9799999999999997E-2</v>
      </c>
      <c r="R19259" s="59"/>
    </row>
    <row r="19260" spans="11:18" x14ac:dyDescent="0.2">
      <c r="K19260" s="17">
        <v>19251</v>
      </c>
      <c r="L19260" s="50">
        <v>1.7658990477252671E-3</v>
      </c>
      <c r="M19260" s="50">
        <v>1.7799677749659726E-3</v>
      </c>
      <c r="N19260" s="50">
        <v>5.16E-2</v>
      </c>
      <c r="O19260" s="50">
        <v>5.2999999999999999E-2</v>
      </c>
      <c r="R19260" s="59"/>
    </row>
    <row r="19261" spans="11:18" x14ac:dyDescent="0.2">
      <c r="K19261" s="17">
        <v>19252</v>
      </c>
      <c r="L19261" s="50">
        <v>1.8530748184982166E-3</v>
      </c>
      <c r="M19261" s="50">
        <v>1.8668605471995785E-3</v>
      </c>
      <c r="N19261" s="50">
        <v>5.0799999999999998E-2</v>
      </c>
      <c r="O19261" s="50">
        <v>5.0999999999999997E-2</v>
      </c>
      <c r="R19261" s="59"/>
    </row>
    <row r="19262" spans="11:18" x14ac:dyDescent="0.2">
      <c r="K19262" s="17">
        <v>19253</v>
      </c>
      <c r="L19262" s="50">
        <v>1.771241844519323E-3</v>
      </c>
      <c r="M19262" s="50">
        <v>1.7858416949155774E-3</v>
      </c>
      <c r="N19262" s="50">
        <v>5.4199999999999998E-2</v>
      </c>
      <c r="O19262" s="50">
        <v>5.4199999999999998E-2</v>
      </c>
      <c r="R19262" s="59"/>
    </row>
    <row r="19263" spans="11:18" x14ac:dyDescent="0.2">
      <c r="K19263" s="17">
        <v>19254</v>
      </c>
      <c r="L19263" s="50">
        <v>1.3749728104757385E-3</v>
      </c>
      <c r="M19263" s="50">
        <v>1.3862185625197249E-3</v>
      </c>
      <c r="N19263" s="50">
        <v>4.1200000000000001E-2</v>
      </c>
      <c r="O19263" s="50">
        <v>4.1799999999999997E-2</v>
      </c>
      <c r="R19263" s="59"/>
    </row>
    <row r="19264" spans="11:18" x14ac:dyDescent="0.2">
      <c r="K19264" s="17">
        <v>19255</v>
      </c>
      <c r="L19264" s="50">
        <v>1.8692663825985232E-3</v>
      </c>
      <c r="M19264" s="50">
        <v>1.8837432118494445E-3</v>
      </c>
      <c r="N19264" s="50">
        <v>5.3600000000000002E-2</v>
      </c>
      <c r="O19264" s="50">
        <v>5.3600000000000002E-2</v>
      </c>
      <c r="R19264" s="59"/>
    </row>
    <row r="19265" spans="11:18" x14ac:dyDescent="0.2">
      <c r="K19265" s="17">
        <v>19256</v>
      </c>
      <c r="L19265" s="50">
        <v>2.0937855325186814E-3</v>
      </c>
      <c r="M19265" s="50">
        <v>2.1085693307816653E-3</v>
      </c>
      <c r="N19265" s="50">
        <v>5.4199999999999998E-2</v>
      </c>
      <c r="O19265" s="50">
        <v>5.4800000000000001E-2</v>
      </c>
      <c r="R19265" s="59"/>
    </row>
    <row r="19266" spans="11:18" x14ac:dyDescent="0.2">
      <c r="K19266" s="17">
        <v>19257</v>
      </c>
      <c r="L19266" s="50">
        <v>1.8599462636252361E-3</v>
      </c>
      <c r="M19266" s="50">
        <v>1.8738958136893E-3</v>
      </c>
      <c r="N19266" s="50">
        <v>5.1400000000000001E-2</v>
      </c>
      <c r="O19266" s="50">
        <v>5.1799999999999999E-2</v>
      </c>
      <c r="R19266" s="59"/>
    </row>
    <row r="19267" spans="11:18" x14ac:dyDescent="0.2">
      <c r="K19267" s="17">
        <v>19258</v>
      </c>
      <c r="L19267" s="50">
        <v>1.6859073451934361E-3</v>
      </c>
      <c r="M19267" s="50">
        <v>1.7003194605040115E-3</v>
      </c>
      <c r="N19267" s="50">
        <v>5.3400000000000003E-2</v>
      </c>
      <c r="O19267" s="50">
        <v>5.3800000000000001E-2</v>
      </c>
      <c r="R19267" s="59"/>
    </row>
    <row r="19268" spans="11:18" x14ac:dyDescent="0.2">
      <c r="K19268" s="17">
        <v>19259</v>
      </c>
      <c r="L19268" s="50">
        <v>1.6255992543175442E-3</v>
      </c>
      <c r="M19268" s="50">
        <v>1.6395822908854222E-3</v>
      </c>
      <c r="N19268" s="50">
        <v>5.1999999999999998E-2</v>
      </c>
      <c r="O19268" s="50">
        <v>5.1999999999999998E-2</v>
      </c>
      <c r="R19268" s="59"/>
    </row>
    <row r="19269" spans="11:18" x14ac:dyDescent="0.2">
      <c r="K19269" s="17">
        <v>19260</v>
      </c>
      <c r="L19269" s="50">
        <v>1.7808320266205688E-3</v>
      </c>
      <c r="M19269" s="50">
        <v>1.7948309985364986E-3</v>
      </c>
      <c r="N19269" s="50">
        <v>5.16E-2</v>
      </c>
      <c r="O19269" s="50">
        <v>5.2200000000000003E-2</v>
      </c>
      <c r="R19269" s="59"/>
    </row>
    <row r="19270" spans="11:18" x14ac:dyDescent="0.2">
      <c r="K19270" s="17">
        <v>19261</v>
      </c>
      <c r="L19270" s="50">
        <v>1.5702632471302428E-3</v>
      </c>
      <c r="M19270" s="50">
        <v>1.5835510035947049E-3</v>
      </c>
      <c r="N19270" s="50">
        <v>4.9200000000000001E-2</v>
      </c>
      <c r="O19270" s="50">
        <v>4.9599999999999998E-2</v>
      </c>
      <c r="R19270" s="59"/>
    </row>
    <row r="19271" spans="11:18" x14ac:dyDescent="0.2">
      <c r="K19271" s="17">
        <v>19262</v>
      </c>
      <c r="L19271" s="50">
        <v>1.8249936899034157E-3</v>
      </c>
      <c r="M19271" s="50">
        <v>1.83943722900212E-3</v>
      </c>
      <c r="N19271" s="50">
        <v>5.3400000000000003E-2</v>
      </c>
      <c r="O19271" s="50">
        <v>5.3800000000000001E-2</v>
      </c>
      <c r="R19271" s="59"/>
    </row>
    <row r="19272" spans="11:18" x14ac:dyDescent="0.2">
      <c r="K19272" s="17">
        <v>19263</v>
      </c>
      <c r="L19272" s="50">
        <v>1.7849120979778676E-3</v>
      </c>
      <c r="M19272" s="50">
        <v>1.7996198926974003E-3</v>
      </c>
      <c r="N19272" s="50">
        <v>5.4600000000000003E-2</v>
      </c>
      <c r="O19272" s="50">
        <v>5.4600000000000003E-2</v>
      </c>
      <c r="R19272" s="59"/>
    </row>
    <row r="19273" spans="11:18" x14ac:dyDescent="0.2">
      <c r="K19273" s="17">
        <v>19264</v>
      </c>
      <c r="L19273" s="50">
        <v>1.744167217602072E-3</v>
      </c>
      <c r="M19273" s="50">
        <v>1.7585776782681908E-3</v>
      </c>
      <c r="N19273" s="50">
        <v>5.3400000000000003E-2</v>
      </c>
      <c r="O19273" s="50">
        <v>5.3600000000000002E-2</v>
      </c>
      <c r="R19273" s="59"/>
    </row>
    <row r="19274" spans="11:18" x14ac:dyDescent="0.2">
      <c r="K19274" s="17">
        <v>19265</v>
      </c>
      <c r="L19274" s="50">
        <v>1.7608969169133023E-3</v>
      </c>
      <c r="M19274" s="50">
        <v>1.7752660038902537E-3</v>
      </c>
      <c r="N19274" s="50">
        <v>5.2999999999999999E-2</v>
      </c>
      <c r="O19274" s="50">
        <v>5.3600000000000002E-2</v>
      </c>
      <c r="R19274" s="59"/>
    </row>
    <row r="19275" spans="11:18" x14ac:dyDescent="0.2">
      <c r="K19275" s="17">
        <v>19266</v>
      </c>
      <c r="L19275" s="50">
        <v>1.6963164250713241E-3</v>
      </c>
      <c r="M19275" s="50">
        <v>1.708460415069435E-3</v>
      </c>
      <c r="N19275" s="50">
        <v>4.48E-2</v>
      </c>
      <c r="O19275" s="50">
        <v>4.48E-2</v>
      </c>
      <c r="R19275" s="59"/>
    </row>
    <row r="19276" spans="11:18" x14ac:dyDescent="0.2">
      <c r="K19276" s="17">
        <v>19267</v>
      </c>
      <c r="L19276" s="50">
        <v>1.8725446974972651E-3</v>
      </c>
      <c r="M19276" s="50">
        <v>1.8874247177382167E-3</v>
      </c>
      <c r="N19276" s="50">
        <v>5.4800000000000001E-2</v>
      </c>
      <c r="O19276" s="50">
        <v>5.5399999999999998E-2</v>
      </c>
      <c r="R19276" s="59"/>
    </row>
    <row r="19277" spans="11:18" x14ac:dyDescent="0.2">
      <c r="K19277" s="17">
        <v>19268</v>
      </c>
      <c r="L19277" s="50">
        <v>1.5525925391937923E-3</v>
      </c>
      <c r="M19277" s="50">
        <v>1.5656722218642136E-3</v>
      </c>
      <c r="N19277" s="50">
        <v>4.8599999999999997E-2</v>
      </c>
      <c r="O19277" s="50">
        <v>4.8599999999999997E-2</v>
      </c>
      <c r="R19277" s="59"/>
    </row>
    <row r="19278" spans="11:18" x14ac:dyDescent="0.2">
      <c r="K19278" s="17">
        <v>19269</v>
      </c>
      <c r="L19278" s="50">
        <v>1.8204474895406936E-3</v>
      </c>
      <c r="M19278" s="50">
        <v>1.8347634171381256E-3</v>
      </c>
      <c r="N19278" s="50">
        <v>5.28E-2</v>
      </c>
      <c r="O19278" s="50">
        <v>5.3199999999999997E-2</v>
      </c>
      <c r="R19278" s="59"/>
    </row>
    <row r="19279" spans="11:18" x14ac:dyDescent="0.2">
      <c r="K19279" s="17">
        <v>19270</v>
      </c>
      <c r="L19279" s="50">
        <v>1.849815338118097E-3</v>
      </c>
      <c r="M19279" s="50">
        <v>1.8633162274313815E-3</v>
      </c>
      <c r="N19279" s="50">
        <v>4.9599999999999998E-2</v>
      </c>
      <c r="O19279" s="50">
        <v>5.0200000000000002E-2</v>
      </c>
      <c r="R19279" s="59"/>
    </row>
    <row r="19280" spans="11:18" x14ac:dyDescent="0.2">
      <c r="K19280" s="17">
        <v>19271</v>
      </c>
      <c r="L19280" s="50">
        <v>1.7991275383396719E-3</v>
      </c>
      <c r="M19280" s="50">
        <v>1.8137767241035903E-3</v>
      </c>
      <c r="N19280" s="50">
        <v>5.3999999999999999E-2</v>
      </c>
      <c r="O19280" s="50">
        <v>5.4800000000000001E-2</v>
      </c>
      <c r="R19280" s="59"/>
    </row>
    <row r="19281" spans="11:18" x14ac:dyDescent="0.2">
      <c r="K19281" s="17">
        <v>19272</v>
      </c>
      <c r="L19281" s="50">
        <v>1.489011752576894E-3</v>
      </c>
      <c r="M19281" s="50">
        <v>1.502046705280266E-3</v>
      </c>
      <c r="N19281" s="50">
        <v>4.82E-2</v>
      </c>
      <c r="O19281" s="50">
        <v>4.8599999999999997E-2</v>
      </c>
      <c r="R19281" s="59"/>
    </row>
    <row r="19282" spans="11:18" x14ac:dyDescent="0.2">
      <c r="K19282" s="17">
        <v>19273</v>
      </c>
      <c r="L19282" s="50">
        <v>1.5932047771535171E-3</v>
      </c>
      <c r="M19282" s="50">
        <v>1.6066004653824966E-3</v>
      </c>
      <c r="N19282" s="50">
        <v>4.9599999999999998E-2</v>
      </c>
      <c r="O19282" s="50">
        <v>0.05</v>
      </c>
      <c r="R19282" s="59"/>
    </row>
    <row r="19283" spans="11:18" x14ac:dyDescent="0.2">
      <c r="K19283" s="17">
        <v>19274</v>
      </c>
      <c r="L19283" s="50">
        <v>1.7187130916723678E-3</v>
      </c>
      <c r="M19283" s="50">
        <v>1.7324149529453284E-3</v>
      </c>
      <c r="N19283" s="50">
        <v>5.0599999999999999E-2</v>
      </c>
      <c r="O19283" s="50">
        <v>5.0799999999999998E-2</v>
      </c>
      <c r="R19283" s="59"/>
    </row>
    <row r="19284" spans="11:18" x14ac:dyDescent="0.2">
      <c r="K19284" s="17">
        <v>19275</v>
      </c>
      <c r="L19284" s="50">
        <v>1.7318418916814743E-3</v>
      </c>
      <c r="M19284" s="50">
        <v>1.7454052908817594E-3</v>
      </c>
      <c r="N19284" s="50">
        <v>5.0200000000000002E-2</v>
      </c>
      <c r="O19284" s="50">
        <v>5.04E-2</v>
      </c>
      <c r="R19284" s="59"/>
    </row>
    <row r="19285" spans="11:18" x14ac:dyDescent="0.2">
      <c r="K19285" s="17">
        <v>19276</v>
      </c>
      <c r="L19285" s="50">
        <v>1.5666888924177978E-3</v>
      </c>
      <c r="M19285" s="50">
        <v>1.5808334891240984E-3</v>
      </c>
      <c r="N19285" s="50">
        <v>5.2400000000000002E-2</v>
      </c>
      <c r="O19285" s="50">
        <v>5.28E-2</v>
      </c>
      <c r="R19285" s="59"/>
    </row>
    <row r="19286" spans="11:18" x14ac:dyDescent="0.2">
      <c r="K19286" s="17">
        <v>19277</v>
      </c>
      <c r="L19286" s="50">
        <v>1.7860781604786943E-3</v>
      </c>
      <c r="M19286" s="50">
        <v>1.8002768457751233E-3</v>
      </c>
      <c r="N19286" s="50">
        <v>5.2600000000000001E-2</v>
      </c>
      <c r="O19286" s="50">
        <v>5.28E-2</v>
      </c>
      <c r="R19286" s="59"/>
    </row>
    <row r="19287" spans="11:18" x14ac:dyDescent="0.2">
      <c r="K19287" s="17">
        <v>19278</v>
      </c>
      <c r="L19287" s="50">
        <v>1.9240044507125419E-3</v>
      </c>
      <c r="M19287" s="50">
        <v>1.938285749558755E-3</v>
      </c>
      <c r="N19287" s="50">
        <v>5.2400000000000002E-2</v>
      </c>
      <c r="O19287" s="50">
        <v>5.3199999999999997E-2</v>
      </c>
      <c r="R19287" s="59"/>
    </row>
    <row r="19288" spans="11:18" x14ac:dyDescent="0.2">
      <c r="K19288" s="17">
        <v>19279</v>
      </c>
      <c r="L19288" s="50">
        <v>1.3650532007289846E-3</v>
      </c>
      <c r="M19288" s="50">
        <v>1.3767105935029139E-3</v>
      </c>
      <c r="N19288" s="50">
        <v>4.3200000000000002E-2</v>
      </c>
      <c r="O19288" s="50">
        <v>4.3799999999999999E-2</v>
      </c>
      <c r="R19288" s="59"/>
    </row>
    <row r="19289" spans="11:18" x14ac:dyDescent="0.2">
      <c r="K19289" s="17">
        <v>19280</v>
      </c>
      <c r="L19289" s="50">
        <v>1.6724240796499473E-3</v>
      </c>
      <c r="M19289" s="50">
        <v>1.6861638355372824E-3</v>
      </c>
      <c r="N19289" s="50">
        <v>5.0999999999999997E-2</v>
      </c>
      <c r="O19289" s="50">
        <v>5.0999999999999997E-2</v>
      </c>
      <c r="R19289" s="59"/>
    </row>
    <row r="19290" spans="11:18" x14ac:dyDescent="0.2">
      <c r="K19290" s="17">
        <v>19281</v>
      </c>
      <c r="L19290" s="50">
        <v>1.6600701463918084E-3</v>
      </c>
      <c r="M19290" s="50">
        <v>1.6735313834626948E-3</v>
      </c>
      <c r="N19290" s="50">
        <v>4.9599999999999998E-2</v>
      </c>
      <c r="O19290" s="50">
        <v>0.05</v>
      </c>
      <c r="R19290" s="59"/>
    </row>
    <row r="19291" spans="11:18" x14ac:dyDescent="0.2">
      <c r="K19291" s="17">
        <v>19282</v>
      </c>
      <c r="L19291" s="50">
        <v>1.8206031289105062E-3</v>
      </c>
      <c r="M19291" s="50">
        <v>1.8355812817126246E-3</v>
      </c>
      <c r="N19291" s="50">
        <v>5.5599999999999997E-2</v>
      </c>
      <c r="O19291" s="50">
        <v>5.5599999999999997E-2</v>
      </c>
      <c r="R19291" s="59"/>
    </row>
    <row r="19292" spans="11:18" x14ac:dyDescent="0.2">
      <c r="K19292" s="17">
        <v>19283</v>
      </c>
      <c r="L19292" s="50">
        <v>1.6779925798605991E-3</v>
      </c>
      <c r="M19292" s="50">
        <v>1.691889350727585E-3</v>
      </c>
      <c r="N19292" s="50">
        <v>5.16E-2</v>
      </c>
      <c r="O19292" s="50">
        <v>5.16E-2</v>
      </c>
      <c r="R19292" s="59"/>
    </row>
    <row r="19293" spans="11:18" x14ac:dyDescent="0.2">
      <c r="K19293" s="17">
        <v>19284</v>
      </c>
      <c r="L19293" s="50">
        <v>1.558007457477309E-3</v>
      </c>
      <c r="M19293" s="50">
        <v>1.5712900914408555E-3</v>
      </c>
      <c r="N19293" s="50">
        <v>4.9200000000000001E-2</v>
      </c>
      <c r="O19293" s="50">
        <v>4.9399999999999999E-2</v>
      </c>
      <c r="R19293" s="59"/>
    </row>
    <row r="19294" spans="11:18" x14ac:dyDescent="0.2">
      <c r="K19294" s="17">
        <v>19285</v>
      </c>
      <c r="L19294" s="50">
        <v>1.8818955327007637E-3</v>
      </c>
      <c r="M19294" s="50">
        <v>1.8964282354097246E-3</v>
      </c>
      <c r="N19294" s="50">
        <v>5.3800000000000001E-2</v>
      </c>
      <c r="O19294" s="50">
        <v>5.3800000000000001E-2</v>
      </c>
      <c r="R19294" s="59"/>
    </row>
    <row r="19295" spans="11:18" x14ac:dyDescent="0.2">
      <c r="K19295" s="17">
        <v>19286</v>
      </c>
      <c r="L19295" s="50">
        <v>1.9435802777464659E-3</v>
      </c>
      <c r="M19295" s="50">
        <v>1.9582156867617344E-3</v>
      </c>
      <c r="N19295" s="50">
        <v>5.3999999999999999E-2</v>
      </c>
      <c r="O19295" s="50">
        <v>5.4399999999999997E-2</v>
      </c>
      <c r="R19295" s="59"/>
    </row>
    <row r="19296" spans="11:18" x14ac:dyDescent="0.2">
      <c r="K19296" s="17">
        <v>19287</v>
      </c>
      <c r="L19296" s="50">
        <v>1.8620689376549716E-3</v>
      </c>
      <c r="M19296" s="50">
        <v>1.8773193435206806E-3</v>
      </c>
      <c r="N19296" s="50">
        <v>5.6599999999999998E-2</v>
      </c>
      <c r="O19296" s="50">
        <v>5.6599999999999998E-2</v>
      </c>
      <c r="R19296" s="59"/>
    </row>
    <row r="19297" spans="11:18" x14ac:dyDescent="0.2">
      <c r="K19297" s="17">
        <v>19288</v>
      </c>
      <c r="L19297" s="50">
        <v>1.4845350386624191E-3</v>
      </c>
      <c r="M19297" s="50">
        <v>1.4976321733077386E-3</v>
      </c>
      <c r="N19297" s="50">
        <v>4.8599999999999997E-2</v>
      </c>
      <c r="O19297" s="50">
        <v>4.8800000000000003E-2</v>
      </c>
      <c r="R19297" s="59"/>
    </row>
    <row r="19298" spans="11:18" x14ac:dyDescent="0.2">
      <c r="K19298" s="17">
        <v>19289</v>
      </c>
      <c r="L19298" s="50">
        <v>1.5566263182441348E-3</v>
      </c>
      <c r="M19298" s="50">
        <v>1.5691774261348437E-3</v>
      </c>
      <c r="N19298" s="50">
        <v>4.6399999999999997E-2</v>
      </c>
      <c r="O19298" s="50">
        <v>4.6600000000000003E-2</v>
      </c>
      <c r="R19298" s="59"/>
    </row>
    <row r="19299" spans="11:18" x14ac:dyDescent="0.2">
      <c r="K19299" s="17">
        <v>19290</v>
      </c>
      <c r="L19299" s="50">
        <v>1.8448067416831151E-3</v>
      </c>
      <c r="M19299" s="50">
        <v>1.8591503485666631E-3</v>
      </c>
      <c r="N19299" s="50">
        <v>5.2999999999999999E-2</v>
      </c>
      <c r="O19299" s="50">
        <v>5.3400000000000003E-2</v>
      </c>
      <c r="R19299" s="59"/>
    </row>
    <row r="19300" spans="11:18" x14ac:dyDescent="0.2">
      <c r="K19300" s="17">
        <v>19291</v>
      </c>
      <c r="L19300" s="50">
        <v>1.7178479249152926E-3</v>
      </c>
      <c r="M19300" s="50">
        <v>1.7322692857011646E-3</v>
      </c>
      <c r="N19300" s="50">
        <v>5.3199999999999997E-2</v>
      </c>
      <c r="O19300" s="50">
        <v>5.3800000000000001E-2</v>
      </c>
      <c r="R19300" s="59"/>
    </row>
    <row r="19301" spans="11:18" x14ac:dyDescent="0.2">
      <c r="K19301" s="17">
        <v>19292</v>
      </c>
      <c r="L19301" s="50">
        <v>2.0996208165416212E-3</v>
      </c>
      <c r="M19301" s="50">
        <v>2.1157081420484459E-3</v>
      </c>
      <c r="N19301" s="50">
        <v>5.9400000000000001E-2</v>
      </c>
      <c r="O19301" s="50">
        <v>5.96E-2</v>
      </c>
      <c r="R19301" s="59"/>
    </row>
    <row r="19302" spans="11:18" x14ac:dyDescent="0.2">
      <c r="K19302" s="17">
        <v>19293</v>
      </c>
      <c r="L19302" s="50">
        <v>1.7683772689491739E-3</v>
      </c>
      <c r="M19302" s="50">
        <v>1.7818130041893255E-3</v>
      </c>
      <c r="N19302" s="50">
        <v>4.9399999999999999E-2</v>
      </c>
      <c r="O19302" s="50">
        <v>0.05</v>
      </c>
      <c r="R19302" s="59"/>
    </row>
    <row r="19303" spans="11:18" x14ac:dyDescent="0.2">
      <c r="K19303" s="17">
        <v>19294</v>
      </c>
      <c r="L19303" s="50">
        <v>1.7680681486358179E-3</v>
      </c>
      <c r="M19303" s="50">
        <v>1.7822123612908595E-3</v>
      </c>
      <c r="N19303" s="50">
        <v>5.2200000000000003E-2</v>
      </c>
      <c r="O19303" s="50">
        <v>5.2600000000000001E-2</v>
      </c>
      <c r="R19303" s="59"/>
    </row>
    <row r="19304" spans="11:18" x14ac:dyDescent="0.2">
      <c r="K19304" s="17">
        <v>19295</v>
      </c>
      <c r="L19304" s="50">
        <v>1.79360146789842E-3</v>
      </c>
      <c r="M19304" s="50">
        <v>1.8073230901929484E-3</v>
      </c>
      <c r="N19304" s="50">
        <v>5.0599999999999999E-2</v>
      </c>
      <c r="O19304" s="50">
        <v>5.0999999999999997E-2</v>
      </c>
      <c r="R19304" s="59"/>
    </row>
    <row r="19305" spans="11:18" x14ac:dyDescent="0.2">
      <c r="K19305" s="17">
        <v>19296</v>
      </c>
      <c r="L19305" s="50">
        <v>1.7826787386541281E-3</v>
      </c>
      <c r="M19305" s="50">
        <v>1.7962487621488556E-3</v>
      </c>
      <c r="N19305" s="50">
        <v>0.05</v>
      </c>
      <c r="O19305" s="50">
        <v>5.0599999999999999E-2</v>
      </c>
      <c r="R19305" s="59"/>
    </row>
    <row r="19306" spans="11:18" x14ac:dyDescent="0.2">
      <c r="K19306" s="17">
        <v>19297</v>
      </c>
      <c r="L19306" s="50">
        <v>1.5961201307921529E-3</v>
      </c>
      <c r="M19306" s="50">
        <v>1.6092783855827018E-3</v>
      </c>
      <c r="N19306" s="50">
        <v>4.8599999999999997E-2</v>
      </c>
      <c r="O19306" s="50">
        <v>4.9000000000000002E-2</v>
      </c>
      <c r="R19306" s="59"/>
    </row>
    <row r="19307" spans="11:18" x14ac:dyDescent="0.2">
      <c r="K19307" s="17">
        <v>19298</v>
      </c>
      <c r="L19307" s="50">
        <v>1.729089468242477E-3</v>
      </c>
      <c r="M19307" s="50">
        <v>1.7426926310678895E-3</v>
      </c>
      <c r="N19307" s="50">
        <v>5.04E-2</v>
      </c>
      <c r="O19307" s="50">
        <v>5.04E-2</v>
      </c>
      <c r="R19307" s="59"/>
    </row>
    <row r="19308" spans="11:18" x14ac:dyDescent="0.2">
      <c r="K19308" s="17">
        <v>19299</v>
      </c>
      <c r="L19308" s="50">
        <v>1.5656765926170433E-3</v>
      </c>
      <c r="M19308" s="50">
        <v>1.5789050339336448E-3</v>
      </c>
      <c r="N19308" s="50">
        <v>4.8800000000000003E-2</v>
      </c>
      <c r="O19308" s="50">
        <v>4.9399999999999999E-2</v>
      </c>
      <c r="R19308" s="59"/>
    </row>
    <row r="19309" spans="11:18" x14ac:dyDescent="0.2">
      <c r="K19309" s="17">
        <v>19300</v>
      </c>
      <c r="L19309" s="50">
        <v>1.8803083668380302E-3</v>
      </c>
      <c r="M19309" s="50">
        <v>1.8942260730078961E-3</v>
      </c>
      <c r="N19309" s="50">
        <v>5.1200000000000002E-2</v>
      </c>
      <c r="O19309" s="50">
        <v>5.16E-2</v>
      </c>
      <c r="R19309" s="59"/>
    </row>
    <row r="19310" spans="11:18" x14ac:dyDescent="0.2">
      <c r="K19310" s="17">
        <v>19301</v>
      </c>
      <c r="L19310" s="50">
        <v>1.4229040216320989E-3</v>
      </c>
      <c r="M19310" s="50">
        <v>1.4356172641988524E-3</v>
      </c>
      <c r="N19310" s="50">
        <v>4.7199999999999999E-2</v>
      </c>
      <c r="O19310" s="50">
        <v>4.7399999999999998E-2</v>
      </c>
      <c r="R19310" s="59"/>
    </row>
    <row r="19311" spans="11:18" x14ac:dyDescent="0.2">
      <c r="K19311" s="17">
        <v>19302</v>
      </c>
      <c r="L19311" s="50">
        <v>1.7293904197803482E-3</v>
      </c>
      <c r="M19311" s="50">
        <v>1.7437242241091333E-3</v>
      </c>
      <c r="N19311" s="50">
        <v>5.2999999999999999E-2</v>
      </c>
      <c r="O19311" s="50">
        <v>5.3400000000000003E-2</v>
      </c>
      <c r="R19311" s="59"/>
    </row>
    <row r="19312" spans="11:18" x14ac:dyDescent="0.2">
      <c r="K19312" s="17">
        <v>19303</v>
      </c>
      <c r="L19312" s="50">
        <v>2.0163678987123812E-3</v>
      </c>
      <c r="M19312" s="50">
        <v>2.0313068328469074E-3</v>
      </c>
      <c r="N19312" s="50">
        <v>5.5199999999999999E-2</v>
      </c>
      <c r="O19312" s="50">
        <v>5.5199999999999999E-2</v>
      </c>
      <c r="R19312" s="59"/>
    </row>
    <row r="19313" spans="11:18" x14ac:dyDescent="0.2">
      <c r="K19313" s="17">
        <v>19304</v>
      </c>
      <c r="L19313" s="50">
        <v>1.7824193008303553E-3</v>
      </c>
      <c r="M19313" s="50">
        <v>1.7960339669020537E-3</v>
      </c>
      <c r="N19313" s="50">
        <v>5.0200000000000002E-2</v>
      </c>
      <c r="O19313" s="50">
        <v>5.04E-2</v>
      </c>
      <c r="R19313" s="59"/>
    </row>
    <row r="19314" spans="11:18" x14ac:dyDescent="0.2">
      <c r="K19314" s="17">
        <v>19305</v>
      </c>
      <c r="L19314" s="50">
        <v>1.3819129079596737E-3</v>
      </c>
      <c r="M19314" s="50">
        <v>1.3938316070880375E-3</v>
      </c>
      <c r="N19314" s="50">
        <v>4.3999999999999997E-2</v>
      </c>
      <c r="O19314" s="50">
        <v>4.4600000000000001E-2</v>
      </c>
      <c r="R19314" s="59"/>
    </row>
    <row r="19315" spans="11:18" x14ac:dyDescent="0.2">
      <c r="K19315" s="17">
        <v>19306</v>
      </c>
      <c r="L19315" s="50">
        <v>1.775248018611719E-3</v>
      </c>
      <c r="M19315" s="50">
        <v>1.7888479793693797E-3</v>
      </c>
      <c r="N19315" s="50">
        <v>0.05</v>
      </c>
      <c r="O19315" s="50">
        <v>5.0799999999999998E-2</v>
      </c>
      <c r="R19315" s="59"/>
    </row>
    <row r="19316" spans="11:18" x14ac:dyDescent="0.2">
      <c r="K19316" s="17">
        <v>19307</v>
      </c>
      <c r="L19316" s="50">
        <v>1.974834483445639E-3</v>
      </c>
      <c r="M19316" s="50">
        <v>1.9901135324316382E-3</v>
      </c>
      <c r="N19316" s="50">
        <v>5.6399999999999999E-2</v>
      </c>
      <c r="O19316" s="50">
        <v>5.6599999999999998E-2</v>
      </c>
      <c r="R19316" s="59"/>
    </row>
    <row r="19317" spans="11:18" x14ac:dyDescent="0.2">
      <c r="K19317" s="17">
        <v>19308</v>
      </c>
      <c r="L19317" s="50">
        <v>1.6403798872518202E-3</v>
      </c>
      <c r="M19317" s="50">
        <v>1.6541069222576451E-3</v>
      </c>
      <c r="N19317" s="50">
        <v>5.0599999999999999E-2</v>
      </c>
      <c r="O19317" s="50">
        <v>5.1400000000000001E-2</v>
      </c>
      <c r="R19317" s="59"/>
    </row>
    <row r="19318" spans="11:18" x14ac:dyDescent="0.2">
      <c r="K19318" s="17">
        <v>19309</v>
      </c>
      <c r="L19318" s="50">
        <v>1.7063499835783841E-3</v>
      </c>
      <c r="M19318" s="50">
        <v>1.7210178184348835E-3</v>
      </c>
      <c r="N19318" s="50">
        <v>5.4199999999999998E-2</v>
      </c>
      <c r="O19318" s="50">
        <v>5.4600000000000003E-2</v>
      </c>
      <c r="R19318" s="59"/>
    </row>
    <row r="19319" spans="11:18" x14ac:dyDescent="0.2">
      <c r="K19319" s="17">
        <v>19310</v>
      </c>
      <c r="L19319" s="50">
        <v>1.3216245266857889E-3</v>
      </c>
      <c r="M19319" s="50">
        <v>1.3340593961726967E-3</v>
      </c>
      <c r="N19319" s="50">
        <v>4.6399999999999997E-2</v>
      </c>
      <c r="O19319" s="50">
        <v>4.6399999999999997E-2</v>
      </c>
      <c r="R19319" s="59"/>
    </row>
    <row r="19320" spans="11:18" x14ac:dyDescent="0.2">
      <c r="K19320" s="17">
        <v>19311</v>
      </c>
      <c r="L19320" s="50">
        <v>1.9359955115633117E-3</v>
      </c>
      <c r="M19320" s="50">
        <v>1.9497112559777065E-3</v>
      </c>
      <c r="N19320" s="50">
        <v>5.04E-2</v>
      </c>
      <c r="O19320" s="50">
        <v>5.0999999999999997E-2</v>
      </c>
      <c r="R19320" s="59"/>
    </row>
    <row r="19321" spans="11:18" x14ac:dyDescent="0.2">
      <c r="K19321" s="17">
        <v>19312</v>
      </c>
      <c r="L19321" s="50">
        <v>1.8248629381607195E-3</v>
      </c>
      <c r="M19321" s="50">
        <v>1.8396003705305752E-3</v>
      </c>
      <c r="N19321" s="50">
        <v>5.4399999999999997E-2</v>
      </c>
      <c r="O19321" s="50">
        <v>5.4800000000000001E-2</v>
      </c>
      <c r="R19321" s="59"/>
    </row>
    <row r="19322" spans="11:18" x14ac:dyDescent="0.2">
      <c r="K19322" s="17">
        <v>19313</v>
      </c>
      <c r="L19322" s="50">
        <v>1.5662901840218727E-3</v>
      </c>
      <c r="M19322" s="50">
        <v>1.5795675166943315E-3</v>
      </c>
      <c r="N19322" s="50">
        <v>4.9200000000000001E-2</v>
      </c>
      <c r="O19322" s="50">
        <v>4.9399999999999999E-2</v>
      </c>
      <c r="R19322" s="59"/>
    </row>
    <row r="19323" spans="11:18" x14ac:dyDescent="0.2">
      <c r="K19323" s="17">
        <v>19314</v>
      </c>
      <c r="L19323" s="50">
        <v>1.354204171644282E-3</v>
      </c>
      <c r="M19323" s="50">
        <v>1.3656318222325995E-3</v>
      </c>
      <c r="N19323" s="50">
        <v>4.24E-2</v>
      </c>
      <c r="O19323" s="50">
        <v>4.2599999999999999E-2</v>
      </c>
      <c r="R19323" s="59"/>
    </row>
    <row r="19324" spans="11:18" x14ac:dyDescent="0.2">
      <c r="K19324" s="17">
        <v>19315</v>
      </c>
      <c r="L19324" s="50">
        <v>1.7900914250289293E-3</v>
      </c>
      <c r="M19324" s="50">
        <v>1.80474644310734E-3</v>
      </c>
      <c r="N19324" s="50">
        <v>5.4199999999999998E-2</v>
      </c>
      <c r="O19324" s="50">
        <v>5.4399999999999997E-2</v>
      </c>
      <c r="R19324" s="59"/>
    </row>
    <row r="19325" spans="11:18" x14ac:dyDescent="0.2">
      <c r="K19325" s="17">
        <v>19316</v>
      </c>
      <c r="L19325" s="50">
        <v>1.7268976860006055E-3</v>
      </c>
      <c r="M19325" s="50">
        <v>1.7409139634325449E-3</v>
      </c>
      <c r="N19325" s="50">
        <v>5.1999999999999998E-2</v>
      </c>
      <c r="O19325" s="50">
        <v>5.1999999999999998E-2</v>
      </c>
      <c r="R19325" s="59"/>
    </row>
    <row r="19326" spans="11:18" x14ac:dyDescent="0.2">
      <c r="K19326" s="17">
        <v>19317</v>
      </c>
      <c r="L19326" s="50">
        <v>1.5987179275744898E-3</v>
      </c>
      <c r="M19326" s="50">
        <v>1.6127129941695653E-3</v>
      </c>
      <c r="N19326" s="50">
        <v>5.1999999999999998E-2</v>
      </c>
      <c r="O19326" s="50">
        <v>5.2400000000000002E-2</v>
      </c>
      <c r="R19326" s="59"/>
    </row>
    <row r="19327" spans="11:18" x14ac:dyDescent="0.2">
      <c r="K19327" s="17">
        <v>19318</v>
      </c>
      <c r="L19327" s="50">
        <v>1.7088490535628726E-3</v>
      </c>
      <c r="M19327" s="50">
        <v>1.7231881189100316E-3</v>
      </c>
      <c r="N19327" s="50">
        <v>5.3199999999999997E-2</v>
      </c>
      <c r="O19327" s="50">
        <v>5.3400000000000003E-2</v>
      </c>
      <c r="R19327" s="59"/>
    </row>
    <row r="19328" spans="11:18" x14ac:dyDescent="0.2">
      <c r="K19328" s="17">
        <v>19319</v>
      </c>
      <c r="L19328" s="50">
        <v>1.6520219563770431E-3</v>
      </c>
      <c r="M19328" s="50">
        <v>1.6662703874736212E-3</v>
      </c>
      <c r="N19328" s="50">
        <v>5.2600000000000001E-2</v>
      </c>
      <c r="O19328" s="50">
        <v>5.3199999999999997E-2</v>
      </c>
      <c r="R19328" s="59"/>
    </row>
    <row r="19329" spans="11:18" x14ac:dyDescent="0.2">
      <c r="K19329" s="17">
        <v>19320</v>
      </c>
      <c r="L19329" s="50">
        <v>1.8153703154166259E-3</v>
      </c>
      <c r="M19329" s="50">
        <v>1.8290976756952112E-3</v>
      </c>
      <c r="N19329" s="50">
        <v>5.0599999999999999E-2</v>
      </c>
      <c r="O19329" s="50">
        <v>5.0799999999999998E-2</v>
      </c>
      <c r="R19329" s="59"/>
    </row>
    <row r="19330" spans="11:18" x14ac:dyDescent="0.2">
      <c r="K19330" s="17">
        <v>19321</v>
      </c>
      <c r="L19330" s="50">
        <v>1.8054740262327844E-3</v>
      </c>
      <c r="M19330" s="50">
        <v>1.8187339810252518E-3</v>
      </c>
      <c r="N19330" s="50">
        <v>4.8800000000000003E-2</v>
      </c>
      <c r="O19330" s="50">
        <v>4.9000000000000002E-2</v>
      </c>
      <c r="R19330" s="59"/>
    </row>
    <row r="19331" spans="11:18" x14ac:dyDescent="0.2">
      <c r="K19331" s="17">
        <v>19322</v>
      </c>
      <c r="L19331" s="50">
        <v>1.8555282844120388E-3</v>
      </c>
      <c r="M19331" s="50">
        <v>1.8691630218969967E-3</v>
      </c>
      <c r="N19331" s="50">
        <v>5.0200000000000002E-2</v>
      </c>
      <c r="O19331" s="50">
        <v>5.04E-2</v>
      </c>
      <c r="R19331" s="59"/>
    </row>
    <row r="19332" spans="11:18" x14ac:dyDescent="0.2">
      <c r="K19332" s="17">
        <v>19323</v>
      </c>
      <c r="L19332" s="50">
        <v>1.701519489108345E-3</v>
      </c>
      <c r="M19332" s="50">
        <v>1.7149149748447445E-3</v>
      </c>
      <c r="N19332" s="50">
        <v>4.9399999999999999E-2</v>
      </c>
      <c r="O19332" s="50">
        <v>4.9799999999999997E-2</v>
      </c>
      <c r="R19332" s="59"/>
    </row>
    <row r="19333" spans="11:18" x14ac:dyDescent="0.2">
      <c r="K19333" s="17">
        <v>19324</v>
      </c>
      <c r="L19333" s="50">
        <v>1.8932991546752988E-3</v>
      </c>
      <c r="M19333" s="50">
        <v>1.9071743074133916E-3</v>
      </c>
      <c r="N19333" s="50">
        <v>5.1200000000000002E-2</v>
      </c>
      <c r="O19333" s="50">
        <v>5.1400000000000001E-2</v>
      </c>
      <c r="R19333" s="59"/>
    </row>
    <row r="19334" spans="11:18" x14ac:dyDescent="0.2">
      <c r="K19334" s="17">
        <v>19325</v>
      </c>
      <c r="L19334" s="50">
        <v>1.6907920494435274E-3</v>
      </c>
      <c r="M19334" s="50">
        <v>1.7040283829031662E-3</v>
      </c>
      <c r="N19334" s="50">
        <v>4.9000000000000002E-2</v>
      </c>
      <c r="O19334" s="50">
        <v>4.9200000000000001E-2</v>
      </c>
      <c r="R19334" s="59"/>
    </row>
    <row r="19335" spans="11:18" x14ac:dyDescent="0.2">
      <c r="K19335" s="17">
        <v>19326</v>
      </c>
      <c r="L19335" s="50">
        <v>1.5579907043665629E-3</v>
      </c>
      <c r="M19335" s="50">
        <v>1.5715964182402024E-3</v>
      </c>
      <c r="N19335" s="50">
        <v>5.04E-2</v>
      </c>
      <c r="O19335" s="50">
        <v>5.0799999999999998E-2</v>
      </c>
      <c r="R19335" s="59"/>
    </row>
    <row r="19336" spans="11:18" x14ac:dyDescent="0.2">
      <c r="K19336" s="17">
        <v>19327</v>
      </c>
      <c r="L19336" s="50">
        <v>1.69174800261967E-3</v>
      </c>
      <c r="M19336" s="50">
        <v>1.7064769549696393E-3</v>
      </c>
      <c r="N19336" s="50">
        <v>5.4800000000000001E-2</v>
      </c>
      <c r="O19336" s="50">
        <v>5.4800000000000001E-2</v>
      </c>
      <c r="R19336" s="59"/>
    </row>
    <row r="19337" spans="11:18" x14ac:dyDescent="0.2">
      <c r="K19337" s="17">
        <v>19328</v>
      </c>
      <c r="L19337" s="50">
        <v>1.9210919801559143E-3</v>
      </c>
      <c r="M19337" s="50">
        <v>1.9347033139532207E-3</v>
      </c>
      <c r="N19337" s="50">
        <v>0.05</v>
      </c>
      <c r="O19337" s="50">
        <v>5.0200000000000002E-2</v>
      </c>
      <c r="R19337" s="59"/>
    </row>
    <row r="19338" spans="11:18" x14ac:dyDescent="0.2">
      <c r="K19338" s="17">
        <v>19329</v>
      </c>
      <c r="L19338" s="50">
        <v>1.7903107808079867E-3</v>
      </c>
      <c r="M19338" s="50">
        <v>1.8045449760350132E-3</v>
      </c>
      <c r="N19338" s="50">
        <v>5.2400000000000002E-2</v>
      </c>
      <c r="O19338" s="50">
        <v>5.2999999999999999E-2</v>
      </c>
      <c r="R19338" s="59"/>
    </row>
    <row r="19339" spans="11:18" x14ac:dyDescent="0.2">
      <c r="K19339" s="17">
        <v>19330</v>
      </c>
      <c r="L19339" s="50">
        <v>1.806604222929139E-3</v>
      </c>
      <c r="M19339" s="50">
        <v>1.8210548221990414E-3</v>
      </c>
      <c r="N19339" s="50">
        <v>5.3400000000000003E-2</v>
      </c>
      <c r="O19339" s="50">
        <v>5.3600000000000002E-2</v>
      </c>
      <c r="R19339" s="59"/>
    </row>
    <row r="19340" spans="11:18" x14ac:dyDescent="0.2">
      <c r="K19340" s="17">
        <v>19331</v>
      </c>
      <c r="L19340" s="50">
        <v>1.5773853026268103E-3</v>
      </c>
      <c r="M19340" s="50">
        <v>1.5908502340224384E-3</v>
      </c>
      <c r="N19340" s="50">
        <v>0.05</v>
      </c>
      <c r="O19340" s="50">
        <v>5.04E-2</v>
      </c>
      <c r="R19340" s="59"/>
    </row>
    <row r="19341" spans="11:18" x14ac:dyDescent="0.2">
      <c r="K19341" s="17">
        <v>19332</v>
      </c>
      <c r="L19341" s="50">
        <v>1.7780117694414877E-3</v>
      </c>
      <c r="M19341" s="50">
        <v>1.7918340931455702E-3</v>
      </c>
      <c r="N19341" s="50">
        <v>5.0999999999999997E-2</v>
      </c>
      <c r="O19341" s="50">
        <v>5.1400000000000001E-2</v>
      </c>
      <c r="R19341" s="59"/>
    </row>
    <row r="19342" spans="11:18" x14ac:dyDescent="0.2">
      <c r="K19342" s="17">
        <v>19333</v>
      </c>
      <c r="L19342" s="50">
        <v>1.4461553487709407E-3</v>
      </c>
      <c r="M19342" s="50">
        <v>1.4600277719749725E-3</v>
      </c>
      <c r="N19342" s="50">
        <v>5.1799999999999999E-2</v>
      </c>
      <c r="O19342" s="50">
        <v>5.1799999999999999E-2</v>
      </c>
      <c r="R19342" s="59"/>
    </row>
    <row r="19343" spans="11:18" x14ac:dyDescent="0.2">
      <c r="K19343" s="17">
        <v>19334</v>
      </c>
      <c r="L19343" s="50">
        <v>1.5220147944340404E-3</v>
      </c>
      <c r="M19343" s="50">
        <v>1.533742373204614E-3</v>
      </c>
      <c r="N19343" s="50">
        <v>4.3200000000000002E-2</v>
      </c>
      <c r="O19343" s="50">
        <v>4.3799999999999999E-2</v>
      </c>
      <c r="R19343" s="59"/>
    </row>
    <row r="19344" spans="11:18" x14ac:dyDescent="0.2">
      <c r="K19344" s="17">
        <v>19335</v>
      </c>
      <c r="L19344" s="50">
        <v>1.867737698479671E-3</v>
      </c>
      <c r="M19344" s="50">
        <v>1.8830389001821943E-3</v>
      </c>
      <c r="N19344" s="50">
        <v>5.6599999999999998E-2</v>
      </c>
      <c r="O19344" s="50">
        <v>5.7599999999999998E-2</v>
      </c>
      <c r="R19344" s="59"/>
    </row>
    <row r="19345" spans="11:18" x14ac:dyDescent="0.2">
      <c r="K19345" s="17">
        <v>19336</v>
      </c>
      <c r="L19345" s="50">
        <v>1.8254165008477791E-3</v>
      </c>
      <c r="M19345" s="50">
        <v>1.8407076406259453E-3</v>
      </c>
      <c r="N19345" s="50">
        <v>5.6800000000000003E-2</v>
      </c>
      <c r="O19345" s="50">
        <v>5.7000000000000002E-2</v>
      </c>
      <c r="R19345" s="59"/>
    </row>
    <row r="19346" spans="11:18" x14ac:dyDescent="0.2">
      <c r="K19346" s="17">
        <v>19337</v>
      </c>
      <c r="L19346" s="50">
        <v>1.6882383914406784E-3</v>
      </c>
      <c r="M19346" s="50">
        <v>1.7009394307800254E-3</v>
      </c>
      <c r="N19346" s="50">
        <v>4.6800000000000001E-2</v>
      </c>
      <c r="O19346" s="50">
        <v>4.7199999999999999E-2</v>
      </c>
      <c r="R19346" s="59"/>
    </row>
    <row r="19347" spans="11:18" x14ac:dyDescent="0.2">
      <c r="K19347" s="17">
        <v>19338</v>
      </c>
      <c r="L19347" s="50">
        <v>1.5593394216311762E-3</v>
      </c>
      <c r="M19347" s="50">
        <v>1.5729645106172553E-3</v>
      </c>
      <c r="N19347" s="50">
        <v>5.0599999999999999E-2</v>
      </c>
      <c r="O19347" s="50">
        <v>5.0999999999999997E-2</v>
      </c>
      <c r="R19347" s="59"/>
    </row>
    <row r="19348" spans="11:18" x14ac:dyDescent="0.2">
      <c r="K19348" s="17">
        <v>19339</v>
      </c>
      <c r="L19348" s="50">
        <v>2.0274110409778884E-3</v>
      </c>
      <c r="M19348" s="50">
        <v>2.0420031486381072E-3</v>
      </c>
      <c r="N19348" s="50">
        <v>5.3800000000000001E-2</v>
      </c>
      <c r="O19348" s="50">
        <v>5.3999999999999999E-2</v>
      </c>
      <c r="R19348" s="59"/>
    </row>
    <row r="19349" spans="11:18" x14ac:dyDescent="0.2">
      <c r="K19349" s="17">
        <v>19340</v>
      </c>
      <c r="L19349" s="50">
        <v>1.8388251299864549E-3</v>
      </c>
      <c r="M19349" s="50">
        <v>1.8527694112207996E-3</v>
      </c>
      <c r="N19349" s="50">
        <v>5.1400000000000001E-2</v>
      </c>
      <c r="O19349" s="50">
        <v>5.1999999999999998E-2</v>
      </c>
      <c r="R19349" s="59"/>
    </row>
    <row r="19350" spans="11:18" x14ac:dyDescent="0.2">
      <c r="K19350" s="17">
        <v>19341</v>
      </c>
      <c r="L19350" s="50">
        <v>1.7978901566268952E-3</v>
      </c>
      <c r="M19350" s="50">
        <v>1.8122040045430833E-3</v>
      </c>
      <c r="N19350" s="50">
        <v>5.2600000000000001E-2</v>
      </c>
      <c r="O19350" s="50">
        <v>5.3199999999999997E-2</v>
      </c>
      <c r="R19350" s="59"/>
    </row>
    <row r="19351" spans="11:18" x14ac:dyDescent="0.2">
      <c r="K19351" s="17">
        <v>19342</v>
      </c>
      <c r="L19351" s="50">
        <v>1.6919416144131965E-3</v>
      </c>
      <c r="M19351" s="50">
        <v>1.7064520402024464E-3</v>
      </c>
      <c r="N19351" s="50">
        <v>5.3600000000000002E-2</v>
      </c>
      <c r="O19351" s="50">
        <v>5.3999999999999999E-2</v>
      </c>
      <c r="R19351" s="59"/>
    </row>
    <row r="19352" spans="11:18" x14ac:dyDescent="0.2">
      <c r="K19352" s="17">
        <v>19343</v>
      </c>
      <c r="L19352" s="50">
        <v>1.6395756832437343E-3</v>
      </c>
      <c r="M19352" s="50">
        <v>1.6536348180520226E-3</v>
      </c>
      <c r="N19352" s="50">
        <v>5.2200000000000003E-2</v>
      </c>
      <c r="O19352" s="50">
        <v>5.2400000000000002E-2</v>
      </c>
      <c r="R19352" s="59"/>
    </row>
    <row r="19353" spans="11:18" x14ac:dyDescent="0.2">
      <c r="K19353" s="17">
        <v>19344</v>
      </c>
      <c r="L19353" s="50">
        <v>1.6790721997615866E-3</v>
      </c>
      <c r="M19353" s="50">
        <v>1.6919133416904667E-3</v>
      </c>
      <c r="N19353" s="50">
        <v>4.7399999999999998E-2</v>
      </c>
      <c r="O19353" s="50">
        <v>4.7800000000000002E-2</v>
      </c>
      <c r="R19353" s="59"/>
    </row>
    <row r="19354" spans="11:18" x14ac:dyDescent="0.2">
      <c r="K19354" s="17">
        <v>19345</v>
      </c>
      <c r="L19354" s="50">
        <v>1.6709759581413617E-3</v>
      </c>
      <c r="M19354" s="50">
        <v>1.6842388405392981E-3</v>
      </c>
      <c r="N19354" s="50">
        <v>4.8800000000000003E-2</v>
      </c>
      <c r="O19354" s="50">
        <v>4.9200000000000001E-2</v>
      </c>
      <c r="R19354" s="59"/>
    </row>
    <row r="19355" spans="11:18" x14ac:dyDescent="0.2">
      <c r="K19355" s="17">
        <v>19346</v>
      </c>
      <c r="L19355" s="50">
        <v>1.8596050868117924E-3</v>
      </c>
      <c r="M19355" s="50">
        <v>1.8737033091356086E-3</v>
      </c>
      <c r="N19355" s="50">
        <v>5.1999999999999998E-2</v>
      </c>
      <c r="O19355" s="50">
        <v>5.2200000000000003E-2</v>
      </c>
      <c r="R19355" s="59"/>
    </row>
    <row r="19356" spans="11:18" x14ac:dyDescent="0.2">
      <c r="K19356" s="17">
        <v>19347</v>
      </c>
      <c r="L19356" s="50">
        <v>1.5631187399445742E-3</v>
      </c>
      <c r="M19356" s="50">
        <v>1.5759883041078933E-3</v>
      </c>
      <c r="N19356" s="50">
        <v>4.7399999999999998E-2</v>
      </c>
      <c r="O19356" s="50">
        <v>4.8399999999999999E-2</v>
      </c>
      <c r="R19356" s="59"/>
    </row>
    <row r="19357" spans="11:18" x14ac:dyDescent="0.2">
      <c r="K19357" s="17">
        <v>19348</v>
      </c>
      <c r="L19357" s="50">
        <v>1.9654668368448715E-3</v>
      </c>
      <c r="M19357" s="50">
        <v>1.9800875194809285E-3</v>
      </c>
      <c r="N19357" s="50">
        <v>5.3800000000000001E-2</v>
      </c>
      <c r="O19357" s="50">
        <v>5.4600000000000003E-2</v>
      </c>
      <c r="R19357" s="59"/>
    </row>
    <row r="19358" spans="11:18" x14ac:dyDescent="0.2">
      <c r="K19358" s="17">
        <v>19349</v>
      </c>
      <c r="L19358" s="50">
        <v>1.7134804594706643E-3</v>
      </c>
      <c r="M19358" s="50">
        <v>1.7272643528409052E-3</v>
      </c>
      <c r="N19358" s="50">
        <v>5.0999999999999997E-2</v>
      </c>
      <c r="O19358" s="50">
        <v>5.1200000000000002E-2</v>
      </c>
      <c r="R19358" s="59"/>
    </row>
    <row r="19359" spans="11:18" x14ac:dyDescent="0.2">
      <c r="K19359" s="17">
        <v>19350</v>
      </c>
      <c r="L19359" s="50">
        <v>1.456937836044268E-3</v>
      </c>
      <c r="M19359" s="50">
        <v>1.4696952518558138E-3</v>
      </c>
      <c r="N19359" s="50">
        <v>4.7199999999999999E-2</v>
      </c>
      <c r="O19359" s="50">
        <v>4.7600000000000003E-2</v>
      </c>
      <c r="R19359" s="59"/>
    </row>
    <row r="19360" spans="11:18" x14ac:dyDescent="0.2">
      <c r="K19360" s="17">
        <v>19351</v>
      </c>
      <c r="L19360" s="50">
        <v>1.8014080701195655E-3</v>
      </c>
      <c r="M19360" s="50">
        <v>1.8149800251645097E-3</v>
      </c>
      <c r="N19360" s="50">
        <v>0.05</v>
      </c>
      <c r="O19360" s="50">
        <v>5.0200000000000002E-2</v>
      </c>
      <c r="R19360" s="59"/>
    </row>
    <row r="19361" spans="11:18" x14ac:dyDescent="0.2">
      <c r="K19361" s="17">
        <v>19352</v>
      </c>
      <c r="L19361" s="50">
        <v>1.4153032503038212E-3</v>
      </c>
      <c r="M19361" s="50">
        <v>1.4268656151420367E-3</v>
      </c>
      <c r="N19361" s="50">
        <v>4.2799999999999998E-2</v>
      </c>
      <c r="O19361" s="50">
        <v>4.2999999999999997E-2</v>
      </c>
      <c r="R19361" s="59"/>
    </row>
    <row r="19362" spans="11:18" x14ac:dyDescent="0.2">
      <c r="K19362" s="17">
        <v>19353</v>
      </c>
      <c r="L19362" s="50">
        <v>1.7429258101488944E-3</v>
      </c>
      <c r="M19362" s="50">
        <v>1.7562563034601787E-3</v>
      </c>
      <c r="N19362" s="50">
        <v>4.9200000000000001E-2</v>
      </c>
      <c r="O19362" s="50">
        <v>4.9599999999999998E-2</v>
      </c>
      <c r="R19362" s="59"/>
    </row>
    <row r="19363" spans="11:18" x14ac:dyDescent="0.2">
      <c r="K19363" s="17">
        <v>19354</v>
      </c>
      <c r="L19363" s="50">
        <v>1.7539076211171175E-3</v>
      </c>
      <c r="M19363" s="50">
        <v>1.7679371668442823E-3</v>
      </c>
      <c r="N19363" s="50">
        <v>5.1999999999999998E-2</v>
      </c>
      <c r="O19363" s="50">
        <v>5.2200000000000003E-2</v>
      </c>
      <c r="R19363" s="59"/>
    </row>
    <row r="19364" spans="11:18" x14ac:dyDescent="0.2">
      <c r="K19364" s="17">
        <v>19355</v>
      </c>
      <c r="L19364" s="50">
        <v>1.8343504362446246E-3</v>
      </c>
      <c r="M19364" s="50">
        <v>1.8485699285537319E-3</v>
      </c>
      <c r="N19364" s="50">
        <v>5.2600000000000001E-2</v>
      </c>
      <c r="O19364" s="50">
        <v>5.28E-2</v>
      </c>
      <c r="R19364" s="59"/>
    </row>
    <row r="19365" spans="11:18" x14ac:dyDescent="0.2">
      <c r="K19365" s="17">
        <v>19356</v>
      </c>
      <c r="L19365" s="50">
        <v>1.4580275310923188E-3</v>
      </c>
      <c r="M19365" s="50">
        <v>1.4700415978692817E-3</v>
      </c>
      <c r="N19365" s="50">
        <v>4.4600000000000001E-2</v>
      </c>
      <c r="O19365" s="50">
        <v>4.4600000000000001E-2</v>
      </c>
      <c r="R19365" s="59"/>
    </row>
    <row r="19366" spans="11:18" x14ac:dyDescent="0.2">
      <c r="K19366" s="17">
        <v>19357</v>
      </c>
      <c r="L19366" s="50">
        <v>1.8412881832381501E-3</v>
      </c>
      <c r="M19366" s="50">
        <v>1.856221533651108E-3</v>
      </c>
      <c r="N19366" s="50">
        <v>5.5399999999999998E-2</v>
      </c>
      <c r="O19366" s="50">
        <v>5.5599999999999997E-2</v>
      </c>
      <c r="R19366" s="59"/>
    </row>
    <row r="19367" spans="11:18" x14ac:dyDescent="0.2">
      <c r="K19367" s="17">
        <v>19358</v>
      </c>
      <c r="L19367" s="50">
        <v>1.969322757959668E-3</v>
      </c>
      <c r="M19367" s="50">
        <v>1.9849187343138892E-3</v>
      </c>
      <c r="N19367" s="50">
        <v>5.7799999999999997E-2</v>
      </c>
      <c r="O19367" s="50">
        <v>5.7799999999999997E-2</v>
      </c>
      <c r="R19367" s="59"/>
    </row>
    <row r="19368" spans="11:18" x14ac:dyDescent="0.2">
      <c r="K19368" s="17">
        <v>19359</v>
      </c>
      <c r="L19368" s="50">
        <v>1.7009330661912365E-3</v>
      </c>
      <c r="M19368" s="50">
        <v>1.7151044859737266E-3</v>
      </c>
      <c r="N19368" s="50">
        <v>5.2400000000000002E-2</v>
      </c>
      <c r="O19368" s="50">
        <v>5.2999999999999999E-2</v>
      </c>
      <c r="R19368" s="59"/>
    </row>
    <row r="19369" spans="11:18" x14ac:dyDescent="0.2">
      <c r="K19369" s="17">
        <v>19360</v>
      </c>
      <c r="L19369" s="50">
        <v>1.6937852717890587E-3</v>
      </c>
      <c r="M19369" s="50">
        <v>1.7073951847513748E-3</v>
      </c>
      <c r="N19369" s="50">
        <v>5.04E-2</v>
      </c>
      <c r="O19369" s="50">
        <v>5.0599999999999999E-2</v>
      </c>
      <c r="R19369" s="59"/>
    </row>
    <row r="19370" spans="11:18" x14ac:dyDescent="0.2">
      <c r="K19370" s="17">
        <v>19361</v>
      </c>
      <c r="L19370" s="50">
        <v>1.6515681214378439E-3</v>
      </c>
      <c r="M19370" s="50">
        <v>1.6650635302757728E-3</v>
      </c>
      <c r="N19370" s="50">
        <v>0.05</v>
      </c>
      <c r="O19370" s="50">
        <v>5.0200000000000002E-2</v>
      </c>
      <c r="R19370" s="59"/>
    </row>
    <row r="19371" spans="11:18" x14ac:dyDescent="0.2">
      <c r="K19371" s="17">
        <v>19362</v>
      </c>
      <c r="L19371" s="50">
        <v>1.5917976733729603E-3</v>
      </c>
      <c r="M19371" s="50">
        <v>1.6048497619743599E-3</v>
      </c>
      <c r="N19371" s="50">
        <v>4.82E-2</v>
      </c>
      <c r="O19371" s="50">
        <v>4.8599999999999997E-2</v>
      </c>
      <c r="R19371" s="59"/>
    </row>
    <row r="19372" spans="11:18" x14ac:dyDescent="0.2">
      <c r="K19372" s="17">
        <v>19363</v>
      </c>
      <c r="L19372" s="50">
        <v>1.7597982898560228E-3</v>
      </c>
      <c r="M19372" s="50">
        <v>1.7738877388936321E-3</v>
      </c>
      <c r="N19372" s="50">
        <v>5.1799999999999999E-2</v>
      </c>
      <c r="O19372" s="50">
        <v>5.2600000000000001E-2</v>
      </c>
      <c r="R19372" s="59"/>
    </row>
    <row r="19373" spans="11:18" x14ac:dyDescent="0.2">
      <c r="K19373" s="17">
        <v>19364</v>
      </c>
      <c r="L19373" s="50">
        <v>1.5942476031072588E-3</v>
      </c>
      <c r="M19373" s="50">
        <v>1.6073409547979604E-3</v>
      </c>
      <c r="N19373" s="50">
        <v>4.8599999999999997E-2</v>
      </c>
      <c r="O19373" s="50">
        <v>4.8599999999999997E-2</v>
      </c>
      <c r="R19373" s="59"/>
    </row>
    <row r="19374" spans="11:18" x14ac:dyDescent="0.2">
      <c r="K19374" s="17">
        <v>19365</v>
      </c>
      <c r="L19374" s="50">
        <v>1.6935049731773236E-3</v>
      </c>
      <c r="M19374" s="50">
        <v>1.7081310436146328E-3</v>
      </c>
      <c r="N19374" s="50">
        <v>5.4399999999999997E-2</v>
      </c>
      <c r="O19374" s="50">
        <v>5.4399999999999997E-2</v>
      </c>
      <c r="R19374" s="59"/>
    </row>
    <row r="19375" spans="11:18" x14ac:dyDescent="0.2">
      <c r="K19375" s="17">
        <v>19366</v>
      </c>
      <c r="L19375" s="50">
        <v>1.5805732430813864E-3</v>
      </c>
      <c r="M19375" s="50">
        <v>1.5934034614130503E-3</v>
      </c>
      <c r="N19375" s="50">
        <v>4.7600000000000003E-2</v>
      </c>
      <c r="O19375" s="50">
        <v>4.7600000000000003E-2</v>
      </c>
      <c r="R19375" s="59"/>
    </row>
    <row r="19376" spans="11:18" x14ac:dyDescent="0.2">
      <c r="K19376" s="17">
        <v>19367</v>
      </c>
      <c r="L19376" s="50">
        <v>1.8006822801165554E-3</v>
      </c>
      <c r="M19376" s="50">
        <v>1.8148452901092739E-3</v>
      </c>
      <c r="N19376" s="50">
        <v>5.1999999999999998E-2</v>
      </c>
      <c r="O19376" s="50">
        <v>5.2999999999999999E-2</v>
      </c>
      <c r="R19376" s="59"/>
    </row>
    <row r="19377" spans="11:18" x14ac:dyDescent="0.2">
      <c r="K19377" s="17">
        <v>19368</v>
      </c>
      <c r="L19377" s="50">
        <v>1.8429704778922713E-3</v>
      </c>
      <c r="M19377" s="50">
        <v>1.8578974610827285E-3</v>
      </c>
      <c r="N19377" s="50">
        <v>5.5E-2</v>
      </c>
      <c r="O19377" s="50">
        <v>5.6000000000000001E-2</v>
      </c>
      <c r="R19377" s="59"/>
    </row>
    <row r="19378" spans="11:18" x14ac:dyDescent="0.2">
      <c r="K19378" s="17">
        <v>19369</v>
      </c>
      <c r="L19378" s="50">
        <v>1.6184819754839438E-3</v>
      </c>
      <c r="M19378" s="50">
        <v>1.6324370674698769E-3</v>
      </c>
      <c r="N19378" s="50">
        <v>5.1799999999999999E-2</v>
      </c>
      <c r="O19378" s="50">
        <v>5.1999999999999998E-2</v>
      </c>
      <c r="R19378" s="59"/>
    </row>
    <row r="19379" spans="11:18" x14ac:dyDescent="0.2">
      <c r="K19379" s="17">
        <v>19370</v>
      </c>
      <c r="L19379" s="50">
        <v>1.7020101039345544E-3</v>
      </c>
      <c r="M19379" s="50">
        <v>1.7160448901585835E-3</v>
      </c>
      <c r="N19379" s="50">
        <v>5.1999999999999998E-2</v>
      </c>
      <c r="O19379" s="50">
        <v>5.2200000000000003E-2</v>
      </c>
      <c r="R19379" s="59"/>
    </row>
    <row r="19380" spans="11:18" x14ac:dyDescent="0.2">
      <c r="K19380" s="17">
        <v>19371</v>
      </c>
      <c r="L19380" s="50">
        <v>1.7901973707979092E-3</v>
      </c>
      <c r="M19380" s="50">
        <v>1.8042429585779199E-3</v>
      </c>
      <c r="N19380" s="50">
        <v>5.1999999999999998E-2</v>
      </c>
      <c r="O19380" s="50">
        <v>5.2200000000000003E-2</v>
      </c>
      <c r="R19380" s="59"/>
    </row>
    <row r="19381" spans="11:18" x14ac:dyDescent="0.2">
      <c r="K19381" s="17">
        <v>19372</v>
      </c>
      <c r="L19381" s="50">
        <v>1.3384799901337832E-3</v>
      </c>
      <c r="M19381" s="50">
        <v>1.3504724153504297E-3</v>
      </c>
      <c r="N19381" s="50">
        <v>4.4200000000000003E-2</v>
      </c>
      <c r="O19381" s="50">
        <v>4.4999999999999998E-2</v>
      </c>
      <c r="R19381" s="59"/>
    </row>
    <row r="19382" spans="11:18" x14ac:dyDescent="0.2">
      <c r="K19382" s="17">
        <v>19373</v>
      </c>
      <c r="L19382" s="50">
        <v>1.704648226769972E-3</v>
      </c>
      <c r="M19382" s="50">
        <v>1.7183873362722429E-3</v>
      </c>
      <c r="N19382" s="50">
        <v>5.0599999999999999E-2</v>
      </c>
      <c r="O19382" s="50">
        <v>5.1400000000000001E-2</v>
      </c>
      <c r="R19382" s="59"/>
    </row>
    <row r="19383" spans="11:18" x14ac:dyDescent="0.2">
      <c r="K19383" s="17">
        <v>19374</v>
      </c>
      <c r="L19383" s="50">
        <v>1.6018181823967905E-3</v>
      </c>
      <c r="M19383" s="50">
        <v>1.6152992469069681E-3</v>
      </c>
      <c r="N19383" s="50">
        <v>4.9799999999999997E-2</v>
      </c>
      <c r="O19383" s="50">
        <v>5.04E-2</v>
      </c>
      <c r="R19383" s="59"/>
    </row>
    <row r="19384" spans="11:18" x14ac:dyDescent="0.2">
      <c r="K19384" s="17">
        <v>19375</v>
      </c>
      <c r="L19384" s="50">
        <v>1.8432340501803588E-3</v>
      </c>
      <c r="M19384" s="50">
        <v>1.857570676790433E-3</v>
      </c>
      <c r="N19384" s="50">
        <v>5.2600000000000001E-2</v>
      </c>
      <c r="O19384" s="50">
        <v>5.3199999999999997E-2</v>
      </c>
      <c r="R19384" s="59"/>
    </row>
    <row r="19385" spans="11:18" x14ac:dyDescent="0.2">
      <c r="K19385" s="17">
        <v>19376</v>
      </c>
      <c r="L19385" s="50">
        <v>1.572187453771556E-3</v>
      </c>
      <c r="M19385" s="50">
        <v>1.5847950610960561E-3</v>
      </c>
      <c r="N19385" s="50">
        <v>4.6600000000000003E-2</v>
      </c>
      <c r="O19385" s="50">
        <v>4.7E-2</v>
      </c>
      <c r="R19385" s="59"/>
    </row>
    <row r="19386" spans="11:18" x14ac:dyDescent="0.2">
      <c r="K19386" s="17">
        <v>19377</v>
      </c>
      <c r="L19386" s="50">
        <v>1.8766611957883195E-3</v>
      </c>
      <c r="M19386" s="50">
        <v>1.8918203610431867E-3</v>
      </c>
      <c r="N19386" s="50">
        <v>5.62E-2</v>
      </c>
      <c r="O19386" s="50">
        <v>5.6599999999999998E-2</v>
      </c>
      <c r="R19386" s="59"/>
    </row>
    <row r="19387" spans="11:18" x14ac:dyDescent="0.2">
      <c r="K19387" s="17">
        <v>19378</v>
      </c>
      <c r="L19387" s="50">
        <v>1.7319608786220974E-3</v>
      </c>
      <c r="M19387" s="50">
        <v>1.7455454194138657E-3</v>
      </c>
      <c r="N19387" s="50">
        <v>0.05</v>
      </c>
      <c r="O19387" s="50">
        <v>5.0599999999999999E-2</v>
      </c>
      <c r="R19387" s="59"/>
    </row>
    <row r="19388" spans="11:18" x14ac:dyDescent="0.2">
      <c r="K19388" s="17">
        <v>19379</v>
      </c>
      <c r="L19388" s="50">
        <v>1.8618914631563133E-3</v>
      </c>
      <c r="M19388" s="50">
        <v>1.8764199570133161E-3</v>
      </c>
      <c r="N19388" s="50">
        <v>5.3800000000000001E-2</v>
      </c>
      <c r="O19388" s="50">
        <v>5.3999999999999999E-2</v>
      </c>
      <c r="R19388" s="59"/>
    </row>
    <row r="19389" spans="11:18" x14ac:dyDescent="0.2">
      <c r="K19389" s="17">
        <v>19380</v>
      </c>
      <c r="L19389" s="50">
        <v>1.6502822272933297E-3</v>
      </c>
      <c r="M19389" s="50">
        <v>1.6637268025994859E-3</v>
      </c>
      <c r="N19389" s="50">
        <v>4.9599999999999998E-2</v>
      </c>
      <c r="O19389" s="50">
        <v>0.05</v>
      </c>
      <c r="R19389" s="59"/>
    </row>
    <row r="19390" spans="11:18" x14ac:dyDescent="0.2">
      <c r="K19390" s="17">
        <v>19381</v>
      </c>
      <c r="L19390" s="50">
        <v>1.6362800994005355E-3</v>
      </c>
      <c r="M19390" s="50">
        <v>1.6492497986332526E-3</v>
      </c>
      <c r="N19390" s="50">
        <v>4.8000000000000001E-2</v>
      </c>
      <c r="O19390" s="50">
        <v>4.8399999999999999E-2</v>
      </c>
      <c r="R19390" s="59"/>
    </row>
    <row r="19391" spans="11:18" x14ac:dyDescent="0.2">
      <c r="K19391" s="17">
        <v>19382</v>
      </c>
      <c r="L19391" s="50">
        <v>1.7123551634074111E-3</v>
      </c>
      <c r="M19391" s="50">
        <v>1.7261939045158368E-3</v>
      </c>
      <c r="N19391" s="50">
        <v>5.1200000000000002E-2</v>
      </c>
      <c r="O19391" s="50">
        <v>5.16E-2</v>
      </c>
      <c r="R19391" s="59"/>
    </row>
    <row r="19392" spans="11:18" x14ac:dyDescent="0.2">
      <c r="K19392" s="17">
        <v>19383</v>
      </c>
      <c r="L19392" s="50">
        <v>1.6281156685491727E-3</v>
      </c>
      <c r="M19392" s="50">
        <v>1.6409614878262382E-3</v>
      </c>
      <c r="N19392" s="50">
        <v>4.7600000000000003E-2</v>
      </c>
      <c r="O19392" s="50">
        <v>4.7600000000000003E-2</v>
      </c>
      <c r="R19392" s="59"/>
    </row>
    <row r="19393" spans="11:18" x14ac:dyDescent="0.2">
      <c r="K19393" s="17">
        <v>19384</v>
      </c>
      <c r="L19393" s="50">
        <v>1.5238883566623736E-3</v>
      </c>
      <c r="M19393" s="50">
        <v>1.5353245833458935E-3</v>
      </c>
      <c r="N19393" s="50">
        <v>4.2000000000000003E-2</v>
      </c>
      <c r="O19393" s="50">
        <v>4.2599999999999999E-2</v>
      </c>
      <c r="R19393" s="59"/>
    </row>
    <row r="19394" spans="11:18" x14ac:dyDescent="0.2">
      <c r="K19394" s="17">
        <v>19385</v>
      </c>
      <c r="L19394" s="50">
        <v>1.3557577952359613E-3</v>
      </c>
      <c r="M19394" s="50">
        <v>1.3687959560234916E-3</v>
      </c>
      <c r="N19394" s="50">
        <v>4.8599999999999997E-2</v>
      </c>
      <c r="O19394" s="50">
        <v>4.8800000000000003E-2</v>
      </c>
      <c r="R19394" s="59"/>
    </row>
    <row r="19395" spans="11:18" x14ac:dyDescent="0.2">
      <c r="K19395" s="17">
        <v>19386</v>
      </c>
      <c r="L19395" s="50">
        <v>1.9079828324909747E-3</v>
      </c>
      <c r="M19395" s="50">
        <v>1.9220012621804865E-3</v>
      </c>
      <c r="N19395" s="50">
        <v>5.16E-2</v>
      </c>
      <c r="O19395" s="50">
        <v>5.1799999999999999E-2</v>
      </c>
      <c r="R19395" s="59"/>
    </row>
    <row r="19396" spans="11:18" x14ac:dyDescent="0.2">
      <c r="K19396" s="17">
        <v>19387</v>
      </c>
      <c r="L19396" s="50">
        <v>1.4524204359267711E-3</v>
      </c>
      <c r="M19396" s="50">
        <v>1.4652375210624849E-3</v>
      </c>
      <c r="N19396" s="50">
        <v>4.7600000000000003E-2</v>
      </c>
      <c r="O19396" s="50">
        <v>4.7800000000000002E-2</v>
      </c>
      <c r="R19396" s="59"/>
    </row>
    <row r="19397" spans="11:18" x14ac:dyDescent="0.2">
      <c r="K19397" s="17">
        <v>19388</v>
      </c>
      <c r="L19397" s="50">
        <v>1.5941817874088496E-3</v>
      </c>
      <c r="M19397" s="50">
        <v>1.6082797905556906E-3</v>
      </c>
      <c r="N19397" s="50">
        <v>5.2200000000000003E-2</v>
      </c>
      <c r="O19397" s="50">
        <v>5.28E-2</v>
      </c>
      <c r="R19397" s="59"/>
    </row>
    <row r="19398" spans="11:18" x14ac:dyDescent="0.2">
      <c r="K19398" s="17">
        <v>19389</v>
      </c>
      <c r="L19398" s="50">
        <v>1.7419742693120866E-3</v>
      </c>
      <c r="M19398" s="50">
        <v>1.7558954423269747E-3</v>
      </c>
      <c r="N19398" s="50">
        <v>5.1400000000000001E-2</v>
      </c>
      <c r="O19398" s="50">
        <v>5.1999999999999998E-2</v>
      </c>
      <c r="R19398" s="59"/>
    </row>
    <row r="19399" spans="11:18" x14ac:dyDescent="0.2">
      <c r="K19399" s="17">
        <v>19390</v>
      </c>
      <c r="L19399" s="50">
        <v>1.7378188036757489E-3</v>
      </c>
      <c r="M19399" s="50">
        <v>1.7519373091657896E-3</v>
      </c>
      <c r="N19399" s="50">
        <v>5.2200000000000003E-2</v>
      </c>
      <c r="O19399" s="50">
        <v>5.2400000000000002E-2</v>
      </c>
      <c r="R19399" s="59"/>
    </row>
    <row r="19400" spans="11:18" x14ac:dyDescent="0.2">
      <c r="K19400" s="17">
        <v>19391</v>
      </c>
      <c r="L19400" s="50">
        <v>1.8488363649859551E-3</v>
      </c>
      <c r="M19400" s="50">
        <v>1.8638077331076057E-3</v>
      </c>
      <c r="N19400" s="50">
        <v>5.5399999999999998E-2</v>
      </c>
      <c r="O19400" s="50">
        <v>5.5800000000000002E-2</v>
      </c>
      <c r="R19400" s="59"/>
    </row>
    <row r="19401" spans="11:18" x14ac:dyDescent="0.2">
      <c r="K19401" s="17">
        <v>19392</v>
      </c>
      <c r="L19401" s="50">
        <v>1.9954170524383251E-3</v>
      </c>
      <c r="M19401" s="50">
        <v>2.0097800900739943E-3</v>
      </c>
      <c r="N19401" s="50">
        <v>5.2999999999999999E-2</v>
      </c>
      <c r="O19401" s="50">
        <v>5.2999999999999999E-2</v>
      </c>
      <c r="R19401" s="59"/>
    </row>
    <row r="19402" spans="11:18" x14ac:dyDescent="0.2">
      <c r="K19402" s="17">
        <v>19393</v>
      </c>
      <c r="L19402" s="50">
        <v>1.829385105651032E-3</v>
      </c>
      <c r="M19402" s="50">
        <v>1.8444859085965284E-3</v>
      </c>
      <c r="N19402" s="50">
        <v>5.5599999999999997E-2</v>
      </c>
      <c r="O19402" s="50">
        <v>5.62E-2</v>
      </c>
      <c r="R19402" s="59"/>
    </row>
    <row r="19403" spans="11:18" x14ac:dyDescent="0.2">
      <c r="K19403" s="17">
        <v>19394</v>
      </c>
      <c r="L19403" s="50">
        <v>1.4907340078949833E-3</v>
      </c>
      <c r="M19403" s="50">
        <v>1.503483249827168E-3</v>
      </c>
      <c r="N19403" s="50">
        <v>4.7199999999999999E-2</v>
      </c>
      <c r="O19403" s="50">
        <v>4.7600000000000003E-2</v>
      </c>
      <c r="R19403" s="59"/>
    </row>
    <row r="19404" spans="11:18" x14ac:dyDescent="0.2">
      <c r="K19404" s="17">
        <v>19395</v>
      </c>
      <c r="L19404" s="50">
        <v>2.0217751573527449E-3</v>
      </c>
      <c r="M19404" s="50">
        <v>2.0362503028030551E-3</v>
      </c>
      <c r="N19404" s="50">
        <v>5.3400000000000003E-2</v>
      </c>
      <c r="O19404" s="50">
        <v>5.3400000000000003E-2</v>
      </c>
      <c r="R19404" s="59"/>
    </row>
    <row r="19405" spans="11:18" x14ac:dyDescent="0.2">
      <c r="K19405" s="17">
        <v>19396</v>
      </c>
      <c r="L19405" s="50">
        <v>1.6794605038015383E-3</v>
      </c>
      <c r="M19405" s="50">
        <v>1.6942128187942779E-3</v>
      </c>
      <c r="N19405" s="50">
        <v>5.4800000000000001E-2</v>
      </c>
      <c r="O19405" s="50">
        <v>5.5E-2</v>
      </c>
      <c r="R19405" s="59"/>
    </row>
    <row r="19406" spans="11:18" x14ac:dyDescent="0.2">
      <c r="K19406" s="17">
        <v>19397</v>
      </c>
      <c r="L19406" s="50">
        <v>1.9177116113626535E-3</v>
      </c>
      <c r="M19406" s="50">
        <v>1.9327002304984507E-3</v>
      </c>
      <c r="N19406" s="50">
        <v>5.5399999999999998E-2</v>
      </c>
      <c r="O19406" s="50">
        <v>5.5599999999999997E-2</v>
      </c>
      <c r="R19406" s="59"/>
    </row>
    <row r="19407" spans="11:18" x14ac:dyDescent="0.2">
      <c r="K19407" s="17">
        <v>19398</v>
      </c>
      <c r="L19407" s="50">
        <v>1.8335595599929182E-3</v>
      </c>
      <c r="M19407" s="50">
        <v>1.8486270300513148E-3</v>
      </c>
      <c r="N19407" s="50">
        <v>5.5599999999999997E-2</v>
      </c>
      <c r="O19407" s="50">
        <v>5.6000000000000001E-2</v>
      </c>
      <c r="R19407" s="59"/>
    </row>
    <row r="19408" spans="11:18" x14ac:dyDescent="0.2">
      <c r="K19408" s="17">
        <v>19399</v>
      </c>
      <c r="L19408" s="50">
        <v>1.9238120276691085E-3</v>
      </c>
      <c r="M19408" s="50">
        <v>1.9390991375129851E-3</v>
      </c>
      <c r="N19408" s="50">
        <v>5.6599999999999998E-2</v>
      </c>
      <c r="O19408" s="50">
        <v>5.6800000000000003E-2</v>
      </c>
      <c r="R19408" s="59"/>
    </row>
    <row r="19409" spans="11:18" x14ac:dyDescent="0.2">
      <c r="K19409" s="17">
        <v>19400</v>
      </c>
      <c r="L19409" s="50">
        <v>1.9503352516681257E-3</v>
      </c>
      <c r="M19409" s="50">
        <v>1.9651145026379486E-3</v>
      </c>
      <c r="N19409" s="50">
        <v>5.4600000000000003E-2</v>
      </c>
      <c r="O19409" s="50">
        <v>5.4800000000000001E-2</v>
      </c>
      <c r="R19409" s="59"/>
    </row>
    <row r="19410" spans="11:18" x14ac:dyDescent="0.2">
      <c r="K19410" s="17">
        <v>19401</v>
      </c>
      <c r="L19410" s="50">
        <v>1.7531139623577542E-3</v>
      </c>
      <c r="M19410" s="50">
        <v>1.7676748385562419E-3</v>
      </c>
      <c r="N19410" s="50">
        <v>5.3800000000000001E-2</v>
      </c>
      <c r="O19410" s="50">
        <v>5.4600000000000003E-2</v>
      </c>
      <c r="R19410" s="59"/>
    </row>
    <row r="19411" spans="11:18" x14ac:dyDescent="0.2">
      <c r="K19411" s="17">
        <v>19402</v>
      </c>
      <c r="L19411" s="50">
        <v>1.6544637058383035E-3</v>
      </c>
      <c r="M19411" s="50">
        <v>1.667168499215943E-3</v>
      </c>
      <c r="N19411" s="50">
        <v>4.6800000000000001E-2</v>
      </c>
      <c r="O19411" s="50">
        <v>4.7399999999999998E-2</v>
      </c>
      <c r="R19411" s="59"/>
    </row>
    <row r="19412" spans="11:18" x14ac:dyDescent="0.2">
      <c r="K19412" s="17">
        <v>19403</v>
      </c>
      <c r="L19412" s="50">
        <v>1.6197743681490738E-3</v>
      </c>
      <c r="M19412" s="50">
        <v>1.632940912617881E-3</v>
      </c>
      <c r="N19412" s="50">
        <v>4.8800000000000003E-2</v>
      </c>
      <c r="O19412" s="50">
        <v>4.9000000000000002E-2</v>
      </c>
      <c r="R19412" s="59"/>
    </row>
    <row r="19413" spans="11:18" x14ac:dyDescent="0.2">
      <c r="K19413" s="17">
        <v>19404</v>
      </c>
      <c r="L19413" s="50">
        <v>1.8071874607928358E-3</v>
      </c>
      <c r="M19413" s="50">
        <v>1.8206983672879346E-3</v>
      </c>
      <c r="N19413" s="50">
        <v>4.9599999999999998E-2</v>
      </c>
      <c r="O19413" s="50">
        <v>0.05</v>
      </c>
      <c r="R19413" s="59"/>
    </row>
    <row r="19414" spans="11:18" x14ac:dyDescent="0.2">
      <c r="K19414" s="17">
        <v>19405</v>
      </c>
      <c r="L19414" s="50">
        <v>1.7514580158091591E-3</v>
      </c>
      <c r="M19414" s="50">
        <v>1.7656817228412212E-3</v>
      </c>
      <c r="N19414" s="50">
        <v>5.2400000000000002E-2</v>
      </c>
      <c r="O19414" s="50">
        <v>5.2999999999999999E-2</v>
      </c>
      <c r="R19414" s="59"/>
    </row>
    <row r="19415" spans="11:18" x14ac:dyDescent="0.2">
      <c r="K19415" s="17">
        <v>19406</v>
      </c>
      <c r="L19415" s="50">
        <v>1.6528534073089426E-3</v>
      </c>
      <c r="M19415" s="50">
        <v>1.6659266661479234E-3</v>
      </c>
      <c r="N19415" s="50">
        <v>4.82E-2</v>
      </c>
      <c r="O19415" s="50">
        <v>4.8800000000000003E-2</v>
      </c>
      <c r="R19415" s="59"/>
    </row>
    <row r="19416" spans="11:18" x14ac:dyDescent="0.2">
      <c r="K19416" s="17">
        <v>19407</v>
      </c>
      <c r="L19416" s="50">
        <v>1.8013588899650269E-3</v>
      </c>
      <c r="M19416" s="50">
        <v>1.8146854205291496E-3</v>
      </c>
      <c r="N19416" s="50">
        <v>4.9200000000000001E-2</v>
      </c>
      <c r="O19416" s="50">
        <v>4.9399999999999999E-2</v>
      </c>
      <c r="R19416" s="59"/>
    </row>
    <row r="19417" spans="11:18" x14ac:dyDescent="0.2">
      <c r="K19417" s="17">
        <v>19408</v>
      </c>
      <c r="L19417" s="50">
        <v>1.9985890837115523E-3</v>
      </c>
      <c r="M19417" s="50">
        <v>2.013602622545485E-3</v>
      </c>
      <c r="N19417" s="50">
        <v>5.5399999999999998E-2</v>
      </c>
      <c r="O19417" s="50">
        <v>5.5599999999999997E-2</v>
      </c>
      <c r="R19417" s="59"/>
    </row>
    <row r="19418" spans="11:18" x14ac:dyDescent="0.2">
      <c r="K19418" s="17">
        <v>19409</v>
      </c>
      <c r="L19418" s="50">
        <v>1.8210208227546502E-3</v>
      </c>
      <c r="M19418" s="50">
        <v>1.8358524253058153E-3</v>
      </c>
      <c r="N19418" s="50">
        <v>5.4800000000000001E-2</v>
      </c>
      <c r="O19418" s="50">
        <v>5.5199999999999999E-2</v>
      </c>
      <c r="R19418" s="59"/>
    </row>
    <row r="19419" spans="11:18" x14ac:dyDescent="0.2">
      <c r="K19419" s="17">
        <v>19410</v>
      </c>
      <c r="L19419" s="50">
        <v>1.6480116211652362E-3</v>
      </c>
      <c r="M19419" s="50">
        <v>1.6603535844691678E-3</v>
      </c>
      <c r="N19419" s="50">
        <v>4.5600000000000002E-2</v>
      </c>
      <c r="O19419" s="50">
        <v>4.58E-2</v>
      </c>
      <c r="R19419" s="59"/>
    </row>
    <row r="19420" spans="11:18" x14ac:dyDescent="0.2">
      <c r="K19420" s="17">
        <v>19411</v>
      </c>
      <c r="L19420" s="50">
        <v>1.7990956348144518E-3</v>
      </c>
      <c r="M19420" s="50">
        <v>1.8130139504740459E-3</v>
      </c>
      <c r="N19420" s="50">
        <v>5.0999999999999997E-2</v>
      </c>
      <c r="O19420" s="50">
        <v>5.16E-2</v>
      </c>
      <c r="R19420" s="59"/>
    </row>
    <row r="19421" spans="11:18" x14ac:dyDescent="0.2">
      <c r="K19421" s="17">
        <v>19412</v>
      </c>
      <c r="L19421" s="50">
        <v>1.8560956898983382E-3</v>
      </c>
      <c r="M19421" s="50">
        <v>1.870526084112689E-3</v>
      </c>
      <c r="N19421" s="50">
        <v>5.3400000000000003E-2</v>
      </c>
      <c r="O19421" s="50">
        <v>5.3800000000000001E-2</v>
      </c>
      <c r="R19421" s="59"/>
    </row>
    <row r="19422" spans="11:18" x14ac:dyDescent="0.2">
      <c r="K19422" s="17">
        <v>19413</v>
      </c>
      <c r="L19422" s="50">
        <v>1.6205972551019386E-3</v>
      </c>
      <c r="M19422" s="50">
        <v>1.6338598268548104E-3</v>
      </c>
      <c r="N19422" s="50">
        <v>4.9000000000000002E-2</v>
      </c>
      <c r="O19422" s="50">
        <v>4.9399999999999999E-2</v>
      </c>
      <c r="R19422" s="59"/>
    </row>
    <row r="19423" spans="11:18" x14ac:dyDescent="0.2">
      <c r="K19423" s="17">
        <v>19414</v>
      </c>
      <c r="L19423" s="50">
        <v>1.7508634750754311E-3</v>
      </c>
      <c r="M19423" s="50">
        <v>1.7653610672334103E-3</v>
      </c>
      <c r="N19423" s="50">
        <v>5.3600000000000002E-2</v>
      </c>
      <c r="O19423" s="50">
        <v>5.3999999999999999E-2</v>
      </c>
      <c r="R19423" s="59"/>
    </row>
    <row r="19424" spans="11:18" x14ac:dyDescent="0.2">
      <c r="K19424" s="17">
        <v>19415</v>
      </c>
      <c r="L19424" s="50">
        <v>1.7228366519388538E-3</v>
      </c>
      <c r="M19424" s="50">
        <v>1.7362308459983506E-3</v>
      </c>
      <c r="N19424" s="50">
        <v>4.9599999999999998E-2</v>
      </c>
      <c r="O19424" s="50">
        <v>4.9599999999999998E-2</v>
      </c>
      <c r="R19424" s="59"/>
    </row>
    <row r="19425" spans="11:18" x14ac:dyDescent="0.2">
      <c r="K19425" s="17">
        <v>19416</v>
      </c>
      <c r="L19425" s="50">
        <v>1.6461145793995233E-3</v>
      </c>
      <c r="M19425" s="50">
        <v>1.6590184310320839E-3</v>
      </c>
      <c r="N19425" s="50">
        <v>4.7600000000000003E-2</v>
      </c>
      <c r="O19425" s="50">
        <v>4.8000000000000001E-2</v>
      </c>
      <c r="R19425" s="59"/>
    </row>
    <row r="19426" spans="11:18" x14ac:dyDescent="0.2">
      <c r="K19426" s="17">
        <v>19417</v>
      </c>
      <c r="L19426" s="50">
        <v>1.7334222948898578E-3</v>
      </c>
      <c r="M19426" s="50">
        <v>1.7471451709431172E-3</v>
      </c>
      <c r="N19426" s="50">
        <v>5.0799999999999998E-2</v>
      </c>
      <c r="O19426" s="50">
        <v>5.1200000000000002E-2</v>
      </c>
      <c r="R19426" s="59"/>
    </row>
    <row r="19427" spans="11:18" x14ac:dyDescent="0.2">
      <c r="K19427" s="17">
        <v>19418</v>
      </c>
      <c r="L19427" s="50">
        <v>1.8604150990250954E-3</v>
      </c>
      <c r="M19427" s="50">
        <v>1.8750171819583033E-3</v>
      </c>
      <c r="N19427" s="50">
        <v>5.3800000000000001E-2</v>
      </c>
      <c r="O19427" s="50">
        <v>5.4399999999999997E-2</v>
      </c>
      <c r="R19427" s="59"/>
    </row>
    <row r="19428" spans="11:18" x14ac:dyDescent="0.2">
      <c r="K19428" s="17">
        <v>19419</v>
      </c>
      <c r="L19428" s="50">
        <v>1.538495109323265E-3</v>
      </c>
      <c r="M19428" s="50">
        <v>1.5515701659521764E-3</v>
      </c>
      <c r="N19428" s="50">
        <v>4.8599999999999997E-2</v>
      </c>
      <c r="O19428" s="50">
        <v>4.8599999999999997E-2</v>
      </c>
      <c r="R19428" s="59"/>
    </row>
    <row r="19429" spans="11:18" x14ac:dyDescent="0.2">
      <c r="K19429" s="17">
        <v>19420</v>
      </c>
      <c r="L19429" s="50">
        <v>1.7433093920089465E-3</v>
      </c>
      <c r="M19429" s="50">
        <v>1.7571878774849726E-3</v>
      </c>
      <c r="N19429" s="50">
        <v>5.1400000000000001E-2</v>
      </c>
      <c r="O19429" s="50">
        <v>5.1799999999999999E-2</v>
      </c>
      <c r="R19429" s="59"/>
    </row>
    <row r="19430" spans="11:18" x14ac:dyDescent="0.2">
      <c r="K19430" s="17">
        <v>19421</v>
      </c>
      <c r="L19430" s="50">
        <v>2.0549436573572368E-3</v>
      </c>
      <c r="M19430" s="50">
        <v>2.0703608131091796E-3</v>
      </c>
      <c r="N19430" s="50">
        <v>5.7000000000000002E-2</v>
      </c>
      <c r="O19430" s="50">
        <v>5.7000000000000002E-2</v>
      </c>
      <c r="R19430" s="59"/>
    </row>
    <row r="19431" spans="11:18" x14ac:dyDescent="0.2">
      <c r="K19431" s="17">
        <v>19422</v>
      </c>
      <c r="L19431" s="50">
        <v>1.8254407626918396E-3</v>
      </c>
      <c r="M19431" s="50">
        <v>1.8398171083822731E-3</v>
      </c>
      <c r="N19431" s="50">
        <v>5.2999999999999999E-2</v>
      </c>
      <c r="O19431" s="50">
        <v>5.3400000000000003E-2</v>
      </c>
      <c r="R19431" s="59"/>
    </row>
    <row r="19432" spans="11:18" x14ac:dyDescent="0.2">
      <c r="K19432" s="17">
        <v>19423</v>
      </c>
      <c r="L19432" s="50">
        <v>1.728819772501572E-3</v>
      </c>
      <c r="M19432" s="50">
        <v>1.7428068573057899E-3</v>
      </c>
      <c r="N19432" s="50">
        <v>5.1799999999999999E-2</v>
      </c>
      <c r="O19432" s="50">
        <v>5.1999999999999998E-2</v>
      </c>
      <c r="R19432" s="59"/>
    </row>
    <row r="19433" spans="11:18" x14ac:dyDescent="0.2">
      <c r="K19433" s="17">
        <v>19424</v>
      </c>
      <c r="L19433" s="50">
        <v>1.4609917162325447E-3</v>
      </c>
      <c r="M19433" s="50">
        <v>1.4744025374586961E-3</v>
      </c>
      <c r="N19433" s="50">
        <v>4.9799999999999997E-2</v>
      </c>
      <c r="O19433" s="50">
        <v>5.0200000000000002E-2</v>
      </c>
      <c r="R19433" s="59"/>
    </row>
    <row r="19434" spans="11:18" x14ac:dyDescent="0.2">
      <c r="K19434" s="17">
        <v>19425</v>
      </c>
      <c r="L19434" s="50">
        <v>1.8689069717426289E-3</v>
      </c>
      <c r="M19434" s="50">
        <v>1.8826660555713002E-3</v>
      </c>
      <c r="N19434" s="50">
        <v>5.0599999999999999E-2</v>
      </c>
      <c r="O19434" s="50">
        <v>5.0999999999999997E-2</v>
      </c>
      <c r="R19434" s="59"/>
    </row>
    <row r="19435" spans="11:18" x14ac:dyDescent="0.2">
      <c r="K19435" s="17">
        <v>19426</v>
      </c>
      <c r="L19435" s="50">
        <v>1.6419909754280422E-3</v>
      </c>
      <c r="M19435" s="50">
        <v>1.655048264775026E-3</v>
      </c>
      <c r="N19435" s="50">
        <v>4.8399999999999999E-2</v>
      </c>
      <c r="O19435" s="50">
        <v>4.8399999999999999E-2</v>
      </c>
      <c r="R19435" s="59"/>
    </row>
    <row r="19436" spans="11:18" x14ac:dyDescent="0.2">
      <c r="K19436" s="17">
        <v>19427</v>
      </c>
      <c r="L19436" s="50">
        <v>1.7046779978491071E-3</v>
      </c>
      <c r="M19436" s="50">
        <v>1.71954133685912E-3</v>
      </c>
      <c r="N19436" s="50">
        <v>5.5199999999999999E-2</v>
      </c>
      <c r="O19436" s="50">
        <v>5.5399999999999998E-2</v>
      </c>
      <c r="R19436" s="59"/>
    </row>
    <row r="19437" spans="11:18" x14ac:dyDescent="0.2">
      <c r="K19437" s="17">
        <v>19428</v>
      </c>
      <c r="L19437" s="50">
        <v>1.6628648009968951E-3</v>
      </c>
      <c r="M19437" s="50">
        <v>1.6765600557972029E-3</v>
      </c>
      <c r="N19437" s="50">
        <v>5.0799999999999998E-2</v>
      </c>
      <c r="O19437" s="50">
        <v>5.1200000000000002E-2</v>
      </c>
      <c r="R19437" s="59"/>
    </row>
    <row r="19438" spans="11:18" x14ac:dyDescent="0.2">
      <c r="K19438" s="17">
        <v>19429</v>
      </c>
      <c r="L19438" s="50">
        <v>1.8915524668021253E-3</v>
      </c>
      <c r="M19438" s="50">
        <v>1.9068125476249705E-3</v>
      </c>
      <c r="N19438" s="50">
        <v>5.6599999999999998E-2</v>
      </c>
      <c r="O19438" s="50">
        <v>5.6599999999999998E-2</v>
      </c>
      <c r="R19438" s="59"/>
    </row>
    <row r="19439" spans="11:18" x14ac:dyDescent="0.2">
      <c r="K19439" s="17">
        <v>19430</v>
      </c>
      <c r="L19439" s="50">
        <v>1.7451513526145679E-3</v>
      </c>
      <c r="M19439" s="50">
        <v>1.7591721790424727E-3</v>
      </c>
      <c r="N19439" s="50">
        <v>5.1799999999999999E-2</v>
      </c>
      <c r="O19439" s="50">
        <v>5.2200000000000003E-2</v>
      </c>
      <c r="R19439" s="59"/>
    </row>
    <row r="19440" spans="11:18" x14ac:dyDescent="0.2">
      <c r="K19440" s="17">
        <v>19431</v>
      </c>
      <c r="L19440" s="50">
        <v>1.7058252453529803E-3</v>
      </c>
      <c r="M19440" s="50">
        <v>1.718906508944501E-3</v>
      </c>
      <c r="N19440" s="50">
        <v>4.82E-2</v>
      </c>
      <c r="O19440" s="50">
        <v>4.8800000000000003E-2</v>
      </c>
      <c r="R19440" s="59"/>
    </row>
    <row r="19441" spans="11:18" x14ac:dyDescent="0.2">
      <c r="K19441" s="17">
        <v>19432</v>
      </c>
      <c r="L19441" s="50">
        <v>1.7847300675490829E-3</v>
      </c>
      <c r="M19441" s="50">
        <v>1.7991238462547251E-3</v>
      </c>
      <c r="N19441" s="50">
        <v>5.3199999999999997E-2</v>
      </c>
      <c r="O19441" s="50">
        <v>5.3600000000000002E-2</v>
      </c>
      <c r="R19441" s="59"/>
    </row>
    <row r="19442" spans="11:18" x14ac:dyDescent="0.2">
      <c r="K19442" s="17">
        <v>19433</v>
      </c>
      <c r="L19442" s="50">
        <v>1.6827607720988702E-3</v>
      </c>
      <c r="M19442" s="50">
        <v>1.695989620886387E-3</v>
      </c>
      <c r="N19442" s="50">
        <v>4.9000000000000002E-2</v>
      </c>
      <c r="O19442" s="50">
        <v>4.9200000000000001E-2</v>
      </c>
      <c r="R19442" s="59"/>
    </row>
    <row r="19443" spans="11:18" x14ac:dyDescent="0.2">
      <c r="K19443" s="17">
        <v>19434</v>
      </c>
      <c r="L19443" s="50">
        <v>1.7341571791859511E-3</v>
      </c>
      <c r="M19443" s="50">
        <v>1.7477620049698897E-3</v>
      </c>
      <c r="N19443" s="50">
        <v>5.04E-2</v>
      </c>
      <c r="O19443" s="50">
        <v>5.04E-2</v>
      </c>
      <c r="R19443" s="59"/>
    </row>
    <row r="19444" spans="11:18" x14ac:dyDescent="0.2">
      <c r="K19444" s="17">
        <v>19435</v>
      </c>
      <c r="L19444" s="50">
        <v>1.8258193255467205E-3</v>
      </c>
      <c r="M19444" s="50">
        <v>1.8400764925769707E-3</v>
      </c>
      <c r="N19444" s="50">
        <v>5.28E-2</v>
      </c>
      <c r="O19444" s="50">
        <v>5.2999999999999999E-2</v>
      </c>
      <c r="R19444" s="59"/>
    </row>
    <row r="19445" spans="11:18" x14ac:dyDescent="0.2">
      <c r="K19445" s="17">
        <v>19436</v>
      </c>
      <c r="L19445" s="50">
        <v>1.7238397475842113E-3</v>
      </c>
      <c r="M19445" s="50">
        <v>1.7376560797307487E-3</v>
      </c>
      <c r="N19445" s="50">
        <v>5.1200000000000002E-2</v>
      </c>
      <c r="O19445" s="50">
        <v>5.1400000000000001E-2</v>
      </c>
      <c r="R19445" s="59"/>
    </row>
    <row r="19446" spans="11:18" x14ac:dyDescent="0.2">
      <c r="K19446" s="17">
        <v>19437</v>
      </c>
      <c r="L19446" s="50">
        <v>2.058819210686679E-3</v>
      </c>
      <c r="M19446" s="50">
        <v>2.0740165401480375E-3</v>
      </c>
      <c r="N19446" s="50">
        <v>5.5800000000000002E-2</v>
      </c>
      <c r="O19446" s="50">
        <v>5.6399999999999999E-2</v>
      </c>
      <c r="R19446" s="59"/>
    </row>
    <row r="19447" spans="11:18" x14ac:dyDescent="0.2">
      <c r="K19447" s="17">
        <v>19438</v>
      </c>
      <c r="L19447" s="50">
        <v>1.745829121160567E-3</v>
      </c>
      <c r="M19447" s="50">
        <v>1.7593341834078007E-3</v>
      </c>
      <c r="N19447" s="50">
        <v>4.9799999999999997E-2</v>
      </c>
      <c r="O19447" s="50">
        <v>5.0200000000000002E-2</v>
      </c>
      <c r="R19447" s="59"/>
    </row>
    <row r="19448" spans="11:18" x14ac:dyDescent="0.2">
      <c r="K19448" s="17">
        <v>19439</v>
      </c>
      <c r="L19448" s="50">
        <v>1.6122235932944868E-3</v>
      </c>
      <c r="M19448" s="50">
        <v>1.6262645912579331E-3</v>
      </c>
      <c r="N19448" s="50">
        <v>5.2200000000000003E-2</v>
      </c>
      <c r="O19448" s="50">
        <v>5.2400000000000002E-2</v>
      </c>
      <c r="R19448" s="59"/>
    </row>
    <row r="19449" spans="11:18" x14ac:dyDescent="0.2">
      <c r="K19449" s="17">
        <v>19440</v>
      </c>
      <c r="L19449" s="50">
        <v>1.7319173252962638E-3</v>
      </c>
      <c r="M19449" s="50">
        <v>1.7459352499121169E-3</v>
      </c>
      <c r="N19449" s="50">
        <v>5.1999999999999998E-2</v>
      </c>
      <c r="O19449" s="50">
        <v>5.1999999999999998E-2</v>
      </c>
      <c r="R19449" s="59"/>
    </row>
    <row r="19450" spans="11:18" x14ac:dyDescent="0.2">
      <c r="K19450" s="17">
        <v>19441</v>
      </c>
      <c r="L19450" s="50">
        <v>1.5069558249557421E-3</v>
      </c>
      <c r="M19450" s="50">
        <v>1.5204955296024027E-3</v>
      </c>
      <c r="N19450" s="50">
        <v>5.04E-2</v>
      </c>
      <c r="O19450" s="50">
        <v>5.0799999999999998E-2</v>
      </c>
      <c r="R19450" s="59"/>
    </row>
    <row r="19451" spans="11:18" x14ac:dyDescent="0.2">
      <c r="K19451" s="17">
        <v>19442</v>
      </c>
      <c r="L19451" s="50">
        <v>1.5456276166057239E-3</v>
      </c>
      <c r="M19451" s="50">
        <v>1.5593787453488516E-3</v>
      </c>
      <c r="N19451" s="50">
        <v>5.0599999999999999E-2</v>
      </c>
      <c r="O19451" s="50">
        <v>5.1400000000000001E-2</v>
      </c>
      <c r="R19451" s="59"/>
    </row>
    <row r="19452" spans="11:18" x14ac:dyDescent="0.2">
      <c r="K19452" s="17">
        <v>19443</v>
      </c>
      <c r="L19452" s="50">
        <v>1.6946749852478997E-3</v>
      </c>
      <c r="M19452" s="50">
        <v>1.7086289596399897E-3</v>
      </c>
      <c r="N19452" s="50">
        <v>5.1799999999999999E-2</v>
      </c>
      <c r="O19452" s="50">
        <v>5.1799999999999999E-2</v>
      </c>
      <c r="R19452" s="59"/>
    </row>
    <row r="19453" spans="11:18" x14ac:dyDescent="0.2">
      <c r="K19453" s="17">
        <v>19444</v>
      </c>
      <c r="L19453" s="50">
        <v>1.80902033706293E-3</v>
      </c>
      <c r="M19453" s="50">
        <v>1.8225462705734742E-3</v>
      </c>
      <c r="N19453" s="50">
        <v>0.05</v>
      </c>
      <c r="O19453" s="50">
        <v>0.05</v>
      </c>
      <c r="R19453" s="59"/>
    </row>
    <row r="19454" spans="11:18" x14ac:dyDescent="0.2">
      <c r="K19454" s="17">
        <v>19445</v>
      </c>
      <c r="L19454" s="50">
        <v>1.7885396397135113E-3</v>
      </c>
      <c r="M19454" s="50">
        <v>1.8025244155915388E-3</v>
      </c>
      <c r="N19454" s="50">
        <v>5.1799999999999999E-2</v>
      </c>
      <c r="O19454" s="50">
        <v>5.1799999999999999E-2</v>
      </c>
      <c r="R19454" s="59"/>
    </row>
    <row r="19455" spans="11:18" x14ac:dyDescent="0.2">
      <c r="K19455" s="17">
        <v>19446</v>
      </c>
      <c r="L19455" s="50">
        <v>1.7832971504753174E-3</v>
      </c>
      <c r="M19455" s="50">
        <v>1.7973047480103063E-3</v>
      </c>
      <c r="N19455" s="50">
        <v>5.1799999999999999E-2</v>
      </c>
      <c r="O19455" s="50">
        <v>5.1999999999999998E-2</v>
      </c>
      <c r="R19455" s="59"/>
    </row>
    <row r="19456" spans="11:18" x14ac:dyDescent="0.2">
      <c r="K19456" s="17">
        <v>19447</v>
      </c>
      <c r="L19456" s="50">
        <v>1.7079978348803725E-3</v>
      </c>
      <c r="M19456" s="50">
        <v>1.7214897066436649E-3</v>
      </c>
      <c r="N19456" s="50">
        <v>4.9799999999999997E-2</v>
      </c>
      <c r="O19456" s="50">
        <v>0.05</v>
      </c>
      <c r="R19456" s="59"/>
    </row>
    <row r="19457" spans="11:18" x14ac:dyDescent="0.2">
      <c r="K19457" s="17">
        <v>19448</v>
      </c>
      <c r="L19457" s="50">
        <v>1.8806150273237108E-3</v>
      </c>
      <c r="M19457" s="50">
        <v>1.8951557683084869E-3</v>
      </c>
      <c r="N19457" s="50">
        <v>5.3600000000000002E-2</v>
      </c>
      <c r="O19457" s="50">
        <v>5.4199999999999998E-2</v>
      </c>
      <c r="R19457" s="59"/>
    </row>
    <row r="19458" spans="11:18" x14ac:dyDescent="0.2">
      <c r="K19458" s="17">
        <v>19449</v>
      </c>
      <c r="L19458" s="50">
        <v>1.481198888779778E-3</v>
      </c>
      <c r="M19458" s="50">
        <v>1.4940482268586664E-3</v>
      </c>
      <c r="N19458" s="50">
        <v>4.7800000000000002E-2</v>
      </c>
      <c r="O19458" s="50">
        <v>4.7800000000000002E-2</v>
      </c>
      <c r="R19458" s="59"/>
    </row>
    <row r="19459" spans="11:18" x14ac:dyDescent="0.2">
      <c r="K19459" s="17">
        <v>19450</v>
      </c>
      <c r="L19459" s="50">
        <v>1.8461537291649943E-3</v>
      </c>
      <c r="M19459" s="50">
        <v>1.8601056817540576E-3</v>
      </c>
      <c r="N19459" s="50">
        <v>5.16E-2</v>
      </c>
      <c r="O19459" s="50">
        <v>5.16E-2</v>
      </c>
      <c r="R19459" s="59"/>
    </row>
    <row r="19460" spans="11:18" x14ac:dyDescent="0.2">
      <c r="K19460" s="17">
        <v>19451</v>
      </c>
      <c r="L19460" s="50">
        <v>1.7798632412699361E-3</v>
      </c>
      <c r="M19460" s="50">
        <v>1.7940905899862954E-3</v>
      </c>
      <c r="N19460" s="50">
        <v>5.2600000000000001E-2</v>
      </c>
      <c r="O19460" s="50">
        <v>5.2999999999999999E-2</v>
      </c>
      <c r="R19460" s="59"/>
    </row>
    <row r="19461" spans="11:18" x14ac:dyDescent="0.2">
      <c r="K19461" s="17">
        <v>19452</v>
      </c>
      <c r="L19461" s="50">
        <v>1.6601603523562179E-3</v>
      </c>
      <c r="M19461" s="50">
        <v>1.6737839847725162E-3</v>
      </c>
      <c r="N19461" s="50">
        <v>5.04E-2</v>
      </c>
      <c r="O19461" s="50">
        <v>5.0599999999999999E-2</v>
      </c>
      <c r="R19461" s="59"/>
    </row>
    <row r="19462" spans="11:18" x14ac:dyDescent="0.2">
      <c r="K19462" s="17">
        <v>19453</v>
      </c>
      <c r="L19462" s="50">
        <v>1.942474378183222E-3</v>
      </c>
      <c r="M19462" s="50">
        <v>1.9568200427933797E-3</v>
      </c>
      <c r="N19462" s="50">
        <v>5.2999999999999999E-2</v>
      </c>
      <c r="O19462" s="50">
        <v>5.2999999999999999E-2</v>
      </c>
      <c r="R19462" s="59"/>
    </row>
    <row r="19463" spans="11:18" x14ac:dyDescent="0.2">
      <c r="K19463" s="17">
        <v>19454</v>
      </c>
      <c r="L19463" s="50">
        <v>1.5679370869998497E-3</v>
      </c>
      <c r="M19463" s="50">
        <v>1.5814323194343768E-3</v>
      </c>
      <c r="N19463" s="50">
        <v>4.9799999999999997E-2</v>
      </c>
      <c r="O19463" s="50">
        <v>5.04E-2</v>
      </c>
      <c r="R19463" s="59"/>
    </row>
    <row r="19464" spans="11:18" x14ac:dyDescent="0.2">
      <c r="K19464" s="17">
        <v>19455</v>
      </c>
      <c r="L19464" s="50">
        <v>1.6232991412501762E-3</v>
      </c>
      <c r="M19464" s="50">
        <v>1.6368802333115245E-3</v>
      </c>
      <c r="N19464" s="50">
        <v>5.04E-2</v>
      </c>
      <c r="O19464" s="50">
        <v>5.0599999999999999E-2</v>
      </c>
      <c r="R19464" s="59"/>
    </row>
    <row r="19465" spans="11:18" x14ac:dyDescent="0.2">
      <c r="K19465" s="17">
        <v>19456</v>
      </c>
      <c r="L19465" s="50">
        <v>1.8770603734774816E-3</v>
      </c>
      <c r="M19465" s="50">
        <v>1.8908232266632509E-3</v>
      </c>
      <c r="N19465" s="50">
        <v>5.0799999999999998E-2</v>
      </c>
      <c r="O19465" s="50">
        <v>5.0999999999999997E-2</v>
      </c>
      <c r="R19465" s="59"/>
    </row>
    <row r="19466" spans="11:18" x14ac:dyDescent="0.2">
      <c r="K19466" s="17">
        <v>19457</v>
      </c>
      <c r="L19466" s="50">
        <v>1.5730044355868858E-3</v>
      </c>
      <c r="M19466" s="50">
        <v>1.5861265782960198E-3</v>
      </c>
      <c r="N19466" s="50">
        <v>4.8599999999999997E-2</v>
      </c>
      <c r="O19466" s="50">
        <v>4.9000000000000002E-2</v>
      </c>
      <c r="R19466" s="59"/>
    </row>
    <row r="19467" spans="11:18" x14ac:dyDescent="0.2">
      <c r="K19467" s="17">
        <v>19458</v>
      </c>
      <c r="L19467" s="50">
        <v>1.6333536774739031E-3</v>
      </c>
      <c r="M19467" s="50">
        <v>1.6462243175109129E-3</v>
      </c>
      <c r="N19467" s="50">
        <v>4.7600000000000003E-2</v>
      </c>
      <c r="O19467" s="50">
        <v>4.7800000000000002E-2</v>
      </c>
      <c r="R19467" s="59"/>
    </row>
    <row r="19468" spans="11:18" x14ac:dyDescent="0.2">
      <c r="K19468" s="17">
        <v>19459</v>
      </c>
      <c r="L19468" s="50">
        <v>1.6819394022124818E-3</v>
      </c>
      <c r="M19468" s="50">
        <v>1.6964202383856839E-3</v>
      </c>
      <c r="N19468" s="50">
        <v>5.3600000000000002E-2</v>
      </c>
      <c r="O19468" s="50">
        <v>5.3999999999999999E-2</v>
      </c>
      <c r="R19468" s="59"/>
    </row>
    <row r="19469" spans="11:18" x14ac:dyDescent="0.2">
      <c r="K19469" s="17">
        <v>19460</v>
      </c>
      <c r="L19469" s="50">
        <v>1.731114354135462E-3</v>
      </c>
      <c r="M19469" s="50">
        <v>1.7440213176119286E-3</v>
      </c>
      <c r="N19469" s="50">
        <v>4.7600000000000003E-2</v>
      </c>
      <c r="O19469" s="50">
        <v>4.8000000000000001E-2</v>
      </c>
      <c r="R19469" s="59"/>
    </row>
    <row r="19470" spans="11:18" x14ac:dyDescent="0.2">
      <c r="K19470" s="17">
        <v>19461</v>
      </c>
      <c r="L19470" s="50">
        <v>1.6252727030176767E-3</v>
      </c>
      <c r="M19470" s="50">
        <v>1.6383288481866239E-3</v>
      </c>
      <c r="N19470" s="50">
        <v>4.82E-2</v>
      </c>
      <c r="O19470" s="50">
        <v>4.8599999999999997E-2</v>
      </c>
      <c r="R19470" s="59"/>
    </row>
    <row r="19471" spans="11:18" x14ac:dyDescent="0.2">
      <c r="K19471" s="17">
        <v>19462</v>
      </c>
      <c r="L19471" s="50">
        <v>1.920386130080994E-3</v>
      </c>
      <c r="M19471" s="50">
        <v>1.9344141711033099E-3</v>
      </c>
      <c r="N19471" s="50">
        <v>5.1799999999999999E-2</v>
      </c>
      <c r="O19471" s="50">
        <v>5.1799999999999999E-2</v>
      </c>
      <c r="R19471" s="59"/>
    </row>
    <row r="19472" spans="11:18" x14ac:dyDescent="0.2">
      <c r="K19472" s="17">
        <v>19463</v>
      </c>
      <c r="L19472" s="50">
        <v>1.7383559490227918E-3</v>
      </c>
      <c r="M19472" s="50">
        <v>1.7522281581394072E-3</v>
      </c>
      <c r="N19472" s="50">
        <v>5.1200000000000002E-2</v>
      </c>
      <c r="O19472" s="50">
        <v>5.1799999999999999E-2</v>
      </c>
      <c r="R19472" s="59"/>
    </row>
    <row r="19473" spans="11:18" x14ac:dyDescent="0.2">
      <c r="K19473" s="17">
        <v>19464</v>
      </c>
      <c r="L19473" s="50">
        <v>1.7536775311536622E-3</v>
      </c>
      <c r="M19473" s="50">
        <v>1.7677025963346046E-3</v>
      </c>
      <c r="N19473" s="50">
        <v>5.1999999999999998E-2</v>
      </c>
      <c r="O19473" s="50">
        <v>5.1999999999999998E-2</v>
      </c>
      <c r="R19473" s="59"/>
    </row>
    <row r="19474" spans="11:18" x14ac:dyDescent="0.2">
      <c r="K19474" s="17">
        <v>19465</v>
      </c>
      <c r="L19474" s="50">
        <v>1.7680434768162126E-3</v>
      </c>
      <c r="M19474" s="50">
        <v>1.7827321826523928E-3</v>
      </c>
      <c r="N19474" s="50">
        <v>5.4399999999999997E-2</v>
      </c>
      <c r="O19474" s="50">
        <v>5.4800000000000001E-2</v>
      </c>
      <c r="R19474" s="59"/>
    </row>
    <row r="19475" spans="11:18" x14ac:dyDescent="0.2">
      <c r="K19475" s="17">
        <v>19466</v>
      </c>
      <c r="L19475" s="50">
        <v>1.7229110470224612E-3</v>
      </c>
      <c r="M19475" s="50">
        <v>1.7362954679288243E-3</v>
      </c>
      <c r="N19475" s="50">
        <v>4.9399999999999999E-2</v>
      </c>
      <c r="O19475" s="50">
        <v>4.9599999999999998E-2</v>
      </c>
      <c r="R19475" s="59"/>
    </row>
    <row r="19476" spans="11:18" x14ac:dyDescent="0.2">
      <c r="K19476" s="17">
        <v>19467</v>
      </c>
      <c r="L19476" s="50">
        <v>1.8076884084286323E-3</v>
      </c>
      <c r="M19476" s="50">
        <v>1.8227657817515958E-3</v>
      </c>
      <c r="N19476" s="50">
        <v>5.6000000000000001E-2</v>
      </c>
      <c r="O19476" s="50">
        <v>5.6000000000000001E-2</v>
      </c>
      <c r="R19476" s="59"/>
    </row>
    <row r="19477" spans="11:18" x14ac:dyDescent="0.2">
      <c r="K19477" s="17">
        <v>19468</v>
      </c>
      <c r="L19477" s="50">
        <v>1.702803778219193E-3</v>
      </c>
      <c r="M19477" s="50">
        <v>1.7162529938792091E-3</v>
      </c>
      <c r="N19477" s="50">
        <v>4.9599999999999998E-2</v>
      </c>
      <c r="O19477" s="50">
        <v>0.05</v>
      </c>
      <c r="R19477" s="59"/>
    </row>
    <row r="19478" spans="11:18" x14ac:dyDescent="0.2">
      <c r="K19478" s="17">
        <v>19469</v>
      </c>
      <c r="L19478" s="50">
        <v>1.8776120789488254E-3</v>
      </c>
      <c r="M19478" s="50">
        <v>1.8926089391161709E-3</v>
      </c>
      <c r="N19478" s="50">
        <v>5.5599999999999997E-2</v>
      </c>
      <c r="O19478" s="50">
        <v>5.5599999999999997E-2</v>
      </c>
      <c r="R19478" s="59"/>
    </row>
    <row r="19479" spans="11:18" x14ac:dyDescent="0.2">
      <c r="K19479" s="17">
        <v>19470</v>
      </c>
      <c r="L19479" s="50">
        <v>1.7306811185185853E-3</v>
      </c>
      <c r="M19479" s="50">
        <v>1.7445552006555513E-3</v>
      </c>
      <c r="N19479" s="50">
        <v>5.1200000000000002E-2</v>
      </c>
      <c r="O19479" s="50">
        <v>5.16E-2</v>
      </c>
      <c r="R19479" s="59"/>
    </row>
    <row r="19480" spans="11:18" x14ac:dyDescent="0.2">
      <c r="K19480" s="17">
        <v>19471</v>
      </c>
      <c r="L19480" s="50">
        <v>1.6143595300721152E-3</v>
      </c>
      <c r="M19480" s="50">
        <v>1.6277698568250968E-3</v>
      </c>
      <c r="N19480" s="50">
        <v>4.9799999999999997E-2</v>
      </c>
      <c r="O19480" s="50">
        <v>4.9799999999999997E-2</v>
      </c>
      <c r="R19480" s="59"/>
    </row>
    <row r="19481" spans="11:18" x14ac:dyDescent="0.2">
      <c r="K19481" s="17">
        <v>19472</v>
      </c>
      <c r="L19481" s="50">
        <v>1.7784059724998541E-3</v>
      </c>
      <c r="M19481" s="50">
        <v>1.7924629231955592E-3</v>
      </c>
      <c r="N19481" s="50">
        <v>5.1799999999999999E-2</v>
      </c>
      <c r="O19481" s="50">
        <v>5.2400000000000002E-2</v>
      </c>
      <c r="R19481" s="59"/>
    </row>
    <row r="19482" spans="11:18" x14ac:dyDescent="0.2">
      <c r="K19482" s="17">
        <v>19473</v>
      </c>
      <c r="L19482" s="50">
        <v>1.5893730375436308E-3</v>
      </c>
      <c r="M19482" s="50">
        <v>1.6030855404088325E-3</v>
      </c>
      <c r="N19482" s="50">
        <v>5.0999999999999997E-2</v>
      </c>
      <c r="O19482" s="50">
        <v>5.0999999999999997E-2</v>
      </c>
      <c r="R19482" s="59"/>
    </row>
    <row r="19483" spans="11:18" x14ac:dyDescent="0.2">
      <c r="K19483" s="17">
        <v>19474</v>
      </c>
      <c r="L19483" s="50">
        <v>1.7120612039171991E-3</v>
      </c>
      <c r="M19483" s="50">
        <v>1.7264261656163389E-3</v>
      </c>
      <c r="N19483" s="50">
        <v>5.3199999999999997E-2</v>
      </c>
      <c r="O19483" s="50">
        <v>5.3600000000000002E-2</v>
      </c>
      <c r="R19483" s="59"/>
    </row>
    <row r="19484" spans="11:18" x14ac:dyDescent="0.2">
      <c r="K19484" s="17">
        <v>19475</v>
      </c>
      <c r="L19484" s="50">
        <v>1.6865409980612771E-3</v>
      </c>
      <c r="M19484" s="50">
        <v>1.7003700609475954E-3</v>
      </c>
      <c r="N19484" s="50">
        <v>5.1200000000000002E-2</v>
      </c>
      <c r="O19484" s="50">
        <v>5.16E-2</v>
      </c>
      <c r="R19484" s="59"/>
    </row>
    <row r="19485" spans="11:18" x14ac:dyDescent="0.2">
      <c r="K19485" s="17">
        <v>19476</v>
      </c>
      <c r="L19485" s="50">
        <v>1.5098103301980582E-3</v>
      </c>
      <c r="M19485" s="50">
        <v>1.5226933788705648E-3</v>
      </c>
      <c r="N19485" s="50">
        <v>4.7800000000000002E-2</v>
      </c>
      <c r="O19485" s="50">
        <v>4.82E-2</v>
      </c>
      <c r="R19485" s="59"/>
    </row>
    <row r="19486" spans="11:18" x14ac:dyDescent="0.2">
      <c r="K19486" s="17">
        <v>19477</v>
      </c>
      <c r="L19486" s="50">
        <v>1.722276874056838E-3</v>
      </c>
      <c r="M19486" s="50">
        <v>1.735132826666442E-3</v>
      </c>
      <c r="N19486" s="50">
        <v>4.7399999999999998E-2</v>
      </c>
      <c r="O19486" s="50">
        <v>4.7800000000000002E-2</v>
      </c>
      <c r="R19486" s="59"/>
    </row>
    <row r="19487" spans="11:18" x14ac:dyDescent="0.2">
      <c r="K19487" s="17">
        <v>19478</v>
      </c>
      <c r="L19487" s="50">
        <v>1.8883004492297559E-3</v>
      </c>
      <c r="M19487" s="50">
        <v>1.9033943971407772E-3</v>
      </c>
      <c r="N19487" s="50">
        <v>5.5800000000000002E-2</v>
      </c>
      <c r="O19487" s="50">
        <v>5.6000000000000001E-2</v>
      </c>
      <c r="R19487" s="59"/>
    </row>
    <row r="19488" spans="11:18" x14ac:dyDescent="0.2">
      <c r="K19488" s="17">
        <v>19479</v>
      </c>
      <c r="L19488" s="50">
        <v>1.6630983790341535E-3</v>
      </c>
      <c r="M19488" s="50">
        <v>1.6770394938061088E-3</v>
      </c>
      <c r="N19488" s="50">
        <v>5.16E-2</v>
      </c>
      <c r="O19488" s="50">
        <v>5.1799999999999999E-2</v>
      </c>
      <c r="R19488" s="59"/>
    </row>
    <row r="19489" spans="11:18" x14ac:dyDescent="0.2">
      <c r="K19489" s="17">
        <v>19480</v>
      </c>
      <c r="L19489" s="50">
        <v>1.8246374600064904E-3</v>
      </c>
      <c r="M19489" s="50">
        <v>1.8391145738502924E-3</v>
      </c>
      <c r="N19489" s="50">
        <v>5.3600000000000002E-2</v>
      </c>
      <c r="O19489" s="50">
        <v>5.3999999999999999E-2</v>
      </c>
      <c r="R19489" s="59"/>
    </row>
    <row r="19490" spans="11:18" x14ac:dyDescent="0.2">
      <c r="K19490" s="17">
        <v>19481</v>
      </c>
      <c r="L19490" s="50">
        <v>1.6357382907225223E-3</v>
      </c>
      <c r="M19490" s="50">
        <v>1.6488120126981461E-3</v>
      </c>
      <c r="N19490" s="50">
        <v>4.8399999999999999E-2</v>
      </c>
      <c r="O19490" s="50">
        <v>4.8800000000000003E-2</v>
      </c>
      <c r="R19490" s="59"/>
    </row>
    <row r="19491" spans="11:18" x14ac:dyDescent="0.2">
      <c r="K19491" s="17">
        <v>19482</v>
      </c>
      <c r="L19491" s="50">
        <v>1.7700630554576993E-3</v>
      </c>
      <c r="M19491" s="50">
        <v>1.7842027710555843E-3</v>
      </c>
      <c r="N19491" s="50">
        <v>5.1999999999999998E-2</v>
      </c>
      <c r="O19491" s="50">
        <v>5.28E-2</v>
      </c>
      <c r="R19491" s="59"/>
    </row>
    <row r="19492" spans="11:18" x14ac:dyDescent="0.2">
      <c r="K19492" s="17">
        <v>19483</v>
      </c>
      <c r="L19492" s="50">
        <v>1.8044131132263594E-3</v>
      </c>
      <c r="M19492" s="50">
        <v>1.8187604080556034E-3</v>
      </c>
      <c r="N19492" s="50">
        <v>5.2999999999999999E-2</v>
      </c>
      <c r="O19492" s="50">
        <v>5.3400000000000003E-2</v>
      </c>
      <c r="R19492" s="59"/>
    </row>
    <row r="19493" spans="11:18" x14ac:dyDescent="0.2">
      <c r="K19493" s="17">
        <v>19484</v>
      </c>
      <c r="L19493" s="50">
        <v>1.7204003229150959E-3</v>
      </c>
      <c r="M19493" s="50">
        <v>1.7349062620394572E-3</v>
      </c>
      <c r="N19493" s="50">
        <v>5.3800000000000001E-2</v>
      </c>
      <c r="O19493" s="50">
        <v>5.4199999999999998E-2</v>
      </c>
      <c r="R19493" s="59"/>
    </row>
    <row r="19494" spans="11:18" x14ac:dyDescent="0.2">
      <c r="K19494" s="17">
        <v>19485</v>
      </c>
      <c r="L19494" s="50">
        <v>1.6053627565181532E-3</v>
      </c>
      <c r="M19494" s="50">
        <v>1.6184890351008928E-3</v>
      </c>
      <c r="N19494" s="50">
        <v>4.8399999999999999E-2</v>
      </c>
      <c r="O19494" s="50">
        <v>4.9000000000000002E-2</v>
      </c>
      <c r="R19494" s="59"/>
    </row>
    <row r="19495" spans="11:18" x14ac:dyDescent="0.2">
      <c r="K19495" s="17">
        <v>19486</v>
      </c>
      <c r="L19495" s="50">
        <v>1.9091929810554965E-3</v>
      </c>
      <c r="M19495" s="50">
        <v>1.9240967459696356E-3</v>
      </c>
      <c r="N19495" s="50">
        <v>5.5199999999999999E-2</v>
      </c>
      <c r="O19495" s="50">
        <v>5.5199999999999999E-2</v>
      </c>
      <c r="R19495" s="59"/>
    </row>
    <row r="19496" spans="11:18" x14ac:dyDescent="0.2">
      <c r="K19496" s="17">
        <v>19487</v>
      </c>
      <c r="L19496" s="50">
        <v>1.7647687322944027E-3</v>
      </c>
      <c r="M19496" s="50">
        <v>1.7786696315494942E-3</v>
      </c>
      <c r="N19496" s="50">
        <v>5.1200000000000002E-2</v>
      </c>
      <c r="O19496" s="50">
        <v>5.1799999999999999E-2</v>
      </c>
      <c r="R19496" s="59"/>
    </row>
    <row r="19497" spans="11:18" x14ac:dyDescent="0.2">
      <c r="K19497" s="17">
        <v>19488</v>
      </c>
      <c r="L19497" s="50">
        <v>1.6150698314427458E-3</v>
      </c>
      <c r="M19497" s="50">
        <v>1.6276984712248141E-3</v>
      </c>
      <c r="N19497" s="50">
        <v>4.6600000000000003E-2</v>
      </c>
      <c r="O19497" s="50">
        <v>4.7E-2</v>
      </c>
      <c r="R19497" s="59"/>
    </row>
    <row r="19498" spans="11:18" x14ac:dyDescent="0.2">
      <c r="K19498" s="17">
        <v>19489</v>
      </c>
      <c r="L19498" s="50">
        <v>1.8892577289409168E-3</v>
      </c>
      <c r="M19498" s="50">
        <v>1.9042038628326165E-3</v>
      </c>
      <c r="N19498" s="50">
        <v>5.5199999999999999E-2</v>
      </c>
      <c r="O19498" s="50">
        <v>5.5399999999999998E-2</v>
      </c>
      <c r="R19498" s="59"/>
    </row>
    <row r="19499" spans="11:18" x14ac:dyDescent="0.2">
      <c r="K19499" s="17">
        <v>19490</v>
      </c>
      <c r="L19499" s="50">
        <v>1.6394304179314133E-3</v>
      </c>
      <c r="M19499" s="50">
        <v>1.6528850275224361E-3</v>
      </c>
      <c r="N19499" s="50">
        <v>4.9799999999999997E-2</v>
      </c>
      <c r="O19499" s="50">
        <v>5.0200000000000002E-2</v>
      </c>
      <c r="R19499" s="59"/>
    </row>
    <row r="19500" spans="11:18" x14ac:dyDescent="0.2">
      <c r="K19500" s="17">
        <v>19491</v>
      </c>
      <c r="L19500" s="50">
        <v>1.8649850056196098E-3</v>
      </c>
      <c r="M19500" s="50">
        <v>1.8790235453844759E-3</v>
      </c>
      <c r="N19500" s="50">
        <v>5.16E-2</v>
      </c>
      <c r="O19500" s="50">
        <v>5.1999999999999998E-2</v>
      </c>
      <c r="R19500" s="59"/>
    </row>
    <row r="19501" spans="11:18" x14ac:dyDescent="0.2">
      <c r="K19501" s="17">
        <v>19492</v>
      </c>
      <c r="L19501" s="50">
        <v>1.7052524379842467E-3</v>
      </c>
      <c r="M19501" s="50">
        <v>1.7191196983385186E-3</v>
      </c>
      <c r="N19501" s="50">
        <v>5.1400000000000001E-2</v>
      </c>
      <c r="O19501" s="50">
        <v>5.16E-2</v>
      </c>
      <c r="R19501" s="59"/>
    </row>
    <row r="19502" spans="11:18" x14ac:dyDescent="0.2">
      <c r="K19502" s="17">
        <v>19493</v>
      </c>
      <c r="L19502" s="50">
        <v>1.6488266330402204E-3</v>
      </c>
      <c r="M19502" s="50">
        <v>1.6637484177520034E-3</v>
      </c>
      <c r="N19502" s="50">
        <v>5.5599999999999997E-2</v>
      </c>
      <c r="O19502" s="50">
        <v>5.5599999999999997E-2</v>
      </c>
      <c r="R19502" s="59"/>
    </row>
    <row r="19503" spans="11:18" x14ac:dyDescent="0.2">
      <c r="K19503" s="17">
        <v>19494</v>
      </c>
      <c r="L19503" s="50">
        <v>1.8212847932219287E-3</v>
      </c>
      <c r="M19503" s="50">
        <v>1.8359771087866513E-3</v>
      </c>
      <c r="N19503" s="50">
        <v>5.4199999999999998E-2</v>
      </c>
      <c r="O19503" s="50">
        <v>5.4600000000000003E-2</v>
      </c>
      <c r="R19503" s="59"/>
    </row>
    <row r="19504" spans="11:18" x14ac:dyDescent="0.2">
      <c r="K19504" s="17">
        <v>19495</v>
      </c>
      <c r="L19504" s="50">
        <v>1.6179155158010502E-3</v>
      </c>
      <c r="M19504" s="50">
        <v>1.631401807093259E-3</v>
      </c>
      <c r="N19504" s="50">
        <v>0.05</v>
      </c>
      <c r="O19504" s="50">
        <v>5.0200000000000002E-2</v>
      </c>
      <c r="R19504" s="59"/>
    </row>
    <row r="19505" spans="11:18" x14ac:dyDescent="0.2">
      <c r="K19505" s="17">
        <v>19496</v>
      </c>
      <c r="L19505" s="50">
        <v>1.7036694669873953E-3</v>
      </c>
      <c r="M19505" s="50">
        <v>1.7178850390464555E-3</v>
      </c>
      <c r="N19505" s="50">
        <v>5.28E-2</v>
      </c>
      <c r="O19505" s="50">
        <v>5.28E-2</v>
      </c>
      <c r="R19505" s="59"/>
    </row>
    <row r="19506" spans="11:18" x14ac:dyDescent="0.2">
      <c r="K19506" s="17">
        <v>19497</v>
      </c>
      <c r="L19506" s="50">
        <v>1.553527759181466E-3</v>
      </c>
      <c r="M19506" s="50">
        <v>1.5665037188153875E-3</v>
      </c>
      <c r="N19506" s="50">
        <v>4.8000000000000001E-2</v>
      </c>
      <c r="O19506" s="50">
        <v>4.82E-2</v>
      </c>
      <c r="R19506" s="59"/>
    </row>
    <row r="19507" spans="11:18" x14ac:dyDescent="0.2">
      <c r="K19507" s="17">
        <v>19498</v>
      </c>
      <c r="L19507" s="50">
        <v>1.9447484008524249E-3</v>
      </c>
      <c r="M19507" s="50">
        <v>1.9600146576511592E-3</v>
      </c>
      <c r="N19507" s="50">
        <v>5.6399999999999999E-2</v>
      </c>
      <c r="O19507" s="50">
        <v>5.6599999999999998E-2</v>
      </c>
      <c r="R19507" s="59"/>
    </row>
    <row r="19508" spans="11:18" x14ac:dyDescent="0.2">
      <c r="K19508" s="17">
        <v>19499</v>
      </c>
      <c r="L19508" s="50">
        <v>1.8438423086607884E-3</v>
      </c>
      <c r="M19508" s="50">
        <v>1.8582264721253544E-3</v>
      </c>
      <c r="N19508" s="50">
        <v>5.3199999999999997E-2</v>
      </c>
      <c r="O19508" s="50">
        <v>5.3600000000000002E-2</v>
      </c>
      <c r="R19508" s="59"/>
    </row>
    <row r="19509" spans="11:18" x14ac:dyDescent="0.2">
      <c r="K19509" s="17">
        <v>19500</v>
      </c>
      <c r="L19509" s="50">
        <v>1.7688979754792069E-3</v>
      </c>
      <c r="M19509" s="50">
        <v>1.7822600735023818E-3</v>
      </c>
      <c r="N19509" s="50">
        <v>4.9399999999999999E-2</v>
      </c>
      <c r="O19509" s="50">
        <v>4.9599999999999998E-2</v>
      </c>
      <c r="R19509" s="59"/>
    </row>
    <row r="19510" spans="11:18" x14ac:dyDescent="0.2">
      <c r="K19510" s="17">
        <v>19501</v>
      </c>
      <c r="L19510" s="50">
        <v>1.5187830116179264E-3</v>
      </c>
      <c r="M19510" s="50">
        <v>1.5322429579731755E-3</v>
      </c>
      <c r="N19510" s="50">
        <v>4.9799999999999997E-2</v>
      </c>
      <c r="O19510" s="50">
        <v>5.0200000000000002E-2</v>
      </c>
      <c r="R19510" s="59"/>
    </row>
    <row r="19511" spans="11:18" x14ac:dyDescent="0.2">
      <c r="K19511" s="17">
        <v>19502</v>
      </c>
      <c r="L19511" s="50">
        <v>1.6634041231388312E-3</v>
      </c>
      <c r="M19511" s="50">
        <v>1.6776907387023811E-3</v>
      </c>
      <c r="N19511" s="50">
        <v>5.2999999999999999E-2</v>
      </c>
      <c r="O19511" s="50">
        <v>5.3199999999999997E-2</v>
      </c>
      <c r="R19511" s="59"/>
    </row>
    <row r="19512" spans="11:18" x14ac:dyDescent="0.2">
      <c r="K19512" s="17">
        <v>19503</v>
      </c>
      <c r="L19512" s="50">
        <v>1.7440304127186042E-3</v>
      </c>
      <c r="M19512" s="50">
        <v>1.7572398271816774E-3</v>
      </c>
      <c r="N19512" s="50">
        <v>4.8800000000000003E-2</v>
      </c>
      <c r="O19512" s="50">
        <v>4.9000000000000002E-2</v>
      </c>
      <c r="R19512" s="59"/>
    </row>
    <row r="19513" spans="11:18" x14ac:dyDescent="0.2">
      <c r="K19513" s="17">
        <v>19504</v>
      </c>
      <c r="L19513" s="50">
        <v>1.3980610460814634E-3</v>
      </c>
      <c r="M19513" s="50">
        <v>1.4113792562236915E-3</v>
      </c>
      <c r="N19513" s="50">
        <v>4.9399999999999999E-2</v>
      </c>
      <c r="O19513" s="50">
        <v>0.05</v>
      </c>
      <c r="R19513" s="59"/>
    </row>
    <row r="19514" spans="11:18" x14ac:dyDescent="0.2">
      <c r="K19514" s="17">
        <v>19505</v>
      </c>
      <c r="L19514" s="50">
        <v>1.8272543351124022E-3</v>
      </c>
      <c r="M19514" s="50">
        <v>1.8419836393570354E-3</v>
      </c>
      <c r="N19514" s="50">
        <v>5.4600000000000003E-2</v>
      </c>
      <c r="O19514" s="50">
        <v>5.4800000000000001E-2</v>
      </c>
      <c r="R19514" s="59"/>
    </row>
    <row r="19515" spans="11:18" x14ac:dyDescent="0.2">
      <c r="K19515" s="17">
        <v>19506</v>
      </c>
      <c r="L19515" s="50">
        <v>1.6449629856739537E-3</v>
      </c>
      <c r="M19515" s="50">
        <v>1.6589008472123223E-3</v>
      </c>
      <c r="N19515" s="50">
        <v>5.1799999999999999E-2</v>
      </c>
      <c r="O19515" s="50">
        <v>5.1999999999999998E-2</v>
      </c>
      <c r="R19515" s="59"/>
    </row>
    <row r="19516" spans="11:18" x14ac:dyDescent="0.2">
      <c r="K19516" s="17">
        <v>19507</v>
      </c>
      <c r="L19516" s="50">
        <v>1.747300712763684E-3</v>
      </c>
      <c r="M19516" s="50">
        <v>1.7624200503941554E-3</v>
      </c>
      <c r="N19516" s="50">
        <v>5.5599999999999997E-2</v>
      </c>
      <c r="O19516" s="50">
        <v>5.6800000000000003E-2</v>
      </c>
      <c r="R19516" s="59"/>
    </row>
    <row r="19517" spans="11:18" x14ac:dyDescent="0.2">
      <c r="K19517" s="17">
        <v>19508</v>
      </c>
      <c r="L19517" s="50">
        <v>1.8878845331712114E-3</v>
      </c>
      <c r="M19517" s="50">
        <v>1.9022094868188834E-3</v>
      </c>
      <c r="N19517" s="50">
        <v>5.28E-2</v>
      </c>
      <c r="O19517" s="50">
        <v>5.2999999999999999E-2</v>
      </c>
      <c r="R19517" s="59"/>
    </row>
    <row r="19518" spans="11:18" x14ac:dyDescent="0.2">
      <c r="K19518" s="17">
        <v>19509</v>
      </c>
      <c r="L19518" s="50">
        <v>1.7866465801345977E-3</v>
      </c>
      <c r="M19518" s="50">
        <v>1.7998030671387902E-3</v>
      </c>
      <c r="N19518" s="50">
        <v>4.8599999999999997E-2</v>
      </c>
      <c r="O19518" s="50">
        <v>4.8599999999999997E-2</v>
      </c>
      <c r="R19518" s="59"/>
    </row>
    <row r="19519" spans="11:18" x14ac:dyDescent="0.2">
      <c r="K19519" s="17">
        <v>19510</v>
      </c>
      <c r="L19519" s="50">
        <v>1.7166435936362635E-3</v>
      </c>
      <c r="M19519" s="50">
        <v>1.73014587394299E-3</v>
      </c>
      <c r="N19519" s="50">
        <v>4.9799999999999997E-2</v>
      </c>
      <c r="O19519" s="50">
        <v>5.04E-2</v>
      </c>
      <c r="R19519" s="59"/>
    </row>
    <row r="19520" spans="11:18" x14ac:dyDescent="0.2">
      <c r="K19520" s="17">
        <v>19511</v>
      </c>
      <c r="L19520" s="50">
        <v>1.4617473669234257E-3</v>
      </c>
      <c r="M19520" s="50">
        <v>1.4741315217990311E-3</v>
      </c>
      <c r="N19520" s="50">
        <v>4.5999999999999999E-2</v>
      </c>
      <c r="O19520" s="50">
        <v>4.6199999999999998E-2</v>
      </c>
      <c r="R19520" s="59"/>
    </row>
    <row r="19521" spans="11:18" x14ac:dyDescent="0.2">
      <c r="K19521" s="17">
        <v>19512</v>
      </c>
      <c r="L19521" s="50">
        <v>1.6934510597307003E-3</v>
      </c>
      <c r="M19521" s="50">
        <v>1.7074356342481412E-3</v>
      </c>
      <c r="N19521" s="50">
        <v>5.1799999999999999E-2</v>
      </c>
      <c r="O19521" s="50">
        <v>5.1999999999999998E-2</v>
      </c>
      <c r="R19521" s="59"/>
    </row>
    <row r="19522" spans="11:18" x14ac:dyDescent="0.2">
      <c r="K19522" s="17">
        <v>19513</v>
      </c>
      <c r="L19522" s="50">
        <v>1.627709899226777E-3</v>
      </c>
      <c r="M19522" s="50">
        <v>1.6410728776454914E-3</v>
      </c>
      <c r="N19522" s="50">
        <v>4.9599999999999998E-2</v>
      </c>
      <c r="O19522" s="50">
        <v>4.9599999999999998E-2</v>
      </c>
      <c r="R19522" s="59"/>
    </row>
    <row r="19523" spans="11:18" x14ac:dyDescent="0.2">
      <c r="K19523" s="17">
        <v>19514</v>
      </c>
      <c r="L19523" s="50">
        <v>2.0345707506487275E-3</v>
      </c>
      <c r="M19523" s="50">
        <v>2.0505878534180701E-3</v>
      </c>
      <c r="N19523" s="50">
        <v>5.8999999999999997E-2</v>
      </c>
      <c r="O19523" s="50">
        <v>5.96E-2</v>
      </c>
      <c r="R19523" s="59"/>
    </row>
    <row r="19524" spans="11:18" x14ac:dyDescent="0.2">
      <c r="K19524" s="17">
        <v>19515</v>
      </c>
      <c r="L19524" s="50">
        <v>1.7013408770949344E-3</v>
      </c>
      <c r="M19524" s="50">
        <v>1.7147572206514699E-3</v>
      </c>
      <c r="N19524" s="50">
        <v>4.9399999999999999E-2</v>
      </c>
      <c r="O19524" s="50">
        <v>4.9799999999999997E-2</v>
      </c>
      <c r="R19524" s="59"/>
    </row>
    <row r="19525" spans="11:18" x14ac:dyDescent="0.2">
      <c r="K19525" s="17">
        <v>19516</v>
      </c>
      <c r="L19525" s="50">
        <v>1.6560763916424936E-3</v>
      </c>
      <c r="M19525" s="50">
        <v>1.6698340962933997E-3</v>
      </c>
      <c r="N19525" s="50">
        <v>5.0999999999999997E-2</v>
      </c>
      <c r="O19525" s="50">
        <v>5.1400000000000001E-2</v>
      </c>
      <c r="R19525" s="59"/>
    </row>
    <row r="19526" spans="11:18" x14ac:dyDescent="0.2">
      <c r="K19526" s="17">
        <v>19517</v>
      </c>
      <c r="L19526" s="50">
        <v>1.5892283236492086E-3</v>
      </c>
      <c r="M19526" s="50">
        <v>1.6030365901120714E-3</v>
      </c>
      <c r="N19526" s="50">
        <v>5.0999999999999997E-2</v>
      </c>
      <c r="O19526" s="50">
        <v>5.1799999999999999E-2</v>
      </c>
      <c r="R19526" s="59"/>
    </row>
    <row r="19527" spans="11:18" x14ac:dyDescent="0.2">
      <c r="K19527" s="17">
        <v>19518</v>
      </c>
      <c r="L19527" s="50">
        <v>1.8948783971800311E-3</v>
      </c>
      <c r="M19527" s="50">
        <v>1.9095972746029624E-3</v>
      </c>
      <c r="N19527" s="50">
        <v>5.4199999999999998E-2</v>
      </c>
      <c r="O19527" s="50">
        <v>5.4800000000000001E-2</v>
      </c>
      <c r="R19527" s="59"/>
    </row>
    <row r="19528" spans="11:18" x14ac:dyDescent="0.2">
      <c r="K19528" s="17">
        <v>19519</v>
      </c>
      <c r="L19528" s="50">
        <v>1.7723904780020522E-3</v>
      </c>
      <c r="M19528" s="50">
        <v>1.7863413385512149E-3</v>
      </c>
      <c r="N19528" s="50">
        <v>5.16E-2</v>
      </c>
      <c r="O19528" s="50">
        <v>5.1999999999999998E-2</v>
      </c>
      <c r="R19528" s="59"/>
    </row>
    <row r="19529" spans="11:18" x14ac:dyDescent="0.2">
      <c r="K19529" s="17">
        <v>19520</v>
      </c>
      <c r="L19529" s="50">
        <v>1.8603439697041744E-3</v>
      </c>
      <c r="M19529" s="50">
        <v>1.8738264709501639E-3</v>
      </c>
      <c r="N19529" s="50">
        <v>4.9599999999999998E-2</v>
      </c>
      <c r="O19529" s="50">
        <v>4.9799999999999997E-2</v>
      </c>
      <c r="R19529" s="59"/>
    </row>
    <row r="19530" spans="11:18" x14ac:dyDescent="0.2">
      <c r="K19530" s="17">
        <v>19521</v>
      </c>
      <c r="L19530" s="50">
        <v>1.543212124614561E-3</v>
      </c>
      <c r="M19530" s="50">
        <v>1.5555127906809886E-3</v>
      </c>
      <c r="N19530" s="50">
        <v>4.5600000000000002E-2</v>
      </c>
      <c r="O19530" s="50">
        <v>4.5600000000000002E-2</v>
      </c>
      <c r="R19530" s="59"/>
    </row>
    <row r="19531" spans="11:18" x14ac:dyDescent="0.2">
      <c r="K19531" s="17">
        <v>19522</v>
      </c>
      <c r="L19531" s="50">
        <v>1.8692807042840535E-3</v>
      </c>
      <c r="M19531" s="50">
        <v>1.8842459382102121E-3</v>
      </c>
      <c r="N19531" s="50">
        <v>5.5399999999999998E-2</v>
      </c>
      <c r="O19531" s="50">
        <v>5.5599999999999997E-2</v>
      </c>
      <c r="R19531" s="59"/>
    </row>
    <row r="19532" spans="11:18" x14ac:dyDescent="0.2">
      <c r="K19532" s="17">
        <v>19523</v>
      </c>
      <c r="L19532" s="50">
        <v>1.798449079388211E-3</v>
      </c>
      <c r="M19532" s="50">
        <v>1.8127992116334973E-3</v>
      </c>
      <c r="N19532" s="50">
        <v>5.3199999999999997E-2</v>
      </c>
      <c r="O19532" s="50">
        <v>5.3199999999999997E-2</v>
      </c>
      <c r="R19532" s="59"/>
    </row>
    <row r="19533" spans="11:18" x14ac:dyDescent="0.2">
      <c r="K19533" s="17">
        <v>19524</v>
      </c>
      <c r="L19533" s="50">
        <v>1.6541113421721151E-3</v>
      </c>
      <c r="M19533" s="50">
        <v>1.6683106518383365E-3</v>
      </c>
      <c r="N19533" s="50">
        <v>5.28E-2</v>
      </c>
      <c r="O19533" s="50">
        <v>5.28E-2</v>
      </c>
      <c r="R19533" s="59"/>
    </row>
    <row r="19534" spans="11:18" x14ac:dyDescent="0.2">
      <c r="K19534" s="17">
        <v>19525</v>
      </c>
      <c r="L19534" s="50">
        <v>1.6552785666886041E-3</v>
      </c>
      <c r="M19534" s="50">
        <v>1.6685936347299866E-3</v>
      </c>
      <c r="N19534" s="50">
        <v>4.9200000000000001E-2</v>
      </c>
      <c r="O19534" s="50">
        <v>0.05</v>
      </c>
      <c r="R19534" s="59"/>
    </row>
    <row r="19535" spans="11:18" x14ac:dyDescent="0.2">
      <c r="K19535" s="17">
        <v>19526</v>
      </c>
      <c r="L19535" s="50">
        <v>1.8343317522850856E-3</v>
      </c>
      <c r="M19535" s="50">
        <v>1.8490476873945223E-3</v>
      </c>
      <c r="N19535" s="50">
        <v>5.4199999999999998E-2</v>
      </c>
      <c r="O19535" s="50">
        <v>5.4600000000000003E-2</v>
      </c>
      <c r="R19535" s="59"/>
    </row>
    <row r="19536" spans="11:18" x14ac:dyDescent="0.2">
      <c r="K19536" s="17">
        <v>19527</v>
      </c>
      <c r="L19536" s="50">
        <v>1.7305704157110707E-3</v>
      </c>
      <c r="M19536" s="50">
        <v>1.7449909196898595E-3</v>
      </c>
      <c r="N19536" s="50">
        <v>5.3400000000000003E-2</v>
      </c>
      <c r="O19536" s="50">
        <v>5.3800000000000001E-2</v>
      </c>
      <c r="R19536" s="59"/>
    </row>
    <row r="19537" spans="11:18" x14ac:dyDescent="0.2">
      <c r="K19537" s="17">
        <v>19528</v>
      </c>
      <c r="L19537" s="50">
        <v>1.7694430286908573E-3</v>
      </c>
      <c r="M19537" s="50">
        <v>1.7826249136558634E-3</v>
      </c>
      <c r="N19537" s="50">
        <v>4.8599999999999997E-2</v>
      </c>
      <c r="O19537" s="50">
        <v>4.8800000000000003E-2</v>
      </c>
      <c r="R19537" s="59"/>
    </row>
    <row r="19538" spans="11:18" x14ac:dyDescent="0.2">
      <c r="K19538" s="17">
        <v>19529</v>
      </c>
      <c r="L19538" s="50">
        <v>1.7862802589879334E-3</v>
      </c>
      <c r="M19538" s="50">
        <v>1.8007898016701709E-3</v>
      </c>
      <c r="N19538" s="50">
        <v>5.3600000000000002E-2</v>
      </c>
      <c r="O19538" s="50">
        <v>5.3999999999999999E-2</v>
      </c>
      <c r="R19538" s="59"/>
    </row>
    <row r="19539" spans="11:18" x14ac:dyDescent="0.2">
      <c r="K19539" s="17">
        <v>19530</v>
      </c>
      <c r="L19539" s="50">
        <v>1.6239312053230304E-3</v>
      </c>
      <c r="M19539" s="50">
        <v>1.6374734799629983E-3</v>
      </c>
      <c r="N19539" s="50">
        <v>5.0200000000000002E-2</v>
      </c>
      <c r="O19539" s="50">
        <v>5.0599999999999999E-2</v>
      </c>
      <c r="R19539" s="59"/>
    </row>
    <row r="19540" spans="11:18" x14ac:dyDescent="0.2">
      <c r="K19540" s="17">
        <v>19531</v>
      </c>
      <c r="L19540" s="50">
        <v>1.5589915266207514E-3</v>
      </c>
      <c r="M19540" s="50">
        <v>1.5727861212590343E-3</v>
      </c>
      <c r="N19540" s="50">
        <v>5.0999999999999997E-2</v>
      </c>
      <c r="O19540" s="50">
        <v>5.1400000000000001E-2</v>
      </c>
      <c r="R19540" s="59"/>
    </row>
    <row r="19541" spans="11:18" x14ac:dyDescent="0.2">
      <c r="K19541" s="17">
        <v>19532</v>
      </c>
      <c r="L19541" s="50">
        <v>1.6696341727806786E-3</v>
      </c>
      <c r="M19541" s="50">
        <v>1.6836242270769862E-3</v>
      </c>
      <c r="N19541" s="50">
        <v>5.1799999999999999E-2</v>
      </c>
      <c r="O19541" s="50">
        <v>5.2200000000000003E-2</v>
      </c>
      <c r="R19541" s="59"/>
    </row>
    <row r="19542" spans="11:18" x14ac:dyDescent="0.2">
      <c r="K19542" s="17">
        <v>19533</v>
      </c>
      <c r="L19542" s="50">
        <v>1.7611157630029162E-3</v>
      </c>
      <c r="M19542" s="50">
        <v>1.774221828437483E-3</v>
      </c>
      <c r="N19542" s="50">
        <v>4.8399999999999999E-2</v>
      </c>
      <c r="O19542" s="50">
        <v>4.8800000000000003E-2</v>
      </c>
      <c r="R19542" s="59"/>
    </row>
    <row r="19543" spans="11:18" x14ac:dyDescent="0.2">
      <c r="K19543" s="17">
        <v>19534</v>
      </c>
      <c r="L19543" s="50">
        <v>1.8223796356310455E-3</v>
      </c>
      <c r="M19543" s="50">
        <v>1.8364834632039369E-3</v>
      </c>
      <c r="N19543" s="50">
        <v>5.1999999999999998E-2</v>
      </c>
      <c r="O19543" s="50">
        <v>5.2400000000000002E-2</v>
      </c>
      <c r="R19543" s="59"/>
    </row>
    <row r="19544" spans="11:18" x14ac:dyDescent="0.2">
      <c r="K19544" s="17">
        <v>19535</v>
      </c>
      <c r="L19544" s="50">
        <v>1.5909339416664385E-3</v>
      </c>
      <c r="M19544" s="50">
        <v>1.6046979208332746E-3</v>
      </c>
      <c r="N19544" s="50">
        <v>5.0799999999999998E-2</v>
      </c>
      <c r="O19544" s="50">
        <v>5.16E-2</v>
      </c>
      <c r="R19544" s="59"/>
    </row>
    <row r="19545" spans="11:18" x14ac:dyDescent="0.2">
      <c r="K19545" s="17">
        <v>19536</v>
      </c>
      <c r="L19545" s="50">
        <v>1.7680601658879333E-3</v>
      </c>
      <c r="M19545" s="50">
        <v>1.7825823517298414E-3</v>
      </c>
      <c r="N19545" s="50">
        <v>5.3600000000000002E-2</v>
      </c>
      <c r="O19545" s="50">
        <v>5.4600000000000003E-2</v>
      </c>
      <c r="R19545" s="59"/>
    </row>
    <row r="19546" spans="11:18" x14ac:dyDescent="0.2">
      <c r="K19546" s="17">
        <v>19537</v>
      </c>
      <c r="L19546" s="50">
        <v>1.7854122523560437E-3</v>
      </c>
      <c r="M19546" s="50">
        <v>1.8001346051320247E-3</v>
      </c>
      <c r="N19546" s="50">
        <v>5.4600000000000003E-2</v>
      </c>
      <c r="O19546" s="50">
        <v>5.4800000000000001E-2</v>
      </c>
      <c r="R19546" s="59"/>
    </row>
    <row r="19547" spans="11:18" x14ac:dyDescent="0.2">
      <c r="K19547" s="17">
        <v>19538</v>
      </c>
      <c r="L19547" s="50">
        <v>1.9688437002467413E-3</v>
      </c>
      <c r="M19547" s="50">
        <v>1.9836957786174949E-3</v>
      </c>
      <c r="N19547" s="50">
        <v>5.4800000000000001E-2</v>
      </c>
      <c r="O19547" s="50">
        <v>5.5199999999999999E-2</v>
      </c>
      <c r="R19547" s="59"/>
    </row>
    <row r="19548" spans="11:18" x14ac:dyDescent="0.2">
      <c r="K19548" s="17">
        <v>19539</v>
      </c>
      <c r="L19548" s="50">
        <v>1.4904499040220682E-3</v>
      </c>
      <c r="M19548" s="50">
        <v>1.5040932611942238E-3</v>
      </c>
      <c r="N19548" s="50">
        <v>5.0799999999999998E-2</v>
      </c>
      <c r="O19548" s="50">
        <v>5.0999999999999997E-2</v>
      </c>
      <c r="R19548" s="59"/>
    </row>
    <row r="19549" spans="11:18" x14ac:dyDescent="0.2">
      <c r="K19549" s="17">
        <v>19540</v>
      </c>
      <c r="L19549" s="50">
        <v>1.6048295487119532E-3</v>
      </c>
      <c r="M19549" s="50">
        <v>1.6175125390103207E-3</v>
      </c>
      <c r="N19549" s="50">
        <v>4.7E-2</v>
      </c>
      <c r="O19549" s="50">
        <v>4.7E-2</v>
      </c>
      <c r="R19549" s="59"/>
    </row>
    <row r="19550" spans="11:18" x14ac:dyDescent="0.2">
      <c r="K19550" s="17">
        <v>19541</v>
      </c>
      <c r="L19550" s="50">
        <v>1.8162677099057617E-3</v>
      </c>
      <c r="M19550" s="50">
        <v>1.8308329461613532E-3</v>
      </c>
      <c r="N19550" s="50">
        <v>5.3600000000000002E-2</v>
      </c>
      <c r="O19550" s="50">
        <v>5.4199999999999998E-2</v>
      </c>
      <c r="R19550" s="59"/>
    </row>
    <row r="19551" spans="11:18" x14ac:dyDescent="0.2">
      <c r="K19551" s="17">
        <v>19542</v>
      </c>
      <c r="L19551" s="50">
        <v>1.5477680107447221E-3</v>
      </c>
      <c r="M19551" s="50">
        <v>1.5608944626169445E-3</v>
      </c>
      <c r="N19551" s="50">
        <v>4.8599999999999997E-2</v>
      </c>
      <c r="O19551" s="50">
        <v>4.9399999999999999E-2</v>
      </c>
      <c r="R19551" s="59"/>
    </row>
    <row r="19552" spans="11:18" x14ac:dyDescent="0.2">
      <c r="K19552" s="17">
        <v>19543</v>
      </c>
      <c r="L19552" s="50">
        <v>1.9687080481743022E-3</v>
      </c>
      <c r="M19552" s="50">
        <v>1.9835692358519202E-3</v>
      </c>
      <c r="N19552" s="50">
        <v>5.4600000000000003E-2</v>
      </c>
      <c r="O19552" s="50">
        <v>5.5E-2</v>
      </c>
      <c r="R19552" s="59"/>
    </row>
    <row r="19553" spans="11:18" x14ac:dyDescent="0.2">
      <c r="K19553" s="17">
        <v>19544</v>
      </c>
      <c r="L19553" s="50">
        <v>2.0134823355437695E-3</v>
      </c>
      <c r="M19553" s="50">
        <v>2.027837009200578E-3</v>
      </c>
      <c r="N19553" s="50">
        <v>5.2400000000000002E-2</v>
      </c>
      <c r="O19553" s="50">
        <v>5.3199999999999997E-2</v>
      </c>
      <c r="R19553" s="59"/>
    </row>
    <row r="19554" spans="11:18" x14ac:dyDescent="0.2">
      <c r="K19554" s="17">
        <v>19545</v>
      </c>
      <c r="L19554" s="50">
        <v>1.8132280595226195E-3</v>
      </c>
      <c r="M19554" s="50">
        <v>1.8273908742633062E-3</v>
      </c>
      <c r="N19554" s="50">
        <v>5.2400000000000002E-2</v>
      </c>
      <c r="O19554" s="50">
        <v>5.2600000000000001E-2</v>
      </c>
      <c r="R19554" s="59"/>
    </row>
    <row r="19555" spans="11:18" x14ac:dyDescent="0.2">
      <c r="K19555" s="17">
        <v>19546</v>
      </c>
      <c r="L19555" s="50">
        <v>1.8638633810908836E-3</v>
      </c>
      <c r="M19555" s="50">
        <v>1.8782613497253338E-3</v>
      </c>
      <c r="N19555" s="50">
        <v>5.3199999999999997E-2</v>
      </c>
      <c r="O19555" s="50">
        <v>5.3400000000000003E-2</v>
      </c>
      <c r="R19555" s="59"/>
    </row>
    <row r="19556" spans="11:18" x14ac:dyDescent="0.2">
      <c r="K19556" s="17">
        <v>19547</v>
      </c>
      <c r="L19556" s="50">
        <v>1.6847482967256803E-3</v>
      </c>
      <c r="M19556" s="50">
        <v>1.6983538143213882E-3</v>
      </c>
      <c r="N19556" s="50">
        <v>0.05</v>
      </c>
      <c r="O19556" s="50">
        <v>5.0799999999999998E-2</v>
      </c>
      <c r="R19556" s="59"/>
    </row>
    <row r="19557" spans="11:18" x14ac:dyDescent="0.2">
      <c r="K19557" s="17">
        <v>19548</v>
      </c>
      <c r="L19557" s="50">
        <v>1.4552259538538916E-3</v>
      </c>
      <c r="M19557" s="50">
        <v>1.467461590211576E-3</v>
      </c>
      <c r="N19557" s="50">
        <v>4.5400000000000003E-2</v>
      </c>
      <c r="O19557" s="50">
        <v>4.5600000000000002E-2</v>
      </c>
      <c r="R19557" s="59"/>
    </row>
    <row r="19558" spans="11:18" x14ac:dyDescent="0.2">
      <c r="K19558" s="17">
        <v>19549</v>
      </c>
      <c r="L19558" s="50">
        <v>1.9882308900147148E-3</v>
      </c>
      <c r="M19558" s="50">
        <v>2.0026432987559268E-3</v>
      </c>
      <c r="N19558" s="50">
        <v>5.3199999999999997E-2</v>
      </c>
      <c r="O19558" s="50">
        <v>5.3199999999999997E-2</v>
      </c>
      <c r="R19558" s="59"/>
    </row>
    <row r="19559" spans="11:18" x14ac:dyDescent="0.2">
      <c r="K19559" s="17">
        <v>19550</v>
      </c>
      <c r="L19559" s="50">
        <v>1.8397397993103095E-3</v>
      </c>
      <c r="M19559" s="50">
        <v>1.853564995502176E-3</v>
      </c>
      <c r="N19559" s="50">
        <v>5.0999999999999997E-2</v>
      </c>
      <c r="O19559" s="50">
        <v>5.1400000000000001E-2</v>
      </c>
      <c r="R19559" s="59"/>
    </row>
    <row r="19560" spans="11:18" x14ac:dyDescent="0.2">
      <c r="K19560" s="17">
        <v>19551</v>
      </c>
      <c r="L19560" s="50">
        <v>1.5955179713641066E-3</v>
      </c>
      <c r="M19560" s="50">
        <v>1.6083958040837396E-3</v>
      </c>
      <c r="N19560" s="50">
        <v>4.7600000000000003E-2</v>
      </c>
      <c r="O19560" s="50">
        <v>4.7800000000000002E-2</v>
      </c>
      <c r="R19560" s="59"/>
    </row>
    <row r="19561" spans="11:18" x14ac:dyDescent="0.2">
      <c r="K19561" s="17">
        <v>19552</v>
      </c>
      <c r="L19561" s="50">
        <v>1.7509278518158932E-3</v>
      </c>
      <c r="M19561" s="50">
        <v>1.7649769552474026E-3</v>
      </c>
      <c r="N19561" s="50">
        <v>5.1999999999999998E-2</v>
      </c>
      <c r="O19561" s="50">
        <v>5.2400000000000002E-2</v>
      </c>
      <c r="R19561" s="59"/>
    </row>
    <row r="19562" spans="11:18" x14ac:dyDescent="0.2">
      <c r="K19562" s="17">
        <v>19553</v>
      </c>
      <c r="L19562" s="50">
        <v>1.8782422232211417E-3</v>
      </c>
      <c r="M19562" s="50">
        <v>1.8926996913124243E-3</v>
      </c>
      <c r="N19562" s="50">
        <v>5.3400000000000003E-2</v>
      </c>
      <c r="O19562" s="50">
        <v>5.3600000000000002E-2</v>
      </c>
      <c r="R19562" s="59"/>
    </row>
    <row r="19563" spans="11:18" x14ac:dyDescent="0.2">
      <c r="K19563" s="17">
        <v>19554</v>
      </c>
      <c r="L19563" s="50">
        <v>1.704369961389354E-3</v>
      </c>
      <c r="M19563" s="50">
        <v>1.7185164748375963E-3</v>
      </c>
      <c r="N19563" s="50">
        <v>5.2200000000000003E-2</v>
      </c>
      <c r="O19563" s="50">
        <v>5.28E-2</v>
      </c>
      <c r="R19563" s="59"/>
    </row>
    <row r="19564" spans="11:18" x14ac:dyDescent="0.2">
      <c r="K19564" s="17">
        <v>19555</v>
      </c>
      <c r="L19564" s="50">
        <v>1.7221705852698908E-3</v>
      </c>
      <c r="M19564" s="50">
        <v>1.735726308157398E-3</v>
      </c>
      <c r="N19564" s="50">
        <v>4.9799999999999997E-2</v>
      </c>
      <c r="O19564" s="50">
        <v>5.04E-2</v>
      </c>
      <c r="R19564" s="59"/>
    </row>
    <row r="19565" spans="11:18" x14ac:dyDescent="0.2">
      <c r="K19565" s="17">
        <v>19556</v>
      </c>
      <c r="L19565" s="50">
        <v>1.7528564520039129E-3</v>
      </c>
      <c r="M19565" s="50">
        <v>1.7663122262261016E-3</v>
      </c>
      <c r="N19565" s="50">
        <v>4.9799999999999997E-2</v>
      </c>
      <c r="O19565" s="50">
        <v>4.9799999999999997E-2</v>
      </c>
      <c r="R19565" s="59"/>
    </row>
    <row r="19566" spans="11:18" x14ac:dyDescent="0.2">
      <c r="K19566" s="17">
        <v>19557</v>
      </c>
      <c r="L19566" s="50">
        <v>1.771292323979792E-3</v>
      </c>
      <c r="M19566" s="50">
        <v>1.7844448726197957E-3</v>
      </c>
      <c r="N19566" s="50">
        <v>4.8399999999999999E-2</v>
      </c>
      <c r="O19566" s="50">
        <v>4.8800000000000003E-2</v>
      </c>
      <c r="R19566" s="59"/>
    </row>
    <row r="19567" spans="11:18" x14ac:dyDescent="0.2">
      <c r="K19567" s="17">
        <v>19558</v>
      </c>
      <c r="L19567" s="50">
        <v>1.8668154239640732E-3</v>
      </c>
      <c r="M19567" s="50">
        <v>1.8810949401998752E-3</v>
      </c>
      <c r="N19567" s="50">
        <v>5.28E-2</v>
      </c>
      <c r="O19567" s="50">
        <v>5.3199999999999997E-2</v>
      </c>
      <c r="R19567" s="59"/>
    </row>
    <row r="19568" spans="11:18" x14ac:dyDescent="0.2">
      <c r="K19568" s="17">
        <v>19559</v>
      </c>
      <c r="L19568" s="50">
        <v>1.8716060849350085E-3</v>
      </c>
      <c r="M19568" s="50">
        <v>1.8860073726783583E-3</v>
      </c>
      <c r="N19568" s="50">
        <v>5.3199999999999997E-2</v>
      </c>
      <c r="O19568" s="50">
        <v>5.3400000000000003E-2</v>
      </c>
      <c r="R19568" s="59"/>
    </row>
    <row r="19569" spans="11:18" x14ac:dyDescent="0.2">
      <c r="K19569" s="17">
        <v>19560</v>
      </c>
      <c r="L19569" s="50">
        <v>1.5770970932843585E-3</v>
      </c>
      <c r="M19569" s="50">
        <v>1.5912688865490363E-3</v>
      </c>
      <c r="N19569" s="50">
        <v>5.2600000000000001E-2</v>
      </c>
      <c r="O19569" s="50">
        <v>5.28E-2</v>
      </c>
      <c r="R19569" s="59"/>
    </row>
    <row r="19570" spans="11:18" x14ac:dyDescent="0.2">
      <c r="K19570" s="17">
        <v>19561</v>
      </c>
      <c r="L19570" s="50">
        <v>1.8379761454730666E-3</v>
      </c>
      <c r="M19570" s="50">
        <v>1.8519025905025079E-3</v>
      </c>
      <c r="N19570" s="50">
        <v>5.0999999999999997E-2</v>
      </c>
      <c r="O19570" s="50">
        <v>5.1799999999999999E-2</v>
      </c>
      <c r="R19570" s="59"/>
    </row>
    <row r="19571" spans="11:18" x14ac:dyDescent="0.2">
      <c r="K19571" s="17">
        <v>19562</v>
      </c>
      <c r="L19571" s="50">
        <v>1.6713248045949203E-3</v>
      </c>
      <c r="M19571" s="50">
        <v>1.6850825916045675E-3</v>
      </c>
      <c r="N19571" s="50">
        <v>5.0799999999999998E-2</v>
      </c>
      <c r="O19571" s="50">
        <v>5.1200000000000002E-2</v>
      </c>
      <c r="R19571" s="59"/>
    </row>
    <row r="19572" spans="11:18" x14ac:dyDescent="0.2">
      <c r="K19572" s="17">
        <v>19563</v>
      </c>
      <c r="L19572" s="50">
        <v>1.6097148462934764E-3</v>
      </c>
      <c r="M19572" s="50">
        <v>1.622236322314091E-3</v>
      </c>
      <c r="N19572" s="50">
        <v>4.5999999999999999E-2</v>
      </c>
      <c r="O19572" s="50">
        <v>4.6800000000000001E-2</v>
      </c>
      <c r="R19572" s="59"/>
    </row>
    <row r="19573" spans="11:18" x14ac:dyDescent="0.2">
      <c r="K19573" s="17">
        <v>19564</v>
      </c>
      <c r="L19573" s="50">
        <v>1.7772384002365091E-3</v>
      </c>
      <c r="M19573" s="50">
        <v>1.7917756723093482E-3</v>
      </c>
      <c r="N19573" s="50">
        <v>5.3800000000000001E-2</v>
      </c>
      <c r="O19573" s="50">
        <v>5.4199999999999998E-2</v>
      </c>
      <c r="R19573" s="59"/>
    </row>
    <row r="19574" spans="11:18" x14ac:dyDescent="0.2">
      <c r="K19574" s="17">
        <v>19565</v>
      </c>
      <c r="L19574" s="50">
        <v>1.863364168241015E-3</v>
      </c>
      <c r="M19574" s="50">
        <v>1.8780412424488843E-3</v>
      </c>
      <c r="N19574" s="50">
        <v>5.3999999999999999E-2</v>
      </c>
      <c r="O19574" s="50">
        <v>5.4800000000000001E-2</v>
      </c>
      <c r="R19574" s="59"/>
    </row>
    <row r="19575" spans="11:18" x14ac:dyDescent="0.2">
      <c r="K19575" s="17">
        <v>19566</v>
      </c>
      <c r="L19575" s="50">
        <v>1.9888793511583245E-3</v>
      </c>
      <c r="M19575" s="50">
        <v>2.0045082234920008E-3</v>
      </c>
      <c r="N19575" s="50">
        <v>5.7799999999999997E-2</v>
      </c>
      <c r="O19575" s="50">
        <v>5.8000000000000003E-2</v>
      </c>
      <c r="R19575" s="59"/>
    </row>
    <row r="19576" spans="11:18" x14ac:dyDescent="0.2">
      <c r="K19576" s="17">
        <v>19567</v>
      </c>
      <c r="L19576" s="50">
        <v>1.6876460866717276E-3</v>
      </c>
      <c r="M19576" s="50">
        <v>1.7016848275866856E-3</v>
      </c>
      <c r="N19576" s="50">
        <v>5.1999999999999998E-2</v>
      </c>
      <c r="O19576" s="50">
        <v>5.2200000000000003E-2</v>
      </c>
      <c r="R19576" s="59"/>
    </row>
    <row r="19577" spans="11:18" x14ac:dyDescent="0.2">
      <c r="K19577" s="17">
        <v>19568</v>
      </c>
      <c r="L19577" s="50">
        <v>1.7839031999209208E-3</v>
      </c>
      <c r="M19577" s="50">
        <v>1.7978485186969546E-3</v>
      </c>
      <c r="N19577" s="50">
        <v>5.1400000000000001E-2</v>
      </c>
      <c r="O19577" s="50">
        <v>5.1999999999999998E-2</v>
      </c>
      <c r="R19577" s="59"/>
    </row>
    <row r="19578" spans="11:18" x14ac:dyDescent="0.2">
      <c r="K19578" s="17">
        <v>19569</v>
      </c>
      <c r="L19578" s="50">
        <v>1.8707813586047396E-3</v>
      </c>
      <c r="M19578" s="50">
        <v>1.8858000518904685E-3</v>
      </c>
      <c r="N19578" s="50">
        <v>5.5399999999999998E-2</v>
      </c>
      <c r="O19578" s="50">
        <v>5.5800000000000002E-2</v>
      </c>
      <c r="R19578" s="59"/>
    </row>
    <row r="19579" spans="11:18" x14ac:dyDescent="0.2">
      <c r="K19579" s="17">
        <v>19570</v>
      </c>
      <c r="L19579" s="50">
        <v>2.0741312002821584E-3</v>
      </c>
      <c r="M19579" s="50">
        <v>2.0898650277617302E-3</v>
      </c>
      <c r="N19579" s="50">
        <v>5.8200000000000002E-2</v>
      </c>
      <c r="O19579" s="50">
        <v>5.8200000000000002E-2</v>
      </c>
      <c r="R19579" s="59"/>
    </row>
    <row r="19580" spans="11:18" x14ac:dyDescent="0.2">
      <c r="K19580" s="17">
        <v>19571</v>
      </c>
      <c r="L19580" s="50">
        <v>1.7005829065753287E-3</v>
      </c>
      <c r="M19580" s="50">
        <v>1.7146780338825377E-3</v>
      </c>
      <c r="N19580" s="50">
        <v>5.1999999999999998E-2</v>
      </c>
      <c r="O19580" s="50">
        <v>5.2400000000000002E-2</v>
      </c>
      <c r="R19580" s="59"/>
    </row>
    <row r="19581" spans="11:18" x14ac:dyDescent="0.2">
      <c r="K19581" s="17">
        <v>19572</v>
      </c>
      <c r="L19581" s="50">
        <v>1.6752800554218734E-3</v>
      </c>
      <c r="M19581" s="50">
        <v>1.6880629028558712E-3</v>
      </c>
      <c r="N19581" s="50">
        <v>4.6800000000000001E-2</v>
      </c>
      <c r="O19581" s="50">
        <v>4.8000000000000001E-2</v>
      </c>
      <c r="R19581" s="59"/>
    </row>
    <row r="19582" spans="11:18" x14ac:dyDescent="0.2">
      <c r="K19582" s="17">
        <v>19573</v>
      </c>
      <c r="L19582" s="50">
        <v>1.7175057857024242E-3</v>
      </c>
      <c r="M19582" s="50">
        <v>1.7307648042631199E-3</v>
      </c>
      <c r="N19582" s="50">
        <v>4.9000000000000002E-2</v>
      </c>
      <c r="O19582" s="50">
        <v>4.9200000000000001E-2</v>
      </c>
      <c r="R19582" s="59"/>
    </row>
    <row r="19583" spans="11:18" x14ac:dyDescent="0.2">
      <c r="K19583" s="17">
        <v>19574</v>
      </c>
      <c r="L19583" s="50">
        <v>1.7861852843038025E-3</v>
      </c>
      <c r="M19583" s="50">
        <v>1.7993416199347542E-3</v>
      </c>
      <c r="N19583" s="50">
        <v>4.8599999999999997E-2</v>
      </c>
      <c r="O19583" s="50">
        <v>4.8599999999999997E-2</v>
      </c>
      <c r="R19583" s="59"/>
    </row>
    <row r="19584" spans="11:18" x14ac:dyDescent="0.2">
      <c r="K19584" s="17">
        <v>19575</v>
      </c>
      <c r="L19584" s="50">
        <v>1.7398315189616194E-3</v>
      </c>
      <c r="M19584" s="50">
        <v>1.7538011268348843E-3</v>
      </c>
      <c r="N19584" s="50">
        <v>5.16E-2</v>
      </c>
      <c r="O19584" s="50">
        <v>5.1999999999999998E-2</v>
      </c>
      <c r="R19584" s="59"/>
    </row>
    <row r="19585" spans="11:18" x14ac:dyDescent="0.2">
      <c r="K19585" s="17">
        <v>19576</v>
      </c>
      <c r="L19585" s="50">
        <v>1.8325996162808951E-3</v>
      </c>
      <c r="M19585" s="50">
        <v>1.8470101449323273E-3</v>
      </c>
      <c r="N19585" s="50">
        <v>5.2999999999999999E-2</v>
      </c>
      <c r="O19585" s="50">
        <v>5.3800000000000001E-2</v>
      </c>
      <c r="R19585" s="59"/>
    </row>
    <row r="19586" spans="11:18" x14ac:dyDescent="0.2">
      <c r="K19586" s="17">
        <v>19577</v>
      </c>
      <c r="L19586" s="50">
        <v>1.7774518973293254E-3</v>
      </c>
      <c r="M19586" s="50">
        <v>1.7922549808573973E-3</v>
      </c>
      <c r="N19586" s="50">
        <v>5.4800000000000001E-2</v>
      </c>
      <c r="O19586" s="50">
        <v>5.5199999999999999E-2</v>
      </c>
      <c r="R19586" s="59"/>
    </row>
    <row r="19587" spans="11:18" x14ac:dyDescent="0.2">
      <c r="K19587" s="17">
        <v>19578</v>
      </c>
      <c r="L19587" s="50">
        <v>1.6894788793586325E-3</v>
      </c>
      <c r="M19587" s="50">
        <v>1.7033449304599056E-3</v>
      </c>
      <c r="N19587" s="50">
        <v>5.1400000000000001E-2</v>
      </c>
      <c r="O19587" s="50">
        <v>5.16E-2</v>
      </c>
      <c r="R19587" s="59"/>
    </row>
    <row r="19588" spans="11:18" x14ac:dyDescent="0.2">
      <c r="K19588" s="17">
        <v>19579</v>
      </c>
      <c r="L19588" s="50">
        <v>1.5824011157411189E-3</v>
      </c>
      <c r="M19588" s="50">
        <v>1.5953722892239881E-3</v>
      </c>
      <c r="N19588" s="50">
        <v>4.8000000000000001E-2</v>
      </c>
      <c r="O19588" s="50">
        <v>4.8399999999999999E-2</v>
      </c>
      <c r="R19588" s="59"/>
    </row>
    <row r="19589" spans="11:18" x14ac:dyDescent="0.2">
      <c r="K19589" s="17">
        <v>19580</v>
      </c>
      <c r="L19589" s="50">
        <v>1.7433793711772627E-3</v>
      </c>
      <c r="M19589" s="50">
        <v>1.7582796945087753E-3</v>
      </c>
      <c r="N19589" s="50">
        <v>5.5199999999999999E-2</v>
      </c>
      <c r="O19589" s="50">
        <v>5.5399999999999998E-2</v>
      </c>
      <c r="R19589" s="59"/>
    </row>
    <row r="19590" spans="11:18" x14ac:dyDescent="0.2">
      <c r="K19590" s="17">
        <v>19581</v>
      </c>
      <c r="L19590" s="50">
        <v>1.5919730000873123E-3</v>
      </c>
      <c r="M19590" s="50">
        <v>1.6045157324482051E-3</v>
      </c>
      <c r="N19590" s="50">
        <v>4.6199999999999998E-2</v>
      </c>
      <c r="O19590" s="50">
        <v>4.6600000000000003E-2</v>
      </c>
      <c r="R19590" s="59"/>
    </row>
    <row r="19591" spans="11:18" x14ac:dyDescent="0.2">
      <c r="K19591" s="17">
        <v>19582</v>
      </c>
      <c r="L19591" s="50">
        <v>1.535783053029883E-3</v>
      </c>
      <c r="M19591" s="50">
        <v>1.5487927918198226E-3</v>
      </c>
      <c r="N19591" s="50">
        <v>4.8000000000000001E-2</v>
      </c>
      <c r="O19591" s="50">
        <v>4.8399999999999999E-2</v>
      </c>
      <c r="R19591" s="59"/>
    </row>
    <row r="19592" spans="11:18" x14ac:dyDescent="0.2">
      <c r="K19592" s="17">
        <v>19583</v>
      </c>
      <c r="L19592" s="50">
        <v>1.7514339514586958E-3</v>
      </c>
      <c r="M19592" s="50">
        <v>1.7653548219549564E-3</v>
      </c>
      <c r="N19592" s="50">
        <v>5.16E-2</v>
      </c>
      <c r="O19592" s="50">
        <v>5.16E-2</v>
      </c>
      <c r="R19592" s="59"/>
    </row>
    <row r="19593" spans="11:18" x14ac:dyDescent="0.2">
      <c r="K19593" s="17">
        <v>19584</v>
      </c>
      <c r="L19593" s="50">
        <v>1.7918119585965523E-3</v>
      </c>
      <c r="M19593" s="50">
        <v>1.8061764370932974E-3</v>
      </c>
      <c r="N19593" s="50">
        <v>5.3199999999999997E-2</v>
      </c>
      <c r="O19593" s="50">
        <v>5.3400000000000003E-2</v>
      </c>
      <c r="R19593" s="59"/>
    </row>
    <row r="19594" spans="11:18" x14ac:dyDescent="0.2">
      <c r="K19594" s="17">
        <v>19585</v>
      </c>
      <c r="L19594" s="50">
        <v>1.7054053752311958E-3</v>
      </c>
      <c r="M19594" s="50">
        <v>1.7187493727250022E-3</v>
      </c>
      <c r="N19594" s="50">
        <v>4.9399999999999999E-2</v>
      </c>
      <c r="O19594" s="50">
        <v>4.9599999999999998E-2</v>
      </c>
      <c r="R19594" s="59"/>
    </row>
    <row r="19595" spans="11:18" x14ac:dyDescent="0.2">
      <c r="K19595" s="17">
        <v>19586</v>
      </c>
      <c r="L19595" s="50">
        <v>1.714942454275231E-3</v>
      </c>
      <c r="M19595" s="50">
        <v>1.7286396294159865E-3</v>
      </c>
      <c r="N19595" s="50">
        <v>5.0599999999999999E-2</v>
      </c>
      <c r="O19595" s="50">
        <v>5.0799999999999998E-2</v>
      </c>
      <c r="R19595" s="59"/>
    </row>
    <row r="19596" spans="11:18" x14ac:dyDescent="0.2">
      <c r="K19596" s="17">
        <v>19587</v>
      </c>
      <c r="L19596" s="50">
        <v>1.75180392389694E-3</v>
      </c>
      <c r="M19596" s="50">
        <v>1.7667502996818677E-3</v>
      </c>
      <c r="N19596" s="50">
        <v>5.5399999999999998E-2</v>
      </c>
      <c r="O19596" s="50">
        <v>5.5800000000000002E-2</v>
      </c>
      <c r="R19596" s="59"/>
    </row>
    <row r="19597" spans="11:18" x14ac:dyDescent="0.2">
      <c r="K19597" s="17">
        <v>19588</v>
      </c>
      <c r="L19597" s="50">
        <v>1.7864005507485234E-3</v>
      </c>
      <c r="M19597" s="50">
        <v>1.800410695991296E-3</v>
      </c>
      <c r="N19597" s="50">
        <v>5.1799999999999999E-2</v>
      </c>
      <c r="O19597" s="50">
        <v>5.2400000000000002E-2</v>
      </c>
      <c r="R19597" s="59"/>
    </row>
    <row r="19598" spans="11:18" x14ac:dyDescent="0.2">
      <c r="K19598" s="17">
        <v>19589</v>
      </c>
      <c r="L19598" s="50">
        <v>1.8124708457630248E-3</v>
      </c>
      <c r="M19598" s="50">
        <v>1.8270658642732388E-3</v>
      </c>
      <c r="N19598" s="50">
        <v>5.3999999999999999E-2</v>
      </c>
      <c r="O19598" s="50">
        <v>5.4600000000000003E-2</v>
      </c>
      <c r="R19598" s="59"/>
    </row>
    <row r="19599" spans="11:18" x14ac:dyDescent="0.2">
      <c r="K19599" s="17">
        <v>19590</v>
      </c>
      <c r="L19599" s="50">
        <v>1.775462933688582E-3</v>
      </c>
      <c r="M19599" s="50">
        <v>1.7896351588340381E-3</v>
      </c>
      <c r="N19599" s="50">
        <v>5.2400000000000002E-2</v>
      </c>
      <c r="O19599" s="50">
        <v>5.28E-2</v>
      </c>
      <c r="R19599" s="59"/>
    </row>
    <row r="19600" spans="11:18" x14ac:dyDescent="0.2">
      <c r="K19600" s="17">
        <v>19591</v>
      </c>
      <c r="L19600" s="50">
        <v>1.7532286248028506E-3</v>
      </c>
      <c r="M19600" s="50">
        <v>1.7668397088409461E-3</v>
      </c>
      <c r="N19600" s="50">
        <v>5.04E-2</v>
      </c>
      <c r="O19600" s="50">
        <v>5.04E-2</v>
      </c>
      <c r="R19600" s="59"/>
    </row>
    <row r="19601" spans="11:18" x14ac:dyDescent="0.2">
      <c r="K19601" s="17">
        <v>19592</v>
      </c>
      <c r="L19601" s="50">
        <v>1.7734209008816279E-3</v>
      </c>
      <c r="M19601" s="50">
        <v>1.7867799648250077E-3</v>
      </c>
      <c r="N19601" s="50">
        <v>4.9399999999999999E-2</v>
      </c>
      <c r="O19601" s="50">
        <v>4.9399999999999999E-2</v>
      </c>
      <c r="R19601" s="59"/>
    </row>
    <row r="19602" spans="11:18" x14ac:dyDescent="0.2">
      <c r="K19602" s="17">
        <v>19593</v>
      </c>
      <c r="L19602" s="50">
        <v>2.0538097027160704E-3</v>
      </c>
      <c r="M19602" s="50">
        <v>2.0702110148720291E-3</v>
      </c>
      <c r="N19602" s="50">
        <v>6.0600000000000001E-2</v>
      </c>
      <c r="O19602" s="50">
        <v>6.0999999999999999E-2</v>
      </c>
      <c r="R19602" s="59"/>
    </row>
    <row r="19603" spans="11:18" x14ac:dyDescent="0.2">
      <c r="K19603" s="17">
        <v>19594</v>
      </c>
      <c r="L19603" s="50">
        <v>1.7391010660355612E-3</v>
      </c>
      <c r="M19603" s="50">
        <v>1.7529435927330474E-3</v>
      </c>
      <c r="N19603" s="50">
        <v>5.0999999999999997E-2</v>
      </c>
      <c r="O19603" s="50">
        <v>5.1400000000000001E-2</v>
      </c>
      <c r="R19603" s="59"/>
    </row>
    <row r="19604" spans="11:18" x14ac:dyDescent="0.2">
      <c r="K19604" s="17">
        <v>19595</v>
      </c>
      <c r="L19604" s="50">
        <v>1.7760796802178487E-3</v>
      </c>
      <c r="M19604" s="50">
        <v>1.7892817817064331E-3</v>
      </c>
      <c r="N19604" s="50">
        <v>4.8599999999999997E-2</v>
      </c>
      <c r="O19604" s="50">
        <v>4.8800000000000003E-2</v>
      </c>
      <c r="R19604" s="59"/>
    </row>
    <row r="19605" spans="11:18" x14ac:dyDescent="0.2">
      <c r="K19605" s="17">
        <v>19596</v>
      </c>
      <c r="L19605" s="50">
        <v>1.6999562477431156E-3</v>
      </c>
      <c r="M19605" s="50">
        <v>1.7134665444443833E-3</v>
      </c>
      <c r="N19605" s="50">
        <v>0.05</v>
      </c>
      <c r="O19605" s="50">
        <v>5.04E-2</v>
      </c>
      <c r="R19605" s="59"/>
    </row>
    <row r="19606" spans="11:18" x14ac:dyDescent="0.2">
      <c r="K19606" s="17">
        <v>19597</v>
      </c>
      <c r="L19606" s="50">
        <v>1.9155725375056289E-3</v>
      </c>
      <c r="M19606" s="50">
        <v>1.9299878784251948E-3</v>
      </c>
      <c r="N19606" s="50">
        <v>5.3199999999999997E-2</v>
      </c>
      <c r="O19606" s="50">
        <v>5.3600000000000002E-2</v>
      </c>
      <c r="R19606" s="59"/>
    </row>
    <row r="19607" spans="11:18" x14ac:dyDescent="0.2">
      <c r="K19607" s="17">
        <v>19598</v>
      </c>
      <c r="L19607" s="50">
        <v>1.7910707076845397E-3</v>
      </c>
      <c r="M19607" s="50">
        <v>1.8052321823404298E-3</v>
      </c>
      <c r="N19607" s="50">
        <v>5.2400000000000002E-2</v>
      </c>
      <c r="O19607" s="50">
        <v>5.28E-2</v>
      </c>
      <c r="R19607" s="59"/>
    </row>
    <row r="19608" spans="11:18" x14ac:dyDescent="0.2">
      <c r="K19608" s="17">
        <v>19599</v>
      </c>
      <c r="L19608" s="50">
        <v>1.5994990522326653E-3</v>
      </c>
      <c r="M19608" s="50">
        <v>1.6125941271751838E-3</v>
      </c>
      <c r="N19608" s="50">
        <v>4.8599999999999997E-2</v>
      </c>
      <c r="O19608" s="50">
        <v>4.8599999999999997E-2</v>
      </c>
      <c r="R19608" s="59"/>
    </row>
    <row r="19609" spans="11:18" x14ac:dyDescent="0.2">
      <c r="K19609" s="17">
        <v>19600</v>
      </c>
      <c r="L19609" s="50">
        <v>1.9563521802724482E-3</v>
      </c>
      <c r="M19609" s="50">
        <v>1.9708533668395135E-3</v>
      </c>
      <c r="N19609" s="50">
        <v>5.3400000000000003E-2</v>
      </c>
      <c r="O19609" s="50">
        <v>5.3800000000000001E-2</v>
      </c>
      <c r="R19609" s="59"/>
    </row>
    <row r="19610" spans="11:18" x14ac:dyDescent="0.2">
      <c r="K19610" s="17">
        <v>19601</v>
      </c>
      <c r="L19610" s="50">
        <v>1.8214932151341839E-3</v>
      </c>
      <c r="M19610" s="50">
        <v>1.8355956387728597E-3</v>
      </c>
      <c r="N19610" s="50">
        <v>5.1999999999999998E-2</v>
      </c>
      <c r="O19610" s="50">
        <v>5.2400000000000002E-2</v>
      </c>
      <c r="R19610" s="59"/>
    </row>
    <row r="19611" spans="11:18" x14ac:dyDescent="0.2">
      <c r="K19611" s="17">
        <v>19602</v>
      </c>
      <c r="L19611" s="50">
        <v>1.7320584287389873E-3</v>
      </c>
      <c r="M19611" s="50">
        <v>1.7464103717099448E-3</v>
      </c>
      <c r="N19611" s="50">
        <v>5.28E-2</v>
      </c>
      <c r="O19611" s="50">
        <v>5.3600000000000002E-2</v>
      </c>
      <c r="R19611" s="59"/>
    </row>
    <row r="19612" spans="11:18" x14ac:dyDescent="0.2">
      <c r="K19612" s="17">
        <v>19603</v>
      </c>
      <c r="L19612" s="50">
        <v>1.762218752536338E-3</v>
      </c>
      <c r="M19612" s="50">
        <v>1.776458545203234E-3</v>
      </c>
      <c r="N19612" s="50">
        <v>5.2400000000000002E-2</v>
      </c>
      <c r="O19612" s="50">
        <v>5.3199999999999997E-2</v>
      </c>
      <c r="R19612" s="59"/>
    </row>
    <row r="19613" spans="11:18" x14ac:dyDescent="0.2">
      <c r="K19613" s="17">
        <v>19604</v>
      </c>
      <c r="L19613" s="50">
        <v>1.7089884154151593E-3</v>
      </c>
      <c r="M19613" s="50">
        <v>1.7227918990406E-3</v>
      </c>
      <c r="N19613" s="50">
        <v>5.1200000000000002E-2</v>
      </c>
      <c r="O19613" s="50">
        <v>5.1200000000000002E-2</v>
      </c>
      <c r="R19613" s="59"/>
    </row>
    <row r="19614" spans="11:18" x14ac:dyDescent="0.2">
      <c r="K19614" s="17">
        <v>19605</v>
      </c>
      <c r="L19614" s="50">
        <v>1.8681355423817432E-3</v>
      </c>
      <c r="M19614" s="50">
        <v>1.8832043305407773E-3</v>
      </c>
      <c r="N19614" s="50">
        <v>5.5599999999999997E-2</v>
      </c>
      <c r="O19614" s="50">
        <v>5.6000000000000001E-2</v>
      </c>
      <c r="R19614" s="59"/>
    </row>
    <row r="19615" spans="11:18" x14ac:dyDescent="0.2">
      <c r="K19615" s="17">
        <v>19606</v>
      </c>
      <c r="L19615" s="50">
        <v>1.6639228560188129E-3</v>
      </c>
      <c r="M19615" s="50">
        <v>1.6780576960567369E-3</v>
      </c>
      <c r="N19615" s="50">
        <v>5.2400000000000002E-2</v>
      </c>
      <c r="O19615" s="50">
        <v>5.2600000000000001E-2</v>
      </c>
      <c r="R19615" s="59"/>
    </row>
    <row r="19616" spans="11:18" x14ac:dyDescent="0.2">
      <c r="K19616" s="17">
        <v>19607</v>
      </c>
      <c r="L19616" s="50">
        <v>1.5633406684855784E-3</v>
      </c>
      <c r="M19616" s="50">
        <v>1.5768377423794598E-3</v>
      </c>
      <c r="N19616" s="50">
        <v>0.05</v>
      </c>
      <c r="O19616" s="50">
        <v>5.04E-2</v>
      </c>
      <c r="R19616" s="59"/>
    </row>
    <row r="19617" spans="11:18" x14ac:dyDescent="0.2">
      <c r="K19617" s="17">
        <v>19608</v>
      </c>
      <c r="L19617" s="50">
        <v>1.8913964864191932E-3</v>
      </c>
      <c r="M19617" s="50">
        <v>1.9055900247680736E-3</v>
      </c>
      <c r="N19617" s="50">
        <v>5.2200000000000003E-2</v>
      </c>
      <c r="O19617" s="50">
        <v>5.28E-2</v>
      </c>
      <c r="R19617" s="59"/>
    </row>
    <row r="19618" spans="11:18" x14ac:dyDescent="0.2">
      <c r="K19618" s="17">
        <v>19609</v>
      </c>
      <c r="L19618" s="50">
        <v>2.0789204420742402E-3</v>
      </c>
      <c r="M19618" s="50">
        <v>2.0943751200926861E-3</v>
      </c>
      <c r="N19618" s="50">
        <v>5.6800000000000003E-2</v>
      </c>
      <c r="O19618" s="50">
        <v>5.74E-2</v>
      </c>
      <c r="R19618" s="59"/>
    </row>
    <row r="19619" spans="11:18" x14ac:dyDescent="0.2">
      <c r="K19619" s="17">
        <v>19610</v>
      </c>
      <c r="L19619" s="50">
        <v>1.9108693985248845E-3</v>
      </c>
      <c r="M19619" s="50">
        <v>1.9260690720327713E-3</v>
      </c>
      <c r="N19619" s="50">
        <v>5.6000000000000001E-2</v>
      </c>
      <c r="O19619" s="50">
        <v>5.6599999999999998E-2</v>
      </c>
      <c r="R19619" s="59"/>
    </row>
    <row r="19620" spans="11:18" x14ac:dyDescent="0.2">
      <c r="K19620" s="17">
        <v>19611</v>
      </c>
      <c r="L19620" s="50">
        <v>1.7475898391339489E-3</v>
      </c>
      <c r="M19620" s="50">
        <v>1.7613977693659002E-3</v>
      </c>
      <c r="N19620" s="50">
        <v>5.0799999999999998E-2</v>
      </c>
      <c r="O19620" s="50">
        <v>5.1400000000000001E-2</v>
      </c>
      <c r="R19620" s="59"/>
    </row>
    <row r="19621" spans="11:18" x14ac:dyDescent="0.2">
      <c r="K19621" s="17">
        <v>19612</v>
      </c>
      <c r="L19621" s="50">
        <v>1.7002700422819358E-3</v>
      </c>
      <c r="M19621" s="50">
        <v>1.7144611944894378E-3</v>
      </c>
      <c r="N19621" s="50">
        <v>5.2400000000000002E-2</v>
      </c>
      <c r="O19621" s="50">
        <v>5.2999999999999999E-2</v>
      </c>
      <c r="R19621" s="59"/>
    </row>
    <row r="19622" spans="11:18" x14ac:dyDescent="0.2">
      <c r="K19622" s="17">
        <v>19613</v>
      </c>
      <c r="L19622" s="50">
        <v>1.7708289263981354E-3</v>
      </c>
      <c r="M19622" s="50">
        <v>1.7842240108180399E-3</v>
      </c>
      <c r="N19622" s="50">
        <v>4.9399999999999999E-2</v>
      </c>
      <c r="O19622" s="50">
        <v>4.9599999999999998E-2</v>
      </c>
      <c r="R19622" s="59"/>
    </row>
    <row r="19623" spans="11:18" x14ac:dyDescent="0.2">
      <c r="K19623" s="17">
        <v>19614</v>
      </c>
      <c r="L19623" s="50">
        <v>1.7822616491286727E-3</v>
      </c>
      <c r="M19623" s="50">
        <v>1.7966379578081863E-3</v>
      </c>
      <c r="N19623" s="50">
        <v>5.2600000000000001E-2</v>
      </c>
      <c r="O19623" s="50">
        <v>5.3600000000000002E-2</v>
      </c>
      <c r="R19623" s="59"/>
    </row>
    <row r="19624" spans="11:18" x14ac:dyDescent="0.2">
      <c r="K19624" s="17">
        <v>19615</v>
      </c>
      <c r="L19624" s="50">
        <v>1.7388920504294773E-3</v>
      </c>
      <c r="M19624" s="50">
        <v>1.7530450264802702E-3</v>
      </c>
      <c r="N19624" s="50">
        <v>5.2200000000000003E-2</v>
      </c>
      <c r="O19624" s="50">
        <v>5.2999999999999999E-2</v>
      </c>
      <c r="R19624" s="59"/>
    </row>
    <row r="19625" spans="11:18" x14ac:dyDescent="0.2">
      <c r="K19625" s="17">
        <v>19616</v>
      </c>
      <c r="L19625" s="50">
        <v>1.7986955808363802E-3</v>
      </c>
      <c r="M19625" s="50">
        <v>1.8135789106213725E-3</v>
      </c>
      <c r="N19625" s="50">
        <v>5.5E-2</v>
      </c>
      <c r="O19625" s="50">
        <v>5.5599999999999997E-2</v>
      </c>
      <c r="R19625" s="59"/>
    </row>
    <row r="19626" spans="11:18" x14ac:dyDescent="0.2">
      <c r="K19626" s="17">
        <v>19617</v>
      </c>
      <c r="L19626" s="50">
        <v>1.6523696075781019E-3</v>
      </c>
      <c r="M19626" s="50">
        <v>1.6653313575628402E-3</v>
      </c>
      <c r="N19626" s="50">
        <v>4.7600000000000003E-2</v>
      </c>
      <c r="O19626" s="50">
        <v>4.82E-2</v>
      </c>
      <c r="R19626" s="59"/>
    </row>
    <row r="19627" spans="11:18" x14ac:dyDescent="0.2">
      <c r="K19627" s="17">
        <v>19618</v>
      </c>
      <c r="L19627" s="50">
        <v>1.7877295985450241E-3</v>
      </c>
      <c r="M19627" s="50">
        <v>1.8023142593120247E-3</v>
      </c>
      <c r="N19627" s="50">
        <v>5.3999999999999999E-2</v>
      </c>
      <c r="O19627" s="50">
        <v>5.4600000000000003E-2</v>
      </c>
      <c r="R19627" s="59"/>
    </row>
    <row r="19628" spans="11:18" x14ac:dyDescent="0.2">
      <c r="K19628" s="17">
        <v>19619</v>
      </c>
      <c r="L19628" s="50">
        <v>1.5536363638557486E-3</v>
      </c>
      <c r="M19628" s="50">
        <v>1.5670348925563059E-3</v>
      </c>
      <c r="N19628" s="50">
        <v>4.9799999999999997E-2</v>
      </c>
      <c r="O19628" s="50">
        <v>0.05</v>
      </c>
      <c r="R19628" s="59"/>
    </row>
    <row r="19629" spans="11:18" x14ac:dyDescent="0.2">
      <c r="K19629" s="17">
        <v>19620</v>
      </c>
      <c r="L19629" s="50">
        <v>1.8498771238022386E-3</v>
      </c>
      <c r="M19629" s="50">
        <v>1.864813153573872E-3</v>
      </c>
      <c r="N19629" s="50">
        <v>5.5399999999999998E-2</v>
      </c>
      <c r="O19629" s="50">
        <v>5.5399999999999998E-2</v>
      </c>
      <c r="R19629" s="59"/>
    </row>
    <row r="19630" spans="11:18" x14ac:dyDescent="0.2">
      <c r="K19630" s="17">
        <v>19621</v>
      </c>
      <c r="L19630" s="50">
        <v>1.6509672729476499E-3</v>
      </c>
      <c r="M19630" s="50">
        <v>1.665215108821744E-3</v>
      </c>
      <c r="N19630" s="50">
        <v>5.2600000000000001E-2</v>
      </c>
      <c r="O19630" s="50">
        <v>5.2999999999999999E-2</v>
      </c>
      <c r="R19630" s="59"/>
    </row>
    <row r="19631" spans="11:18" x14ac:dyDescent="0.2">
      <c r="K19631" s="17">
        <v>19622</v>
      </c>
      <c r="L19631" s="50">
        <v>1.6680235933603537E-3</v>
      </c>
      <c r="M19631" s="50">
        <v>1.6807790498789355E-3</v>
      </c>
      <c r="N19631" s="50">
        <v>4.7199999999999999E-2</v>
      </c>
      <c r="O19631" s="50">
        <v>4.7199999999999999E-2</v>
      </c>
      <c r="R19631" s="59"/>
    </row>
    <row r="19632" spans="11:18" x14ac:dyDescent="0.2">
      <c r="K19632" s="17">
        <v>19623</v>
      </c>
      <c r="L19632" s="50">
        <v>1.6218235370005442E-3</v>
      </c>
      <c r="M19632" s="50">
        <v>1.6360356225133365E-3</v>
      </c>
      <c r="N19632" s="50">
        <v>5.28E-2</v>
      </c>
      <c r="O19632" s="50">
        <v>5.2999999999999999E-2</v>
      </c>
      <c r="R19632" s="59"/>
    </row>
    <row r="19633" spans="11:18" x14ac:dyDescent="0.2">
      <c r="K19633" s="17">
        <v>19624</v>
      </c>
      <c r="L19633" s="50">
        <v>1.6382037788486741E-3</v>
      </c>
      <c r="M19633" s="50">
        <v>1.6515184715821824E-3</v>
      </c>
      <c r="N19633" s="50">
        <v>4.9399999999999999E-2</v>
      </c>
      <c r="O19633" s="50">
        <v>4.9399999999999999E-2</v>
      </c>
      <c r="R19633" s="59"/>
    </row>
    <row r="19634" spans="11:18" x14ac:dyDescent="0.2">
      <c r="K19634" s="17">
        <v>19625</v>
      </c>
      <c r="L19634" s="50">
        <v>1.8632510569360394E-3</v>
      </c>
      <c r="M19634" s="50">
        <v>1.877373634129723E-3</v>
      </c>
      <c r="N19634" s="50">
        <v>5.1999999999999998E-2</v>
      </c>
      <c r="O19634" s="50">
        <v>5.2400000000000002E-2</v>
      </c>
      <c r="R19634" s="59"/>
    </row>
    <row r="19635" spans="11:18" x14ac:dyDescent="0.2">
      <c r="K19635" s="17">
        <v>19626</v>
      </c>
      <c r="L19635" s="50">
        <v>1.5334455745799999E-3</v>
      </c>
      <c r="M19635" s="50">
        <v>1.5455433509124073E-3</v>
      </c>
      <c r="N19635" s="50">
        <v>4.48E-2</v>
      </c>
      <c r="O19635" s="50">
        <v>4.4999999999999998E-2</v>
      </c>
      <c r="R19635" s="59"/>
    </row>
    <row r="19636" spans="11:18" x14ac:dyDescent="0.2">
      <c r="K19636" s="17">
        <v>19627</v>
      </c>
      <c r="L19636" s="50">
        <v>1.9037127171827454E-3</v>
      </c>
      <c r="M19636" s="50">
        <v>1.9182270457401992E-3</v>
      </c>
      <c r="N19636" s="50">
        <v>5.3400000000000003E-2</v>
      </c>
      <c r="O19636" s="50">
        <v>5.3999999999999999E-2</v>
      </c>
      <c r="R19636" s="59"/>
    </row>
    <row r="19637" spans="11:18" x14ac:dyDescent="0.2">
      <c r="K19637" s="17">
        <v>19628</v>
      </c>
      <c r="L19637" s="50">
        <v>1.5941273066484682E-3</v>
      </c>
      <c r="M19637" s="50">
        <v>1.6078954542621381E-3</v>
      </c>
      <c r="N19637" s="50">
        <v>5.0799999999999998E-2</v>
      </c>
      <c r="O19637" s="50">
        <v>5.16E-2</v>
      </c>
      <c r="R19637" s="59"/>
    </row>
    <row r="19638" spans="11:18" x14ac:dyDescent="0.2">
      <c r="K19638" s="17">
        <v>19629</v>
      </c>
      <c r="L19638" s="50">
        <v>1.8343878215939711E-3</v>
      </c>
      <c r="M19638" s="50">
        <v>1.8488543907607682E-3</v>
      </c>
      <c r="N19638" s="50">
        <v>5.3400000000000003E-2</v>
      </c>
      <c r="O19638" s="50">
        <v>5.3800000000000001E-2</v>
      </c>
      <c r="R19638" s="59"/>
    </row>
    <row r="19639" spans="11:18" x14ac:dyDescent="0.2">
      <c r="K19639" s="17">
        <v>19630</v>
      </c>
      <c r="L19639" s="50">
        <v>1.5286758906371094E-3</v>
      </c>
      <c r="M19639" s="50">
        <v>1.5417717291322901E-3</v>
      </c>
      <c r="N19639" s="50">
        <v>4.8599999999999997E-2</v>
      </c>
      <c r="O19639" s="50">
        <v>4.9000000000000002E-2</v>
      </c>
      <c r="R19639" s="59"/>
    </row>
    <row r="19640" spans="11:18" x14ac:dyDescent="0.2">
      <c r="K19640" s="17">
        <v>19631</v>
      </c>
      <c r="L19640" s="50">
        <v>1.6297001592001643E-3</v>
      </c>
      <c r="M19640" s="50">
        <v>1.6428568738008444E-3</v>
      </c>
      <c r="N19640" s="50">
        <v>4.8800000000000003E-2</v>
      </c>
      <c r="O19640" s="50">
        <v>4.8800000000000003E-2</v>
      </c>
      <c r="R19640" s="59"/>
    </row>
    <row r="19641" spans="11:18" x14ac:dyDescent="0.2">
      <c r="K19641" s="17">
        <v>19632</v>
      </c>
      <c r="L19641" s="50">
        <v>1.8490753540911225E-3</v>
      </c>
      <c r="M19641" s="50">
        <v>1.8632351823227608E-3</v>
      </c>
      <c r="N19641" s="50">
        <v>5.2400000000000002E-2</v>
      </c>
      <c r="O19641" s="50">
        <v>5.2400000000000002E-2</v>
      </c>
      <c r="R19641" s="59"/>
    </row>
    <row r="19642" spans="11:18" x14ac:dyDescent="0.2">
      <c r="K19642" s="17">
        <v>19633</v>
      </c>
      <c r="L19642" s="50">
        <v>1.6574102738668593E-3</v>
      </c>
      <c r="M19642" s="50">
        <v>1.6701416955934654E-3</v>
      </c>
      <c r="N19642" s="50">
        <v>4.6800000000000001E-2</v>
      </c>
      <c r="O19642" s="50">
        <v>4.7199999999999999E-2</v>
      </c>
      <c r="R19642" s="59"/>
    </row>
    <row r="19643" spans="11:18" x14ac:dyDescent="0.2">
      <c r="K19643" s="17">
        <v>19634</v>
      </c>
      <c r="L19643" s="50">
        <v>2.0373031253550999E-3</v>
      </c>
      <c r="M19643" s="50">
        <v>2.0523398521319534E-3</v>
      </c>
      <c r="N19643" s="50">
        <v>5.5399999999999998E-2</v>
      </c>
      <c r="O19643" s="50">
        <v>5.5599999999999997E-2</v>
      </c>
      <c r="R19643" s="59"/>
    </row>
    <row r="19644" spans="11:18" x14ac:dyDescent="0.2">
      <c r="K19644" s="17">
        <v>19635</v>
      </c>
      <c r="L19644" s="50">
        <v>1.6643551581241622E-3</v>
      </c>
      <c r="M19644" s="50">
        <v>1.677838550785398E-3</v>
      </c>
      <c r="N19644" s="50">
        <v>0.05</v>
      </c>
      <c r="O19644" s="50">
        <v>5.0200000000000002E-2</v>
      </c>
      <c r="R19644" s="59"/>
    </row>
    <row r="19645" spans="11:18" x14ac:dyDescent="0.2">
      <c r="K19645" s="17">
        <v>19636</v>
      </c>
      <c r="L19645" s="50">
        <v>1.5926753245455619E-3</v>
      </c>
      <c r="M19645" s="50">
        <v>1.6054680084047657E-3</v>
      </c>
      <c r="N19645" s="50">
        <v>4.7399999999999998E-2</v>
      </c>
      <c r="O19645" s="50">
        <v>4.7600000000000003E-2</v>
      </c>
      <c r="R19645" s="59"/>
    </row>
    <row r="19646" spans="11:18" x14ac:dyDescent="0.2">
      <c r="K19646" s="17">
        <v>19637</v>
      </c>
      <c r="L19646" s="50">
        <v>1.947658340028448E-3</v>
      </c>
      <c r="M19646" s="50">
        <v>1.9621458035100296E-3</v>
      </c>
      <c r="N19646" s="50">
        <v>5.3199999999999997E-2</v>
      </c>
      <c r="O19646" s="50">
        <v>5.3999999999999999E-2</v>
      </c>
      <c r="R19646" s="59"/>
    </row>
    <row r="19647" spans="11:18" x14ac:dyDescent="0.2">
      <c r="K19647" s="17">
        <v>19638</v>
      </c>
      <c r="L19647" s="50">
        <v>1.6602578740145574E-3</v>
      </c>
      <c r="M19647" s="50">
        <v>1.6733937603679494E-3</v>
      </c>
      <c r="N19647" s="50">
        <v>4.8599999999999997E-2</v>
      </c>
      <c r="O19647" s="50">
        <v>4.9000000000000002E-2</v>
      </c>
      <c r="R19647" s="59"/>
    </row>
    <row r="19648" spans="11:18" x14ac:dyDescent="0.2">
      <c r="K19648" s="17">
        <v>19639</v>
      </c>
      <c r="L19648" s="50">
        <v>1.9755489965340104E-3</v>
      </c>
      <c r="M19648" s="50">
        <v>1.9905506899110534E-3</v>
      </c>
      <c r="N19648" s="50">
        <v>5.5199999999999999E-2</v>
      </c>
      <c r="O19648" s="50">
        <v>5.6000000000000001E-2</v>
      </c>
      <c r="R19648" s="59"/>
    </row>
    <row r="19649" spans="11:18" x14ac:dyDescent="0.2">
      <c r="K19649" s="17">
        <v>19640</v>
      </c>
      <c r="L19649" s="50">
        <v>1.4615614625433852E-3</v>
      </c>
      <c r="M19649" s="50">
        <v>1.4734215012842113E-3</v>
      </c>
      <c r="N19649" s="50">
        <v>4.3999999999999997E-2</v>
      </c>
      <c r="O19649" s="50">
        <v>4.3999999999999997E-2</v>
      </c>
      <c r="R19649" s="59"/>
    </row>
    <row r="19650" spans="11:18" x14ac:dyDescent="0.2">
      <c r="K19650" s="17">
        <v>19641</v>
      </c>
      <c r="L19650" s="50">
        <v>1.8284383808098233E-3</v>
      </c>
      <c r="M19650" s="50">
        <v>1.8424337633949908E-3</v>
      </c>
      <c r="N19650" s="50">
        <v>5.16E-2</v>
      </c>
      <c r="O19650" s="50">
        <v>5.1799999999999999E-2</v>
      </c>
      <c r="R19650" s="59"/>
    </row>
    <row r="19651" spans="11:18" x14ac:dyDescent="0.2">
      <c r="K19651" s="17">
        <v>19642</v>
      </c>
      <c r="L19651" s="50">
        <v>1.8235396075186436E-3</v>
      </c>
      <c r="M19651" s="50">
        <v>1.838630974245168E-3</v>
      </c>
      <c r="N19651" s="50">
        <v>5.5800000000000002E-2</v>
      </c>
      <c r="O19651" s="50">
        <v>5.62E-2</v>
      </c>
      <c r="R19651" s="59"/>
    </row>
    <row r="19652" spans="11:18" x14ac:dyDescent="0.2">
      <c r="K19652" s="17">
        <v>19643</v>
      </c>
      <c r="L19652" s="50">
        <v>1.722340489866027E-3</v>
      </c>
      <c r="M19652" s="50">
        <v>1.7358070254378682E-3</v>
      </c>
      <c r="N19652" s="50">
        <v>4.9799999999999997E-2</v>
      </c>
      <c r="O19652" s="50">
        <v>0.05</v>
      </c>
      <c r="R19652" s="59"/>
    </row>
    <row r="19653" spans="11:18" x14ac:dyDescent="0.2">
      <c r="K19653" s="17">
        <v>19644</v>
      </c>
      <c r="L19653" s="50">
        <v>1.6116837375744349E-3</v>
      </c>
      <c r="M19653" s="50">
        <v>1.6253174107097727E-3</v>
      </c>
      <c r="N19653" s="50">
        <v>5.0599999999999999E-2</v>
      </c>
      <c r="O19653" s="50">
        <v>5.0799999999999998E-2</v>
      </c>
      <c r="R19653" s="59"/>
    </row>
    <row r="19654" spans="11:18" x14ac:dyDescent="0.2">
      <c r="K19654" s="17">
        <v>19645</v>
      </c>
      <c r="L19654" s="50">
        <v>1.898159976958684E-3</v>
      </c>
      <c r="M19654" s="50">
        <v>1.9131635798748867E-3</v>
      </c>
      <c r="N19654" s="50">
        <v>5.5599999999999997E-2</v>
      </c>
      <c r="O19654" s="50">
        <v>5.5599999999999997E-2</v>
      </c>
      <c r="R19654" s="59"/>
    </row>
    <row r="19655" spans="11:18" x14ac:dyDescent="0.2">
      <c r="K19655" s="17">
        <v>19646</v>
      </c>
      <c r="L19655" s="50">
        <v>1.7576341052045836E-3</v>
      </c>
      <c r="M19655" s="50">
        <v>1.7733581937841951E-3</v>
      </c>
      <c r="N19655" s="50">
        <v>5.8400000000000001E-2</v>
      </c>
      <c r="O19655" s="50">
        <v>5.8599999999999999E-2</v>
      </c>
      <c r="R19655" s="59"/>
    </row>
    <row r="19656" spans="11:18" x14ac:dyDescent="0.2">
      <c r="K19656" s="17">
        <v>19647</v>
      </c>
      <c r="L19656" s="50">
        <v>1.7370440017373254E-3</v>
      </c>
      <c r="M19656" s="50">
        <v>1.7506833919854045E-3</v>
      </c>
      <c r="N19656" s="50">
        <v>5.04E-2</v>
      </c>
      <c r="O19656" s="50">
        <v>5.0799999999999998E-2</v>
      </c>
      <c r="R19656" s="59"/>
    </row>
    <row r="19657" spans="11:18" x14ac:dyDescent="0.2">
      <c r="K19657" s="17">
        <v>19648</v>
      </c>
      <c r="L19657" s="50">
        <v>1.9212905631625422E-3</v>
      </c>
      <c r="M19657" s="50">
        <v>1.9359178721869701E-3</v>
      </c>
      <c r="N19657" s="50">
        <v>5.3800000000000001E-2</v>
      </c>
      <c r="O19657" s="50">
        <v>5.4199999999999998E-2</v>
      </c>
      <c r="R19657" s="59"/>
    </row>
    <row r="19658" spans="11:18" x14ac:dyDescent="0.2">
      <c r="K19658" s="17">
        <v>19649</v>
      </c>
      <c r="L19658" s="50">
        <v>1.4908679847510902E-3</v>
      </c>
      <c r="M19658" s="50">
        <v>1.5045889619719457E-3</v>
      </c>
      <c r="N19658" s="50">
        <v>5.0599999999999999E-2</v>
      </c>
      <c r="O19658" s="50">
        <v>5.16E-2</v>
      </c>
      <c r="R19658" s="59"/>
    </row>
    <row r="19659" spans="11:18" x14ac:dyDescent="0.2">
      <c r="K19659" s="17">
        <v>19650</v>
      </c>
      <c r="L19659" s="50">
        <v>1.6850568521672585E-3</v>
      </c>
      <c r="M19659" s="50">
        <v>1.6984043766808551E-3</v>
      </c>
      <c r="N19659" s="50">
        <v>4.9399999999999999E-2</v>
      </c>
      <c r="O19659" s="50">
        <v>4.9599999999999998E-2</v>
      </c>
      <c r="R19659" s="59"/>
    </row>
    <row r="19660" spans="11:18" x14ac:dyDescent="0.2">
      <c r="K19660" s="17">
        <v>19651</v>
      </c>
      <c r="L19660" s="50">
        <v>1.9236264163793333E-3</v>
      </c>
      <c r="M19660" s="50">
        <v>1.9388759343764064E-3</v>
      </c>
      <c r="N19660" s="50">
        <v>5.6000000000000001E-2</v>
      </c>
      <c r="O19660" s="50">
        <v>5.6599999999999998E-2</v>
      </c>
      <c r="R19660" s="59"/>
    </row>
    <row r="19661" spans="11:18" x14ac:dyDescent="0.2">
      <c r="K19661" s="17">
        <v>19652</v>
      </c>
      <c r="L19661" s="50">
        <v>1.8374289086864647E-3</v>
      </c>
      <c r="M19661" s="50">
        <v>1.8524087405641233E-3</v>
      </c>
      <c r="N19661" s="50">
        <v>5.5399999999999998E-2</v>
      </c>
      <c r="O19661" s="50">
        <v>5.5599999999999997E-2</v>
      </c>
      <c r="R19661" s="59"/>
    </row>
    <row r="19662" spans="11:18" x14ac:dyDescent="0.2">
      <c r="K19662" s="17">
        <v>19653</v>
      </c>
      <c r="L19662" s="50">
        <v>1.7450705841494515E-3</v>
      </c>
      <c r="M19662" s="50">
        <v>1.7576091070708334E-3</v>
      </c>
      <c r="N19662" s="50">
        <v>4.6199999999999998E-2</v>
      </c>
      <c r="O19662" s="50">
        <v>4.6399999999999997E-2</v>
      </c>
      <c r="R19662" s="59"/>
    </row>
    <row r="19663" spans="11:18" x14ac:dyDescent="0.2">
      <c r="K19663" s="17">
        <v>19654</v>
      </c>
      <c r="L19663" s="50">
        <v>1.6266150107743286E-3</v>
      </c>
      <c r="M19663" s="50">
        <v>1.6401972185920773E-3</v>
      </c>
      <c r="N19663" s="50">
        <v>5.0200000000000002E-2</v>
      </c>
      <c r="O19663" s="50">
        <v>5.0999999999999997E-2</v>
      </c>
      <c r="R19663" s="59"/>
    </row>
    <row r="19664" spans="11:18" x14ac:dyDescent="0.2">
      <c r="K19664" s="17">
        <v>19655</v>
      </c>
      <c r="L19664" s="50">
        <v>1.7200270732668265E-3</v>
      </c>
      <c r="M19664" s="50">
        <v>1.7335453895610514E-3</v>
      </c>
      <c r="N19664" s="50">
        <v>4.9799999999999997E-2</v>
      </c>
      <c r="O19664" s="50">
        <v>5.0599999999999999E-2</v>
      </c>
      <c r="R19664" s="59"/>
    </row>
    <row r="19665" spans="11:18" x14ac:dyDescent="0.2">
      <c r="K19665" s="17">
        <v>19656</v>
      </c>
      <c r="L19665" s="50">
        <v>1.7447084773644815E-3</v>
      </c>
      <c r="M19665" s="50">
        <v>1.7584856583104525E-3</v>
      </c>
      <c r="N19665" s="50">
        <v>5.0799999999999998E-2</v>
      </c>
      <c r="O19665" s="50">
        <v>5.1200000000000002E-2</v>
      </c>
      <c r="R19665" s="59"/>
    </row>
    <row r="19666" spans="11:18" x14ac:dyDescent="0.2">
      <c r="K19666" s="17">
        <v>19657</v>
      </c>
      <c r="L19666" s="50">
        <v>1.5606113790149407E-3</v>
      </c>
      <c r="M19666" s="50">
        <v>1.573397234224836E-3</v>
      </c>
      <c r="N19666" s="50">
        <v>4.7E-2</v>
      </c>
      <c r="O19666" s="50">
        <v>4.7800000000000002E-2</v>
      </c>
      <c r="R19666" s="59"/>
    </row>
    <row r="19667" spans="11:18" x14ac:dyDescent="0.2">
      <c r="K19667" s="17">
        <v>19658</v>
      </c>
      <c r="L19667" s="50">
        <v>1.7972674039733909E-3</v>
      </c>
      <c r="M19667" s="50">
        <v>1.8109446684722336E-3</v>
      </c>
      <c r="N19667" s="50">
        <v>5.0599999999999999E-2</v>
      </c>
      <c r="O19667" s="50">
        <v>5.0599999999999999E-2</v>
      </c>
      <c r="R19667" s="59"/>
    </row>
    <row r="19668" spans="11:18" x14ac:dyDescent="0.2">
      <c r="K19668" s="17">
        <v>19659</v>
      </c>
      <c r="L19668" s="50">
        <v>1.6808330601850222E-3</v>
      </c>
      <c r="M19668" s="50">
        <v>1.6946273046907639E-3</v>
      </c>
      <c r="N19668" s="50">
        <v>5.1200000000000002E-2</v>
      </c>
      <c r="O19668" s="50">
        <v>5.1200000000000002E-2</v>
      </c>
      <c r="R19668" s="59"/>
    </row>
    <row r="19669" spans="11:18" x14ac:dyDescent="0.2">
      <c r="K19669" s="17">
        <v>19660</v>
      </c>
      <c r="L19669" s="50">
        <v>1.5676405028311115E-3</v>
      </c>
      <c r="M19669" s="50">
        <v>1.5796212896503079E-3</v>
      </c>
      <c r="N19669" s="50">
        <v>4.4200000000000003E-2</v>
      </c>
      <c r="O19669" s="50">
        <v>4.48E-2</v>
      </c>
      <c r="R19669" s="59"/>
    </row>
    <row r="19670" spans="11:18" x14ac:dyDescent="0.2">
      <c r="K19670" s="17">
        <v>19661</v>
      </c>
      <c r="L19670" s="50">
        <v>1.693608303122134E-3</v>
      </c>
      <c r="M19670" s="50">
        <v>1.7068344966281587E-3</v>
      </c>
      <c r="N19670" s="50">
        <v>4.8800000000000003E-2</v>
      </c>
      <c r="O19670" s="50">
        <v>4.9200000000000001E-2</v>
      </c>
      <c r="R19670" s="59"/>
    </row>
    <row r="19671" spans="11:18" x14ac:dyDescent="0.2">
      <c r="K19671" s="17">
        <v>19662</v>
      </c>
      <c r="L19671" s="50">
        <v>1.4217621214571419E-3</v>
      </c>
      <c r="M19671" s="50">
        <v>1.4338933481485062E-3</v>
      </c>
      <c r="N19671" s="50">
        <v>4.4999999999999998E-2</v>
      </c>
      <c r="O19671" s="50">
        <v>4.5400000000000003E-2</v>
      </c>
      <c r="R19671" s="59"/>
    </row>
    <row r="19672" spans="11:18" x14ac:dyDescent="0.2">
      <c r="K19672" s="17">
        <v>19663</v>
      </c>
      <c r="L19672" s="50">
        <v>1.5946550300851826E-3</v>
      </c>
      <c r="M19672" s="50">
        <v>1.6083692662249589E-3</v>
      </c>
      <c r="N19672" s="50">
        <v>5.0999999999999997E-2</v>
      </c>
      <c r="O19672" s="50">
        <v>5.0999999999999997E-2</v>
      </c>
      <c r="R19672" s="59"/>
    </row>
    <row r="19673" spans="11:18" x14ac:dyDescent="0.2">
      <c r="K19673" s="17">
        <v>19664</v>
      </c>
      <c r="L19673" s="50">
        <v>1.6499540308010921E-3</v>
      </c>
      <c r="M19673" s="50">
        <v>1.6625483701431082E-3</v>
      </c>
      <c r="N19673" s="50">
        <v>4.6600000000000003E-2</v>
      </c>
      <c r="O19673" s="50">
        <v>4.6600000000000003E-2</v>
      </c>
      <c r="R19673" s="59"/>
    </row>
    <row r="19674" spans="11:18" x14ac:dyDescent="0.2">
      <c r="K19674" s="17">
        <v>19665</v>
      </c>
      <c r="L19674" s="50">
        <v>1.7972805671257017E-3</v>
      </c>
      <c r="M19674" s="50">
        <v>1.8106263995178455E-3</v>
      </c>
      <c r="N19674" s="50">
        <v>4.9000000000000002E-2</v>
      </c>
      <c r="O19674" s="50">
        <v>4.9799999999999997E-2</v>
      </c>
      <c r="R19674" s="59"/>
    </row>
    <row r="19675" spans="11:18" x14ac:dyDescent="0.2">
      <c r="K19675" s="17">
        <v>19666</v>
      </c>
      <c r="L19675" s="50">
        <v>1.5668025168364145E-3</v>
      </c>
      <c r="M19675" s="50">
        <v>1.5799141661213087E-3</v>
      </c>
      <c r="N19675" s="50">
        <v>4.8399999999999999E-2</v>
      </c>
      <c r="O19675" s="50">
        <v>4.9000000000000002E-2</v>
      </c>
      <c r="R19675" s="59"/>
    </row>
    <row r="19676" spans="11:18" x14ac:dyDescent="0.2">
      <c r="K19676" s="17">
        <v>19667</v>
      </c>
      <c r="L19676" s="50">
        <v>1.70389106125179E-3</v>
      </c>
      <c r="M19676" s="50">
        <v>1.7177620790789193E-3</v>
      </c>
      <c r="N19676" s="50">
        <v>5.1200000000000002E-2</v>
      </c>
      <c r="O19676" s="50">
        <v>5.1799999999999999E-2</v>
      </c>
      <c r="R19676" s="59"/>
    </row>
    <row r="19677" spans="11:18" x14ac:dyDescent="0.2">
      <c r="K19677" s="17">
        <v>19668</v>
      </c>
      <c r="L19677" s="50">
        <v>1.8947702149604861E-3</v>
      </c>
      <c r="M19677" s="50">
        <v>1.9101430024568487E-3</v>
      </c>
      <c r="N19677" s="50">
        <v>5.6800000000000003E-2</v>
      </c>
      <c r="O19677" s="50">
        <v>5.7200000000000001E-2</v>
      </c>
      <c r="R19677" s="59"/>
    </row>
    <row r="19678" spans="11:18" x14ac:dyDescent="0.2">
      <c r="K19678" s="17">
        <v>19669</v>
      </c>
      <c r="L19678" s="50">
        <v>1.7940454821673087E-3</v>
      </c>
      <c r="M19678" s="50">
        <v>1.8082067035160537E-3</v>
      </c>
      <c r="N19678" s="50">
        <v>5.2200000000000003E-2</v>
      </c>
      <c r="O19678" s="50">
        <v>5.2600000000000001E-2</v>
      </c>
      <c r="R19678" s="59"/>
    </row>
    <row r="19679" spans="11:18" x14ac:dyDescent="0.2">
      <c r="K19679" s="17">
        <v>19670</v>
      </c>
      <c r="L19679" s="50">
        <v>1.8246358043455715E-3</v>
      </c>
      <c r="M19679" s="50">
        <v>1.8399299877610857E-3</v>
      </c>
      <c r="N19679" s="50">
        <v>5.6399999999999999E-2</v>
      </c>
      <c r="O19679" s="50">
        <v>5.7000000000000002E-2</v>
      </c>
      <c r="R19679" s="59"/>
    </row>
    <row r="19680" spans="11:18" x14ac:dyDescent="0.2">
      <c r="K19680" s="17">
        <v>19671</v>
      </c>
      <c r="L19680" s="50">
        <v>1.4673859218717283E-3</v>
      </c>
      <c r="M19680" s="50">
        <v>1.4802307272550202E-3</v>
      </c>
      <c r="N19680" s="50">
        <v>4.7800000000000002E-2</v>
      </c>
      <c r="O19680" s="50">
        <v>4.7800000000000002E-2</v>
      </c>
      <c r="R19680" s="59"/>
    </row>
    <row r="19681" spans="11:18" x14ac:dyDescent="0.2">
      <c r="K19681" s="17">
        <v>19672</v>
      </c>
      <c r="L19681" s="50">
        <v>1.9347843627877169E-3</v>
      </c>
      <c r="M19681" s="50">
        <v>1.9492309623945416E-3</v>
      </c>
      <c r="N19681" s="50">
        <v>5.3400000000000003E-2</v>
      </c>
      <c r="O19681" s="50">
        <v>5.3400000000000003E-2</v>
      </c>
      <c r="R19681" s="59"/>
    </row>
    <row r="19682" spans="11:18" x14ac:dyDescent="0.2">
      <c r="K19682" s="17">
        <v>19673</v>
      </c>
      <c r="L19682" s="50">
        <v>2.0850159031345758E-3</v>
      </c>
      <c r="M19682" s="50">
        <v>2.0998739055063734E-3</v>
      </c>
      <c r="N19682" s="50">
        <v>5.4800000000000001E-2</v>
      </c>
      <c r="O19682" s="50">
        <v>5.4800000000000001E-2</v>
      </c>
      <c r="R19682" s="59"/>
    </row>
    <row r="19683" spans="11:18" x14ac:dyDescent="0.2">
      <c r="K19683" s="17">
        <v>19674</v>
      </c>
      <c r="L19683" s="50">
        <v>1.6954106126348826E-3</v>
      </c>
      <c r="M19683" s="50">
        <v>1.70864061920995E-3</v>
      </c>
      <c r="N19683" s="50">
        <v>4.9000000000000002E-2</v>
      </c>
      <c r="O19683" s="50">
        <v>4.9000000000000002E-2</v>
      </c>
      <c r="R19683" s="59"/>
    </row>
    <row r="19684" spans="11:18" x14ac:dyDescent="0.2">
      <c r="K19684" s="17">
        <v>19675</v>
      </c>
      <c r="L19684" s="50">
        <v>1.6910268923658941E-3</v>
      </c>
      <c r="M19684" s="50">
        <v>1.7048762111852955E-3</v>
      </c>
      <c r="N19684" s="50">
        <v>5.1400000000000001E-2</v>
      </c>
      <c r="O19684" s="50">
        <v>5.1400000000000001E-2</v>
      </c>
      <c r="R19684" s="59"/>
    </row>
    <row r="19685" spans="11:18" x14ac:dyDescent="0.2">
      <c r="K19685" s="17">
        <v>19676</v>
      </c>
      <c r="L19685" s="50">
        <v>1.5250863806323608E-3</v>
      </c>
      <c r="M19685" s="50">
        <v>1.5377450634934855E-3</v>
      </c>
      <c r="N19685" s="50">
        <v>4.7E-2</v>
      </c>
      <c r="O19685" s="50">
        <v>4.7199999999999999E-2</v>
      </c>
      <c r="R19685" s="59"/>
    </row>
    <row r="19686" spans="11:18" x14ac:dyDescent="0.2">
      <c r="K19686" s="17">
        <v>19677</v>
      </c>
      <c r="L19686" s="50">
        <v>1.8590603337683407E-3</v>
      </c>
      <c r="M19686" s="50">
        <v>1.8729414059848717E-3</v>
      </c>
      <c r="N19686" s="50">
        <v>5.1200000000000002E-2</v>
      </c>
      <c r="O19686" s="50">
        <v>5.1400000000000001E-2</v>
      </c>
      <c r="R19686" s="59"/>
    </row>
    <row r="19687" spans="11:18" x14ac:dyDescent="0.2">
      <c r="K19687" s="17">
        <v>19678</v>
      </c>
      <c r="L19687" s="50">
        <v>1.8491541670033317E-3</v>
      </c>
      <c r="M19687" s="50">
        <v>1.8631119820535851E-3</v>
      </c>
      <c r="N19687" s="50">
        <v>5.16E-2</v>
      </c>
      <c r="O19687" s="50">
        <v>5.1799999999999999E-2</v>
      </c>
      <c r="R19687" s="59"/>
    </row>
    <row r="19688" spans="11:18" x14ac:dyDescent="0.2">
      <c r="K19688" s="17">
        <v>19679</v>
      </c>
      <c r="L19688" s="50">
        <v>1.9846814505952025E-3</v>
      </c>
      <c r="M19688" s="50">
        <v>1.9996783850512729E-3</v>
      </c>
      <c r="N19688" s="50">
        <v>5.5199999999999999E-2</v>
      </c>
      <c r="O19688" s="50">
        <v>5.5599999999999997E-2</v>
      </c>
      <c r="R19688" s="59"/>
    </row>
    <row r="19689" spans="11:18" x14ac:dyDescent="0.2">
      <c r="K19689" s="17">
        <v>19680</v>
      </c>
      <c r="L19689" s="50">
        <v>1.7159073720381557E-3</v>
      </c>
      <c r="M19689" s="50">
        <v>1.7299358183245602E-3</v>
      </c>
      <c r="N19689" s="50">
        <v>5.16E-2</v>
      </c>
      <c r="O19689" s="50">
        <v>5.2400000000000002E-2</v>
      </c>
      <c r="R19689" s="59"/>
    </row>
    <row r="19690" spans="11:18" x14ac:dyDescent="0.2">
      <c r="K19690" s="17">
        <v>19681</v>
      </c>
      <c r="L19690" s="50">
        <v>1.3791707379014965E-3</v>
      </c>
      <c r="M19690" s="50">
        <v>1.391444483941388E-3</v>
      </c>
      <c r="N19690" s="50">
        <v>4.5400000000000003E-2</v>
      </c>
      <c r="O19690" s="50">
        <v>4.58E-2</v>
      </c>
      <c r="R19690" s="59"/>
    </row>
    <row r="19691" spans="11:18" x14ac:dyDescent="0.2">
      <c r="K19691" s="17">
        <v>19682</v>
      </c>
      <c r="L19691" s="50">
        <v>1.6564412798322483E-3</v>
      </c>
      <c r="M19691" s="50">
        <v>1.6709361008807224E-3</v>
      </c>
      <c r="N19691" s="50">
        <v>5.3800000000000001E-2</v>
      </c>
      <c r="O19691" s="50">
        <v>5.4199999999999998E-2</v>
      </c>
      <c r="R19691" s="59"/>
    </row>
    <row r="19692" spans="11:18" x14ac:dyDescent="0.2">
      <c r="K19692" s="17">
        <v>19683</v>
      </c>
      <c r="L19692" s="50">
        <v>1.5859492550432698E-3</v>
      </c>
      <c r="M19692" s="50">
        <v>1.5985846828159851E-3</v>
      </c>
      <c r="N19692" s="50">
        <v>4.6600000000000003E-2</v>
      </c>
      <c r="O19692" s="50">
        <v>4.7E-2</v>
      </c>
      <c r="R19692" s="59"/>
    </row>
    <row r="19693" spans="11:18" x14ac:dyDescent="0.2">
      <c r="K19693" s="17">
        <v>19684</v>
      </c>
      <c r="L19693" s="50">
        <v>1.6499626094421697E-3</v>
      </c>
      <c r="M19693" s="50">
        <v>1.6627479954845715E-3</v>
      </c>
      <c r="N19693" s="50">
        <v>4.7E-2</v>
      </c>
      <c r="O19693" s="50">
        <v>4.7800000000000002E-2</v>
      </c>
      <c r="R19693" s="59"/>
    </row>
    <row r="19694" spans="11:18" x14ac:dyDescent="0.2">
      <c r="K19694" s="17">
        <v>19685</v>
      </c>
      <c r="L19694" s="50">
        <v>1.7175991301477624E-3</v>
      </c>
      <c r="M19694" s="50">
        <v>1.7315834018983096E-3</v>
      </c>
      <c r="N19694" s="50">
        <v>5.16E-2</v>
      </c>
      <c r="O19694" s="50">
        <v>5.1999999999999998E-2</v>
      </c>
      <c r="R19694" s="59"/>
    </row>
    <row r="19695" spans="11:18" x14ac:dyDescent="0.2">
      <c r="K19695" s="17">
        <v>19686</v>
      </c>
      <c r="L19695" s="50">
        <v>1.6215544383541675E-3</v>
      </c>
      <c r="M19695" s="50">
        <v>1.6345532922657526E-3</v>
      </c>
      <c r="N19695" s="50">
        <v>4.82E-2</v>
      </c>
      <c r="O19695" s="50">
        <v>4.82E-2</v>
      </c>
      <c r="R19695" s="59"/>
    </row>
    <row r="19696" spans="11:18" x14ac:dyDescent="0.2">
      <c r="K19696" s="17">
        <v>19687</v>
      </c>
      <c r="L19696" s="50">
        <v>1.987286391100134E-3</v>
      </c>
      <c r="M19696" s="50">
        <v>2.0025637641583314E-3</v>
      </c>
      <c r="N19696" s="50">
        <v>5.6399999999999999E-2</v>
      </c>
      <c r="O19696" s="50">
        <v>5.7000000000000002E-2</v>
      </c>
      <c r="R19696" s="59"/>
    </row>
    <row r="19697" spans="11:18" x14ac:dyDescent="0.2">
      <c r="K19697" s="17">
        <v>19688</v>
      </c>
      <c r="L19697" s="50">
        <v>1.8579214587599868E-3</v>
      </c>
      <c r="M19697" s="50">
        <v>1.8738476112087148E-3</v>
      </c>
      <c r="N19697" s="50">
        <v>5.8799999999999998E-2</v>
      </c>
      <c r="O19697" s="50">
        <v>5.9400000000000001E-2</v>
      </c>
      <c r="R19697" s="59"/>
    </row>
    <row r="19698" spans="11:18" x14ac:dyDescent="0.2">
      <c r="K19698" s="17">
        <v>19689</v>
      </c>
      <c r="L19698" s="50">
        <v>1.6192247722571352E-3</v>
      </c>
      <c r="M19698" s="50">
        <v>1.6320604685478948E-3</v>
      </c>
      <c r="N19698" s="50">
        <v>4.7399999999999998E-2</v>
      </c>
      <c r="O19698" s="50">
        <v>4.7600000000000003E-2</v>
      </c>
      <c r="R19698" s="59"/>
    </row>
    <row r="19699" spans="11:18" x14ac:dyDescent="0.2">
      <c r="K19699" s="17">
        <v>19690</v>
      </c>
      <c r="L19699" s="50">
        <v>1.8257698766543206E-3</v>
      </c>
      <c r="M19699" s="50">
        <v>1.8400651950536595E-3</v>
      </c>
      <c r="N19699" s="50">
        <v>5.2600000000000001E-2</v>
      </c>
      <c r="O19699" s="50">
        <v>5.2999999999999999E-2</v>
      </c>
      <c r="R19699" s="59"/>
    </row>
    <row r="19700" spans="11:18" x14ac:dyDescent="0.2">
      <c r="K19700" s="17">
        <v>19691</v>
      </c>
      <c r="L19700" s="50">
        <v>1.8043845934658815E-3</v>
      </c>
      <c r="M19700" s="50">
        <v>1.8182427603512167E-3</v>
      </c>
      <c r="N19700" s="50">
        <v>5.1200000000000002E-2</v>
      </c>
      <c r="O19700" s="50">
        <v>5.16E-2</v>
      </c>
      <c r="R19700" s="59"/>
    </row>
    <row r="19701" spans="11:18" x14ac:dyDescent="0.2">
      <c r="K19701" s="17">
        <v>19692</v>
      </c>
      <c r="L19701" s="50">
        <v>1.8199338332033023E-3</v>
      </c>
      <c r="M19701" s="50">
        <v>1.8349178670942251E-3</v>
      </c>
      <c r="N19701" s="50">
        <v>5.5599999999999997E-2</v>
      </c>
      <c r="O19701" s="50">
        <v>5.5800000000000002E-2</v>
      </c>
      <c r="R19701" s="59"/>
    </row>
    <row r="19702" spans="11:18" x14ac:dyDescent="0.2">
      <c r="K19702" s="17">
        <v>19693</v>
      </c>
      <c r="L19702" s="50">
        <v>2.0780358182071034E-3</v>
      </c>
      <c r="M19702" s="50">
        <v>2.0926211021719695E-3</v>
      </c>
      <c r="N19702" s="50">
        <v>5.3400000000000003E-2</v>
      </c>
      <c r="O19702" s="50">
        <v>5.3999999999999999E-2</v>
      </c>
      <c r="R19702" s="59"/>
    </row>
    <row r="19703" spans="11:18" x14ac:dyDescent="0.2">
      <c r="K19703" s="17">
        <v>19694</v>
      </c>
      <c r="L19703" s="50">
        <v>1.9505303943288779E-3</v>
      </c>
      <c r="M19703" s="50">
        <v>1.9654477240269156E-3</v>
      </c>
      <c r="N19703" s="50">
        <v>5.5199999999999999E-2</v>
      </c>
      <c r="O19703" s="50">
        <v>5.5199999999999999E-2</v>
      </c>
      <c r="R19703" s="59"/>
    </row>
    <row r="19704" spans="11:18" x14ac:dyDescent="0.2">
      <c r="K19704" s="17">
        <v>19695</v>
      </c>
      <c r="L19704" s="50">
        <v>1.3837296041336626E-3</v>
      </c>
      <c r="M19704" s="50">
        <v>1.3971733138572506E-3</v>
      </c>
      <c r="N19704" s="50">
        <v>5.0200000000000002E-2</v>
      </c>
      <c r="O19704" s="50">
        <v>5.04E-2</v>
      </c>
      <c r="R19704" s="59"/>
    </row>
    <row r="19705" spans="11:18" x14ac:dyDescent="0.2">
      <c r="K19705" s="17">
        <v>19696</v>
      </c>
      <c r="L19705" s="50">
        <v>1.7310809867041748E-3</v>
      </c>
      <c r="M19705" s="50">
        <v>1.7443226984363263E-3</v>
      </c>
      <c r="N19705" s="50">
        <v>4.9000000000000002E-2</v>
      </c>
      <c r="O19705" s="50">
        <v>4.9000000000000002E-2</v>
      </c>
      <c r="R19705" s="59"/>
    </row>
    <row r="19706" spans="11:18" x14ac:dyDescent="0.2">
      <c r="K19706" s="17">
        <v>19697</v>
      </c>
      <c r="L19706" s="50">
        <v>1.6475819251180546E-3</v>
      </c>
      <c r="M19706" s="50">
        <v>1.6616078057899368E-3</v>
      </c>
      <c r="N19706" s="50">
        <v>5.1799999999999999E-2</v>
      </c>
      <c r="O19706" s="50">
        <v>5.2200000000000003E-2</v>
      </c>
      <c r="R19706" s="59"/>
    </row>
    <row r="19707" spans="11:18" x14ac:dyDescent="0.2">
      <c r="K19707" s="17">
        <v>19698</v>
      </c>
      <c r="L19707" s="50">
        <v>1.543370940727672E-3</v>
      </c>
      <c r="M19707" s="50">
        <v>1.5562924096620525E-3</v>
      </c>
      <c r="N19707" s="50">
        <v>4.8000000000000001E-2</v>
      </c>
      <c r="O19707" s="50">
        <v>4.8000000000000001E-2</v>
      </c>
      <c r="R19707" s="59"/>
    </row>
    <row r="19708" spans="11:18" x14ac:dyDescent="0.2">
      <c r="K19708" s="17">
        <v>19699</v>
      </c>
      <c r="L19708" s="50">
        <v>1.8059385487821957E-3</v>
      </c>
      <c r="M19708" s="50">
        <v>1.8200014448331394E-3</v>
      </c>
      <c r="N19708" s="50">
        <v>5.1999999999999998E-2</v>
      </c>
      <c r="O19708" s="50">
        <v>5.2400000000000002E-2</v>
      </c>
      <c r="R19708" s="59"/>
    </row>
    <row r="19709" spans="11:18" x14ac:dyDescent="0.2">
      <c r="K19709" s="17">
        <v>19700</v>
      </c>
      <c r="L19709" s="50">
        <v>1.585088231072289E-3</v>
      </c>
      <c r="M19709" s="50">
        <v>1.5976335297464392E-3</v>
      </c>
      <c r="N19709" s="50">
        <v>4.6399999999999997E-2</v>
      </c>
      <c r="O19709" s="50">
        <v>4.6600000000000003E-2</v>
      </c>
      <c r="R19709" s="59"/>
    </row>
    <row r="19710" spans="11:18" x14ac:dyDescent="0.2">
      <c r="K19710" s="17">
        <v>19701</v>
      </c>
      <c r="L19710" s="50">
        <v>2.0637525930152943E-3</v>
      </c>
      <c r="M19710" s="50">
        <v>2.0796710918706733E-3</v>
      </c>
      <c r="N19710" s="50">
        <v>5.8799999999999998E-2</v>
      </c>
      <c r="O19710" s="50">
        <v>5.8999999999999997E-2</v>
      </c>
      <c r="R19710" s="59"/>
    </row>
    <row r="19711" spans="11:18" x14ac:dyDescent="0.2">
      <c r="K19711" s="17">
        <v>19702</v>
      </c>
      <c r="L19711" s="50">
        <v>1.7441398573662472E-3</v>
      </c>
      <c r="M19711" s="50">
        <v>1.7591446481384737E-3</v>
      </c>
      <c r="N19711" s="50">
        <v>5.5800000000000002E-2</v>
      </c>
      <c r="O19711" s="50">
        <v>5.5800000000000002E-2</v>
      </c>
      <c r="R19711" s="59"/>
    </row>
    <row r="19712" spans="11:18" x14ac:dyDescent="0.2">
      <c r="K19712" s="17">
        <v>19703</v>
      </c>
      <c r="L19712" s="50">
        <v>1.7016794847609941E-3</v>
      </c>
      <c r="M19712" s="50">
        <v>1.7152319237137494E-3</v>
      </c>
      <c r="N19712" s="50">
        <v>5.0200000000000002E-2</v>
      </c>
      <c r="O19712" s="50">
        <v>5.0599999999999999E-2</v>
      </c>
      <c r="R19712" s="59"/>
    </row>
    <row r="19713" spans="11:18" x14ac:dyDescent="0.2">
      <c r="K19713" s="17">
        <v>19704</v>
      </c>
      <c r="L19713" s="50">
        <v>1.6458595419983969E-3</v>
      </c>
      <c r="M19713" s="50">
        <v>1.659556031535762E-3</v>
      </c>
      <c r="N19713" s="50">
        <v>5.0799999999999998E-2</v>
      </c>
      <c r="O19713" s="50">
        <v>5.0999999999999997E-2</v>
      </c>
      <c r="R19713" s="59"/>
    </row>
    <row r="19714" spans="11:18" x14ac:dyDescent="0.2">
      <c r="K19714" s="17">
        <v>19705</v>
      </c>
      <c r="L19714" s="50">
        <v>1.8047896529231893E-3</v>
      </c>
      <c r="M19714" s="50">
        <v>1.8181590104555695E-3</v>
      </c>
      <c r="N19714" s="50">
        <v>4.9399999999999999E-2</v>
      </c>
      <c r="O19714" s="50">
        <v>4.9399999999999999E-2</v>
      </c>
      <c r="R19714" s="59"/>
    </row>
    <row r="19715" spans="11:18" x14ac:dyDescent="0.2">
      <c r="K19715" s="17">
        <v>19706</v>
      </c>
      <c r="L19715" s="50">
        <v>1.8242680541276552E-3</v>
      </c>
      <c r="M19715" s="50">
        <v>1.838463727552502E-3</v>
      </c>
      <c r="N19715" s="50">
        <v>5.2400000000000002E-2</v>
      </c>
      <c r="O19715" s="50">
        <v>5.2600000000000001E-2</v>
      </c>
      <c r="R19715" s="59"/>
    </row>
    <row r="19716" spans="11:18" x14ac:dyDescent="0.2">
      <c r="K19716" s="17">
        <v>19707</v>
      </c>
      <c r="L19716" s="50">
        <v>1.9597412386185599E-3</v>
      </c>
      <c r="M19716" s="50">
        <v>1.9746084731710996E-3</v>
      </c>
      <c r="N19716" s="50">
        <v>5.4800000000000001E-2</v>
      </c>
      <c r="O19716" s="50">
        <v>5.5E-2</v>
      </c>
      <c r="R19716" s="59"/>
    </row>
    <row r="19717" spans="11:18" x14ac:dyDescent="0.2">
      <c r="K19717" s="17">
        <v>19708</v>
      </c>
      <c r="L19717" s="50">
        <v>1.7528924065136899E-3</v>
      </c>
      <c r="M19717" s="50">
        <v>1.76684307497693E-3</v>
      </c>
      <c r="N19717" s="50">
        <v>5.1400000000000001E-2</v>
      </c>
      <c r="O19717" s="50">
        <v>5.1799999999999999E-2</v>
      </c>
      <c r="R19717" s="59"/>
    </row>
    <row r="19718" spans="11:18" x14ac:dyDescent="0.2">
      <c r="K19718" s="17">
        <v>19709</v>
      </c>
      <c r="L19718" s="50">
        <v>1.6742583537717305E-3</v>
      </c>
      <c r="M19718" s="50">
        <v>1.6879025382564134E-3</v>
      </c>
      <c r="N19718" s="50">
        <v>5.0599999999999999E-2</v>
      </c>
      <c r="O19718" s="50">
        <v>5.0799999999999998E-2</v>
      </c>
      <c r="R19718" s="59"/>
    </row>
    <row r="19719" spans="11:18" x14ac:dyDescent="0.2">
      <c r="K19719" s="17">
        <v>19710</v>
      </c>
      <c r="L19719" s="50">
        <v>1.7697993066154705E-3</v>
      </c>
      <c r="M19719" s="50">
        <v>1.7835207536710327E-3</v>
      </c>
      <c r="N19719" s="50">
        <v>5.0599999999999999E-2</v>
      </c>
      <c r="O19719" s="50">
        <v>5.1200000000000002E-2</v>
      </c>
      <c r="R19719" s="59"/>
    </row>
    <row r="19720" spans="11:18" x14ac:dyDescent="0.2">
      <c r="K19720" s="17">
        <v>19711</v>
      </c>
      <c r="L19720" s="50">
        <v>1.8658347594998916E-3</v>
      </c>
      <c r="M19720" s="50">
        <v>1.8805050426021889E-3</v>
      </c>
      <c r="N19720" s="50">
        <v>5.4199999999999998E-2</v>
      </c>
      <c r="O19720" s="50">
        <v>5.4399999999999997E-2</v>
      </c>
      <c r="R19720" s="59"/>
    </row>
    <row r="19721" spans="11:18" x14ac:dyDescent="0.2">
      <c r="K19721" s="17">
        <v>19712</v>
      </c>
      <c r="L19721" s="50">
        <v>1.8013109502434791E-3</v>
      </c>
      <c r="M19721" s="50">
        <v>1.8149035411401749E-3</v>
      </c>
      <c r="N19721" s="50">
        <v>5.0200000000000002E-2</v>
      </c>
      <c r="O19721" s="50">
        <v>5.04E-2</v>
      </c>
      <c r="R19721" s="59"/>
    </row>
    <row r="19722" spans="11:18" x14ac:dyDescent="0.2">
      <c r="K19722" s="17">
        <v>19713</v>
      </c>
      <c r="L19722" s="50">
        <v>1.4424530475047081E-3</v>
      </c>
      <c r="M19722" s="50">
        <v>1.4551870915104211E-3</v>
      </c>
      <c r="N19722" s="50">
        <v>4.7E-2</v>
      </c>
      <c r="O19722" s="50">
        <v>4.7600000000000003E-2</v>
      </c>
      <c r="R19722" s="59"/>
    </row>
    <row r="19723" spans="11:18" x14ac:dyDescent="0.2">
      <c r="K19723" s="17">
        <v>19714</v>
      </c>
      <c r="L19723" s="50">
        <v>1.6534075098216545E-3</v>
      </c>
      <c r="M19723" s="50">
        <v>1.6669341085446096E-3</v>
      </c>
      <c r="N19723" s="50">
        <v>5.0200000000000002E-2</v>
      </c>
      <c r="O19723" s="50">
        <v>5.0200000000000002E-2</v>
      </c>
      <c r="R19723" s="59"/>
    </row>
    <row r="19724" spans="11:18" x14ac:dyDescent="0.2">
      <c r="K19724" s="17">
        <v>19715</v>
      </c>
      <c r="L19724" s="50">
        <v>1.5222079819392916E-3</v>
      </c>
      <c r="M19724" s="50">
        <v>1.5347698383158133E-3</v>
      </c>
      <c r="N19724" s="50">
        <v>4.6399999999999997E-2</v>
      </c>
      <c r="O19724" s="50">
        <v>4.6800000000000001E-2</v>
      </c>
      <c r="R19724" s="59"/>
    </row>
    <row r="19725" spans="11:18" x14ac:dyDescent="0.2">
      <c r="K19725" s="17">
        <v>19716</v>
      </c>
      <c r="L19725" s="50">
        <v>1.8297154371513069E-3</v>
      </c>
      <c r="M19725" s="50">
        <v>1.8436676664850711E-3</v>
      </c>
      <c r="N19725" s="50">
        <v>5.1400000000000001E-2</v>
      </c>
      <c r="O19725" s="50">
        <v>5.1999999999999998E-2</v>
      </c>
      <c r="R19725" s="59"/>
    </row>
    <row r="19726" spans="11:18" x14ac:dyDescent="0.2">
      <c r="K19726" s="17">
        <v>19717</v>
      </c>
      <c r="L19726" s="50">
        <v>1.9017006819682977E-3</v>
      </c>
      <c r="M19726" s="50">
        <v>1.9169143944969694E-3</v>
      </c>
      <c r="N19726" s="50">
        <v>5.62E-2</v>
      </c>
      <c r="O19726" s="50">
        <v>5.6800000000000003E-2</v>
      </c>
      <c r="R19726" s="59"/>
    </row>
    <row r="19727" spans="11:18" x14ac:dyDescent="0.2">
      <c r="K19727" s="17">
        <v>19718</v>
      </c>
      <c r="L19727" s="50">
        <v>1.6143962920525815E-3</v>
      </c>
      <c r="M19727" s="50">
        <v>1.6286349035264955E-3</v>
      </c>
      <c r="N19727" s="50">
        <v>5.2999999999999999E-2</v>
      </c>
      <c r="O19727" s="50">
        <v>5.3199999999999997E-2</v>
      </c>
      <c r="R19727" s="59"/>
    </row>
    <row r="19728" spans="11:18" x14ac:dyDescent="0.2">
      <c r="K19728" s="17">
        <v>19719</v>
      </c>
      <c r="L19728" s="50">
        <v>1.6814603294804001E-3</v>
      </c>
      <c r="M19728" s="50">
        <v>1.6946511127946535E-3</v>
      </c>
      <c r="N19728" s="50">
        <v>4.8599999999999997E-2</v>
      </c>
      <c r="O19728" s="50">
        <v>4.9200000000000001E-2</v>
      </c>
      <c r="R19728" s="59"/>
    </row>
    <row r="19729" spans="11:18" x14ac:dyDescent="0.2">
      <c r="K19729" s="17">
        <v>19720</v>
      </c>
      <c r="L19729" s="50">
        <v>1.7367347986802643E-3</v>
      </c>
      <c r="M19729" s="50">
        <v>1.7507543041397238E-3</v>
      </c>
      <c r="N19729" s="50">
        <v>5.1999999999999998E-2</v>
      </c>
      <c r="O19729" s="50">
        <v>5.1999999999999998E-2</v>
      </c>
      <c r="R19729" s="59"/>
    </row>
    <row r="19730" spans="11:18" x14ac:dyDescent="0.2">
      <c r="K19730" s="17">
        <v>19721</v>
      </c>
      <c r="L19730" s="50">
        <v>1.8280030588158538E-3</v>
      </c>
      <c r="M19730" s="50">
        <v>1.8415703070840685E-3</v>
      </c>
      <c r="N19730" s="50">
        <v>0.05</v>
      </c>
      <c r="O19730" s="50">
        <v>5.0200000000000002E-2</v>
      </c>
      <c r="R19730" s="59"/>
    </row>
    <row r="19731" spans="11:18" x14ac:dyDescent="0.2">
      <c r="K19731" s="17">
        <v>19722</v>
      </c>
      <c r="L19731" s="50">
        <v>1.6601407176647647E-3</v>
      </c>
      <c r="M19731" s="50">
        <v>1.6744459400621129E-3</v>
      </c>
      <c r="N19731" s="50">
        <v>5.28E-2</v>
      </c>
      <c r="O19731" s="50">
        <v>5.3400000000000003E-2</v>
      </c>
      <c r="R19731" s="59"/>
    </row>
    <row r="19732" spans="11:18" x14ac:dyDescent="0.2">
      <c r="K19732" s="17">
        <v>19723</v>
      </c>
      <c r="L19732" s="50">
        <v>1.7724363926791373E-3</v>
      </c>
      <c r="M19732" s="50">
        <v>1.7858151981405225E-3</v>
      </c>
      <c r="N19732" s="50">
        <v>4.9000000000000002E-2</v>
      </c>
      <c r="O19732" s="50">
        <v>4.9799999999999997E-2</v>
      </c>
      <c r="R19732" s="59"/>
    </row>
    <row r="19733" spans="11:18" x14ac:dyDescent="0.2">
      <c r="K19733" s="17">
        <v>19724</v>
      </c>
      <c r="L19733" s="50">
        <v>1.6056978737994465E-3</v>
      </c>
      <c r="M19733" s="50">
        <v>1.6194666252415332E-3</v>
      </c>
      <c r="N19733" s="50">
        <v>5.0999999999999997E-2</v>
      </c>
      <c r="O19733" s="50">
        <v>5.1400000000000001E-2</v>
      </c>
      <c r="R19733" s="59"/>
    </row>
    <row r="19734" spans="11:18" x14ac:dyDescent="0.2">
      <c r="K19734" s="17">
        <v>19725</v>
      </c>
      <c r="L19734" s="50">
        <v>1.7375444209936767E-3</v>
      </c>
      <c r="M19734" s="50">
        <v>1.7522612694946382E-3</v>
      </c>
      <c r="N19734" s="50">
        <v>5.4600000000000003E-2</v>
      </c>
      <c r="O19734" s="50">
        <v>5.4800000000000001E-2</v>
      </c>
      <c r="R19734" s="59"/>
    </row>
    <row r="19735" spans="11:18" x14ac:dyDescent="0.2">
      <c r="K19735" s="17">
        <v>19726</v>
      </c>
      <c r="L19735" s="50">
        <v>1.6630553906390145E-3</v>
      </c>
      <c r="M19735" s="50">
        <v>1.675667665915553E-3</v>
      </c>
      <c r="N19735" s="50">
        <v>4.6600000000000003E-2</v>
      </c>
      <c r="O19735" s="50">
        <v>4.6800000000000001E-2</v>
      </c>
      <c r="R19735" s="59"/>
    </row>
    <row r="19736" spans="11:18" x14ac:dyDescent="0.2">
      <c r="K19736" s="17">
        <v>19727</v>
      </c>
      <c r="L19736" s="50">
        <v>1.740308614040379E-3</v>
      </c>
      <c r="M19736" s="50">
        <v>1.7550017722218997E-3</v>
      </c>
      <c r="N19736" s="50">
        <v>5.4600000000000003E-2</v>
      </c>
      <c r="O19736" s="50">
        <v>5.4600000000000003E-2</v>
      </c>
      <c r="R19736" s="59"/>
    </row>
    <row r="19737" spans="11:18" x14ac:dyDescent="0.2">
      <c r="K19737" s="17">
        <v>19728</v>
      </c>
      <c r="L19737" s="50">
        <v>1.6677764905572963E-3</v>
      </c>
      <c r="M19737" s="50">
        <v>1.6815400566156863E-3</v>
      </c>
      <c r="N19737" s="50">
        <v>5.0999999999999997E-2</v>
      </c>
      <c r="O19737" s="50">
        <v>5.1200000000000002E-2</v>
      </c>
      <c r="R19737" s="59"/>
    </row>
    <row r="19738" spans="11:18" x14ac:dyDescent="0.2">
      <c r="K19738" s="17">
        <v>19729</v>
      </c>
      <c r="L19738" s="50">
        <v>1.9919696495560375E-3</v>
      </c>
      <c r="M19738" s="50">
        <v>2.0067735599806629E-3</v>
      </c>
      <c r="N19738" s="50">
        <v>5.4399999999999997E-2</v>
      </c>
      <c r="O19738" s="50">
        <v>5.4800000000000001E-2</v>
      </c>
      <c r="R19738" s="59"/>
    </row>
    <row r="19739" spans="11:18" x14ac:dyDescent="0.2">
      <c r="K19739" s="17">
        <v>19730</v>
      </c>
      <c r="L19739" s="50">
        <v>2.0199419159298783E-3</v>
      </c>
      <c r="M19739" s="50">
        <v>2.0352075554040832E-3</v>
      </c>
      <c r="N19739" s="50">
        <v>5.62E-2</v>
      </c>
      <c r="O19739" s="50">
        <v>5.6599999999999998E-2</v>
      </c>
      <c r="R19739" s="59"/>
    </row>
    <row r="19740" spans="11:18" x14ac:dyDescent="0.2">
      <c r="K19740" s="17">
        <v>19731</v>
      </c>
      <c r="L19740" s="50">
        <v>1.7782509381121905E-3</v>
      </c>
      <c r="M19740" s="50">
        <v>1.7922636650437298E-3</v>
      </c>
      <c r="N19740" s="50">
        <v>5.1200000000000002E-2</v>
      </c>
      <c r="O19740" s="50">
        <v>5.2400000000000002E-2</v>
      </c>
      <c r="R19740" s="59"/>
    </row>
    <row r="19741" spans="11:18" x14ac:dyDescent="0.2">
      <c r="K19741" s="17">
        <v>19732</v>
      </c>
      <c r="L19741" s="50">
        <v>1.5534870252051859E-3</v>
      </c>
      <c r="M19741" s="50">
        <v>1.5666523186509687E-3</v>
      </c>
      <c r="N19741" s="50">
        <v>4.8800000000000003E-2</v>
      </c>
      <c r="O19741" s="50">
        <v>4.9000000000000002E-2</v>
      </c>
      <c r="R19741" s="59"/>
    </row>
    <row r="19742" spans="11:18" x14ac:dyDescent="0.2">
      <c r="K19742" s="17">
        <v>19733</v>
      </c>
      <c r="L19742" s="50">
        <v>1.7330585477344351E-3</v>
      </c>
      <c r="M19742" s="50">
        <v>1.7459987518501699E-3</v>
      </c>
      <c r="N19742" s="50">
        <v>4.7800000000000002E-2</v>
      </c>
      <c r="O19742" s="50">
        <v>4.8000000000000001E-2</v>
      </c>
      <c r="R19742" s="59"/>
    </row>
    <row r="19743" spans="11:18" x14ac:dyDescent="0.2">
      <c r="K19743" s="17">
        <v>19734</v>
      </c>
      <c r="L19743" s="50">
        <v>2.0907815035872035E-3</v>
      </c>
      <c r="M19743" s="50">
        <v>2.1067484553227147E-3</v>
      </c>
      <c r="N19743" s="50">
        <v>5.8999999999999997E-2</v>
      </c>
      <c r="O19743" s="50">
        <v>5.9200000000000003E-2</v>
      </c>
      <c r="R19743" s="59"/>
    </row>
    <row r="19744" spans="11:18" x14ac:dyDescent="0.2">
      <c r="K19744" s="17">
        <v>19735</v>
      </c>
      <c r="L19744" s="50">
        <v>1.7036710811717999E-3</v>
      </c>
      <c r="M19744" s="50">
        <v>1.7182622764924031E-3</v>
      </c>
      <c r="N19744" s="50">
        <v>5.4199999999999998E-2</v>
      </c>
      <c r="O19744" s="50">
        <v>5.4399999999999997E-2</v>
      </c>
      <c r="R19744" s="59"/>
    </row>
    <row r="19745" spans="11:18" x14ac:dyDescent="0.2">
      <c r="K19745" s="17">
        <v>19736</v>
      </c>
      <c r="L19745" s="50">
        <v>1.9687489316403592E-3</v>
      </c>
      <c r="M19745" s="50">
        <v>1.9837582947500217E-3</v>
      </c>
      <c r="N19745" s="50">
        <v>5.5399999999999998E-2</v>
      </c>
      <c r="O19745" s="50">
        <v>5.5599999999999997E-2</v>
      </c>
      <c r="R19745" s="59"/>
    </row>
    <row r="19746" spans="11:18" x14ac:dyDescent="0.2">
      <c r="K19746" s="17">
        <v>19737</v>
      </c>
      <c r="L19746" s="50">
        <v>1.5503130481514266E-3</v>
      </c>
      <c r="M19746" s="50">
        <v>1.5635877537992745E-3</v>
      </c>
      <c r="N19746" s="50">
        <v>4.9000000000000002E-2</v>
      </c>
      <c r="O19746" s="50">
        <v>4.9599999999999998E-2</v>
      </c>
      <c r="R19746" s="59"/>
    </row>
    <row r="19747" spans="11:18" x14ac:dyDescent="0.2">
      <c r="K19747" s="17">
        <v>19738</v>
      </c>
      <c r="L19747" s="50">
        <v>1.7076456209995879E-3</v>
      </c>
      <c r="M19747" s="50">
        <v>1.7218742696583891E-3</v>
      </c>
      <c r="N19747" s="50">
        <v>5.2600000000000001E-2</v>
      </c>
      <c r="O19747" s="50">
        <v>5.2999999999999999E-2</v>
      </c>
      <c r="R19747" s="59"/>
    </row>
    <row r="19748" spans="11:18" x14ac:dyDescent="0.2">
      <c r="K19748" s="17">
        <v>19739</v>
      </c>
      <c r="L19748" s="50">
        <v>1.7878993809462859E-3</v>
      </c>
      <c r="M19748" s="50">
        <v>1.8014383946585093E-3</v>
      </c>
      <c r="N19748" s="50">
        <v>4.9799999999999997E-2</v>
      </c>
      <c r="O19748" s="50">
        <v>5.0200000000000002E-2</v>
      </c>
      <c r="R19748" s="59"/>
    </row>
    <row r="19749" spans="11:18" x14ac:dyDescent="0.2">
      <c r="K19749" s="17">
        <v>19740</v>
      </c>
      <c r="L19749" s="50">
        <v>1.9329361385911519E-3</v>
      </c>
      <c r="M19749" s="50">
        <v>1.9470601323091951E-3</v>
      </c>
      <c r="N19749" s="50">
        <v>5.1799999999999999E-2</v>
      </c>
      <c r="O19749" s="50">
        <v>5.2200000000000003E-2</v>
      </c>
      <c r="R19749" s="59"/>
    </row>
    <row r="19750" spans="11:18" x14ac:dyDescent="0.2">
      <c r="K19750" s="17">
        <v>19741</v>
      </c>
      <c r="L19750" s="50">
        <v>1.9813737344458963E-3</v>
      </c>
      <c r="M19750" s="50">
        <v>1.9962633354985173E-3</v>
      </c>
      <c r="N19750" s="50">
        <v>5.5E-2</v>
      </c>
      <c r="O19750" s="50">
        <v>5.5199999999999999E-2</v>
      </c>
      <c r="R19750" s="59"/>
    </row>
    <row r="19751" spans="11:18" x14ac:dyDescent="0.2">
      <c r="K19751" s="17">
        <v>19742</v>
      </c>
      <c r="L19751" s="50">
        <v>1.8444846104058469E-3</v>
      </c>
      <c r="M19751" s="50">
        <v>1.8582064167025393E-3</v>
      </c>
      <c r="N19751" s="50">
        <v>5.0599999999999999E-2</v>
      </c>
      <c r="O19751" s="50">
        <v>5.0799999999999998E-2</v>
      </c>
      <c r="R19751" s="59"/>
    </row>
    <row r="19752" spans="11:18" x14ac:dyDescent="0.2">
      <c r="K19752" s="17">
        <v>19743</v>
      </c>
      <c r="L19752" s="50">
        <v>1.8658490924292482E-3</v>
      </c>
      <c r="M19752" s="50">
        <v>1.880182355897108E-3</v>
      </c>
      <c r="N19752" s="50">
        <v>5.2600000000000001E-2</v>
      </c>
      <c r="O19752" s="50">
        <v>5.3400000000000003E-2</v>
      </c>
      <c r="R19752" s="59"/>
    </row>
    <row r="19753" spans="11:18" x14ac:dyDescent="0.2">
      <c r="K19753" s="17">
        <v>19744</v>
      </c>
      <c r="L19753" s="50">
        <v>1.9121890404875522E-3</v>
      </c>
      <c r="M19753" s="50">
        <v>1.9264213085700163E-3</v>
      </c>
      <c r="N19753" s="50">
        <v>5.2600000000000001E-2</v>
      </c>
      <c r="O19753" s="50">
        <v>5.2600000000000001E-2</v>
      </c>
      <c r="R19753" s="59"/>
    </row>
    <row r="19754" spans="11:18" x14ac:dyDescent="0.2">
      <c r="K19754" s="17">
        <v>19745</v>
      </c>
      <c r="L19754" s="50">
        <v>1.775965816524516E-3</v>
      </c>
      <c r="M19754" s="50">
        <v>1.7901085623534979E-3</v>
      </c>
      <c r="N19754" s="50">
        <v>5.2200000000000003E-2</v>
      </c>
      <c r="O19754" s="50">
        <v>5.28E-2</v>
      </c>
      <c r="R19754" s="59"/>
    </row>
    <row r="19755" spans="11:18" x14ac:dyDescent="0.2">
      <c r="K19755" s="17">
        <v>19746</v>
      </c>
      <c r="L19755" s="50">
        <v>1.8581962344902897E-3</v>
      </c>
      <c r="M19755" s="50">
        <v>1.8724440057800646E-3</v>
      </c>
      <c r="N19755" s="50">
        <v>5.2600000000000001E-2</v>
      </c>
      <c r="O19755" s="50">
        <v>5.28E-2</v>
      </c>
      <c r="R19755" s="59"/>
    </row>
    <row r="19756" spans="11:18" x14ac:dyDescent="0.2">
      <c r="K19756" s="17">
        <v>19747</v>
      </c>
      <c r="L19756" s="50">
        <v>1.5715034772471373E-3</v>
      </c>
      <c r="M19756" s="50">
        <v>1.5840001953010539E-3</v>
      </c>
      <c r="N19756" s="50">
        <v>4.6199999999999998E-2</v>
      </c>
      <c r="O19756" s="50">
        <v>4.6600000000000003E-2</v>
      </c>
      <c r="R19756" s="59"/>
    </row>
    <row r="19757" spans="11:18" x14ac:dyDescent="0.2">
      <c r="K19757" s="17">
        <v>19748</v>
      </c>
      <c r="L19757" s="50">
        <v>1.3871514930811869E-3</v>
      </c>
      <c r="M19757" s="50">
        <v>1.3984980080780237E-3</v>
      </c>
      <c r="N19757" s="50">
        <v>4.1799999999999997E-2</v>
      </c>
      <c r="O19757" s="50">
        <v>4.24E-2</v>
      </c>
      <c r="R19757" s="59"/>
    </row>
    <row r="19758" spans="11:18" x14ac:dyDescent="0.2">
      <c r="K19758" s="17">
        <v>19749</v>
      </c>
      <c r="L19758" s="50">
        <v>1.7970277801498415E-3</v>
      </c>
      <c r="M19758" s="50">
        <v>1.8106015075578419E-3</v>
      </c>
      <c r="N19758" s="50">
        <v>5.0200000000000002E-2</v>
      </c>
      <c r="O19758" s="50">
        <v>5.0200000000000002E-2</v>
      </c>
      <c r="R19758" s="59"/>
    </row>
    <row r="19759" spans="11:18" x14ac:dyDescent="0.2">
      <c r="K19759" s="17">
        <v>19750</v>
      </c>
      <c r="L19759" s="50">
        <v>1.7564767734872017E-3</v>
      </c>
      <c r="M19759" s="50">
        <v>1.7708365547042153E-3</v>
      </c>
      <c r="N19759" s="50">
        <v>5.3199999999999997E-2</v>
      </c>
      <c r="O19759" s="50">
        <v>5.3400000000000003E-2</v>
      </c>
      <c r="R19759" s="59"/>
    </row>
    <row r="19760" spans="11:18" x14ac:dyDescent="0.2">
      <c r="K19760" s="17">
        <v>19751</v>
      </c>
      <c r="L19760" s="50">
        <v>1.6888356699566402E-3</v>
      </c>
      <c r="M19760" s="50">
        <v>1.7022048628495636E-3</v>
      </c>
      <c r="N19760" s="50">
        <v>4.9399999999999999E-2</v>
      </c>
      <c r="O19760" s="50">
        <v>4.9599999999999998E-2</v>
      </c>
      <c r="R19760" s="59"/>
    </row>
    <row r="19761" spans="11:18" x14ac:dyDescent="0.2">
      <c r="K19761" s="17">
        <v>19752</v>
      </c>
      <c r="L19761" s="50">
        <v>1.7327789984967357E-3</v>
      </c>
      <c r="M19761" s="50">
        <v>1.746602607867143E-3</v>
      </c>
      <c r="N19761" s="50">
        <v>5.1200000000000002E-2</v>
      </c>
      <c r="O19761" s="50">
        <v>5.1400000000000001E-2</v>
      </c>
      <c r="R19761" s="59"/>
    </row>
    <row r="19762" spans="11:18" x14ac:dyDescent="0.2">
      <c r="K19762" s="17">
        <v>19753</v>
      </c>
      <c r="L19762" s="50">
        <v>1.7437652753425315E-3</v>
      </c>
      <c r="M19762" s="50">
        <v>1.7587309870173674E-3</v>
      </c>
      <c r="N19762" s="50">
        <v>5.5599999999999997E-2</v>
      </c>
      <c r="O19762" s="50">
        <v>5.5800000000000002E-2</v>
      </c>
      <c r="R19762" s="59"/>
    </row>
    <row r="19763" spans="11:18" x14ac:dyDescent="0.2">
      <c r="K19763" s="17">
        <v>19754</v>
      </c>
      <c r="L19763" s="50">
        <v>1.7424971818988642E-3</v>
      </c>
      <c r="M19763" s="50">
        <v>1.7556909106016948E-3</v>
      </c>
      <c r="N19763" s="50">
        <v>4.8800000000000003E-2</v>
      </c>
      <c r="O19763" s="50">
        <v>4.8800000000000003E-2</v>
      </c>
      <c r="R19763" s="59"/>
    </row>
    <row r="19764" spans="11:18" x14ac:dyDescent="0.2">
      <c r="K19764" s="17">
        <v>19755</v>
      </c>
      <c r="L19764" s="50">
        <v>1.7518248927573048E-3</v>
      </c>
      <c r="M19764" s="50">
        <v>1.7653436951524783E-3</v>
      </c>
      <c r="N19764" s="50">
        <v>0.05</v>
      </c>
      <c r="O19764" s="50">
        <v>5.0200000000000002E-2</v>
      </c>
      <c r="R19764" s="59"/>
    </row>
    <row r="19765" spans="11:18" x14ac:dyDescent="0.2">
      <c r="K19765" s="17">
        <v>19756</v>
      </c>
      <c r="L19765" s="50">
        <v>1.4312371153927383E-3</v>
      </c>
      <c r="M19765" s="50">
        <v>1.4443670402550727E-3</v>
      </c>
      <c r="N19765" s="50">
        <v>4.8800000000000003E-2</v>
      </c>
      <c r="O19765" s="50">
        <v>4.9200000000000001E-2</v>
      </c>
      <c r="R19765" s="59"/>
    </row>
    <row r="19766" spans="11:18" x14ac:dyDescent="0.2">
      <c r="K19766" s="17">
        <v>19757</v>
      </c>
      <c r="L19766" s="50">
        <v>1.5141153948605305E-3</v>
      </c>
      <c r="M19766" s="50">
        <v>1.5261044587524446E-3</v>
      </c>
      <c r="N19766" s="50">
        <v>4.3999999999999997E-2</v>
      </c>
      <c r="O19766" s="50">
        <v>4.48E-2</v>
      </c>
      <c r="R19766" s="59"/>
    </row>
    <row r="19767" spans="11:18" x14ac:dyDescent="0.2">
      <c r="K19767" s="17">
        <v>19758</v>
      </c>
      <c r="L19767" s="50">
        <v>1.7920375754318972E-3</v>
      </c>
      <c r="M19767" s="50">
        <v>1.8065067834686335E-3</v>
      </c>
      <c r="N19767" s="50">
        <v>5.3199999999999997E-2</v>
      </c>
      <c r="O19767" s="50">
        <v>5.4199999999999998E-2</v>
      </c>
      <c r="R19767" s="59"/>
    </row>
    <row r="19768" spans="11:18" x14ac:dyDescent="0.2">
      <c r="K19768" s="17">
        <v>19759</v>
      </c>
      <c r="L19768" s="50">
        <v>1.9036388133727769E-3</v>
      </c>
      <c r="M19768" s="50">
        <v>1.9189935300462668E-3</v>
      </c>
      <c r="N19768" s="50">
        <v>5.6800000000000003E-2</v>
      </c>
      <c r="O19768" s="50">
        <v>5.7200000000000001E-2</v>
      </c>
      <c r="R19768" s="59"/>
    </row>
    <row r="19769" spans="11:18" x14ac:dyDescent="0.2">
      <c r="K19769" s="17">
        <v>19760</v>
      </c>
      <c r="L19769" s="50">
        <v>1.9221904950350571E-3</v>
      </c>
      <c r="M19769" s="50">
        <v>1.936704751565184E-3</v>
      </c>
      <c r="N19769" s="50">
        <v>5.3199999999999997E-2</v>
      </c>
      <c r="O19769" s="50">
        <v>5.3800000000000001E-2</v>
      </c>
      <c r="R19769" s="59"/>
    </row>
    <row r="19770" spans="11:18" x14ac:dyDescent="0.2">
      <c r="K19770" s="17">
        <v>19761</v>
      </c>
      <c r="L19770" s="50">
        <v>1.711115874293754E-3</v>
      </c>
      <c r="M19770" s="50">
        <v>1.7244179204876332E-3</v>
      </c>
      <c r="N19770" s="50">
        <v>4.9200000000000001E-2</v>
      </c>
      <c r="O19770" s="50">
        <v>4.9399999999999999E-2</v>
      </c>
      <c r="R19770" s="59"/>
    </row>
    <row r="19771" spans="11:18" x14ac:dyDescent="0.2">
      <c r="K19771" s="17">
        <v>19762</v>
      </c>
      <c r="L19771" s="50">
        <v>1.4639357964543202E-3</v>
      </c>
      <c r="M19771" s="50">
        <v>1.4766043353142426E-3</v>
      </c>
      <c r="N19771" s="50">
        <v>4.7E-2</v>
      </c>
      <c r="O19771" s="50">
        <v>4.7199999999999999E-2</v>
      </c>
      <c r="R19771" s="59"/>
    </row>
    <row r="19772" spans="11:18" x14ac:dyDescent="0.2">
      <c r="K19772" s="17">
        <v>19763</v>
      </c>
      <c r="L19772" s="50">
        <v>1.6921369356090491E-3</v>
      </c>
      <c r="M19772" s="50">
        <v>1.7051267331006947E-3</v>
      </c>
      <c r="N19772" s="50">
        <v>4.8000000000000001E-2</v>
      </c>
      <c r="O19772" s="50">
        <v>4.82E-2</v>
      </c>
      <c r="R19772" s="59"/>
    </row>
    <row r="19773" spans="11:18" x14ac:dyDescent="0.2">
      <c r="K19773" s="17">
        <v>19764</v>
      </c>
      <c r="L19773" s="50">
        <v>1.5501806224422513E-3</v>
      </c>
      <c r="M19773" s="50">
        <v>1.5626086599046167E-3</v>
      </c>
      <c r="N19773" s="50">
        <v>4.5999999999999999E-2</v>
      </c>
      <c r="O19773" s="50">
        <v>4.6199999999999998E-2</v>
      </c>
      <c r="R19773" s="59"/>
    </row>
    <row r="19774" spans="11:18" x14ac:dyDescent="0.2">
      <c r="K19774" s="17">
        <v>19765</v>
      </c>
      <c r="L19774" s="50">
        <v>1.6343397693078503E-3</v>
      </c>
      <c r="M19774" s="50">
        <v>1.6478521933843641E-3</v>
      </c>
      <c r="N19774" s="50">
        <v>0.05</v>
      </c>
      <c r="O19774" s="50">
        <v>5.04E-2</v>
      </c>
      <c r="R19774" s="59"/>
    </row>
    <row r="19775" spans="11:18" x14ac:dyDescent="0.2">
      <c r="K19775" s="17">
        <v>19766</v>
      </c>
      <c r="L19775" s="50">
        <v>1.7983330303081775E-3</v>
      </c>
      <c r="M19775" s="50">
        <v>1.812638868683263E-3</v>
      </c>
      <c r="N19775" s="50">
        <v>5.2999999999999999E-2</v>
      </c>
      <c r="O19775" s="50">
        <v>5.3199999999999997E-2</v>
      </c>
      <c r="R19775" s="59"/>
    </row>
    <row r="19776" spans="11:18" x14ac:dyDescent="0.2">
      <c r="K19776" s="17">
        <v>19767</v>
      </c>
      <c r="L19776" s="50">
        <v>1.464047349855543E-3</v>
      </c>
      <c r="M19776" s="50">
        <v>1.4764441179976242E-3</v>
      </c>
      <c r="N19776" s="50">
        <v>4.5999999999999999E-2</v>
      </c>
      <c r="O19776" s="50">
        <v>4.6199999999999998E-2</v>
      </c>
      <c r="R19776" s="59"/>
    </row>
    <row r="19777" spans="11:18" x14ac:dyDescent="0.2">
      <c r="K19777" s="17">
        <v>19768</v>
      </c>
      <c r="L19777" s="50">
        <v>1.6638813634725718E-3</v>
      </c>
      <c r="M19777" s="50">
        <v>1.6768423776448546E-3</v>
      </c>
      <c r="N19777" s="50">
        <v>4.8000000000000001E-2</v>
      </c>
      <c r="O19777" s="50">
        <v>4.8000000000000001E-2</v>
      </c>
      <c r="R19777" s="59"/>
    </row>
    <row r="19778" spans="11:18" x14ac:dyDescent="0.2">
      <c r="K19778" s="17">
        <v>19769</v>
      </c>
      <c r="L19778" s="50">
        <v>1.6843805535309581E-3</v>
      </c>
      <c r="M19778" s="50">
        <v>1.6976639972493294E-3</v>
      </c>
      <c r="N19778" s="50">
        <v>4.8800000000000003E-2</v>
      </c>
      <c r="O19778" s="50">
        <v>4.9599999999999998E-2</v>
      </c>
      <c r="R19778" s="59"/>
    </row>
    <row r="19779" spans="11:18" x14ac:dyDescent="0.2">
      <c r="K19779" s="17">
        <v>19770</v>
      </c>
      <c r="L19779" s="50">
        <v>1.7701127140618939E-3</v>
      </c>
      <c r="M19779" s="50">
        <v>1.7844018185600059E-3</v>
      </c>
      <c r="N19779" s="50">
        <v>5.2999999999999999E-2</v>
      </c>
      <c r="O19779" s="50">
        <v>5.2999999999999999E-2</v>
      </c>
      <c r="R19779" s="59"/>
    </row>
    <row r="19780" spans="11:18" x14ac:dyDescent="0.2">
      <c r="K19780" s="17">
        <v>19771</v>
      </c>
      <c r="L19780" s="50">
        <v>1.6351919463305855E-3</v>
      </c>
      <c r="M19780" s="50">
        <v>1.6486604480260296E-3</v>
      </c>
      <c r="N19780" s="50">
        <v>4.9799999999999997E-2</v>
      </c>
      <c r="O19780" s="50">
        <v>5.0200000000000002E-2</v>
      </c>
      <c r="R19780" s="59"/>
    </row>
    <row r="19781" spans="11:18" x14ac:dyDescent="0.2">
      <c r="K19781" s="17">
        <v>19772</v>
      </c>
      <c r="L19781" s="50">
        <v>1.7713400466819521E-3</v>
      </c>
      <c r="M19781" s="50">
        <v>1.786160252072549E-3</v>
      </c>
      <c r="N19781" s="50">
        <v>5.4800000000000001E-2</v>
      </c>
      <c r="O19781" s="50">
        <v>5.5399999999999998E-2</v>
      </c>
      <c r="R19781" s="59"/>
    </row>
    <row r="19782" spans="11:18" x14ac:dyDescent="0.2">
      <c r="K19782" s="17">
        <v>19773</v>
      </c>
      <c r="L19782" s="50">
        <v>1.7935993302900367E-3</v>
      </c>
      <c r="M19782" s="50">
        <v>1.8078231791070962E-3</v>
      </c>
      <c r="N19782" s="50">
        <v>5.2600000000000001E-2</v>
      </c>
      <c r="O19782" s="50">
        <v>5.28E-2</v>
      </c>
      <c r="R19782" s="59"/>
    </row>
    <row r="19783" spans="11:18" x14ac:dyDescent="0.2">
      <c r="K19783" s="17">
        <v>19774</v>
      </c>
      <c r="L19783" s="50">
        <v>1.6802030045952922E-3</v>
      </c>
      <c r="M19783" s="50">
        <v>1.694703684115564E-3</v>
      </c>
      <c r="N19783" s="50">
        <v>5.3800000000000001E-2</v>
      </c>
      <c r="O19783" s="50">
        <v>5.4399999999999997E-2</v>
      </c>
      <c r="R19783" s="59"/>
    </row>
    <row r="19784" spans="11:18" x14ac:dyDescent="0.2">
      <c r="K19784" s="17">
        <v>19775</v>
      </c>
      <c r="L19784" s="50">
        <v>1.7370058807232973E-3</v>
      </c>
      <c r="M19784" s="50">
        <v>1.7503082449934705E-3</v>
      </c>
      <c r="N19784" s="50">
        <v>4.9200000000000001E-2</v>
      </c>
      <c r="O19784" s="50">
        <v>4.9399999999999999E-2</v>
      </c>
      <c r="R19784" s="59"/>
    </row>
    <row r="19785" spans="11:18" x14ac:dyDescent="0.2">
      <c r="K19785" s="17">
        <v>19776</v>
      </c>
      <c r="L19785" s="50">
        <v>1.4913847058017037E-3</v>
      </c>
      <c r="M19785" s="50">
        <v>1.5036965368075117E-3</v>
      </c>
      <c r="N19785" s="50">
        <v>4.5400000000000003E-2</v>
      </c>
      <c r="O19785" s="50">
        <v>4.5999999999999999E-2</v>
      </c>
      <c r="R19785" s="59"/>
    </row>
    <row r="19786" spans="11:18" x14ac:dyDescent="0.2">
      <c r="K19786" s="17">
        <v>19777</v>
      </c>
      <c r="L19786" s="50">
        <v>1.926950879415216E-3</v>
      </c>
      <c r="M19786" s="50">
        <v>1.9419920169915581E-3</v>
      </c>
      <c r="N19786" s="50">
        <v>5.5599999999999997E-2</v>
      </c>
      <c r="O19786" s="50">
        <v>5.5800000000000002E-2</v>
      </c>
      <c r="R19786" s="59"/>
    </row>
    <row r="19787" spans="11:18" x14ac:dyDescent="0.2">
      <c r="K19787" s="17">
        <v>19778</v>
      </c>
      <c r="L19787" s="50">
        <v>1.7351602988710986E-3</v>
      </c>
      <c r="M19787" s="50">
        <v>1.748715046635013E-3</v>
      </c>
      <c r="N19787" s="50">
        <v>5.0200000000000002E-2</v>
      </c>
      <c r="O19787" s="50">
        <v>5.04E-2</v>
      </c>
      <c r="R19787" s="59"/>
    </row>
    <row r="19788" spans="11:18" x14ac:dyDescent="0.2">
      <c r="K19788" s="17">
        <v>19779</v>
      </c>
      <c r="L19788" s="50">
        <v>1.5438852221136645E-3</v>
      </c>
      <c r="M19788" s="50">
        <v>1.5554546142351826E-3</v>
      </c>
      <c r="N19788" s="50">
        <v>4.2599999999999999E-2</v>
      </c>
      <c r="O19788" s="50">
        <v>4.2999999999999997E-2</v>
      </c>
      <c r="R19788" s="59"/>
    </row>
    <row r="19789" spans="11:18" x14ac:dyDescent="0.2">
      <c r="K19789" s="17">
        <v>19780</v>
      </c>
      <c r="L19789" s="50">
        <v>1.5986214997018582E-3</v>
      </c>
      <c r="M19789" s="50">
        <v>1.6117041481632064E-3</v>
      </c>
      <c r="N19789" s="50">
        <v>4.8399999999999999E-2</v>
      </c>
      <c r="O19789" s="50">
        <v>4.8599999999999997E-2</v>
      </c>
      <c r="R19789" s="59"/>
    </row>
    <row r="19790" spans="11:18" x14ac:dyDescent="0.2">
      <c r="K19790" s="17">
        <v>19781</v>
      </c>
      <c r="L19790" s="50">
        <v>1.5202976775224289E-3</v>
      </c>
      <c r="M19790" s="50">
        <v>1.5340392426851325E-3</v>
      </c>
      <c r="N19790" s="50">
        <v>5.1200000000000002E-2</v>
      </c>
      <c r="O19790" s="50">
        <v>5.1200000000000002E-2</v>
      </c>
      <c r="R19790" s="59"/>
    </row>
    <row r="19791" spans="11:18" x14ac:dyDescent="0.2">
      <c r="K19791" s="17">
        <v>19782</v>
      </c>
      <c r="L19791" s="50">
        <v>1.7368155882284842E-3</v>
      </c>
      <c r="M19791" s="50">
        <v>1.751352412492847E-3</v>
      </c>
      <c r="N19791" s="50">
        <v>5.3999999999999999E-2</v>
      </c>
      <c r="O19791" s="50">
        <v>5.3999999999999999E-2</v>
      </c>
      <c r="R19791" s="59"/>
    </row>
    <row r="19792" spans="11:18" x14ac:dyDescent="0.2">
      <c r="K19792" s="17">
        <v>19783</v>
      </c>
      <c r="L19792" s="50">
        <v>1.7088607926356008E-3</v>
      </c>
      <c r="M19792" s="50">
        <v>1.7232393988306925E-3</v>
      </c>
      <c r="N19792" s="50">
        <v>5.3199999999999997E-2</v>
      </c>
      <c r="O19792" s="50">
        <v>5.3800000000000001E-2</v>
      </c>
      <c r="R19792" s="59"/>
    </row>
    <row r="19793" spans="11:18" x14ac:dyDescent="0.2">
      <c r="K19793" s="17">
        <v>19784</v>
      </c>
      <c r="L19793" s="50">
        <v>1.8118454576506505E-3</v>
      </c>
      <c r="M19793" s="50">
        <v>1.825821273786634E-3</v>
      </c>
      <c r="N19793" s="50">
        <v>5.16E-2</v>
      </c>
      <c r="O19793" s="50">
        <v>5.1799999999999999E-2</v>
      </c>
      <c r="R19793" s="59"/>
    </row>
    <row r="19794" spans="11:18" x14ac:dyDescent="0.2">
      <c r="K19794" s="17">
        <v>19785</v>
      </c>
      <c r="L19794" s="50">
        <v>1.6805793399573975E-3</v>
      </c>
      <c r="M19794" s="50">
        <v>1.6942700427465904E-3</v>
      </c>
      <c r="N19794" s="50">
        <v>5.0799999999999998E-2</v>
      </c>
      <c r="O19794" s="50">
        <v>5.0799999999999998E-2</v>
      </c>
      <c r="R19794" s="59"/>
    </row>
    <row r="19795" spans="11:18" x14ac:dyDescent="0.2">
      <c r="K19795" s="17">
        <v>19786</v>
      </c>
      <c r="L19795" s="50">
        <v>1.7933768290350873E-3</v>
      </c>
      <c r="M19795" s="50">
        <v>1.8074784440506434E-3</v>
      </c>
      <c r="N19795" s="50">
        <v>5.2200000000000003E-2</v>
      </c>
      <c r="O19795" s="50">
        <v>5.2400000000000002E-2</v>
      </c>
      <c r="R19795" s="59"/>
    </row>
    <row r="19796" spans="11:18" x14ac:dyDescent="0.2">
      <c r="K19796" s="17">
        <v>19787</v>
      </c>
      <c r="L19796" s="50">
        <v>1.6405341143009508E-3</v>
      </c>
      <c r="M19796" s="50">
        <v>1.6549851829253978E-3</v>
      </c>
      <c r="N19796" s="50">
        <v>5.3600000000000002E-2</v>
      </c>
      <c r="O19796" s="50">
        <v>5.3800000000000001E-2</v>
      </c>
      <c r="R19796" s="59"/>
    </row>
    <row r="19797" spans="11:18" x14ac:dyDescent="0.2">
      <c r="K19797" s="17">
        <v>19788</v>
      </c>
      <c r="L19797" s="50">
        <v>1.656577504796153E-3</v>
      </c>
      <c r="M19797" s="50">
        <v>1.6705408470072509E-3</v>
      </c>
      <c r="N19797" s="50">
        <v>5.1799999999999999E-2</v>
      </c>
      <c r="O19797" s="50">
        <v>5.1999999999999998E-2</v>
      </c>
      <c r="R19797" s="59"/>
    </row>
    <row r="19798" spans="11:18" x14ac:dyDescent="0.2">
      <c r="K19798" s="17">
        <v>19789</v>
      </c>
      <c r="L19798" s="50">
        <v>1.6716412485847602E-3</v>
      </c>
      <c r="M19798" s="50">
        <v>1.6853744293919167E-3</v>
      </c>
      <c r="N19798" s="50">
        <v>5.0799999999999998E-2</v>
      </c>
      <c r="O19798" s="50">
        <v>5.0999999999999997E-2</v>
      </c>
      <c r="R19798" s="59"/>
    </row>
    <row r="19799" spans="11:18" x14ac:dyDescent="0.2">
      <c r="K19799" s="17">
        <v>19790</v>
      </c>
      <c r="L19799" s="50">
        <v>1.7573277020876588E-3</v>
      </c>
      <c r="M19799" s="50">
        <v>1.7706008846171137E-3</v>
      </c>
      <c r="N19799" s="50">
        <v>4.9000000000000002E-2</v>
      </c>
      <c r="O19799" s="50">
        <v>4.9399999999999999E-2</v>
      </c>
      <c r="R19799" s="59"/>
    </row>
    <row r="19800" spans="11:18" x14ac:dyDescent="0.2">
      <c r="K19800" s="17">
        <v>19791</v>
      </c>
      <c r="L19800" s="50">
        <v>1.8336160371957451E-3</v>
      </c>
      <c r="M19800" s="50">
        <v>1.8477438073222778E-3</v>
      </c>
      <c r="N19800" s="50">
        <v>5.2200000000000003E-2</v>
      </c>
      <c r="O19800" s="50">
        <v>5.2400000000000002E-2</v>
      </c>
      <c r="R19800" s="59"/>
    </row>
    <row r="19801" spans="11:18" x14ac:dyDescent="0.2">
      <c r="K19801" s="17">
        <v>19792</v>
      </c>
      <c r="L19801" s="50">
        <v>1.4651498779729584E-3</v>
      </c>
      <c r="M19801" s="50">
        <v>1.4777870326856237E-3</v>
      </c>
      <c r="N19801" s="50">
        <v>4.7E-2</v>
      </c>
      <c r="O19801" s="50">
        <v>4.7E-2</v>
      </c>
      <c r="R19801" s="59"/>
    </row>
    <row r="19802" spans="11:18" x14ac:dyDescent="0.2">
      <c r="K19802" s="17">
        <v>19793</v>
      </c>
      <c r="L19802" s="50">
        <v>1.6712484788992106E-3</v>
      </c>
      <c r="M19802" s="50">
        <v>1.6848843905568718E-3</v>
      </c>
      <c r="N19802" s="50">
        <v>5.0599999999999999E-2</v>
      </c>
      <c r="O19802" s="50">
        <v>5.0599999999999999E-2</v>
      </c>
      <c r="R19802" s="59"/>
    </row>
    <row r="19803" spans="11:18" x14ac:dyDescent="0.2">
      <c r="K19803" s="17">
        <v>19794</v>
      </c>
      <c r="L19803" s="50">
        <v>1.8456642536165756E-3</v>
      </c>
      <c r="M19803" s="50">
        <v>1.8598020591692201E-3</v>
      </c>
      <c r="N19803" s="50">
        <v>5.2200000000000003E-2</v>
      </c>
      <c r="O19803" s="50">
        <v>5.2400000000000002E-2</v>
      </c>
      <c r="R19803" s="59"/>
    </row>
    <row r="19804" spans="11:18" x14ac:dyDescent="0.2">
      <c r="K19804" s="17">
        <v>19795</v>
      </c>
      <c r="L19804" s="50">
        <v>1.6554417674583739E-3</v>
      </c>
      <c r="M19804" s="50">
        <v>1.6693663433122428E-3</v>
      </c>
      <c r="N19804" s="50">
        <v>5.1400000000000001E-2</v>
      </c>
      <c r="O19804" s="50">
        <v>5.2200000000000003E-2</v>
      </c>
      <c r="R19804" s="59"/>
    </row>
    <row r="19805" spans="11:18" x14ac:dyDescent="0.2">
      <c r="K19805" s="17">
        <v>19796</v>
      </c>
      <c r="L19805" s="50">
        <v>1.6430788395807806E-3</v>
      </c>
      <c r="M19805" s="50">
        <v>1.6566909179542358E-3</v>
      </c>
      <c r="N19805" s="50">
        <v>5.04E-2</v>
      </c>
      <c r="O19805" s="50">
        <v>5.0799999999999998E-2</v>
      </c>
      <c r="R19805" s="59"/>
    </row>
    <row r="19806" spans="11:18" x14ac:dyDescent="0.2">
      <c r="K19806" s="17">
        <v>19797</v>
      </c>
      <c r="L19806" s="50">
        <v>1.4628160125416639E-3</v>
      </c>
      <c r="M19806" s="50">
        <v>1.4757195266604996E-3</v>
      </c>
      <c r="N19806" s="50">
        <v>4.7600000000000003E-2</v>
      </c>
      <c r="O19806" s="50">
        <v>4.8399999999999999E-2</v>
      </c>
      <c r="R19806" s="59"/>
    </row>
    <row r="19807" spans="11:18" x14ac:dyDescent="0.2">
      <c r="K19807" s="17">
        <v>19798</v>
      </c>
      <c r="L19807" s="50">
        <v>1.7779521029389006E-3</v>
      </c>
      <c r="M19807" s="50">
        <v>1.7915467949652759E-3</v>
      </c>
      <c r="N19807" s="50">
        <v>5.0200000000000002E-2</v>
      </c>
      <c r="O19807" s="50">
        <v>5.0599999999999999E-2</v>
      </c>
      <c r="R19807" s="59"/>
    </row>
    <row r="19808" spans="11:18" x14ac:dyDescent="0.2">
      <c r="K19808" s="17">
        <v>19799</v>
      </c>
      <c r="L19808" s="50">
        <v>1.5545663980465576E-3</v>
      </c>
      <c r="M19808" s="50">
        <v>1.5671484662416924E-3</v>
      </c>
      <c r="N19808" s="50">
        <v>4.6600000000000003E-2</v>
      </c>
      <c r="O19808" s="50">
        <v>4.6800000000000001E-2</v>
      </c>
      <c r="R19808" s="59"/>
    </row>
    <row r="19809" spans="11:18" x14ac:dyDescent="0.2">
      <c r="K19809" s="17">
        <v>19800</v>
      </c>
      <c r="L19809" s="50">
        <v>1.4223531687817554E-3</v>
      </c>
      <c r="M19809" s="50">
        <v>1.4354300788124328E-3</v>
      </c>
      <c r="N19809" s="50">
        <v>4.8599999999999997E-2</v>
      </c>
      <c r="O19809" s="50">
        <v>4.9200000000000001E-2</v>
      </c>
      <c r="R19809" s="59"/>
    </row>
    <row r="19810" spans="11:18" x14ac:dyDescent="0.2">
      <c r="K19810" s="17">
        <v>19801</v>
      </c>
      <c r="L19810" s="50">
        <v>1.6338133033326056E-3</v>
      </c>
      <c r="M19810" s="50">
        <v>1.6475921184055337E-3</v>
      </c>
      <c r="N19810" s="50">
        <v>5.1200000000000002E-2</v>
      </c>
      <c r="O19810" s="50">
        <v>5.1200000000000002E-2</v>
      </c>
      <c r="R19810" s="59"/>
    </row>
    <row r="19811" spans="11:18" x14ac:dyDescent="0.2">
      <c r="K19811" s="17">
        <v>19802</v>
      </c>
      <c r="L19811" s="50">
        <v>1.6756833988658003E-3</v>
      </c>
      <c r="M19811" s="50">
        <v>1.6896459229489682E-3</v>
      </c>
      <c r="N19811" s="50">
        <v>5.1799999999999999E-2</v>
      </c>
      <c r="O19811" s="50">
        <v>5.1999999999999998E-2</v>
      </c>
      <c r="R19811" s="59"/>
    </row>
    <row r="19812" spans="11:18" x14ac:dyDescent="0.2">
      <c r="K19812" s="17">
        <v>19803</v>
      </c>
      <c r="L19812" s="50">
        <v>1.7813340161796822E-3</v>
      </c>
      <c r="M19812" s="50">
        <v>1.7958854490711205E-3</v>
      </c>
      <c r="N19812" s="50">
        <v>5.3999999999999999E-2</v>
      </c>
      <c r="O19812" s="50">
        <v>5.3999999999999999E-2</v>
      </c>
      <c r="R19812" s="59"/>
    </row>
    <row r="19813" spans="11:18" x14ac:dyDescent="0.2">
      <c r="K19813" s="17">
        <v>19804</v>
      </c>
      <c r="L19813" s="50">
        <v>1.7261643325856199E-3</v>
      </c>
      <c r="M19813" s="50">
        <v>1.7401611799731506E-3</v>
      </c>
      <c r="N19813" s="50">
        <v>5.1400000000000001E-2</v>
      </c>
      <c r="O19813" s="50">
        <v>5.2200000000000003E-2</v>
      </c>
      <c r="R19813" s="59"/>
    </row>
    <row r="19814" spans="11:18" x14ac:dyDescent="0.2">
      <c r="K19814" s="17">
        <v>19805</v>
      </c>
      <c r="L19814" s="50">
        <v>1.5088707367490826E-3</v>
      </c>
      <c r="M19814" s="50">
        <v>1.521243949076063E-3</v>
      </c>
      <c r="N19814" s="50">
        <v>4.5600000000000002E-2</v>
      </c>
      <c r="O19814" s="50">
        <v>4.6399999999999997E-2</v>
      </c>
      <c r="R19814" s="59"/>
    </row>
    <row r="19815" spans="11:18" x14ac:dyDescent="0.2">
      <c r="K19815" s="17">
        <v>19806</v>
      </c>
      <c r="L19815" s="50">
        <v>1.8351106266058564E-3</v>
      </c>
      <c r="M19815" s="50">
        <v>1.8497023448612083E-3</v>
      </c>
      <c r="N19815" s="50">
        <v>5.3600000000000002E-2</v>
      </c>
      <c r="O19815" s="50">
        <v>5.4199999999999998E-2</v>
      </c>
      <c r="R19815" s="59"/>
    </row>
    <row r="19816" spans="11:18" x14ac:dyDescent="0.2">
      <c r="K19816" s="17">
        <v>19807</v>
      </c>
      <c r="L19816" s="50">
        <v>1.8516981727284467E-3</v>
      </c>
      <c r="M19816" s="50">
        <v>1.866506917908535E-3</v>
      </c>
      <c r="N19816" s="50">
        <v>5.4800000000000001E-2</v>
      </c>
      <c r="O19816" s="50">
        <v>5.5199999999999999E-2</v>
      </c>
      <c r="R19816" s="59"/>
    </row>
    <row r="19817" spans="11:18" x14ac:dyDescent="0.2">
      <c r="K19817" s="17">
        <v>19808</v>
      </c>
      <c r="L19817" s="50">
        <v>1.6088742046665094E-3</v>
      </c>
      <c r="M19817" s="50">
        <v>1.6221135699319947E-3</v>
      </c>
      <c r="N19817" s="50">
        <v>4.8800000000000003E-2</v>
      </c>
      <c r="O19817" s="50">
        <v>4.9200000000000001E-2</v>
      </c>
      <c r="R19817" s="59"/>
    </row>
    <row r="19818" spans="11:18" x14ac:dyDescent="0.2">
      <c r="K19818" s="17">
        <v>19809</v>
      </c>
      <c r="L19818" s="50">
        <v>1.9079833690652322E-3</v>
      </c>
      <c r="M19818" s="50">
        <v>1.9224037758045736E-3</v>
      </c>
      <c r="N19818" s="50">
        <v>5.3199999999999997E-2</v>
      </c>
      <c r="O19818" s="50">
        <v>5.3400000000000003E-2</v>
      </c>
      <c r="R19818" s="59"/>
    </row>
    <row r="19819" spans="11:18" x14ac:dyDescent="0.2">
      <c r="K19819" s="17">
        <v>19810</v>
      </c>
      <c r="L19819" s="50">
        <v>1.8333938804491489E-3</v>
      </c>
      <c r="M19819" s="50">
        <v>1.848133317937807E-3</v>
      </c>
      <c r="N19819" s="50">
        <v>5.4399999999999997E-2</v>
      </c>
      <c r="O19819" s="50">
        <v>5.5199999999999999E-2</v>
      </c>
      <c r="R19819" s="59"/>
    </row>
    <row r="19820" spans="11:18" x14ac:dyDescent="0.2">
      <c r="K19820" s="17">
        <v>19811</v>
      </c>
      <c r="L19820" s="50">
        <v>1.5731557761144437E-3</v>
      </c>
      <c r="M19820" s="50">
        <v>1.5857456264739792E-3</v>
      </c>
      <c r="N19820" s="50">
        <v>4.6600000000000003E-2</v>
      </c>
      <c r="O19820" s="50">
        <v>4.6800000000000001E-2</v>
      </c>
      <c r="R19820" s="59"/>
    </row>
    <row r="19821" spans="11:18" x14ac:dyDescent="0.2">
      <c r="K19821" s="17">
        <v>19812</v>
      </c>
      <c r="L19821" s="50">
        <v>1.6622969816388806E-3</v>
      </c>
      <c r="M19821" s="50">
        <v>1.6762851632060084E-3</v>
      </c>
      <c r="N19821" s="50">
        <v>5.1400000000000001E-2</v>
      </c>
      <c r="O19821" s="50">
        <v>5.2400000000000002E-2</v>
      </c>
      <c r="R19821" s="59"/>
    </row>
    <row r="19822" spans="11:18" x14ac:dyDescent="0.2">
      <c r="K19822" s="17">
        <v>19813</v>
      </c>
      <c r="L19822" s="50">
        <v>1.7808978775977935E-3</v>
      </c>
      <c r="M19822" s="50">
        <v>1.7954491673712869E-3</v>
      </c>
      <c r="N19822" s="50">
        <v>5.3999999999999999E-2</v>
      </c>
      <c r="O19822" s="50">
        <v>5.3999999999999999E-2</v>
      </c>
      <c r="R19822" s="59"/>
    </row>
    <row r="19823" spans="11:18" x14ac:dyDescent="0.2">
      <c r="K19823" s="17">
        <v>19814</v>
      </c>
      <c r="L19823" s="50">
        <v>1.7985129908701096E-3</v>
      </c>
      <c r="M19823" s="50">
        <v>1.8125817669135203E-3</v>
      </c>
      <c r="N19823" s="50">
        <v>5.1799999999999999E-2</v>
      </c>
      <c r="O19823" s="50">
        <v>5.2600000000000001E-2</v>
      </c>
      <c r="R19823" s="59"/>
    </row>
    <row r="19824" spans="11:18" x14ac:dyDescent="0.2">
      <c r="K19824" s="17">
        <v>19815</v>
      </c>
      <c r="L19824" s="50">
        <v>1.4553040907779287E-3</v>
      </c>
      <c r="M19824" s="50">
        <v>1.4678341701857616E-3</v>
      </c>
      <c r="N19824" s="50">
        <v>4.6399999999999997E-2</v>
      </c>
      <c r="O19824" s="50">
        <v>4.6800000000000001E-2</v>
      </c>
      <c r="R19824" s="59"/>
    </row>
    <row r="19825" spans="11:18" x14ac:dyDescent="0.2">
      <c r="K19825" s="17">
        <v>19816</v>
      </c>
      <c r="L19825" s="50">
        <v>1.7592975332134941E-3</v>
      </c>
      <c r="M19825" s="50">
        <v>1.7736741279835411E-3</v>
      </c>
      <c r="N19825" s="50">
        <v>5.3199999999999997E-2</v>
      </c>
      <c r="O19825" s="50">
        <v>5.3600000000000002E-2</v>
      </c>
      <c r="R19825" s="59"/>
    </row>
    <row r="19826" spans="11:18" x14ac:dyDescent="0.2">
      <c r="K19826" s="17">
        <v>19817</v>
      </c>
      <c r="L19826" s="50">
        <v>1.9749918518869466E-3</v>
      </c>
      <c r="M19826" s="50">
        <v>1.9897370061396158E-3</v>
      </c>
      <c r="N19826" s="50">
        <v>5.4199999999999998E-2</v>
      </c>
      <c r="O19826" s="50">
        <v>5.4600000000000003E-2</v>
      </c>
      <c r="R19826" s="59"/>
    </row>
    <row r="19827" spans="11:18" x14ac:dyDescent="0.2">
      <c r="K19827" s="17">
        <v>19818</v>
      </c>
      <c r="L19827" s="50">
        <v>1.7511270783571505E-3</v>
      </c>
      <c r="M19827" s="50">
        <v>1.7653814750668722E-3</v>
      </c>
      <c r="N19827" s="50">
        <v>5.2600000000000001E-2</v>
      </c>
      <c r="O19827" s="50">
        <v>5.3199999999999997E-2</v>
      </c>
      <c r="R19827" s="59"/>
    </row>
    <row r="19828" spans="11:18" x14ac:dyDescent="0.2">
      <c r="K19828" s="17">
        <v>19819</v>
      </c>
      <c r="L19828" s="50">
        <v>1.6417234218541832E-3</v>
      </c>
      <c r="M19828" s="50">
        <v>1.6561145548558492E-3</v>
      </c>
      <c r="N19828" s="50">
        <v>5.3199999999999997E-2</v>
      </c>
      <c r="O19828" s="50">
        <v>5.3999999999999999E-2</v>
      </c>
      <c r="R19828" s="59"/>
    </row>
    <row r="19829" spans="11:18" x14ac:dyDescent="0.2">
      <c r="K19829" s="17">
        <v>19820</v>
      </c>
      <c r="L19829" s="50">
        <v>1.6645233890062237E-3</v>
      </c>
      <c r="M19829" s="50">
        <v>1.677215185676753E-3</v>
      </c>
      <c r="N19829" s="50">
        <v>4.6399999999999997E-2</v>
      </c>
      <c r="O19829" s="50">
        <v>4.7E-2</v>
      </c>
      <c r="R19829" s="59"/>
    </row>
    <row r="19830" spans="11:18" x14ac:dyDescent="0.2">
      <c r="K19830" s="17">
        <v>19821</v>
      </c>
      <c r="L19830" s="50">
        <v>1.8634658703389395E-3</v>
      </c>
      <c r="M19830" s="50">
        <v>1.8779779845145442E-3</v>
      </c>
      <c r="N19830" s="50">
        <v>5.3600000000000002E-2</v>
      </c>
      <c r="O19830" s="50">
        <v>5.3800000000000001E-2</v>
      </c>
      <c r="R19830" s="59"/>
    </row>
    <row r="19831" spans="11:18" x14ac:dyDescent="0.2">
      <c r="K19831" s="17">
        <v>19822</v>
      </c>
      <c r="L19831" s="50">
        <v>1.8172126255562248E-3</v>
      </c>
      <c r="M19831" s="50">
        <v>1.830478285967347E-3</v>
      </c>
      <c r="N19831" s="50">
        <v>4.8399999999999999E-2</v>
      </c>
      <c r="O19831" s="50">
        <v>4.9599999999999998E-2</v>
      </c>
      <c r="R19831" s="59"/>
    </row>
    <row r="19832" spans="11:18" x14ac:dyDescent="0.2">
      <c r="K19832" s="17">
        <v>19823</v>
      </c>
      <c r="L19832" s="50">
        <v>1.8214354804901806E-3</v>
      </c>
      <c r="M19832" s="50">
        <v>1.8353827309263322E-3</v>
      </c>
      <c r="N19832" s="50">
        <v>5.1200000000000002E-2</v>
      </c>
      <c r="O19832" s="50">
        <v>5.1799999999999999E-2</v>
      </c>
      <c r="R19832" s="59"/>
    </row>
    <row r="19833" spans="11:18" x14ac:dyDescent="0.2">
      <c r="K19833" s="17">
        <v>19824</v>
      </c>
      <c r="L19833" s="50">
        <v>1.7971477139585197E-3</v>
      </c>
      <c r="M19833" s="50">
        <v>1.8101158119216685E-3</v>
      </c>
      <c r="N19833" s="50">
        <v>4.7600000000000003E-2</v>
      </c>
      <c r="O19833" s="50">
        <v>4.8000000000000001E-2</v>
      </c>
      <c r="R19833" s="59"/>
    </row>
    <row r="19834" spans="11:18" x14ac:dyDescent="0.2">
      <c r="K19834" s="17">
        <v>19825</v>
      </c>
      <c r="L19834" s="50">
        <v>2.0268204536040627E-3</v>
      </c>
      <c r="M19834" s="50">
        <v>2.0408769979256549E-3</v>
      </c>
      <c r="N19834" s="50">
        <v>5.16E-2</v>
      </c>
      <c r="O19834" s="50">
        <v>5.1999999999999998E-2</v>
      </c>
      <c r="R19834" s="59"/>
    </row>
    <row r="19835" spans="11:18" x14ac:dyDescent="0.2">
      <c r="K19835" s="17">
        <v>19826</v>
      </c>
      <c r="L19835" s="50">
        <v>1.9210924659338058E-3</v>
      </c>
      <c r="M19835" s="50">
        <v>1.9356793847046074E-3</v>
      </c>
      <c r="N19835" s="50">
        <v>5.3800000000000001E-2</v>
      </c>
      <c r="O19835" s="50">
        <v>5.3999999999999999E-2</v>
      </c>
      <c r="R19835" s="59"/>
    </row>
    <row r="19836" spans="11:18" x14ac:dyDescent="0.2">
      <c r="K19836" s="17">
        <v>19827</v>
      </c>
      <c r="L19836" s="50">
        <v>1.7819156610409189E-3</v>
      </c>
      <c r="M19836" s="50">
        <v>1.7961051801920831E-3</v>
      </c>
      <c r="N19836" s="50">
        <v>5.2600000000000001E-2</v>
      </c>
      <c r="O19836" s="50">
        <v>5.2600000000000001E-2</v>
      </c>
      <c r="R19836" s="59"/>
    </row>
    <row r="19837" spans="11:18" x14ac:dyDescent="0.2">
      <c r="K19837" s="17">
        <v>19828</v>
      </c>
      <c r="L19837" s="50">
        <v>1.4210413263735181E-3</v>
      </c>
      <c r="M19837" s="50">
        <v>1.4333536315827679E-3</v>
      </c>
      <c r="N19837" s="50">
        <v>4.58E-2</v>
      </c>
      <c r="O19837" s="50">
        <v>4.58E-2</v>
      </c>
      <c r="R19837" s="59"/>
    </row>
    <row r="19838" spans="11:18" x14ac:dyDescent="0.2">
      <c r="K19838" s="17">
        <v>19829</v>
      </c>
      <c r="L19838" s="50">
        <v>1.9795897434622847E-3</v>
      </c>
      <c r="M19838" s="50">
        <v>1.9943898381756166E-3</v>
      </c>
      <c r="N19838" s="50">
        <v>5.4600000000000003E-2</v>
      </c>
      <c r="O19838" s="50">
        <v>5.5E-2</v>
      </c>
      <c r="R19838" s="59"/>
    </row>
    <row r="19839" spans="11:18" x14ac:dyDescent="0.2">
      <c r="K19839" s="17">
        <v>19830</v>
      </c>
      <c r="L19839" s="50">
        <v>1.678075880008014E-3</v>
      </c>
      <c r="M19839" s="50">
        <v>1.6914186712818169E-3</v>
      </c>
      <c r="N19839" s="50">
        <v>4.9200000000000001E-2</v>
      </c>
      <c r="O19839" s="50">
        <v>4.9599999999999998E-2</v>
      </c>
      <c r="R19839" s="59"/>
    </row>
    <row r="19840" spans="11:18" x14ac:dyDescent="0.2">
      <c r="K19840" s="17">
        <v>19831</v>
      </c>
      <c r="L19840" s="50">
        <v>1.6199121523792549E-3</v>
      </c>
      <c r="M19840" s="50">
        <v>1.6333404306583883E-3</v>
      </c>
      <c r="N19840" s="50">
        <v>4.9599999999999998E-2</v>
      </c>
      <c r="O19840" s="50">
        <v>5.0200000000000002E-2</v>
      </c>
      <c r="R19840" s="59"/>
    </row>
    <row r="19841" spans="11:18" x14ac:dyDescent="0.2">
      <c r="K19841" s="17">
        <v>19832</v>
      </c>
      <c r="L19841" s="50">
        <v>1.6806300649431691E-3</v>
      </c>
      <c r="M19841" s="50">
        <v>1.6943606433579867E-3</v>
      </c>
      <c r="N19841" s="50">
        <v>5.0799999999999998E-2</v>
      </c>
      <c r="O19841" s="50">
        <v>5.0999999999999997E-2</v>
      </c>
      <c r="R19841" s="59"/>
    </row>
    <row r="19842" spans="11:18" x14ac:dyDescent="0.2">
      <c r="K19842" s="17">
        <v>19833</v>
      </c>
      <c r="L19842" s="50">
        <v>1.7061531449146909E-3</v>
      </c>
      <c r="M19842" s="50">
        <v>1.7197978581902776E-3</v>
      </c>
      <c r="N19842" s="50">
        <v>5.04E-2</v>
      </c>
      <c r="O19842" s="50">
        <v>5.0799999999999998E-2</v>
      </c>
      <c r="R19842" s="59"/>
    </row>
    <row r="19843" spans="11:18" x14ac:dyDescent="0.2">
      <c r="K19843" s="17">
        <v>19834</v>
      </c>
      <c r="L19843" s="50">
        <v>1.9889891945017927E-3</v>
      </c>
      <c r="M19843" s="50">
        <v>2.003471410887372E-3</v>
      </c>
      <c r="N19843" s="50">
        <v>5.3199999999999997E-2</v>
      </c>
      <c r="O19843" s="50">
        <v>5.3800000000000001E-2</v>
      </c>
      <c r="R19843" s="59"/>
    </row>
    <row r="19844" spans="11:18" x14ac:dyDescent="0.2">
      <c r="K19844" s="17">
        <v>19835</v>
      </c>
      <c r="L19844" s="50">
        <v>1.7392419854002426E-3</v>
      </c>
      <c r="M19844" s="50">
        <v>1.7531002197063363E-3</v>
      </c>
      <c r="N19844" s="50">
        <v>5.0999999999999997E-2</v>
      </c>
      <c r="O19844" s="50">
        <v>5.16E-2</v>
      </c>
      <c r="R19844" s="59"/>
    </row>
    <row r="19845" spans="11:18" x14ac:dyDescent="0.2">
      <c r="K19845" s="17">
        <v>19836</v>
      </c>
      <c r="L19845" s="50">
        <v>1.6557698773775286E-3</v>
      </c>
      <c r="M19845" s="50">
        <v>1.6692574443725149E-3</v>
      </c>
      <c r="N19845" s="50">
        <v>4.9799999999999997E-2</v>
      </c>
      <c r="O19845" s="50">
        <v>5.0200000000000002E-2</v>
      </c>
      <c r="R19845" s="59"/>
    </row>
    <row r="19846" spans="11:18" x14ac:dyDescent="0.2">
      <c r="K19846" s="17">
        <v>19837</v>
      </c>
      <c r="L19846" s="50">
        <v>1.7251473029860755E-3</v>
      </c>
      <c r="M19846" s="50">
        <v>1.7391478170578154E-3</v>
      </c>
      <c r="N19846" s="50">
        <v>5.1799999999999999E-2</v>
      </c>
      <c r="O19846" s="50">
        <v>5.1999999999999998E-2</v>
      </c>
      <c r="R19846" s="59"/>
    </row>
    <row r="19847" spans="11:18" x14ac:dyDescent="0.2">
      <c r="K19847" s="17">
        <v>19838</v>
      </c>
      <c r="L19847" s="50">
        <v>1.7296410331653941E-3</v>
      </c>
      <c r="M19847" s="50">
        <v>1.743349260816474E-3</v>
      </c>
      <c r="N19847" s="50">
        <v>5.0599999999999999E-2</v>
      </c>
      <c r="O19847" s="50">
        <v>5.0999999999999997E-2</v>
      </c>
      <c r="R19847" s="59"/>
    </row>
    <row r="19848" spans="11:18" x14ac:dyDescent="0.2">
      <c r="K19848" s="17">
        <v>19839</v>
      </c>
      <c r="L19848" s="50">
        <v>1.5700425021550263E-3</v>
      </c>
      <c r="M19848" s="50">
        <v>1.5841880672427618E-3</v>
      </c>
      <c r="N19848" s="50">
        <v>5.2600000000000001E-2</v>
      </c>
      <c r="O19848" s="50">
        <v>5.28E-2</v>
      </c>
      <c r="R19848" s="59"/>
    </row>
    <row r="19849" spans="11:18" x14ac:dyDescent="0.2">
      <c r="K19849" s="17">
        <v>19840</v>
      </c>
      <c r="L19849" s="50">
        <v>1.7505925483090451E-3</v>
      </c>
      <c r="M19849" s="50">
        <v>1.7638465028154402E-3</v>
      </c>
      <c r="N19849" s="50">
        <v>4.8599999999999997E-2</v>
      </c>
      <c r="O19849" s="50">
        <v>4.9200000000000001E-2</v>
      </c>
      <c r="R19849" s="59"/>
    </row>
    <row r="19850" spans="11:18" x14ac:dyDescent="0.2">
      <c r="K19850" s="17">
        <v>19841</v>
      </c>
      <c r="L19850" s="50">
        <v>1.5591340491149109E-3</v>
      </c>
      <c r="M19850" s="50">
        <v>1.572721413971666E-3</v>
      </c>
      <c r="N19850" s="50">
        <v>5.04E-2</v>
      </c>
      <c r="O19850" s="50">
        <v>5.0799999999999998E-2</v>
      </c>
      <c r="R19850" s="59"/>
    </row>
    <row r="19851" spans="11:18" x14ac:dyDescent="0.2">
      <c r="K19851" s="17">
        <v>19842</v>
      </c>
      <c r="L19851" s="50">
        <v>1.9679599878869654E-3</v>
      </c>
      <c r="M19851" s="50">
        <v>1.9828512499411853E-3</v>
      </c>
      <c r="N19851" s="50">
        <v>5.4800000000000001E-2</v>
      </c>
      <c r="O19851" s="50">
        <v>5.5199999999999999E-2</v>
      </c>
      <c r="R19851" s="59"/>
    </row>
    <row r="19852" spans="11:18" x14ac:dyDescent="0.2">
      <c r="K19852" s="17">
        <v>19843</v>
      </c>
      <c r="L19852" s="50">
        <v>1.8317725087272137E-3</v>
      </c>
      <c r="M19852" s="50">
        <v>1.8464847731639448E-3</v>
      </c>
      <c r="N19852" s="50">
        <v>5.4399999999999997E-2</v>
      </c>
      <c r="O19852" s="50">
        <v>5.4800000000000001E-2</v>
      </c>
      <c r="R19852" s="59"/>
    </row>
    <row r="19853" spans="11:18" x14ac:dyDescent="0.2">
      <c r="K19853" s="17">
        <v>19844</v>
      </c>
      <c r="L19853" s="50">
        <v>1.9259013844687672E-3</v>
      </c>
      <c r="M19853" s="50">
        <v>1.9412380535859558E-3</v>
      </c>
      <c r="N19853" s="50">
        <v>5.6399999999999999E-2</v>
      </c>
      <c r="O19853" s="50">
        <v>5.7000000000000002E-2</v>
      </c>
      <c r="R19853" s="59"/>
    </row>
    <row r="19854" spans="11:18" x14ac:dyDescent="0.2">
      <c r="K19854" s="17">
        <v>19845</v>
      </c>
      <c r="L19854" s="50">
        <v>1.7007764906805574E-3</v>
      </c>
      <c r="M19854" s="50">
        <v>1.7143361585753123E-3</v>
      </c>
      <c r="N19854" s="50">
        <v>5.0200000000000002E-2</v>
      </c>
      <c r="O19854" s="50">
        <v>5.04E-2</v>
      </c>
      <c r="R19854" s="59"/>
    </row>
    <row r="19855" spans="11:18" x14ac:dyDescent="0.2">
      <c r="K19855" s="17">
        <v>19846</v>
      </c>
      <c r="L19855" s="50">
        <v>1.7506091097972802E-3</v>
      </c>
      <c r="M19855" s="50">
        <v>1.7643438947455273E-3</v>
      </c>
      <c r="N19855" s="50">
        <v>5.0799999999999998E-2</v>
      </c>
      <c r="O19855" s="50">
        <v>5.0999999999999997E-2</v>
      </c>
      <c r="R19855" s="59"/>
    </row>
    <row r="19856" spans="11:18" x14ac:dyDescent="0.2">
      <c r="K19856" s="17">
        <v>19847</v>
      </c>
      <c r="L19856" s="50">
        <v>1.4942974442107067E-3</v>
      </c>
      <c r="M19856" s="50">
        <v>1.5071049317712873E-3</v>
      </c>
      <c r="N19856" s="50">
        <v>4.7199999999999999E-2</v>
      </c>
      <c r="O19856" s="50">
        <v>4.8000000000000001E-2</v>
      </c>
      <c r="R19856" s="59"/>
    </row>
    <row r="19857" spans="11:18" x14ac:dyDescent="0.2">
      <c r="K19857" s="17">
        <v>19848</v>
      </c>
      <c r="L19857" s="50">
        <v>1.8367536358787383E-3</v>
      </c>
      <c r="M19857" s="50">
        <v>1.851530171517637E-3</v>
      </c>
      <c r="N19857" s="50">
        <v>5.4800000000000001E-2</v>
      </c>
      <c r="O19857" s="50">
        <v>5.4800000000000001E-2</v>
      </c>
      <c r="R19857" s="59"/>
    </row>
    <row r="19858" spans="11:18" x14ac:dyDescent="0.2">
      <c r="K19858" s="17">
        <v>19849</v>
      </c>
      <c r="L19858" s="50">
        <v>1.8064128052745498E-3</v>
      </c>
      <c r="M19858" s="50">
        <v>1.8217350118279888E-3</v>
      </c>
      <c r="N19858" s="50">
        <v>5.6599999999999998E-2</v>
      </c>
      <c r="O19858" s="50">
        <v>5.7000000000000002E-2</v>
      </c>
      <c r="R19858" s="59"/>
    </row>
    <row r="19859" spans="11:18" x14ac:dyDescent="0.2">
      <c r="K19859" s="17">
        <v>19850</v>
      </c>
      <c r="L19859" s="50">
        <v>1.9322443094666631E-3</v>
      </c>
      <c r="M19859" s="50">
        <v>1.9459898091962987E-3</v>
      </c>
      <c r="N19859" s="50">
        <v>5.0599999999999999E-2</v>
      </c>
      <c r="O19859" s="50">
        <v>5.0799999999999998E-2</v>
      </c>
      <c r="R19859" s="59"/>
    </row>
    <row r="19860" spans="11:18" x14ac:dyDescent="0.2">
      <c r="K19860" s="17">
        <v>19851</v>
      </c>
      <c r="L19860" s="50">
        <v>1.7104563243936738E-3</v>
      </c>
      <c r="M19860" s="50">
        <v>1.7241539851769417E-3</v>
      </c>
      <c r="N19860" s="50">
        <v>5.0599999999999999E-2</v>
      </c>
      <c r="O19860" s="50">
        <v>5.1200000000000002E-2</v>
      </c>
      <c r="R19860" s="59"/>
    </row>
    <row r="19861" spans="11:18" x14ac:dyDescent="0.2">
      <c r="K19861" s="17">
        <v>19852</v>
      </c>
      <c r="L19861" s="50">
        <v>1.6882007892678943E-3</v>
      </c>
      <c r="M19861" s="50">
        <v>1.7014284299548151E-3</v>
      </c>
      <c r="N19861" s="50">
        <v>4.9000000000000002E-2</v>
      </c>
      <c r="O19861" s="50">
        <v>4.9000000000000002E-2</v>
      </c>
      <c r="R19861" s="59"/>
    </row>
    <row r="19862" spans="11:18" x14ac:dyDescent="0.2">
      <c r="K19862" s="17">
        <v>19853</v>
      </c>
      <c r="L19862" s="50">
        <v>1.7657481498754195E-3</v>
      </c>
      <c r="M19862" s="50">
        <v>1.7807085502192159E-3</v>
      </c>
      <c r="N19862" s="50">
        <v>5.5599999999999997E-2</v>
      </c>
      <c r="O19862" s="50">
        <v>5.5800000000000002E-2</v>
      </c>
      <c r="R19862" s="59"/>
    </row>
    <row r="19863" spans="11:18" x14ac:dyDescent="0.2">
      <c r="K19863" s="17">
        <v>19854</v>
      </c>
      <c r="L19863" s="50">
        <v>1.6179964371130875E-3</v>
      </c>
      <c r="M19863" s="50">
        <v>1.6307648853781012E-3</v>
      </c>
      <c r="N19863" s="50">
        <v>4.7199999999999999E-2</v>
      </c>
      <c r="O19863" s="50">
        <v>4.7600000000000003E-2</v>
      </c>
      <c r="R19863" s="59"/>
    </row>
    <row r="19864" spans="11:18" x14ac:dyDescent="0.2">
      <c r="K19864" s="17">
        <v>19855</v>
      </c>
      <c r="L19864" s="50">
        <v>1.8385616466585941E-3</v>
      </c>
      <c r="M19864" s="50">
        <v>1.85259138033726E-3</v>
      </c>
      <c r="N19864" s="50">
        <v>5.1799999999999999E-2</v>
      </c>
      <c r="O19864" s="50">
        <v>5.1999999999999998E-2</v>
      </c>
      <c r="R19864" s="59"/>
    </row>
    <row r="19865" spans="11:18" x14ac:dyDescent="0.2">
      <c r="K19865" s="17">
        <v>19856</v>
      </c>
      <c r="L19865" s="50">
        <v>2.0363859295862556E-3</v>
      </c>
      <c r="M19865" s="50">
        <v>2.0515579077567949E-3</v>
      </c>
      <c r="N19865" s="50">
        <v>5.6000000000000001E-2</v>
      </c>
      <c r="O19865" s="50">
        <v>5.62E-2</v>
      </c>
      <c r="R19865" s="59"/>
    </row>
    <row r="19866" spans="11:18" x14ac:dyDescent="0.2">
      <c r="K19866" s="17">
        <v>19857</v>
      </c>
      <c r="L19866" s="50">
        <v>1.5883803698641475E-3</v>
      </c>
      <c r="M19866" s="50">
        <v>1.6012401194432297E-3</v>
      </c>
      <c r="N19866" s="50">
        <v>4.7199999999999999E-2</v>
      </c>
      <c r="O19866" s="50">
        <v>4.7800000000000002E-2</v>
      </c>
      <c r="R19866" s="59"/>
    </row>
    <row r="19867" spans="11:18" x14ac:dyDescent="0.2">
      <c r="K19867" s="17">
        <v>19858</v>
      </c>
      <c r="L19867" s="50">
        <v>1.7081031020462919E-3</v>
      </c>
      <c r="M19867" s="50">
        <v>1.7222531888024309E-3</v>
      </c>
      <c r="N19867" s="50">
        <v>5.2400000000000002E-2</v>
      </c>
      <c r="O19867" s="50">
        <v>5.2600000000000001E-2</v>
      </c>
      <c r="R19867" s="59"/>
    </row>
    <row r="19868" spans="11:18" x14ac:dyDescent="0.2">
      <c r="K19868" s="17">
        <v>19859</v>
      </c>
      <c r="L19868" s="50">
        <v>1.4170295752808852E-3</v>
      </c>
      <c r="M19868" s="50">
        <v>1.4305728245081603E-3</v>
      </c>
      <c r="N19868" s="50">
        <v>5.04E-2</v>
      </c>
      <c r="O19868" s="50">
        <v>5.0599999999999999E-2</v>
      </c>
      <c r="R19868" s="59"/>
    </row>
    <row r="19869" spans="11:18" x14ac:dyDescent="0.2">
      <c r="K19869" s="17">
        <v>19860</v>
      </c>
      <c r="L19869" s="50">
        <v>1.6382445557032198E-3</v>
      </c>
      <c r="M19869" s="50">
        <v>1.6515911359229229E-3</v>
      </c>
      <c r="N19869" s="50">
        <v>4.9399999999999999E-2</v>
      </c>
      <c r="O19869" s="50">
        <v>4.9599999999999998E-2</v>
      </c>
      <c r="R19869" s="59"/>
    </row>
    <row r="19870" spans="11:18" x14ac:dyDescent="0.2">
      <c r="K19870" s="17">
        <v>19861</v>
      </c>
      <c r="L19870" s="50">
        <v>1.8957749622934266E-3</v>
      </c>
      <c r="M19870" s="50">
        <v>1.9099954507838448E-3</v>
      </c>
      <c r="N19870" s="50">
        <v>5.2200000000000003E-2</v>
      </c>
      <c r="O19870" s="50">
        <v>5.2999999999999999E-2</v>
      </c>
      <c r="R19870" s="59"/>
    </row>
    <row r="19871" spans="11:18" x14ac:dyDescent="0.2">
      <c r="K19871" s="17">
        <v>19862</v>
      </c>
      <c r="L19871" s="50">
        <v>1.7835298659707656E-3</v>
      </c>
      <c r="M19871" s="50">
        <v>1.7969699501116786E-3</v>
      </c>
      <c r="N19871" s="50">
        <v>4.9599999999999998E-2</v>
      </c>
      <c r="O19871" s="50">
        <v>0.05</v>
      </c>
      <c r="R19871" s="59"/>
    </row>
    <row r="19872" spans="11:18" x14ac:dyDescent="0.2">
      <c r="K19872" s="17">
        <v>19863</v>
      </c>
      <c r="L19872" s="50">
        <v>1.5472601970696336E-3</v>
      </c>
      <c r="M19872" s="50">
        <v>1.5600217570831123E-3</v>
      </c>
      <c r="N19872" s="50">
        <v>4.7199999999999999E-2</v>
      </c>
      <c r="O19872" s="50">
        <v>4.7399999999999998E-2</v>
      </c>
      <c r="R19872" s="59"/>
    </row>
    <row r="19873" spans="11:18" x14ac:dyDescent="0.2">
      <c r="K19873" s="17">
        <v>19864</v>
      </c>
      <c r="L19873" s="50">
        <v>1.8480682843644669E-3</v>
      </c>
      <c r="M19873" s="50">
        <v>1.8623435486179632E-3</v>
      </c>
      <c r="N19873" s="50">
        <v>5.2400000000000002E-2</v>
      </c>
      <c r="O19873" s="50">
        <v>5.2999999999999999E-2</v>
      </c>
      <c r="R19873" s="59"/>
    </row>
    <row r="19874" spans="11:18" x14ac:dyDescent="0.2">
      <c r="K19874" s="17">
        <v>19865</v>
      </c>
      <c r="L19874" s="50">
        <v>1.6070716253731203E-3</v>
      </c>
      <c r="M19874" s="50">
        <v>1.6203742462317663E-3</v>
      </c>
      <c r="N19874" s="50">
        <v>4.9200000000000001E-2</v>
      </c>
      <c r="O19874" s="50">
        <v>4.9399999999999999E-2</v>
      </c>
      <c r="R19874" s="59"/>
    </row>
    <row r="19875" spans="11:18" x14ac:dyDescent="0.2">
      <c r="K19875" s="17">
        <v>19866</v>
      </c>
      <c r="L19875" s="50">
        <v>1.7887643715753946E-3</v>
      </c>
      <c r="M19875" s="50">
        <v>1.8029075649080139E-3</v>
      </c>
      <c r="N19875" s="50">
        <v>5.2400000000000002E-2</v>
      </c>
      <c r="O19875" s="50">
        <v>5.2600000000000001E-2</v>
      </c>
      <c r="R19875" s="59"/>
    </row>
    <row r="19876" spans="11:18" x14ac:dyDescent="0.2">
      <c r="K19876" s="17">
        <v>19867</v>
      </c>
      <c r="L19876" s="50">
        <v>1.5403051220756951E-3</v>
      </c>
      <c r="M19876" s="50">
        <v>1.5529342905383329E-3</v>
      </c>
      <c r="N19876" s="50">
        <v>4.6600000000000003E-2</v>
      </c>
      <c r="O19876" s="50">
        <v>4.7199999999999999E-2</v>
      </c>
      <c r="R19876" s="59"/>
    </row>
    <row r="19877" spans="11:18" x14ac:dyDescent="0.2">
      <c r="K19877" s="17">
        <v>19868</v>
      </c>
      <c r="L19877" s="50">
        <v>1.4813292820150515E-3</v>
      </c>
      <c r="M19877" s="50">
        <v>1.494435349541087E-3</v>
      </c>
      <c r="N19877" s="50">
        <v>4.8399999999999999E-2</v>
      </c>
      <c r="O19877" s="50">
        <v>4.9000000000000002E-2</v>
      </c>
      <c r="R19877" s="59"/>
    </row>
    <row r="19878" spans="11:18" x14ac:dyDescent="0.2">
      <c r="K19878" s="17">
        <v>19869</v>
      </c>
      <c r="L19878" s="50">
        <v>1.7334737427665298E-3</v>
      </c>
      <c r="M19878" s="50">
        <v>1.7474951013208E-3</v>
      </c>
      <c r="N19878" s="50">
        <v>5.1799999999999999E-2</v>
      </c>
      <c r="O19878" s="50">
        <v>5.2200000000000003E-2</v>
      </c>
      <c r="R19878" s="59"/>
    </row>
    <row r="19879" spans="11:18" x14ac:dyDescent="0.2">
      <c r="K19879" s="17">
        <v>19870</v>
      </c>
      <c r="L19879" s="50">
        <v>1.5025668663198974E-3</v>
      </c>
      <c r="M19879" s="50">
        <v>1.5159832541976818E-3</v>
      </c>
      <c r="N19879" s="50">
        <v>4.9599999999999998E-2</v>
      </c>
      <c r="O19879" s="50">
        <v>5.0200000000000002E-2</v>
      </c>
      <c r="R19879" s="59"/>
    </row>
    <row r="19880" spans="11:18" x14ac:dyDescent="0.2">
      <c r="K19880" s="17">
        <v>19871</v>
      </c>
      <c r="L19880" s="50">
        <v>1.8500262510356541E-3</v>
      </c>
      <c r="M19880" s="50">
        <v>1.8646483919635159E-3</v>
      </c>
      <c r="N19880" s="50">
        <v>5.3800000000000001E-2</v>
      </c>
      <c r="O19880" s="50">
        <v>5.4399999999999997E-2</v>
      </c>
      <c r="R19880" s="59"/>
    </row>
    <row r="19881" spans="11:18" x14ac:dyDescent="0.2">
      <c r="K19881" s="17">
        <v>19872</v>
      </c>
      <c r="L19881" s="50">
        <v>1.6500658223894931E-3</v>
      </c>
      <c r="M19881" s="50">
        <v>1.6632157516484618E-3</v>
      </c>
      <c r="N19881" s="50">
        <v>4.8599999999999997E-2</v>
      </c>
      <c r="O19881" s="50">
        <v>4.9000000000000002E-2</v>
      </c>
      <c r="R19881" s="59"/>
    </row>
    <row r="19882" spans="11:18" x14ac:dyDescent="0.2">
      <c r="K19882" s="17">
        <v>19873</v>
      </c>
      <c r="L19882" s="50">
        <v>1.8649841760054766E-3</v>
      </c>
      <c r="M19882" s="50">
        <v>1.8787527537419166E-3</v>
      </c>
      <c r="N19882" s="50">
        <v>5.04E-2</v>
      </c>
      <c r="O19882" s="50">
        <v>5.0999999999999997E-2</v>
      </c>
      <c r="R19882" s="59"/>
    </row>
    <row r="19883" spans="11:18" x14ac:dyDescent="0.2">
      <c r="K19883" s="17">
        <v>19874</v>
      </c>
      <c r="L19883" s="50">
        <v>1.852849173768601E-3</v>
      </c>
      <c r="M19883" s="50">
        <v>1.8669507284369089E-3</v>
      </c>
      <c r="N19883" s="50">
        <v>5.1999999999999998E-2</v>
      </c>
      <c r="O19883" s="50">
        <v>5.2400000000000002E-2</v>
      </c>
      <c r="R19883" s="59"/>
    </row>
    <row r="19884" spans="11:18" x14ac:dyDescent="0.2">
      <c r="K19884" s="17">
        <v>19875</v>
      </c>
      <c r="L19884" s="50">
        <v>1.709789432922285E-3</v>
      </c>
      <c r="M19884" s="50">
        <v>1.7236469369897804E-3</v>
      </c>
      <c r="N19884" s="50">
        <v>5.1400000000000001E-2</v>
      </c>
      <c r="O19884" s="50">
        <v>5.16E-2</v>
      </c>
      <c r="R19884" s="59"/>
    </row>
    <row r="19885" spans="11:18" x14ac:dyDescent="0.2">
      <c r="K19885" s="17">
        <v>19876</v>
      </c>
      <c r="L19885" s="50">
        <v>1.5189583943448872E-3</v>
      </c>
      <c r="M19885" s="50">
        <v>1.5309407262251234E-3</v>
      </c>
      <c r="N19885" s="50">
        <v>4.4400000000000002E-2</v>
      </c>
      <c r="O19885" s="50">
        <v>4.4400000000000002E-2</v>
      </c>
      <c r="R19885" s="59"/>
    </row>
    <row r="19886" spans="11:18" x14ac:dyDescent="0.2">
      <c r="K19886" s="17">
        <v>19877</v>
      </c>
      <c r="L19886" s="50">
        <v>2.1362352708409089E-3</v>
      </c>
      <c r="M19886" s="50">
        <v>2.1520313601521954E-3</v>
      </c>
      <c r="N19886" s="50">
        <v>5.8200000000000002E-2</v>
      </c>
      <c r="O19886" s="50">
        <v>5.8400000000000001E-2</v>
      </c>
      <c r="R19886" s="59"/>
    </row>
    <row r="19887" spans="11:18" x14ac:dyDescent="0.2">
      <c r="K19887" s="17">
        <v>19878</v>
      </c>
      <c r="L19887" s="50">
        <v>1.771274331413344E-3</v>
      </c>
      <c r="M19887" s="50">
        <v>1.7841528489726574E-3</v>
      </c>
      <c r="N19887" s="50">
        <v>4.7199999999999999E-2</v>
      </c>
      <c r="O19887" s="50">
        <v>4.7800000000000002E-2</v>
      </c>
      <c r="R19887" s="59"/>
    </row>
    <row r="19888" spans="11:18" x14ac:dyDescent="0.2">
      <c r="K19888" s="17">
        <v>19879</v>
      </c>
      <c r="L19888" s="50">
        <v>1.6894615126203515E-3</v>
      </c>
      <c r="M19888" s="50">
        <v>1.7027412962403489E-3</v>
      </c>
      <c r="N19888" s="50">
        <v>4.9200000000000001E-2</v>
      </c>
      <c r="O19888" s="50">
        <v>4.9200000000000001E-2</v>
      </c>
      <c r="R19888" s="59"/>
    </row>
    <row r="19889" spans="11:18" x14ac:dyDescent="0.2">
      <c r="K19889" s="17">
        <v>19880</v>
      </c>
      <c r="L19889" s="50">
        <v>1.8444607995231497E-3</v>
      </c>
      <c r="M19889" s="50">
        <v>1.8573023581819751E-3</v>
      </c>
      <c r="N19889" s="50">
        <v>4.7199999999999999E-2</v>
      </c>
      <c r="O19889" s="50">
        <v>4.7399999999999998E-2</v>
      </c>
      <c r="R19889" s="59"/>
    </row>
    <row r="19890" spans="11:18" x14ac:dyDescent="0.2">
      <c r="K19890" s="17">
        <v>19881</v>
      </c>
      <c r="L19890" s="50">
        <v>1.9086816345414257E-3</v>
      </c>
      <c r="M19890" s="50">
        <v>1.9238301292489233E-3</v>
      </c>
      <c r="N19890" s="50">
        <v>5.6000000000000001E-2</v>
      </c>
      <c r="O19890" s="50">
        <v>5.62E-2</v>
      </c>
      <c r="R19890" s="59"/>
    </row>
    <row r="19891" spans="11:18" x14ac:dyDescent="0.2">
      <c r="K19891" s="17">
        <v>19882</v>
      </c>
      <c r="L19891" s="50">
        <v>1.6165092835886312E-3</v>
      </c>
      <c r="M19891" s="50">
        <v>1.6305794431774824E-3</v>
      </c>
      <c r="N19891" s="50">
        <v>5.1999999999999998E-2</v>
      </c>
      <c r="O19891" s="50">
        <v>5.28E-2</v>
      </c>
      <c r="R19891" s="59"/>
    </row>
    <row r="19892" spans="11:18" x14ac:dyDescent="0.2">
      <c r="K19892" s="17">
        <v>19883</v>
      </c>
      <c r="L19892" s="50">
        <v>1.5448158360975338E-3</v>
      </c>
      <c r="M19892" s="50">
        <v>1.5577373002765352E-3</v>
      </c>
      <c r="N19892" s="50">
        <v>4.7800000000000002E-2</v>
      </c>
      <c r="O19892" s="50">
        <v>4.82E-2</v>
      </c>
      <c r="R19892" s="59"/>
    </row>
    <row r="19893" spans="11:18" x14ac:dyDescent="0.2">
      <c r="K19893" s="17">
        <v>19884</v>
      </c>
      <c r="L19893" s="50">
        <v>1.4315442553697211E-3</v>
      </c>
      <c r="M19893" s="50">
        <v>1.4437919166859024E-3</v>
      </c>
      <c r="N19893" s="50">
        <v>4.5400000000000003E-2</v>
      </c>
      <c r="O19893" s="50">
        <v>4.5999999999999999E-2</v>
      </c>
      <c r="R19893" s="59"/>
    </row>
    <row r="19894" spans="11:18" x14ac:dyDescent="0.2">
      <c r="K19894" s="17">
        <v>19885</v>
      </c>
      <c r="L19894" s="50">
        <v>1.793351536710825E-3</v>
      </c>
      <c r="M19894" s="50">
        <v>1.8075552264031874E-3</v>
      </c>
      <c r="N19894" s="50">
        <v>5.2400000000000002E-2</v>
      </c>
      <c r="O19894" s="50">
        <v>5.28E-2</v>
      </c>
      <c r="R19894" s="59"/>
    </row>
    <row r="19895" spans="11:18" x14ac:dyDescent="0.2">
      <c r="K19895" s="17">
        <v>19886</v>
      </c>
      <c r="L19895" s="50">
        <v>1.6445687863549533E-3</v>
      </c>
      <c r="M19895" s="50">
        <v>1.6585298651322009E-3</v>
      </c>
      <c r="N19895" s="50">
        <v>5.1799999999999999E-2</v>
      </c>
      <c r="O19895" s="50">
        <v>5.2200000000000003E-2</v>
      </c>
      <c r="R19895" s="59"/>
    </row>
    <row r="19896" spans="11:18" x14ac:dyDescent="0.2">
      <c r="K19896" s="17">
        <v>19887</v>
      </c>
      <c r="L19896" s="50">
        <v>1.8924225432062336E-3</v>
      </c>
      <c r="M19896" s="50">
        <v>1.9074386063262921E-3</v>
      </c>
      <c r="N19896" s="50">
        <v>5.5599999999999997E-2</v>
      </c>
      <c r="O19896" s="50">
        <v>5.5800000000000002E-2</v>
      </c>
      <c r="R19896" s="59"/>
    </row>
    <row r="19897" spans="11:18" x14ac:dyDescent="0.2">
      <c r="K19897" s="17">
        <v>19888</v>
      </c>
      <c r="L19897" s="50">
        <v>1.7232645355834916E-3</v>
      </c>
      <c r="M19897" s="50">
        <v>1.737017536814258E-3</v>
      </c>
      <c r="N19897" s="50">
        <v>5.0599999999999999E-2</v>
      </c>
      <c r="O19897" s="50">
        <v>5.16E-2</v>
      </c>
      <c r="R19897" s="59"/>
    </row>
    <row r="19898" spans="11:18" x14ac:dyDescent="0.2">
      <c r="K19898" s="17">
        <v>19889</v>
      </c>
      <c r="L19898" s="50">
        <v>1.867381711657708E-3</v>
      </c>
      <c r="M19898" s="50">
        <v>1.8808517275625239E-3</v>
      </c>
      <c r="N19898" s="50">
        <v>4.9200000000000001E-2</v>
      </c>
      <c r="O19898" s="50">
        <v>0.05</v>
      </c>
      <c r="R19898" s="59"/>
    </row>
    <row r="19899" spans="11:18" x14ac:dyDescent="0.2">
      <c r="K19899" s="17">
        <v>19890</v>
      </c>
      <c r="L19899" s="50">
        <v>1.5712317642987057E-3</v>
      </c>
      <c r="M19899" s="50">
        <v>1.5846796679968359E-3</v>
      </c>
      <c r="N19899" s="50">
        <v>0.05</v>
      </c>
      <c r="O19899" s="50">
        <v>0.05</v>
      </c>
      <c r="R19899" s="59"/>
    </row>
    <row r="19900" spans="11:18" x14ac:dyDescent="0.2">
      <c r="K19900" s="17">
        <v>19891</v>
      </c>
      <c r="L19900" s="50">
        <v>1.7302927226591806E-3</v>
      </c>
      <c r="M19900" s="50">
        <v>1.7443730899719665E-3</v>
      </c>
      <c r="N19900" s="50">
        <v>5.2200000000000003E-2</v>
      </c>
      <c r="O19900" s="50">
        <v>5.2400000000000002E-2</v>
      </c>
      <c r="R19900" s="59"/>
    </row>
    <row r="19901" spans="11:18" x14ac:dyDescent="0.2">
      <c r="K19901" s="17">
        <v>19892</v>
      </c>
      <c r="L19901" s="50">
        <v>1.8773442410026486E-3</v>
      </c>
      <c r="M19901" s="50">
        <v>1.8921419647379607E-3</v>
      </c>
      <c r="N19901" s="50">
        <v>5.4199999999999998E-2</v>
      </c>
      <c r="O19901" s="50">
        <v>5.5E-2</v>
      </c>
      <c r="R19901" s="59"/>
    </row>
    <row r="19902" spans="11:18" x14ac:dyDescent="0.2">
      <c r="K19902" s="17">
        <v>19893</v>
      </c>
      <c r="L19902" s="50">
        <v>1.6725349005028037E-3</v>
      </c>
      <c r="M19902" s="50">
        <v>1.6866681796666378E-3</v>
      </c>
      <c r="N19902" s="50">
        <v>5.1999999999999998E-2</v>
      </c>
      <c r="O19902" s="50">
        <v>5.2600000000000001E-2</v>
      </c>
      <c r="R19902" s="59"/>
    </row>
    <row r="19903" spans="11:18" x14ac:dyDescent="0.2">
      <c r="K19903" s="17">
        <v>19894</v>
      </c>
      <c r="L19903" s="50">
        <v>1.7156235223409271E-3</v>
      </c>
      <c r="M19903" s="50">
        <v>1.7290644905222066E-3</v>
      </c>
      <c r="N19903" s="50">
        <v>4.9599999999999998E-2</v>
      </c>
      <c r="O19903" s="50">
        <v>5.0200000000000002E-2</v>
      </c>
      <c r="R19903" s="59"/>
    </row>
    <row r="19904" spans="11:18" x14ac:dyDescent="0.2">
      <c r="K19904" s="17">
        <v>19895</v>
      </c>
      <c r="L19904" s="50">
        <v>1.7431308349577979E-3</v>
      </c>
      <c r="M19904" s="50">
        <v>1.757669731556889E-3</v>
      </c>
      <c r="N19904" s="50">
        <v>5.3999999999999999E-2</v>
      </c>
      <c r="O19904" s="50">
        <v>5.3999999999999999E-2</v>
      </c>
      <c r="R19904" s="59"/>
    </row>
    <row r="19905" spans="11:18" x14ac:dyDescent="0.2">
      <c r="K19905" s="17">
        <v>19896</v>
      </c>
      <c r="L19905" s="50">
        <v>1.595068147941873E-3</v>
      </c>
      <c r="M19905" s="50">
        <v>1.608152609216335E-3</v>
      </c>
      <c r="N19905" s="50">
        <v>4.8399999999999999E-2</v>
      </c>
      <c r="O19905" s="50">
        <v>4.8800000000000003E-2</v>
      </c>
      <c r="R19905" s="59"/>
    </row>
    <row r="19906" spans="11:18" x14ac:dyDescent="0.2">
      <c r="K19906" s="17">
        <v>19897</v>
      </c>
      <c r="L19906" s="50">
        <v>1.7678530726056066E-3</v>
      </c>
      <c r="M19906" s="50">
        <v>1.7824736361177578E-3</v>
      </c>
      <c r="N19906" s="50">
        <v>5.4199999999999998E-2</v>
      </c>
      <c r="O19906" s="50">
        <v>5.4399999999999997E-2</v>
      </c>
      <c r="R19906" s="59"/>
    </row>
    <row r="19907" spans="11:18" x14ac:dyDescent="0.2">
      <c r="K19907" s="17">
        <v>19898</v>
      </c>
      <c r="L19907" s="50">
        <v>1.584375334805716E-3</v>
      </c>
      <c r="M19907" s="50">
        <v>1.5973361088714763E-3</v>
      </c>
      <c r="N19907" s="50">
        <v>4.8000000000000001E-2</v>
      </c>
      <c r="O19907" s="50">
        <v>4.82E-2</v>
      </c>
      <c r="R19907" s="59"/>
    </row>
    <row r="19908" spans="11:18" x14ac:dyDescent="0.2">
      <c r="K19908" s="17">
        <v>19899</v>
      </c>
      <c r="L19908" s="50">
        <v>2.0182948832979147E-3</v>
      </c>
      <c r="M19908" s="50">
        <v>2.0322586883270662E-3</v>
      </c>
      <c r="N19908" s="50">
        <v>5.1200000000000002E-2</v>
      </c>
      <c r="O19908" s="50">
        <v>5.16E-2</v>
      </c>
      <c r="R19908" s="59"/>
    </row>
    <row r="19909" spans="11:18" x14ac:dyDescent="0.2">
      <c r="K19909" s="17">
        <v>19900</v>
      </c>
      <c r="L19909" s="50">
        <v>1.4651068582955586E-3</v>
      </c>
      <c r="M19909" s="50">
        <v>1.4778540957741239E-3</v>
      </c>
      <c r="N19909" s="50">
        <v>4.6800000000000001E-2</v>
      </c>
      <c r="O19909" s="50">
        <v>4.7600000000000003E-2</v>
      </c>
      <c r="R19909" s="59"/>
    </row>
    <row r="19910" spans="11:18" x14ac:dyDescent="0.2">
      <c r="K19910" s="17">
        <v>19901</v>
      </c>
      <c r="L19910" s="50">
        <v>1.7432080646532391E-3</v>
      </c>
      <c r="M19910" s="50">
        <v>1.7569036373962547E-3</v>
      </c>
      <c r="N19910" s="50">
        <v>5.0599999999999999E-2</v>
      </c>
      <c r="O19910" s="50">
        <v>5.0799999999999998E-2</v>
      </c>
      <c r="R19910" s="59"/>
    </row>
    <row r="19911" spans="11:18" x14ac:dyDescent="0.2">
      <c r="K19911" s="17">
        <v>19902</v>
      </c>
      <c r="L19911" s="50">
        <v>1.5556056687982731E-3</v>
      </c>
      <c r="M19911" s="50">
        <v>1.5690649300603135E-3</v>
      </c>
      <c r="N19911" s="50">
        <v>4.9799999999999997E-2</v>
      </c>
      <c r="O19911" s="50">
        <v>5.0200000000000002E-2</v>
      </c>
      <c r="R19911" s="59"/>
    </row>
    <row r="19912" spans="11:18" x14ac:dyDescent="0.2">
      <c r="K19912" s="17">
        <v>19903</v>
      </c>
      <c r="L19912" s="50">
        <v>1.8098687311157728E-3</v>
      </c>
      <c r="M19912" s="50">
        <v>1.8239486399337505E-3</v>
      </c>
      <c r="N19912" s="50">
        <v>5.1999999999999998E-2</v>
      </c>
      <c r="O19912" s="50">
        <v>5.2600000000000001E-2</v>
      </c>
      <c r="R19912" s="59"/>
    </row>
    <row r="19913" spans="11:18" x14ac:dyDescent="0.2">
      <c r="K19913" s="17">
        <v>19904</v>
      </c>
      <c r="L19913" s="50">
        <v>1.8940947707798324E-3</v>
      </c>
      <c r="M19913" s="50">
        <v>1.9080422236586025E-3</v>
      </c>
      <c r="N19913" s="50">
        <v>5.1200000000000002E-2</v>
      </c>
      <c r="O19913" s="50">
        <v>5.16E-2</v>
      </c>
      <c r="R19913" s="59"/>
    </row>
    <row r="19914" spans="11:18" x14ac:dyDescent="0.2">
      <c r="K19914" s="17">
        <v>19905</v>
      </c>
      <c r="L19914" s="50">
        <v>1.8304107133413443E-3</v>
      </c>
      <c r="M19914" s="50">
        <v>1.8456392898138039E-3</v>
      </c>
      <c r="N19914" s="50">
        <v>5.6399999999999999E-2</v>
      </c>
      <c r="O19914" s="50">
        <v>5.7200000000000001E-2</v>
      </c>
      <c r="R19914" s="59"/>
    </row>
    <row r="19915" spans="11:18" x14ac:dyDescent="0.2">
      <c r="K19915" s="17">
        <v>19906</v>
      </c>
      <c r="L19915" s="50">
        <v>1.5568634303193575E-3</v>
      </c>
      <c r="M19915" s="50">
        <v>1.5696557900894905E-3</v>
      </c>
      <c r="N19915" s="50">
        <v>4.7399999999999998E-2</v>
      </c>
      <c r="O19915" s="50">
        <v>4.8000000000000001E-2</v>
      </c>
      <c r="R19915" s="59"/>
    </row>
    <row r="19916" spans="11:18" x14ac:dyDescent="0.2">
      <c r="K19916" s="17">
        <v>19907</v>
      </c>
      <c r="L19916" s="50">
        <v>1.9449547820934491E-3</v>
      </c>
      <c r="M19916" s="50">
        <v>1.9603288300708527E-3</v>
      </c>
      <c r="N19916" s="50">
        <v>5.6800000000000003E-2</v>
      </c>
      <c r="O19916" s="50">
        <v>5.7000000000000002E-2</v>
      </c>
      <c r="R19916" s="59"/>
    </row>
    <row r="19917" spans="11:18" x14ac:dyDescent="0.2">
      <c r="K19917" s="17">
        <v>19908</v>
      </c>
      <c r="L19917" s="50">
        <v>1.5728389348642E-3</v>
      </c>
      <c r="M19917" s="50">
        <v>1.5867824185898838E-3</v>
      </c>
      <c r="N19917" s="50">
        <v>5.16E-2</v>
      </c>
      <c r="O19917" s="50">
        <v>5.2200000000000003E-2</v>
      </c>
      <c r="R19917" s="59"/>
    </row>
    <row r="19918" spans="11:18" x14ac:dyDescent="0.2">
      <c r="K19918" s="17">
        <v>19909</v>
      </c>
      <c r="L19918" s="50">
        <v>1.8475971373193136E-3</v>
      </c>
      <c r="M19918" s="50">
        <v>1.8616587758001916E-3</v>
      </c>
      <c r="N19918" s="50">
        <v>5.1999999999999998E-2</v>
      </c>
      <c r="O19918" s="50">
        <v>5.2200000000000003E-2</v>
      </c>
      <c r="R19918" s="59"/>
    </row>
    <row r="19919" spans="11:18" x14ac:dyDescent="0.2">
      <c r="K19919" s="17">
        <v>19910</v>
      </c>
      <c r="L19919" s="50">
        <v>1.7095131577490956E-3</v>
      </c>
      <c r="M19919" s="50">
        <v>1.7228170557756438E-3</v>
      </c>
      <c r="N19919" s="50">
        <v>4.9000000000000002E-2</v>
      </c>
      <c r="O19919" s="50">
        <v>4.9399999999999999E-2</v>
      </c>
      <c r="R19919" s="59"/>
    </row>
    <row r="19920" spans="11:18" x14ac:dyDescent="0.2">
      <c r="K19920" s="17">
        <v>19911</v>
      </c>
      <c r="L19920" s="50">
        <v>1.7295173022490768E-3</v>
      </c>
      <c r="M19920" s="50">
        <v>1.7436038580546643E-3</v>
      </c>
      <c r="N19920" s="50">
        <v>5.1799999999999999E-2</v>
      </c>
      <c r="O19920" s="50">
        <v>5.2600000000000001E-2</v>
      </c>
      <c r="R19920" s="59"/>
    </row>
    <row r="19921" spans="11:18" x14ac:dyDescent="0.2">
      <c r="K19921" s="17">
        <v>19912</v>
      </c>
      <c r="L19921" s="50">
        <v>1.8501189238890959E-3</v>
      </c>
      <c r="M19921" s="50">
        <v>1.864015909497619E-3</v>
      </c>
      <c r="N19921" s="50">
        <v>5.1200000000000002E-2</v>
      </c>
      <c r="O19921" s="50">
        <v>5.1400000000000001E-2</v>
      </c>
      <c r="R19921" s="59"/>
    </row>
    <row r="19922" spans="11:18" x14ac:dyDescent="0.2">
      <c r="K19922" s="17">
        <v>19913</v>
      </c>
      <c r="L19922" s="50">
        <v>1.8381849478226928E-3</v>
      </c>
      <c r="M19922" s="50">
        <v>1.8526117961874555E-3</v>
      </c>
      <c r="N19922" s="50">
        <v>5.3199999999999997E-2</v>
      </c>
      <c r="O19922" s="50">
        <v>5.3600000000000002E-2</v>
      </c>
      <c r="R19922" s="59"/>
    </row>
    <row r="19923" spans="11:18" x14ac:dyDescent="0.2">
      <c r="K19923" s="17">
        <v>19914</v>
      </c>
      <c r="L19923" s="50">
        <v>1.657098665522546E-3</v>
      </c>
      <c r="M19923" s="50">
        <v>1.6704257390723549E-3</v>
      </c>
      <c r="N19923" s="50">
        <v>4.9200000000000001E-2</v>
      </c>
      <c r="O19923" s="50">
        <v>4.9599999999999998E-2</v>
      </c>
      <c r="R19923" s="59"/>
    </row>
    <row r="19924" spans="11:18" x14ac:dyDescent="0.2">
      <c r="K19924" s="17">
        <v>19915</v>
      </c>
      <c r="L19924" s="50">
        <v>1.9717948121275586E-3</v>
      </c>
      <c r="M19924" s="50">
        <v>1.9872734574167446E-3</v>
      </c>
      <c r="N19924" s="50">
        <v>5.7200000000000001E-2</v>
      </c>
      <c r="O19924" s="50">
        <v>5.7599999999999998E-2</v>
      </c>
      <c r="R19924" s="59"/>
    </row>
    <row r="19925" spans="11:18" x14ac:dyDescent="0.2">
      <c r="K19925" s="17">
        <v>19916</v>
      </c>
      <c r="L19925" s="50">
        <v>1.8803236369662436E-3</v>
      </c>
      <c r="M19925" s="50">
        <v>1.893429434115702E-3</v>
      </c>
      <c r="N19925" s="50">
        <v>4.82E-2</v>
      </c>
      <c r="O19925" s="50">
        <v>4.8399999999999999E-2</v>
      </c>
      <c r="R19925" s="59"/>
    </row>
    <row r="19926" spans="11:18" x14ac:dyDescent="0.2">
      <c r="K19926" s="17">
        <v>19917</v>
      </c>
      <c r="L19926" s="50">
        <v>1.4843097759669674E-3</v>
      </c>
      <c r="M19926" s="50">
        <v>1.4969031409254176E-3</v>
      </c>
      <c r="N19926" s="50">
        <v>4.6600000000000003E-2</v>
      </c>
      <c r="O19926" s="50">
        <v>4.7E-2</v>
      </c>
      <c r="R19926" s="59"/>
    </row>
    <row r="19927" spans="11:18" x14ac:dyDescent="0.2">
      <c r="K19927" s="17">
        <v>19918</v>
      </c>
      <c r="L19927" s="50">
        <v>1.8880064037346926E-3</v>
      </c>
      <c r="M19927" s="50">
        <v>1.9023926260025672E-3</v>
      </c>
      <c r="N19927" s="50">
        <v>5.3199999999999997E-2</v>
      </c>
      <c r="O19927" s="50">
        <v>5.3400000000000003E-2</v>
      </c>
      <c r="R19927" s="59"/>
    </row>
    <row r="19928" spans="11:18" x14ac:dyDescent="0.2">
      <c r="K19928" s="17">
        <v>19919</v>
      </c>
      <c r="L19928" s="50">
        <v>1.824767857685281E-3</v>
      </c>
      <c r="M19928" s="50">
        <v>1.8390288198750621E-3</v>
      </c>
      <c r="N19928" s="50">
        <v>5.2600000000000001E-2</v>
      </c>
      <c r="O19928" s="50">
        <v>5.2999999999999999E-2</v>
      </c>
      <c r="R19928" s="59"/>
    </row>
    <row r="19929" spans="11:18" x14ac:dyDescent="0.2">
      <c r="K19929" s="17">
        <v>19920</v>
      </c>
      <c r="L19929" s="50">
        <v>1.9070730208039879E-3</v>
      </c>
      <c r="M19929" s="50">
        <v>1.92159070610325E-3</v>
      </c>
      <c r="N19929" s="50">
        <v>5.3600000000000002E-2</v>
      </c>
      <c r="O19929" s="50">
        <v>5.3999999999999999E-2</v>
      </c>
      <c r="R19929" s="59"/>
    </row>
    <row r="19930" spans="11:18" x14ac:dyDescent="0.2">
      <c r="K19930" s="17">
        <v>19921</v>
      </c>
      <c r="L19930" s="50">
        <v>1.7738536154258337E-3</v>
      </c>
      <c r="M19930" s="50">
        <v>1.7882857143323133E-3</v>
      </c>
      <c r="N19930" s="50">
        <v>5.3199999999999997E-2</v>
      </c>
      <c r="O19930" s="50">
        <v>5.3800000000000001E-2</v>
      </c>
      <c r="R19930" s="59"/>
    </row>
    <row r="19931" spans="11:18" x14ac:dyDescent="0.2">
      <c r="K19931" s="17">
        <v>19922</v>
      </c>
      <c r="L19931" s="50">
        <v>1.5791625869073856E-3</v>
      </c>
      <c r="M19931" s="50">
        <v>1.5918924781128706E-3</v>
      </c>
      <c r="N19931" s="50">
        <v>4.6600000000000003E-2</v>
      </c>
      <c r="O19931" s="50">
        <v>4.7399999999999998E-2</v>
      </c>
      <c r="R19931" s="59"/>
    </row>
    <row r="19932" spans="11:18" x14ac:dyDescent="0.2">
      <c r="K19932" s="17">
        <v>19923</v>
      </c>
      <c r="L19932" s="50">
        <v>1.8501041211547603E-3</v>
      </c>
      <c r="M19932" s="50">
        <v>1.8646537655361553E-3</v>
      </c>
      <c r="N19932" s="50">
        <v>5.3800000000000001E-2</v>
      </c>
      <c r="O19932" s="50">
        <v>5.4199999999999998E-2</v>
      </c>
      <c r="R19932" s="59"/>
    </row>
    <row r="19933" spans="11:18" x14ac:dyDescent="0.2">
      <c r="K19933" s="17">
        <v>19924</v>
      </c>
      <c r="L19933" s="50">
        <v>2.0200876692495679E-3</v>
      </c>
      <c r="M19933" s="50">
        <v>2.0358318445082881E-3</v>
      </c>
      <c r="N19933" s="50">
        <v>5.8200000000000002E-2</v>
      </c>
      <c r="O19933" s="50">
        <v>5.8400000000000001E-2</v>
      </c>
      <c r="R19933" s="59"/>
    </row>
    <row r="19934" spans="11:18" x14ac:dyDescent="0.2">
      <c r="K19934" s="17">
        <v>19925</v>
      </c>
      <c r="L19934" s="50">
        <v>1.5075327226608149E-3</v>
      </c>
      <c r="M19934" s="50">
        <v>1.5203230404696138E-3</v>
      </c>
      <c r="N19934" s="50">
        <v>4.7399999999999998E-2</v>
      </c>
      <c r="O19934" s="50">
        <v>4.7800000000000002E-2</v>
      </c>
      <c r="R19934" s="59"/>
    </row>
    <row r="19935" spans="11:18" x14ac:dyDescent="0.2">
      <c r="K19935" s="17">
        <v>19926</v>
      </c>
      <c r="L19935" s="50">
        <v>1.6744854723942822E-3</v>
      </c>
      <c r="M19935" s="50">
        <v>1.6886340049949279E-3</v>
      </c>
      <c r="N19935" s="50">
        <v>5.1999999999999998E-2</v>
      </c>
      <c r="O19935" s="50">
        <v>5.28E-2</v>
      </c>
      <c r="R19935" s="59"/>
    </row>
    <row r="19936" spans="11:18" x14ac:dyDescent="0.2">
      <c r="K19936" s="17">
        <v>19927</v>
      </c>
      <c r="L19936" s="50">
        <v>1.5327231338626271E-3</v>
      </c>
      <c r="M19936" s="50">
        <v>1.5454283168322221E-3</v>
      </c>
      <c r="N19936" s="50">
        <v>4.7E-2</v>
      </c>
      <c r="O19936" s="50">
        <v>4.7399999999999998E-2</v>
      </c>
      <c r="R19936" s="59"/>
    </row>
    <row r="19937" spans="11:18" x14ac:dyDescent="0.2">
      <c r="K19937" s="17">
        <v>19928</v>
      </c>
      <c r="L19937" s="50">
        <v>1.3790677822057913E-3</v>
      </c>
      <c r="M19937" s="50">
        <v>1.3907738993113731E-3</v>
      </c>
      <c r="N19937" s="50">
        <v>4.3400000000000001E-2</v>
      </c>
      <c r="O19937" s="50">
        <v>4.36E-2</v>
      </c>
      <c r="R19937" s="59"/>
    </row>
    <row r="19938" spans="11:18" x14ac:dyDescent="0.2">
      <c r="K19938" s="17">
        <v>19929</v>
      </c>
      <c r="L19938" s="50">
        <v>1.4672699994128879E-3</v>
      </c>
      <c r="M19938" s="50">
        <v>1.4804650596794051E-3</v>
      </c>
      <c r="N19938" s="50">
        <v>4.9000000000000002E-2</v>
      </c>
      <c r="O19938" s="50">
        <v>4.9399999999999999E-2</v>
      </c>
      <c r="R19938" s="59"/>
    </row>
    <row r="19939" spans="11:18" x14ac:dyDescent="0.2">
      <c r="K19939" s="17">
        <v>19930</v>
      </c>
      <c r="L19939" s="50">
        <v>1.6935219274744225E-3</v>
      </c>
      <c r="M19939" s="50">
        <v>1.7066927775808423E-3</v>
      </c>
      <c r="N19939" s="50">
        <v>4.8399999999999999E-2</v>
      </c>
      <c r="O19939" s="50">
        <v>4.9000000000000002E-2</v>
      </c>
      <c r="R19939" s="59"/>
    </row>
    <row r="19940" spans="11:18" x14ac:dyDescent="0.2">
      <c r="K19940" s="17">
        <v>19931</v>
      </c>
      <c r="L19940" s="50">
        <v>1.9959943161641002E-3</v>
      </c>
      <c r="M19940" s="50">
        <v>2.0113293979422686E-3</v>
      </c>
      <c r="N19940" s="50">
        <v>5.6399999999999999E-2</v>
      </c>
      <c r="O19940" s="50">
        <v>5.7000000000000002E-2</v>
      </c>
      <c r="R19940" s="59"/>
    </row>
    <row r="19941" spans="11:18" x14ac:dyDescent="0.2">
      <c r="K19941" s="17">
        <v>19932</v>
      </c>
      <c r="L19941" s="50">
        <v>1.4745188264435928E-3</v>
      </c>
      <c r="M19941" s="50">
        <v>1.4875739425201902E-3</v>
      </c>
      <c r="N19941" s="50">
        <v>4.8399999999999999E-2</v>
      </c>
      <c r="O19941" s="50">
        <v>4.8800000000000003E-2</v>
      </c>
      <c r="R19941" s="59"/>
    </row>
    <row r="19942" spans="11:18" x14ac:dyDescent="0.2">
      <c r="K19942" s="17">
        <v>19933</v>
      </c>
      <c r="L19942" s="50">
        <v>2.0284175801818212E-3</v>
      </c>
      <c r="M19942" s="50">
        <v>2.0435122853020237E-3</v>
      </c>
      <c r="N19942" s="50">
        <v>5.5599999999999997E-2</v>
      </c>
      <c r="O19942" s="50">
        <v>5.6000000000000001E-2</v>
      </c>
      <c r="R19942" s="59"/>
    </row>
    <row r="19943" spans="11:18" x14ac:dyDescent="0.2">
      <c r="K19943" s="17">
        <v>19934</v>
      </c>
      <c r="L19943" s="50">
        <v>1.9197750464316563E-3</v>
      </c>
      <c r="M19943" s="50">
        <v>1.9356613809021351E-3</v>
      </c>
      <c r="N19943" s="50">
        <v>5.8799999999999998E-2</v>
      </c>
      <c r="O19943" s="50">
        <v>5.9200000000000003E-2</v>
      </c>
      <c r="R19943" s="59"/>
    </row>
    <row r="19944" spans="11:18" x14ac:dyDescent="0.2">
      <c r="K19944" s="17">
        <v>19935</v>
      </c>
      <c r="L19944" s="50">
        <v>1.7098137473516896E-3</v>
      </c>
      <c r="M19944" s="50">
        <v>1.7239938282266496E-3</v>
      </c>
      <c r="N19944" s="50">
        <v>5.2400000000000002E-2</v>
      </c>
      <c r="O19944" s="50">
        <v>5.28E-2</v>
      </c>
      <c r="R19944" s="59"/>
    </row>
    <row r="19945" spans="11:18" x14ac:dyDescent="0.2">
      <c r="K19945" s="17">
        <v>19936</v>
      </c>
      <c r="L19945" s="50">
        <v>1.670450320335695E-3</v>
      </c>
      <c r="M19945" s="50">
        <v>1.6837327449550231E-3</v>
      </c>
      <c r="N19945" s="50">
        <v>4.9200000000000001E-2</v>
      </c>
      <c r="O19945" s="50">
        <v>4.9399999999999999E-2</v>
      </c>
      <c r="R19945" s="59"/>
    </row>
    <row r="19946" spans="11:18" x14ac:dyDescent="0.2">
      <c r="K19946" s="17">
        <v>19937</v>
      </c>
      <c r="L19946" s="50">
        <v>1.7327341897005776E-3</v>
      </c>
      <c r="M19946" s="50">
        <v>1.7465595468111215E-3</v>
      </c>
      <c r="N19946" s="50">
        <v>5.1200000000000002E-2</v>
      </c>
      <c r="O19946" s="50">
        <v>5.1400000000000001E-2</v>
      </c>
      <c r="R19946" s="59"/>
    </row>
    <row r="19947" spans="11:18" x14ac:dyDescent="0.2">
      <c r="K19947" s="17">
        <v>19938</v>
      </c>
      <c r="L19947" s="50">
        <v>1.5855192231214431E-3</v>
      </c>
      <c r="M19947" s="50">
        <v>1.5990889277150259E-3</v>
      </c>
      <c r="N19947" s="50">
        <v>5.04E-2</v>
      </c>
      <c r="O19947" s="50">
        <v>5.0599999999999999E-2</v>
      </c>
      <c r="R19947" s="59"/>
    </row>
    <row r="19948" spans="11:18" x14ac:dyDescent="0.2">
      <c r="K19948" s="17">
        <v>19939</v>
      </c>
      <c r="L19948" s="50">
        <v>1.7427292498675016E-3</v>
      </c>
      <c r="M19948" s="50">
        <v>1.7572680146873037E-3</v>
      </c>
      <c r="N19948" s="50">
        <v>5.3999999999999999E-2</v>
      </c>
      <c r="O19948" s="50">
        <v>5.3999999999999999E-2</v>
      </c>
      <c r="R19948" s="59"/>
    </row>
    <row r="19949" spans="11:18" x14ac:dyDescent="0.2">
      <c r="K19949" s="17">
        <v>19940</v>
      </c>
      <c r="L19949" s="50">
        <v>1.6015993864847771E-3</v>
      </c>
      <c r="M19949" s="50">
        <v>1.6152124429414819E-3</v>
      </c>
      <c r="N19949" s="50">
        <v>5.0599999999999999E-2</v>
      </c>
      <c r="O19949" s="50">
        <v>5.0599999999999999E-2</v>
      </c>
      <c r="R19949" s="59"/>
    </row>
    <row r="19950" spans="11:18" x14ac:dyDescent="0.2">
      <c r="K19950" s="17">
        <v>19941</v>
      </c>
      <c r="L19950" s="50">
        <v>1.7779022451662467E-3</v>
      </c>
      <c r="M19950" s="50">
        <v>1.7933319488291286E-3</v>
      </c>
      <c r="N19950" s="50">
        <v>5.74E-2</v>
      </c>
      <c r="O19950" s="50">
        <v>5.74E-2</v>
      </c>
      <c r="R19950" s="59"/>
    </row>
    <row r="19951" spans="11:18" x14ac:dyDescent="0.2">
      <c r="K19951" s="17">
        <v>19942</v>
      </c>
      <c r="L19951" s="50">
        <v>1.9398097548254014E-3</v>
      </c>
      <c r="M19951" s="50">
        <v>1.9545872461462096E-3</v>
      </c>
      <c r="N19951" s="50">
        <v>5.4399999999999997E-2</v>
      </c>
      <c r="O19951" s="50">
        <v>5.4800000000000001E-2</v>
      </c>
      <c r="R19951" s="59"/>
    </row>
    <row r="19952" spans="11:18" x14ac:dyDescent="0.2">
      <c r="K19952" s="17">
        <v>19943</v>
      </c>
      <c r="L19952" s="50">
        <v>1.9411448146440242E-3</v>
      </c>
      <c r="M19952" s="50">
        <v>1.9550967970704278E-3</v>
      </c>
      <c r="N19952" s="50">
        <v>5.1200000000000002E-2</v>
      </c>
      <c r="O19952" s="50">
        <v>5.16E-2</v>
      </c>
      <c r="R19952" s="59"/>
    </row>
    <row r="19953" spans="11:18" x14ac:dyDescent="0.2">
      <c r="K19953" s="17">
        <v>19944</v>
      </c>
      <c r="L19953" s="50">
        <v>1.7530510922305041E-3</v>
      </c>
      <c r="M19953" s="50">
        <v>1.7675844121358641E-3</v>
      </c>
      <c r="N19953" s="50">
        <v>5.3600000000000002E-2</v>
      </c>
      <c r="O19953" s="50">
        <v>5.3999999999999999E-2</v>
      </c>
      <c r="R19953" s="59"/>
    </row>
    <row r="19954" spans="11:18" x14ac:dyDescent="0.2">
      <c r="K19954" s="17">
        <v>19945</v>
      </c>
      <c r="L19954" s="50">
        <v>1.8076356055111177E-3</v>
      </c>
      <c r="M19954" s="50">
        <v>1.8214807380506858E-3</v>
      </c>
      <c r="N19954" s="50">
        <v>5.1200000000000002E-2</v>
      </c>
      <c r="O19954" s="50">
        <v>5.1400000000000001E-2</v>
      </c>
      <c r="R19954" s="59"/>
    </row>
    <row r="19955" spans="11:18" x14ac:dyDescent="0.2">
      <c r="K19955" s="17">
        <v>19946</v>
      </c>
      <c r="L19955" s="50">
        <v>1.8374602011265537E-3</v>
      </c>
      <c r="M19955" s="50">
        <v>1.8512623695954823E-3</v>
      </c>
      <c r="N19955" s="50">
        <v>5.0599999999999999E-2</v>
      </c>
      <c r="O19955" s="50">
        <v>5.1200000000000002E-2</v>
      </c>
      <c r="R19955" s="59"/>
    </row>
    <row r="19956" spans="11:18" x14ac:dyDescent="0.2">
      <c r="K19956" s="17">
        <v>19947</v>
      </c>
      <c r="L19956" s="50">
        <v>1.5792307302788563E-3</v>
      </c>
      <c r="M19956" s="50">
        <v>1.5922612755520987E-3</v>
      </c>
      <c r="N19956" s="50">
        <v>4.82E-2</v>
      </c>
      <c r="O19956" s="50">
        <v>4.8399999999999999E-2</v>
      </c>
      <c r="R19956" s="59"/>
    </row>
    <row r="19957" spans="11:18" x14ac:dyDescent="0.2">
      <c r="K19957" s="17">
        <v>19948</v>
      </c>
      <c r="L19957" s="50">
        <v>1.6962815680009993E-3</v>
      </c>
      <c r="M19957" s="50">
        <v>1.7101756098406294E-3</v>
      </c>
      <c r="N19957" s="50">
        <v>5.1200000000000002E-2</v>
      </c>
      <c r="O19957" s="50">
        <v>5.1799999999999999E-2</v>
      </c>
      <c r="R19957" s="59"/>
    </row>
    <row r="19958" spans="11:18" x14ac:dyDescent="0.2">
      <c r="K19958" s="17">
        <v>19949</v>
      </c>
      <c r="L19958" s="50">
        <v>1.8542545006579141E-3</v>
      </c>
      <c r="M19958" s="50">
        <v>1.8687804378836688E-3</v>
      </c>
      <c r="N19958" s="50">
        <v>5.3800000000000001E-2</v>
      </c>
      <c r="O19958" s="50">
        <v>5.3999999999999999E-2</v>
      </c>
      <c r="R19958" s="59"/>
    </row>
    <row r="19959" spans="11:18" x14ac:dyDescent="0.2">
      <c r="K19959" s="17">
        <v>19950</v>
      </c>
      <c r="L19959" s="50">
        <v>1.8217126368631671E-3</v>
      </c>
      <c r="M19959" s="50">
        <v>1.8356565691599791E-3</v>
      </c>
      <c r="N19959" s="50">
        <v>5.16E-2</v>
      </c>
      <c r="O19959" s="50">
        <v>5.16E-2</v>
      </c>
      <c r="R19959" s="59"/>
    </row>
    <row r="19960" spans="11:18" x14ac:dyDescent="0.2">
      <c r="K19960" s="17">
        <v>19951</v>
      </c>
      <c r="L19960" s="50">
        <v>1.5824286603991248E-3</v>
      </c>
      <c r="M19960" s="50">
        <v>1.595527449391447E-3</v>
      </c>
      <c r="N19960" s="50">
        <v>4.82E-2</v>
      </c>
      <c r="O19960" s="50">
        <v>4.8800000000000003E-2</v>
      </c>
      <c r="R19960" s="59"/>
    </row>
    <row r="19961" spans="11:18" x14ac:dyDescent="0.2">
      <c r="K19961" s="17">
        <v>19952</v>
      </c>
      <c r="L19961" s="50">
        <v>1.5976233766533711E-3</v>
      </c>
      <c r="M19961" s="50">
        <v>1.6109764822439458E-3</v>
      </c>
      <c r="N19961" s="50">
        <v>4.9599999999999998E-2</v>
      </c>
      <c r="O19961" s="50">
        <v>4.9599999999999998E-2</v>
      </c>
      <c r="R19961" s="59"/>
    </row>
    <row r="19962" spans="11:18" x14ac:dyDescent="0.2">
      <c r="K19962" s="17">
        <v>19953</v>
      </c>
      <c r="L19962" s="50">
        <v>1.5239385713873863E-3</v>
      </c>
      <c r="M19962" s="50">
        <v>1.5372308162662455E-3</v>
      </c>
      <c r="N19962" s="50">
        <v>4.9000000000000002E-2</v>
      </c>
      <c r="O19962" s="50">
        <v>4.9599999999999998E-2</v>
      </c>
      <c r="R19962" s="59"/>
    </row>
    <row r="19963" spans="11:18" x14ac:dyDescent="0.2">
      <c r="K19963" s="17">
        <v>19954</v>
      </c>
      <c r="L19963" s="50">
        <v>1.7917877637887948E-3</v>
      </c>
      <c r="M19963" s="50">
        <v>1.8059219480858668E-3</v>
      </c>
      <c r="N19963" s="50">
        <v>5.1999999999999998E-2</v>
      </c>
      <c r="O19963" s="50">
        <v>5.2600000000000001E-2</v>
      </c>
      <c r="R19963" s="59"/>
    </row>
    <row r="19964" spans="11:18" x14ac:dyDescent="0.2">
      <c r="K19964" s="17">
        <v>19955</v>
      </c>
      <c r="L19964" s="50">
        <v>1.8774791436460493E-3</v>
      </c>
      <c r="M19964" s="50">
        <v>1.8913528730206736E-3</v>
      </c>
      <c r="N19964" s="50">
        <v>5.0999999999999997E-2</v>
      </c>
      <c r="O19964" s="50">
        <v>5.1400000000000001E-2</v>
      </c>
      <c r="R19964" s="59"/>
    </row>
    <row r="19965" spans="11:18" x14ac:dyDescent="0.2">
      <c r="K19965" s="17">
        <v>19956</v>
      </c>
      <c r="L19965" s="50">
        <v>1.7105831265675224E-3</v>
      </c>
      <c r="M19965" s="50">
        <v>1.7243171607397513E-3</v>
      </c>
      <c r="N19965" s="50">
        <v>5.0799999999999998E-2</v>
      </c>
      <c r="O19965" s="50">
        <v>5.0999999999999997E-2</v>
      </c>
      <c r="R19965" s="59"/>
    </row>
    <row r="19966" spans="11:18" x14ac:dyDescent="0.2">
      <c r="K19966" s="17">
        <v>19957</v>
      </c>
      <c r="L19966" s="50">
        <v>1.524031213972822E-3</v>
      </c>
      <c r="M19966" s="50">
        <v>1.53701250056343E-3</v>
      </c>
      <c r="N19966" s="50">
        <v>4.82E-2</v>
      </c>
      <c r="O19966" s="50">
        <v>4.8599999999999997E-2</v>
      </c>
      <c r="R19966" s="59"/>
    </row>
    <row r="19967" spans="11:18" x14ac:dyDescent="0.2">
      <c r="K19967" s="17">
        <v>19958</v>
      </c>
      <c r="L19967" s="50">
        <v>1.7426210090677322E-3</v>
      </c>
      <c r="M19967" s="50">
        <v>1.7567779723600381E-3</v>
      </c>
      <c r="N19967" s="50">
        <v>5.2400000000000002E-2</v>
      </c>
      <c r="O19967" s="50">
        <v>5.2600000000000001E-2</v>
      </c>
      <c r="R19967" s="59"/>
    </row>
    <row r="19968" spans="11:18" x14ac:dyDescent="0.2">
      <c r="K19968" s="17">
        <v>19959</v>
      </c>
      <c r="L19968" s="50">
        <v>1.8622947146476501E-3</v>
      </c>
      <c r="M19968" s="50">
        <v>1.8778555699779907E-3</v>
      </c>
      <c r="N19968" s="50">
        <v>5.7799999999999997E-2</v>
      </c>
      <c r="O19968" s="50">
        <v>5.7799999999999997E-2</v>
      </c>
      <c r="R19968" s="59"/>
    </row>
    <row r="19969" spans="11:18" x14ac:dyDescent="0.2">
      <c r="K19969" s="17">
        <v>19960</v>
      </c>
      <c r="L19969" s="50">
        <v>1.6100255033178552E-3</v>
      </c>
      <c r="M19969" s="50">
        <v>1.6227881010774216E-3</v>
      </c>
      <c r="N19969" s="50">
        <v>4.7E-2</v>
      </c>
      <c r="O19969" s="50">
        <v>4.7600000000000003E-2</v>
      </c>
      <c r="R19969" s="59"/>
    </row>
    <row r="19970" spans="11:18" x14ac:dyDescent="0.2">
      <c r="K19970" s="17">
        <v>19961</v>
      </c>
      <c r="L19970" s="50">
        <v>1.7134782880569872E-3</v>
      </c>
      <c r="M19970" s="50">
        <v>1.7272496253313673E-3</v>
      </c>
      <c r="N19970" s="50">
        <v>5.0799999999999998E-2</v>
      </c>
      <c r="O19970" s="50">
        <v>5.1200000000000002E-2</v>
      </c>
      <c r="R19970" s="59"/>
    </row>
    <row r="19971" spans="11:18" x14ac:dyDescent="0.2">
      <c r="K19971" s="17">
        <v>19962</v>
      </c>
      <c r="L19971" s="50">
        <v>1.5834889131056934E-3</v>
      </c>
      <c r="M19971" s="50">
        <v>1.5963362722036108E-3</v>
      </c>
      <c r="N19971" s="50">
        <v>4.7600000000000003E-2</v>
      </c>
      <c r="O19971" s="50">
        <v>4.8000000000000001E-2</v>
      </c>
      <c r="R19971" s="59"/>
    </row>
    <row r="19972" spans="11:18" x14ac:dyDescent="0.2">
      <c r="K19972" s="17">
        <v>19963</v>
      </c>
      <c r="L19972" s="50">
        <v>2.0314721241719304E-3</v>
      </c>
      <c r="M19972" s="50">
        <v>2.0468024861788848E-3</v>
      </c>
      <c r="N19972" s="50">
        <v>5.6399999999999999E-2</v>
      </c>
      <c r="O19972" s="50">
        <v>5.7000000000000002E-2</v>
      </c>
      <c r="R19972" s="59"/>
    </row>
    <row r="19973" spans="11:18" x14ac:dyDescent="0.2">
      <c r="K19973" s="17">
        <v>19964</v>
      </c>
      <c r="L19973" s="50">
        <v>1.7608006221991762E-3</v>
      </c>
      <c r="M19973" s="50">
        <v>1.774681489298527E-3</v>
      </c>
      <c r="N19973" s="50">
        <v>5.1400000000000001E-2</v>
      </c>
      <c r="O19973" s="50">
        <v>5.16E-2</v>
      </c>
      <c r="R19973" s="59"/>
    </row>
    <row r="19974" spans="11:18" x14ac:dyDescent="0.2">
      <c r="K19974" s="17">
        <v>19965</v>
      </c>
      <c r="L19974" s="50">
        <v>1.6589863534925485E-3</v>
      </c>
      <c r="M19974" s="50">
        <v>1.6725218229954437E-3</v>
      </c>
      <c r="N19974" s="50">
        <v>0.05</v>
      </c>
      <c r="O19974" s="50">
        <v>5.04E-2</v>
      </c>
      <c r="R19974" s="59"/>
    </row>
    <row r="19975" spans="11:18" x14ac:dyDescent="0.2">
      <c r="K19975" s="17">
        <v>19966</v>
      </c>
      <c r="L19975" s="50">
        <v>1.4944475896195581E-3</v>
      </c>
      <c r="M19975" s="50">
        <v>1.507514333762183E-3</v>
      </c>
      <c r="N19975" s="50">
        <v>4.8399999999999999E-2</v>
      </c>
      <c r="O19975" s="50">
        <v>4.8800000000000003E-2</v>
      </c>
      <c r="R19975" s="59"/>
    </row>
    <row r="19976" spans="11:18" x14ac:dyDescent="0.2">
      <c r="K19976" s="17">
        <v>19967</v>
      </c>
      <c r="L19976" s="50">
        <v>1.6296365103029775E-3</v>
      </c>
      <c r="M19976" s="50">
        <v>1.6434336911181789E-3</v>
      </c>
      <c r="N19976" s="50">
        <v>5.1200000000000002E-2</v>
      </c>
      <c r="O19976" s="50">
        <v>5.16E-2</v>
      </c>
      <c r="R19976" s="59"/>
    </row>
    <row r="19977" spans="11:18" x14ac:dyDescent="0.2">
      <c r="K19977" s="17">
        <v>19968</v>
      </c>
      <c r="L19977" s="50">
        <v>1.8322476310910591E-3</v>
      </c>
      <c r="M19977" s="50">
        <v>1.8457615640545938E-3</v>
      </c>
      <c r="N19977" s="50">
        <v>4.9799999999999997E-2</v>
      </c>
      <c r="O19977" s="50">
        <v>5.0200000000000002E-2</v>
      </c>
      <c r="R19977" s="59"/>
    </row>
    <row r="19978" spans="11:18" x14ac:dyDescent="0.2">
      <c r="K19978" s="17">
        <v>19969</v>
      </c>
      <c r="L19978" s="50">
        <v>1.642007294604041E-3</v>
      </c>
      <c r="M19978" s="50">
        <v>1.6547542139297377E-3</v>
      </c>
      <c r="N19978" s="50">
        <v>4.7199999999999999E-2</v>
      </c>
      <c r="O19978" s="50">
        <v>4.7199999999999999E-2</v>
      </c>
      <c r="R19978" s="59"/>
    </row>
    <row r="19979" spans="11:18" x14ac:dyDescent="0.2">
      <c r="K19979" s="17">
        <v>19970</v>
      </c>
      <c r="L19979" s="50">
        <v>1.6410775172907763E-3</v>
      </c>
      <c r="M19979" s="50">
        <v>1.6557284493991897E-3</v>
      </c>
      <c r="N19979" s="50">
        <v>5.4399999999999997E-2</v>
      </c>
      <c r="O19979" s="50">
        <v>5.4600000000000003E-2</v>
      </c>
      <c r="R19979" s="59"/>
    </row>
    <row r="19980" spans="11:18" x14ac:dyDescent="0.2">
      <c r="K19980" s="17">
        <v>19971</v>
      </c>
      <c r="L19980" s="50">
        <v>1.5684068326295502E-3</v>
      </c>
      <c r="M19980" s="50">
        <v>1.5809544105069558E-3</v>
      </c>
      <c r="N19980" s="50">
        <v>4.6399999999999997E-2</v>
      </c>
      <c r="O19980" s="50">
        <v>4.6600000000000003E-2</v>
      </c>
      <c r="R19980" s="59"/>
    </row>
    <row r="19981" spans="11:18" x14ac:dyDescent="0.2">
      <c r="K19981" s="17">
        <v>19972</v>
      </c>
      <c r="L19981" s="50">
        <v>1.8364875171756815E-3</v>
      </c>
      <c r="M19981" s="50">
        <v>1.8506470149638392E-3</v>
      </c>
      <c r="N19981" s="50">
        <v>5.2200000000000003E-2</v>
      </c>
      <c r="O19981" s="50">
        <v>5.2600000000000001E-2</v>
      </c>
      <c r="R19981" s="59"/>
    </row>
    <row r="19982" spans="11:18" x14ac:dyDescent="0.2">
      <c r="K19982" s="17">
        <v>19973</v>
      </c>
      <c r="L19982" s="50">
        <v>1.6912174430800024E-3</v>
      </c>
      <c r="M19982" s="50">
        <v>1.7047074138921846E-3</v>
      </c>
      <c r="N19982" s="50">
        <v>4.9799999999999997E-2</v>
      </c>
      <c r="O19982" s="50">
        <v>5.0200000000000002E-2</v>
      </c>
      <c r="R19982" s="59"/>
    </row>
    <row r="19983" spans="11:18" x14ac:dyDescent="0.2">
      <c r="K19983" s="17">
        <v>19974</v>
      </c>
      <c r="L19983" s="50">
        <v>1.6676753526916666E-3</v>
      </c>
      <c r="M19983" s="50">
        <v>1.6810803738280065E-3</v>
      </c>
      <c r="N19983" s="50">
        <v>4.9399999999999999E-2</v>
      </c>
      <c r="O19983" s="50">
        <v>0.05</v>
      </c>
      <c r="R19983" s="59"/>
    </row>
    <row r="19984" spans="11:18" x14ac:dyDescent="0.2">
      <c r="K19984" s="17">
        <v>19975</v>
      </c>
      <c r="L19984" s="50">
        <v>1.8001804482049085E-3</v>
      </c>
      <c r="M19984" s="50">
        <v>1.8147380655127723E-3</v>
      </c>
      <c r="N19984" s="50">
        <v>5.3999999999999999E-2</v>
      </c>
      <c r="O19984" s="50">
        <v>5.3999999999999999E-2</v>
      </c>
      <c r="R19984" s="59"/>
    </row>
    <row r="19985" spans="11:18" x14ac:dyDescent="0.2">
      <c r="K19985" s="17">
        <v>19976</v>
      </c>
      <c r="L19985" s="50">
        <v>1.677920616222933E-3</v>
      </c>
      <c r="M19985" s="50">
        <v>1.691689370595805E-3</v>
      </c>
      <c r="N19985" s="50">
        <v>5.0799999999999998E-2</v>
      </c>
      <c r="O19985" s="50">
        <v>5.1200000000000002E-2</v>
      </c>
      <c r="R19985" s="59"/>
    </row>
    <row r="19986" spans="11:18" x14ac:dyDescent="0.2">
      <c r="K19986" s="17">
        <v>19977</v>
      </c>
      <c r="L19986" s="50">
        <v>1.4816692952786886E-3</v>
      </c>
      <c r="M19986" s="50">
        <v>1.4940345474161007E-3</v>
      </c>
      <c r="N19986" s="50">
        <v>4.58E-2</v>
      </c>
      <c r="O19986" s="50">
        <v>4.6399999999999997E-2</v>
      </c>
      <c r="R19986" s="59"/>
    </row>
    <row r="19987" spans="11:18" x14ac:dyDescent="0.2">
      <c r="K19987" s="17">
        <v>19978</v>
      </c>
      <c r="L19987" s="50">
        <v>1.5457338704196629E-3</v>
      </c>
      <c r="M19987" s="50">
        <v>1.5584491978267809E-3</v>
      </c>
      <c r="N19987" s="50">
        <v>4.7199999999999999E-2</v>
      </c>
      <c r="O19987" s="50">
        <v>4.7199999999999999E-2</v>
      </c>
      <c r="R19987" s="59"/>
    </row>
    <row r="19988" spans="11:18" x14ac:dyDescent="0.2">
      <c r="K19988" s="17">
        <v>19979</v>
      </c>
      <c r="L19988" s="50">
        <v>1.6209407139527816E-3</v>
      </c>
      <c r="M19988" s="50">
        <v>1.6335332715114717E-3</v>
      </c>
      <c r="N19988" s="50">
        <v>4.6600000000000003E-2</v>
      </c>
      <c r="O19988" s="50">
        <v>4.6800000000000001E-2</v>
      </c>
      <c r="R19988" s="59"/>
    </row>
    <row r="19989" spans="11:18" x14ac:dyDescent="0.2">
      <c r="K19989" s="17">
        <v>19980</v>
      </c>
      <c r="L19989" s="50">
        <v>1.6622659459210357E-3</v>
      </c>
      <c r="M19989" s="50">
        <v>1.6764816120921199E-3</v>
      </c>
      <c r="N19989" s="50">
        <v>5.2400000000000002E-2</v>
      </c>
      <c r="O19989" s="50">
        <v>5.3199999999999997E-2</v>
      </c>
      <c r="R19989" s="59"/>
    </row>
    <row r="19990" spans="11:18" x14ac:dyDescent="0.2">
      <c r="K19990" s="17">
        <v>19981</v>
      </c>
      <c r="L19990" s="50">
        <v>1.5307821056258276E-3</v>
      </c>
      <c r="M19990" s="50">
        <v>1.5431468846794211E-3</v>
      </c>
      <c r="N19990" s="50">
        <v>4.5600000000000002E-2</v>
      </c>
      <c r="O19990" s="50">
        <v>4.5999999999999999E-2</v>
      </c>
      <c r="R19990" s="59"/>
    </row>
    <row r="19991" spans="11:18" x14ac:dyDescent="0.2">
      <c r="K19991" s="17">
        <v>19982</v>
      </c>
      <c r="L19991" s="50">
        <v>1.8430603049405419E-3</v>
      </c>
      <c r="M19991" s="50">
        <v>1.8571526822117267E-3</v>
      </c>
      <c r="N19991" s="50">
        <v>5.1999999999999998E-2</v>
      </c>
      <c r="O19991" s="50">
        <v>5.2200000000000003E-2</v>
      </c>
      <c r="R19991" s="59"/>
    </row>
    <row r="19992" spans="11:18" x14ac:dyDescent="0.2">
      <c r="K19992" s="17">
        <v>19983</v>
      </c>
      <c r="L19992" s="50">
        <v>1.9818981286064707E-3</v>
      </c>
      <c r="M19992" s="50">
        <v>1.997132042964706E-3</v>
      </c>
      <c r="N19992" s="50">
        <v>5.62E-2</v>
      </c>
      <c r="O19992" s="50">
        <v>5.6599999999999998E-2</v>
      </c>
      <c r="R19992" s="59"/>
    </row>
    <row r="19993" spans="11:18" x14ac:dyDescent="0.2">
      <c r="K19993" s="17">
        <v>19984</v>
      </c>
      <c r="L19993" s="50">
        <v>1.6709520071525965E-3</v>
      </c>
      <c r="M19993" s="50">
        <v>1.6846264823578044E-3</v>
      </c>
      <c r="N19993" s="50">
        <v>5.0599999999999999E-2</v>
      </c>
      <c r="O19993" s="50">
        <v>5.1200000000000002E-2</v>
      </c>
      <c r="R19993" s="59"/>
    </row>
    <row r="19994" spans="11:18" x14ac:dyDescent="0.2">
      <c r="K19994" s="17">
        <v>19985</v>
      </c>
      <c r="L19994" s="50">
        <v>1.6166640390638594E-3</v>
      </c>
      <c r="M19994" s="50">
        <v>1.6295210369969989E-3</v>
      </c>
      <c r="N19994" s="50">
        <v>4.7600000000000003E-2</v>
      </c>
      <c r="O19994" s="50">
        <v>4.7800000000000002E-2</v>
      </c>
      <c r="R19994" s="59"/>
    </row>
    <row r="19995" spans="11:18" x14ac:dyDescent="0.2">
      <c r="K19995" s="17">
        <v>19986</v>
      </c>
      <c r="L19995" s="50">
        <v>1.8495400109118463E-3</v>
      </c>
      <c r="M19995" s="50">
        <v>1.8635773645357587E-3</v>
      </c>
      <c r="N19995" s="50">
        <v>5.1799999999999999E-2</v>
      </c>
      <c r="O19995" s="50">
        <v>5.1999999999999998E-2</v>
      </c>
      <c r="R19995" s="59"/>
    </row>
    <row r="19996" spans="11:18" x14ac:dyDescent="0.2">
      <c r="K19996" s="17">
        <v>19987</v>
      </c>
      <c r="L19996" s="50">
        <v>1.7965372719770012E-3</v>
      </c>
      <c r="M19996" s="50">
        <v>1.8105727678830138E-3</v>
      </c>
      <c r="N19996" s="50">
        <v>5.1799999999999999E-2</v>
      </c>
      <c r="O19996" s="50">
        <v>5.2200000000000003E-2</v>
      </c>
      <c r="R19996" s="59"/>
    </row>
    <row r="19997" spans="11:18" x14ac:dyDescent="0.2">
      <c r="K19997" s="17">
        <v>19988</v>
      </c>
      <c r="L19997" s="50">
        <v>1.882659493694893E-3</v>
      </c>
      <c r="M19997" s="50">
        <v>1.8981048875999721E-3</v>
      </c>
      <c r="N19997" s="50">
        <v>5.7200000000000001E-2</v>
      </c>
      <c r="O19997" s="50">
        <v>5.7599999999999998E-2</v>
      </c>
      <c r="R19997" s="59"/>
    </row>
    <row r="19998" spans="11:18" x14ac:dyDescent="0.2">
      <c r="K19998" s="17">
        <v>19989</v>
      </c>
      <c r="L19998" s="50">
        <v>1.7321941939495396E-3</v>
      </c>
      <c r="M19998" s="50">
        <v>1.7457983755840608E-3</v>
      </c>
      <c r="N19998" s="50">
        <v>5.04E-2</v>
      </c>
      <c r="O19998" s="50">
        <v>5.04E-2</v>
      </c>
      <c r="R19998" s="59"/>
    </row>
    <row r="19999" spans="11:18" x14ac:dyDescent="0.2">
      <c r="K19999" s="17">
        <v>19990</v>
      </c>
      <c r="L19999" s="50">
        <v>1.8553352323712649E-3</v>
      </c>
      <c r="M19999" s="50">
        <v>1.8695488439979925E-3</v>
      </c>
      <c r="N19999" s="50">
        <v>5.2600000000000001E-2</v>
      </c>
      <c r="O19999" s="50">
        <v>5.2600000000000001E-2</v>
      </c>
      <c r="R19999" s="59"/>
    </row>
    <row r="20000" spans="11:18" x14ac:dyDescent="0.2">
      <c r="K20000" s="17">
        <v>19991</v>
      </c>
      <c r="L20000" s="50">
        <v>1.7781794238165582E-3</v>
      </c>
      <c r="M20000" s="50">
        <v>1.7928314066592598E-3</v>
      </c>
      <c r="N20000" s="50">
        <v>5.4199999999999998E-2</v>
      </c>
      <c r="O20000" s="50">
        <v>5.4600000000000003E-2</v>
      </c>
      <c r="R20000" s="59"/>
    </row>
    <row r="20001" spans="11:18" x14ac:dyDescent="0.2">
      <c r="K20001" s="17">
        <v>19992</v>
      </c>
      <c r="L20001" s="50">
        <v>1.701453562601925E-3</v>
      </c>
      <c r="M20001" s="50">
        <v>1.7152545736815043E-3</v>
      </c>
      <c r="N20001" s="50">
        <v>5.1200000000000002E-2</v>
      </c>
      <c r="O20001" s="50">
        <v>5.1200000000000002E-2</v>
      </c>
      <c r="R20001" s="59"/>
    </row>
    <row r="20002" spans="11:18" x14ac:dyDescent="0.2">
      <c r="K20002" s="17">
        <v>19993</v>
      </c>
      <c r="L20002" s="50">
        <v>1.7782131450088229E-3</v>
      </c>
      <c r="M20002" s="50">
        <v>1.7927666208735135E-3</v>
      </c>
      <c r="N20002" s="50">
        <v>5.3999999999999999E-2</v>
      </c>
      <c r="O20002" s="50">
        <v>5.4399999999999997E-2</v>
      </c>
      <c r="R20002" s="59"/>
    </row>
    <row r="20003" spans="11:18" x14ac:dyDescent="0.2">
      <c r="K20003" s="17">
        <v>19994</v>
      </c>
      <c r="L20003" s="50">
        <v>1.6558405789549153E-3</v>
      </c>
      <c r="M20003" s="50">
        <v>1.6696765149066643E-3</v>
      </c>
      <c r="N20003" s="50">
        <v>5.1200000000000002E-2</v>
      </c>
      <c r="O20003" s="50">
        <v>5.1400000000000001E-2</v>
      </c>
      <c r="R20003" s="59"/>
    </row>
    <row r="20004" spans="11:18" x14ac:dyDescent="0.2">
      <c r="K20004" s="17">
        <v>19995</v>
      </c>
      <c r="L20004" s="50">
        <v>1.7119817325788262E-3</v>
      </c>
      <c r="M20004" s="50">
        <v>1.7246481554081335E-3</v>
      </c>
      <c r="N20004" s="50">
        <v>4.6800000000000001E-2</v>
      </c>
      <c r="O20004" s="50">
        <v>4.6800000000000001E-2</v>
      </c>
      <c r="R20004" s="59"/>
    </row>
    <row r="20005" spans="11:18" x14ac:dyDescent="0.2">
      <c r="K20005" s="17">
        <v>19996</v>
      </c>
      <c r="L20005" s="50">
        <v>1.7276274269747362E-3</v>
      </c>
      <c r="M20005" s="50">
        <v>1.7409197346580361E-3</v>
      </c>
      <c r="N20005" s="50">
        <v>4.9200000000000001E-2</v>
      </c>
      <c r="O20005" s="50">
        <v>4.9200000000000001E-2</v>
      </c>
      <c r="R20005" s="59"/>
    </row>
    <row r="20006" spans="11:18" x14ac:dyDescent="0.2">
      <c r="K20006" s="17">
        <v>19997</v>
      </c>
      <c r="L20006" s="50">
        <v>1.7778087218611677E-3</v>
      </c>
      <c r="M20006" s="50">
        <v>1.7922178200052822E-3</v>
      </c>
      <c r="N20006" s="50">
        <v>5.3199999999999997E-2</v>
      </c>
      <c r="O20006" s="50">
        <v>5.3600000000000002E-2</v>
      </c>
      <c r="R20006" s="59"/>
    </row>
    <row r="20007" spans="11:18" x14ac:dyDescent="0.2">
      <c r="K20007" s="17">
        <v>19998</v>
      </c>
      <c r="L20007" s="50">
        <v>1.5752739592056176E-3</v>
      </c>
      <c r="M20007" s="50">
        <v>1.589382039601921E-3</v>
      </c>
      <c r="N20007" s="50">
        <v>5.2400000000000002E-2</v>
      </c>
      <c r="O20007" s="50">
        <v>5.28E-2</v>
      </c>
      <c r="R20007" s="59"/>
    </row>
    <row r="20008" spans="11:18" x14ac:dyDescent="0.2">
      <c r="K20008" s="17">
        <v>19999</v>
      </c>
      <c r="L20008" s="50">
        <v>1.5422142201936182E-3</v>
      </c>
      <c r="M20008" s="50">
        <v>1.5552907946692037E-3</v>
      </c>
      <c r="N20008" s="50">
        <v>4.82E-2</v>
      </c>
      <c r="O20008" s="50">
        <v>4.8800000000000003E-2</v>
      </c>
      <c r="R20008" s="59"/>
    </row>
    <row r="20009" spans="11:18" x14ac:dyDescent="0.2">
      <c r="K20009" s="17">
        <v>20000</v>
      </c>
      <c r="L20009" s="50">
        <v>1.6402273475748335E-3</v>
      </c>
      <c r="M20009" s="50">
        <v>1.6528122539945012E-3</v>
      </c>
      <c r="N20009" s="50">
        <v>4.6399999999999997E-2</v>
      </c>
      <c r="O20009" s="50">
        <v>4.6600000000000003E-2</v>
      </c>
      <c r="R20009" s="59"/>
    </row>
  </sheetData>
  <mergeCells count="6">
    <mergeCell ref="N2:O2"/>
    <mergeCell ref="D6:E6"/>
    <mergeCell ref="F7:G7"/>
    <mergeCell ref="H7:I7"/>
    <mergeCell ref="D7:E7"/>
    <mergeCell ref="L2:M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_Monte_Carlo">
                <anchor moveWithCells="1" sizeWithCells="1">
                  <from>
                    <xdr:col>17</xdr:col>
                    <xdr:colOff>47625</xdr:colOff>
                    <xdr:row>0</xdr:row>
                    <xdr:rowOff>123825</xdr:rowOff>
                  </from>
                  <to>
                    <xdr:col>18</xdr:col>
                    <xdr:colOff>704850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B6DB7-8CF0-4EC1-9369-48AE5614B10A}">
  <sheetPr codeName="Sheet3"/>
  <dimension ref="A1:F2"/>
  <sheetViews>
    <sheetView workbookViewId="0">
      <selection activeCell="F1" sqref="F1"/>
    </sheetView>
    <sheetView workbookViewId="1"/>
  </sheetViews>
  <sheetFormatPr defaultRowHeight="12.75" x14ac:dyDescent="0.2"/>
  <cols>
    <col min="1" max="1" width="4.28515625" bestFit="1" customWidth="1"/>
    <col min="2" max="2" width="5.28515625" bestFit="1" customWidth="1"/>
    <col min="3" max="3" width="17.7109375" bestFit="1" customWidth="1"/>
    <col min="4" max="4" width="9.7109375" bestFit="1" customWidth="1"/>
    <col min="5" max="5" width="4.140625" bestFit="1" customWidth="1"/>
    <col min="6" max="6" width="20.140625" bestFit="1" customWidth="1"/>
  </cols>
  <sheetData>
    <row r="1" spans="1:6" x14ac:dyDescent="0.2">
      <c r="A1" t="s">
        <v>9</v>
      </c>
      <c r="B1" t="s">
        <v>57</v>
      </c>
      <c r="C1" t="s">
        <v>11</v>
      </c>
      <c r="D1" t="s">
        <v>13</v>
      </c>
      <c r="E1" t="s">
        <v>58</v>
      </c>
      <c r="F1" t="s">
        <v>112</v>
      </c>
    </row>
    <row r="2" spans="1:6" x14ac:dyDescent="0.2">
      <c r="A2" t="s">
        <v>10</v>
      </c>
      <c r="B2" t="s">
        <v>56</v>
      </c>
      <c r="C2" t="s">
        <v>35</v>
      </c>
      <c r="D2" t="s">
        <v>20</v>
      </c>
      <c r="E2" t="s">
        <v>59</v>
      </c>
      <c r="F2" t="s">
        <v>111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GK Pricer</vt:lpstr>
      <vt:lpstr>GK Bulk</vt:lpstr>
      <vt:lpstr>MonteCarlo</vt:lpstr>
      <vt:lpstr>Data Validation</vt:lpstr>
      <vt:lpstr>CP</vt:lpstr>
      <vt:lpstr>Domestic_Ccy_Notional</vt:lpstr>
      <vt:lpstr>F</vt:lpstr>
      <vt:lpstr>Foreign_Ccy_Notional</vt:lpstr>
      <vt:lpstr>H</vt:lpstr>
      <vt:lpstr>K</vt:lpstr>
      <vt:lpstr>Monte_Carlo_Runtime</vt:lpstr>
      <vt:lpstr>Notional_amount</vt:lpstr>
      <vt:lpstr>Notional_Ccy</vt:lpstr>
      <vt:lpstr>Number_Of_Refreshes</vt:lpstr>
      <vt:lpstr>r_d</vt:lpstr>
      <vt:lpstr>r_d_basis_adj</vt:lpstr>
      <vt:lpstr>r_f</vt:lpstr>
      <vt:lpstr>S0</vt:lpstr>
      <vt:lpstr>T</vt:lpstr>
      <vt:lpstr>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2024-04-07T01:56:57Z</dcterms:created>
  <dcterms:modified xsi:type="dcterms:W3CDTF">2024-05-11T04:49:21Z</dcterms:modified>
</cp:coreProperties>
</file>